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workbookProtection workbookAlgorithmName="SHA-512" workbookHashValue="lyIJ3qpDolDE4vnvdKgEgFcMcDk89FH3onB4uqGEsZ0S5Arzd+L5MetXM3hwSBWSmZKT3Finf8UsVHVqaGtXNQ==" workbookSaltValue="8658u1f4XuVzDrdQCx+evg==" workbookSpinCount="100000" lockStructure="1"/>
  <bookViews>
    <workbookView xWindow="-120" yWindow="-120" windowWidth="20730" windowHeight="11040" tabRatio="786"/>
  </bookViews>
  <sheets>
    <sheet name="①入力シート" sheetId="10" r:id="rId1"/>
    <sheet name="②第６号様式添付書類２" sheetId="9" r:id="rId2"/>
    <sheet name="③入力シート２" sheetId="13" r:id="rId3"/>
    <sheet name="④入力シート３" sheetId="14" r:id="rId4"/>
    <sheet name="⑤第６号様式添付書類" sheetId="8" r:id="rId5"/>
    <sheet name="⑥第６号様式" sheetId="7" r:id="rId6"/>
    <sheet name="⑦第９号様式添付書類１" sheetId="18" r:id="rId7"/>
    <sheet name="⑧第９号様式添付書類２" sheetId="19" r:id="rId8"/>
    <sheet name="⑨第９号様式" sheetId="17" r:id="rId9"/>
    <sheet name="⑩第２号様式の２" sheetId="2" r:id="rId10"/>
    <sheet name="⑪第２号様式の４" sheetId="4" r:id="rId11"/>
    <sheet name="⑫第３号様式(表)" sheetId="5" r:id="rId12"/>
    <sheet name="⑬第３号様式(裏面)" sheetId="6" r:id="rId13"/>
    <sheet name="⑭第２号様式の１" sheetId="1" r:id="rId14"/>
    <sheet name="⑮第２号様式の３" sheetId="3" r:id="rId15"/>
    <sheet name="マスタ" sheetId="15" state="hidden" r:id="rId16"/>
  </sheets>
  <definedNames>
    <definedName name="_Fill" localSheetId="0" hidden="1">#REF!</definedName>
    <definedName name="_Fill" hidden="1">#REF!</definedName>
    <definedName name="_Key1" localSheetId="0" hidden="1">#REF!</definedName>
    <definedName name="_Key1" hidden="1">#REF!</definedName>
    <definedName name="_Order1" hidden="1">255</definedName>
    <definedName name="_Sort" localSheetId="0" hidden="1">#REF!</definedName>
    <definedName name="_Sort" hidden="1">#REF!</definedName>
    <definedName name="_xlnm.Print_Area" localSheetId="0">①入力シート!$A$1:$J$39</definedName>
    <definedName name="_xlnm.Print_Area" localSheetId="1">②第６号様式添付書類２!$A$1:$I$24</definedName>
    <definedName name="_xlnm.Print_Area" localSheetId="2">③入力シート２!$A$1:$AG$185</definedName>
    <definedName name="_xlnm.Print_Area" localSheetId="4">⑤第６号様式添付書類!$A$1:$CB$153</definedName>
    <definedName name="_xlnm.Print_Area" localSheetId="5">⑥第６号様式!$A$1:$AJ$84</definedName>
    <definedName name="_xlnm.Print_Area" localSheetId="6">⑦第９号様式添付書類１!$A$1:$K$117</definedName>
    <definedName name="_xlnm.Print_Area" localSheetId="7">⑧第９号様式添付書類２!$A$1:$H$20</definedName>
    <definedName name="_xlnm.Print_Area" localSheetId="8">⑨第９号様式!$A$1:$AN$57</definedName>
    <definedName name="_xlnm.Print_Area" localSheetId="9">⑩第２号様式の２!$A$1:$H$24</definedName>
    <definedName name="_xlnm.Print_Area" localSheetId="10">⑪第２号様式の４!$A$1:$L$114</definedName>
    <definedName name="_xlnm.Print_Area" localSheetId="11">'⑫第３号様式(表)'!$A$1:$AM$66</definedName>
    <definedName name="_xlnm.Print_Area" localSheetId="12">'⑬第３号様式(裏面)'!$A$1:$BH$42</definedName>
    <definedName name="_xlnm.Print_Area" localSheetId="13">⑭第２号様式の１!$A$1:$AI$59</definedName>
    <definedName name="_xlnm.Print_Area" localSheetId="14">⑮第２号様式の３!$A$1:$AN$67</definedName>
    <definedName name="_xlnm.Print_Titles" localSheetId="10">⑪第２号様式の４!$3:$7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3" l="1"/>
  <c r="BP108" i="8"/>
  <c r="BK108" i="8"/>
  <c r="BV108" i="8" s="1"/>
  <c r="AJ108" i="8"/>
  <c r="AE108" i="8"/>
  <c r="AP108" i="8" s="1"/>
  <c r="CB108" i="8" s="1"/>
  <c r="BP107" i="8"/>
  <c r="BK107" i="8"/>
  <c r="BV107" i="8" s="1"/>
  <c r="AJ107" i="8"/>
  <c r="AP107" i="8" s="1"/>
  <c r="CB107" i="8" s="1"/>
  <c r="AE107" i="8"/>
  <c r="BP106" i="8"/>
  <c r="BV106" i="8" s="1"/>
  <c r="BK106" i="8"/>
  <c r="AJ106" i="8"/>
  <c r="AE106" i="8"/>
  <c r="AP106" i="8" s="1"/>
  <c r="CB106" i="8" s="1"/>
  <c r="BP105" i="8"/>
  <c r="BK105" i="8"/>
  <c r="BV105" i="8" s="1"/>
  <c r="AJ105" i="8"/>
  <c r="AP105" i="8" s="1"/>
  <c r="CB105" i="8" s="1"/>
  <c r="AE105" i="8"/>
  <c r="BP104" i="8"/>
  <c r="BV104" i="8" s="1"/>
  <c r="BK104" i="8"/>
  <c r="AJ104" i="8"/>
  <c r="AE104" i="8"/>
  <c r="AP104" i="8" s="1"/>
  <c r="CB104" i="8" s="1"/>
  <c r="BP103" i="8"/>
  <c r="BK103" i="8"/>
  <c r="BV103" i="8" s="1"/>
  <c r="AJ103" i="8"/>
  <c r="AP103" i="8" s="1"/>
  <c r="CB103" i="8" s="1"/>
  <c r="AE103" i="8"/>
  <c r="BP102" i="8"/>
  <c r="BV102" i="8" s="1"/>
  <c r="BK102" i="8"/>
  <c r="AJ102" i="8"/>
  <c r="AE102" i="8"/>
  <c r="AP102" i="8" s="1"/>
  <c r="CB102" i="8" s="1"/>
  <c r="BP101" i="8"/>
  <c r="BK101" i="8"/>
  <c r="BV101" i="8" s="1"/>
  <c r="AJ101" i="8"/>
  <c r="AP101" i="8" s="1"/>
  <c r="CB101" i="8" s="1"/>
  <c r="AE101" i="8"/>
  <c r="BP69" i="8"/>
  <c r="BK69" i="8"/>
  <c r="BV69" i="8" s="1"/>
  <c r="AJ69" i="8"/>
  <c r="AE69" i="8"/>
  <c r="AP69" i="8" s="1"/>
  <c r="BP68" i="8"/>
  <c r="BK68" i="8"/>
  <c r="BV68" i="8" s="1"/>
  <c r="AJ68" i="8"/>
  <c r="AE68" i="8"/>
  <c r="BP67" i="8"/>
  <c r="BK67" i="8"/>
  <c r="AJ67" i="8"/>
  <c r="AE67" i="8"/>
  <c r="AP67" i="8" s="1"/>
  <c r="BP66" i="8"/>
  <c r="BK66" i="8"/>
  <c r="BV66" i="8" s="1"/>
  <c r="AJ66" i="8"/>
  <c r="AE66" i="8"/>
  <c r="AP66" i="8" s="1"/>
  <c r="CB66" i="8" s="1"/>
  <c r="BP65" i="8"/>
  <c r="BK65" i="8"/>
  <c r="BV65" i="8" s="1"/>
  <c r="AJ65" i="8"/>
  <c r="AE65" i="8"/>
  <c r="AP65" i="8" s="1"/>
  <c r="BP64" i="8"/>
  <c r="BK64" i="8"/>
  <c r="BV64" i="8" s="1"/>
  <c r="AJ64" i="8"/>
  <c r="AE64" i="8"/>
  <c r="AP64" i="8" s="1"/>
  <c r="BP63" i="8"/>
  <c r="BK63" i="8"/>
  <c r="BV63" i="8" s="1"/>
  <c r="AJ63" i="8"/>
  <c r="AE63" i="8"/>
  <c r="AP63" i="8" s="1"/>
  <c r="BP62" i="8"/>
  <c r="BK62" i="8"/>
  <c r="BV62" i="8" s="1"/>
  <c r="AJ62" i="8"/>
  <c r="AE62" i="8"/>
  <c r="AP62" i="8" s="1"/>
  <c r="BP61" i="8"/>
  <c r="BK61" i="8"/>
  <c r="BV61" i="8" s="1"/>
  <c r="AJ61" i="8"/>
  <c r="AE61" i="8"/>
  <c r="AP61" i="8" s="1"/>
  <c r="BP60" i="8"/>
  <c r="BK60" i="8"/>
  <c r="BV60" i="8" s="1"/>
  <c r="AJ60" i="8"/>
  <c r="AE60" i="8"/>
  <c r="BP59" i="8"/>
  <c r="BK59" i="8"/>
  <c r="AJ59" i="8"/>
  <c r="AE59" i="8"/>
  <c r="AP59" i="8" s="1"/>
  <c r="BP58" i="8"/>
  <c r="BK58" i="8"/>
  <c r="BV58" i="8" s="1"/>
  <c r="AJ58" i="8"/>
  <c r="AE58" i="8"/>
  <c r="AP58" i="8" s="1"/>
  <c r="CB58" i="8" s="1"/>
  <c r="BP57" i="8"/>
  <c r="BK57" i="8"/>
  <c r="BV57" i="8" s="1"/>
  <c r="AJ57" i="8"/>
  <c r="AE57" i="8"/>
  <c r="AP57" i="8" s="1"/>
  <c r="BP56" i="8"/>
  <c r="BK56" i="8"/>
  <c r="BV56" i="8" s="1"/>
  <c r="AJ56" i="8"/>
  <c r="AE56" i="8"/>
  <c r="AP56" i="8" s="1"/>
  <c r="BP55" i="8"/>
  <c r="BK55" i="8"/>
  <c r="AJ55" i="8"/>
  <c r="AE55" i="8"/>
  <c r="AP55" i="8" s="1"/>
  <c r="BP54" i="8"/>
  <c r="BK54" i="8"/>
  <c r="BV54" i="8" s="1"/>
  <c r="AJ54" i="8"/>
  <c r="AE54" i="8"/>
  <c r="AP54" i="8" s="1"/>
  <c r="BP53" i="8"/>
  <c r="BK53" i="8"/>
  <c r="BV53" i="8" s="1"/>
  <c r="AJ53" i="8"/>
  <c r="AE53" i="8"/>
  <c r="AP53" i="8" s="1"/>
  <c r="BP52" i="8"/>
  <c r="BK52" i="8"/>
  <c r="BV52" i="8" s="1"/>
  <c r="AJ52" i="8"/>
  <c r="AE52" i="8"/>
  <c r="BP51" i="8"/>
  <c r="BK51" i="8"/>
  <c r="AJ51" i="8"/>
  <c r="AE51" i="8"/>
  <c r="AP51" i="8" s="1"/>
  <c r="BP50" i="8"/>
  <c r="BK50" i="8"/>
  <c r="BV50" i="8" s="1"/>
  <c r="AJ50" i="8"/>
  <c r="AE50" i="8"/>
  <c r="BP49" i="8"/>
  <c r="BK49" i="8"/>
  <c r="AJ49" i="8"/>
  <c r="AE49" i="8"/>
  <c r="AP49" i="8" s="1"/>
  <c r="BP48" i="8"/>
  <c r="BK48" i="8"/>
  <c r="BV48" i="8" s="1"/>
  <c r="AJ48" i="8"/>
  <c r="AE48" i="8"/>
  <c r="BP47" i="8"/>
  <c r="BK47" i="8"/>
  <c r="AJ47" i="8"/>
  <c r="AE47" i="8"/>
  <c r="AP47" i="8" s="1"/>
  <c r="BP46" i="8"/>
  <c r="BK46" i="8"/>
  <c r="BV46" i="8" s="1"/>
  <c r="AJ46" i="8"/>
  <c r="AE46" i="8"/>
  <c r="BP45" i="8"/>
  <c r="BK45" i="8"/>
  <c r="BV45" i="8" s="1"/>
  <c r="AJ45" i="8"/>
  <c r="AE45" i="8"/>
  <c r="BP44" i="8"/>
  <c r="BK44" i="8"/>
  <c r="AP44" i="8"/>
  <c r="AJ44" i="8"/>
  <c r="AE44" i="8"/>
  <c r="BP43" i="8"/>
  <c r="BK43" i="8"/>
  <c r="BV43" i="8" s="1"/>
  <c r="AJ43" i="8"/>
  <c r="AE43" i="8"/>
  <c r="BP42" i="8"/>
  <c r="BK42" i="8"/>
  <c r="AJ42" i="8"/>
  <c r="AE42" i="8"/>
  <c r="AP42" i="8" s="1"/>
  <c r="BP41" i="8"/>
  <c r="BK41" i="8"/>
  <c r="BV41" i="8" s="1"/>
  <c r="AJ41" i="8"/>
  <c r="AE41" i="8"/>
  <c r="BP40" i="8"/>
  <c r="BK40" i="8"/>
  <c r="BV40" i="8" s="1"/>
  <c r="AJ40" i="8"/>
  <c r="AP40" i="8" s="1"/>
  <c r="CB40" i="8" s="1"/>
  <c r="AE40" i="8"/>
  <c r="BV39" i="8"/>
  <c r="BP39" i="8"/>
  <c r="BK39" i="8"/>
  <c r="AJ39" i="8"/>
  <c r="AE39" i="8"/>
  <c r="AP39" i="8" s="1"/>
  <c r="CB39" i="8" s="1"/>
  <c r="BP38" i="8"/>
  <c r="BK38" i="8"/>
  <c r="AJ38" i="8"/>
  <c r="AE38" i="8"/>
  <c r="AP38" i="8" s="1"/>
  <c r="BP85" i="8"/>
  <c r="BK85" i="8"/>
  <c r="AJ85" i="8"/>
  <c r="AE85" i="8"/>
  <c r="BP84" i="8"/>
  <c r="BK84" i="8"/>
  <c r="AJ84" i="8"/>
  <c r="AP84" i="8" s="1"/>
  <c r="AE84" i="8"/>
  <c r="BP83" i="8"/>
  <c r="BK83" i="8"/>
  <c r="AJ83" i="8"/>
  <c r="AE83" i="8"/>
  <c r="BP82" i="8"/>
  <c r="BK82" i="8"/>
  <c r="AJ82" i="8"/>
  <c r="AP82" i="8" s="1"/>
  <c r="AE82" i="8"/>
  <c r="BP81" i="8"/>
  <c r="BK81" i="8"/>
  <c r="AJ81" i="8"/>
  <c r="AE81" i="8"/>
  <c r="BP80" i="8"/>
  <c r="BK80" i="8"/>
  <c r="AJ80" i="8"/>
  <c r="AP80" i="8" s="1"/>
  <c r="AE80" i="8"/>
  <c r="BP79" i="8"/>
  <c r="BK79" i="8"/>
  <c r="AJ79" i="8"/>
  <c r="AE79" i="8"/>
  <c r="BP78" i="8"/>
  <c r="BK78" i="8"/>
  <c r="AJ78" i="8"/>
  <c r="AE78" i="8"/>
  <c r="BP77" i="8"/>
  <c r="BK77" i="8"/>
  <c r="AJ77" i="8"/>
  <c r="AE77" i="8"/>
  <c r="BP76" i="8"/>
  <c r="BK76" i="8"/>
  <c r="AJ76" i="8"/>
  <c r="AE76" i="8"/>
  <c r="BP75" i="8"/>
  <c r="BK75" i="8"/>
  <c r="AJ75" i="8"/>
  <c r="AE75" i="8"/>
  <c r="BP74" i="8"/>
  <c r="BK74" i="8"/>
  <c r="AJ74" i="8"/>
  <c r="AE74" i="8"/>
  <c r="BP73" i="8"/>
  <c r="BK73" i="8"/>
  <c r="AJ73" i="8"/>
  <c r="AE73" i="8"/>
  <c r="BP72" i="8"/>
  <c r="BK72" i="8"/>
  <c r="AJ72" i="8"/>
  <c r="AE72" i="8"/>
  <c r="BP71" i="8"/>
  <c r="BK71" i="8"/>
  <c r="AJ71" i="8"/>
  <c r="AE71" i="8"/>
  <c r="BP70" i="8"/>
  <c r="BK70" i="8"/>
  <c r="AJ70" i="8"/>
  <c r="AE70" i="8"/>
  <c r="BP93" i="8"/>
  <c r="BK93" i="8"/>
  <c r="AJ93" i="8"/>
  <c r="AE93" i="8"/>
  <c r="BP92" i="8"/>
  <c r="BK92" i="8"/>
  <c r="AJ92" i="8"/>
  <c r="AE92" i="8"/>
  <c r="BP91" i="8"/>
  <c r="BK91" i="8"/>
  <c r="AJ91" i="8"/>
  <c r="AE91" i="8"/>
  <c r="BP90" i="8"/>
  <c r="BK90" i="8"/>
  <c r="AJ90" i="8"/>
  <c r="AE90" i="8"/>
  <c r="BP89" i="8"/>
  <c r="BK89" i="8"/>
  <c r="AJ89" i="8"/>
  <c r="AE89" i="8"/>
  <c r="BP88" i="8"/>
  <c r="BK88" i="8"/>
  <c r="AJ88" i="8"/>
  <c r="AE88" i="8"/>
  <c r="BP87" i="8"/>
  <c r="BK87" i="8"/>
  <c r="AJ87" i="8"/>
  <c r="AE87" i="8"/>
  <c r="BP86" i="8"/>
  <c r="BK86" i="8"/>
  <c r="AJ86" i="8"/>
  <c r="AE86" i="8"/>
  <c r="BP97" i="8"/>
  <c r="BK97" i="8"/>
  <c r="AJ97" i="8"/>
  <c r="AE97" i="8"/>
  <c r="BP96" i="8"/>
  <c r="BK96" i="8"/>
  <c r="BV96" i="8" s="1"/>
  <c r="AJ96" i="8"/>
  <c r="AE96" i="8"/>
  <c r="BP95" i="8"/>
  <c r="BK95" i="8"/>
  <c r="BV95" i="8" s="1"/>
  <c r="AJ95" i="8"/>
  <c r="AE95" i="8"/>
  <c r="BP94" i="8"/>
  <c r="BK94" i="8"/>
  <c r="AJ94" i="8"/>
  <c r="AE94" i="8"/>
  <c r="BP99" i="8"/>
  <c r="BK99" i="8"/>
  <c r="AJ99" i="8"/>
  <c r="AE99" i="8"/>
  <c r="BP98" i="8"/>
  <c r="BK98" i="8"/>
  <c r="AJ98" i="8"/>
  <c r="AE98" i="8"/>
  <c r="BP100" i="8"/>
  <c r="BK100" i="8"/>
  <c r="AJ100" i="8"/>
  <c r="AE100" i="8"/>
  <c r="CB55" i="8" l="1"/>
  <c r="BV97" i="8"/>
  <c r="BV87" i="8"/>
  <c r="BV88" i="8"/>
  <c r="BV89" i="8"/>
  <c r="BV90" i="8"/>
  <c r="BV92" i="8"/>
  <c r="BV93" i="8"/>
  <c r="BV70" i="8"/>
  <c r="BV72" i="8"/>
  <c r="BV73" i="8"/>
  <c r="BV74" i="8"/>
  <c r="BV76" i="8"/>
  <c r="BV78" i="8"/>
  <c r="BV80" i="8"/>
  <c r="BV82" i="8"/>
  <c r="CB82" i="8" s="1"/>
  <c r="BV84" i="8"/>
  <c r="CB84" i="8" s="1"/>
  <c r="BV85" i="8"/>
  <c r="AP43" i="8"/>
  <c r="CB43" i="8" s="1"/>
  <c r="BV44" i="8"/>
  <c r="AP46" i="8"/>
  <c r="CB46" i="8" s="1"/>
  <c r="AP48" i="8"/>
  <c r="CB48" i="8" s="1"/>
  <c r="AP50" i="8"/>
  <c r="CB50" i="8" s="1"/>
  <c r="CB44" i="8"/>
  <c r="AP41" i="8"/>
  <c r="CB41" i="8" s="1"/>
  <c r="BV42" i="8"/>
  <c r="CB42" i="8" s="1"/>
  <c r="AP45" i="8"/>
  <c r="CB45" i="8" s="1"/>
  <c r="BV47" i="8"/>
  <c r="CB47" i="8" s="1"/>
  <c r="BV49" i="8"/>
  <c r="CB49" i="8" s="1"/>
  <c r="BV51" i="8"/>
  <c r="CB51" i="8" s="1"/>
  <c r="BV55" i="8"/>
  <c r="BV38" i="8"/>
  <c r="CB38" i="8" s="1"/>
  <c r="CB80" i="8"/>
  <c r="CB57" i="8"/>
  <c r="CB65" i="8"/>
  <c r="BV71" i="8"/>
  <c r="BV75" i="8"/>
  <c r="BV77" i="8"/>
  <c r="BV79" i="8"/>
  <c r="BV81" i="8"/>
  <c r="BV83" i="8"/>
  <c r="CB54" i="8"/>
  <c r="CB62" i="8"/>
  <c r="CB63" i="8"/>
  <c r="CB56" i="8"/>
  <c r="CB64" i="8"/>
  <c r="AP95" i="8"/>
  <c r="CB95" i="8" s="1"/>
  <c r="AP96" i="8"/>
  <c r="CB96" i="8" s="1"/>
  <c r="AP97" i="8"/>
  <c r="AP86" i="8"/>
  <c r="AP87" i="8"/>
  <c r="CB87" i="8" s="1"/>
  <c r="AP88" i="8"/>
  <c r="AP89" i="8"/>
  <c r="AP91" i="8"/>
  <c r="AP93" i="8"/>
  <c r="CB93" i="8" s="1"/>
  <c r="AP70" i="8"/>
  <c r="AP71" i="8"/>
  <c r="AP72" i="8"/>
  <c r="AP73" i="8"/>
  <c r="CB73" i="8" s="1"/>
  <c r="AP74" i="8"/>
  <c r="AP75" i="8"/>
  <c r="CB75" i="8" s="1"/>
  <c r="AP76" i="8"/>
  <c r="AP77" i="8"/>
  <c r="CB77" i="8" s="1"/>
  <c r="AP78" i="8"/>
  <c r="AP79" i="8"/>
  <c r="AP81" i="8"/>
  <c r="AP83" i="8"/>
  <c r="CB83" i="8" s="1"/>
  <c r="AP85" i="8"/>
  <c r="AP52" i="8"/>
  <c r="CB52" i="8" s="1"/>
  <c r="CB53" i="8"/>
  <c r="BV59" i="8"/>
  <c r="CB59" i="8" s="1"/>
  <c r="AP60" i="8"/>
  <c r="CB60" i="8" s="1"/>
  <c r="CB61" i="8"/>
  <c r="BV67" i="8"/>
  <c r="CB67" i="8" s="1"/>
  <c r="AP68" i="8"/>
  <c r="CB68" i="8" s="1"/>
  <c r="CB69" i="8"/>
  <c r="AP90" i="8"/>
  <c r="AP92" i="8"/>
  <c r="CB92" i="8" s="1"/>
  <c r="BV98" i="8"/>
  <c r="CB98" i="8" s="1"/>
  <c r="BV94" i="8"/>
  <c r="BV86" i="8"/>
  <c r="BV91" i="8"/>
  <c r="AP100" i="8"/>
  <c r="AP98" i="8"/>
  <c r="AP99" i="8"/>
  <c r="AP94" i="8"/>
  <c r="CB94" i="8" s="1"/>
  <c r="BV99" i="8"/>
  <c r="BV100" i="8"/>
  <c r="CB91" i="8" l="1"/>
  <c r="CB99" i="8"/>
  <c r="CB86" i="8"/>
  <c r="CB100" i="8"/>
  <c r="CB85" i="8"/>
  <c r="CB78" i="8"/>
  <c r="CB74" i="8"/>
  <c r="CB70" i="8"/>
  <c r="CB88" i="8"/>
  <c r="CB76" i="8"/>
  <c r="CB72" i="8"/>
  <c r="CB90" i="8"/>
  <c r="CB89" i="8"/>
  <c r="CB97" i="8"/>
  <c r="CB81" i="8"/>
  <c r="CB79" i="8"/>
  <c r="CB71" i="8"/>
  <c r="BT96" i="13" l="1"/>
  <c r="BU96" i="13"/>
  <c r="BV96" i="13"/>
  <c r="BW96" i="13"/>
  <c r="BX96" i="13"/>
  <c r="BY96" i="13"/>
  <c r="BZ96" i="13"/>
  <c r="CA96" i="13"/>
  <c r="CB96" i="13"/>
  <c r="CC96" i="13"/>
  <c r="CD96" i="13"/>
  <c r="CE96" i="13"/>
  <c r="BT99" i="13"/>
  <c r="BT102" i="13"/>
  <c r="BT105" i="13"/>
  <c r="BU105" i="13"/>
  <c r="BV105" i="13"/>
  <c r="BW105" i="13"/>
  <c r="BX105" i="13"/>
  <c r="BY105" i="13"/>
  <c r="BZ105" i="13"/>
  <c r="CA105" i="13"/>
  <c r="CB105" i="13"/>
  <c r="CC105" i="13"/>
  <c r="CD105" i="13"/>
  <c r="CE105" i="13"/>
  <c r="BT108" i="13"/>
  <c r="BU108" i="13"/>
  <c r="BV108" i="13"/>
  <c r="BW108" i="13"/>
  <c r="BX108" i="13"/>
  <c r="BY108" i="13"/>
  <c r="BZ108" i="13"/>
  <c r="CA108" i="13"/>
  <c r="CB108" i="13"/>
  <c r="CC108" i="13"/>
  <c r="CD108" i="13"/>
  <c r="CE108" i="13"/>
  <c r="BT111" i="13"/>
  <c r="BU111" i="13"/>
  <c r="BV111" i="13"/>
  <c r="BW111" i="13"/>
  <c r="BX111" i="13"/>
  <c r="BY111" i="13"/>
  <c r="BZ111" i="13"/>
  <c r="CA111" i="13"/>
  <c r="CB111" i="13"/>
  <c r="CC111" i="13"/>
  <c r="CD111" i="13"/>
  <c r="CE111" i="13"/>
  <c r="BT114" i="13"/>
  <c r="BU114" i="13"/>
  <c r="BV114" i="13"/>
  <c r="BW114" i="13"/>
  <c r="BX114" i="13"/>
  <c r="BY114" i="13"/>
  <c r="BZ114" i="13"/>
  <c r="CA114" i="13"/>
  <c r="CB114" i="13"/>
  <c r="CC114" i="13"/>
  <c r="CD114" i="13"/>
  <c r="CE114" i="13"/>
  <c r="BT117" i="13"/>
  <c r="BU117" i="13"/>
  <c r="BV117" i="13"/>
  <c r="BW117" i="13"/>
  <c r="BX117" i="13"/>
  <c r="BY117" i="13"/>
  <c r="BZ117" i="13"/>
  <c r="CA117" i="13"/>
  <c r="CB117" i="13"/>
  <c r="CC117" i="13"/>
  <c r="CD117" i="13"/>
  <c r="CE117" i="13"/>
  <c r="BT120" i="13"/>
  <c r="BU120" i="13"/>
  <c r="BV120" i="13"/>
  <c r="BW120" i="13"/>
  <c r="BX120" i="13"/>
  <c r="BY120" i="13"/>
  <c r="BZ120" i="13"/>
  <c r="CA120" i="13"/>
  <c r="CB120" i="13"/>
  <c r="CC120" i="13"/>
  <c r="CD120" i="13"/>
  <c r="CE120" i="13"/>
  <c r="BT123" i="13"/>
  <c r="BU123" i="13"/>
  <c r="BV123" i="13"/>
  <c r="BW123" i="13"/>
  <c r="BX123" i="13"/>
  <c r="BY123" i="13"/>
  <c r="BZ123" i="13"/>
  <c r="CA123" i="13"/>
  <c r="CB123" i="13"/>
  <c r="CC123" i="13"/>
  <c r="CD123" i="13"/>
  <c r="CE123" i="13"/>
  <c r="BT126" i="13"/>
  <c r="BU126" i="13"/>
  <c r="BV126" i="13"/>
  <c r="BW126" i="13"/>
  <c r="BX126" i="13"/>
  <c r="BY126" i="13"/>
  <c r="BZ126" i="13"/>
  <c r="CA126" i="13"/>
  <c r="CB126" i="13"/>
  <c r="CC126" i="13"/>
  <c r="CD126" i="13"/>
  <c r="CE126" i="13"/>
  <c r="BT129" i="13"/>
  <c r="BU129" i="13"/>
  <c r="BV129" i="13"/>
  <c r="BW129" i="13"/>
  <c r="BX129" i="13"/>
  <c r="BY129" i="13"/>
  <c r="BZ129" i="13"/>
  <c r="CA129" i="13"/>
  <c r="CB129" i="13"/>
  <c r="CC129" i="13"/>
  <c r="CD129" i="13"/>
  <c r="CE129" i="13"/>
  <c r="BT132" i="13"/>
  <c r="BU132" i="13"/>
  <c r="BV132" i="13"/>
  <c r="BW132" i="13"/>
  <c r="BX132" i="13"/>
  <c r="BY132" i="13"/>
  <c r="BZ132" i="13"/>
  <c r="CA132" i="13"/>
  <c r="CB132" i="13"/>
  <c r="CC132" i="13"/>
  <c r="CD132" i="13"/>
  <c r="CE132" i="13"/>
  <c r="BT135" i="13"/>
  <c r="BU135" i="13"/>
  <c r="BV135" i="13"/>
  <c r="BW135" i="13"/>
  <c r="BX135" i="13"/>
  <c r="BY135" i="13"/>
  <c r="BZ135" i="13"/>
  <c r="CA135" i="13"/>
  <c r="CB135" i="13"/>
  <c r="CC135" i="13"/>
  <c r="CD135" i="13"/>
  <c r="CE135" i="13"/>
  <c r="BT138" i="13"/>
  <c r="BU138" i="13"/>
  <c r="BV138" i="13"/>
  <c r="BW138" i="13"/>
  <c r="BX138" i="13"/>
  <c r="BY138" i="13"/>
  <c r="BZ138" i="13"/>
  <c r="CA138" i="13"/>
  <c r="CB138" i="13"/>
  <c r="CC138" i="13"/>
  <c r="CD138" i="13"/>
  <c r="CE138" i="13"/>
  <c r="BT141" i="13"/>
  <c r="BU141" i="13"/>
  <c r="BV141" i="13"/>
  <c r="BW141" i="13"/>
  <c r="BX141" i="13"/>
  <c r="BY141" i="13"/>
  <c r="BZ141" i="13"/>
  <c r="CA141" i="13"/>
  <c r="CB141" i="13"/>
  <c r="CC141" i="13"/>
  <c r="CD141" i="13"/>
  <c r="CE141" i="13"/>
  <c r="BT144" i="13"/>
  <c r="BU144" i="13"/>
  <c r="BV144" i="13"/>
  <c r="BW144" i="13"/>
  <c r="BX144" i="13"/>
  <c r="BY144" i="13"/>
  <c r="BZ144" i="13"/>
  <c r="CA144" i="13"/>
  <c r="CB144" i="13"/>
  <c r="CC144" i="13"/>
  <c r="CD144" i="13"/>
  <c r="CE144" i="13"/>
  <c r="BT147" i="13"/>
  <c r="BU147" i="13"/>
  <c r="BV147" i="13"/>
  <c r="BW147" i="13"/>
  <c r="BX147" i="13"/>
  <c r="BY147" i="13"/>
  <c r="BZ147" i="13"/>
  <c r="CA147" i="13"/>
  <c r="CB147" i="13"/>
  <c r="CC147" i="13"/>
  <c r="CD147" i="13"/>
  <c r="CE147" i="13"/>
  <c r="BT150" i="13"/>
  <c r="BU150" i="13"/>
  <c r="BV150" i="13"/>
  <c r="BW150" i="13"/>
  <c r="BX150" i="13"/>
  <c r="BY150" i="13"/>
  <c r="BZ150" i="13"/>
  <c r="CA150" i="13"/>
  <c r="CB150" i="13"/>
  <c r="CC150" i="13"/>
  <c r="CD150" i="13"/>
  <c r="CE150" i="13"/>
  <c r="BT153" i="13"/>
  <c r="BU153" i="13"/>
  <c r="BV153" i="13"/>
  <c r="BW153" i="13"/>
  <c r="BX153" i="13"/>
  <c r="BY153" i="13"/>
  <c r="BZ153" i="13"/>
  <c r="CA153" i="13"/>
  <c r="CB153" i="13"/>
  <c r="CC153" i="13"/>
  <c r="CD153" i="13"/>
  <c r="CE153" i="13"/>
  <c r="BT156" i="13"/>
  <c r="BU156" i="13"/>
  <c r="BV156" i="13"/>
  <c r="BW156" i="13"/>
  <c r="BX156" i="13"/>
  <c r="BY156" i="13"/>
  <c r="BZ156" i="13"/>
  <c r="CA156" i="13"/>
  <c r="CB156" i="13"/>
  <c r="CC156" i="13"/>
  <c r="CD156" i="13"/>
  <c r="CE156" i="13"/>
  <c r="BT159" i="13"/>
  <c r="BU159" i="13"/>
  <c r="BV159" i="13"/>
  <c r="BW159" i="13"/>
  <c r="BX159" i="13"/>
  <c r="BY159" i="13"/>
  <c r="BZ159" i="13"/>
  <c r="CA159" i="13"/>
  <c r="CB159" i="13"/>
  <c r="CC159" i="13"/>
  <c r="CD159" i="13"/>
  <c r="CE159" i="13"/>
  <c r="BT162" i="13"/>
  <c r="BU162" i="13"/>
  <c r="BV162" i="13"/>
  <c r="BW162" i="13"/>
  <c r="BX162" i="13"/>
  <c r="BY162" i="13"/>
  <c r="BZ162" i="13"/>
  <c r="CA162" i="13"/>
  <c r="CB162" i="13"/>
  <c r="CC162" i="13"/>
  <c r="CD162" i="13"/>
  <c r="CE162" i="13"/>
  <c r="BT165" i="13"/>
  <c r="BU165" i="13"/>
  <c r="BV165" i="13"/>
  <c r="BW165" i="13"/>
  <c r="BX165" i="13"/>
  <c r="BY165" i="13"/>
  <c r="BZ165" i="13"/>
  <c r="CA165" i="13"/>
  <c r="CB165" i="13"/>
  <c r="CC165" i="13"/>
  <c r="CD165" i="13"/>
  <c r="CE165" i="13"/>
  <c r="BT168" i="13"/>
  <c r="BU168" i="13"/>
  <c r="BV168" i="13"/>
  <c r="BW168" i="13"/>
  <c r="BX168" i="13"/>
  <c r="BY168" i="13"/>
  <c r="BZ168" i="13"/>
  <c r="CA168" i="13"/>
  <c r="CB168" i="13"/>
  <c r="CC168" i="13"/>
  <c r="CD168" i="13"/>
  <c r="CE168" i="13"/>
  <c r="BT171" i="13"/>
  <c r="BU171" i="13"/>
  <c r="BV171" i="13"/>
  <c r="BW171" i="13"/>
  <c r="BX171" i="13"/>
  <c r="BY171" i="13"/>
  <c r="BZ171" i="13"/>
  <c r="CA171" i="13"/>
  <c r="CB171" i="13"/>
  <c r="CC171" i="13"/>
  <c r="CD171" i="13"/>
  <c r="CE171" i="13"/>
  <c r="BT174" i="13"/>
  <c r="BU174" i="13"/>
  <c r="BV174" i="13"/>
  <c r="BW174" i="13"/>
  <c r="BX174" i="13"/>
  <c r="BY174" i="13"/>
  <c r="BZ174" i="13"/>
  <c r="CA174" i="13"/>
  <c r="CB174" i="13"/>
  <c r="CC174" i="13"/>
  <c r="CD174" i="13"/>
  <c r="CE174" i="13"/>
  <c r="BT177" i="13"/>
  <c r="BU177" i="13"/>
  <c r="BV177" i="13"/>
  <c r="BW177" i="13"/>
  <c r="BX177" i="13"/>
  <c r="BY177" i="13"/>
  <c r="BZ177" i="13"/>
  <c r="CA177" i="13"/>
  <c r="CB177" i="13"/>
  <c r="CC177" i="13"/>
  <c r="CD177" i="13"/>
  <c r="CE177" i="13"/>
  <c r="BT180" i="13"/>
  <c r="BT183" i="13"/>
  <c r="BG99" i="13"/>
  <c r="CI99" i="13" s="1"/>
  <c r="BG102" i="13"/>
  <c r="CI102" i="13" s="1"/>
  <c r="BG105" i="13"/>
  <c r="CI105" i="13" s="1"/>
  <c r="BG108" i="13"/>
  <c r="CI108" i="13" s="1"/>
  <c r="BG111" i="13"/>
  <c r="CI111" i="13" s="1"/>
  <c r="BG114" i="13"/>
  <c r="CI114" i="13" s="1"/>
  <c r="BG117" i="13"/>
  <c r="CI117" i="13" s="1"/>
  <c r="BG120" i="13"/>
  <c r="CI120" i="13" s="1"/>
  <c r="BG123" i="13"/>
  <c r="CI123" i="13" s="1"/>
  <c r="BG126" i="13"/>
  <c r="CI126" i="13" s="1"/>
  <c r="BG129" i="13"/>
  <c r="CI129" i="13" s="1"/>
  <c r="BG132" i="13"/>
  <c r="CI132" i="13" s="1"/>
  <c r="BG135" i="13"/>
  <c r="CI135" i="13" s="1"/>
  <c r="BG138" i="13"/>
  <c r="CI138" i="13" s="1"/>
  <c r="BG141" i="13"/>
  <c r="BG144" i="13"/>
  <c r="CI144" i="13" s="1"/>
  <c r="BG147" i="13"/>
  <c r="CI147" i="13" s="1"/>
  <c r="BG150" i="13"/>
  <c r="CI150" i="13" s="1"/>
  <c r="BG153" i="13"/>
  <c r="BG156" i="13"/>
  <c r="CI156" i="13" s="1"/>
  <c r="BG159" i="13"/>
  <c r="BG162" i="13"/>
  <c r="BG165" i="13"/>
  <c r="CI165" i="13" s="1"/>
  <c r="BG168" i="13"/>
  <c r="CI168" i="13" s="1"/>
  <c r="BG171" i="13"/>
  <c r="CI171" i="13" s="1"/>
  <c r="BG174" i="13"/>
  <c r="CI174" i="13" s="1"/>
  <c r="BG177" i="13"/>
  <c r="CI177" i="13" s="1"/>
  <c r="BG180" i="13"/>
  <c r="CI180" i="13" s="1"/>
  <c r="BG183" i="13"/>
  <c r="BG96" i="13"/>
  <c r="AG185" i="13"/>
  <c r="T185" i="13"/>
  <c r="V184" i="13"/>
  <c r="W184" i="13" s="1"/>
  <c r="X184" i="13" s="1"/>
  <c r="Y184" i="13" s="1"/>
  <c r="Z184" i="13" s="1"/>
  <c r="AA184" i="13" s="1"/>
  <c r="AB184" i="13" s="1"/>
  <c r="AC184" i="13" s="1"/>
  <c r="AD184" i="13" s="1"/>
  <c r="AE184" i="13" s="1"/>
  <c r="AF184" i="13" s="1"/>
  <c r="I184" i="13"/>
  <c r="J184" i="13" s="1"/>
  <c r="K184" i="13" s="1"/>
  <c r="L184" i="13" s="1"/>
  <c r="M184" i="13" s="1"/>
  <c r="N184" i="13" s="1"/>
  <c r="V183" i="13"/>
  <c r="W183" i="13" s="1"/>
  <c r="X183" i="13" s="1"/>
  <c r="Y183" i="13" s="1"/>
  <c r="Z183" i="13" s="1"/>
  <c r="AA183" i="13" s="1"/>
  <c r="AB183" i="13" s="1"/>
  <c r="AC183" i="13" s="1"/>
  <c r="AD183" i="13" s="1"/>
  <c r="AE183" i="13" s="1"/>
  <c r="AF183" i="13" s="1"/>
  <c r="I183" i="13"/>
  <c r="J183" i="13" s="1"/>
  <c r="K183" i="13" s="1"/>
  <c r="L183" i="13" s="1"/>
  <c r="M183" i="13" s="1"/>
  <c r="AG182" i="13"/>
  <c r="T182" i="13"/>
  <c r="V181" i="13"/>
  <c r="BU180" i="13" s="1"/>
  <c r="I181" i="13"/>
  <c r="V180" i="13"/>
  <c r="I180" i="13"/>
  <c r="AG179" i="13"/>
  <c r="T179" i="13"/>
  <c r="V178" i="13"/>
  <c r="W178" i="13" s="1"/>
  <c r="X178" i="13" s="1"/>
  <c r="Y178" i="13" s="1"/>
  <c r="Z178" i="13" s="1"/>
  <c r="AA178" i="13" s="1"/>
  <c r="AB178" i="13" s="1"/>
  <c r="AC178" i="13" s="1"/>
  <c r="AD178" i="13" s="1"/>
  <c r="AE178" i="13" s="1"/>
  <c r="AF178" i="13" s="1"/>
  <c r="I178" i="13"/>
  <c r="J178" i="13" s="1"/>
  <c r="K178" i="13" s="1"/>
  <c r="L178" i="13" s="1"/>
  <c r="M178" i="13" s="1"/>
  <c r="N178" i="13" s="1"/>
  <c r="O178" i="13" s="1"/>
  <c r="P178" i="13" s="1"/>
  <c r="Q178" i="13" s="1"/>
  <c r="R178" i="13" s="1"/>
  <c r="S178" i="13" s="1"/>
  <c r="AB177" i="13"/>
  <c r="AC177" i="13" s="1"/>
  <c r="AD177" i="13" s="1"/>
  <c r="AE177" i="13" s="1"/>
  <c r="AF177" i="13" s="1"/>
  <c r="V177" i="13"/>
  <c r="W177" i="13" s="1"/>
  <c r="X177" i="13" s="1"/>
  <c r="Y177" i="13" s="1"/>
  <c r="Z177" i="13" s="1"/>
  <c r="AA177" i="13" s="1"/>
  <c r="I177" i="13"/>
  <c r="AG176" i="13"/>
  <c r="T176" i="13"/>
  <c r="V175" i="13"/>
  <c r="I175" i="13"/>
  <c r="V174" i="13"/>
  <c r="I174" i="13"/>
  <c r="AG173" i="13"/>
  <c r="T173" i="13"/>
  <c r="V172" i="13"/>
  <c r="I172" i="13"/>
  <c r="V171" i="13"/>
  <c r="I171" i="13"/>
  <c r="AG170" i="13"/>
  <c r="T170" i="13"/>
  <c r="V169" i="13"/>
  <c r="I169" i="13"/>
  <c r="V168" i="13"/>
  <c r="I168" i="13"/>
  <c r="AG167" i="13"/>
  <c r="T167" i="13"/>
  <c r="V166" i="13"/>
  <c r="I166" i="13"/>
  <c r="V165" i="13"/>
  <c r="I165" i="13"/>
  <c r="AG164" i="13"/>
  <c r="T164" i="13"/>
  <c r="W163" i="13"/>
  <c r="X163" i="13" s="1"/>
  <c r="Y163" i="13" s="1"/>
  <c r="Z163" i="13" s="1"/>
  <c r="AA163" i="13" s="1"/>
  <c r="AB163" i="13" s="1"/>
  <c r="AC163" i="13" s="1"/>
  <c r="AD163" i="13" s="1"/>
  <c r="AE163" i="13" s="1"/>
  <c r="AF163" i="13" s="1"/>
  <c r="V163" i="13"/>
  <c r="I163" i="13"/>
  <c r="J163" i="13" s="1"/>
  <c r="K163" i="13" s="1"/>
  <c r="L163" i="13" s="1"/>
  <c r="M163" i="13" s="1"/>
  <c r="N163" i="13" s="1"/>
  <c r="O163" i="13" s="1"/>
  <c r="P163" i="13" s="1"/>
  <c r="Q163" i="13" s="1"/>
  <c r="R163" i="13" s="1"/>
  <c r="S163" i="13" s="1"/>
  <c r="X162" i="13"/>
  <c r="Y162" i="13" s="1"/>
  <c r="Z162" i="13" s="1"/>
  <c r="AA162" i="13" s="1"/>
  <c r="AB162" i="13" s="1"/>
  <c r="AC162" i="13" s="1"/>
  <c r="AD162" i="13" s="1"/>
  <c r="AE162" i="13" s="1"/>
  <c r="AF162" i="13" s="1"/>
  <c r="W162" i="13"/>
  <c r="V162" i="13"/>
  <c r="I162" i="13"/>
  <c r="BH162" i="13" s="1"/>
  <c r="AG161" i="13"/>
  <c r="T161" i="13"/>
  <c r="Y160" i="13"/>
  <c r="Z160" i="13" s="1"/>
  <c r="AA160" i="13" s="1"/>
  <c r="AB160" i="13" s="1"/>
  <c r="AC160" i="13" s="1"/>
  <c r="AD160" i="13" s="1"/>
  <c r="AE160" i="13" s="1"/>
  <c r="AF160" i="13" s="1"/>
  <c r="X160" i="13"/>
  <c r="V160" i="13"/>
  <c r="W160" i="13" s="1"/>
  <c r="I160" i="13"/>
  <c r="J160" i="13" s="1"/>
  <c r="K160" i="13" s="1"/>
  <c r="L160" i="13" s="1"/>
  <c r="M160" i="13" s="1"/>
  <c r="N160" i="13" s="1"/>
  <c r="O160" i="13" s="1"/>
  <c r="P160" i="13" s="1"/>
  <c r="Q160" i="13" s="1"/>
  <c r="R160" i="13" s="1"/>
  <c r="S160" i="13" s="1"/>
  <c r="V159" i="13"/>
  <c r="W159" i="13" s="1"/>
  <c r="X159" i="13" s="1"/>
  <c r="Y159" i="13" s="1"/>
  <c r="Z159" i="13" s="1"/>
  <c r="AA159" i="13" s="1"/>
  <c r="AB159" i="13" s="1"/>
  <c r="AC159" i="13" s="1"/>
  <c r="AD159" i="13" s="1"/>
  <c r="AE159" i="13" s="1"/>
  <c r="AF159" i="13" s="1"/>
  <c r="I159" i="13"/>
  <c r="AG158" i="13"/>
  <c r="T158" i="13"/>
  <c r="V157" i="13"/>
  <c r="I157" i="13"/>
  <c r="J157" i="13" s="1"/>
  <c r="K157" i="13" s="1"/>
  <c r="L157" i="13" s="1"/>
  <c r="M157" i="13" s="1"/>
  <c r="N157" i="13" s="1"/>
  <c r="O157" i="13" s="1"/>
  <c r="P157" i="13" s="1"/>
  <c r="Q157" i="13" s="1"/>
  <c r="R157" i="13" s="1"/>
  <c r="S157" i="13" s="1"/>
  <c r="X156" i="13"/>
  <c r="Y156" i="13" s="1"/>
  <c r="Z156" i="13" s="1"/>
  <c r="AA156" i="13" s="1"/>
  <c r="AB156" i="13" s="1"/>
  <c r="AC156" i="13" s="1"/>
  <c r="AD156" i="13" s="1"/>
  <c r="AE156" i="13" s="1"/>
  <c r="AF156" i="13" s="1"/>
  <c r="W156" i="13"/>
  <c r="V156" i="13"/>
  <c r="I156" i="13"/>
  <c r="BH156" i="13" s="1"/>
  <c r="AG155" i="13"/>
  <c r="T155" i="13"/>
  <c r="Z154" i="13"/>
  <c r="AA154" i="13" s="1"/>
  <c r="AB154" i="13" s="1"/>
  <c r="AC154" i="13" s="1"/>
  <c r="AD154" i="13" s="1"/>
  <c r="AE154" i="13" s="1"/>
  <c r="AF154" i="13" s="1"/>
  <c r="Y154" i="13"/>
  <c r="X154" i="13"/>
  <c r="V154" i="13"/>
  <c r="W154" i="13" s="1"/>
  <c r="I154" i="13"/>
  <c r="J154" i="13" s="1"/>
  <c r="K154" i="13" s="1"/>
  <c r="L154" i="13" s="1"/>
  <c r="M154" i="13" s="1"/>
  <c r="N154" i="13" s="1"/>
  <c r="O154" i="13" s="1"/>
  <c r="P154" i="13" s="1"/>
  <c r="Q154" i="13" s="1"/>
  <c r="R154" i="13" s="1"/>
  <c r="S154" i="13" s="1"/>
  <c r="X153" i="13"/>
  <c r="Y153" i="13" s="1"/>
  <c r="Z153" i="13" s="1"/>
  <c r="AA153" i="13" s="1"/>
  <c r="AB153" i="13" s="1"/>
  <c r="AC153" i="13" s="1"/>
  <c r="AD153" i="13" s="1"/>
  <c r="AE153" i="13" s="1"/>
  <c r="AF153" i="13" s="1"/>
  <c r="V153" i="13"/>
  <c r="W153" i="13" s="1"/>
  <c r="I153" i="13"/>
  <c r="AG152" i="13"/>
  <c r="T152" i="13"/>
  <c r="W151" i="13"/>
  <c r="X151" i="13" s="1"/>
  <c r="Y151" i="13" s="1"/>
  <c r="Z151" i="13" s="1"/>
  <c r="AA151" i="13" s="1"/>
  <c r="AB151" i="13" s="1"/>
  <c r="AC151" i="13" s="1"/>
  <c r="AD151" i="13" s="1"/>
  <c r="AE151" i="13" s="1"/>
  <c r="AF151" i="13" s="1"/>
  <c r="V151" i="13"/>
  <c r="I151" i="13"/>
  <c r="J151" i="13" s="1"/>
  <c r="K151" i="13" s="1"/>
  <c r="L151" i="13" s="1"/>
  <c r="M151" i="13" s="1"/>
  <c r="N151" i="13" s="1"/>
  <c r="O151" i="13" s="1"/>
  <c r="P151" i="13" s="1"/>
  <c r="Q151" i="13" s="1"/>
  <c r="R151" i="13" s="1"/>
  <c r="S151" i="13" s="1"/>
  <c r="AD150" i="13"/>
  <c r="AE150" i="13" s="1"/>
  <c r="AF150" i="13" s="1"/>
  <c r="X150" i="13"/>
  <c r="Y150" i="13" s="1"/>
  <c r="Z150" i="13" s="1"/>
  <c r="AA150" i="13" s="1"/>
  <c r="AB150" i="13" s="1"/>
  <c r="AC150" i="13" s="1"/>
  <c r="W150" i="13"/>
  <c r="V150" i="13"/>
  <c r="I150" i="13"/>
  <c r="AG149" i="13"/>
  <c r="T149" i="13"/>
  <c r="AF148" i="13"/>
  <c r="Y148" i="13"/>
  <c r="Z148" i="13" s="1"/>
  <c r="AA148" i="13" s="1"/>
  <c r="AB148" i="13" s="1"/>
  <c r="AC148" i="13" s="1"/>
  <c r="AD148" i="13" s="1"/>
  <c r="AE148" i="13" s="1"/>
  <c r="X148" i="13"/>
  <c r="V148" i="13"/>
  <c r="W148" i="13" s="1"/>
  <c r="I148" i="13"/>
  <c r="J148" i="13" s="1"/>
  <c r="K148" i="13" s="1"/>
  <c r="L148" i="13" s="1"/>
  <c r="V147" i="13"/>
  <c r="I147" i="13"/>
  <c r="AG146" i="13"/>
  <c r="T146" i="13"/>
  <c r="V145" i="13"/>
  <c r="I145" i="13"/>
  <c r="X144" i="13"/>
  <c r="Y144" i="13" s="1"/>
  <c r="Z144" i="13" s="1"/>
  <c r="AA144" i="13" s="1"/>
  <c r="AB144" i="13" s="1"/>
  <c r="AC144" i="13" s="1"/>
  <c r="AD144" i="13" s="1"/>
  <c r="AE144" i="13" s="1"/>
  <c r="AF144" i="13" s="1"/>
  <c r="W144" i="13"/>
  <c r="V144" i="13"/>
  <c r="I144" i="13"/>
  <c r="BH144" i="13" s="1"/>
  <c r="AG143" i="13"/>
  <c r="T143" i="13"/>
  <c r="AF142" i="13"/>
  <c r="Y142" i="13"/>
  <c r="Z142" i="13" s="1"/>
  <c r="AA142" i="13" s="1"/>
  <c r="AB142" i="13" s="1"/>
  <c r="AC142" i="13" s="1"/>
  <c r="AD142" i="13" s="1"/>
  <c r="AE142" i="13" s="1"/>
  <c r="X142" i="13"/>
  <c r="V142" i="13"/>
  <c r="W142" i="13" s="1"/>
  <c r="I142" i="13"/>
  <c r="J142" i="13" s="1"/>
  <c r="K142" i="13" s="1"/>
  <c r="L142" i="13" s="1"/>
  <c r="V141" i="13"/>
  <c r="I141" i="13"/>
  <c r="AG140" i="13"/>
  <c r="T140" i="13"/>
  <c r="V139" i="13"/>
  <c r="I139" i="13"/>
  <c r="W138" i="13"/>
  <c r="X138" i="13" s="1"/>
  <c r="Y138" i="13" s="1"/>
  <c r="Z138" i="13" s="1"/>
  <c r="AA138" i="13" s="1"/>
  <c r="AB138" i="13" s="1"/>
  <c r="AC138" i="13" s="1"/>
  <c r="AD138" i="13" s="1"/>
  <c r="AE138" i="13" s="1"/>
  <c r="AF138" i="13" s="1"/>
  <c r="V138" i="13"/>
  <c r="I138" i="13"/>
  <c r="AG137" i="13"/>
  <c r="T137" i="13"/>
  <c r="X136" i="13"/>
  <c r="Y136" i="13" s="1"/>
  <c r="Z136" i="13" s="1"/>
  <c r="AA136" i="13" s="1"/>
  <c r="AB136" i="13" s="1"/>
  <c r="AC136" i="13" s="1"/>
  <c r="AD136" i="13" s="1"/>
  <c r="AE136" i="13" s="1"/>
  <c r="AF136" i="13" s="1"/>
  <c r="V136" i="13"/>
  <c r="W136" i="13" s="1"/>
  <c r="I136" i="13"/>
  <c r="J136" i="13" s="1"/>
  <c r="K136" i="13" s="1"/>
  <c r="L136" i="13" s="1"/>
  <c r="M136" i="13" s="1"/>
  <c r="N136" i="13" s="1"/>
  <c r="O136" i="13" s="1"/>
  <c r="P136" i="13" s="1"/>
  <c r="Q136" i="13" s="1"/>
  <c r="R136" i="13" s="1"/>
  <c r="S136" i="13" s="1"/>
  <c r="Z135" i="13"/>
  <c r="AA135" i="13" s="1"/>
  <c r="AB135" i="13" s="1"/>
  <c r="AC135" i="13" s="1"/>
  <c r="AD135" i="13" s="1"/>
  <c r="AE135" i="13" s="1"/>
  <c r="AF135" i="13" s="1"/>
  <c r="V135" i="13"/>
  <c r="W135" i="13" s="1"/>
  <c r="X135" i="13" s="1"/>
  <c r="Y135" i="13" s="1"/>
  <c r="I135" i="13"/>
  <c r="AG134" i="13"/>
  <c r="T134" i="13"/>
  <c r="V133" i="13"/>
  <c r="I133" i="13"/>
  <c r="W132" i="13"/>
  <c r="X132" i="13" s="1"/>
  <c r="Y132" i="13" s="1"/>
  <c r="Z132" i="13" s="1"/>
  <c r="AA132" i="13" s="1"/>
  <c r="AB132" i="13" s="1"/>
  <c r="AC132" i="13" s="1"/>
  <c r="AD132" i="13" s="1"/>
  <c r="AE132" i="13" s="1"/>
  <c r="AF132" i="13" s="1"/>
  <c r="V132" i="13"/>
  <c r="I132" i="13"/>
  <c r="AG131" i="13"/>
  <c r="T131" i="13"/>
  <c r="X130" i="13"/>
  <c r="Y130" i="13" s="1"/>
  <c r="Z130" i="13" s="1"/>
  <c r="AA130" i="13" s="1"/>
  <c r="AB130" i="13" s="1"/>
  <c r="AC130" i="13" s="1"/>
  <c r="AD130" i="13" s="1"/>
  <c r="AE130" i="13" s="1"/>
  <c r="AF130" i="13" s="1"/>
  <c r="V130" i="13"/>
  <c r="W130" i="13" s="1"/>
  <c r="I130" i="13"/>
  <c r="J130" i="13" s="1"/>
  <c r="K130" i="13" s="1"/>
  <c r="L130" i="13" s="1"/>
  <c r="M130" i="13" s="1"/>
  <c r="N130" i="13" s="1"/>
  <c r="O130" i="13" s="1"/>
  <c r="P130" i="13" s="1"/>
  <c r="Q130" i="13" s="1"/>
  <c r="R130" i="13" s="1"/>
  <c r="S130" i="13" s="1"/>
  <c r="Z129" i="13"/>
  <c r="AA129" i="13" s="1"/>
  <c r="AB129" i="13" s="1"/>
  <c r="AC129" i="13" s="1"/>
  <c r="AD129" i="13" s="1"/>
  <c r="AE129" i="13" s="1"/>
  <c r="AF129" i="13" s="1"/>
  <c r="V129" i="13"/>
  <c r="W129" i="13" s="1"/>
  <c r="X129" i="13" s="1"/>
  <c r="Y129" i="13" s="1"/>
  <c r="I129" i="13"/>
  <c r="AG128" i="13"/>
  <c r="T128" i="13"/>
  <c r="W127" i="13"/>
  <c r="V127" i="13"/>
  <c r="I127" i="13"/>
  <c r="J127" i="13" s="1"/>
  <c r="W126" i="13"/>
  <c r="V126" i="13"/>
  <c r="I126" i="13"/>
  <c r="J126" i="13" s="1"/>
  <c r="AG125" i="13"/>
  <c r="T125" i="13"/>
  <c r="Y124" i="13"/>
  <c r="Z124" i="13" s="1"/>
  <c r="AA124" i="13" s="1"/>
  <c r="AB124" i="13" s="1"/>
  <c r="AC124" i="13" s="1"/>
  <c r="AD124" i="13" s="1"/>
  <c r="AE124" i="13" s="1"/>
  <c r="AF124" i="13" s="1"/>
  <c r="V124" i="13"/>
  <c r="W124" i="13" s="1"/>
  <c r="X124" i="13" s="1"/>
  <c r="I124" i="13"/>
  <c r="J124" i="13" s="1"/>
  <c r="K124" i="13" s="1"/>
  <c r="L124" i="13" s="1"/>
  <c r="M124" i="13" s="1"/>
  <c r="N124" i="13" s="1"/>
  <c r="O124" i="13" s="1"/>
  <c r="P124" i="13" s="1"/>
  <c r="Q124" i="13" s="1"/>
  <c r="R124" i="13" s="1"/>
  <c r="S124" i="13" s="1"/>
  <c r="Y123" i="13"/>
  <c r="Z123" i="13" s="1"/>
  <c r="AA123" i="13" s="1"/>
  <c r="AB123" i="13" s="1"/>
  <c r="AC123" i="13" s="1"/>
  <c r="AD123" i="13" s="1"/>
  <c r="AE123" i="13" s="1"/>
  <c r="AF123" i="13" s="1"/>
  <c r="V123" i="13"/>
  <c r="W123" i="13" s="1"/>
  <c r="X123" i="13" s="1"/>
  <c r="I123" i="13"/>
  <c r="AG122" i="13"/>
  <c r="T122" i="13"/>
  <c r="W121" i="13"/>
  <c r="V121" i="13"/>
  <c r="I121" i="13"/>
  <c r="J121" i="13" s="1"/>
  <c r="W120" i="13"/>
  <c r="V120" i="13"/>
  <c r="I120" i="13"/>
  <c r="AG119" i="13"/>
  <c r="T119" i="13"/>
  <c r="Y118" i="13"/>
  <c r="Z118" i="13" s="1"/>
  <c r="AA118" i="13" s="1"/>
  <c r="AB118" i="13" s="1"/>
  <c r="AC118" i="13" s="1"/>
  <c r="AD118" i="13" s="1"/>
  <c r="AE118" i="13" s="1"/>
  <c r="AF118" i="13" s="1"/>
  <c r="V118" i="13"/>
  <c r="W118" i="13" s="1"/>
  <c r="X118" i="13" s="1"/>
  <c r="I118" i="13"/>
  <c r="J118" i="13" s="1"/>
  <c r="K118" i="13" s="1"/>
  <c r="L118" i="13" s="1"/>
  <c r="M118" i="13" s="1"/>
  <c r="N118" i="13" s="1"/>
  <c r="O118" i="13" s="1"/>
  <c r="P118" i="13" s="1"/>
  <c r="Q118" i="13" s="1"/>
  <c r="R118" i="13" s="1"/>
  <c r="S118" i="13" s="1"/>
  <c r="Y117" i="13"/>
  <c r="Z117" i="13" s="1"/>
  <c r="AA117" i="13" s="1"/>
  <c r="AB117" i="13" s="1"/>
  <c r="AC117" i="13" s="1"/>
  <c r="AD117" i="13" s="1"/>
  <c r="AE117" i="13" s="1"/>
  <c r="AF117" i="13" s="1"/>
  <c r="V117" i="13"/>
  <c r="W117" i="13" s="1"/>
  <c r="X117" i="13" s="1"/>
  <c r="I117" i="13"/>
  <c r="AG116" i="13"/>
  <c r="T116" i="13"/>
  <c r="X115" i="13"/>
  <c r="Y115" i="13" s="1"/>
  <c r="Z115" i="13" s="1"/>
  <c r="AA115" i="13" s="1"/>
  <c r="AB115" i="13" s="1"/>
  <c r="AC115" i="13" s="1"/>
  <c r="AD115" i="13" s="1"/>
  <c r="AE115" i="13" s="1"/>
  <c r="AF115" i="13" s="1"/>
  <c r="W115" i="13"/>
  <c r="V115" i="13"/>
  <c r="I115" i="13"/>
  <c r="X114" i="13"/>
  <c r="Y114" i="13" s="1"/>
  <c r="Z114" i="13" s="1"/>
  <c r="AA114" i="13" s="1"/>
  <c r="AB114" i="13" s="1"/>
  <c r="AC114" i="13" s="1"/>
  <c r="AD114" i="13" s="1"/>
  <c r="AE114" i="13" s="1"/>
  <c r="AF114" i="13" s="1"/>
  <c r="W114" i="13"/>
  <c r="V114" i="13"/>
  <c r="I114" i="13"/>
  <c r="J114" i="13" s="1"/>
  <c r="AG113" i="13"/>
  <c r="T113" i="13"/>
  <c r="Y112" i="13"/>
  <c r="Z112" i="13" s="1"/>
  <c r="AA112" i="13" s="1"/>
  <c r="AB112" i="13" s="1"/>
  <c r="AC112" i="13" s="1"/>
  <c r="AD112" i="13" s="1"/>
  <c r="AE112" i="13" s="1"/>
  <c r="AF112" i="13" s="1"/>
  <c r="V112" i="13"/>
  <c r="W112" i="13" s="1"/>
  <c r="X112" i="13" s="1"/>
  <c r="I112" i="13"/>
  <c r="J112" i="13" s="1"/>
  <c r="K112" i="13" s="1"/>
  <c r="L112" i="13" s="1"/>
  <c r="M112" i="13" s="1"/>
  <c r="N112" i="13" s="1"/>
  <c r="O112" i="13" s="1"/>
  <c r="P112" i="13" s="1"/>
  <c r="Q112" i="13" s="1"/>
  <c r="R112" i="13" s="1"/>
  <c r="S112" i="13" s="1"/>
  <c r="Y111" i="13"/>
  <c r="Z111" i="13" s="1"/>
  <c r="AA111" i="13" s="1"/>
  <c r="AB111" i="13" s="1"/>
  <c r="AC111" i="13" s="1"/>
  <c r="AD111" i="13" s="1"/>
  <c r="AE111" i="13" s="1"/>
  <c r="AF111" i="13" s="1"/>
  <c r="V111" i="13"/>
  <c r="W111" i="13" s="1"/>
  <c r="X111" i="13" s="1"/>
  <c r="I111" i="13"/>
  <c r="AG110" i="13"/>
  <c r="T110" i="13"/>
  <c r="X109" i="13"/>
  <c r="Y109" i="13" s="1"/>
  <c r="Z109" i="13" s="1"/>
  <c r="AA109" i="13" s="1"/>
  <c r="AB109" i="13" s="1"/>
  <c r="AC109" i="13" s="1"/>
  <c r="AD109" i="13" s="1"/>
  <c r="AE109" i="13" s="1"/>
  <c r="AF109" i="13" s="1"/>
  <c r="W109" i="13"/>
  <c r="V109" i="13"/>
  <c r="I109" i="13"/>
  <c r="J109" i="13" s="1"/>
  <c r="X108" i="13"/>
  <c r="Y108" i="13" s="1"/>
  <c r="Z108" i="13" s="1"/>
  <c r="AA108" i="13" s="1"/>
  <c r="AB108" i="13" s="1"/>
  <c r="AC108" i="13" s="1"/>
  <c r="AD108" i="13" s="1"/>
  <c r="AE108" i="13" s="1"/>
  <c r="AF108" i="13" s="1"/>
  <c r="W108" i="13"/>
  <c r="V108" i="13"/>
  <c r="I108" i="13"/>
  <c r="AG107" i="13"/>
  <c r="T107" i="13"/>
  <c r="Y106" i="13"/>
  <c r="Z106" i="13" s="1"/>
  <c r="AA106" i="13" s="1"/>
  <c r="AB106" i="13" s="1"/>
  <c r="AC106" i="13" s="1"/>
  <c r="AD106" i="13" s="1"/>
  <c r="AE106" i="13" s="1"/>
  <c r="AF106" i="13" s="1"/>
  <c r="V106" i="13"/>
  <c r="W106" i="13" s="1"/>
  <c r="X106" i="13" s="1"/>
  <c r="I106" i="13"/>
  <c r="J106" i="13" s="1"/>
  <c r="K106" i="13" s="1"/>
  <c r="L106" i="13" s="1"/>
  <c r="M106" i="13" s="1"/>
  <c r="N106" i="13" s="1"/>
  <c r="O106" i="13" s="1"/>
  <c r="P106" i="13" s="1"/>
  <c r="Q106" i="13" s="1"/>
  <c r="R106" i="13" s="1"/>
  <c r="S106" i="13" s="1"/>
  <c r="Y105" i="13"/>
  <c r="Z105" i="13" s="1"/>
  <c r="AA105" i="13" s="1"/>
  <c r="AB105" i="13" s="1"/>
  <c r="AC105" i="13" s="1"/>
  <c r="AD105" i="13" s="1"/>
  <c r="AE105" i="13" s="1"/>
  <c r="AF105" i="13" s="1"/>
  <c r="V105" i="13"/>
  <c r="W105" i="13" s="1"/>
  <c r="X105" i="13" s="1"/>
  <c r="I105" i="13"/>
  <c r="AG104" i="13"/>
  <c r="T104" i="13"/>
  <c r="X103" i="13"/>
  <c r="Y103" i="13" s="1"/>
  <c r="Z103" i="13" s="1"/>
  <c r="AA103" i="13" s="1"/>
  <c r="AB103" i="13" s="1"/>
  <c r="AC103" i="13" s="1"/>
  <c r="AD103" i="13" s="1"/>
  <c r="AE103" i="13" s="1"/>
  <c r="AF103" i="13" s="1"/>
  <c r="W103" i="13"/>
  <c r="V103" i="13"/>
  <c r="I103" i="13"/>
  <c r="V102" i="13"/>
  <c r="W102" i="13" s="1"/>
  <c r="I102" i="13"/>
  <c r="J102" i="13" s="1"/>
  <c r="AG101" i="13"/>
  <c r="T101" i="13"/>
  <c r="V100" i="13"/>
  <c r="W100" i="13" s="1"/>
  <c r="X100" i="13" s="1"/>
  <c r="Y100" i="13" s="1"/>
  <c r="I100" i="13"/>
  <c r="J100" i="13" s="1"/>
  <c r="K100" i="13" s="1"/>
  <c r="L100" i="13" s="1"/>
  <c r="M100" i="13" s="1"/>
  <c r="N100" i="13" s="1"/>
  <c r="O100" i="13" s="1"/>
  <c r="P100" i="13" s="1"/>
  <c r="Q100" i="13" s="1"/>
  <c r="R100" i="13" s="1"/>
  <c r="S100" i="13" s="1"/>
  <c r="Y99" i="13"/>
  <c r="Z99" i="13" s="1"/>
  <c r="AA99" i="13" s="1"/>
  <c r="AB99" i="13" s="1"/>
  <c r="AC99" i="13" s="1"/>
  <c r="AD99" i="13" s="1"/>
  <c r="AE99" i="13" s="1"/>
  <c r="AF99" i="13" s="1"/>
  <c r="V99" i="13"/>
  <c r="W99" i="13" s="1"/>
  <c r="X99" i="13" s="1"/>
  <c r="I99" i="13"/>
  <c r="AG98" i="13"/>
  <c r="T98" i="13"/>
  <c r="X97" i="13"/>
  <c r="Y97" i="13" s="1"/>
  <c r="Z97" i="13" s="1"/>
  <c r="AA97" i="13" s="1"/>
  <c r="AB97" i="13" s="1"/>
  <c r="AC97" i="13" s="1"/>
  <c r="AD97" i="13" s="1"/>
  <c r="AE97" i="13" s="1"/>
  <c r="AF97" i="13" s="1"/>
  <c r="W97" i="13"/>
  <c r="V97" i="13"/>
  <c r="I97" i="13"/>
  <c r="J97" i="13" s="1"/>
  <c r="X96" i="13"/>
  <c r="Y96" i="13" s="1"/>
  <c r="Z96" i="13" s="1"/>
  <c r="AA96" i="13" s="1"/>
  <c r="AB96" i="13" s="1"/>
  <c r="AC96" i="13" s="1"/>
  <c r="AD96" i="13" s="1"/>
  <c r="AE96" i="13" s="1"/>
  <c r="AF96" i="13" s="1"/>
  <c r="W96" i="13"/>
  <c r="V96" i="13"/>
  <c r="I96" i="13"/>
  <c r="BH165" i="13" l="1"/>
  <c r="BH138" i="13"/>
  <c r="BG109" i="13"/>
  <c r="X102" i="13"/>
  <c r="BV102" i="13"/>
  <c r="BU102" i="13"/>
  <c r="Z100" i="13"/>
  <c r="BX99" i="13"/>
  <c r="BV99" i="13"/>
  <c r="BW99" i="13"/>
  <c r="BU99" i="13"/>
  <c r="BH96" i="13"/>
  <c r="BH97" i="13" s="1"/>
  <c r="BG127" i="13"/>
  <c r="BG178" i="13"/>
  <c r="BG175" i="13"/>
  <c r="BH171" i="13"/>
  <c r="BG172" i="13"/>
  <c r="BG169" i="13"/>
  <c r="BG166" i="13"/>
  <c r="BH166" i="13"/>
  <c r="CJ165" i="13"/>
  <c r="BH163" i="13"/>
  <c r="CJ162" i="13"/>
  <c r="BG163" i="13"/>
  <c r="CI162" i="13"/>
  <c r="BG160" i="13"/>
  <c r="CI159" i="13"/>
  <c r="BG157" i="13"/>
  <c r="BH157" i="13"/>
  <c r="CJ156" i="13"/>
  <c r="BG154" i="13"/>
  <c r="CI153" i="13"/>
  <c r="T154" i="13"/>
  <c r="BH150" i="13"/>
  <c r="BG151" i="13"/>
  <c r="BG148" i="13"/>
  <c r="BG145" i="13"/>
  <c r="BH145" i="13"/>
  <c r="CJ144" i="13"/>
  <c r="BG142" i="13"/>
  <c r="CI141" i="13"/>
  <c r="CJ138" i="13"/>
  <c r="BH139" i="13"/>
  <c r="BG139" i="13"/>
  <c r="BG136" i="13"/>
  <c r="BH132" i="13"/>
  <c r="BG133" i="13"/>
  <c r="BG130" i="13"/>
  <c r="BI126" i="13"/>
  <c r="BG124" i="13"/>
  <c r="BG121" i="13"/>
  <c r="BG118" i="13"/>
  <c r="BG115" i="13"/>
  <c r="BG106" i="13"/>
  <c r="BG103" i="13"/>
  <c r="BG100" i="13"/>
  <c r="BG97" i="13"/>
  <c r="CI96" i="13"/>
  <c r="BH180" i="13"/>
  <c r="BG181" i="13"/>
  <c r="CE183" i="13"/>
  <c r="BG184" i="13"/>
  <c r="CI183" i="13"/>
  <c r="BG112" i="13"/>
  <c r="BH102" i="13"/>
  <c r="J103" i="13"/>
  <c r="K103" i="13" s="1"/>
  <c r="J111" i="13"/>
  <c r="BH111" i="13"/>
  <c r="BH108" i="13"/>
  <c r="J108" i="13"/>
  <c r="K108" i="13" s="1"/>
  <c r="BH114" i="13"/>
  <c r="J115" i="13"/>
  <c r="BI114" i="13" s="1"/>
  <c r="J147" i="13"/>
  <c r="BH147" i="13"/>
  <c r="J177" i="13"/>
  <c r="BH177" i="13"/>
  <c r="BH126" i="13"/>
  <c r="BH120" i="13"/>
  <c r="J120" i="13"/>
  <c r="K120" i="13" s="1"/>
  <c r="J153" i="13"/>
  <c r="BH153" i="13"/>
  <c r="J99" i="13"/>
  <c r="BH99" i="13"/>
  <c r="BH141" i="13"/>
  <c r="J159" i="13"/>
  <c r="BH159" i="13"/>
  <c r="BH168" i="13"/>
  <c r="BH174" i="13"/>
  <c r="J105" i="13"/>
  <c r="BH105" i="13"/>
  <c r="J117" i="13"/>
  <c r="BH117" i="13"/>
  <c r="J123" i="13"/>
  <c r="BH123" i="13"/>
  <c r="J129" i="13"/>
  <c r="BH129" i="13"/>
  <c r="J135" i="13"/>
  <c r="BH135" i="13"/>
  <c r="BL183" i="13"/>
  <c r="CN183" i="13" s="1"/>
  <c r="CA183" i="13"/>
  <c r="BW183" i="13"/>
  <c r="CD183" i="13"/>
  <c r="BZ183" i="13"/>
  <c r="BV183" i="13"/>
  <c r="CC183" i="13"/>
  <c r="BY183" i="13"/>
  <c r="BU183" i="13"/>
  <c r="CB183" i="13"/>
  <c r="BX183" i="13"/>
  <c r="BK183" i="13"/>
  <c r="BJ183" i="13"/>
  <c r="CL183" i="13" s="1"/>
  <c r="BI183" i="13"/>
  <c r="N183" i="13"/>
  <c r="BH183" i="13"/>
  <c r="J96" i="13"/>
  <c r="O184" i="13"/>
  <c r="AG105" i="13"/>
  <c r="AG106" i="13"/>
  <c r="AG111" i="13"/>
  <c r="AG112" i="13"/>
  <c r="AG117" i="13"/>
  <c r="AG118" i="13"/>
  <c r="X120" i="13"/>
  <c r="Y120" i="13" s="1"/>
  <c r="Z120" i="13" s="1"/>
  <c r="AA120" i="13" s="1"/>
  <c r="AB120" i="13" s="1"/>
  <c r="AC120" i="13" s="1"/>
  <c r="AD120" i="13" s="1"/>
  <c r="AE120" i="13" s="1"/>
  <c r="AF120" i="13" s="1"/>
  <c r="K121" i="13"/>
  <c r="X121" i="13"/>
  <c r="Y121" i="13" s="1"/>
  <c r="Z121" i="13" s="1"/>
  <c r="AA121" i="13" s="1"/>
  <c r="AB121" i="13" s="1"/>
  <c r="AC121" i="13" s="1"/>
  <c r="AD121" i="13" s="1"/>
  <c r="AE121" i="13" s="1"/>
  <c r="AF121" i="13" s="1"/>
  <c r="AG123" i="13"/>
  <c r="T124" i="13"/>
  <c r="AG124" i="13"/>
  <c r="K126" i="13"/>
  <c r="X126" i="13"/>
  <c r="Y126" i="13" s="1"/>
  <c r="Z126" i="13" s="1"/>
  <c r="AA126" i="13" s="1"/>
  <c r="AB126" i="13" s="1"/>
  <c r="AC126" i="13" s="1"/>
  <c r="AD126" i="13" s="1"/>
  <c r="AE126" i="13" s="1"/>
  <c r="AF126" i="13" s="1"/>
  <c r="K127" i="13"/>
  <c r="X127" i="13"/>
  <c r="Y127" i="13" s="1"/>
  <c r="Z127" i="13" s="1"/>
  <c r="AA127" i="13" s="1"/>
  <c r="AB127" i="13" s="1"/>
  <c r="AC127" i="13" s="1"/>
  <c r="AD127" i="13" s="1"/>
  <c r="AE127" i="13" s="1"/>
  <c r="AF127" i="13" s="1"/>
  <c r="W141" i="13"/>
  <c r="X141" i="13" s="1"/>
  <c r="Y141" i="13" s="1"/>
  <c r="Z141" i="13" s="1"/>
  <c r="AA141" i="13" s="1"/>
  <c r="AB141" i="13" s="1"/>
  <c r="AC141" i="13" s="1"/>
  <c r="AD141" i="13" s="1"/>
  <c r="AE141" i="13" s="1"/>
  <c r="AF141" i="13" s="1"/>
  <c r="AG145" i="13"/>
  <c r="W145" i="13"/>
  <c r="X145" i="13" s="1"/>
  <c r="Y145" i="13" s="1"/>
  <c r="Z145" i="13" s="1"/>
  <c r="AA145" i="13" s="1"/>
  <c r="AB145" i="13" s="1"/>
  <c r="AC145" i="13" s="1"/>
  <c r="AD145" i="13" s="1"/>
  <c r="AE145" i="13" s="1"/>
  <c r="AF145" i="13" s="1"/>
  <c r="J166" i="13"/>
  <c r="J169" i="13"/>
  <c r="AG99" i="13"/>
  <c r="AG97" i="13"/>
  <c r="K102" i="13"/>
  <c r="AG103" i="13"/>
  <c r="AG109" i="13"/>
  <c r="K114" i="13"/>
  <c r="AG115" i="13"/>
  <c r="M148" i="13"/>
  <c r="J171" i="13"/>
  <c r="J174" i="13"/>
  <c r="T100" i="13"/>
  <c r="J133" i="13"/>
  <c r="J139" i="13"/>
  <c r="J141" i="13"/>
  <c r="W147" i="13"/>
  <c r="X147" i="13" s="1"/>
  <c r="Y147" i="13" s="1"/>
  <c r="Z147" i="13" s="1"/>
  <c r="AA147" i="13" s="1"/>
  <c r="AB147" i="13" s="1"/>
  <c r="AC147" i="13" s="1"/>
  <c r="AD147" i="13" s="1"/>
  <c r="AE147" i="13" s="1"/>
  <c r="AF147" i="13" s="1"/>
  <c r="T106" i="13"/>
  <c r="T112" i="13"/>
  <c r="T118" i="13"/>
  <c r="AG96" i="13"/>
  <c r="K97" i="13"/>
  <c r="AG108" i="13"/>
  <c r="K109" i="13"/>
  <c r="AG114" i="13"/>
  <c r="M142" i="13"/>
  <c r="J181" i="13"/>
  <c r="AG129" i="13"/>
  <c r="AG135" i="13"/>
  <c r="J156" i="13"/>
  <c r="AG159" i="13"/>
  <c r="T136" i="13"/>
  <c r="W139" i="13"/>
  <c r="X139" i="13" s="1"/>
  <c r="Y139" i="13" s="1"/>
  <c r="Z139" i="13" s="1"/>
  <c r="AA139" i="13" s="1"/>
  <c r="AB139" i="13" s="1"/>
  <c r="AC139" i="13" s="1"/>
  <c r="AD139" i="13" s="1"/>
  <c r="AE139" i="13" s="1"/>
  <c r="AF139" i="13" s="1"/>
  <c r="J145" i="13"/>
  <c r="W157" i="13"/>
  <c r="X157" i="13" s="1"/>
  <c r="Y157" i="13" s="1"/>
  <c r="Z157" i="13" s="1"/>
  <c r="AA157" i="13" s="1"/>
  <c r="AB157" i="13" s="1"/>
  <c r="AC157" i="13" s="1"/>
  <c r="AD157" i="13" s="1"/>
  <c r="AE157" i="13" s="1"/>
  <c r="AF157" i="13" s="1"/>
  <c r="T160" i="13"/>
  <c r="W166" i="13"/>
  <c r="X166" i="13" s="1"/>
  <c r="Y166" i="13" s="1"/>
  <c r="Z166" i="13" s="1"/>
  <c r="AA166" i="13" s="1"/>
  <c r="AB166" i="13" s="1"/>
  <c r="AC166" i="13" s="1"/>
  <c r="AD166" i="13" s="1"/>
  <c r="AE166" i="13" s="1"/>
  <c r="AF166" i="13" s="1"/>
  <c r="AG168" i="13"/>
  <c r="W168" i="13"/>
  <c r="X168" i="13" s="1"/>
  <c r="Y168" i="13" s="1"/>
  <c r="Z168" i="13" s="1"/>
  <c r="AA168" i="13" s="1"/>
  <c r="AB168" i="13" s="1"/>
  <c r="AC168" i="13" s="1"/>
  <c r="AD168" i="13" s="1"/>
  <c r="AE168" i="13" s="1"/>
  <c r="AF168" i="13" s="1"/>
  <c r="W171" i="13"/>
  <c r="X171" i="13" s="1"/>
  <c r="Y171" i="13" s="1"/>
  <c r="Z171" i="13" s="1"/>
  <c r="AA171" i="13" s="1"/>
  <c r="AB171" i="13" s="1"/>
  <c r="AC171" i="13" s="1"/>
  <c r="AD171" i="13" s="1"/>
  <c r="AE171" i="13" s="1"/>
  <c r="AF171" i="13" s="1"/>
  <c r="AG175" i="13"/>
  <c r="W175" i="13"/>
  <c r="X175" i="13" s="1"/>
  <c r="Y175" i="13" s="1"/>
  <c r="Z175" i="13" s="1"/>
  <c r="AA175" i="13" s="1"/>
  <c r="AB175" i="13" s="1"/>
  <c r="AC175" i="13" s="1"/>
  <c r="AD175" i="13" s="1"/>
  <c r="AE175" i="13" s="1"/>
  <c r="AF175" i="13" s="1"/>
  <c r="W165" i="13"/>
  <c r="X165" i="13" s="1"/>
  <c r="Y165" i="13" s="1"/>
  <c r="Z165" i="13" s="1"/>
  <c r="AA165" i="13" s="1"/>
  <c r="AB165" i="13" s="1"/>
  <c r="AC165" i="13" s="1"/>
  <c r="AD165" i="13" s="1"/>
  <c r="AE165" i="13" s="1"/>
  <c r="AF165" i="13" s="1"/>
  <c r="J172" i="13"/>
  <c r="T130" i="13"/>
  <c r="W133" i="13"/>
  <c r="X133" i="13" s="1"/>
  <c r="Y133" i="13" s="1"/>
  <c r="Z133" i="13" s="1"/>
  <c r="AA133" i="13" s="1"/>
  <c r="AB133" i="13" s="1"/>
  <c r="AC133" i="13" s="1"/>
  <c r="AD133" i="13" s="1"/>
  <c r="AE133" i="13" s="1"/>
  <c r="AF133" i="13" s="1"/>
  <c r="AG130" i="13"/>
  <c r="J132" i="13"/>
  <c r="AG132" i="13"/>
  <c r="AG136" i="13"/>
  <c r="J138" i="13"/>
  <c r="AG138" i="13"/>
  <c r="J144" i="13"/>
  <c r="J150" i="13"/>
  <c r="AG151" i="13"/>
  <c r="AG153" i="13"/>
  <c r="J162" i="13"/>
  <c r="AG163" i="13"/>
  <c r="J168" i="13"/>
  <c r="W172" i="13"/>
  <c r="X172" i="13" s="1"/>
  <c r="Y172" i="13" s="1"/>
  <c r="Z172" i="13" s="1"/>
  <c r="AA172" i="13" s="1"/>
  <c r="AB172" i="13" s="1"/>
  <c r="AC172" i="13" s="1"/>
  <c r="AD172" i="13" s="1"/>
  <c r="AE172" i="13" s="1"/>
  <c r="AF172" i="13" s="1"/>
  <c r="AG172" i="13"/>
  <c r="AG142" i="13"/>
  <c r="AG144" i="13"/>
  <c r="AG148" i="13"/>
  <c r="AG150" i="13"/>
  <c r="AG154" i="13"/>
  <c r="AG156" i="13"/>
  <c r="AG160" i="13"/>
  <c r="AG162" i="13"/>
  <c r="W169" i="13"/>
  <c r="X169" i="13" s="1"/>
  <c r="Y169" i="13" s="1"/>
  <c r="Z169" i="13" s="1"/>
  <c r="AA169" i="13" s="1"/>
  <c r="AB169" i="13" s="1"/>
  <c r="AC169" i="13" s="1"/>
  <c r="AD169" i="13" s="1"/>
  <c r="AE169" i="13" s="1"/>
  <c r="AF169" i="13" s="1"/>
  <c r="J175" i="13"/>
  <c r="J180" i="13"/>
  <c r="W181" i="13"/>
  <c r="T151" i="13"/>
  <c r="T157" i="13"/>
  <c r="T163" i="13"/>
  <c r="J165" i="13"/>
  <c r="AG174" i="13"/>
  <c r="W174" i="13"/>
  <c r="X174" i="13" s="1"/>
  <c r="Y174" i="13" s="1"/>
  <c r="Z174" i="13" s="1"/>
  <c r="AA174" i="13" s="1"/>
  <c r="AB174" i="13" s="1"/>
  <c r="AC174" i="13" s="1"/>
  <c r="AD174" i="13" s="1"/>
  <c r="AE174" i="13" s="1"/>
  <c r="AF174" i="13" s="1"/>
  <c r="AG180" i="13"/>
  <c r="W180" i="13"/>
  <c r="X180" i="13" s="1"/>
  <c r="Y180" i="13" s="1"/>
  <c r="Z180" i="13" s="1"/>
  <c r="AA180" i="13" s="1"/>
  <c r="AB180" i="13" s="1"/>
  <c r="AC180" i="13" s="1"/>
  <c r="AD180" i="13" s="1"/>
  <c r="AE180" i="13" s="1"/>
  <c r="AF180" i="13" s="1"/>
  <c r="AG177" i="13"/>
  <c r="T178" i="13"/>
  <c r="AG178" i="13"/>
  <c r="AG183" i="13"/>
  <c r="AG184" i="13"/>
  <c r="Y102" i="13" l="1"/>
  <c r="BW102" i="13"/>
  <c r="AA100" i="13"/>
  <c r="BY99" i="13"/>
  <c r="CJ96" i="13"/>
  <c r="BH178" i="13"/>
  <c r="CJ177" i="13"/>
  <c r="BH175" i="13"/>
  <c r="CJ174" i="13"/>
  <c r="BH172" i="13"/>
  <c r="CJ171" i="13"/>
  <c r="BH169" i="13"/>
  <c r="CJ168" i="13"/>
  <c r="BH160" i="13"/>
  <c r="CJ159" i="13"/>
  <c r="BH154" i="13"/>
  <c r="CJ153" i="13"/>
  <c r="BH151" i="13"/>
  <c r="CJ150" i="13"/>
  <c r="BH148" i="13"/>
  <c r="CJ147" i="13"/>
  <c r="BH142" i="13"/>
  <c r="CJ141" i="13"/>
  <c r="BH136" i="13"/>
  <c r="CJ135" i="13"/>
  <c r="BH133" i="13"/>
  <c r="CJ132" i="13"/>
  <c r="BH130" i="13"/>
  <c r="CJ129" i="13"/>
  <c r="BI127" i="13"/>
  <c r="CK126" i="13"/>
  <c r="BH127" i="13"/>
  <c r="CJ126" i="13"/>
  <c r="BH124" i="13"/>
  <c r="CJ123" i="13"/>
  <c r="BH121" i="13"/>
  <c r="CJ120" i="13"/>
  <c r="BH118" i="13"/>
  <c r="CJ117" i="13"/>
  <c r="BI115" i="13"/>
  <c r="CK114" i="13"/>
  <c r="K115" i="13"/>
  <c r="L115" i="13" s="1"/>
  <c r="BH115" i="13"/>
  <c r="CJ114" i="13"/>
  <c r="BH109" i="13"/>
  <c r="CJ108" i="13"/>
  <c r="BH106" i="13"/>
  <c r="CJ105" i="13"/>
  <c r="BH103" i="13"/>
  <c r="CJ102" i="13"/>
  <c r="BH100" i="13"/>
  <c r="CJ99" i="13"/>
  <c r="X181" i="13"/>
  <c r="BV180" i="13"/>
  <c r="BH181" i="13"/>
  <c r="CJ180" i="13"/>
  <c r="BL184" i="13"/>
  <c r="BK184" i="13"/>
  <c r="CM183" i="13"/>
  <c r="BI184" i="13"/>
  <c r="CK183" i="13"/>
  <c r="BH184" i="13"/>
  <c r="CJ183" i="13"/>
  <c r="BH112" i="13"/>
  <c r="CJ111" i="13"/>
  <c r="N148" i="13"/>
  <c r="K99" i="13"/>
  <c r="BI99" i="13"/>
  <c r="K138" i="13"/>
  <c r="BI138" i="13"/>
  <c r="K166" i="13"/>
  <c r="L126" i="13"/>
  <c r="BJ126" i="13"/>
  <c r="L120" i="13"/>
  <c r="BJ120" i="13"/>
  <c r="K180" i="13"/>
  <c r="BI180" i="13"/>
  <c r="K139" i="13"/>
  <c r="K144" i="13"/>
  <c r="BI144" i="13"/>
  <c r="N142" i="13"/>
  <c r="K133" i="13"/>
  <c r="K169" i="13"/>
  <c r="L127" i="13"/>
  <c r="L121" i="13"/>
  <c r="BI153" i="13"/>
  <c r="K153" i="13"/>
  <c r="K147" i="13"/>
  <c r="BI147" i="13"/>
  <c r="K162" i="13"/>
  <c r="BI162" i="13"/>
  <c r="K150" i="13"/>
  <c r="BI150" i="13"/>
  <c r="K132" i="13"/>
  <c r="BI132" i="13"/>
  <c r="K172" i="13"/>
  <c r="L103" i="13"/>
  <c r="K141" i="13"/>
  <c r="BI141" i="13"/>
  <c r="K171" i="13"/>
  <c r="BI171" i="13"/>
  <c r="L114" i="13"/>
  <c r="BJ114" i="13"/>
  <c r="L102" i="13"/>
  <c r="BJ102" i="13"/>
  <c r="K129" i="13"/>
  <c r="BI129" i="13"/>
  <c r="K117" i="13"/>
  <c r="BI117" i="13"/>
  <c r="BI120" i="13"/>
  <c r="K177" i="13"/>
  <c r="BI177" i="13"/>
  <c r="K111" i="13"/>
  <c r="BI111" i="13"/>
  <c r="K165" i="13"/>
  <c r="BI165" i="13"/>
  <c r="K175" i="13"/>
  <c r="K168" i="13"/>
  <c r="BI168" i="13"/>
  <c r="K145" i="13"/>
  <c r="K156" i="13"/>
  <c r="BI156" i="13"/>
  <c r="K181" i="13"/>
  <c r="L109" i="13"/>
  <c r="L97" i="13"/>
  <c r="K174" i="13"/>
  <c r="BI174" i="13"/>
  <c r="L108" i="13"/>
  <c r="BJ108" i="13"/>
  <c r="K135" i="13"/>
  <c r="BI135" i="13"/>
  <c r="K123" i="13"/>
  <c r="BI123" i="13"/>
  <c r="K105" i="13"/>
  <c r="BI105" i="13"/>
  <c r="BI159" i="13"/>
  <c r="K159" i="13"/>
  <c r="BI108" i="13"/>
  <c r="BI102" i="13"/>
  <c r="BJ184" i="13"/>
  <c r="O183" i="13"/>
  <c r="BM183" i="13"/>
  <c r="K96" i="13"/>
  <c r="BI96" i="13"/>
  <c r="P184" i="13"/>
  <c r="AG157" i="13"/>
  <c r="AG139" i="13"/>
  <c r="AG169" i="13"/>
  <c r="AG147" i="13"/>
  <c r="AG141" i="13"/>
  <c r="AG127" i="13"/>
  <c r="AG126" i="13"/>
  <c r="AG121" i="13"/>
  <c r="AG120" i="13"/>
  <c r="AG133" i="13"/>
  <c r="AG165" i="13"/>
  <c r="AG171" i="13"/>
  <c r="AG166" i="13"/>
  <c r="Z102" i="13" l="1"/>
  <c r="BX102" i="13"/>
  <c r="AB100" i="13"/>
  <c r="BZ99" i="13"/>
  <c r="BI178" i="13"/>
  <c r="CK177" i="13"/>
  <c r="BI175" i="13"/>
  <c r="CK174" i="13"/>
  <c r="BI172" i="13"/>
  <c r="CK171" i="13"/>
  <c r="BI169" i="13"/>
  <c r="CK168" i="13"/>
  <c r="BI166" i="13"/>
  <c r="CK165" i="13"/>
  <c r="BI163" i="13"/>
  <c r="CK162" i="13"/>
  <c r="BI160" i="13"/>
  <c r="CK159" i="13"/>
  <c r="BI157" i="13"/>
  <c r="CK156" i="13"/>
  <c r="BI154" i="13"/>
  <c r="CK153" i="13"/>
  <c r="BI151" i="13"/>
  <c r="CK150" i="13"/>
  <c r="BI148" i="13"/>
  <c r="CK147" i="13"/>
  <c r="BI145" i="13"/>
  <c r="CK144" i="13"/>
  <c r="BI142" i="13"/>
  <c r="CK141" i="13"/>
  <c r="BI139" i="13"/>
  <c r="CK138" i="13"/>
  <c r="BI136" i="13"/>
  <c r="CK135" i="13"/>
  <c r="BI133" i="13"/>
  <c r="CK132" i="13"/>
  <c r="BI130" i="13"/>
  <c r="CK129" i="13"/>
  <c r="BJ127" i="13"/>
  <c r="CL126" i="13"/>
  <c r="BI124" i="13"/>
  <c r="CK123" i="13"/>
  <c r="BI121" i="13"/>
  <c r="CK120" i="13"/>
  <c r="BJ121" i="13"/>
  <c r="CL120" i="13"/>
  <c r="BI118" i="13"/>
  <c r="CK117" i="13"/>
  <c r="BJ115" i="13"/>
  <c r="CL114" i="13"/>
  <c r="BI109" i="13"/>
  <c r="CK108" i="13"/>
  <c r="BJ109" i="13"/>
  <c r="CL108" i="13"/>
  <c r="BI106" i="13"/>
  <c r="CK105" i="13"/>
  <c r="BJ103" i="13"/>
  <c r="CL102" i="13"/>
  <c r="BI103" i="13"/>
  <c r="CK102" i="13"/>
  <c r="BI100" i="13"/>
  <c r="CK99" i="13"/>
  <c r="BI97" i="13"/>
  <c r="CK96" i="13"/>
  <c r="Y181" i="13"/>
  <c r="BW180" i="13"/>
  <c r="BI181" i="13"/>
  <c r="CK180" i="13"/>
  <c r="BM184" i="13"/>
  <c r="CO183" i="13"/>
  <c r="BI112" i="13"/>
  <c r="CK111" i="13"/>
  <c r="L159" i="13"/>
  <c r="BJ159" i="13"/>
  <c r="M97" i="13"/>
  <c r="L156" i="13"/>
  <c r="BJ156" i="13"/>
  <c r="L175" i="13"/>
  <c r="L111" i="13"/>
  <c r="BJ111" i="13"/>
  <c r="M114" i="13"/>
  <c r="BK114" i="13"/>
  <c r="L172" i="13"/>
  <c r="L150" i="13"/>
  <c r="BJ150" i="13"/>
  <c r="L147" i="13"/>
  <c r="BJ147" i="13"/>
  <c r="M127" i="13"/>
  <c r="M120" i="13"/>
  <c r="BK120" i="13"/>
  <c r="L99" i="13"/>
  <c r="BJ99" i="13"/>
  <c r="L123" i="13"/>
  <c r="BJ123" i="13"/>
  <c r="M108" i="13"/>
  <c r="BK108" i="13"/>
  <c r="M109" i="13"/>
  <c r="L145" i="13"/>
  <c r="BJ117" i="13"/>
  <c r="L117" i="13"/>
  <c r="L141" i="13"/>
  <c r="BJ141" i="13"/>
  <c r="L153" i="13"/>
  <c r="BJ153" i="13"/>
  <c r="L169" i="13"/>
  <c r="L144" i="13"/>
  <c r="BJ144" i="13"/>
  <c r="L138" i="13"/>
  <c r="BJ138" i="13"/>
  <c r="L181" i="13"/>
  <c r="L165" i="13"/>
  <c r="BJ165" i="13"/>
  <c r="L177" i="13"/>
  <c r="BJ177" i="13"/>
  <c r="M102" i="13"/>
  <c r="BK102" i="13"/>
  <c r="L171" i="13"/>
  <c r="BJ171" i="13"/>
  <c r="M103" i="13"/>
  <c r="L132" i="13"/>
  <c r="BJ132" i="13"/>
  <c r="L162" i="13"/>
  <c r="BJ162" i="13"/>
  <c r="L133" i="13"/>
  <c r="L180" i="13"/>
  <c r="BJ180" i="13"/>
  <c r="M126" i="13"/>
  <c r="BK126" i="13"/>
  <c r="O148" i="13"/>
  <c r="BJ105" i="13"/>
  <c r="L105" i="13"/>
  <c r="L135" i="13"/>
  <c r="BJ135" i="13"/>
  <c r="L174" i="13"/>
  <c r="BJ174" i="13"/>
  <c r="L168" i="13"/>
  <c r="BJ168" i="13"/>
  <c r="BJ129" i="13"/>
  <c r="L129" i="13"/>
  <c r="M115" i="13"/>
  <c r="M121" i="13"/>
  <c r="O142" i="13"/>
  <c r="L139" i="13"/>
  <c r="L166" i="13"/>
  <c r="P183" i="13"/>
  <c r="BN183" i="13"/>
  <c r="L96" i="13"/>
  <c r="BJ96" i="13"/>
  <c r="Q184" i="13"/>
  <c r="AA102" i="13" l="1"/>
  <c r="BY102" i="13"/>
  <c r="AC100" i="13"/>
  <c r="CA99" i="13"/>
  <c r="BJ178" i="13"/>
  <c r="CL177" i="13"/>
  <c r="BJ175" i="13"/>
  <c r="CL174" i="13"/>
  <c r="BJ172" i="13"/>
  <c r="CL171" i="13"/>
  <c r="BJ169" i="13"/>
  <c r="CL168" i="13"/>
  <c r="BJ166" i="13"/>
  <c r="CL165" i="13"/>
  <c r="BJ163" i="13"/>
  <c r="CL162" i="13"/>
  <c r="BJ160" i="13"/>
  <c r="CL159" i="13"/>
  <c r="BJ157" i="13"/>
  <c r="CL156" i="13"/>
  <c r="BJ154" i="13"/>
  <c r="CL153" i="13"/>
  <c r="BJ151" i="13"/>
  <c r="CL150" i="13"/>
  <c r="BJ148" i="13"/>
  <c r="CL147" i="13"/>
  <c r="BJ145" i="13"/>
  <c r="CL144" i="13"/>
  <c r="BJ142" i="13"/>
  <c r="CL141" i="13"/>
  <c r="BJ139" i="13"/>
  <c r="CL138" i="13"/>
  <c r="BJ136" i="13"/>
  <c r="CL135" i="13"/>
  <c r="BJ133" i="13"/>
  <c r="CL132" i="13"/>
  <c r="BJ130" i="13"/>
  <c r="CL129" i="13"/>
  <c r="BK127" i="13"/>
  <c r="CM126" i="13"/>
  <c r="BJ124" i="13"/>
  <c r="CL123" i="13"/>
  <c r="BK121" i="13"/>
  <c r="CM120" i="13"/>
  <c r="BJ118" i="13"/>
  <c r="CL117" i="13"/>
  <c r="BK115" i="13"/>
  <c r="CM114" i="13"/>
  <c r="BK109" i="13"/>
  <c r="CM108" i="13"/>
  <c r="BJ106" i="13"/>
  <c r="CL105" i="13"/>
  <c r="BK103" i="13"/>
  <c r="CM102" i="13"/>
  <c r="BJ100" i="13"/>
  <c r="CL99" i="13"/>
  <c r="BJ97" i="13"/>
  <c r="CL96" i="13"/>
  <c r="Z181" i="13"/>
  <c r="BX180" i="13"/>
  <c r="BJ181" i="13"/>
  <c r="CL180" i="13"/>
  <c r="BN184" i="13"/>
  <c r="CP183" i="13"/>
  <c r="BJ112" i="13"/>
  <c r="CL111" i="13"/>
  <c r="N126" i="13"/>
  <c r="BL126" i="13"/>
  <c r="M177" i="13"/>
  <c r="BK177" i="13"/>
  <c r="M129" i="13"/>
  <c r="BK129" i="13"/>
  <c r="M135" i="13"/>
  <c r="BK135" i="13"/>
  <c r="M180" i="13"/>
  <c r="BK180" i="13"/>
  <c r="M165" i="13"/>
  <c r="BK165" i="13"/>
  <c r="N121" i="13"/>
  <c r="M133" i="13"/>
  <c r="M171" i="13"/>
  <c r="BK171" i="13"/>
  <c r="M181" i="13"/>
  <c r="M144" i="13"/>
  <c r="BK144" i="13"/>
  <c r="M153" i="13"/>
  <c r="BK153" i="13"/>
  <c r="M117" i="13"/>
  <c r="BK117" i="13"/>
  <c r="M123" i="13"/>
  <c r="BK123" i="13"/>
  <c r="N120" i="13"/>
  <c r="BL120" i="13"/>
  <c r="M150" i="13"/>
  <c r="BK150" i="13"/>
  <c r="M174" i="13"/>
  <c r="BK174" i="13"/>
  <c r="M169" i="13"/>
  <c r="M147" i="13"/>
  <c r="BK147" i="13"/>
  <c r="M156" i="13"/>
  <c r="BK156" i="13"/>
  <c r="M166" i="13"/>
  <c r="M105" i="13"/>
  <c r="BK105" i="13"/>
  <c r="N108" i="13"/>
  <c r="BL108" i="13"/>
  <c r="M172" i="13"/>
  <c r="M159" i="13"/>
  <c r="BK159" i="13"/>
  <c r="M139" i="13"/>
  <c r="M168" i="13"/>
  <c r="BK168" i="13"/>
  <c r="N103" i="13"/>
  <c r="N102" i="13"/>
  <c r="BL102" i="13"/>
  <c r="M138" i="13"/>
  <c r="BK138" i="13"/>
  <c r="M141" i="13"/>
  <c r="BK141" i="13"/>
  <c r="M145" i="13"/>
  <c r="M99" i="13"/>
  <c r="BK99" i="13"/>
  <c r="N127" i="13"/>
  <c r="M111" i="13"/>
  <c r="BK111" i="13"/>
  <c r="N97" i="13"/>
  <c r="N115" i="13"/>
  <c r="M132" i="13"/>
  <c r="BK132" i="13"/>
  <c r="P142" i="13"/>
  <c r="P148" i="13"/>
  <c r="M162" i="13"/>
  <c r="BK162" i="13"/>
  <c r="N109" i="13"/>
  <c r="N114" i="13"/>
  <c r="BL114" i="13"/>
  <c r="M175" i="13"/>
  <c r="Q183" i="13"/>
  <c r="BO183" i="13"/>
  <c r="M96" i="13"/>
  <c r="BK96" i="13"/>
  <c r="R184" i="13"/>
  <c r="AQ1146" i="13"/>
  <c r="AS1557" i="13"/>
  <c r="AS1291" i="13"/>
  <c r="AS1574" i="13"/>
  <c r="AQ1841" i="13"/>
  <c r="AS1620" i="13"/>
  <c r="AQ1975" i="13"/>
  <c r="AS1323" i="13"/>
  <c r="AS1590" i="13"/>
  <c r="AS1460" i="13"/>
  <c r="AS1153" i="13"/>
  <c r="AQ1746" i="13"/>
  <c r="AS1688" i="13"/>
  <c r="AQ2023" i="13"/>
  <c r="AQ1350" i="13"/>
  <c r="AS1181" i="13"/>
  <c r="AQ1260" i="13"/>
  <c r="AS1277" i="13"/>
  <c r="AS1217" i="13"/>
  <c r="AS1732" i="13"/>
  <c r="AS1669" i="13"/>
  <c r="AQ1747" i="13"/>
  <c r="AQ1335" i="13"/>
  <c r="AQ1098" i="13"/>
  <c r="AS1500" i="13"/>
  <c r="AQ1699" i="13"/>
  <c r="AS1351" i="13"/>
  <c r="AQ2014" i="13"/>
  <c r="AS1829" i="13"/>
  <c r="AQ1951" i="13"/>
  <c r="AS1302" i="13"/>
  <c r="AS1227" i="13"/>
  <c r="AQ1579" i="13"/>
  <c r="AS1247" i="13"/>
  <c r="AQ1617" i="13"/>
  <c r="AS1330" i="13"/>
  <c r="AS1651" i="13"/>
  <c r="AQ1769" i="13"/>
  <c r="AS1263" i="13"/>
  <c r="AS1631" i="13"/>
  <c r="AS1324" i="13"/>
  <c r="AS1775" i="13"/>
  <c r="AQ1330" i="13"/>
  <c r="AS1105" i="13"/>
  <c r="AQ1857" i="13"/>
  <c r="AQ1120" i="13"/>
  <c r="AQ1444" i="13"/>
  <c r="AS1466" i="13"/>
  <c r="AS1406" i="13"/>
  <c r="AS1959" i="13"/>
  <c r="AQ1658" i="13"/>
  <c r="AS2075" i="13"/>
  <c r="AS1985" i="13"/>
  <c r="AS1955" i="13"/>
  <c r="AS1148" i="13"/>
  <c r="AQ1119" i="13"/>
  <c r="AS1257" i="13"/>
  <c r="AS1231" i="13"/>
  <c r="AQ1403" i="13"/>
  <c r="AS1234" i="13"/>
  <c r="AS1762" i="13"/>
  <c r="AQ1471" i="13"/>
  <c r="AS1233" i="13"/>
  <c r="AS1289" i="13"/>
  <c r="AQ1583" i="13"/>
  <c r="AQ1314" i="13"/>
  <c r="AS1743" i="13"/>
  <c r="AS1417" i="13"/>
  <c r="AS1636" i="13"/>
  <c r="AQ1650" i="13"/>
  <c r="AS1191" i="13"/>
  <c r="AS1759" i="13"/>
  <c r="AS1152" i="13"/>
  <c r="AS1588" i="13"/>
  <c r="AS1207" i="13"/>
  <c r="AQ1220" i="13"/>
  <c r="AQ1698" i="13"/>
  <c r="AS1303" i="13"/>
  <c r="AQ1548" i="13"/>
  <c r="AQ1588" i="13"/>
  <c r="AS1779" i="13"/>
  <c r="AQ2132" i="13"/>
  <c r="AQ1223" i="13"/>
  <c r="AS1923" i="13"/>
  <c r="AS1634" i="13"/>
  <c r="AS1175" i="13"/>
  <c r="AS1264" i="13"/>
  <c r="AS1328" i="13"/>
  <c r="AS1221" i="13"/>
  <c r="AS1297" i="13"/>
  <c r="AQ1479" i="13"/>
  <c r="AQ1582" i="13"/>
  <c r="AS1962" i="13"/>
  <c r="AS1604" i="13"/>
  <c r="AS1540" i="13"/>
  <c r="AS1196" i="13"/>
  <c r="AS1226" i="13"/>
  <c r="AS1285" i="13"/>
  <c r="AS1388" i="13"/>
  <c r="AS1672" i="13"/>
  <c r="AS1369" i="13"/>
  <c r="AS1859" i="13"/>
  <c r="AS1317" i="13"/>
  <c r="AS1420" i="13"/>
  <c r="AS1376" i="13"/>
  <c r="AS1382" i="13"/>
  <c r="AQ1299" i="13"/>
  <c r="AS1433" i="13"/>
  <c r="AQ1374" i="13"/>
  <c r="AQ1255" i="13"/>
  <c r="AS1440" i="13"/>
  <c r="AQ1803" i="13"/>
  <c r="AQ1368" i="13"/>
  <c r="AS1747" i="13"/>
  <c r="AS2100" i="13"/>
  <c r="AS1880" i="13"/>
  <c r="AS1115" i="13"/>
  <c r="AQ1158" i="13"/>
  <c r="AS1549" i="13"/>
  <c r="AS1548" i="13"/>
  <c r="AS1415" i="13"/>
  <c r="AS2040" i="13"/>
  <c r="AS1206" i="13"/>
  <c r="AS1978" i="13"/>
  <c r="AS1754" i="13"/>
  <c r="AS1831" i="13"/>
  <c r="AS1585" i="13"/>
  <c r="AS1186" i="13"/>
  <c r="AQ1530" i="13"/>
  <c r="AS1218" i="13"/>
  <c r="AS1371" i="13"/>
  <c r="AS1098" i="13"/>
  <c r="AS1278" i="13"/>
  <c r="AS1486" i="13"/>
  <c r="AQ1121" i="13"/>
  <c r="AS1435" i="13"/>
  <c r="AQ1263" i="13"/>
  <c r="AS1647" i="13"/>
  <c r="AS1368" i="13"/>
  <c r="AS1715" i="13"/>
  <c r="AS1550" i="13"/>
  <c r="AQ2017" i="13"/>
  <c r="AS1208" i="13"/>
  <c r="AQ1279" i="13"/>
  <c r="AS1125" i="13"/>
  <c r="AQ2087" i="13"/>
  <c r="AQ1801" i="13"/>
  <c r="AQ1842" i="13"/>
  <c r="AQ1840" i="13"/>
  <c r="AQ2122" i="13"/>
  <c r="AS1823" i="13"/>
  <c r="AS1839" i="13"/>
  <c r="AS1843" i="13"/>
  <c r="AS1089" i="13"/>
  <c r="AS1147" i="13"/>
  <c r="AS2083" i="13"/>
  <c r="AS2017" i="13"/>
  <c r="AS1235" i="13"/>
  <c r="AS1679" i="13"/>
  <c r="AS1122" i="13"/>
  <c r="AS1696" i="13"/>
  <c r="AS1187" i="13"/>
  <c r="AS1126" i="13"/>
  <c r="AQ1531" i="13"/>
  <c r="AS1182" i="13"/>
  <c r="AQ1494" i="13"/>
  <c r="AQ1230" i="13"/>
  <c r="AS1158" i="13"/>
  <c r="AQ1297" i="13"/>
  <c r="AS1320" i="13"/>
  <c r="AS1767" i="13"/>
  <c r="AQ1189" i="13"/>
  <c r="AS1459" i="13"/>
  <c r="AS1400" i="13"/>
  <c r="AQ1280" i="13"/>
  <c r="AS1127" i="13"/>
  <c r="AS1384" i="13"/>
  <c r="AS1130" i="13"/>
  <c r="AQ1619" i="13"/>
  <c r="AS1600" i="13"/>
  <c r="AS1903" i="13"/>
  <c r="AQ1625" i="13"/>
  <c r="AS1593" i="13"/>
  <c r="AQ1618" i="13"/>
  <c r="AS1551" i="13"/>
  <c r="AS1449" i="13"/>
  <c r="AQ1225" i="13"/>
  <c r="AS1118" i="13"/>
  <c r="AS1370" i="13"/>
  <c r="AQ1193" i="13"/>
  <c r="AQ1482" i="13"/>
  <c r="AS1229" i="13"/>
  <c r="AQ1151" i="13"/>
  <c r="AQ1221" i="13"/>
  <c r="AQ1293" i="13"/>
  <c r="AS1703" i="13"/>
  <c r="AQ1259" i="13"/>
  <c r="AS1567" i="13"/>
  <c r="AQ1257" i="13"/>
  <c r="AS1274" i="13"/>
  <c r="AS1248" i="13"/>
  <c r="AS1452" i="13"/>
  <c r="AS1736" i="13"/>
  <c r="AQ1254" i="13"/>
  <c r="AS1667" i="13"/>
  <c r="AQ1408" i="13"/>
  <c r="AQ1404" i="13"/>
  <c r="AS1426" i="13"/>
  <c r="AQ1298" i="13"/>
  <c r="AQ1278" i="13"/>
  <c r="AS1407" i="13"/>
  <c r="AS1108" i="13"/>
  <c r="AS1146" i="13"/>
  <c r="AQ1195" i="13"/>
  <c r="AQ1227" i="13"/>
  <c r="AS1252" i="13"/>
  <c r="AQ1135" i="13"/>
  <c r="AQ1332" i="13"/>
  <c r="AQ1387" i="13"/>
  <c r="AS1364" i="13"/>
  <c r="AS1256" i="13"/>
  <c r="AS1377" i="13"/>
  <c r="AS1282" i="13"/>
  <c r="AS1441" i="13"/>
  <c r="AS1261" i="13"/>
  <c r="AS1117" i="13"/>
  <c r="AS1573" i="13"/>
  <c r="AS1534" i="13"/>
  <c r="AS1655" i="13"/>
  <c r="AS1547" i="13"/>
  <c r="AS1149" i="13"/>
  <c r="AQ1445" i="13"/>
  <c r="AS1273" i="13"/>
  <c r="AS1606" i="13"/>
  <c r="AS1463" i="13"/>
  <c r="AS1719" i="13"/>
  <c r="AS1432" i="13"/>
  <c r="AS1784" i="13"/>
  <c r="AS1174" i="13"/>
  <c r="AS1701" i="13"/>
  <c r="AS1716" i="13"/>
  <c r="AS1706" i="13"/>
  <c r="AS1738" i="13"/>
  <c r="AS1189" i="13"/>
  <c r="AS1172" i="13"/>
  <c r="AS1429" i="13"/>
  <c r="AS2019" i="13"/>
  <c r="AS2087" i="13"/>
  <c r="AS1595" i="13"/>
  <c r="AS1347" i="13"/>
  <c r="AS1428" i="13"/>
  <c r="AQ1912" i="13"/>
  <c r="AS1596" i="13"/>
  <c r="AQ1543" i="13"/>
  <c r="AS1104" i="13"/>
  <c r="AS1855" i="13"/>
  <c r="AS1120" i="13"/>
  <c r="AS1712" i="13"/>
  <c r="AQ1407" i="13"/>
  <c r="AS1270" i="13"/>
  <c r="AS1309" i="13"/>
  <c r="AS1154" i="13"/>
  <c r="AS1728" i="13"/>
  <c r="AS1171" i="13"/>
  <c r="AS1151" i="13"/>
  <c r="AQ1476" i="13"/>
  <c r="AS1114" i="13"/>
  <c r="AS1381" i="13"/>
  <c r="AS1258" i="13"/>
  <c r="AS1760" i="13"/>
  <c r="AS1116" i="13"/>
  <c r="AS1103" i="13"/>
  <c r="AQ1295" i="13"/>
  <c r="AQ1510" i="13"/>
  <c r="AS1739" i="13"/>
  <c r="AS2058" i="13"/>
  <c r="AS1771" i="13"/>
  <c r="AS1525" i="13"/>
  <c r="AS1541" i="13"/>
  <c r="AS1340" i="13"/>
  <c r="AS1280" i="13"/>
  <c r="AQ1118" i="13"/>
  <c r="AQ1735" i="13"/>
  <c r="AS1228" i="13"/>
  <c r="AS1284" i="13"/>
  <c r="AQ1315" i="13"/>
  <c r="AS1292" i="13"/>
  <c r="AQ1443" i="13"/>
  <c r="AQ1242" i="13"/>
  <c r="AS1476" i="13"/>
  <c r="AQ1399" i="13"/>
  <c r="AS1293" i="13"/>
  <c r="AQ1763" i="13"/>
  <c r="AS1334" i="13"/>
  <c r="AS1492" i="13"/>
  <c r="AS1345" i="13"/>
  <c r="AS1477" i="13"/>
  <c r="AS1469" i="13"/>
  <c r="AQ1439" i="13"/>
  <c r="AQ1835" i="13"/>
  <c r="AQ1580" i="13"/>
  <c r="AQ1152" i="13"/>
  <c r="AQ1186" i="13"/>
  <c r="AS1394" i="13"/>
  <c r="AQ1546" i="13"/>
  <c r="AS1656" i="13"/>
  <c r="AS1545" i="13"/>
  <c r="AS1582" i="13"/>
  <c r="AS1197" i="13"/>
  <c r="AS1213" i="13"/>
  <c r="AQ1434" i="13"/>
  <c r="AS1157" i="13"/>
  <c r="AS1704" i="13"/>
  <c r="AQ1542" i="13"/>
  <c r="AQ1765" i="13"/>
  <c r="AQ1830" i="13"/>
  <c r="AS1201" i="13"/>
  <c r="AS1337" i="13"/>
  <c r="AS1456" i="13"/>
  <c r="AS1457" i="13"/>
  <c r="AQ1149" i="13"/>
  <c r="AS1383" i="13"/>
  <c r="AS1564" i="13"/>
  <c r="AQ1441" i="13"/>
  <c r="AQ1878" i="13"/>
  <c r="AQ1303" i="13"/>
  <c r="AS1447" i="13"/>
  <c r="AQ1156" i="13"/>
  <c r="AS1478" i="13"/>
  <c r="AS1598" i="13"/>
  <c r="AQ1555" i="13"/>
  <c r="AQ1942" i="13"/>
  <c r="AQ1134" i="13"/>
  <c r="AS1311" i="13"/>
  <c r="AS1205" i="13"/>
  <c r="AS1614" i="13"/>
  <c r="AS1671" i="13"/>
  <c r="AS1518" i="13"/>
  <c r="AQ1602" i="13"/>
  <c r="AQ1423" i="13"/>
  <c r="AS1304" i="13"/>
  <c r="AS1322" i="13"/>
  <c r="AS1639" i="13"/>
  <c r="AS1450" i="13"/>
  <c r="AQ1261" i="13"/>
  <c r="AQ1806" i="13"/>
  <c r="AS1816" i="13"/>
  <c r="AQ1859" i="13"/>
  <c r="AS1524" i="13"/>
  <c r="AS1113" i="13"/>
  <c r="AS1294" i="13"/>
  <c r="AS1129" i="13"/>
  <c r="AQ1554" i="13"/>
  <c r="AS1222" i="13"/>
  <c r="AS1335" i="13"/>
  <c r="AS1516" i="13"/>
  <c r="AS2157" i="13"/>
  <c r="AS1244" i="13"/>
  <c r="AS1279" i="13"/>
  <c r="AQ1508" i="13"/>
  <c r="AQ1265" i="13"/>
  <c r="AQ1511" i="13"/>
  <c r="AS1742" i="13"/>
  <c r="AQ1762" i="13"/>
  <c r="AS1748" i="13"/>
  <c r="AS1795" i="13"/>
  <c r="AQ2022" i="13"/>
  <c r="AS1200" i="13"/>
  <c r="AS1692" i="13"/>
  <c r="AS1724" i="13"/>
  <c r="AS1386" i="13"/>
  <c r="AQ1653" i="13"/>
  <c r="AS1192" i="13"/>
  <c r="AS1592" i="13"/>
  <c r="AS1481" i="13"/>
  <c r="AS1396" i="13"/>
  <c r="AS1423" i="13"/>
  <c r="AS1832" i="13"/>
  <c r="AS2024" i="13"/>
  <c r="AS1266" i="13"/>
  <c r="AS1301" i="13"/>
  <c r="AQ1264" i="13"/>
  <c r="AS1356" i="13"/>
  <c r="AS1338" i="13"/>
  <c r="AQ1256" i="13"/>
  <c r="AS1184" i="13"/>
  <c r="AQ1183" i="13"/>
  <c r="AQ1838" i="13"/>
  <c r="AS1360" i="13"/>
  <c r="AS1362" i="13"/>
  <c r="AS1361" i="13"/>
  <c r="AS1508" i="13"/>
  <c r="AQ1372" i="13"/>
  <c r="AS1243" i="13"/>
  <c r="AS1543" i="13"/>
  <c r="AS1454" i="13"/>
  <c r="AS1622" i="13"/>
  <c r="AS1455" i="13"/>
  <c r="AS1752" i="13"/>
  <c r="AS1275" i="13"/>
  <c r="AS1183" i="13"/>
  <c r="AS1343" i="13"/>
  <c r="AS1720" i="13"/>
  <c r="AQ1406" i="13"/>
  <c r="AQ1438" i="13"/>
  <c r="AS1353" i="13"/>
  <c r="AS1625" i="13"/>
  <c r="AS1735" i="13"/>
  <c r="AQ1833" i="13"/>
  <c r="AS1474" i="13"/>
  <c r="AQ1495" i="13"/>
  <c r="AS1663" i="13"/>
  <c r="AQ1472" i="13"/>
  <c r="AS1259" i="13"/>
  <c r="AS1558" i="13"/>
  <c r="AQ1370" i="13"/>
  <c r="AQ1150" i="13"/>
  <c r="AQ1690" i="13"/>
  <c r="AS1185" i="13"/>
  <c r="AQ1872" i="13"/>
  <c r="AQ1402" i="13"/>
  <c r="AQ1761" i="13"/>
  <c r="AS1422" i="13"/>
  <c r="AS1271" i="13"/>
  <c r="AS1251" i="13"/>
  <c r="AS1180" i="13"/>
  <c r="AQ1976" i="13"/>
  <c r="AS1190" i="13"/>
  <c r="AS1272" i="13"/>
  <c r="AS1487" i="13"/>
  <c r="AS1731" i="13"/>
  <c r="AS1333" i="13"/>
  <c r="AQ1731" i="13"/>
  <c r="AS1797" i="13"/>
  <c r="AQ1950" i="13"/>
  <c r="AS1318" i="13"/>
  <c r="AS1281" i="13"/>
  <c r="AQ1729" i="13"/>
  <c r="AQ2054" i="13"/>
  <c r="AS1566" i="13"/>
  <c r="AQ1943" i="13"/>
  <c r="AS1904" i="13"/>
  <c r="AQ1984" i="13"/>
  <c r="AS1214" i="13"/>
  <c r="AQ1112" i="13"/>
  <c r="AS1262" i="13"/>
  <c r="AQ1657" i="13"/>
  <c r="AS1358" i="13"/>
  <c r="AS1195" i="13"/>
  <c r="AS1173" i="13"/>
  <c r="AS1246" i="13"/>
  <c r="AS1979" i="13"/>
  <c r="AS1390" i="13"/>
  <c r="AQ1192" i="13"/>
  <c r="AQ1409" i="13"/>
  <c r="AS1245" i="13"/>
  <c r="AS1445" i="13"/>
  <c r="AS1421" i="13"/>
  <c r="AQ2106" i="13"/>
  <c r="AS1392" i="13"/>
  <c r="AS1408" i="13"/>
  <c r="AS1458" i="13"/>
  <c r="AQ1651" i="13"/>
  <c r="AS1532" i="13"/>
  <c r="AQ1926" i="13"/>
  <c r="AS1872" i="13"/>
  <c r="AQ1879" i="13"/>
  <c r="AQ1474" i="13"/>
  <c r="AQ1506" i="13"/>
  <c r="AQ1113" i="13"/>
  <c r="AQ1692" i="13"/>
  <c r="AQ1865" i="13"/>
  <c r="AQ1944" i="13"/>
  <c r="AS2032" i="13"/>
  <c r="AS1766" i="13"/>
  <c r="AS1393" i="13"/>
  <c r="AQ1290" i="13"/>
  <c r="AS1727" i="13"/>
  <c r="AS1329" i="13"/>
  <c r="AS1342" i="13"/>
  <c r="AS1179" i="13"/>
  <c r="AS1199" i="13"/>
  <c r="AQ1191" i="13"/>
  <c r="AS1344" i="13"/>
  <c r="AQ1549" i="13"/>
  <c r="AS1170" i="13"/>
  <c r="AS1744" i="13"/>
  <c r="AS1402" i="13"/>
  <c r="AS1265" i="13"/>
  <c r="AS1295" i="13"/>
  <c r="AS1640" i="13"/>
  <c r="AS1424" i="13"/>
  <c r="AS1453" i="13"/>
  <c r="AQ1110" i="13"/>
  <c r="AS1414" i="13"/>
  <c r="AS1733" i="13"/>
  <c r="AS1623" i="13"/>
  <c r="AQ1903" i="13"/>
  <c r="AS1397" i="13"/>
  <c r="AS1503" i="13"/>
  <c r="AQ1116" i="13"/>
  <c r="AS1953" i="13"/>
  <c r="AS1824" i="13"/>
  <c r="AQ2016" i="13"/>
  <c r="AS2048" i="13"/>
  <c r="AS1927" i="13"/>
  <c r="AQ1291" i="13"/>
  <c r="AS1511" i="13"/>
  <c r="AS1575" i="13"/>
  <c r="AS1756" i="13"/>
  <c r="AS2009" i="13"/>
  <c r="AS1515" i="13"/>
  <c r="AQ1425" i="13"/>
  <c r="AS2138" i="13"/>
  <c r="AQ2125" i="13"/>
  <c r="AS2130" i="13"/>
  <c r="AQ1427" i="13"/>
  <c r="AQ1190" i="13"/>
  <c r="AQ1211" i="13"/>
  <c r="AS2038" i="13"/>
  <c r="AS1587" i="13"/>
  <c r="AS2127" i="13"/>
  <c r="AQ1998" i="13"/>
  <c r="AQ1858" i="13"/>
  <c r="AQ2057" i="13"/>
  <c r="AQ2124" i="13"/>
  <c r="AS1101" i="13"/>
  <c r="AS1225" i="13"/>
  <c r="AS1250" i="13"/>
  <c r="AS1764" i="13"/>
  <c r="AQ1184" i="13"/>
  <c r="AQ1336" i="13"/>
  <c r="AS1110" i="13"/>
  <c r="AQ1686" i="13"/>
  <c r="AS1512" i="13"/>
  <c r="AQ1867" i="13"/>
  <c r="AS1717" i="13"/>
  <c r="AS1730" i="13"/>
  <c r="AS1467" i="13"/>
  <c r="AS1523" i="13"/>
  <c r="AS1619" i="13"/>
  <c r="AS1813" i="13"/>
  <c r="AQ1834" i="13"/>
  <c r="AS1761" i="13"/>
  <c r="AQ1229" i="13"/>
  <c r="AS1862" i="13"/>
  <c r="AS1662" i="13"/>
  <c r="AS1825" i="13"/>
  <c r="AS1133" i="13"/>
  <c r="AS1989" i="13"/>
  <c r="AQ1825" i="13"/>
  <c r="AS2054" i="13"/>
  <c r="AS1745" i="13"/>
  <c r="AS1791" i="13"/>
  <c r="AQ1362" i="13"/>
  <c r="AS1446" i="13"/>
  <c r="AS1683" i="13"/>
  <c r="AQ1219" i="13"/>
  <c r="AQ1770" i="13"/>
  <c r="AS1921" i="13"/>
  <c r="AS1677" i="13"/>
  <c r="AQ2130" i="13"/>
  <c r="AS1159" i="13"/>
  <c r="AQ1114" i="13"/>
  <c r="AS1811" i="13"/>
  <c r="AQ2162" i="13"/>
  <c r="AS1837" i="13"/>
  <c r="AQ2160" i="13"/>
  <c r="AS2033" i="13"/>
  <c r="AS1387" i="13"/>
  <c r="AS1357" i="13"/>
  <c r="AQ1496" i="13"/>
  <c r="AQ1436" i="13"/>
  <c r="AS2042" i="13"/>
  <c r="AS1902" i="13"/>
  <c r="AS1983" i="13"/>
  <c r="AS1522" i="13"/>
  <c r="AS1346" i="13"/>
  <c r="AS1998" i="13"/>
  <c r="AQ2143" i="13"/>
  <c r="AS1776" i="13"/>
  <c r="AQ2164" i="13"/>
  <c r="AQ1753" i="13"/>
  <c r="AS2085" i="13"/>
  <c r="AS1652" i="13"/>
  <c r="AQ1516" i="13"/>
  <c r="AS1307" i="13"/>
  <c r="AS1427" i="13"/>
  <c r="AQ1369" i="13"/>
  <c r="AS1239" i="13"/>
  <c r="AS1286" i="13"/>
  <c r="AS1313" i="13"/>
  <c r="AQ1586" i="13"/>
  <c r="AS1577" i="13"/>
  <c r="AS1572" i="13"/>
  <c r="AS1188" i="13"/>
  <c r="AS1212" i="13"/>
  <c r="AS1150" i="13"/>
  <c r="AS1419" i="13"/>
  <c r="AQ1861" i="13"/>
  <c r="AS1808" i="13"/>
  <c r="AQ1224" i="13"/>
  <c r="AS1365" i="13"/>
  <c r="AQ1182" i="13"/>
  <c r="AQ1638" i="13"/>
  <c r="AS2134" i="13"/>
  <c r="AQ1905" i="13"/>
  <c r="AQ1790" i="13"/>
  <c r="AQ1767" i="13"/>
  <c r="AS1768" i="13"/>
  <c r="AS1096" i="13"/>
  <c r="AQ1792" i="13"/>
  <c r="AS1690" i="13"/>
  <c r="AS1899" i="13"/>
  <c r="AS1996" i="13"/>
  <c r="AS1097" i="13"/>
  <c r="AQ1360" i="13"/>
  <c r="AS1814" i="13"/>
  <c r="AS1947" i="13"/>
  <c r="AS1288" i="13"/>
  <c r="AS2118" i="13"/>
  <c r="AS1750" i="13"/>
  <c r="AQ1752" i="13"/>
  <c r="AQ1585" i="13"/>
  <c r="AS1643" i="13"/>
  <c r="AS2091" i="13"/>
  <c r="AQ1822" i="13"/>
  <c r="AS1483" i="13"/>
  <c r="AQ1283" i="13"/>
  <c r="AQ1963" i="13"/>
  <c r="AS1379" i="13"/>
  <c r="AQ2108" i="13"/>
  <c r="AS1680" i="13"/>
  <c r="AQ1691" i="13"/>
  <c r="AS2096" i="13"/>
  <c r="AS1576" i="13"/>
  <c r="AS1653" i="13"/>
  <c r="AQ1566" i="13"/>
  <c r="AS1521" i="13"/>
  <c r="AQ1896" i="13"/>
  <c r="AQ1978" i="13"/>
  <c r="AQ1862" i="13"/>
  <c r="AS1498" i="13"/>
  <c r="AQ1898" i="13"/>
  <c r="AS1610" i="13"/>
  <c r="AQ1356" i="13"/>
  <c r="AQ1294" i="13"/>
  <c r="AS1810" i="13"/>
  <c r="AQ1400" i="13"/>
  <c r="AS1502" i="13"/>
  <c r="AS1223" i="13"/>
  <c r="AQ1722" i="13"/>
  <c r="AQ1375" i="13"/>
  <c r="AQ1304" i="13"/>
  <c r="AS1936" i="13"/>
  <c r="AS1792" i="13"/>
  <c r="AQ1904" i="13"/>
  <c r="AS1695" i="13"/>
  <c r="AQ1446" i="13"/>
  <c r="AS1308" i="13"/>
  <c r="AS1898" i="13"/>
  <c r="AS1709" i="13"/>
  <c r="AS1866" i="13"/>
  <c r="AS1905" i="13"/>
  <c r="AS1267" i="13"/>
  <c r="AQ1483" i="13"/>
  <c r="AQ2072" i="13"/>
  <c r="AS1416" i="13"/>
  <c r="AS1882" i="13"/>
  <c r="AS2052" i="13"/>
  <c r="AS2061" i="13"/>
  <c r="AQ1839" i="13"/>
  <c r="AQ1587" i="13"/>
  <c r="AS2037" i="13"/>
  <c r="AS1682" i="13"/>
  <c r="AQ1157" i="13"/>
  <c r="AQ1710" i="13"/>
  <c r="AS1499" i="13"/>
  <c r="AQ1899" i="13"/>
  <c r="AS1856" i="13"/>
  <c r="AS1807" i="13"/>
  <c r="AS1418" i="13"/>
  <c r="AS1395" i="13"/>
  <c r="AS1867" i="13"/>
  <c r="AS1485" i="13"/>
  <c r="AQ1367" i="13"/>
  <c r="AS1350" i="13"/>
  <c r="AQ1856" i="13"/>
  <c r="AS1803" i="13"/>
  <c r="AS1178" i="13"/>
  <c r="AQ1782" i="13"/>
  <c r="AQ1854" i="13"/>
  <c r="AQ1870" i="13"/>
  <c r="AQ1187" i="13"/>
  <c r="AQ1807" i="13"/>
  <c r="AQ1386" i="13"/>
  <c r="AS1124" i="13"/>
  <c r="AQ1329" i="13"/>
  <c r="AS1994" i="13"/>
  <c r="AS2165" i="13"/>
  <c r="AQ1159" i="13"/>
  <c r="AQ1758" i="13"/>
  <c r="AS2149" i="13"/>
  <c r="AS1999" i="13"/>
  <c r="AQ2085" i="13"/>
  <c r="AS1601" i="13"/>
  <c r="AS2151" i="13"/>
  <c r="AS2129" i="13"/>
  <c r="AS1461" i="13"/>
  <c r="AS2122" i="13"/>
  <c r="AQ1209" i="13"/>
  <c r="AS1254" i="13"/>
  <c r="AS1385" i="13"/>
  <c r="AS1327" i="13"/>
  <c r="AQ1475" i="13"/>
  <c r="AQ1331" i="13"/>
  <c r="AS1100" i="13"/>
  <c r="AS1571" i="13"/>
  <c r="AS1561" i="13"/>
  <c r="AQ1974" i="13"/>
  <c r="AS1409" i="13"/>
  <c r="AS1621" i="13"/>
  <c r="AQ1689" i="13"/>
  <c r="AS1968" i="13"/>
  <c r="AQ1797" i="13"/>
  <c r="AQ1983" i="13"/>
  <c r="AS1920" i="13"/>
  <c r="AQ2159" i="13"/>
  <c r="AS1238" i="13"/>
  <c r="AQ1507" i="13"/>
  <c r="AS1944" i="13"/>
  <c r="AQ1656" i="13"/>
  <c r="AQ1907" i="13"/>
  <c r="AQ1913" i="13"/>
  <c r="AQ2070" i="13"/>
  <c r="AQ1627" i="13"/>
  <c r="AQ1725" i="13"/>
  <c r="AS2023" i="13"/>
  <c r="AQ1724" i="13"/>
  <c r="AS2097" i="13"/>
  <c r="AS1801" i="13"/>
  <c r="AQ1426" i="13"/>
  <c r="AS1857" i="13"/>
  <c r="AS1312" i="13"/>
  <c r="AS1603" i="13"/>
  <c r="AQ1734" i="13"/>
  <c r="AS1531" i="13"/>
  <c r="AQ2058" i="13"/>
  <c r="AQ2059" i="13"/>
  <c r="AQ1616" i="13"/>
  <c r="AS1484" i="13"/>
  <c r="AQ1328" i="13"/>
  <c r="AQ1804" i="13"/>
  <c r="AS2043" i="13"/>
  <c r="AQ1153" i="13"/>
  <c r="AQ1218" i="13"/>
  <c r="AQ1505" i="13"/>
  <c r="AS2060" i="13"/>
  <c r="AQ1161" i="13"/>
  <c r="AS1863" i="13"/>
  <c r="AS1617" i="13"/>
  <c r="AS1462" i="13"/>
  <c r="AS1929" i="13"/>
  <c r="AS2001" i="13"/>
  <c r="AQ1662" i="13"/>
  <c r="AS1475" i="13"/>
  <c r="AS1579" i="13"/>
  <c r="AS1883" i="13"/>
  <c r="AS1852" i="13"/>
  <c r="AS1796" i="13"/>
  <c r="AS1354" i="13"/>
  <c r="AS2045" i="13"/>
  <c r="AS1868" i="13"/>
  <c r="AQ1897" i="13"/>
  <c r="AS1907" i="13"/>
  <c r="AQ1440" i="13"/>
  <c r="AQ1871" i="13"/>
  <c r="AS1519" i="13"/>
  <c r="AS1638" i="13"/>
  <c r="AS1783" i="13"/>
  <c r="AS1298" i="13"/>
  <c r="AS1352" i="13"/>
  <c r="AS2008" i="13"/>
  <c r="AQ1518" i="13"/>
  <c r="AQ1258" i="13"/>
  <c r="AS1268" i="13"/>
  <c r="AQ1615" i="13"/>
  <c r="AS1668" i="13"/>
  <c r="AS1897" i="13"/>
  <c r="AS1628" i="13"/>
  <c r="AQ2053" i="13"/>
  <c r="AQ1589" i="13"/>
  <c r="AS1123" i="13"/>
  <c r="AS2064" i="13"/>
  <c r="AQ2055" i="13"/>
  <c r="AS2051" i="13"/>
  <c r="AQ2128" i="13"/>
  <c r="AQ1282" i="13"/>
  <c r="AS1970" i="13"/>
  <c r="AS1848" i="13"/>
  <c r="AQ1873" i="13"/>
  <c r="AQ1284" i="13"/>
  <c r="AS2066" i="13"/>
  <c r="AS2029" i="13"/>
  <c r="AS1840" i="13"/>
  <c r="AS1926" i="13"/>
  <c r="AS1215" i="13"/>
  <c r="AS1287" i="13"/>
  <c r="AS1930" i="13"/>
  <c r="AS1448" i="13"/>
  <c r="AS2090" i="13"/>
  <c r="AS1891" i="13"/>
  <c r="AQ2119" i="13"/>
  <c r="AQ2127" i="13"/>
  <c r="AS1132" i="13"/>
  <c r="AS1465" i="13"/>
  <c r="AS1230" i="13"/>
  <c r="AS1210" i="13"/>
  <c r="AQ1818" i="13"/>
  <c r="AS1359" i="13"/>
  <c r="AS1555" i="13"/>
  <c r="AS1506" i="13"/>
  <c r="AQ1334" i="13"/>
  <c r="AS1966" i="13"/>
  <c r="AS1112" i="13"/>
  <c r="AQ1544" i="13"/>
  <c r="AQ1326" i="13"/>
  <c r="AS1612" i="13"/>
  <c r="AQ2083" i="13"/>
  <c r="AQ1713" i="13"/>
  <c r="AS1755" i="13"/>
  <c r="AQ1512" i="13"/>
  <c r="AQ1980" i="13"/>
  <c r="AQ1750" i="13"/>
  <c r="AS1676" i="13"/>
  <c r="AQ1789" i="13"/>
  <c r="AQ1351" i="13"/>
  <c r="AS2125" i="13"/>
  <c r="AS1493" i="13"/>
  <c r="AQ1147" i="13"/>
  <c r="AS1224" i="13"/>
  <c r="AS1237" i="13"/>
  <c r="AS1583" i="13"/>
  <c r="AQ1364" i="13"/>
  <c r="AS1864" i="13"/>
  <c r="AS1805" i="13"/>
  <c r="AS1987" i="13"/>
  <c r="AS1556" i="13"/>
  <c r="AS1847" i="13"/>
  <c r="AS1401" i="13"/>
  <c r="AS1260" i="13"/>
  <c r="AS1912" i="13"/>
  <c r="AS1299" i="13"/>
  <c r="AS1826" i="13"/>
  <c r="AS1708" i="13"/>
  <c r="AQ1422" i="13"/>
  <c r="AQ1363" i="13"/>
  <c r="AS1763" i="13"/>
  <c r="AS1219" i="13"/>
  <c r="AS1951" i="13"/>
  <c r="AS1594" i="13"/>
  <c r="AS1853" i="13"/>
  <c r="AS1629" i="13"/>
  <c r="AS2079" i="13"/>
  <c r="AS1836" i="13"/>
  <c r="AS1992" i="13"/>
  <c r="AS1729" i="13"/>
  <c r="AS1694" i="13"/>
  <c r="AS1537" i="13"/>
  <c r="AS1649" i="13"/>
  <c r="AQ1338" i="13"/>
  <c r="AS1915" i="13"/>
  <c r="AQ1448" i="13"/>
  <c r="AS1914" i="13"/>
  <c r="AS2030" i="13"/>
  <c r="AQ1981" i="13"/>
  <c r="AS1507" i="13"/>
  <c r="AS1399" i="13"/>
  <c r="AS2062" i="13"/>
  <c r="AS1879" i="13"/>
  <c r="AQ1688" i="13"/>
  <c r="AS1932" i="13"/>
  <c r="AS1102" i="13"/>
  <c r="AS1910" i="13"/>
  <c r="AQ2148" i="13"/>
  <c r="AQ1664" i="13"/>
  <c r="AS1602" i="13"/>
  <c r="AQ1405" i="13"/>
  <c r="AQ2035" i="13"/>
  <c r="AS1770" i="13"/>
  <c r="AQ1795" i="13"/>
  <c r="AS2132" i="13"/>
  <c r="AQ2092" i="13"/>
  <c r="AS2025" i="13"/>
  <c r="AS2088" i="13"/>
  <c r="AQ1876" i="13"/>
  <c r="AS2027" i="13"/>
  <c r="AS1666" i="13"/>
  <c r="AS2159" i="13"/>
  <c r="AS1657" i="13"/>
  <c r="AS1134" i="13"/>
  <c r="AS1580" i="13"/>
  <c r="AS1607" i="13"/>
  <c r="AS2000" i="13"/>
  <c r="AQ1478" i="13"/>
  <c r="AS1889" i="13"/>
  <c r="AS1854" i="13"/>
  <c r="AQ2015" i="13"/>
  <c r="AQ2047" i="13"/>
  <c r="AS1300" i="13"/>
  <c r="AS1296" i="13"/>
  <c r="AS1711" i="13"/>
  <c r="AQ1300" i="13"/>
  <c r="AS1310" i="13"/>
  <c r="AQ1371" i="13"/>
  <c r="AQ1243" i="13"/>
  <c r="AS1528" i="13"/>
  <c r="AQ1550" i="13"/>
  <c r="AS2005" i="13"/>
  <c r="AQ2056" i="13"/>
  <c r="AQ2088" i="13"/>
  <c r="AQ1228" i="13"/>
  <c r="AS2018" i="13"/>
  <c r="AS1804" i="13"/>
  <c r="AQ1504" i="13"/>
  <c r="AS1438" i="13"/>
  <c r="AQ1266" i="13"/>
  <c r="AS1681" i="13"/>
  <c r="AQ1568" i="13"/>
  <c r="AQ1567" i="13"/>
  <c r="AQ1503" i="13"/>
  <c r="AS2044" i="13"/>
  <c r="AS2053" i="13"/>
  <c r="AQ1366" i="13"/>
  <c r="AS1204" i="13"/>
  <c r="AQ1437" i="13"/>
  <c r="AS1111" i="13"/>
  <c r="AQ1759" i="13"/>
  <c r="AS1341" i="13"/>
  <c r="AS1560" i="13"/>
  <c r="AS1411" i="13"/>
  <c r="AQ1771" i="13"/>
  <c r="AS1232" i="13"/>
  <c r="AS1436" i="13"/>
  <c r="AS1468" i="13"/>
  <c r="AS1765" i="13"/>
  <c r="AS1490" i="13"/>
  <c r="AQ2046" i="13"/>
  <c r="AS1845" i="13"/>
  <c r="AS2082" i="13"/>
  <c r="AQ1302" i="13"/>
  <c r="AS1355" i="13"/>
  <c r="AS1741" i="13"/>
  <c r="AS1952" i="13"/>
  <c r="AQ1962" i="13"/>
  <c r="AS1933" i="13"/>
  <c r="AQ1614" i="13"/>
  <c r="AS1624" i="13"/>
  <c r="AS1209" i="13"/>
  <c r="AQ1979" i="13"/>
  <c r="AS1700" i="13"/>
  <c r="AS1887" i="13"/>
  <c r="AQ1819" i="13"/>
  <c r="AS2068" i="13"/>
  <c r="AQ2134" i="13"/>
  <c r="AS1509" i="13"/>
  <c r="AS1269" i="13"/>
  <c r="AS1241" i="13"/>
  <c r="AS1496" i="13"/>
  <c r="AS1283" i="13"/>
  <c r="AS1635" i="13"/>
  <c r="AS1699" i="13"/>
  <c r="AS1993" i="13"/>
  <c r="AQ1655" i="13"/>
  <c r="AS1425" i="13"/>
  <c r="AQ1911" i="13"/>
  <c r="AQ2095" i="13"/>
  <c r="AS1563" i="13"/>
  <c r="AS1290" i="13"/>
  <c r="AS1119" i="13"/>
  <c r="AQ1798" i="13"/>
  <c r="AS1591" i="13"/>
  <c r="AQ1262" i="13"/>
  <c r="AS1403" i="13"/>
  <c r="AS1339" i="13"/>
  <c r="AS1693" i="13"/>
  <c r="AS2077" i="13"/>
  <c r="AQ1212" i="13"/>
  <c r="AS2126" i="13"/>
  <c r="AS2099" i="13"/>
  <c r="AS1746" i="13"/>
  <c r="AQ1214" i="13"/>
  <c r="AS1895" i="13"/>
  <c r="AQ1281" i="13"/>
  <c r="AS1373" i="13"/>
  <c r="AQ1946" i="13"/>
  <c r="AS1918" i="13"/>
  <c r="AS1332" i="13"/>
  <c r="AS1439" i="13"/>
  <c r="AQ1660" i="13"/>
  <c r="AS1480" i="13"/>
  <c r="AS1737" i="13"/>
  <c r="AQ1136" i="13"/>
  <c r="AS2105" i="13"/>
  <c r="AS1871" i="13"/>
  <c r="AS1865" i="13"/>
  <c r="AQ1353" i="13"/>
  <c r="AQ2161" i="13"/>
  <c r="AQ1289" i="13"/>
  <c r="AS1828" i="13"/>
  <c r="AS1822" i="13"/>
  <c r="AS1919" i="13"/>
  <c r="AQ1340" i="13"/>
  <c r="AQ1388" i="13"/>
  <c r="AS1374" i="13"/>
  <c r="AQ1829" i="13"/>
  <c r="AS1913" i="13"/>
  <c r="AQ1087" i="13"/>
  <c r="AS2057" i="13"/>
  <c r="AS1611" i="13"/>
  <c r="AQ1137" i="13"/>
  <c r="AS1336" i="13"/>
  <c r="AS1909" i="13"/>
  <c r="AS2139" i="13"/>
  <c r="AQ1785" i="13"/>
  <c r="AQ1674" i="13"/>
  <c r="AS2022" i="13"/>
  <c r="AS1444" i="13"/>
  <c r="AS1177" i="13"/>
  <c r="AQ1515" i="13"/>
  <c r="AQ1584" i="13"/>
  <c r="AS1773" i="13"/>
  <c r="AS1984" i="13"/>
  <c r="AS1306" i="13"/>
  <c r="AS2035" i="13"/>
  <c r="AQ1999" i="13"/>
  <c r="AS1834" i="13"/>
  <c r="AS1780" i="13"/>
  <c r="AQ2165" i="13"/>
  <c r="AS1707" i="13"/>
  <c r="AS1974" i="13"/>
  <c r="AQ2118" i="13"/>
  <c r="AQ1358" i="13"/>
  <c r="AQ1185" i="13"/>
  <c r="AQ1377" i="13"/>
  <c r="AS1249" i="13"/>
  <c r="AS1888" i="13"/>
  <c r="AS2084" i="13"/>
  <c r="AS1276" i="13"/>
  <c r="AQ1864" i="13"/>
  <c r="AS2078" i="13"/>
  <c r="AS1956" i="13"/>
  <c r="AQ1088" i="13"/>
  <c r="AQ2034" i="13"/>
  <c r="AQ1868" i="13"/>
  <c r="AS2154" i="13"/>
  <c r="AQ1828" i="13"/>
  <c r="AS1616" i="13"/>
  <c r="AS2056" i="13"/>
  <c r="AS1977" i="13"/>
  <c r="AQ1215" i="13"/>
  <c r="AQ1411" i="13"/>
  <c r="AS1366" i="13"/>
  <c r="AS1684" i="13"/>
  <c r="AQ1982" i="13"/>
  <c r="AQ1940" i="13"/>
  <c r="AS2123" i="13"/>
  <c r="AS2089" i="13"/>
  <c r="AS1945" i="13"/>
  <c r="AS1858" i="13"/>
  <c r="AS2103" i="13"/>
  <c r="AS2124" i="13"/>
  <c r="AS1990" i="13"/>
  <c r="AS1982" i="13"/>
  <c r="AS1520" i="13"/>
  <c r="AS1482" i="13"/>
  <c r="AQ1232" i="13"/>
  <c r="AS1211" i="13"/>
  <c r="AS1881" i="13"/>
  <c r="AQ1359" i="13"/>
  <c r="AS1850" i="13"/>
  <c r="AQ1361" i="13"/>
  <c r="AQ1755" i="13"/>
  <c r="AQ1800" i="13"/>
  <c r="AQ2136" i="13"/>
  <c r="AS1851" i="13"/>
  <c r="AQ2090" i="13"/>
  <c r="AQ2076" i="13"/>
  <c r="AQ1604" i="13"/>
  <c r="AS1967" i="13"/>
  <c r="AS2142" i="13"/>
  <c r="AS2148" i="13"/>
  <c r="AS1943" i="13"/>
  <c r="AQ1552" i="13"/>
  <c r="AQ1675" i="13"/>
  <c r="AS1495" i="13"/>
  <c r="AQ2154" i="13"/>
  <c r="AS1809" i="13"/>
  <c r="AQ1570" i="13"/>
  <c r="AQ1519" i="13"/>
  <c r="AQ1435" i="13"/>
  <c r="AS1884" i="13"/>
  <c r="AQ1754" i="13"/>
  <c r="AQ1802" i="13"/>
  <c r="AQ1823" i="13"/>
  <c r="AQ1337" i="13"/>
  <c r="AS1911" i="13"/>
  <c r="AQ1571" i="13"/>
  <c r="AS1106" i="13"/>
  <c r="AS1815" i="13"/>
  <c r="AS1778" i="13"/>
  <c r="AS1544" i="13"/>
  <c r="AS1934" i="13"/>
  <c r="AQ1513" i="13"/>
  <c r="AS2015" i="13"/>
  <c r="AS2003" i="13"/>
  <c r="AQ1914" i="13"/>
  <c r="AS1633" i="13"/>
  <c r="AS1997" i="13"/>
  <c r="AQ1213" i="13"/>
  <c r="AS1315" i="13"/>
  <c r="AS1964" i="13"/>
  <c r="AS1437" i="13"/>
  <c r="AQ1945" i="13"/>
  <c r="AS1533" i="13"/>
  <c r="AQ2157" i="13"/>
  <c r="AS1972" i="13"/>
  <c r="AS1331" i="13"/>
  <c r="AS1553" i="13"/>
  <c r="AQ1695" i="13"/>
  <c r="AS1788" i="13"/>
  <c r="AQ1821" i="13"/>
  <c r="AQ1652" i="13"/>
  <c r="AQ1786" i="13"/>
  <c r="AQ1210" i="13"/>
  <c r="AQ2131" i="13"/>
  <c r="AQ1620" i="13"/>
  <c r="AQ1458" i="13"/>
  <c r="AS1529" i="13"/>
  <c r="AS2153" i="13"/>
  <c r="AQ1965" i="13"/>
  <c r="AQ2001" i="13"/>
  <c r="AQ1906" i="13"/>
  <c r="AS1552" i="13"/>
  <c r="AS1442" i="13"/>
  <c r="AQ1791" i="13"/>
  <c r="AQ1643" i="13"/>
  <c r="AS1806" i="13"/>
  <c r="AS1660" i="13"/>
  <c r="AS1860" i="13"/>
  <c r="AS1877" i="13"/>
  <c r="AS2072" i="13"/>
  <c r="AQ2048" i="13"/>
  <c r="AS1581" i="13"/>
  <c r="AQ1285" i="13"/>
  <c r="AQ1547" i="13"/>
  <c r="AS1627" i="13"/>
  <c r="AS1517" i="13"/>
  <c r="AS2074" i="13"/>
  <c r="AQ2155" i="13"/>
  <c r="AS1713" i="13"/>
  <c r="AS1928" i="13"/>
  <c r="AS1757" i="13"/>
  <c r="AQ1949" i="13"/>
  <c r="AS1841" i="13"/>
  <c r="AS1874" i="13"/>
  <c r="AQ1111" i="13"/>
  <c r="AQ1732" i="13"/>
  <c r="AS1665" i="13"/>
  <c r="AQ1499" i="13"/>
  <c r="AQ1988" i="13"/>
  <c r="AS2081" i="13"/>
  <c r="AQ1687" i="13"/>
  <c r="AS2145" i="13"/>
  <c r="AS2050" i="13"/>
  <c r="AS2147" i="13"/>
  <c r="AS1087" i="13"/>
  <c r="AQ2158" i="13"/>
  <c r="AQ1268" i="13"/>
  <c r="AS1954" i="13"/>
  <c r="AS2121" i="13"/>
  <c r="AS1654" i="13"/>
  <c r="AQ1412" i="13"/>
  <c r="AS1835" i="13"/>
  <c r="AS1613" i="13"/>
  <c r="AQ2051" i="13"/>
  <c r="AS1609" i="13"/>
  <c r="AQ1333" i="13"/>
  <c r="AS1751" i="13"/>
  <c r="AS1413" i="13"/>
  <c r="AS2073" i="13"/>
  <c r="AQ1086" i="13"/>
  <c r="AQ1429" i="13"/>
  <c r="AS1202" i="13"/>
  <c r="AS1090" i="13"/>
  <c r="AS1131" i="13"/>
  <c r="AQ1572" i="13"/>
  <c r="AQ1624" i="13"/>
  <c r="AQ1573" i="13"/>
  <c r="AQ1866" i="13"/>
  <c r="AS1886" i="13"/>
  <c r="AS1777" i="13"/>
  <c r="AS1664" i="13"/>
  <c r="AQ1623" i="13"/>
  <c r="AS1569" i="13"/>
  <c r="AQ2089" i="13"/>
  <c r="AS1817" i="13"/>
  <c r="AQ1154" i="13"/>
  <c r="AQ1661" i="13"/>
  <c r="AS1957" i="13"/>
  <c r="AS1316" i="13"/>
  <c r="AS1875" i="13"/>
  <c r="AS1697" i="13"/>
  <c r="AS1793" i="13"/>
  <c r="AS2137" i="13"/>
  <c r="AS1980" i="13"/>
  <c r="AS2070" i="13"/>
  <c r="AQ1909" i="13"/>
  <c r="AQ1188" i="13"/>
  <c r="AS1372" i="13"/>
  <c r="AS1497" i="13"/>
  <c r="AS1685" i="13"/>
  <c r="AQ1727" i="13"/>
  <c r="AQ1764" i="13"/>
  <c r="AQ1296" i="13"/>
  <c r="AQ1915" i="13"/>
  <c r="AS1790" i="13"/>
  <c r="AS1900" i="13"/>
  <c r="AQ1723" i="13"/>
  <c r="AQ2013" i="13"/>
  <c r="AQ2080" i="13"/>
  <c r="AS2067" i="13"/>
  <c r="AS1378" i="13"/>
  <c r="AQ2024" i="13"/>
  <c r="AS1121" i="13"/>
  <c r="AS1410" i="13"/>
  <c r="AS1917" i="13"/>
  <c r="AS1608" i="13"/>
  <c r="AQ2019" i="13"/>
  <c r="AS1819" i="13"/>
  <c r="AS1772" i="13"/>
  <c r="AQ1916" i="13"/>
  <c r="AQ1398" i="13"/>
  <c r="AQ1099" i="13"/>
  <c r="AS1838" i="13"/>
  <c r="AS1530" i="13"/>
  <c r="AS1405" i="13"/>
  <c r="AQ1578" i="13"/>
  <c r="AQ1576" i="13"/>
  <c r="AS2014" i="13"/>
  <c r="AS1501" i="13"/>
  <c r="AS2016" i="13"/>
  <c r="AQ2020" i="13"/>
  <c r="AS1088" i="13"/>
  <c r="AS2004" i="13"/>
  <c r="AS1431" i="13"/>
  <c r="AS1975" i="13"/>
  <c r="AS2140" i="13"/>
  <c r="AS2133" i="13"/>
  <c r="AS1349" i="13"/>
  <c r="AQ1470" i="13"/>
  <c r="AQ2000" i="13"/>
  <c r="AS1937" i="13"/>
  <c r="AS1678" i="13"/>
  <c r="AS1901" i="13"/>
  <c r="AQ1532" i="13"/>
  <c r="AQ1390" i="13"/>
  <c r="AQ1100" i="13"/>
  <c r="AS1960" i="13"/>
  <c r="AQ1836" i="13"/>
  <c r="AQ1892" i="13"/>
  <c r="AS1505" i="13"/>
  <c r="AQ1736" i="13"/>
  <c r="AS2160" i="13"/>
  <c r="AQ1654" i="13"/>
  <c r="AQ1869" i="13"/>
  <c r="AQ1196" i="13"/>
  <c r="AS1946" i="13"/>
  <c r="AS1786" i="13"/>
  <c r="AS1950" i="13"/>
  <c r="AS1981" i="13"/>
  <c r="AS1253" i="13"/>
  <c r="AS2026" i="13"/>
  <c r="AS1718" i="13"/>
  <c r="AS1821" i="13"/>
  <c r="AS1878" i="13"/>
  <c r="AQ1216" i="13"/>
  <c r="AQ1760" i="13"/>
  <c r="AQ2093" i="13"/>
  <c r="AS1942" i="13"/>
  <c r="AQ1431" i="13"/>
  <c r="AS1176" i="13"/>
  <c r="AQ1354" i="13"/>
  <c r="AS2098" i="13"/>
  <c r="AS1721" i="13"/>
  <c r="AQ1768" i="13"/>
  <c r="AQ1231" i="13"/>
  <c r="AS1645" i="13"/>
  <c r="AQ1890" i="13"/>
  <c r="AS1404" i="13"/>
  <c r="AQ1939" i="13"/>
  <c r="AQ1292" i="13"/>
  <c r="AQ1501" i="13"/>
  <c r="AQ1267" i="13"/>
  <c r="AS1464" i="13"/>
  <c r="AS1941" i="13"/>
  <c r="AS2013" i="13"/>
  <c r="AQ2156" i="13"/>
  <c r="AS1648" i="13"/>
  <c r="AS1240" i="13"/>
  <c r="AQ1477" i="13"/>
  <c r="AS1536" i="13"/>
  <c r="AQ1484" i="13"/>
  <c r="AQ1339" i="13"/>
  <c r="AS1242" i="13"/>
  <c r="AQ1766" i="13"/>
  <c r="AS1535" i="13"/>
  <c r="AS1626" i="13"/>
  <c r="AQ1900" i="13"/>
  <c r="AQ2082" i="13"/>
  <c r="AQ1938" i="13"/>
  <c r="AQ1805" i="13"/>
  <c r="AQ1517" i="13"/>
  <c r="AS1714" i="13"/>
  <c r="AQ2078" i="13"/>
  <c r="AS2101" i="13"/>
  <c r="AS1885" i="13"/>
  <c r="AQ2149" i="13"/>
  <c r="AS1589" i="13"/>
  <c r="AS1675" i="13"/>
  <c r="AS2104" i="13"/>
  <c r="AS1093" i="13"/>
  <c r="AS2047" i="13"/>
  <c r="AS1109" i="13"/>
  <c r="AS2161" i="13"/>
  <c r="AQ1592" i="13"/>
  <c r="AS1618" i="13"/>
  <c r="AQ1500" i="13"/>
  <c r="AQ1788" i="13"/>
  <c r="AS1893" i="13"/>
  <c r="AQ1730" i="13"/>
  <c r="AQ1355" i="13"/>
  <c r="AQ1357" i="13"/>
  <c r="AQ2107" i="13"/>
  <c r="AQ1206" i="13"/>
  <c r="AQ1659" i="13"/>
  <c r="AS1961" i="13"/>
  <c r="AS2065" i="13"/>
  <c r="AS1925" i="13"/>
  <c r="AS1894" i="13"/>
  <c r="AS1193" i="13"/>
  <c r="AQ1794" i="13"/>
  <c r="AS1650" i="13"/>
  <c r="AS1958" i="13"/>
  <c r="AS1661" i="13"/>
  <c r="AS1314" i="13"/>
  <c r="AQ1787" i="13"/>
  <c r="AS2046" i="13"/>
  <c r="AS1949" i="13"/>
  <c r="AQ1305" i="13"/>
  <c r="AS1086" i="13"/>
  <c r="AS2010" i="13"/>
  <c r="AS2120" i="13"/>
  <c r="AS1216" i="13"/>
  <c r="AQ1591" i="13"/>
  <c r="AQ2126" i="13"/>
  <c r="AQ1287" i="13"/>
  <c r="AQ1952" i="13"/>
  <c r="AS1698" i="13"/>
  <c r="AS1827" i="13"/>
  <c r="AS1995" i="13"/>
  <c r="AQ1772" i="13"/>
  <c r="AS1800" i="13"/>
  <c r="AS1818" i="13"/>
  <c r="AS1691" i="13"/>
  <c r="AQ2012" i="13"/>
  <c r="AS1255" i="13"/>
  <c r="AQ1365" i="13"/>
  <c r="AQ1459" i="13"/>
  <c r="AQ1122" i="13"/>
  <c r="AQ1784" i="13"/>
  <c r="AQ1895" i="13"/>
  <c r="AQ1908" i="13"/>
  <c r="AQ1226" i="13"/>
  <c r="AQ1733" i="13"/>
  <c r="AQ1194" i="13"/>
  <c r="AQ1433" i="13"/>
  <c r="AQ1123" i="13"/>
  <c r="AS1472" i="13"/>
  <c r="AS1870" i="13"/>
  <c r="AQ1352" i="13"/>
  <c r="AQ1715" i="13"/>
  <c r="AQ1827" i="13"/>
  <c r="AQ1881" i="13"/>
  <c r="AQ1773" i="13"/>
  <c r="AQ1622" i="13"/>
  <c r="AQ1894" i="13"/>
  <c r="AS1488" i="13"/>
  <c r="AS1931" i="13"/>
  <c r="AS1470" i="13"/>
  <c r="AS2163" i="13"/>
  <c r="AQ1728" i="13"/>
  <c r="AQ1874" i="13"/>
  <c r="AS1632" i="13"/>
  <c r="AS2069" i="13"/>
  <c r="AS1689" i="13"/>
  <c r="AQ1987" i="13"/>
  <c r="AQ1233" i="13"/>
  <c r="AQ1115" i="13"/>
  <c r="AS1659" i="13"/>
  <c r="AS1513" i="13"/>
  <c r="AQ1207" i="13"/>
  <c r="AS1156" i="13"/>
  <c r="AQ1820" i="13"/>
  <c r="AQ1855" i="13"/>
  <c r="AQ1663" i="13"/>
  <c r="AQ1301" i="13"/>
  <c r="AQ2075" i="13"/>
  <c r="AS1812" i="13"/>
  <c r="AQ1497" i="13"/>
  <c r="AQ1694" i="13"/>
  <c r="AQ1877" i="13"/>
  <c r="AQ1628" i="13"/>
  <c r="AS1107" i="13"/>
  <c r="AS2011" i="13"/>
  <c r="AS1568" i="13"/>
  <c r="AQ1985" i="13"/>
  <c r="AS1514" i="13"/>
  <c r="AS2063" i="13"/>
  <c r="AS2131" i="13"/>
  <c r="AQ1316" i="13"/>
  <c r="AQ1986" i="13"/>
  <c r="AS2055" i="13"/>
  <c r="AQ1502" i="13"/>
  <c r="AS1473" i="13"/>
  <c r="AS1538" i="13"/>
  <c r="AS2012" i="13"/>
  <c r="AQ1832" i="13"/>
  <c r="AQ1726" i="13"/>
  <c r="AS1389" i="13"/>
  <c r="AS1687" i="13"/>
  <c r="AS1976" i="13"/>
  <c r="AS1873" i="13"/>
  <c r="AQ1626" i="13"/>
  <c r="AS1705" i="13"/>
  <c r="AS1305" i="13"/>
  <c r="AS1991" i="13"/>
  <c r="AS1988" i="13"/>
  <c r="AS1833" i="13"/>
  <c r="AS1430" i="13"/>
  <c r="AS1948" i="13"/>
  <c r="AS2146" i="13"/>
  <c r="AQ1891" i="13"/>
  <c r="AQ1941" i="13"/>
  <c r="AQ1676" i="13"/>
  <c r="AS1220" i="13"/>
  <c r="AS1969" i="13"/>
  <c r="AS1504" i="13"/>
  <c r="AQ2071" i="13"/>
  <c r="AQ1481" i="13"/>
  <c r="AS1876" i="13"/>
  <c r="AS1963" i="13"/>
  <c r="AQ1172" i="13"/>
  <c r="AS1781" i="13"/>
  <c r="AS1527" i="13"/>
  <c r="AQ1799" i="13"/>
  <c r="AS1965" i="13"/>
  <c r="AS1471" i="13"/>
  <c r="AS2039" i="13"/>
  <c r="AQ2133" i="13"/>
  <c r="AQ2018" i="13"/>
  <c r="AQ1581" i="13"/>
  <c r="AS1637" i="13"/>
  <c r="AQ1902" i="13"/>
  <c r="AS1099" i="13"/>
  <c r="AS2135" i="13"/>
  <c r="AQ1286" i="13"/>
  <c r="AS2034" i="13"/>
  <c r="AS1922" i="13"/>
  <c r="AS1194" i="13"/>
  <c r="AQ1288" i="13"/>
  <c r="AS2155" i="13"/>
  <c r="AS1916" i="13"/>
  <c r="AS2141" i="13"/>
  <c r="AQ1430" i="13"/>
  <c r="AQ2129" i="13"/>
  <c r="AQ1124" i="13"/>
  <c r="AS1095" i="13"/>
  <c r="AS2095" i="13"/>
  <c r="AQ1639" i="13"/>
  <c r="AQ1551" i="13"/>
  <c r="AQ1711" i="13"/>
  <c r="AQ1577" i="13"/>
  <c r="AQ2123" i="13"/>
  <c r="AQ1245" i="13"/>
  <c r="AS1924" i="13"/>
  <c r="AS1546" i="13"/>
  <c r="AQ1621" i="13"/>
  <c r="AQ1928" i="13"/>
  <c r="AQ1831" i="13"/>
  <c r="AQ1783" i="13"/>
  <c r="AQ2146" i="13"/>
  <c r="AQ1155" i="13"/>
  <c r="AS1869" i="13"/>
  <c r="AS1726" i="13"/>
  <c r="AS1451" i="13"/>
  <c r="AS1597" i="13"/>
  <c r="AS1789" i="13"/>
  <c r="AQ2074" i="13"/>
  <c r="AS2156" i="13"/>
  <c r="AQ1514" i="13"/>
  <c r="AQ1545" i="13"/>
  <c r="AS1539" i="13"/>
  <c r="AS1615" i="13"/>
  <c r="AS1734" i="13"/>
  <c r="AS1203" i="13"/>
  <c r="AS2086" i="13"/>
  <c r="AQ1837" i="13"/>
  <c r="AQ1603" i="13"/>
  <c r="AQ2037" i="13"/>
  <c r="AQ1593" i="13"/>
  <c r="AS2109" i="13"/>
  <c r="AQ2109" i="13"/>
  <c r="AQ1485" i="13"/>
  <c r="AS1137" i="13"/>
  <c r="AS1434" i="13"/>
  <c r="AS1722" i="13"/>
  <c r="AS1443" i="13"/>
  <c r="AS1740" i="13"/>
  <c r="AQ2073" i="13"/>
  <c r="AS1849" i="13"/>
  <c r="AS1940" i="13"/>
  <c r="AQ1880" i="13"/>
  <c r="AS1774" i="13"/>
  <c r="AS1642" i="13"/>
  <c r="AS1128" i="13"/>
  <c r="AQ1473" i="13"/>
  <c r="AS1686" i="13"/>
  <c r="AQ2021" i="13"/>
  <c r="AS1935" i="13"/>
  <c r="AS1375" i="13"/>
  <c r="AQ1269" i="13"/>
  <c r="AQ1843" i="13"/>
  <c r="AQ1089" i="13"/>
  <c r="AQ1629" i="13"/>
  <c r="AQ1141" i="13"/>
  <c r="AS1155" i="13"/>
  <c r="AQ1170" i="13"/>
  <c r="AS2094" i="13"/>
  <c r="AS1794" i="13"/>
  <c r="AQ1977" i="13"/>
  <c r="AS2102" i="13"/>
  <c r="AS1830" i="13"/>
  <c r="AS2143" i="13"/>
  <c r="AS1565" i="13"/>
  <c r="AS1348" i="13"/>
  <c r="AS2164" i="13"/>
  <c r="AS1782" i="13"/>
  <c r="AQ2121" i="13"/>
  <c r="AQ1574" i="13"/>
  <c r="AQ1826" i="13"/>
  <c r="AS1673" i="13"/>
  <c r="AS2107" i="13"/>
  <c r="AQ1174" i="13"/>
  <c r="AQ1160" i="13"/>
  <c r="AQ2025" i="13"/>
  <c r="AQ1138" i="13"/>
  <c r="AS1094" i="13"/>
  <c r="AS1554" i="13"/>
  <c r="AS1723" i="13"/>
  <c r="AS1479" i="13"/>
  <c r="AS1367" i="13"/>
  <c r="AS1559" i="13"/>
  <c r="AS1769" i="13"/>
  <c r="AS1641" i="13"/>
  <c r="AS1542" i="13"/>
  <c r="AQ2049" i="13"/>
  <c r="AS1971" i="13"/>
  <c r="AS2021" i="13"/>
  <c r="AS1799" i="13"/>
  <c r="AS1412" i="13"/>
  <c r="AS2028" i="13"/>
  <c r="AQ1749" i="13"/>
  <c r="AQ1432" i="13"/>
  <c r="AQ1953" i="13"/>
  <c r="AQ1318" i="13"/>
  <c r="AQ1665" i="13"/>
  <c r="AQ1306" i="13"/>
  <c r="AS1161" i="13"/>
  <c r="AQ1594" i="13"/>
  <c r="AQ2038" i="13"/>
  <c r="AQ1103" i="13"/>
  <c r="AQ1319" i="13"/>
  <c r="AQ1882" i="13"/>
  <c r="AQ1090" i="13"/>
  <c r="AQ1126" i="13"/>
  <c r="AQ2110" i="13"/>
  <c r="AQ1930" i="13"/>
  <c r="AQ1846" i="13"/>
  <c r="AQ1247" i="13"/>
  <c r="AQ2098" i="13"/>
  <c r="AQ1954" i="13"/>
  <c r="AQ2081" i="13"/>
  <c r="AQ1413" i="13"/>
  <c r="AS1162" i="13"/>
  <c r="AQ2086" i="13"/>
  <c r="AQ1401" i="13"/>
  <c r="AS1908" i="13"/>
  <c r="AS1586" i="13"/>
  <c r="AQ1117" i="13"/>
  <c r="AQ1693" i="13"/>
  <c r="AQ2091" i="13"/>
  <c r="AQ2135" i="13"/>
  <c r="AS1391" i="13"/>
  <c r="AS1758" i="13"/>
  <c r="AS2020" i="13"/>
  <c r="AQ1376" i="13"/>
  <c r="AQ1697" i="13"/>
  <c r="AS1986" i="13"/>
  <c r="AQ1860" i="13"/>
  <c r="AQ1449" i="13"/>
  <c r="AQ1462" i="13"/>
  <c r="AQ1317" i="13"/>
  <c r="AQ1378" i="13"/>
  <c r="AQ1917" i="13"/>
  <c r="AQ1145" i="13"/>
  <c r="AS1674" i="13"/>
  <c r="AS1570" i="13"/>
  <c r="AS1702" i="13"/>
  <c r="AS1630" i="13"/>
  <c r="AS1820" i="13"/>
  <c r="AS1091" i="13"/>
  <c r="AS2150" i="13"/>
  <c r="AS2108" i="13"/>
  <c r="AQ1748" i="13"/>
  <c r="AS1725" i="13"/>
  <c r="AQ2050" i="13"/>
  <c r="AS1798" i="13"/>
  <c r="AQ1447" i="13"/>
  <c r="AQ1480" i="13"/>
  <c r="AQ1947" i="13"/>
  <c r="AQ2036" i="13"/>
  <c r="AQ1716" i="13"/>
  <c r="AQ2061" i="13"/>
  <c r="AQ1737" i="13"/>
  <c r="AQ1341" i="13"/>
  <c r="AQ1142" i="13"/>
  <c r="AS1510" i="13"/>
  <c r="AS1646" i="13"/>
  <c r="AS2144" i="13"/>
  <c r="AS2007" i="13"/>
  <c r="AS2092" i="13"/>
  <c r="AS1325" i="13"/>
  <c r="AS1584" i="13"/>
  <c r="AS1670" i="13"/>
  <c r="AS1710" i="13"/>
  <c r="AQ1208" i="13"/>
  <c r="AS1489" i="13"/>
  <c r="AQ1893" i="13"/>
  <c r="AS1599" i="13"/>
  <c r="AQ1824" i="13"/>
  <c r="AS1842" i="13"/>
  <c r="AQ2011" i="13"/>
  <c r="AQ1197" i="13"/>
  <c r="AQ1162" i="13"/>
  <c r="AQ1642" i="13"/>
  <c r="AQ1244" i="13"/>
  <c r="AQ1139" i="13"/>
  <c r="AS1163" i="13"/>
  <c r="AQ1630" i="13"/>
  <c r="AQ1235" i="13"/>
  <c r="AQ1990" i="13"/>
  <c r="AQ1463" i="13"/>
  <c r="AQ1379" i="13"/>
  <c r="AQ2062" i="13"/>
  <c r="AQ1342" i="13"/>
  <c r="AQ2002" i="13"/>
  <c r="AQ2138" i="13"/>
  <c r="AQ1702" i="13"/>
  <c r="AQ1163" i="13"/>
  <c r="AQ1677" i="13"/>
  <c r="AQ1140" i="13"/>
  <c r="AS2071" i="13"/>
  <c r="AQ2094" i="13"/>
  <c r="AS1890" i="13"/>
  <c r="AQ1756" i="13"/>
  <c r="AS1787" i="13"/>
  <c r="AQ2079" i="13"/>
  <c r="AQ1575" i="13"/>
  <c r="AQ1696" i="13"/>
  <c r="AS1526" i="13"/>
  <c r="AS1092" i="13"/>
  <c r="AS1644" i="13"/>
  <c r="AQ1757" i="13"/>
  <c r="AS1363" i="13"/>
  <c r="AS2106" i="13"/>
  <c r="AS1398" i="13"/>
  <c r="AS2036" i="13"/>
  <c r="AQ1556" i="13"/>
  <c r="AQ1533" i="13"/>
  <c r="AQ1809" i="13"/>
  <c r="AQ2137" i="13"/>
  <c r="AQ1521" i="13"/>
  <c r="AS1139" i="13"/>
  <c r="AQ1863" i="13"/>
  <c r="AQ2142" i="13"/>
  <c r="AS2136" i="13"/>
  <c r="AS2041" i="13"/>
  <c r="AQ2144" i="13"/>
  <c r="AQ1948" i="13"/>
  <c r="AQ1641" i="13"/>
  <c r="AQ1461" i="13"/>
  <c r="AS2080" i="13"/>
  <c r="AQ1410" i="13"/>
  <c r="AQ1327" i="13"/>
  <c r="AQ2096" i="13"/>
  <c r="AS1896" i="13"/>
  <c r="AQ1373" i="13"/>
  <c r="AQ1712" i="13"/>
  <c r="AQ1520" i="13"/>
  <c r="AQ1173" i="13"/>
  <c r="AQ1989" i="13"/>
  <c r="AQ1640" i="13"/>
  <c r="AQ1217" i="13"/>
  <c r="AS1135" i="13"/>
  <c r="AS1326" i="13"/>
  <c r="AS1749" i="13"/>
  <c r="AS1605" i="13"/>
  <c r="AQ1148" i="13"/>
  <c r="AQ2084" i="13"/>
  <c r="AQ2163" i="13"/>
  <c r="AQ1569" i="13"/>
  <c r="AQ2060" i="13"/>
  <c r="AS1236" i="13"/>
  <c r="AS1906" i="13"/>
  <c r="AS2002" i="13"/>
  <c r="AQ1844" i="13"/>
  <c r="AS1844" i="13"/>
  <c r="AS1321" i="13"/>
  <c r="AS1578" i="13"/>
  <c r="AQ1808" i="13"/>
  <c r="AQ1125" i="13"/>
  <c r="AQ1901" i="13"/>
  <c r="AQ1450" i="13"/>
  <c r="AQ1460" i="13"/>
  <c r="AQ1143" i="13"/>
  <c r="AS1141" i="13"/>
  <c r="AQ1486" i="13"/>
  <c r="AQ1175" i="13"/>
  <c r="AQ1810" i="13"/>
  <c r="AQ1738" i="13"/>
  <c r="AQ1534" i="13"/>
  <c r="AQ1198" i="13"/>
  <c r="AQ1774" i="13"/>
  <c r="AQ1270" i="13"/>
  <c r="AQ1391" i="13"/>
  <c r="AQ1966" i="13"/>
  <c r="AQ1307" i="13"/>
  <c r="AQ1558" i="13"/>
  <c r="AQ1605" i="13"/>
  <c r="AQ1144" i="13"/>
  <c r="AS1494" i="13"/>
  <c r="AS1319" i="13"/>
  <c r="AS1753" i="13"/>
  <c r="AQ1553" i="13"/>
  <c r="AS2128" i="13"/>
  <c r="AS1938" i="13"/>
  <c r="AS2076" i="13"/>
  <c r="AQ1751" i="13"/>
  <c r="AS1802" i="13"/>
  <c r="AS2059" i="13"/>
  <c r="AQ2120" i="13"/>
  <c r="AS2093" i="13"/>
  <c r="AS2049" i="13"/>
  <c r="AQ2145" i="13"/>
  <c r="AQ2147" i="13"/>
  <c r="AS1198" i="13"/>
  <c r="AQ1793" i="13"/>
  <c r="AQ1234" i="13"/>
  <c r="AQ2097" i="13"/>
  <c r="AQ1929" i="13"/>
  <c r="AQ1101" i="13"/>
  <c r="AS1785" i="13"/>
  <c r="AS1658" i="13"/>
  <c r="AS2162" i="13"/>
  <c r="AQ2077" i="13"/>
  <c r="AQ2010" i="13"/>
  <c r="AQ1910" i="13"/>
  <c r="AS1380" i="13"/>
  <c r="AS1562" i="13"/>
  <c r="AQ1222" i="13"/>
  <c r="AS1846" i="13"/>
  <c r="AS1973" i="13"/>
  <c r="AS2158" i="13"/>
  <c r="AS1491" i="13"/>
  <c r="AS2006" i="13"/>
  <c r="AQ1509" i="13"/>
  <c r="AQ2052" i="13"/>
  <c r="AS2152" i="13"/>
  <c r="AQ2150" i="13"/>
  <c r="AQ1246" i="13"/>
  <c r="AQ1845" i="13"/>
  <c r="AQ1644" i="13"/>
  <c r="AS1160" i="13"/>
  <c r="AS1861" i="13"/>
  <c r="AQ1927" i="13"/>
  <c r="AS1939" i="13"/>
  <c r="AS2031" i="13"/>
  <c r="AQ1498" i="13"/>
  <c r="AQ1424" i="13"/>
  <c r="AS1892" i="13"/>
  <c r="AQ1964" i="13"/>
  <c r="AS2119" i="13"/>
  <c r="AQ1590" i="13"/>
  <c r="AQ1796" i="13"/>
  <c r="AQ1700" i="13"/>
  <c r="AQ1442" i="13"/>
  <c r="AQ1875" i="13"/>
  <c r="AQ1428" i="13"/>
  <c r="AQ1389" i="13"/>
  <c r="AQ1171" i="13"/>
  <c r="AQ1701" i="13"/>
  <c r="AQ1557" i="13"/>
  <c r="AQ1714" i="13"/>
  <c r="AS1136" i="13"/>
  <c r="AQ1645" i="13"/>
  <c r="AQ1451" i="13"/>
  <c r="AQ1606" i="13"/>
  <c r="AQ1678" i="13"/>
  <c r="AQ1414" i="13"/>
  <c r="AQ2151" i="13"/>
  <c r="AQ2026" i="13"/>
  <c r="AQ1918" i="13"/>
  <c r="AQ1522" i="13"/>
  <c r="AS2110" i="13"/>
  <c r="AQ1717" i="13"/>
  <c r="AQ1666" i="13"/>
  <c r="AS1140" i="13"/>
  <c r="AS1138" i="13"/>
  <c r="AQ1102" i="13"/>
  <c r="AS1164" i="13"/>
  <c r="AQ1248" i="13"/>
  <c r="AQ1487" i="13"/>
  <c r="AQ1176" i="13"/>
  <c r="AQ1452" i="13"/>
  <c r="AQ1091" i="13"/>
  <c r="AQ1739" i="13"/>
  <c r="AQ1380" i="13"/>
  <c r="AQ1415" i="13"/>
  <c r="AQ1919" i="13"/>
  <c r="AQ1392" i="13"/>
  <c r="AQ1559" i="13"/>
  <c r="AQ1271" i="13"/>
  <c r="AQ1320" i="13"/>
  <c r="AQ1955" i="13"/>
  <c r="AS2111" i="13"/>
  <c r="AQ1164" i="13"/>
  <c r="AQ1308" i="13"/>
  <c r="AQ1931" i="13"/>
  <c r="AQ1464" i="13"/>
  <c r="AQ1811" i="13"/>
  <c r="AQ1967" i="13"/>
  <c r="AQ1631" i="13"/>
  <c r="AQ1847" i="13"/>
  <c r="AQ1236" i="13"/>
  <c r="AQ1991" i="13"/>
  <c r="AQ1775" i="13"/>
  <c r="AQ1199" i="13"/>
  <c r="AQ2027" i="13"/>
  <c r="AQ1718" i="13"/>
  <c r="AQ2099" i="13"/>
  <c r="AQ1679" i="13"/>
  <c r="AQ2039" i="13"/>
  <c r="AQ1535" i="13"/>
  <c r="AQ1523" i="13"/>
  <c r="AQ1127" i="13"/>
  <c r="AQ1667" i="13"/>
  <c r="AQ1703" i="13"/>
  <c r="AQ1646" i="13"/>
  <c r="AQ1607" i="13"/>
  <c r="AS1142" i="13"/>
  <c r="AQ2063" i="13"/>
  <c r="AQ1343" i="13"/>
  <c r="AQ1883" i="13"/>
  <c r="AQ2152" i="13"/>
  <c r="AQ2139" i="13"/>
  <c r="AQ1104" i="13"/>
  <c r="AQ2111" i="13"/>
  <c r="AQ2003" i="13"/>
  <c r="AQ1595" i="13"/>
  <c r="AB102" i="13" l="1"/>
  <c r="BZ102" i="13"/>
  <c r="AD100" i="13"/>
  <c r="CB99" i="13"/>
  <c r="BK178" i="13"/>
  <c r="CM177" i="13"/>
  <c r="BK175" i="13"/>
  <c r="CM174" i="13"/>
  <c r="BK172" i="13"/>
  <c r="CM171" i="13"/>
  <c r="BK169" i="13"/>
  <c r="CM168" i="13"/>
  <c r="BK166" i="13"/>
  <c r="CM165" i="13"/>
  <c r="BK163" i="13"/>
  <c r="CM162" i="13"/>
  <c r="BK160" i="13"/>
  <c r="CM159" i="13"/>
  <c r="BK157" i="13"/>
  <c r="CM156" i="13"/>
  <c r="BK154" i="13"/>
  <c r="CM153" i="13"/>
  <c r="BK151" i="13"/>
  <c r="CM150" i="13"/>
  <c r="BK148" i="13"/>
  <c r="CM147" i="13"/>
  <c r="BK145" i="13"/>
  <c r="CM144" i="13"/>
  <c r="BK142" i="13"/>
  <c r="CM141" i="13"/>
  <c r="BK139" i="13"/>
  <c r="CM138" i="13"/>
  <c r="BK136" i="13"/>
  <c r="CM135" i="13"/>
  <c r="BK133" i="13"/>
  <c r="CM132" i="13"/>
  <c r="BK130" i="13"/>
  <c r="CM129" i="13"/>
  <c r="BL127" i="13"/>
  <c r="CN126" i="13"/>
  <c r="BK124" i="13"/>
  <c r="CM123" i="13"/>
  <c r="BL121" i="13"/>
  <c r="CN120" i="13"/>
  <c r="BK118" i="13"/>
  <c r="CM117" i="13"/>
  <c r="BL115" i="13"/>
  <c r="CN114" i="13"/>
  <c r="BL109" i="13"/>
  <c r="CN108" i="13"/>
  <c r="BK106" i="13"/>
  <c r="CM105" i="13"/>
  <c r="BL103" i="13"/>
  <c r="CN102" i="13"/>
  <c r="BK100" i="13"/>
  <c r="CM99" i="13"/>
  <c r="BK97" i="13"/>
  <c r="CM96" i="13"/>
  <c r="AA181" i="13"/>
  <c r="BY180" i="13"/>
  <c r="BK181" i="13"/>
  <c r="CM180" i="13"/>
  <c r="BO184" i="13"/>
  <c r="CQ183" i="13"/>
  <c r="BK112" i="13"/>
  <c r="CM111" i="13"/>
  <c r="Q148" i="13"/>
  <c r="O127" i="13"/>
  <c r="O109" i="13"/>
  <c r="Q142" i="13"/>
  <c r="O97" i="13"/>
  <c r="N99" i="13"/>
  <c r="BL99" i="13"/>
  <c r="N139" i="13"/>
  <c r="N172" i="13"/>
  <c r="N169" i="13"/>
  <c r="N150" i="13"/>
  <c r="BL150" i="13"/>
  <c r="N144" i="13"/>
  <c r="BL144" i="13"/>
  <c r="N165" i="13"/>
  <c r="BL165" i="13"/>
  <c r="N129" i="13"/>
  <c r="BL129" i="13"/>
  <c r="O115" i="13"/>
  <c r="N123" i="13"/>
  <c r="BL123" i="13"/>
  <c r="O126" i="13"/>
  <c r="BM126" i="13"/>
  <c r="O102" i="13"/>
  <c r="BM102" i="13"/>
  <c r="N105" i="13"/>
  <c r="BL105" i="13"/>
  <c r="O121" i="13"/>
  <c r="O114" i="13"/>
  <c r="BM114" i="13"/>
  <c r="N111" i="13"/>
  <c r="BL111" i="13"/>
  <c r="N141" i="13"/>
  <c r="BL141" i="13"/>
  <c r="N138" i="13"/>
  <c r="BL138" i="13"/>
  <c r="N168" i="13"/>
  <c r="BL168" i="13"/>
  <c r="N159" i="13"/>
  <c r="BL159" i="13"/>
  <c r="N174" i="13"/>
  <c r="BL174" i="13"/>
  <c r="N181" i="13"/>
  <c r="N135" i="13"/>
  <c r="BL135" i="13"/>
  <c r="N177" i="13"/>
  <c r="BL177" i="13"/>
  <c r="N156" i="13"/>
  <c r="BL156" i="13"/>
  <c r="N153" i="13"/>
  <c r="BL153" i="13"/>
  <c r="N171" i="13"/>
  <c r="BL171" i="13"/>
  <c r="N175" i="13"/>
  <c r="N162" i="13"/>
  <c r="BL162" i="13"/>
  <c r="N132" i="13"/>
  <c r="BL132" i="13"/>
  <c r="N145" i="13"/>
  <c r="O103" i="13"/>
  <c r="O108" i="13"/>
  <c r="BM108" i="13"/>
  <c r="N166" i="13"/>
  <c r="N147" i="13"/>
  <c r="BL147" i="13"/>
  <c r="O120" i="13"/>
  <c r="BM120" i="13"/>
  <c r="N117" i="13"/>
  <c r="BL117" i="13"/>
  <c r="N133" i="13"/>
  <c r="N180" i="13"/>
  <c r="BL180" i="13"/>
  <c r="R183" i="13"/>
  <c r="BP183" i="13"/>
  <c r="N96" i="13"/>
  <c r="BL96" i="13"/>
  <c r="S184" i="13"/>
  <c r="T184" i="13" s="1"/>
  <c r="AR1428" i="13"/>
  <c r="AT2119" i="13"/>
  <c r="AT2031" i="13"/>
  <c r="AR2052" i="13"/>
  <c r="AT2158" i="13"/>
  <c r="AT1562" i="13"/>
  <c r="AR2077" i="13"/>
  <c r="AR1793" i="13"/>
  <c r="AR2120" i="13"/>
  <c r="AT2076" i="13"/>
  <c r="AT1753" i="13"/>
  <c r="AR1143" i="13"/>
  <c r="AT1844" i="13"/>
  <c r="AR1569" i="13"/>
  <c r="AT1605" i="13"/>
  <c r="AR1373" i="13"/>
  <c r="AR1948" i="13"/>
  <c r="AT2036" i="13"/>
  <c r="AT1644" i="13"/>
  <c r="AR1575" i="13"/>
  <c r="AT1890" i="13"/>
  <c r="AR2011" i="13"/>
  <c r="AR1893" i="13"/>
  <c r="AT1670" i="13"/>
  <c r="AT2007" i="13"/>
  <c r="AR1142" i="13"/>
  <c r="AR2050" i="13"/>
  <c r="AT1091" i="13"/>
  <c r="AT1570" i="13"/>
  <c r="AT1986" i="13"/>
  <c r="AT1391" i="13"/>
  <c r="AT1586" i="13"/>
  <c r="AR2081" i="13"/>
  <c r="AT1412" i="13"/>
  <c r="AR2049" i="13"/>
  <c r="AT1559" i="13"/>
  <c r="AT1554" i="13"/>
  <c r="AR1826" i="13"/>
  <c r="AT2164" i="13"/>
  <c r="AT1830" i="13"/>
  <c r="AT2094" i="13"/>
  <c r="AT1935" i="13"/>
  <c r="AT1128" i="13"/>
  <c r="AT1849" i="13"/>
  <c r="AT1722" i="13"/>
  <c r="AT1203" i="13"/>
  <c r="AR1545" i="13"/>
  <c r="AT1789" i="13"/>
  <c r="AT1869" i="13"/>
  <c r="AR1621" i="13"/>
  <c r="AR1577" i="13"/>
  <c r="AR2129" i="13"/>
  <c r="AT2155" i="13"/>
  <c r="AT2034" i="13"/>
  <c r="AR1902" i="13"/>
  <c r="AT2039" i="13"/>
  <c r="AT1527" i="13"/>
  <c r="AR1481" i="13"/>
  <c r="AT1220" i="13"/>
  <c r="AT1948" i="13"/>
  <c r="AT1991" i="13"/>
  <c r="AT1976" i="13"/>
  <c r="AR1832" i="13"/>
  <c r="AR1502" i="13"/>
  <c r="AT1514" i="13"/>
  <c r="AT1107" i="13"/>
  <c r="AT1812" i="13"/>
  <c r="AR1820" i="13"/>
  <c r="AT1659" i="13"/>
  <c r="AT1632" i="13"/>
  <c r="AT1470" i="13"/>
  <c r="AR1622" i="13"/>
  <c r="AT1472" i="13"/>
  <c r="AR1908" i="13"/>
  <c r="AT1255" i="13"/>
  <c r="AT1800" i="13"/>
  <c r="AR1287" i="13"/>
  <c r="AT2010" i="13"/>
  <c r="AR1787" i="13"/>
  <c r="AT1650" i="13"/>
  <c r="AT1925" i="13"/>
  <c r="AR1206" i="13"/>
  <c r="AT1893" i="13"/>
  <c r="AT2161" i="13"/>
  <c r="AT2104" i="13"/>
  <c r="AT2101" i="13"/>
  <c r="AR1805" i="13"/>
  <c r="AT1626" i="13"/>
  <c r="AT1536" i="13"/>
  <c r="AR2156" i="13"/>
  <c r="AR1501" i="13"/>
  <c r="AR1890" i="13"/>
  <c r="AT2098" i="13"/>
  <c r="AT1942" i="13"/>
  <c r="AT1878" i="13"/>
  <c r="AT1253" i="13"/>
  <c r="AT1946" i="13"/>
  <c r="AT1505" i="13"/>
  <c r="AT1901" i="13"/>
  <c r="AT1349" i="13"/>
  <c r="AT1431" i="13"/>
  <c r="AT2016" i="13"/>
  <c r="AR1578" i="13"/>
  <c r="AR1398" i="13"/>
  <c r="AT1608" i="13"/>
  <c r="AT1378" i="13"/>
  <c r="AR1723" i="13"/>
  <c r="AR1764" i="13"/>
  <c r="AT1372" i="13"/>
  <c r="AT1980" i="13"/>
  <c r="AT1875" i="13"/>
  <c r="AR1154" i="13"/>
  <c r="AR1623" i="13"/>
  <c r="AR1866" i="13"/>
  <c r="AT1131" i="13"/>
  <c r="AT2073" i="13"/>
  <c r="AT1609" i="13"/>
  <c r="AT1654" i="13"/>
  <c r="AT1087" i="13"/>
  <c r="AR1687" i="13"/>
  <c r="AR1732" i="13"/>
  <c r="AR1949" i="13"/>
  <c r="AR2155" i="13"/>
  <c r="AR1547" i="13"/>
  <c r="AT2072" i="13"/>
  <c r="AT1806" i="13"/>
  <c r="AR1906" i="13"/>
  <c r="AR1210" i="13"/>
  <c r="AT1788" i="13"/>
  <c r="AT1972" i="13"/>
  <c r="AT1437" i="13"/>
  <c r="AT1997" i="13"/>
  <c r="AR1513" i="13"/>
  <c r="AT1815" i="13"/>
  <c r="AR1337" i="13"/>
  <c r="AT1884" i="13"/>
  <c r="AR2154" i="13"/>
  <c r="AT2148" i="13"/>
  <c r="AR2090" i="13"/>
  <c r="AR1361" i="13"/>
  <c r="AT1211" i="13"/>
  <c r="AT1990" i="13"/>
  <c r="AT1945" i="13"/>
  <c r="AR1982" i="13"/>
  <c r="AT1977" i="13"/>
  <c r="AT2154" i="13"/>
  <c r="AR1864" i="13"/>
  <c r="AT1249" i="13"/>
  <c r="AT1974" i="13"/>
  <c r="AT1834" i="13"/>
  <c r="AT1773" i="13"/>
  <c r="AT1444" i="13"/>
  <c r="AT1909" i="13"/>
  <c r="AT2057" i="13"/>
  <c r="AT1919" i="13"/>
  <c r="AR2161" i="13"/>
  <c r="AT2105" i="13"/>
  <c r="AR1660" i="13"/>
  <c r="AR1946" i="13"/>
  <c r="AR1214" i="13"/>
  <c r="AR1212" i="13"/>
  <c r="AT1403" i="13"/>
  <c r="AT1119" i="13"/>
  <c r="AT1425" i="13"/>
  <c r="AT1635" i="13"/>
  <c r="AT1269" i="13"/>
  <c r="AT1887" i="13"/>
  <c r="AT1624" i="13"/>
  <c r="AT1741" i="13"/>
  <c r="AR2046" i="13"/>
  <c r="AT1436" i="13"/>
  <c r="AT1341" i="13"/>
  <c r="AT1204" i="13"/>
  <c r="AR1503" i="13"/>
  <c r="AT1438" i="13"/>
  <c r="AR1228" i="13"/>
  <c r="AR1550" i="13"/>
  <c r="AR1300" i="13"/>
  <c r="AR2047" i="13"/>
  <c r="AR1478" i="13"/>
  <c r="AT1657" i="13"/>
  <c r="AR1876" i="13"/>
  <c r="AT2132" i="13"/>
  <c r="AT1602" i="13"/>
  <c r="AR1688" i="13"/>
  <c r="AT1507" i="13"/>
  <c r="AT1915" i="13"/>
  <c r="AT1729" i="13"/>
  <c r="AT1629" i="13"/>
  <c r="AT1219" i="13"/>
  <c r="AT1708" i="13"/>
  <c r="AT1260" i="13"/>
  <c r="AT1987" i="13"/>
  <c r="AT1583" i="13"/>
  <c r="AT1493" i="13"/>
  <c r="AT1676" i="13"/>
  <c r="AT1755" i="13"/>
  <c r="AR1544" i="13"/>
  <c r="AT1506" i="13"/>
  <c r="AT1210" i="13"/>
  <c r="AR2127" i="13"/>
  <c r="AT1448" i="13"/>
  <c r="AT1926" i="13"/>
  <c r="AR1284" i="13"/>
  <c r="AR1282" i="13"/>
  <c r="AT2064" i="13"/>
  <c r="AT1628" i="13"/>
  <c r="AT1268" i="13"/>
  <c r="AT1298" i="13"/>
  <c r="AR1871" i="13"/>
  <c r="AT1868" i="13"/>
  <c r="AT1852" i="13"/>
  <c r="AT2001" i="13"/>
  <c r="AT1863" i="13"/>
  <c r="AR1153" i="13"/>
  <c r="AT1484" i="13"/>
  <c r="AT1312" i="13"/>
  <c r="AT2097" i="13"/>
  <c r="AR2070" i="13"/>
  <c r="AT1944" i="13"/>
  <c r="AT1920" i="13"/>
  <c r="AR1689" i="13"/>
  <c r="AT1561" i="13"/>
  <c r="AR1475" i="13"/>
  <c r="AR1209" i="13"/>
  <c r="AT2151" i="13"/>
  <c r="AT2149" i="13"/>
  <c r="AR1329" i="13"/>
  <c r="AR1854" i="13"/>
  <c r="AR1856" i="13"/>
  <c r="AT1867" i="13"/>
  <c r="AT1856" i="13"/>
  <c r="AT1682" i="13"/>
  <c r="AT2061" i="13"/>
  <c r="AR2072" i="13"/>
  <c r="AT1709" i="13"/>
  <c r="AR1904" i="13"/>
  <c r="AT1223" i="13"/>
  <c r="AR1875" i="13"/>
  <c r="AT1892" i="13"/>
  <c r="AT1939" i="13"/>
  <c r="AR1509" i="13"/>
  <c r="AT1973" i="13"/>
  <c r="AT1380" i="13"/>
  <c r="AT2162" i="13"/>
  <c r="AT1198" i="13"/>
  <c r="AT2059" i="13"/>
  <c r="AT1938" i="13"/>
  <c r="AT1319" i="13"/>
  <c r="AR1901" i="13"/>
  <c r="AT2002" i="13"/>
  <c r="AR2163" i="13"/>
  <c r="AT1749" i="13"/>
  <c r="AT1896" i="13"/>
  <c r="AT2041" i="13"/>
  <c r="AT1398" i="13"/>
  <c r="AT1092" i="13"/>
  <c r="AR2079" i="13"/>
  <c r="AT2071" i="13"/>
  <c r="AT1842" i="13"/>
  <c r="AT1489" i="13"/>
  <c r="AT1584" i="13"/>
  <c r="AT2144" i="13"/>
  <c r="AR1947" i="13"/>
  <c r="AT1725" i="13"/>
  <c r="AT1820" i="13"/>
  <c r="AT1674" i="13"/>
  <c r="AR1697" i="13"/>
  <c r="AR2091" i="13"/>
  <c r="AT1908" i="13"/>
  <c r="AR1432" i="13"/>
  <c r="AT1799" i="13"/>
  <c r="AT1542" i="13"/>
  <c r="AT1367" i="13"/>
  <c r="AT1094" i="13"/>
  <c r="AR1574" i="13"/>
  <c r="AT1348" i="13"/>
  <c r="AT2102" i="13"/>
  <c r="AT1155" i="13"/>
  <c r="AR2021" i="13"/>
  <c r="AT1642" i="13"/>
  <c r="AR2073" i="13"/>
  <c r="AT1434" i="13"/>
  <c r="AT1734" i="13"/>
  <c r="AR1514" i="13"/>
  <c r="AT1597" i="13"/>
  <c r="AR1155" i="13"/>
  <c r="AT1546" i="13"/>
  <c r="AR1551" i="13"/>
  <c r="AR1430" i="13"/>
  <c r="AR1288" i="13"/>
  <c r="AR1286" i="13"/>
  <c r="AT1637" i="13"/>
  <c r="AT1471" i="13"/>
  <c r="AT1781" i="13"/>
  <c r="AR2071" i="13"/>
  <c r="AR1941" i="13"/>
  <c r="AT1430" i="13"/>
  <c r="AT1305" i="13"/>
  <c r="AT1687" i="13"/>
  <c r="AT2012" i="13"/>
  <c r="AT2055" i="13"/>
  <c r="AR1985" i="13"/>
  <c r="AR1877" i="13"/>
  <c r="AR2075" i="13"/>
  <c r="AT1156" i="13"/>
  <c r="AR1115" i="13"/>
  <c r="AR1874" i="13"/>
  <c r="AT1931" i="13"/>
  <c r="AR1827" i="13"/>
  <c r="AR1433" i="13"/>
  <c r="AR1895" i="13"/>
  <c r="AR2012" i="13"/>
  <c r="AT1995" i="13"/>
  <c r="AR2126" i="13"/>
  <c r="AT1086" i="13"/>
  <c r="AT1314" i="13"/>
  <c r="AR1794" i="13"/>
  <c r="AT2065" i="13"/>
  <c r="AR1357" i="13"/>
  <c r="AR1788" i="13"/>
  <c r="AT1109" i="13"/>
  <c r="AT1675" i="13"/>
  <c r="AR2078" i="13"/>
  <c r="AR1938" i="13"/>
  <c r="AT1535" i="13"/>
  <c r="AR1477" i="13"/>
  <c r="AT2013" i="13"/>
  <c r="AR1292" i="13"/>
  <c r="AT1645" i="13"/>
  <c r="AR1354" i="13"/>
  <c r="AR2093" i="13"/>
  <c r="AT1821" i="13"/>
  <c r="AT1981" i="13"/>
  <c r="AR1869" i="13"/>
  <c r="AR1892" i="13"/>
  <c r="AT1678" i="13"/>
  <c r="AT2133" i="13"/>
  <c r="AT2004" i="13"/>
  <c r="AT1501" i="13"/>
  <c r="AT1405" i="13"/>
  <c r="AT1772" i="13"/>
  <c r="AT1917" i="13"/>
  <c r="AT2067" i="13"/>
  <c r="AT1900" i="13"/>
  <c r="AR1727" i="13"/>
  <c r="AR1188" i="13"/>
  <c r="AT2137" i="13"/>
  <c r="AT1316" i="13"/>
  <c r="AT1817" i="13"/>
  <c r="AT1664" i="13"/>
  <c r="AR1573" i="13"/>
  <c r="AT1090" i="13"/>
  <c r="AT1413" i="13"/>
  <c r="AR2051" i="13"/>
  <c r="AT2121" i="13"/>
  <c r="AT2147" i="13"/>
  <c r="AT2081" i="13"/>
  <c r="AR1111" i="13"/>
  <c r="AT1757" i="13"/>
  <c r="AT2074" i="13"/>
  <c r="AR1285" i="13"/>
  <c r="AT1877" i="13"/>
  <c r="AR1791" i="13"/>
  <c r="AT2153" i="13"/>
  <c r="AR1786" i="13"/>
  <c r="AR1695" i="13"/>
  <c r="AR2157" i="13"/>
  <c r="AT1964" i="13"/>
  <c r="AT1633" i="13"/>
  <c r="AT1934" i="13"/>
  <c r="AT1106" i="13"/>
  <c r="AR1823" i="13"/>
  <c r="AR1435" i="13"/>
  <c r="AT1495" i="13"/>
  <c r="AT2142" i="13"/>
  <c r="AT1851" i="13"/>
  <c r="AT1850" i="13"/>
  <c r="AT1482" i="13"/>
  <c r="AT2124" i="13"/>
  <c r="AT2089" i="13"/>
  <c r="AT1684" i="13"/>
  <c r="AT2056" i="13"/>
  <c r="AR1868" i="13"/>
  <c r="AT1276" i="13"/>
  <c r="AR1185" i="13"/>
  <c r="AT1707" i="13"/>
  <c r="AT2035" i="13"/>
  <c r="AR1584" i="13"/>
  <c r="AT2022" i="13"/>
  <c r="AT1336" i="13"/>
  <c r="AT1913" i="13"/>
  <c r="AT1822" i="13"/>
  <c r="AR1353" i="13"/>
  <c r="AR1136" i="13"/>
  <c r="AT1439" i="13"/>
  <c r="AT1373" i="13"/>
  <c r="AT1746" i="13"/>
  <c r="AT2077" i="13"/>
  <c r="AR1262" i="13"/>
  <c r="AT1290" i="13"/>
  <c r="AR1655" i="13"/>
  <c r="AT1283" i="13"/>
  <c r="AT1509" i="13"/>
  <c r="AT1700" i="13"/>
  <c r="AR1614" i="13"/>
  <c r="AT1355" i="13"/>
  <c r="AT1490" i="13"/>
  <c r="AT1232" i="13"/>
  <c r="AR1759" i="13"/>
  <c r="AR1366" i="13"/>
  <c r="AR1567" i="13"/>
  <c r="AR1504" i="13"/>
  <c r="AR2088" i="13"/>
  <c r="AT1528" i="13"/>
  <c r="AT1711" i="13"/>
  <c r="AR2015" i="13"/>
  <c r="AT2000" i="13"/>
  <c r="AT2159" i="13"/>
  <c r="AT2088" i="13"/>
  <c r="AR1795" i="13"/>
  <c r="AT1910" i="13"/>
  <c r="AT1879" i="13"/>
  <c r="AR1981" i="13"/>
  <c r="AT1649" i="13"/>
  <c r="AT1992" i="13"/>
  <c r="AT1853" i="13"/>
  <c r="AT1763" i="13"/>
  <c r="AT1826" i="13"/>
  <c r="AT1401" i="13"/>
  <c r="AT1805" i="13"/>
  <c r="AT1237" i="13"/>
  <c r="AT2125" i="13"/>
  <c r="AR1750" i="13"/>
  <c r="AR2083" i="13"/>
  <c r="AT1112" i="13"/>
  <c r="AT1555" i="13"/>
  <c r="AT1230" i="13"/>
  <c r="AR2119" i="13"/>
  <c r="AT1930" i="13"/>
  <c r="AT1840" i="13"/>
  <c r="AR1873" i="13"/>
  <c r="AR2128" i="13"/>
  <c r="AT1123" i="13"/>
  <c r="AT1897" i="13"/>
  <c r="AR1258" i="13"/>
  <c r="AT1783" i="13"/>
  <c r="AR1440" i="13"/>
  <c r="AT2045" i="13"/>
  <c r="AT1883" i="13"/>
  <c r="AT1929" i="13"/>
  <c r="AT2060" i="13"/>
  <c r="AT2043" i="13"/>
  <c r="AR1616" i="13"/>
  <c r="AT1857" i="13"/>
  <c r="AR1724" i="13"/>
  <c r="AR1913" i="13"/>
  <c r="AR1507" i="13"/>
  <c r="AR1983" i="13"/>
  <c r="AT1621" i="13"/>
  <c r="AT1571" i="13"/>
  <c r="AT1327" i="13"/>
  <c r="AT2122" i="13"/>
  <c r="AT1601" i="13"/>
  <c r="AR1758" i="13"/>
  <c r="AT1124" i="13"/>
  <c r="AR1782" i="13"/>
  <c r="AT1350" i="13"/>
  <c r="AT1395" i="13"/>
  <c r="AR1899" i="13"/>
  <c r="AT2037" i="13"/>
  <c r="AT2052" i="13"/>
  <c r="AT1267" i="13"/>
  <c r="AT1898" i="13"/>
  <c r="AT1792" i="13"/>
  <c r="AT1502" i="13"/>
  <c r="AR1442" i="13"/>
  <c r="AR1424" i="13"/>
  <c r="AT1861" i="13"/>
  <c r="AT2006" i="13"/>
  <c r="AT1846" i="13"/>
  <c r="AR1910" i="13"/>
  <c r="AT1658" i="13"/>
  <c r="AT2049" i="13"/>
  <c r="AT1802" i="13"/>
  <c r="AT2128" i="13"/>
  <c r="AT1494" i="13"/>
  <c r="AT1578" i="13"/>
  <c r="AT1906" i="13"/>
  <c r="AR2084" i="13"/>
  <c r="AT1326" i="13"/>
  <c r="AR1327" i="13"/>
  <c r="AT2136" i="13"/>
  <c r="AT1363" i="13"/>
  <c r="AT1526" i="13"/>
  <c r="AT1787" i="13"/>
  <c r="AR1140" i="13"/>
  <c r="AR1824" i="13"/>
  <c r="AR1208" i="13"/>
  <c r="AT1325" i="13"/>
  <c r="AT1646" i="13"/>
  <c r="AR1480" i="13"/>
  <c r="AR1748" i="13"/>
  <c r="AT1630" i="13"/>
  <c r="AR1145" i="13"/>
  <c r="AT2020" i="13"/>
  <c r="AR1693" i="13"/>
  <c r="AR1401" i="13"/>
  <c r="AR1749" i="13"/>
  <c r="AT2021" i="13"/>
  <c r="AT1641" i="13"/>
  <c r="AT1479" i="13"/>
  <c r="AR1138" i="13"/>
  <c r="AR2121" i="13"/>
  <c r="AT1565" i="13"/>
  <c r="AR1977" i="13"/>
  <c r="AR1141" i="13"/>
  <c r="AT1686" i="13"/>
  <c r="AT1774" i="13"/>
  <c r="AT1740" i="13"/>
  <c r="AR1837" i="13"/>
  <c r="AT1615" i="13"/>
  <c r="AT2156" i="13"/>
  <c r="AT1451" i="13"/>
  <c r="AR1783" i="13"/>
  <c r="AT1924" i="13"/>
  <c r="AT2095" i="13"/>
  <c r="AT2141" i="13"/>
  <c r="AT1194" i="13"/>
  <c r="AT2135" i="13"/>
  <c r="AR1581" i="13"/>
  <c r="AT1965" i="13"/>
  <c r="AT1963" i="13"/>
  <c r="AT1504" i="13"/>
  <c r="AR1891" i="13"/>
  <c r="AT1833" i="13"/>
  <c r="AT1705" i="13"/>
  <c r="AT1389" i="13"/>
  <c r="AT1538" i="13"/>
  <c r="AT2131" i="13"/>
  <c r="AT1568" i="13"/>
  <c r="AR1694" i="13"/>
  <c r="AR1301" i="13"/>
  <c r="AR1207" i="13"/>
  <c r="AT1689" i="13"/>
  <c r="AR1728" i="13"/>
  <c r="AT1488" i="13"/>
  <c r="AR1352" i="13"/>
  <c r="AR1733" i="13"/>
  <c r="AR1784" i="13"/>
  <c r="AT1691" i="13"/>
  <c r="AT1827" i="13"/>
  <c r="AT1216" i="13"/>
  <c r="AT1949" i="13"/>
  <c r="AT1661" i="13"/>
  <c r="AT1193" i="13"/>
  <c r="AT1961" i="13"/>
  <c r="AR1355" i="13"/>
  <c r="AR1500" i="13"/>
  <c r="AT2047" i="13"/>
  <c r="AT1589" i="13"/>
  <c r="AT1714" i="13"/>
  <c r="AR2082" i="13"/>
  <c r="AR1766" i="13"/>
  <c r="AT1240" i="13"/>
  <c r="AT1941" i="13"/>
  <c r="AR1939" i="13"/>
  <c r="AR1768" i="13"/>
  <c r="AT1176" i="13"/>
  <c r="AR1760" i="13"/>
  <c r="AT1718" i="13"/>
  <c r="AT1950" i="13"/>
  <c r="AR1654" i="13"/>
  <c r="AR1836" i="13"/>
  <c r="AT1937" i="13"/>
  <c r="AT2140" i="13"/>
  <c r="AT1088" i="13"/>
  <c r="AT2014" i="13"/>
  <c r="AT1530" i="13"/>
  <c r="AT1819" i="13"/>
  <c r="AT1410" i="13"/>
  <c r="AR2080" i="13"/>
  <c r="AT1790" i="13"/>
  <c r="AT1685" i="13"/>
  <c r="AR1909" i="13"/>
  <c r="AT1793" i="13"/>
  <c r="AT1957" i="13"/>
  <c r="AR2089" i="13"/>
  <c r="AT1777" i="13"/>
  <c r="AR1624" i="13"/>
  <c r="AT1202" i="13"/>
  <c r="AT1751" i="13"/>
  <c r="AT1613" i="13"/>
  <c r="AT1954" i="13"/>
  <c r="AT2050" i="13"/>
  <c r="AR1499" i="13"/>
  <c r="AT1874" i="13"/>
  <c r="AT1928" i="13"/>
  <c r="AT1517" i="13"/>
  <c r="AT1581" i="13"/>
  <c r="AT1860" i="13"/>
  <c r="AT1442" i="13"/>
  <c r="AT1529" i="13"/>
  <c r="AR1652" i="13"/>
  <c r="AT1553" i="13"/>
  <c r="AT1533" i="13"/>
  <c r="AT1315" i="13"/>
  <c r="AT2003" i="13"/>
  <c r="AT1544" i="13"/>
  <c r="AR1571" i="13"/>
  <c r="AR1802" i="13"/>
  <c r="AR1570" i="13"/>
  <c r="AR1552" i="13"/>
  <c r="AT1967" i="13"/>
  <c r="AR1800" i="13"/>
  <c r="AR1359" i="13"/>
  <c r="AT1520" i="13"/>
  <c r="AT2103" i="13"/>
  <c r="AT2123" i="13"/>
  <c r="AT1366" i="13"/>
  <c r="AT1616" i="13"/>
  <c r="AT1956" i="13"/>
  <c r="AT2084" i="13"/>
  <c r="AR1358" i="13"/>
  <c r="AR2165" i="13"/>
  <c r="AT1306" i="13"/>
  <c r="AR1515" i="13"/>
  <c r="AR1785" i="13"/>
  <c r="AR1137" i="13"/>
  <c r="AR1829" i="13"/>
  <c r="AT1828" i="13"/>
  <c r="AT1865" i="13"/>
  <c r="AT1737" i="13"/>
  <c r="AT1332" i="13"/>
  <c r="AR1281" i="13"/>
  <c r="AT2099" i="13"/>
  <c r="AT1693" i="13"/>
  <c r="AT1591" i="13"/>
  <c r="AT1563" i="13"/>
  <c r="AT1993" i="13"/>
  <c r="AT1496" i="13"/>
  <c r="AT2068" i="13"/>
  <c r="AR1979" i="13"/>
  <c r="AT1933" i="13"/>
  <c r="AT2082" i="13"/>
  <c r="AT1765" i="13"/>
  <c r="AT1411" i="13"/>
  <c r="AT1111" i="13"/>
  <c r="AT2053" i="13"/>
  <c r="AR1568" i="13"/>
  <c r="AT1804" i="13"/>
  <c r="AR2056" i="13"/>
  <c r="AR1371" i="13"/>
  <c r="AT1296" i="13"/>
  <c r="AT1854" i="13"/>
  <c r="AT1607" i="13"/>
  <c r="AT1666" i="13"/>
  <c r="AT2025" i="13"/>
  <c r="AT1770" i="13"/>
  <c r="AT1102" i="13"/>
  <c r="AT2062" i="13"/>
  <c r="AT2030" i="13"/>
  <c r="AT1537" i="13"/>
  <c r="AT1836" i="13"/>
  <c r="AT1594" i="13"/>
  <c r="AR1363" i="13"/>
  <c r="AT1299" i="13"/>
  <c r="AT1847" i="13"/>
  <c r="AT1864" i="13"/>
  <c r="AT1224" i="13"/>
  <c r="AR1351" i="13"/>
  <c r="AR1980" i="13"/>
  <c r="AT1612" i="13"/>
  <c r="AT1966" i="13"/>
  <c r="AT1359" i="13"/>
  <c r="AT1465" i="13"/>
  <c r="AT1891" i="13"/>
  <c r="AT1287" i="13"/>
  <c r="AT2029" i="13"/>
  <c r="AT1848" i="13"/>
  <c r="AT2051" i="13"/>
  <c r="AR1589" i="13"/>
  <c r="AT1668" i="13"/>
  <c r="AT2008" i="13"/>
  <c r="AT1638" i="13"/>
  <c r="AT1907" i="13"/>
  <c r="AT1354" i="13"/>
  <c r="AT1579" i="13"/>
  <c r="AT1462" i="13"/>
  <c r="AR1505" i="13"/>
  <c r="AR1804" i="13"/>
  <c r="AT1531" i="13"/>
  <c r="AR1426" i="13"/>
  <c r="AT2023" i="13"/>
  <c r="AR1907" i="13"/>
  <c r="AT1238" i="13"/>
  <c r="AR1797" i="13"/>
  <c r="AT1409" i="13"/>
  <c r="AT1100" i="13"/>
  <c r="AT1385" i="13"/>
  <c r="AT1461" i="13"/>
  <c r="AR2085" i="13"/>
  <c r="AT2165" i="13"/>
  <c r="AR1187" i="13"/>
  <c r="AT1178" i="13"/>
  <c r="AR1367" i="13"/>
  <c r="AT1418" i="13"/>
  <c r="AT1499" i="13"/>
  <c r="AR1587" i="13"/>
  <c r="AT1882" i="13"/>
  <c r="AT1905" i="13"/>
  <c r="AT1308" i="13"/>
  <c r="AT1936" i="13"/>
  <c r="AR1400" i="13"/>
  <c r="AT1610" i="13"/>
  <c r="AR1978" i="13"/>
  <c r="AT1653" i="13"/>
  <c r="AT1680" i="13"/>
  <c r="AR1822" i="13"/>
  <c r="AR1752" i="13"/>
  <c r="AT1947" i="13"/>
  <c r="AT1996" i="13"/>
  <c r="AT1096" i="13"/>
  <c r="AR1905" i="13"/>
  <c r="AR1224" i="13"/>
  <c r="AT1150" i="13"/>
  <c r="AT1577" i="13"/>
  <c r="AT1239" i="13"/>
  <c r="AR1516" i="13"/>
  <c r="AR2164" i="13"/>
  <c r="AT1522" i="13"/>
  <c r="AR1796" i="13"/>
  <c r="AR1498" i="13"/>
  <c r="AT2152" i="13"/>
  <c r="AT1491" i="13"/>
  <c r="AR1222" i="13"/>
  <c r="AR2010" i="13"/>
  <c r="AT1785" i="13"/>
  <c r="AT2093" i="13"/>
  <c r="AR1751" i="13"/>
  <c r="AR1553" i="13"/>
  <c r="AR1144" i="13"/>
  <c r="AT1321" i="13"/>
  <c r="AT1236" i="13"/>
  <c r="AR1148" i="13"/>
  <c r="AR1217" i="13"/>
  <c r="AT2080" i="13"/>
  <c r="AR1863" i="13"/>
  <c r="AR1757" i="13"/>
  <c r="AR1696" i="13"/>
  <c r="AR1756" i="13"/>
  <c r="AR1139" i="13"/>
  <c r="AT1599" i="13"/>
  <c r="AT1710" i="13"/>
  <c r="AT2092" i="13"/>
  <c r="AT1510" i="13"/>
  <c r="AT1798" i="13"/>
  <c r="AT2150" i="13"/>
  <c r="AT1702" i="13"/>
  <c r="AR1860" i="13"/>
  <c r="AT1758" i="13"/>
  <c r="AR1117" i="13"/>
  <c r="AR2086" i="13"/>
  <c r="AT2028" i="13"/>
  <c r="AT1971" i="13"/>
  <c r="AT1769" i="13"/>
  <c r="AT1723" i="13"/>
  <c r="AT1673" i="13"/>
  <c r="AT1782" i="13"/>
  <c r="AT2143" i="13"/>
  <c r="AT1794" i="13"/>
  <c r="AT1375" i="13"/>
  <c r="AR1473" i="13"/>
  <c r="AT1940" i="13"/>
  <c r="AT1443" i="13"/>
  <c r="AT2086" i="13"/>
  <c r="AT1539" i="13"/>
  <c r="AR2074" i="13"/>
  <c r="AT1726" i="13"/>
  <c r="AR1831" i="13"/>
  <c r="AR2123" i="13"/>
  <c r="AT1095" i="13"/>
  <c r="AT1916" i="13"/>
  <c r="AT1922" i="13"/>
  <c r="AT1099" i="13"/>
  <c r="AR2018" i="13"/>
  <c r="AR1799" i="13"/>
  <c r="AT1876" i="13"/>
  <c r="AT1969" i="13"/>
  <c r="AT2146" i="13"/>
  <c r="AT1988" i="13"/>
  <c r="AT1873" i="13"/>
  <c r="AR1726" i="13"/>
  <c r="AT1473" i="13"/>
  <c r="AT2063" i="13"/>
  <c r="AT2011" i="13"/>
  <c r="AR1497" i="13"/>
  <c r="AR1855" i="13"/>
  <c r="AT1513" i="13"/>
  <c r="AT2069" i="13"/>
  <c r="AT2163" i="13"/>
  <c r="AR1894" i="13"/>
  <c r="AT1870" i="13"/>
  <c r="AR1226" i="13"/>
  <c r="AR1365" i="13"/>
  <c r="AT1818" i="13"/>
  <c r="AT1698" i="13"/>
  <c r="AT2120" i="13"/>
  <c r="AT2046" i="13"/>
  <c r="AT1958" i="13"/>
  <c r="AT1894" i="13"/>
  <c r="AR1659" i="13"/>
  <c r="AR1730" i="13"/>
  <c r="AT1618" i="13"/>
  <c r="AT1093" i="13"/>
  <c r="AT1885" i="13"/>
  <c r="AR1517" i="13"/>
  <c r="AR1900" i="13"/>
  <c r="AT1242" i="13"/>
  <c r="AT1648" i="13"/>
  <c r="AT1464" i="13"/>
  <c r="AT1404" i="13"/>
  <c r="AT1721" i="13"/>
  <c r="AR1431" i="13"/>
  <c r="AR1216" i="13"/>
  <c r="AT2026" i="13"/>
  <c r="AT1786" i="13"/>
  <c r="AT2160" i="13"/>
  <c r="AT1960" i="13"/>
  <c r="AR1470" i="13"/>
  <c r="AT1975" i="13"/>
  <c r="AR2020" i="13"/>
  <c r="AR1576" i="13"/>
  <c r="AT1838" i="13"/>
  <c r="AR2019" i="13"/>
  <c r="AT1121" i="13"/>
  <c r="AR2013" i="13"/>
  <c r="AR1296" i="13"/>
  <c r="AT1497" i="13"/>
  <c r="AT2070" i="13"/>
  <c r="AT1697" i="13"/>
  <c r="AR1661" i="13"/>
  <c r="AT1569" i="13"/>
  <c r="AT1886" i="13"/>
  <c r="AR1572" i="13"/>
  <c r="AR1429" i="13"/>
  <c r="AR1333" i="13"/>
  <c r="AT1835" i="13"/>
  <c r="AR2158" i="13"/>
  <c r="AT2145" i="13"/>
  <c r="AT1665" i="13"/>
  <c r="AT1841" i="13"/>
  <c r="AT1713" i="13"/>
  <c r="AT1627" i="13"/>
  <c r="AR2048" i="13"/>
  <c r="AT1660" i="13"/>
  <c r="AT1552" i="13"/>
  <c r="AR1620" i="13"/>
  <c r="AR1821" i="13"/>
  <c r="AT1331" i="13"/>
  <c r="AR1945" i="13"/>
  <c r="AR1213" i="13"/>
  <c r="AT2015" i="13"/>
  <c r="AT1778" i="13"/>
  <c r="AT1911" i="13"/>
  <c r="AR1754" i="13"/>
  <c r="AT1809" i="13"/>
  <c r="AT1943" i="13"/>
  <c r="AR2076" i="13"/>
  <c r="AR1755" i="13"/>
  <c r="AT1881" i="13"/>
  <c r="AT1982" i="13"/>
  <c r="AT1858" i="13"/>
  <c r="AR1940" i="13"/>
  <c r="AR1215" i="13"/>
  <c r="AR1828" i="13"/>
  <c r="AT2078" i="13"/>
  <c r="AT1888" i="13"/>
  <c r="AR2118" i="13"/>
  <c r="AT1780" i="13"/>
  <c r="AT1984" i="13"/>
  <c r="AT1177" i="13"/>
  <c r="AT2139" i="13"/>
  <c r="AT1611" i="13"/>
  <c r="AT1374" i="13"/>
  <c r="AR1289" i="13"/>
  <c r="AT1871" i="13"/>
  <c r="AT1480" i="13"/>
  <c r="AT1918" i="13"/>
  <c r="AT1895" i="13"/>
  <c r="AT2126" i="13"/>
  <c r="AT1339" i="13"/>
  <c r="AR1798" i="13"/>
  <c r="AR1911" i="13"/>
  <c r="AT1699" i="13"/>
  <c r="AT1241" i="13"/>
  <c r="AR1819" i="13"/>
  <c r="AT1209" i="13"/>
  <c r="AT1952" i="13"/>
  <c r="AT1845" i="13"/>
  <c r="AT1468" i="13"/>
  <c r="AT1560" i="13"/>
  <c r="AR1437" i="13"/>
  <c r="AT2044" i="13"/>
  <c r="AT1681" i="13"/>
  <c r="AT2018" i="13"/>
  <c r="AT2005" i="13"/>
  <c r="AT1310" i="13"/>
  <c r="AT1300" i="13"/>
  <c r="AT1889" i="13"/>
  <c r="AT1580" i="13"/>
  <c r="AT2027" i="13"/>
  <c r="AR2092" i="13"/>
  <c r="AR1405" i="13"/>
  <c r="AT1932" i="13"/>
  <c r="AT1399" i="13"/>
  <c r="AT1914" i="13"/>
  <c r="AT1694" i="13"/>
  <c r="AT2079" i="13"/>
  <c r="AT1951" i="13"/>
  <c r="AR1422" i="13"/>
  <c r="AT1912" i="13"/>
  <c r="AT1556" i="13"/>
  <c r="AR1364" i="13"/>
  <c r="AR1147" i="13"/>
  <c r="AR1789" i="13"/>
  <c r="AR1512" i="13"/>
  <c r="AR1326" i="13"/>
  <c r="AR1334" i="13"/>
  <c r="AR1818" i="13"/>
  <c r="AT1132" i="13"/>
  <c r="AT2090" i="13"/>
  <c r="AT1215" i="13"/>
  <c r="AT2066" i="13"/>
  <c r="AT1970" i="13"/>
  <c r="AR2055" i="13"/>
  <c r="AR2053" i="13"/>
  <c r="AR1615" i="13"/>
  <c r="AT1352" i="13"/>
  <c r="AT1519" i="13"/>
  <c r="AR1897" i="13"/>
  <c r="AT1796" i="13"/>
  <c r="AT1475" i="13"/>
  <c r="AT1617" i="13"/>
  <c r="AR1218" i="13"/>
  <c r="AR1328" i="13"/>
  <c r="AT1603" i="13"/>
  <c r="AT1801" i="13"/>
  <c r="AR1725" i="13"/>
  <c r="AR1656" i="13"/>
  <c r="AR2159" i="13"/>
  <c r="AT1968" i="13"/>
  <c r="AR1974" i="13"/>
  <c r="AR1331" i="13"/>
  <c r="AT1254" i="13"/>
  <c r="AT2129" i="13"/>
  <c r="AT1999" i="13"/>
  <c r="AT1994" i="13"/>
  <c r="AR1870" i="13"/>
  <c r="AT1803" i="13"/>
  <c r="AT1485" i="13"/>
  <c r="AT1807" i="13"/>
  <c r="AR1157" i="13"/>
  <c r="AR1839" i="13"/>
  <c r="AT1416" i="13"/>
  <c r="AT1866" i="13"/>
  <c r="AT1695" i="13"/>
  <c r="AR1722" i="13"/>
  <c r="AT1810" i="13"/>
  <c r="AR1898" i="13"/>
  <c r="AR1896" i="13"/>
  <c r="AT1576" i="13"/>
  <c r="AT1379" i="13"/>
  <c r="AT2091" i="13"/>
  <c r="AT1750" i="13"/>
  <c r="AT1814" i="13"/>
  <c r="AT1899" i="13"/>
  <c r="AT1768" i="13"/>
  <c r="AT2134" i="13"/>
  <c r="AT1808" i="13"/>
  <c r="AT1212" i="13"/>
  <c r="AR1586" i="13"/>
  <c r="AR1369" i="13"/>
  <c r="AT1652" i="13"/>
  <c r="AT1776" i="13"/>
  <c r="AT1983" i="13"/>
  <c r="AR1294" i="13"/>
  <c r="AT1521" i="13"/>
  <c r="AR1283" i="13"/>
  <c r="AT2118" i="13"/>
  <c r="AT1690" i="13"/>
  <c r="AR1182" i="13"/>
  <c r="AT1188" i="13"/>
  <c r="AT1427" i="13"/>
  <c r="AT1998" i="13"/>
  <c r="AR1436" i="13"/>
  <c r="AT2033" i="13"/>
  <c r="AT1811" i="13"/>
  <c r="AR1219" i="13"/>
  <c r="AT1791" i="13"/>
  <c r="AT1989" i="13"/>
  <c r="AT1862" i="13"/>
  <c r="AT1813" i="13"/>
  <c r="AT1730" i="13"/>
  <c r="AR1686" i="13"/>
  <c r="AT1764" i="13"/>
  <c r="AR2124" i="13"/>
  <c r="AT1587" i="13"/>
  <c r="AR1427" i="13"/>
  <c r="AR1425" i="13"/>
  <c r="AT1575" i="13"/>
  <c r="AT2048" i="13"/>
  <c r="AR1116" i="13"/>
  <c r="AT1623" i="13"/>
  <c r="AT1453" i="13"/>
  <c r="AT1265" i="13"/>
  <c r="AR1549" i="13"/>
  <c r="AT1179" i="13"/>
  <c r="AR1290" i="13"/>
  <c r="AR1944" i="13"/>
  <c r="AR1506" i="13"/>
  <c r="AR1651" i="13"/>
  <c r="AT1421" i="13"/>
  <c r="AR1192" i="13"/>
  <c r="AT1173" i="13"/>
  <c r="AT1262" i="13"/>
  <c r="AT1904" i="13"/>
  <c r="AR1729" i="13"/>
  <c r="AR1731" i="13"/>
  <c r="AT1272" i="13"/>
  <c r="AT1251" i="13"/>
  <c r="AR1402" i="13"/>
  <c r="AR1150" i="13"/>
  <c r="AR1472" i="13"/>
  <c r="AR1833" i="13"/>
  <c r="AR1438" i="13"/>
  <c r="AT1183" i="13"/>
  <c r="AT1622" i="13"/>
  <c r="AR1372" i="13"/>
  <c r="AT1360" i="13"/>
  <c r="AR1256" i="13"/>
  <c r="AT1301" i="13"/>
  <c r="AT1423" i="13"/>
  <c r="AT1192" i="13"/>
  <c r="AT1692" i="13"/>
  <c r="AR1762" i="13"/>
  <c r="AR1508" i="13"/>
  <c r="AT1516" i="13"/>
  <c r="AT1294" i="13"/>
  <c r="AT1816" i="13"/>
  <c r="AT1322" i="13"/>
  <c r="AT1671" i="13"/>
  <c r="AR1134" i="13"/>
  <c r="AR1156" i="13"/>
  <c r="AT1383" i="13"/>
  <c r="AT1337" i="13"/>
  <c r="AR1542" i="13"/>
  <c r="AT1213" i="13"/>
  <c r="AT1656" i="13"/>
  <c r="AR1152" i="13"/>
  <c r="AT1469" i="13"/>
  <c r="AT1334" i="13"/>
  <c r="AT1476" i="13"/>
  <c r="AT1228" i="13"/>
  <c r="AT1541" i="13"/>
  <c r="AT1739" i="13"/>
  <c r="AT1116" i="13"/>
  <c r="AT1114" i="13"/>
  <c r="AT1728" i="13"/>
  <c r="AR1407" i="13"/>
  <c r="AT1104" i="13"/>
  <c r="AT1428" i="13"/>
  <c r="AT2019" i="13"/>
  <c r="AT1738" i="13"/>
  <c r="AT1174" i="13"/>
  <c r="AT1463" i="13"/>
  <c r="AT1149" i="13"/>
  <c r="AT1573" i="13"/>
  <c r="AT1282" i="13"/>
  <c r="AR1332" i="13"/>
  <c r="AT1146" i="13"/>
  <c r="AR1298" i="13"/>
  <c r="AT1667" i="13"/>
  <c r="AT1248" i="13"/>
  <c r="AR1259" i="13"/>
  <c r="AR1151" i="13"/>
  <c r="AT1118" i="13"/>
  <c r="AR1618" i="13"/>
  <c r="AT1600" i="13"/>
  <c r="AT1127" i="13"/>
  <c r="AR1189" i="13"/>
  <c r="AR1494" i="13"/>
  <c r="AT1696" i="13"/>
  <c r="AT2017" i="13"/>
  <c r="AT1843" i="13"/>
  <c r="AR1840" i="13"/>
  <c r="AR1279" i="13"/>
  <c r="AT1715" i="13"/>
  <c r="AT1435" i="13"/>
  <c r="AT1098" i="13"/>
  <c r="AT1585" i="13"/>
  <c r="AT1206" i="13"/>
  <c r="AT1549" i="13"/>
  <c r="AT1747" i="13"/>
  <c r="AR1255" i="13"/>
  <c r="AT1376" i="13"/>
  <c r="AT1369" i="13"/>
  <c r="AT1226" i="13"/>
  <c r="AT1962" i="13"/>
  <c r="AT1221" i="13"/>
  <c r="AT1634" i="13"/>
  <c r="AR1588" i="13"/>
  <c r="AT1207" i="13"/>
  <c r="AT1191" i="13"/>
  <c r="AT1743" i="13"/>
  <c r="AR1471" i="13"/>
  <c r="AT1231" i="13"/>
  <c r="AT1955" i="13"/>
  <c r="AT1959" i="13"/>
  <c r="AR1120" i="13"/>
  <c r="AT1775" i="13"/>
  <c r="AR1769" i="13"/>
  <c r="AT1247" i="13"/>
  <c r="AT1829" i="13"/>
  <c r="AR1335" i="13"/>
  <c r="AT1217" i="13"/>
  <c r="AR1350" i="13"/>
  <c r="AT1460" i="13"/>
  <c r="AT1620" i="13"/>
  <c r="AT1557" i="13"/>
  <c r="AR1356" i="13"/>
  <c r="AR1566" i="13"/>
  <c r="AT1483" i="13"/>
  <c r="AT1288" i="13"/>
  <c r="AR1792" i="13"/>
  <c r="AT1365" i="13"/>
  <c r="AT1572" i="13"/>
  <c r="AT1307" i="13"/>
  <c r="AT1346" i="13"/>
  <c r="AR1496" i="13"/>
  <c r="AR2160" i="13"/>
  <c r="AR1114" i="13"/>
  <c r="AT1683" i="13"/>
  <c r="AT1745" i="13"/>
  <c r="AT1133" i="13"/>
  <c r="AR1229" i="13"/>
  <c r="AT1619" i="13"/>
  <c r="AT1717" i="13"/>
  <c r="AT1110" i="13"/>
  <c r="AT1250" i="13"/>
  <c r="AR2057" i="13"/>
  <c r="AT2038" i="13"/>
  <c r="AT2130" i="13"/>
  <c r="AT1515" i="13"/>
  <c r="AT1511" i="13"/>
  <c r="AR2016" i="13"/>
  <c r="AT1503" i="13"/>
  <c r="AT1733" i="13"/>
  <c r="AT1424" i="13"/>
  <c r="AT1402" i="13"/>
  <c r="AT1344" i="13"/>
  <c r="AT1342" i="13"/>
  <c r="AT1393" i="13"/>
  <c r="AR1865" i="13"/>
  <c r="AR1474" i="13"/>
  <c r="AT1458" i="13"/>
  <c r="AT1445" i="13"/>
  <c r="AT1390" i="13"/>
  <c r="AT1195" i="13"/>
  <c r="AR1112" i="13"/>
  <c r="AR1943" i="13"/>
  <c r="AT1281" i="13"/>
  <c r="AT1333" i="13"/>
  <c r="AT1190" i="13"/>
  <c r="AT1271" i="13"/>
  <c r="AR1872" i="13"/>
  <c r="AR1370" i="13"/>
  <c r="AT1663" i="13"/>
  <c r="AT1735" i="13"/>
  <c r="AR1406" i="13"/>
  <c r="AT1275" i="13"/>
  <c r="AT1454" i="13"/>
  <c r="AT1508" i="13"/>
  <c r="AR1838" i="13"/>
  <c r="AT1338" i="13"/>
  <c r="AT1266" i="13"/>
  <c r="AT1396" i="13"/>
  <c r="AR1653" i="13"/>
  <c r="AT1200" i="13"/>
  <c r="AT1742" i="13"/>
  <c r="AT1279" i="13"/>
  <c r="AT1335" i="13"/>
  <c r="AT1113" i="13"/>
  <c r="AR1261" i="13"/>
  <c r="AT1304" i="13"/>
  <c r="AT1614" i="13"/>
  <c r="AR1942" i="13"/>
  <c r="AT1447" i="13"/>
  <c r="AR1149" i="13"/>
  <c r="AT1201" i="13"/>
  <c r="AT1704" i="13"/>
  <c r="AT1197" i="13"/>
  <c r="AR1546" i="13"/>
  <c r="AR1580" i="13"/>
  <c r="AT1477" i="13"/>
  <c r="AR1763" i="13"/>
  <c r="AR1443" i="13"/>
  <c r="AR1118" i="13"/>
  <c r="AT1525" i="13"/>
  <c r="AR1510" i="13"/>
  <c r="AT1760" i="13"/>
  <c r="AR1476" i="13"/>
  <c r="AT1154" i="13"/>
  <c r="AT1712" i="13"/>
  <c r="AR1543" i="13"/>
  <c r="AT1347" i="13"/>
  <c r="AT1429" i="13"/>
  <c r="AT1706" i="13"/>
  <c r="AT1784" i="13"/>
  <c r="AT1606" i="13"/>
  <c r="AT1547" i="13"/>
  <c r="AT1117" i="13"/>
  <c r="AT1377" i="13"/>
  <c r="AR1135" i="13"/>
  <c r="AT1108" i="13"/>
  <c r="AT1426" i="13"/>
  <c r="AR1254" i="13"/>
  <c r="AT1274" i="13"/>
  <c r="AT1703" i="13"/>
  <c r="AT1229" i="13"/>
  <c r="AR1225" i="13"/>
  <c r="AT1593" i="13"/>
  <c r="AR1619" i="13"/>
  <c r="AR1280" i="13"/>
  <c r="AT1767" i="13"/>
  <c r="AT1182" i="13"/>
  <c r="AT1122" i="13"/>
  <c r="AT2083" i="13"/>
  <c r="AT1839" i="13"/>
  <c r="AR1801" i="13"/>
  <c r="AT1208" i="13"/>
  <c r="AT1368" i="13"/>
  <c r="AR1121" i="13"/>
  <c r="AT1371" i="13"/>
  <c r="AT1831" i="13"/>
  <c r="AT2040" i="13"/>
  <c r="AT1115" i="13"/>
  <c r="AR1368" i="13"/>
  <c r="AT1433" i="13"/>
  <c r="AT1420" i="13"/>
  <c r="AT1672" i="13"/>
  <c r="AT1196" i="13"/>
  <c r="AR1582" i="13"/>
  <c r="AT1328" i="13"/>
  <c r="AT1923" i="13"/>
  <c r="AR1548" i="13"/>
  <c r="AT1588" i="13"/>
  <c r="AR1650" i="13"/>
  <c r="AR1583" i="13"/>
  <c r="AT1762" i="13"/>
  <c r="AT1257" i="13"/>
  <c r="AT1985" i="13"/>
  <c r="AT1406" i="13"/>
  <c r="AR1857" i="13"/>
  <c r="AT1324" i="13"/>
  <c r="AT1651" i="13"/>
  <c r="AR1579" i="13"/>
  <c r="AR2014" i="13"/>
  <c r="AR1747" i="13"/>
  <c r="AT1277" i="13"/>
  <c r="AT1688" i="13"/>
  <c r="AT1590" i="13"/>
  <c r="AR1841" i="13"/>
  <c r="AR1146" i="13"/>
  <c r="AT1498" i="13"/>
  <c r="AT2096" i="13"/>
  <c r="AT1643" i="13"/>
  <c r="AR1360" i="13"/>
  <c r="AR1767" i="13"/>
  <c r="AR1861" i="13"/>
  <c r="AT1313" i="13"/>
  <c r="AT2085" i="13"/>
  <c r="AT1902" i="13"/>
  <c r="AT1357" i="13"/>
  <c r="AT1837" i="13"/>
  <c r="AT1677" i="13"/>
  <c r="AT1446" i="13"/>
  <c r="AT2054" i="13"/>
  <c r="AT1825" i="13"/>
  <c r="AT1761" i="13"/>
  <c r="AT1523" i="13"/>
  <c r="AR1867" i="13"/>
  <c r="AR1336" i="13"/>
  <c r="AT1225" i="13"/>
  <c r="AR1858" i="13"/>
  <c r="AR1211" i="13"/>
  <c r="AR2125" i="13"/>
  <c r="AT2009" i="13"/>
  <c r="AR1291" i="13"/>
  <c r="AT1824" i="13"/>
  <c r="AT1397" i="13"/>
  <c r="AT1414" i="13"/>
  <c r="AT1640" i="13"/>
  <c r="AT1744" i="13"/>
  <c r="AR1191" i="13"/>
  <c r="AT1329" i="13"/>
  <c r="AT1766" i="13"/>
  <c r="AR1692" i="13"/>
  <c r="AT1872" i="13"/>
  <c r="AT1408" i="13"/>
  <c r="AT1245" i="13"/>
  <c r="AT1979" i="13"/>
  <c r="AT1358" i="13"/>
  <c r="AT1214" i="13"/>
  <c r="AT1566" i="13"/>
  <c r="AT1318" i="13"/>
  <c r="AT1731" i="13"/>
  <c r="AR1976" i="13"/>
  <c r="AT1422" i="13"/>
  <c r="AT1185" i="13"/>
  <c r="AT1558" i="13"/>
  <c r="AR1495" i="13"/>
  <c r="AT1625" i="13"/>
  <c r="AT1720" i="13"/>
  <c r="AT1752" i="13"/>
  <c r="AT1543" i="13"/>
  <c r="AT1361" i="13"/>
  <c r="AR1183" i="13"/>
  <c r="AT1356" i="13"/>
  <c r="AT2024" i="13"/>
  <c r="AT1481" i="13"/>
  <c r="AT1386" i="13"/>
  <c r="AT1795" i="13"/>
  <c r="AR1511" i="13"/>
  <c r="AT1244" i="13"/>
  <c r="AT1222" i="13"/>
  <c r="AT1524" i="13"/>
  <c r="AT1450" i="13"/>
  <c r="AR1423" i="13"/>
  <c r="AT1205" i="13"/>
  <c r="AT1598" i="13"/>
  <c r="AR1441" i="13"/>
  <c r="AT1457" i="13"/>
  <c r="AR1830" i="13"/>
  <c r="AT1157" i="13"/>
  <c r="AT1582" i="13"/>
  <c r="AT1394" i="13"/>
  <c r="AR1835" i="13"/>
  <c r="AT1345" i="13"/>
  <c r="AT1293" i="13"/>
  <c r="AT1292" i="13"/>
  <c r="AT1280" i="13"/>
  <c r="AT1771" i="13"/>
  <c r="AR1295" i="13"/>
  <c r="AT1258" i="13"/>
  <c r="AT1151" i="13"/>
  <c r="AT1309" i="13"/>
  <c r="AT1120" i="13"/>
  <c r="AT1596" i="13"/>
  <c r="AT1595" i="13"/>
  <c r="AT1172" i="13"/>
  <c r="AT1716" i="13"/>
  <c r="AT1432" i="13"/>
  <c r="AT1273" i="13"/>
  <c r="AT1655" i="13"/>
  <c r="AT1261" i="13"/>
  <c r="AT1256" i="13"/>
  <c r="AT1252" i="13"/>
  <c r="AT1407" i="13"/>
  <c r="AR1404" i="13"/>
  <c r="AT1736" i="13"/>
  <c r="AR1257" i="13"/>
  <c r="AR1293" i="13"/>
  <c r="AR1193" i="13"/>
  <c r="AT1449" i="13"/>
  <c r="AR1625" i="13"/>
  <c r="AT1130" i="13"/>
  <c r="AT1400" i="13"/>
  <c r="AT1320" i="13"/>
  <c r="AT1126" i="13"/>
  <c r="AT1679" i="13"/>
  <c r="AT1147" i="13"/>
  <c r="AT1823" i="13"/>
  <c r="AR2087" i="13"/>
  <c r="AR2017" i="13"/>
  <c r="AT1647" i="13"/>
  <c r="AT1486" i="13"/>
  <c r="AT1218" i="13"/>
  <c r="AT1754" i="13"/>
  <c r="AT1415" i="13"/>
  <c r="AT1880" i="13"/>
  <c r="AR1803" i="13"/>
  <c r="AR1299" i="13"/>
  <c r="AT1317" i="13"/>
  <c r="AT1388" i="13"/>
  <c r="AT1540" i="13"/>
  <c r="AR1479" i="13"/>
  <c r="AT1264" i="13"/>
  <c r="AR1223" i="13"/>
  <c r="AT1303" i="13"/>
  <c r="AT1152" i="13"/>
  <c r="AT1636" i="13"/>
  <c r="AT1289" i="13"/>
  <c r="AT1234" i="13"/>
  <c r="AR1119" i="13"/>
  <c r="AT2075" i="13"/>
  <c r="AT1466" i="13"/>
  <c r="AT1105" i="13"/>
  <c r="AT1631" i="13"/>
  <c r="AT1330" i="13"/>
  <c r="AT1227" i="13"/>
  <c r="AT1351" i="13"/>
  <c r="AT1669" i="13"/>
  <c r="AR1260" i="13"/>
  <c r="AR1746" i="13"/>
  <c r="AT1323" i="13"/>
  <c r="AT1574" i="13"/>
  <c r="AR1862" i="13"/>
  <c r="AR1691" i="13"/>
  <c r="AR1585" i="13"/>
  <c r="AT1097" i="13"/>
  <c r="AR1790" i="13"/>
  <c r="AT1419" i="13"/>
  <c r="AT1286" i="13"/>
  <c r="AR1753" i="13"/>
  <c r="AT2042" i="13"/>
  <c r="AT1387" i="13"/>
  <c r="AR2162" i="13"/>
  <c r="AT1921" i="13"/>
  <c r="AR1362" i="13"/>
  <c r="AR1825" i="13"/>
  <c r="AT1662" i="13"/>
  <c r="AR1834" i="13"/>
  <c r="AT1467" i="13"/>
  <c r="AT1512" i="13"/>
  <c r="AR1184" i="13"/>
  <c r="AT1101" i="13"/>
  <c r="AT2127" i="13"/>
  <c r="AR1190" i="13"/>
  <c r="AT2138" i="13"/>
  <c r="AT1756" i="13"/>
  <c r="AT1927" i="13"/>
  <c r="AT1953" i="13"/>
  <c r="AR1903" i="13"/>
  <c r="AR1110" i="13"/>
  <c r="AT1295" i="13"/>
  <c r="AT1170" i="13"/>
  <c r="AT1199" i="13"/>
  <c r="AT1727" i="13"/>
  <c r="AT2032" i="13"/>
  <c r="AR1113" i="13"/>
  <c r="AT1532" i="13"/>
  <c r="AT1392" i="13"/>
  <c r="AR1409" i="13"/>
  <c r="AT1246" i="13"/>
  <c r="AR1657" i="13"/>
  <c r="AR1984" i="13"/>
  <c r="AR2054" i="13"/>
  <c r="AT1797" i="13"/>
  <c r="AT1487" i="13"/>
  <c r="AT1180" i="13"/>
  <c r="AR1761" i="13"/>
  <c r="AR1690" i="13"/>
  <c r="AT1259" i="13"/>
  <c r="AT1474" i="13"/>
  <c r="AT1353" i="13"/>
  <c r="AT1343" i="13"/>
  <c r="AT1455" i="13"/>
  <c r="AT1243" i="13"/>
  <c r="AT1362" i="13"/>
  <c r="AT1184" i="13"/>
  <c r="AR1264" i="13"/>
  <c r="AT1832" i="13"/>
  <c r="AT1592" i="13"/>
  <c r="AT1724" i="13"/>
  <c r="AT1748" i="13"/>
  <c r="AR1265" i="13"/>
  <c r="AT2157" i="13"/>
  <c r="AT1129" i="13"/>
  <c r="AR1859" i="13"/>
  <c r="AT1639" i="13"/>
  <c r="AT1518" i="13"/>
  <c r="AT1311" i="13"/>
  <c r="AT1478" i="13"/>
  <c r="AT1564" i="13"/>
  <c r="AT1456" i="13"/>
  <c r="AR1765" i="13"/>
  <c r="AR1434" i="13"/>
  <c r="AT1545" i="13"/>
  <c r="AR1186" i="13"/>
  <c r="AR1439" i="13"/>
  <c r="AT1492" i="13"/>
  <c r="AR1399" i="13"/>
  <c r="AT1284" i="13"/>
  <c r="AT1340" i="13"/>
  <c r="AT2058" i="13"/>
  <c r="AT1103" i="13"/>
  <c r="AT1381" i="13"/>
  <c r="AT1171" i="13"/>
  <c r="AT1270" i="13"/>
  <c r="AT1855" i="13"/>
  <c r="AR1912" i="13"/>
  <c r="AT2087" i="13"/>
  <c r="AT1189" i="13"/>
  <c r="AT1701" i="13"/>
  <c r="AT1719" i="13"/>
  <c r="AR1445" i="13"/>
  <c r="AT1534" i="13"/>
  <c r="AT1441" i="13"/>
  <c r="AT1364" i="13"/>
  <c r="AR1227" i="13"/>
  <c r="AR1278" i="13"/>
  <c r="AR1408" i="13"/>
  <c r="AT1452" i="13"/>
  <c r="AT1567" i="13"/>
  <c r="AR1221" i="13"/>
  <c r="AT1370" i="13"/>
  <c r="AT1551" i="13"/>
  <c r="AT1903" i="13"/>
  <c r="AT1384" i="13"/>
  <c r="AT1459" i="13"/>
  <c r="AR1297" i="13"/>
  <c r="AT1187" i="13"/>
  <c r="AT1235" i="13"/>
  <c r="AT1089" i="13"/>
  <c r="AR2122" i="13"/>
  <c r="AT1125" i="13"/>
  <c r="AT1550" i="13"/>
  <c r="AR1263" i="13"/>
  <c r="AT1278" i="13"/>
  <c r="AT1186" i="13"/>
  <c r="AT1978" i="13"/>
  <c r="AT1548" i="13"/>
  <c r="AT2100" i="13"/>
  <c r="AT1440" i="13"/>
  <c r="AT1382" i="13"/>
  <c r="AT1859" i="13"/>
  <c r="AT1285" i="13"/>
  <c r="AT1604" i="13"/>
  <c r="AT1297" i="13"/>
  <c r="AT1175" i="13"/>
  <c r="AT1779" i="13"/>
  <c r="AR1220" i="13"/>
  <c r="AT1759" i="13"/>
  <c r="AT1417" i="13"/>
  <c r="AT1233" i="13"/>
  <c r="AR1403" i="13"/>
  <c r="AT1148" i="13"/>
  <c r="AR1658" i="13"/>
  <c r="AR1444" i="13"/>
  <c r="AR1330" i="13"/>
  <c r="AT1263" i="13"/>
  <c r="AR1617" i="13"/>
  <c r="AT1302" i="13"/>
  <c r="AT1500" i="13"/>
  <c r="AT1732" i="13"/>
  <c r="AT1181" i="13"/>
  <c r="AT1153" i="13"/>
  <c r="AR1975" i="13"/>
  <c r="AT1291" i="13"/>
  <c r="AR2143" i="13"/>
  <c r="AS1143" i="13"/>
  <c r="AQ1776" i="13"/>
  <c r="AQ2040" i="13"/>
  <c r="AQ2064" i="13"/>
  <c r="AS2112" i="13"/>
  <c r="AQ1968" i="13"/>
  <c r="AR2145" i="13"/>
  <c r="AQ1956" i="13"/>
  <c r="AQ1381" i="13"/>
  <c r="AQ2004" i="13"/>
  <c r="AQ1536" i="13"/>
  <c r="AQ1177" i="13"/>
  <c r="AQ1719" i="13"/>
  <c r="AQ1680" i="13"/>
  <c r="AQ1092" i="13"/>
  <c r="AR2142" i="13"/>
  <c r="AQ1920" i="13"/>
  <c r="AQ1465" i="13"/>
  <c r="AQ1608" i="13"/>
  <c r="AQ1416" i="13"/>
  <c r="AR2149" i="13"/>
  <c r="AR2144" i="13"/>
  <c r="AQ2153" i="13"/>
  <c r="AQ1740" i="13"/>
  <c r="AQ1453" i="13"/>
  <c r="AQ1812" i="13"/>
  <c r="AR2146" i="13"/>
  <c r="AQ2112" i="13"/>
  <c r="AR2147" i="13"/>
  <c r="AQ1393" i="13"/>
  <c r="AQ2140" i="13"/>
  <c r="AQ1560" i="13"/>
  <c r="AQ1309" i="13"/>
  <c r="AQ1321" i="13"/>
  <c r="AQ1704" i="13"/>
  <c r="AQ1237" i="13"/>
  <c r="AQ1249" i="13"/>
  <c r="AQ1128" i="13"/>
  <c r="AQ1596" i="13"/>
  <c r="AQ1647" i="13"/>
  <c r="AQ2028" i="13"/>
  <c r="AQ1272" i="13"/>
  <c r="AS1165" i="13"/>
  <c r="AQ1344" i="13"/>
  <c r="AR2152" i="13"/>
  <c r="AR2151" i="13"/>
  <c r="AQ1105" i="13"/>
  <c r="AQ1524" i="13"/>
  <c r="AQ1884" i="13"/>
  <c r="AQ1848" i="13"/>
  <c r="AR2150" i="13"/>
  <c r="AQ1165" i="13"/>
  <c r="AQ1200" i="13"/>
  <c r="AQ1932" i="13"/>
  <c r="AQ1992" i="13"/>
  <c r="AQ1488" i="13"/>
  <c r="AQ1668" i="13"/>
  <c r="AQ2100" i="13"/>
  <c r="AQ1632" i="13"/>
  <c r="AR2148" i="13"/>
  <c r="AU1975" i="13" l="1"/>
  <c r="AU1617" i="13"/>
  <c r="AU1330" i="13"/>
  <c r="AU1444" i="13"/>
  <c r="AU1658" i="13"/>
  <c r="AU1403" i="13"/>
  <c r="AU1220" i="13"/>
  <c r="AU1263" i="13"/>
  <c r="AU2122" i="13"/>
  <c r="AU1297" i="13"/>
  <c r="AU1221" i="13"/>
  <c r="AU1408" i="13"/>
  <c r="AU1227" i="13"/>
  <c r="AU1445" i="13"/>
  <c r="AU1912" i="13"/>
  <c r="AU1399" i="13"/>
  <c r="AU1439" i="13"/>
  <c r="AU1186" i="13"/>
  <c r="AU1434" i="13"/>
  <c r="AU1765" i="13"/>
  <c r="AU1859" i="13"/>
  <c r="AU1265" i="13"/>
  <c r="AU1264" i="13"/>
  <c r="AU1690" i="13"/>
  <c r="AU1761" i="13"/>
  <c r="AU2054" i="13"/>
  <c r="AU1984" i="13"/>
  <c r="AU1657" i="13"/>
  <c r="AU1409" i="13"/>
  <c r="AU1113" i="13"/>
  <c r="AU1110" i="13"/>
  <c r="AU1903" i="13"/>
  <c r="AU1190" i="13"/>
  <c r="AU1184" i="13"/>
  <c r="AU1834" i="13"/>
  <c r="AU1825" i="13"/>
  <c r="AU1362" i="13"/>
  <c r="AU2162" i="13"/>
  <c r="AU1753" i="13"/>
  <c r="AU1790" i="13"/>
  <c r="AU1585" i="13"/>
  <c r="AU1691" i="13"/>
  <c r="AU1862" i="13"/>
  <c r="AU1260" i="13"/>
  <c r="AU1119" i="13"/>
  <c r="AU1223" i="13"/>
  <c r="AU1479" i="13"/>
  <c r="AU1299" i="13"/>
  <c r="AU1803" i="13"/>
  <c r="AU2017" i="13"/>
  <c r="AU2087" i="13"/>
  <c r="AU1625" i="13"/>
  <c r="AU1193" i="13"/>
  <c r="AU1293" i="13"/>
  <c r="AU1257" i="13"/>
  <c r="AU1404" i="13"/>
  <c r="AU1295" i="13"/>
  <c r="AU1835" i="13"/>
  <c r="AU1830" i="13"/>
  <c r="AU1441" i="13"/>
  <c r="AU1423" i="13"/>
  <c r="AU1511" i="13"/>
  <c r="AU1183" i="13"/>
  <c r="AU1495" i="13"/>
  <c r="AU1976" i="13"/>
  <c r="AU1692" i="13"/>
  <c r="AU1191" i="13"/>
  <c r="AU1291" i="13"/>
  <c r="AU2125" i="13"/>
  <c r="AU1211" i="13"/>
  <c r="AU1858" i="13"/>
  <c r="AU1336" i="13"/>
  <c r="AU1867" i="13"/>
  <c r="AU1861" i="13"/>
  <c r="AU1767" i="13"/>
  <c r="AU1360" i="13"/>
  <c r="AU1146" i="13"/>
  <c r="AU1841" i="13"/>
  <c r="AU1747" i="13"/>
  <c r="AU2014" i="13"/>
  <c r="AU1579" i="13"/>
  <c r="AU1857" i="13"/>
  <c r="AU1583" i="13"/>
  <c r="AU1650" i="13"/>
  <c r="AU1548" i="13"/>
  <c r="AU1582" i="13"/>
  <c r="AU1368" i="13"/>
  <c r="AU1121" i="13"/>
  <c r="AU1801" i="13"/>
  <c r="AU1280" i="13"/>
  <c r="AU1619" i="13"/>
  <c r="AU1225" i="13"/>
  <c r="AU1254" i="13"/>
  <c r="AU1543" i="13"/>
  <c r="AU1476" i="13"/>
  <c r="AU1510" i="13"/>
  <c r="AU1118" i="13"/>
  <c r="AU1443" i="13"/>
  <c r="AU1763" i="13"/>
  <c r="AU1580" i="13"/>
  <c r="AU1546" i="13"/>
  <c r="AU1149" i="13"/>
  <c r="AU1942" i="13"/>
  <c r="AU1261" i="13"/>
  <c r="AU1653" i="13"/>
  <c r="AU1838" i="13"/>
  <c r="AU1406" i="13"/>
  <c r="AU1370" i="13"/>
  <c r="AU1872" i="13"/>
  <c r="AU1943" i="13"/>
  <c r="AU1112" i="13"/>
  <c r="AU1474" i="13"/>
  <c r="AU1865" i="13"/>
  <c r="AU2016" i="13"/>
  <c r="AU2057" i="13"/>
  <c r="AU1229" i="13"/>
  <c r="AU1114" i="13"/>
  <c r="AU2160" i="13"/>
  <c r="AU1496" i="13"/>
  <c r="AU1792" i="13"/>
  <c r="AU1356" i="13"/>
  <c r="AU1335" i="13"/>
  <c r="AU1769" i="13"/>
  <c r="AU1120" i="13"/>
  <c r="AU1471" i="13"/>
  <c r="AU1588" i="13"/>
  <c r="AU1255" i="13"/>
  <c r="AU1279" i="13"/>
  <c r="AU1840" i="13"/>
  <c r="AU1189" i="13"/>
  <c r="AU1618" i="13"/>
  <c r="AU1151" i="13"/>
  <c r="AU1259" i="13"/>
  <c r="AU1298" i="13"/>
  <c r="AU1332" i="13"/>
  <c r="AU1407" i="13"/>
  <c r="AU1152" i="13"/>
  <c r="AU1542" i="13"/>
  <c r="AU1156" i="13"/>
  <c r="AU1508" i="13"/>
  <c r="AU1762" i="13"/>
  <c r="AU1256" i="13"/>
  <c r="AU1372" i="13"/>
  <c r="AU1438" i="13"/>
  <c r="AU1833" i="13"/>
  <c r="AU1472" i="13"/>
  <c r="AU1150" i="13"/>
  <c r="AU1402" i="13"/>
  <c r="AU1731" i="13"/>
  <c r="AU1729" i="13"/>
  <c r="AU1192" i="13"/>
  <c r="AU1651" i="13"/>
  <c r="AU1506" i="13"/>
  <c r="AU1944" i="13"/>
  <c r="AU1290" i="13"/>
  <c r="AU1549" i="13"/>
  <c r="AU1116" i="13"/>
  <c r="AU1425" i="13"/>
  <c r="AU1427" i="13"/>
  <c r="AU2124" i="13"/>
  <c r="AU1686" i="13"/>
  <c r="AU1219" i="13"/>
  <c r="AU1436" i="13"/>
  <c r="AU1182" i="13"/>
  <c r="AU1283" i="13"/>
  <c r="AU1294" i="13"/>
  <c r="AU1369" i="13"/>
  <c r="AU1586" i="13"/>
  <c r="AU1896" i="13"/>
  <c r="AU1898" i="13"/>
  <c r="AU1722" i="13"/>
  <c r="AU1839" i="13"/>
  <c r="AU1157" i="13"/>
  <c r="AU1870" i="13"/>
  <c r="AU1331" i="13"/>
  <c r="AU1974" i="13"/>
  <c r="AU2159" i="13"/>
  <c r="AU1656" i="13"/>
  <c r="AU1725" i="13"/>
  <c r="AU1328" i="13"/>
  <c r="AU1218" i="13"/>
  <c r="AU1897" i="13"/>
  <c r="AU1615" i="13"/>
  <c r="AU2053" i="13"/>
  <c r="AU2055" i="13"/>
  <c r="AU1334" i="13"/>
  <c r="AU1326" i="13"/>
  <c r="AU1512" i="13"/>
  <c r="AU1789" i="13"/>
  <c r="AU1147" i="13"/>
  <c r="AU1364" i="13"/>
  <c r="AU1405" i="13"/>
  <c r="AU2092" i="13"/>
  <c r="AU1437" i="13"/>
  <c r="AU1819" i="13"/>
  <c r="AU1911" i="13"/>
  <c r="AU1798" i="13"/>
  <c r="AU1289" i="13"/>
  <c r="AU2118" i="13"/>
  <c r="AU1828" i="13"/>
  <c r="AU1215" i="13"/>
  <c r="AU1940" i="13"/>
  <c r="AU1755" i="13"/>
  <c r="AU2076" i="13"/>
  <c r="AU1754" i="13"/>
  <c r="AU1213" i="13"/>
  <c r="AU1945" i="13"/>
  <c r="AU1821" i="13"/>
  <c r="AU1620" i="13"/>
  <c r="AU2048" i="13"/>
  <c r="AU2158" i="13"/>
  <c r="AU1333" i="13"/>
  <c r="AU1429" i="13"/>
  <c r="AU1572" i="13"/>
  <c r="AU1661" i="13"/>
  <c r="AU1296" i="13"/>
  <c r="AU2013" i="13"/>
  <c r="AU2019" i="13"/>
  <c r="AU1576" i="13"/>
  <c r="AU2020" i="13"/>
  <c r="AU1470" i="13"/>
  <c r="AU1216" i="13"/>
  <c r="AU1431" i="13"/>
  <c r="AU1900" i="13"/>
  <c r="AU1517" i="13"/>
  <c r="AU1730" i="13"/>
  <c r="AU1659" i="13"/>
  <c r="AU1365" i="13"/>
  <c r="AU1226" i="13"/>
  <c r="AU1894" i="13"/>
  <c r="AU1855" i="13"/>
  <c r="AU1497" i="13"/>
  <c r="AU1726" i="13"/>
  <c r="AU1799" i="13"/>
  <c r="AU2018" i="13"/>
  <c r="AU2123" i="13"/>
  <c r="AU1831" i="13"/>
  <c r="AU2074" i="13"/>
  <c r="AU1473" i="13"/>
  <c r="AU2086" i="13"/>
  <c r="AU1117" i="13"/>
  <c r="AU1860" i="13"/>
  <c r="AU1756" i="13"/>
  <c r="AU1696" i="13"/>
  <c r="AU1757" i="13"/>
  <c r="AU1863" i="13"/>
  <c r="AU1217" i="13"/>
  <c r="AU1148" i="13"/>
  <c r="AU1553" i="13"/>
  <c r="AU1751" i="13"/>
  <c r="AU2010" i="13"/>
  <c r="AU1222" i="13"/>
  <c r="AU1498" i="13"/>
  <c r="AU1796" i="13"/>
  <c r="AU2164" i="13"/>
  <c r="AU1516" i="13"/>
  <c r="AU1224" i="13"/>
  <c r="AU1905" i="13"/>
  <c r="AU1752" i="13"/>
  <c r="AU1822" i="13"/>
  <c r="AU1978" i="13"/>
  <c r="AU1400" i="13"/>
  <c r="AU1587" i="13"/>
  <c r="AU1367" i="13"/>
  <c r="AU1187" i="13"/>
  <c r="AU2085" i="13"/>
  <c r="AU1797" i="13"/>
  <c r="AU1907" i="13"/>
  <c r="AU1426" i="13"/>
  <c r="AU1804" i="13"/>
  <c r="AU1505" i="13"/>
  <c r="AU1589" i="13"/>
  <c r="AU1980" i="13"/>
  <c r="AU1351" i="13"/>
  <c r="AU1363" i="13"/>
  <c r="AU1371" i="13"/>
  <c r="AU2056" i="13"/>
  <c r="AU1568" i="13"/>
  <c r="AU1979" i="13"/>
  <c r="AU1281" i="13"/>
  <c r="AU1829" i="13"/>
  <c r="AU1785" i="13"/>
  <c r="AU1515" i="13"/>
  <c r="AU2165" i="13"/>
  <c r="AU1358" i="13"/>
  <c r="AU1359" i="13"/>
  <c r="AU1800" i="13"/>
  <c r="AU1552" i="13"/>
  <c r="AU1570" i="13"/>
  <c r="AU1802" i="13"/>
  <c r="AU1571" i="13"/>
  <c r="AU1652" i="13"/>
  <c r="AU1499" i="13"/>
  <c r="AU1624" i="13"/>
  <c r="AU2089" i="13"/>
  <c r="AU1909" i="13"/>
  <c r="AU2080" i="13"/>
  <c r="AU1836" i="13"/>
  <c r="AU1654" i="13"/>
  <c r="AU1760" i="13"/>
  <c r="AU1768" i="13"/>
  <c r="AU1939" i="13"/>
  <c r="AU1766" i="13"/>
  <c r="AU2082" i="13"/>
  <c r="AU1500" i="13"/>
  <c r="AU1355" i="13"/>
  <c r="AU1784" i="13"/>
  <c r="AU1733" i="13"/>
  <c r="AU1352" i="13"/>
  <c r="AU1728" i="13"/>
  <c r="AU1207" i="13"/>
  <c r="AU1301" i="13"/>
  <c r="AU1694" i="13"/>
  <c r="AU1891" i="13"/>
  <c r="AU1581" i="13"/>
  <c r="AU1783" i="13"/>
  <c r="AU1837" i="13"/>
  <c r="AU1977" i="13"/>
  <c r="AU2121" i="13"/>
  <c r="AU1749" i="13"/>
  <c r="AU1401" i="13"/>
  <c r="AU1693" i="13"/>
  <c r="AU1748" i="13"/>
  <c r="AU1480" i="13"/>
  <c r="AU1208" i="13"/>
  <c r="AU1824" i="13"/>
  <c r="AU1327" i="13"/>
  <c r="AU2084" i="13"/>
  <c r="AU1910" i="13"/>
  <c r="AU1424" i="13"/>
  <c r="AU1442" i="13"/>
  <c r="AU1899" i="13"/>
  <c r="AU1758" i="13"/>
  <c r="AU1983" i="13"/>
  <c r="AU1507" i="13"/>
  <c r="AU1913" i="13"/>
  <c r="AU1724" i="13"/>
  <c r="AU1616" i="13"/>
  <c r="AU1440" i="13"/>
  <c r="AU1258" i="13"/>
  <c r="AU2128" i="13"/>
  <c r="AU1873" i="13"/>
  <c r="AU2119" i="13"/>
  <c r="AU2083" i="13"/>
  <c r="AU1750" i="13"/>
  <c r="AU1981" i="13"/>
  <c r="AU1795" i="13"/>
  <c r="AU2015" i="13"/>
  <c r="AU2088" i="13"/>
  <c r="AU1504" i="13"/>
  <c r="AU1567" i="13"/>
  <c r="AU1366" i="13"/>
  <c r="AU1759" i="13"/>
  <c r="AU1614" i="13"/>
  <c r="AU1655" i="13"/>
  <c r="AU1262" i="13"/>
  <c r="AU1353" i="13"/>
  <c r="AU1584" i="13"/>
  <c r="AU1185" i="13"/>
  <c r="AU1868" i="13"/>
  <c r="AU1435" i="13"/>
  <c r="AU1823" i="13"/>
  <c r="AU2157" i="13"/>
  <c r="AU1695" i="13"/>
  <c r="AU1786" i="13"/>
  <c r="AU1791" i="13"/>
  <c r="AU1285" i="13"/>
  <c r="AU1111" i="13"/>
  <c r="AU2051" i="13"/>
  <c r="AU1573" i="13"/>
  <c r="AU1188" i="13"/>
  <c r="AU1727" i="13"/>
  <c r="AU1892" i="13"/>
  <c r="AU1869" i="13"/>
  <c r="AU2093" i="13"/>
  <c r="AU1354" i="13"/>
  <c r="AU1292" i="13"/>
  <c r="AU1477" i="13"/>
  <c r="AU1938" i="13"/>
  <c r="AU2078" i="13"/>
  <c r="AU1788" i="13"/>
  <c r="AU1357" i="13"/>
  <c r="AU1794" i="13"/>
  <c r="AU2126" i="13"/>
  <c r="AU2012" i="13"/>
  <c r="AU1895" i="13"/>
  <c r="AU1433" i="13"/>
  <c r="AU1827" i="13"/>
  <c r="AU1874" i="13"/>
  <c r="AU1115" i="13"/>
  <c r="AU2075" i="13"/>
  <c r="AU1877" i="13"/>
  <c r="AU1985" i="13"/>
  <c r="AU1941" i="13"/>
  <c r="AU2071" i="13"/>
  <c r="AU1286" i="13"/>
  <c r="AU1288" i="13"/>
  <c r="AU1430" i="13"/>
  <c r="AU1551" i="13"/>
  <c r="AU1155" i="13"/>
  <c r="AU1514" i="13"/>
  <c r="AU2073" i="13"/>
  <c r="AU2021" i="13"/>
  <c r="AU1574" i="13"/>
  <c r="AU1432" i="13"/>
  <c r="AU2091" i="13"/>
  <c r="AU1697" i="13"/>
  <c r="AU1947" i="13"/>
  <c r="AU2079" i="13"/>
  <c r="AU2163" i="13"/>
  <c r="AU1901" i="13"/>
  <c r="AU1509" i="13"/>
  <c r="AU1875" i="13"/>
  <c r="AU1904" i="13"/>
  <c r="AU2072" i="13"/>
  <c r="AU1856" i="13"/>
  <c r="AU1854" i="13"/>
  <c r="AU1329" i="13"/>
  <c r="AU1209" i="13"/>
  <c r="AU1475" i="13"/>
  <c r="AU1689" i="13"/>
  <c r="AU1153" i="13"/>
  <c r="AU1871" i="13"/>
  <c r="AU1282" i="13"/>
  <c r="AU1284" i="13"/>
  <c r="AU2127" i="13"/>
  <c r="AU1544" i="13"/>
  <c r="AU1688" i="13"/>
  <c r="AU1876" i="13"/>
  <c r="AU1478" i="13"/>
  <c r="AU2047" i="13"/>
  <c r="AU1300" i="13"/>
  <c r="AU1550" i="13"/>
  <c r="AU1228" i="13"/>
  <c r="AU1503" i="13"/>
  <c r="AU2046" i="13"/>
  <c r="AU1212" i="13"/>
  <c r="AU1214" i="13"/>
  <c r="AU1946" i="13"/>
  <c r="AU1660" i="13"/>
  <c r="AU2161" i="13"/>
  <c r="AU1864" i="13"/>
  <c r="AU1982" i="13"/>
  <c r="AU1361" i="13"/>
  <c r="AU2090" i="13"/>
  <c r="AU2154" i="13"/>
  <c r="AU1337" i="13"/>
  <c r="AU1513" i="13"/>
  <c r="AU1210" i="13"/>
  <c r="AU1906" i="13"/>
  <c r="AU1547" i="13"/>
  <c r="AU2155" i="13"/>
  <c r="AU1949" i="13"/>
  <c r="AU1732" i="13"/>
  <c r="AU1687" i="13"/>
  <c r="AU1866" i="13"/>
  <c r="AU1623" i="13"/>
  <c r="AU1154" i="13"/>
  <c r="AU1764" i="13"/>
  <c r="AU1723" i="13"/>
  <c r="AU1398" i="13"/>
  <c r="AU1578" i="13"/>
  <c r="AU1501" i="13"/>
  <c r="AU2156" i="13"/>
  <c r="AU1805" i="13"/>
  <c r="AU1787" i="13"/>
  <c r="AU1287" i="13"/>
  <c r="AU1908" i="13"/>
  <c r="AU1622" i="13"/>
  <c r="AU1820" i="13"/>
  <c r="AU1502" i="13"/>
  <c r="AU1832" i="13"/>
  <c r="AU1481" i="13"/>
  <c r="AU1902" i="13"/>
  <c r="AU2129" i="13"/>
  <c r="AU1577" i="13"/>
  <c r="AU1621" i="13"/>
  <c r="AU1545" i="13"/>
  <c r="AU1826" i="13"/>
  <c r="AU2049" i="13"/>
  <c r="AU2081" i="13"/>
  <c r="AU2050" i="13"/>
  <c r="AU1893" i="13"/>
  <c r="AU2011" i="13"/>
  <c r="AU1575" i="13"/>
  <c r="AU1948" i="13"/>
  <c r="AU1373" i="13"/>
  <c r="AU1569" i="13"/>
  <c r="AU2120" i="13"/>
  <c r="AU1793" i="13"/>
  <c r="AU2077" i="13"/>
  <c r="AU2052" i="13"/>
  <c r="AU1428" i="13"/>
  <c r="AC102" i="13"/>
  <c r="CA102" i="13"/>
  <c r="AE100" i="13"/>
  <c r="CC99" i="13"/>
  <c r="BL178" i="13"/>
  <c r="CN177" i="13"/>
  <c r="BL175" i="13"/>
  <c r="CN174" i="13"/>
  <c r="BL172" i="13"/>
  <c r="CN171" i="13"/>
  <c r="BL169" i="13"/>
  <c r="CN168" i="13"/>
  <c r="BL166" i="13"/>
  <c r="CN165" i="13"/>
  <c r="BL163" i="13"/>
  <c r="CN162" i="13"/>
  <c r="BL160" i="13"/>
  <c r="CN159" i="13"/>
  <c r="BL157" i="13"/>
  <c r="CN156" i="13"/>
  <c r="BL154" i="13"/>
  <c r="CN153" i="13"/>
  <c r="BL151" i="13"/>
  <c r="CN150" i="13"/>
  <c r="BL148" i="13"/>
  <c r="CN147" i="13"/>
  <c r="BL145" i="13"/>
  <c r="CN144" i="13"/>
  <c r="BL142" i="13"/>
  <c r="CN141" i="13"/>
  <c r="BL139" i="13"/>
  <c r="CN138" i="13"/>
  <c r="BL136" i="13"/>
  <c r="CN135" i="13"/>
  <c r="BL133" i="13"/>
  <c r="CN132" i="13"/>
  <c r="BL130" i="13"/>
  <c r="CN129" i="13"/>
  <c r="BM127" i="13"/>
  <c r="CO126" i="13"/>
  <c r="BL124" i="13"/>
  <c r="CN123" i="13"/>
  <c r="BM121" i="13"/>
  <c r="CO120" i="13"/>
  <c r="BL118" i="13"/>
  <c r="CN117" i="13"/>
  <c r="BM115" i="13"/>
  <c r="CO114" i="13"/>
  <c r="BM109" i="13"/>
  <c r="CO108" i="13"/>
  <c r="BL106" i="13"/>
  <c r="CN105" i="13"/>
  <c r="BM103" i="13"/>
  <c r="CO102" i="13"/>
  <c r="BL100" i="13"/>
  <c r="CN99" i="13"/>
  <c r="BL97" i="13"/>
  <c r="CN96" i="13"/>
  <c r="AB181" i="13"/>
  <c r="BZ180" i="13"/>
  <c r="BL181" i="13"/>
  <c r="CN180" i="13"/>
  <c r="BP184" i="13"/>
  <c r="CR183" i="13"/>
  <c r="BL112" i="13"/>
  <c r="CN111" i="13"/>
  <c r="P108" i="13"/>
  <c r="BN108" i="13"/>
  <c r="O177" i="13"/>
  <c r="BM177" i="13"/>
  <c r="O111" i="13"/>
  <c r="BM111" i="13"/>
  <c r="O165" i="13"/>
  <c r="BM165" i="13"/>
  <c r="O150" i="13"/>
  <c r="BM150" i="13"/>
  <c r="R142" i="13"/>
  <c r="O133" i="13"/>
  <c r="O117" i="13"/>
  <c r="BM117" i="13"/>
  <c r="O147" i="13"/>
  <c r="BM147" i="13"/>
  <c r="P103" i="13"/>
  <c r="O162" i="13"/>
  <c r="BM162" i="13"/>
  <c r="O156" i="13"/>
  <c r="BM156" i="13"/>
  <c r="O174" i="13"/>
  <c r="BM174" i="13"/>
  <c r="O168" i="13"/>
  <c r="BM168" i="13"/>
  <c r="O141" i="13"/>
  <c r="BM141" i="13"/>
  <c r="O105" i="13"/>
  <c r="BM105" i="13"/>
  <c r="P126" i="13"/>
  <c r="BN126" i="13"/>
  <c r="O169" i="13"/>
  <c r="O99" i="13"/>
  <c r="BM99" i="13"/>
  <c r="O175" i="13"/>
  <c r="O129" i="13"/>
  <c r="BM129" i="13"/>
  <c r="O172" i="13"/>
  <c r="P109" i="13"/>
  <c r="O166" i="13"/>
  <c r="O132" i="13"/>
  <c r="BM132" i="13"/>
  <c r="O153" i="13"/>
  <c r="BM153" i="13"/>
  <c r="O135" i="13"/>
  <c r="BM135" i="13"/>
  <c r="P114" i="13"/>
  <c r="BN114" i="13"/>
  <c r="O144" i="13"/>
  <c r="BM144" i="13"/>
  <c r="P120" i="13"/>
  <c r="BN120" i="13"/>
  <c r="O181" i="13"/>
  <c r="O159" i="13"/>
  <c r="BM159" i="13"/>
  <c r="O138" i="13"/>
  <c r="BM138" i="13"/>
  <c r="P121" i="13"/>
  <c r="P102" i="13"/>
  <c r="BN102" i="13"/>
  <c r="O123" i="13"/>
  <c r="BM123" i="13"/>
  <c r="O139" i="13"/>
  <c r="P97" i="13"/>
  <c r="P127" i="13"/>
  <c r="O180" i="13"/>
  <c r="BM180" i="13"/>
  <c r="O145" i="13"/>
  <c r="O171" i="13"/>
  <c r="BM171" i="13"/>
  <c r="P115" i="13"/>
  <c r="R148" i="13"/>
  <c r="S183" i="13"/>
  <c r="T183" i="13" s="1"/>
  <c r="BQ183" i="13"/>
  <c r="O96" i="13"/>
  <c r="BM96" i="13"/>
  <c r="AU2151" i="13"/>
  <c r="AU2147" i="13"/>
  <c r="AU2149" i="13"/>
  <c r="AU2144" i="13"/>
  <c r="AU2146" i="13"/>
  <c r="AU2143" i="13"/>
  <c r="AU2145" i="13"/>
  <c r="AU2150" i="13"/>
  <c r="AU2152" i="13"/>
  <c r="AQ1178" i="13"/>
  <c r="AQ1633" i="13"/>
  <c r="AR2140" i="13"/>
  <c r="AQ1537" i="13"/>
  <c r="AQ1489" i="13"/>
  <c r="AQ1720" i="13"/>
  <c r="AQ1741" i="13"/>
  <c r="AQ1417" i="13"/>
  <c r="AR2132" i="13"/>
  <c r="AQ2141" i="13"/>
  <c r="AQ1921" i="13"/>
  <c r="AQ1454" i="13"/>
  <c r="AR2135" i="13"/>
  <c r="AQ1969" i="13"/>
  <c r="AQ1273" i="13"/>
  <c r="AQ1933" i="13"/>
  <c r="AQ1681" i="13"/>
  <c r="AQ1382" i="13"/>
  <c r="AR2138" i="13"/>
  <c r="AQ1466" i="13"/>
  <c r="AR2139" i="13"/>
  <c r="AQ1777" i="13"/>
  <c r="AQ1669" i="13"/>
  <c r="AQ1394" i="13"/>
  <c r="AQ1345" i="13"/>
  <c r="AR2130" i="13"/>
  <c r="AS1166" i="13"/>
  <c r="AR2137" i="13"/>
  <c r="AQ1597" i="13"/>
  <c r="AR2153" i="13"/>
  <c r="AQ1648" i="13"/>
  <c r="AQ1813" i="13"/>
  <c r="AQ1201" i="13"/>
  <c r="AQ1849" i="13"/>
  <c r="AQ2041" i="13"/>
  <c r="AQ1166" i="13"/>
  <c r="AQ1705" i="13"/>
  <c r="AR2131" i="13"/>
  <c r="AQ1129" i="13"/>
  <c r="AQ2101" i="13"/>
  <c r="AQ1885" i="13"/>
  <c r="AS1144" i="13"/>
  <c r="AQ2065" i="13"/>
  <c r="AQ1993" i="13"/>
  <c r="AQ2113" i="13"/>
  <c r="AQ1322" i="13"/>
  <c r="AQ1957" i="13"/>
  <c r="AQ1525" i="13"/>
  <c r="AQ1561" i="13"/>
  <c r="AQ1106" i="13"/>
  <c r="AR2133" i="13"/>
  <c r="AQ1609" i="13"/>
  <c r="AQ1250" i="13"/>
  <c r="AQ1093" i="13"/>
  <c r="AQ1238" i="13"/>
  <c r="AQ1310" i="13"/>
  <c r="AS2113" i="13"/>
  <c r="AQ2005" i="13"/>
  <c r="AQ2029" i="13"/>
  <c r="AR2134" i="13"/>
  <c r="AR2136" i="13"/>
  <c r="AD102" i="13" l="1"/>
  <c r="CB102" i="13"/>
  <c r="AF100" i="13"/>
  <c r="CD99" i="13"/>
  <c r="BM178" i="13"/>
  <c r="CO177" i="13"/>
  <c r="BM175" i="13"/>
  <c r="CO174" i="13"/>
  <c r="BM172" i="13"/>
  <c r="CO171" i="13"/>
  <c r="BM169" i="13"/>
  <c r="CO168" i="13"/>
  <c r="BM166" i="13"/>
  <c r="CO165" i="13"/>
  <c r="BM163" i="13"/>
  <c r="CO162" i="13"/>
  <c r="BM160" i="13"/>
  <c r="CO159" i="13"/>
  <c r="BM157" i="13"/>
  <c r="CO156" i="13"/>
  <c r="BM154" i="13"/>
  <c r="CO153" i="13"/>
  <c r="BM151" i="13"/>
  <c r="CO150" i="13"/>
  <c r="BM148" i="13"/>
  <c r="CO147" i="13"/>
  <c r="BM145" i="13"/>
  <c r="CO144" i="13"/>
  <c r="BM142" i="13"/>
  <c r="CO141" i="13"/>
  <c r="BM139" i="13"/>
  <c r="CO138" i="13"/>
  <c r="BM136" i="13"/>
  <c r="CO135" i="13"/>
  <c r="BM133" i="13"/>
  <c r="CO132" i="13"/>
  <c r="BM130" i="13"/>
  <c r="CO129" i="13"/>
  <c r="BN127" i="13"/>
  <c r="CP126" i="13"/>
  <c r="BM124" i="13"/>
  <c r="CO123" i="13"/>
  <c r="BN121" i="13"/>
  <c r="CP120" i="13"/>
  <c r="BM118" i="13"/>
  <c r="CO117" i="13"/>
  <c r="BN115" i="13"/>
  <c r="CP114" i="13"/>
  <c r="BN109" i="13"/>
  <c r="CP108" i="13"/>
  <c r="BM106" i="13"/>
  <c r="CO105" i="13"/>
  <c r="BN103" i="13"/>
  <c r="CP102" i="13"/>
  <c r="BM100" i="13"/>
  <c r="CO99" i="13"/>
  <c r="BM97" i="13"/>
  <c r="CO96" i="13"/>
  <c r="AC181" i="13"/>
  <c r="CA180" i="13"/>
  <c r="BM181" i="13"/>
  <c r="CO180" i="13"/>
  <c r="BQ184" i="13"/>
  <c r="CS183" i="13"/>
  <c r="BM112" i="13"/>
  <c r="CO111" i="13"/>
  <c r="AU2153" i="13"/>
  <c r="P123" i="13"/>
  <c r="BN123" i="13"/>
  <c r="P159" i="13"/>
  <c r="BN159" i="13"/>
  <c r="Q114" i="13"/>
  <c r="BO114" i="13"/>
  <c r="P132" i="13"/>
  <c r="BN132" i="13"/>
  <c r="P129" i="13"/>
  <c r="BN129" i="13"/>
  <c r="P156" i="13"/>
  <c r="BN156" i="13"/>
  <c r="P133" i="13"/>
  <c r="P165" i="13"/>
  <c r="BN165" i="13"/>
  <c r="Q108" i="13"/>
  <c r="BO108" i="13"/>
  <c r="P171" i="13"/>
  <c r="BN171" i="13"/>
  <c r="P180" i="13"/>
  <c r="BN180" i="13"/>
  <c r="Q127" i="13"/>
  <c r="P139" i="13"/>
  <c r="P138" i="13"/>
  <c r="BN138" i="13"/>
  <c r="P153" i="13"/>
  <c r="BN153" i="13"/>
  <c r="P166" i="13"/>
  <c r="P172" i="13"/>
  <c r="P175" i="13"/>
  <c r="P99" i="13"/>
  <c r="BN99" i="13"/>
  <c r="Q126" i="13"/>
  <c r="BO126" i="13"/>
  <c r="P141" i="13"/>
  <c r="BN141" i="13"/>
  <c r="P147" i="13"/>
  <c r="BN147" i="13"/>
  <c r="P150" i="13"/>
  <c r="BN150" i="13"/>
  <c r="P177" i="13"/>
  <c r="BN177" i="13"/>
  <c r="S148" i="13"/>
  <c r="P145" i="13"/>
  <c r="Q102" i="13"/>
  <c r="BO102" i="13"/>
  <c r="P181" i="13"/>
  <c r="Q120" i="13"/>
  <c r="BO120" i="13"/>
  <c r="P144" i="13"/>
  <c r="BN144" i="13"/>
  <c r="P174" i="13"/>
  <c r="BN174" i="13"/>
  <c r="P162" i="13"/>
  <c r="BN162" i="13"/>
  <c r="S142" i="13"/>
  <c r="P111" i="13"/>
  <c r="BN111" i="13"/>
  <c r="Q115" i="13"/>
  <c r="Q97" i="13"/>
  <c r="Q121" i="13"/>
  <c r="BN135" i="13"/>
  <c r="P135" i="13"/>
  <c r="Q109" i="13"/>
  <c r="P169" i="13"/>
  <c r="P105" i="13"/>
  <c r="BN105" i="13"/>
  <c r="P168" i="13"/>
  <c r="BN168" i="13"/>
  <c r="Q103" i="13"/>
  <c r="P117" i="13"/>
  <c r="BN117" i="13"/>
  <c r="AU2139" i="13"/>
  <c r="AU2137" i="13"/>
  <c r="AU2132" i="13"/>
  <c r="AU2135" i="13"/>
  <c r="AU2134" i="13"/>
  <c r="AU2136" i="13"/>
  <c r="AU2133" i="13"/>
  <c r="AU2131" i="13"/>
  <c r="AU2138" i="13"/>
  <c r="AU2140" i="13"/>
  <c r="BR183" i="13"/>
  <c r="P96" i="13"/>
  <c r="BN96" i="13"/>
  <c r="I107" i="4"/>
  <c r="E107" i="4"/>
  <c r="B107" i="4"/>
  <c r="I106" i="4"/>
  <c r="E106" i="4"/>
  <c r="B106" i="4"/>
  <c r="I105" i="4"/>
  <c r="E105" i="4"/>
  <c r="B105" i="4"/>
  <c r="I104" i="4"/>
  <c r="E104" i="4"/>
  <c r="B104" i="4"/>
  <c r="I103" i="4"/>
  <c r="E103" i="4"/>
  <c r="B103" i="4"/>
  <c r="I102" i="4"/>
  <c r="E102" i="4"/>
  <c r="B102" i="4"/>
  <c r="I101" i="4"/>
  <c r="E101" i="4"/>
  <c r="B101" i="4"/>
  <c r="I100" i="4"/>
  <c r="E100" i="4"/>
  <c r="B100" i="4"/>
  <c r="I99" i="4"/>
  <c r="E99" i="4"/>
  <c r="B99" i="4"/>
  <c r="I98" i="4"/>
  <c r="E98" i="4"/>
  <c r="B98" i="4"/>
  <c r="I97" i="4"/>
  <c r="E97" i="4"/>
  <c r="B97" i="4"/>
  <c r="I96" i="4"/>
  <c r="E96" i="4"/>
  <c r="B96" i="4"/>
  <c r="I95" i="4"/>
  <c r="E95" i="4"/>
  <c r="B95" i="4"/>
  <c r="I94" i="4"/>
  <c r="E94" i="4"/>
  <c r="B94" i="4"/>
  <c r="I93" i="4"/>
  <c r="E93" i="4"/>
  <c r="B93" i="4"/>
  <c r="I92" i="4"/>
  <c r="E92" i="4"/>
  <c r="B92" i="4"/>
  <c r="I91" i="4"/>
  <c r="E91" i="4"/>
  <c r="B91" i="4"/>
  <c r="I90" i="4"/>
  <c r="E90" i="4"/>
  <c r="B90" i="4"/>
  <c r="I89" i="4"/>
  <c r="E89" i="4"/>
  <c r="B89" i="4"/>
  <c r="I88" i="4"/>
  <c r="E88" i="4"/>
  <c r="B88" i="4"/>
  <c r="I87" i="4"/>
  <c r="E87" i="4"/>
  <c r="B87" i="4"/>
  <c r="I86" i="4"/>
  <c r="E86" i="4"/>
  <c r="B86" i="4"/>
  <c r="I85" i="4"/>
  <c r="E85" i="4"/>
  <c r="B85" i="4"/>
  <c r="I84" i="4"/>
  <c r="E84" i="4"/>
  <c r="B84" i="4"/>
  <c r="I83" i="4"/>
  <c r="E83" i="4"/>
  <c r="B83" i="4"/>
  <c r="I82" i="4"/>
  <c r="E82" i="4"/>
  <c r="B82" i="4"/>
  <c r="I81" i="4"/>
  <c r="E81" i="4"/>
  <c r="B81" i="4"/>
  <c r="I80" i="4"/>
  <c r="E80" i="4"/>
  <c r="B80" i="4"/>
  <c r="I79" i="4"/>
  <c r="E79" i="4"/>
  <c r="B79" i="4"/>
  <c r="I78" i="4"/>
  <c r="E78" i="4"/>
  <c r="B78" i="4"/>
  <c r="I77" i="4"/>
  <c r="E77" i="4"/>
  <c r="B77" i="4"/>
  <c r="I76" i="4"/>
  <c r="E76" i="4"/>
  <c r="B76" i="4"/>
  <c r="I75" i="4"/>
  <c r="E75" i="4"/>
  <c r="B75" i="4"/>
  <c r="I74" i="4"/>
  <c r="E74" i="4"/>
  <c r="B74" i="4"/>
  <c r="I73" i="4"/>
  <c r="E73" i="4"/>
  <c r="B73" i="4"/>
  <c r="I72" i="4"/>
  <c r="E72" i="4"/>
  <c r="B72" i="4"/>
  <c r="I71" i="4"/>
  <c r="E71" i="4"/>
  <c r="B71" i="4"/>
  <c r="I70" i="4"/>
  <c r="E70" i="4"/>
  <c r="B70" i="4"/>
  <c r="I69" i="4"/>
  <c r="E69" i="4"/>
  <c r="B69" i="4"/>
  <c r="I68" i="4"/>
  <c r="E68" i="4"/>
  <c r="B68" i="4"/>
  <c r="I67" i="4"/>
  <c r="E67" i="4"/>
  <c r="B67" i="4"/>
  <c r="I66" i="4"/>
  <c r="E66" i="4"/>
  <c r="B66" i="4"/>
  <c r="I65" i="4"/>
  <c r="E65" i="4"/>
  <c r="B65" i="4"/>
  <c r="I64" i="4"/>
  <c r="E64" i="4"/>
  <c r="B64" i="4"/>
  <c r="I63" i="4"/>
  <c r="E63" i="4"/>
  <c r="B63" i="4"/>
  <c r="I62" i="4"/>
  <c r="E62" i="4"/>
  <c r="B62" i="4"/>
  <c r="I61" i="4"/>
  <c r="E61" i="4"/>
  <c r="B61" i="4"/>
  <c r="I60" i="4"/>
  <c r="E60" i="4"/>
  <c r="B60" i="4"/>
  <c r="I59" i="4"/>
  <c r="E59" i="4"/>
  <c r="B59" i="4"/>
  <c r="I58" i="4"/>
  <c r="E58" i="4"/>
  <c r="B58" i="4"/>
  <c r="I57" i="4"/>
  <c r="E57" i="4"/>
  <c r="B57" i="4"/>
  <c r="I56" i="4"/>
  <c r="E56" i="4"/>
  <c r="B56" i="4"/>
  <c r="I55" i="4"/>
  <c r="E55" i="4"/>
  <c r="B55" i="4"/>
  <c r="I54" i="4"/>
  <c r="E54" i="4"/>
  <c r="B54" i="4"/>
  <c r="I53" i="4"/>
  <c r="E53" i="4"/>
  <c r="B53" i="4"/>
  <c r="I52" i="4"/>
  <c r="E52" i="4"/>
  <c r="B52" i="4"/>
  <c r="I51" i="4"/>
  <c r="E51" i="4"/>
  <c r="B51" i="4"/>
  <c r="I50" i="4"/>
  <c r="E50" i="4"/>
  <c r="B50" i="4"/>
  <c r="I49" i="4"/>
  <c r="E49" i="4"/>
  <c r="B49" i="4"/>
  <c r="I48" i="4"/>
  <c r="E48" i="4"/>
  <c r="B48" i="4"/>
  <c r="I47" i="4"/>
  <c r="E47" i="4"/>
  <c r="B47" i="4"/>
  <c r="I46" i="4"/>
  <c r="E46" i="4"/>
  <c r="B46" i="4"/>
  <c r="I45" i="4"/>
  <c r="E45" i="4"/>
  <c r="B45" i="4"/>
  <c r="I44" i="4"/>
  <c r="E44" i="4"/>
  <c r="B44" i="4"/>
  <c r="I43" i="4"/>
  <c r="E43" i="4"/>
  <c r="B43" i="4"/>
  <c r="I42" i="4"/>
  <c r="E42" i="4"/>
  <c r="B42" i="4"/>
  <c r="I41" i="4"/>
  <c r="E41" i="4"/>
  <c r="B41" i="4"/>
  <c r="I40" i="4"/>
  <c r="E40" i="4"/>
  <c r="B40" i="4"/>
  <c r="I39" i="4"/>
  <c r="E39" i="4"/>
  <c r="B39" i="4"/>
  <c r="I38" i="4"/>
  <c r="E38" i="4"/>
  <c r="B38" i="4"/>
  <c r="I37" i="4"/>
  <c r="E37" i="4"/>
  <c r="B37" i="4"/>
  <c r="F106" i="18"/>
  <c r="F102" i="18"/>
  <c r="F101" i="18"/>
  <c r="F100" i="18"/>
  <c r="F99" i="18"/>
  <c r="F98" i="18"/>
  <c r="F97"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83" i="18"/>
  <c r="F82" i="18"/>
  <c r="F81" i="18"/>
  <c r="F80" i="18"/>
  <c r="F79" i="18"/>
  <c r="F78" i="18"/>
  <c r="F77" i="18"/>
  <c r="F76" i="18"/>
  <c r="F75" i="18"/>
  <c r="F74" i="18"/>
  <c r="F73" i="18"/>
  <c r="F72" i="18"/>
  <c r="F71" i="18"/>
  <c r="F70" i="18"/>
  <c r="F69" i="18"/>
  <c r="F68" i="18"/>
  <c r="F91" i="18"/>
  <c r="F90" i="18"/>
  <c r="F89" i="18"/>
  <c r="F88" i="18"/>
  <c r="F87" i="18"/>
  <c r="F86" i="18"/>
  <c r="F85" i="18"/>
  <c r="F84" i="18"/>
  <c r="F95" i="18"/>
  <c r="F94" i="18"/>
  <c r="F93" i="18"/>
  <c r="F92" i="18"/>
  <c r="F105" i="18"/>
  <c r="F104" i="18"/>
  <c r="F96" i="18"/>
  <c r="F103" i="18"/>
  <c r="AR1638" i="13"/>
  <c r="AR1647" i="13"/>
  <c r="AS1145" i="13"/>
  <c r="AQ1970" i="13"/>
  <c r="AQ1346" i="13"/>
  <c r="AQ1383" i="13"/>
  <c r="AT1140" i="13"/>
  <c r="AT1138" i="13"/>
  <c r="AR1645" i="13"/>
  <c r="AQ1274" i="13"/>
  <c r="AQ1742" i="13"/>
  <c r="AT1136" i="13"/>
  <c r="AQ1598" i="13"/>
  <c r="AQ2006" i="13"/>
  <c r="AQ1538" i="13"/>
  <c r="AQ1562" i="13"/>
  <c r="AQ1958" i="13"/>
  <c r="AQ1778" i="13"/>
  <c r="AT1144" i="13"/>
  <c r="AQ1311" i="13"/>
  <c r="AT1143" i="13"/>
  <c r="AR1718" i="13"/>
  <c r="AQ1202" i="13"/>
  <c r="AQ2030" i="13"/>
  <c r="AR1720" i="13"/>
  <c r="AR1716" i="13"/>
  <c r="AR1642" i="13"/>
  <c r="AQ2102" i="13"/>
  <c r="AR1644" i="13"/>
  <c r="AT1141" i="13"/>
  <c r="AR1713" i="13"/>
  <c r="AR1712" i="13"/>
  <c r="AQ1251" i="13"/>
  <c r="AQ2066" i="13"/>
  <c r="AR1646" i="13"/>
  <c r="AQ1850" i="13"/>
  <c r="AQ1706" i="13"/>
  <c r="AQ1490" i="13"/>
  <c r="AQ1814" i="13"/>
  <c r="AR1710" i="13"/>
  <c r="AQ1239" i="13"/>
  <c r="AQ1395" i="13"/>
  <c r="AR1717" i="13"/>
  <c r="AQ1934" i="13"/>
  <c r="AR1640" i="13"/>
  <c r="AR1641" i="13"/>
  <c r="AQ1455" i="13"/>
  <c r="AQ1922" i="13"/>
  <c r="AQ1682" i="13"/>
  <c r="AQ1526" i="13"/>
  <c r="AQ2114" i="13"/>
  <c r="AT1142" i="13"/>
  <c r="AQ1670" i="13"/>
  <c r="AQ1167" i="13"/>
  <c r="AR1714" i="13"/>
  <c r="AQ1721" i="13"/>
  <c r="AT1137" i="13"/>
  <c r="AR2141" i="13"/>
  <c r="AQ1179" i="13"/>
  <c r="AS2114" i="13"/>
  <c r="AT1134" i="13"/>
  <c r="AQ1634" i="13"/>
  <c r="AR1639" i="13"/>
  <c r="AQ1649" i="13"/>
  <c r="AQ1094" i="13"/>
  <c r="AS1167" i="13"/>
  <c r="AQ1130" i="13"/>
  <c r="AQ1418" i="13"/>
  <c r="AQ1886" i="13"/>
  <c r="AR1643" i="13"/>
  <c r="AQ1610" i="13"/>
  <c r="AT1139" i="13"/>
  <c r="AQ1994" i="13"/>
  <c r="AQ2042" i="13"/>
  <c r="AR1715" i="13"/>
  <c r="AQ1323" i="13"/>
  <c r="AR1711" i="13"/>
  <c r="AT1135" i="13"/>
  <c r="AQ1467" i="13"/>
  <c r="AQ1107" i="13"/>
  <c r="AR1648" i="13"/>
  <c r="AR1719" i="13"/>
  <c r="AE102" i="13" l="1"/>
  <c r="CC102" i="13"/>
  <c r="AU1143" i="13"/>
  <c r="AU1136" i="13"/>
  <c r="AU1138" i="13"/>
  <c r="AU1140" i="13"/>
  <c r="AU1135" i="13"/>
  <c r="AU1139" i="13"/>
  <c r="AU1141" i="13"/>
  <c r="AU1137" i="13"/>
  <c r="AU1142" i="13"/>
  <c r="AU1144" i="13"/>
  <c r="CE99" i="13"/>
  <c r="AG100" i="13"/>
  <c r="BN178" i="13"/>
  <c r="CP177" i="13"/>
  <c r="BN175" i="13"/>
  <c r="CP174" i="13"/>
  <c r="BN172" i="13"/>
  <c r="CP171" i="13"/>
  <c r="BN169" i="13"/>
  <c r="CP168" i="13"/>
  <c r="BN166" i="13"/>
  <c r="CP165" i="13"/>
  <c r="BN163" i="13"/>
  <c r="CP162" i="13"/>
  <c r="BN160" i="13"/>
  <c r="CP159" i="13"/>
  <c r="BN157" i="13"/>
  <c r="CP156" i="13"/>
  <c r="BN154" i="13"/>
  <c r="CP153" i="13"/>
  <c r="BN151" i="13"/>
  <c r="CP150" i="13"/>
  <c r="BN148" i="13"/>
  <c r="CP147" i="13"/>
  <c r="BN145" i="13"/>
  <c r="CP144" i="13"/>
  <c r="BN142" i="13"/>
  <c r="CP141" i="13"/>
  <c r="BN139" i="13"/>
  <c r="CP138" i="13"/>
  <c r="BN136" i="13"/>
  <c r="CP135" i="13"/>
  <c r="BN133" i="13"/>
  <c r="CP132" i="13"/>
  <c r="BN130" i="13"/>
  <c r="CP129" i="13"/>
  <c r="BO127" i="13"/>
  <c r="CQ126" i="13"/>
  <c r="BN124" i="13"/>
  <c r="CP123" i="13"/>
  <c r="BO121" i="13"/>
  <c r="CQ120" i="13"/>
  <c r="BN118" i="13"/>
  <c r="CP117" i="13"/>
  <c r="BO115" i="13"/>
  <c r="CQ114" i="13"/>
  <c r="BO109" i="13"/>
  <c r="CQ108" i="13"/>
  <c r="BN106" i="13"/>
  <c r="CP105" i="13"/>
  <c r="BO103" i="13"/>
  <c r="CQ102" i="13"/>
  <c r="BN100" i="13"/>
  <c r="CP99" i="13"/>
  <c r="BN97" i="13"/>
  <c r="CP96" i="13"/>
  <c r="AD181" i="13"/>
  <c r="CB180" i="13"/>
  <c r="BN181" i="13"/>
  <c r="CP180" i="13"/>
  <c r="BR184" i="13"/>
  <c r="CT183" i="13"/>
  <c r="BN112" i="13"/>
  <c r="CP111" i="13"/>
  <c r="AU1717" i="13"/>
  <c r="AU1716" i="13"/>
  <c r="AU1715" i="13"/>
  <c r="AU1711" i="13"/>
  <c r="AU1714" i="13"/>
  <c r="AU1712" i="13"/>
  <c r="AU1713" i="13"/>
  <c r="AU1718" i="13"/>
  <c r="AU1719" i="13"/>
  <c r="AU1645" i="13"/>
  <c r="AU1644" i="13"/>
  <c r="AU1639" i="13"/>
  <c r="AU1641" i="13"/>
  <c r="AU1642" i="13"/>
  <c r="AU1640" i="13"/>
  <c r="AU1643" i="13"/>
  <c r="AU1646" i="13"/>
  <c r="AU1647" i="13"/>
  <c r="AU1648" i="13"/>
  <c r="AU1720" i="13"/>
  <c r="AU2141" i="13"/>
  <c r="Q168" i="13"/>
  <c r="BO168" i="13"/>
  <c r="Q169" i="13"/>
  <c r="Q111" i="13"/>
  <c r="BO111" i="13"/>
  <c r="Q162" i="13"/>
  <c r="BO162" i="13"/>
  <c r="Q144" i="13"/>
  <c r="BO144" i="13"/>
  <c r="T148" i="13"/>
  <c r="Q150" i="13"/>
  <c r="BO150" i="13"/>
  <c r="R126" i="13"/>
  <c r="BP126" i="13"/>
  <c r="Q172" i="13"/>
  <c r="R127" i="13"/>
  <c r="Q129" i="13"/>
  <c r="BO129" i="13"/>
  <c r="R114" i="13"/>
  <c r="BP114" i="13"/>
  <c r="Q123" i="13"/>
  <c r="BO123" i="13"/>
  <c r="Q117" i="13"/>
  <c r="BO117" i="13"/>
  <c r="R115" i="13"/>
  <c r="T142" i="13"/>
  <c r="Q141" i="13"/>
  <c r="BO141" i="13"/>
  <c r="Q166" i="13"/>
  <c r="Q138" i="13"/>
  <c r="BO138" i="13"/>
  <c r="Q171" i="13"/>
  <c r="BO171" i="13"/>
  <c r="Q165" i="13"/>
  <c r="BO165" i="13"/>
  <c r="R103" i="13"/>
  <c r="R109" i="13"/>
  <c r="R121" i="13"/>
  <c r="Q174" i="13"/>
  <c r="BO174" i="13"/>
  <c r="R120" i="13"/>
  <c r="BP120" i="13"/>
  <c r="R102" i="13"/>
  <c r="BP102" i="13"/>
  <c r="Q177" i="13"/>
  <c r="BO177" i="13"/>
  <c r="Q99" i="13"/>
  <c r="BO99" i="13"/>
  <c r="Q139" i="13"/>
  <c r="Q180" i="13"/>
  <c r="BO180" i="13"/>
  <c r="Q156" i="13"/>
  <c r="BO156" i="13"/>
  <c r="Q132" i="13"/>
  <c r="BO132" i="13"/>
  <c r="Q159" i="13"/>
  <c r="BO159" i="13"/>
  <c r="Q105" i="13"/>
  <c r="BO105" i="13"/>
  <c r="Q135" i="13"/>
  <c r="BO135" i="13"/>
  <c r="R97" i="13"/>
  <c r="Q181" i="13"/>
  <c r="Q145" i="13"/>
  <c r="Q147" i="13"/>
  <c r="BO147" i="13"/>
  <c r="Q175" i="13"/>
  <c r="Q153" i="13"/>
  <c r="BO153" i="13"/>
  <c r="R108" i="13"/>
  <c r="BP108" i="13"/>
  <c r="Q133" i="13"/>
  <c r="Q96" i="13"/>
  <c r="BO96" i="13"/>
  <c r="AQ2007" i="13"/>
  <c r="AQ1887" i="13"/>
  <c r="AQ1468" i="13"/>
  <c r="AQ1180" i="13"/>
  <c r="AQ1527" i="13"/>
  <c r="AQ1923" i="13"/>
  <c r="AQ1611" i="13"/>
  <c r="AQ1456" i="13"/>
  <c r="AQ1683" i="13"/>
  <c r="AR1649" i="13"/>
  <c r="AQ1959" i="13"/>
  <c r="AQ1971" i="13"/>
  <c r="AQ1252" i="13"/>
  <c r="AQ1324" i="13"/>
  <c r="AQ1240" i="13"/>
  <c r="AQ1095" i="13"/>
  <c r="AQ1203" i="13"/>
  <c r="AS2115" i="13"/>
  <c r="AQ1995" i="13"/>
  <c r="AQ1168" i="13"/>
  <c r="AQ1563" i="13"/>
  <c r="AQ1396" i="13"/>
  <c r="AQ1743" i="13"/>
  <c r="AQ1635" i="13"/>
  <c r="AQ2031" i="13"/>
  <c r="AQ1815" i="13"/>
  <c r="AQ1851" i="13"/>
  <c r="AQ1108" i="13"/>
  <c r="AQ1491" i="13"/>
  <c r="AQ2067" i="13"/>
  <c r="AQ1539" i="13"/>
  <c r="AQ1599" i="13"/>
  <c r="AQ1131" i="13"/>
  <c r="AQ1779" i="13"/>
  <c r="AQ1935" i="13"/>
  <c r="AT1145" i="13"/>
  <c r="AQ2115" i="13"/>
  <c r="AQ1671" i="13"/>
  <c r="AQ1312" i="13"/>
  <c r="AS1168" i="13"/>
  <c r="AQ1707" i="13"/>
  <c r="AQ2103" i="13"/>
  <c r="AQ1347" i="13"/>
  <c r="AR1721" i="13"/>
  <c r="AQ2043" i="13"/>
  <c r="AQ1384" i="13"/>
  <c r="AQ1419" i="13"/>
  <c r="AQ1275" i="13"/>
  <c r="AU1145" i="13" l="1"/>
  <c r="AF102" i="13"/>
  <c r="CD102" i="13"/>
  <c r="BO178" i="13"/>
  <c r="CQ177" i="13"/>
  <c r="BO175" i="13"/>
  <c r="CQ174" i="13"/>
  <c r="BO172" i="13"/>
  <c r="CQ171" i="13"/>
  <c r="BO169" i="13"/>
  <c r="CQ168" i="13"/>
  <c r="BO166" i="13"/>
  <c r="CQ165" i="13"/>
  <c r="BO163" i="13"/>
  <c r="CQ162" i="13"/>
  <c r="BO160" i="13"/>
  <c r="CQ159" i="13"/>
  <c r="BO157" i="13"/>
  <c r="CQ156" i="13"/>
  <c r="BO154" i="13"/>
  <c r="CQ153" i="13"/>
  <c r="BO151" i="13"/>
  <c r="CQ150" i="13"/>
  <c r="BO148" i="13"/>
  <c r="CQ147" i="13"/>
  <c r="BO145" i="13"/>
  <c r="CQ144" i="13"/>
  <c r="BO142" i="13"/>
  <c r="CQ141" i="13"/>
  <c r="BO139" i="13"/>
  <c r="CQ138" i="13"/>
  <c r="BO136" i="13"/>
  <c r="CQ135" i="13"/>
  <c r="BO133" i="13"/>
  <c r="CQ132" i="13"/>
  <c r="BO130" i="13"/>
  <c r="CQ129" i="13"/>
  <c r="BP127" i="13"/>
  <c r="CR126" i="13"/>
  <c r="BO124" i="13"/>
  <c r="CQ123" i="13"/>
  <c r="BP121" i="13"/>
  <c r="CR120" i="13"/>
  <c r="BO118" i="13"/>
  <c r="CQ117" i="13"/>
  <c r="BP115" i="13"/>
  <c r="CR114" i="13"/>
  <c r="BP109" i="13"/>
  <c r="CR108" i="13"/>
  <c r="BO106" i="13"/>
  <c r="CQ105" i="13"/>
  <c r="BP103" i="13"/>
  <c r="CR102" i="13"/>
  <c r="BO100" i="13"/>
  <c r="CQ99" i="13"/>
  <c r="BO97" i="13"/>
  <c r="CQ96" i="13"/>
  <c r="AE181" i="13"/>
  <c r="CC180" i="13"/>
  <c r="BO181" i="13"/>
  <c r="CQ180" i="13"/>
  <c r="BO112" i="13"/>
  <c r="CQ111" i="13"/>
  <c r="AU1721" i="13"/>
  <c r="AU1649" i="13"/>
  <c r="R133" i="13"/>
  <c r="R180" i="13"/>
  <c r="BP180" i="13"/>
  <c r="R174" i="13"/>
  <c r="BP174" i="13"/>
  <c r="R171" i="13"/>
  <c r="BP171" i="13"/>
  <c r="R129" i="13"/>
  <c r="BP129" i="13"/>
  <c r="R153" i="13"/>
  <c r="BP153" i="13"/>
  <c r="R139" i="13"/>
  <c r="S114" i="13"/>
  <c r="BQ114" i="13"/>
  <c r="S127" i="13"/>
  <c r="R144" i="13"/>
  <c r="BP144" i="13"/>
  <c r="R135" i="13"/>
  <c r="BP135" i="13"/>
  <c r="R132" i="13"/>
  <c r="BP132" i="13"/>
  <c r="S102" i="13"/>
  <c r="T102" i="13" s="1"/>
  <c r="BQ102" i="13"/>
  <c r="S109" i="13"/>
  <c r="T109" i="13" s="1"/>
  <c r="S115" i="13"/>
  <c r="S126" i="13"/>
  <c r="BQ126" i="13"/>
  <c r="S108" i="13"/>
  <c r="T108" i="13" s="1"/>
  <c r="BQ108" i="13"/>
  <c r="R147" i="13"/>
  <c r="BP147" i="13"/>
  <c r="S97" i="13"/>
  <c r="R159" i="13"/>
  <c r="BP159" i="13"/>
  <c r="R145" i="13"/>
  <c r="R105" i="13"/>
  <c r="BP105" i="13"/>
  <c r="R156" i="13"/>
  <c r="BP156" i="13"/>
  <c r="R177" i="13"/>
  <c r="BP177" i="13"/>
  <c r="S120" i="13"/>
  <c r="BQ120" i="13"/>
  <c r="S121" i="13"/>
  <c r="S103" i="13"/>
  <c r="R165" i="13"/>
  <c r="BP165" i="13"/>
  <c r="R138" i="13"/>
  <c r="BP138" i="13"/>
  <c r="R141" i="13"/>
  <c r="BP141" i="13"/>
  <c r="R123" i="13"/>
  <c r="BP123" i="13"/>
  <c r="R172" i="13"/>
  <c r="R150" i="13"/>
  <c r="BP150" i="13"/>
  <c r="R111" i="13"/>
  <c r="BP111" i="13"/>
  <c r="R168" i="13"/>
  <c r="BP168" i="13"/>
  <c r="R175" i="13"/>
  <c r="R181" i="13"/>
  <c r="R99" i="13"/>
  <c r="BP99" i="13"/>
  <c r="R166" i="13"/>
  <c r="R117" i="13"/>
  <c r="BP117" i="13"/>
  <c r="R162" i="13"/>
  <c r="BP162" i="13"/>
  <c r="R169" i="13"/>
  <c r="R96" i="13"/>
  <c r="BP96" i="13"/>
  <c r="AQ1253" i="13"/>
  <c r="AR1322" i="13"/>
  <c r="AR1107" i="13"/>
  <c r="AR1248" i="13"/>
  <c r="AT1159" i="13"/>
  <c r="AR1239" i="13"/>
  <c r="AR1394" i="13"/>
  <c r="AR1448" i="13"/>
  <c r="AR1161" i="13"/>
  <c r="AR1462" i="13"/>
  <c r="AR1468" i="13"/>
  <c r="AR1456" i="13"/>
  <c r="AQ1109" i="13"/>
  <c r="AR1234" i="13"/>
  <c r="AR1308" i="13"/>
  <c r="AT1168" i="13"/>
  <c r="AR1452" i="13"/>
  <c r="AR1242" i="13"/>
  <c r="AR1461" i="13"/>
  <c r="AR1309" i="13"/>
  <c r="AQ1457" i="13"/>
  <c r="AR1102" i="13"/>
  <c r="AR1099" i="13"/>
  <c r="AR1177" i="13"/>
  <c r="AQ1684" i="13"/>
  <c r="AQ2008" i="13"/>
  <c r="AR1460" i="13"/>
  <c r="AR1311" i="13"/>
  <c r="AQ1096" i="13"/>
  <c r="AR1395" i="13"/>
  <c r="AR1458" i="13"/>
  <c r="AR1464" i="13"/>
  <c r="AR1379" i="13"/>
  <c r="AQ1672" i="13"/>
  <c r="AR1304" i="13"/>
  <c r="AR1236" i="13"/>
  <c r="AQ2044" i="13"/>
  <c r="AR1463" i="13"/>
  <c r="AR1158" i="13"/>
  <c r="AR1382" i="13"/>
  <c r="AQ1204" i="13"/>
  <c r="AR1455" i="13"/>
  <c r="AQ1972" i="13"/>
  <c r="AQ1852" i="13"/>
  <c r="AQ1169" i="13"/>
  <c r="AT1164" i="13"/>
  <c r="AQ1996" i="13"/>
  <c r="AQ1276" i="13"/>
  <c r="AR1106" i="13"/>
  <c r="AR1319" i="13"/>
  <c r="AT1160" i="13"/>
  <c r="AR1176" i="13"/>
  <c r="AQ1564" i="13"/>
  <c r="AR1104" i="13"/>
  <c r="AQ1469" i="13"/>
  <c r="AR1232" i="13"/>
  <c r="AQ1744" i="13"/>
  <c r="AS2116" i="13"/>
  <c r="AR1233" i="13"/>
  <c r="AR1100" i="13"/>
  <c r="AR1166" i="13"/>
  <c r="AT1162" i="13"/>
  <c r="AR1316" i="13"/>
  <c r="AQ1325" i="13"/>
  <c r="AR1391" i="13"/>
  <c r="AR1302" i="13"/>
  <c r="AR1174" i="13"/>
  <c r="AT1163" i="13"/>
  <c r="AR1105" i="13"/>
  <c r="AR1251" i="13"/>
  <c r="AR1306" i="13"/>
  <c r="AQ1600" i="13"/>
  <c r="AT1166" i="13"/>
  <c r="AQ2068" i="13"/>
  <c r="AQ1960" i="13"/>
  <c r="AR1171" i="13"/>
  <c r="AR1389" i="13"/>
  <c r="AR1249" i="13"/>
  <c r="AR1323" i="13"/>
  <c r="AR1377" i="13"/>
  <c r="AR1167" i="13"/>
  <c r="AR1108" i="13"/>
  <c r="AR1320" i="13"/>
  <c r="AT1158" i="13"/>
  <c r="AR1314" i="13"/>
  <c r="AR1466" i="13"/>
  <c r="AR1159" i="13"/>
  <c r="AR1376" i="13"/>
  <c r="AR1164" i="13"/>
  <c r="AQ1241" i="13"/>
  <c r="AQ1385" i="13"/>
  <c r="AR1303" i="13"/>
  <c r="AR1307" i="13"/>
  <c r="AQ1528" i="13"/>
  <c r="AR1178" i="13"/>
  <c r="AR1315" i="13"/>
  <c r="AR1240" i="13"/>
  <c r="AS1169" i="13"/>
  <c r="AR1449" i="13"/>
  <c r="AQ1313" i="13"/>
  <c r="AQ2116" i="13"/>
  <c r="AR1163" i="13"/>
  <c r="AR1447" i="13"/>
  <c r="AQ1397" i="13"/>
  <c r="AR1396" i="13"/>
  <c r="AR1467" i="13"/>
  <c r="AR1246" i="13"/>
  <c r="AQ1780" i="13"/>
  <c r="AQ1492" i="13"/>
  <c r="AR1170" i="13"/>
  <c r="AR1250" i="13"/>
  <c r="AR1393" i="13"/>
  <c r="AR1381" i="13"/>
  <c r="AQ1924" i="13"/>
  <c r="AR1388" i="13"/>
  <c r="AR1252" i="13"/>
  <c r="AR1235" i="13"/>
  <c r="AQ1612" i="13"/>
  <c r="AR1387" i="13"/>
  <c r="AT1161" i="13"/>
  <c r="AR1375" i="13"/>
  <c r="AQ1708" i="13"/>
  <c r="AR1386" i="13"/>
  <c r="AQ1816" i="13"/>
  <c r="AR1101" i="13"/>
  <c r="AR1245" i="13"/>
  <c r="AR1317" i="13"/>
  <c r="AR1465" i="13"/>
  <c r="AT1167" i="13"/>
  <c r="AR1446" i="13"/>
  <c r="AR1244" i="13"/>
  <c r="AQ1636" i="13"/>
  <c r="AR1237" i="13"/>
  <c r="AR1175" i="13"/>
  <c r="AR1243" i="13"/>
  <c r="AR1103" i="13"/>
  <c r="AQ1888" i="13"/>
  <c r="AR1165" i="13"/>
  <c r="AR1305" i="13"/>
  <c r="AR1179" i="13"/>
  <c r="AR1168" i="13"/>
  <c r="AR1450" i="13"/>
  <c r="AR1392" i="13"/>
  <c r="AR1172" i="13"/>
  <c r="AQ1348" i="13"/>
  <c r="AR1160" i="13"/>
  <c r="AR1454" i="13"/>
  <c r="AR1231" i="13"/>
  <c r="AR1384" i="13"/>
  <c r="AR1312" i="13"/>
  <c r="AR1380" i="13"/>
  <c r="AR1383" i="13"/>
  <c r="AR1390" i="13"/>
  <c r="AR1318" i="13"/>
  <c r="AR1180" i="13"/>
  <c r="AQ1936" i="13"/>
  <c r="AQ2032" i="13"/>
  <c r="AT1165" i="13"/>
  <c r="AR1238" i="13"/>
  <c r="AR1453" i="13"/>
  <c r="AQ1540" i="13"/>
  <c r="AR1230" i="13"/>
  <c r="AR1162" i="13"/>
  <c r="AR1098" i="13"/>
  <c r="AQ1420" i="13"/>
  <c r="AR1321" i="13"/>
  <c r="AR1459" i="13"/>
  <c r="AR1310" i="13"/>
  <c r="AR1374" i="13"/>
  <c r="AR1324" i="13"/>
  <c r="AR1378" i="13"/>
  <c r="AQ1132" i="13"/>
  <c r="AR1247" i="13"/>
  <c r="AR1451" i="13"/>
  <c r="AQ2104" i="13"/>
  <c r="AQ1181" i="13"/>
  <c r="AR1173" i="13"/>
  <c r="CE102" i="13" l="1"/>
  <c r="AG102" i="13"/>
  <c r="BP178" i="13"/>
  <c r="CR177" i="13"/>
  <c r="BP175" i="13"/>
  <c r="CR174" i="13"/>
  <c r="BP172" i="13"/>
  <c r="CR171" i="13"/>
  <c r="BP169" i="13"/>
  <c r="CR168" i="13"/>
  <c r="BP166" i="13"/>
  <c r="CR165" i="13"/>
  <c r="BP163" i="13"/>
  <c r="CR162" i="13"/>
  <c r="BP160" i="13"/>
  <c r="CR159" i="13"/>
  <c r="BP157" i="13"/>
  <c r="CR156" i="13"/>
  <c r="BP154" i="13"/>
  <c r="CR153" i="13"/>
  <c r="BP151" i="13"/>
  <c r="CR150" i="13"/>
  <c r="BP148" i="13"/>
  <c r="CR147" i="13"/>
  <c r="BP145" i="13"/>
  <c r="CR144" i="13"/>
  <c r="BP142" i="13"/>
  <c r="CR141" i="13"/>
  <c r="BP139" i="13"/>
  <c r="CR138" i="13"/>
  <c r="BP136" i="13"/>
  <c r="CR135" i="13"/>
  <c r="BP133" i="13"/>
  <c r="CR132" i="13"/>
  <c r="BP130" i="13"/>
  <c r="CR129" i="13"/>
  <c r="BQ127" i="13"/>
  <c r="CS126" i="13"/>
  <c r="BP124" i="13"/>
  <c r="CR123" i="13"/>
  <c r="BQ121" i="13"/>
  <c r="CS120" i="13"/>
  <c r="BP118" i="13"/>
  <c r="CR117" i="13"/>
  <c r="BQ115" i="13"/>
  <c r="CS114" i="13"/>
  <c r="BQ109" i="13"/>
  <c r="CS108" i="13"/>
  <c r="BP106" i="13"/>
  <c r="CR105" i="13"/>
  <c r="BQ103" i="13"/>
  <c r="CS102" i="13"/>
  <c r="BP100" i="13"/>
  <c r="CR99" i="13"/>
  <c r="BP97" i="13"/>
  <c r="CR96" i="13"/>
  <c r="AF181" i="13"/>
  <c r="CD180" i="13"/>
  <c r="BP181" i="13"/>
  <c r="CR180" i="13"/>
  <c r="BP112" i="13"/>
  <c r="CR111" i="13"/>
  <c r="AU1455" i="13"/>
  <c r="AU1453" i="13"/>
  <c r="AU1451" i="13"/>
  <c r="AU1449" i="13"/>
  <c r="AU1448" i="13"/>
  <c r="AU1446" i="13"/>
  <c r="AU1447" i="13"/>
  <c r="AU1450" i="13"/>
  <c r="AU1452" i="13"/>
  <c r="AU1454" i="13"/>
  <c r="AU1467" i="13"/>
  <c r="AU1465" i="13"/>
  <c r="AU1464" i="13"/>
  <c r="AU1463" i="13"/>
  <c r="AU1462" i="13"/>
  <c r="AU1461" i="13"/>
  <c r="AU1460" i="13"/>
  <c r="AU1459" i="13"/>
  <c r="AU1466" i="13"/>
  <c r="AU1396" i="13"/>
  <c r="AU1456" i="13"/>
  <c r="AU1252" i="13"/>
  <c r="AU1179" i="13"/>
  <c r="AU1178" i="13"/>
  <c r="AU1174" i="13"/>
  <c r="AU1172" i="13"/>
  <c r="AU1171" i="13"/>
  <c r="AU1173" i="13"/>
  <c r="AU1175" i="13"/>
  <c r="AU1176" i="13"/>
  <c r="AU1177" i="13"/>
  <c r="AU1103" i="13"/>
  <c r="AU1102" i="13"/>
  <c r="AU1101" i="13"/>
  <c r="AU1099" i="13"/>
  <c r="AU1100" i="13"/>
  <c r="AU1104" i="13"/>
  <c r="AU1105" i="13"/>
  <c r="AU1106" i="13"/>
  <c r="AU1107" i="13"/>
  <c r="AU1320" i="13"/>
  <c r="AU1319" i="13"/>
  <c r="AU1318" i="13"/>
  <c r="AU1315" i="13"/>
  <c r="AU1317" i="13"/>
  <c r="AU1316" i="13"/>
  <c r="AU1321" i="13"/>
  <c r="AU1322" i="13"/>
  <c r="AU1323" i="13"/>
  <c r="AU1166" i="13"/>
  <c r="AU1165" i="13"/>
  <c r="AU1163" i="13"/>
  <c r="AU1162" i="13"/>
  <c r="AU1159" i="13"/>
  <c r="AU1160" i="13"/>
  <c r="AU1161" i="13"/>
  <c r="AU1164" i="13"/>
  <c r="AU1167" i="13"/>
  <c r="AU1312" i="13"/>
  <c r="AU1383" i="13"/>
  <c r="AU1382" i="13"/>
  <c r="AU1379" i="13"/>
  <c r="AU1377" i="13"/>
  <c r="AU1376" i="13"/>
  <c r="AU1375" i="13"/>
  <c r="AU1378" i="13"/>
  <c r="AU1380" i="13"/>
  <c r="AU1381" i="13"/>
  <c r="AU1395" i="13"/>
  <c r="AU1394" i="13"/>
  <c r="AU1391" i="13"/>
  <c r="AU1386" i="13"/>
  <c r="AU1388" i="13"/>
  <c r="AU1387" i="13"/>
  <c r="AU1389" i="13"/>
  <c r="AU1390" i="13"/>
  <c r="AU1392" i="13"/>
  <c r="AU1393" i="13"/>
  <c r="AU1238" i="13"/>
  <c r="AU1237" i="13"/>
  <c r="AU1235" i="13"/>
  <c r="AU1234" i="13"/>
  <c r="AU1233" i="13"/>
  <c r="AU1231" i="13"/>
  <c r="AU1230" i="13"/>
  <c r="AU1232" i="13"/>
  <c r="AU1236" i="13"/>
  <c r="AU1239" i="13"/>
  <c r="AU1250" i="13"/>
  <c r="AU1249" i="13"/>
  <c r="AU1247" i="13"/>
  <c r="AU1243" i="13"/>
  <c r="AU1244" i="13"/>
  <c r="AU1245" i="13"/>
  <c r="AU1246" i="13"/>
  <c r="AU1248" i="13"/>
  <c r="AU1251" i="13"/>
  <c r="AU1311" i="13"/>
  <c r="AU1309" i="13"/>
  <c r="AU1308" i="13"/>
  <c r="AU1307" i="13"/>
  <c r="AU1306" i="13"/>
  <c r="AU1305" i="13"/>
  <c r="AU1303" i="13"/>
  <c r="AU1304" i="13"/>
  <c r="AU1302" i="13"/>
  <c r="AU1310" i="13"/>
  <c r="AU1180" i="13"/>
  <c r="AU1384" i="13"/>
  <c r="AU1108" i="13"/>
  <c r="AU1240" i="13"/>
  <c r="AU1324" i="13"/>
  <c r="AU1168" i="13"/>
  <c r="AU1468" i="13"/>
  <c r="S165" i="13"/>
  <c r="BQ165" i="13"/>
  <c r="S159" i="13"/>
  <c r="T159" i="13" s="1"/>
  <c r="BQ159" i="13"/>
  <c r="BR126" i="13"/>
  <c r="T126" i="13"/>
  <c r="T127" i="13"/>
  <c r="S169" i="13"/>
  <c r="S117" i="13"/>
  <c r="BQ117" i="13"/>
  <c r="S141" i="13"/>
  <c r="BQ141" i="13"/>
  <c r="S166" i="13"/>
  <c r="S99" i="13"/>
  <c r="BQ99" i="13"/>
  <c r="S168" i="13"/>
  <c r="BQ168" i="13"/>
  <c r="T103" i="13"/>
  <c r="S156" i="13"/>
  <c r="BQ156" i="13"/>
  <c r="S145" i="13"/>
  <c r="T97" i="13"/>
  <c r="T115" i="13"/>
  <c r="BR102" i="13"/>
  <c r="S135" i="13"/>
  <c r="BQ135" i="13"/>
  <c r="S153" i="13"/>
  <c r="BQ153" i="13"/>
  <c r="S171" i="13"/>
  <c r="BQ171" i="13"/>
  <c r="S175" i="13"/>
  <c r="BR120" i="13"/>
  <c r="T120" i="13"/>
  <c r="S105" i="13"/>
  <c r="BQ105" i="13"/>
  <c r="S162" i="13"/>
  <c r="BQ162" i="13"/>
  <c r="S181" i="13"/>
  <c r="S150" i="13"/>
  <c r="BQ150" i="13"/>
  <c r="S123" i="13"/>
  <c r="BQ123" i="13"/>
  <c r="S138" i="13"/>
  <c r="BQ138" i="13"/>
  <c r="T121" i="13"/>
  <c r="BR108" i="13"/>
  <c r="BR114" i="13"/>
  <c r="T114" i="13"/>
  <c r="S180" i="13"/>
  <c r="BQ180" i="13"/>
  <c r="S111" i="13"/>
  <c r="BQ111" i="13"/>
  <c r="S172" i="13"/>
  <c r="S177" i="13"/>
  <c r="BQ177" i="13"/>
  <c r="S147" i="13"/>
  <c r="BQ147" i="13"/>
  <c r="S132" i="13"/>
  <c r="BQ132" i="13"/>
  <c r="S144" i="13"/>
  <c r="BQ144" i="13"/>
  <c r="S139" i="13"/>
  <c r="S129" i="13"/>
  <c r="BQ129" i="13"/>
  <c r="S174" i="13"/>
  <c r="BQ174" i="13"/>
  <c r="S133" i="13"/>
  <c r="S96" i="13"/>
  <c r="BQ96" i="13"/>
  <c r="AT1169" i="13"/>
  <c r="BQ178" i="13" l="1"/>
  <c r="CS177" i="13"/>
  <c r="BQ175" i="13"/>
  <c r="CS174" i="13"/>
  <c r="BQ172" i="13"/>
  <c r="CS171" i="13"/>
  <c r="BQ169" i="13"/>
  <c r="CS168" i="13"/>
  <c r="BQ166" i="13"/>
  <c r="CS165" i="13"/>
  <c r="BQ163" i="13"/>
  <c r="CS162" i="13"/>
  <c r="BQ160" i="13"/>
  <c r="CS159" i="13"/>
  <c r="BQ157" i="13"/>
  <c r="CS156" i="13"/>
  <c r="BQ154" i="13"/>
  <c r="CS153" i="13"/>
  <c r="BQ151" i="13"/>
  <c r="CS150" i="13"/>
  <c r="BQ148" i="13"/>
  <c r="CS147" i="13"/>
  <c r="BQ145" i="13"/>
  <c r="CS144" i="13"/>
  <c r="BQ142" i="13"/>
  <c r="CS141" i="13"/>
  <c r="BQ139" i="13"/>
  <c r="CS138" i="13"/>
  <c r="BQ136" i="13"/>
  <c r="CS135" i="13"/>
  <c r="BQ133" i="13"/>
  <c r="CS132" i="13"/>
  <c r="BQ130" i="13"/>
  <c r="CS129" i="13"/>
  <c r="BR127" i="13"/>
  <c r="CT126" i="13"/>
  <c r="BQ124" i="13"/>
  <c r="CS123" i="13"/>
  <c r="BR121" i="13"/>
  <c r="CT120" i="13"/>
  <c r="BQ118" i="13"/>
  <c r="CS117" i="13"/>
  <c r="BR115" i="13"/>
  <c r="CT114" i="13"/>
  <c r="BR109" i="13"/>
  <c r="CT108" i="13"/>
  <c r="BQ106" i="13"/>
  <c r="CS105" i="13"/>
  <c r="BR103" i="13"/>
  <c r="CT102" i="13"/>
  <c r="BQ100" i="13"/>
  <c r="CS99" i="13"/>
  <c r="BQ97" i="13"/>
  <c r="CS96" i="13"/>
  <c r="CE180" i="13"/>
  <c r="AG181" i="13"/>
  <c r="BQ181" i="13"/>
  <c r="CS180" i="13"/>
  <c r="BQ112" i="13"/>
  <c r="CS111" i="13"/>
  <c r="T133" i="13"/>
  <c r="BR123" i="13"/>
  <c r="T139" i="13"/>
  <c r="BR132" i="13"/>
  <c r="BR177" i="13"/>
  <c r="T177" i="13"/>
  <c r="BR111" i="13"/>
  <c r="BR138" i="13"/>
  <c r="T138" i="13"/>
  <c r="BR162" i="13"/>
  <c r="T162" i="13"/>
  <c r="BR168" i="13"/>
  <c r="T168" i="13"/>
  <c r="T169" i="13"/>
  <c r="BR150" i="13"/>
  <c r="T150" i="13"/>
  <c r="BR153" i="13"/>
  <c r="T153" i="13"/>
  <c r="BR156" i="13"/>
  <c r="T156" i="13"/>
  <c r="BR141" i="13"/>
  <c r="T141" i="13"/>
  <c r="BR165" i="13"/>
  <c r="BR174" i="13"/>
  <c r="T174" i="13"/>
  <c r="T172" i="13"/>
  <c r="T123" i="13"/>
  <c r="T175" i="13"/>
  <c r="BR144" i="13"/>
  <c r="T144" i="13"/>
  <c r="BR147" i="13"/>
  <c r="T147" i="13"/>
  <c r="T111" i="13"/>
  <c r="BR180" i="13"/>
  <c r="T180" i="13"/>
  <c r="T181" i="13"/>
  <c r="BR105" i="13"/>
  <c r="T105" i="13"/>
  <c r="BR99" i="13"/>
  <c r="T99" i="13"/>
  <c r="BR159" i="13"/>
  <c r="T132" i="13"/>
  <c r="BR129" i="13"/>
  <c r="T129" i="13"/>
  <c r="BR171" i="13"/>
  <c r="T171" i="13"/>
  <c r="BR135" i="13"/>
  <c r="T135" i="13"/>
  <c r="T145" i="13"/>
  <c r="T166" i="13"/>
  <c r="BR117" i="13"/>
  <c r="T117" i="13"/>
  <c r="T165" i="13"/>
  <c r="BR96" i="13"/>
  <c r="T96" i="13"/>
  <c r="AR1095" i="13"/>
  <c r="AR1813" i="13"/>
  <c r="AR2041" i="13"/>
  <c r="AR1698" i="13"/>
  <c r="AR1933" i="13"/>
  <c r="AR1812" i="13"/>
  <c r="AR1195" i="13"/>
  <c r="AR1096" i="13"/>
  <c r="AQ1349" i="13"/>
  <c r="AR1963" i="13"/>
  <c r="AR1739" i="13"/>
  <c r="AR1605" i="13"/>
  <c r="AR1492" i="13"/>
  <c r="AR1555" i="13"/>
  <c r="AR1883" i="13"/>
  <c r="AR2108" i="13"/>
  <c r="AR1923" i="13"/>
  <c r="AR1702" i="13"/>
  <c r="AR1679" i="13"/>
  <c r="AR1998" i="13"/>
  <c r="AR1960" i="13"/>
  <c r="AR1667" i="13"/>
  <c r="AR1773" i="13"/>
  <c r="AR1554" i="13"/>
  <c r="AR2006" i="13"/>
  <c r="AR1849" i="13"/>
  <c r="AR1125" i="13"/>
  <c r="AR1608" i="13"/>
  <c r="AR1736" i="13"/>
  <c r="AR1988" i="13"/>
  <c r="AR1594" i="13"/>
  <c r="AQ1709" i="13"/>
  <c r="AQ1637" i="13"/>
  <c r="AR2037" i="13"/>
  <c r="AQ1745" i="13"/>
  <c r="AR1916" i="13"/>
  <c r="AR2116" i="13"/>
  <c r="AR1734" i="13"/>
  <c r="AR1313" i="13"/>
  <c r="AR2035" i="13"/>
  <c r="AR1989" i="13"/>
  <c r="AQ1421" i="13"/>
  <c r="AR2095" i="13"/>
  <c r="AQ1541" i="13"/>
  <c r="AR1559" i="13"/>
  <c r="AR1879" i="13"/>
  <c r="AR1887" i="13"/>
  <c r="AR2025" i="13"/>
  <c r="AR1526" i="13"/>
  <c r="AR1599" i="13"/>
  <c r="AR1626" i="13"/>
  <c r="AR2068" i="13"/>
  <c r="AR1090" i="13"/>
  <c r="AR1339" i="13"/>
  <c r="AR2000" i="13"/>
  <c r="AR1489" i="13"/>
  <c r="AR1609" i="13"/>
  <c r="AR1706" i="13"/>
  <c r="AR1346" i="13"/>
  <c r="AR1563" i="13"/>
  <c r="AR1597" i="13"/>
  <c r="AR1270" i="13"/>
  <c r="AR1922" i="13"/>
  <c r="AR2058" i="13"/>
  <c r="AR1936" i="13"/>
  <c r="AR2059" i="13"/>
  <c r="AS2117" i="13"/>
  <c r="AR1776" i="13"/>
  <c r="AR1807" i="13"/>
  <c r="AR2106" i="13"/>
  <c r="AR1918" i="13"/>
  <c r="AR2094" i="13"/>
  <c r="AR1738" i="13"/>
  <c r="AR1596" i="13"/>
  <c r="AQ2117" i="13"/>
  <c r="AR1917" i="13"/>
  <c r="AR2101" i="13"/>
  <c r="AR2099" i="13"/>
  <c r="AR1535" i="13"/>
  <c r="AR1532" i="13"/>
  <c r="AR1847" i="13"/>
  <c r="AR1521" i="13"/>
  <c r="AR2104" i="13"/>
  <c r="AR1743" i="13"/>
  <c r="AR1628" i="13"/>
  <c r="AR1269" i="13"/>
  <c r="AQ2069" i="13"/>
  <c r="AR1935" i="13"/>
  <c r="AR1954" i="13"/>
  <c r="AQ1493" i="13"/>
  <c r="AR1744" i="13"/>
  <c r="AR1202" i="13"/>
  <c r="AR1241" i="13"/>
  <c r="AR2043" i="13"/>
  <c r="AR1561" i="13"/>
  <c r="AR1094" i="13"/>
  <c r="AR2064" i="13"/>
  <c r="AR1410" i="13"/>
  <c r="AR1735" i="13"/>
  <c r="AQ1097" i="13"/>
  <c r="AR1670" i="13"/>
  <c r="AR2029" i="13"/>
  <c r="AR1970" i="13"/>
  <c r="AQ1853" i="13"/>
  <c r="AR1958" i="13"/>
  <c r="AR1632" i="13"/>
  <c r="AR1418" i="13"/>
  <c r="AR1678" i="13"/>
  <c r="AR1959" i="13"/>
  <c r="AR1123" i="13"/>
  <c r="AR1921" i="13"/>
  <c r="AR2098" i="13"/>
  <c r="AR1340" i="13"/>
  <c r="AR2039" i="13"/>
  <c r="AR1486" i="13"/>
  <c r="AR1848" i="13"/>
  <c r="AR1527" i="13"/>
  <c r="AR1539" i="13"/>
  <c r="AR1169" i="13"/>
  <c r="AR1775" i="13"/>
  <c r="AR1198" i="13"/>
  <c r="AR1414" i="13"/>
  <c r="AR1927" i="13"/>
  <c r="AR1967" i="13"/>
  <c r="AQ1613" i="13"/>
  <c r="AT2108" i="13"/>
  <c r="AR1772" i="13"/>
  <c r="AT2106" i="13"/>
  <c r="AQ1973" i="13"/>
  <c r="AR1953" i="13"/>
  <c r="AT2113" i="13"/>
  <c r="AR1774" i="13"/>
  <c r="AT2115" i="13"/>
  <c r="AR1086" i="13"/>
  <c r="AR1558" i="13"/>
  <c r="AQ1961" i="13"/>
  <c r="AR2111" i="13"/>
  <c r="AR1536" i="13"/>
  <c r="AR1674" i="13"/>
  <c r="AR1956" i="13"/>
  <c r="AR1951" i="13"/>
  <c r="AR2002" i="13"/>
  <c r="AR1109" i="13"/>
  <c r="AR1992" i="13"/>
  <c r="AR1275" i="13"/>
  <c r="AR1092" i="13"/>
  <c r="AR1808" i="13"/>
  <c r="AR2007" i="13"/>
  <c r="AR1780" i="13"/>
  <c r="AQ2033" i="13"/>
  <c r="AQ1133" i="13"/>
  <c r="AR1196" i="13"/>
  <c r="AR1091" i="13"/>
  <c r="AR1634" i="13"/>
  <c r="AR1274" i="13"/>
  <c r="AR1415" i="13"/>
  <c r="AR1131" i="13"/>
  <c r="AR1591" i="13"/>
  <c r="AR1484" i="13"/>
  <c r="AR1271" i="13"/>
  <c r="AT2110" i="13"/>
  <c r="AR1778" i="13"/>
  <c r="AQ1925" i="13"/>
  <c r="AR1124" i="13"/>
  <c r="AR2008" i="13"/>
  <c r="AR2114" i="13"/>
  <c r="AR2112" i="13"/>
  <c r="AR1417" i="13"/>
  <c r="AR1809" i="13"/>
  <c r="AR2060" i="13"/>
  <c r="AR1519" i="13"/>
  <c r="AR1700" i="13"/>
  <c r="AR1345" i="13"/>
  <c r="AR1991" i="13"/>
  <c r="AR1590" i="13"/>
  <c r="AR1598" i="13"/>
  <c r="AR1344" i="13"/>
  <c r="AR1971" i="13"/>
  <c r="AR1556" i="13"/>
  <c r="AR1530" i="13"/>
  <c r="AR1610" i="13"/>
  <c r="AR1930" i="13"/>
  <c r="AR1964" i="13"/>
  <c r="AR1993" i="13"/>
  <c r="AR2027" i="13"/>
  <c r="AR1129" i="13"/>
  <c r="AT2111" i="13"/>
  <c r="AR1662" i="13"/>
  <c r="AR1681" i="13"/>
  <c r="AR1483" i="13"/>
  <c r="AR1267" i="13"/>
  <c r="AR1606" i="13"/>
  <c r="AQ1817" i="13"/>
  <c r="AQ2009" i="13"/>
  <c r="AR1128" i="13"/>
  <c r="AQ1529" i="13"/>
  <c r="AR1612" i="13"/>
  <c r="AR1972" i="13"/>
  <c r="AR1882" i="13"/>
  <c r="AR1663" i="13"/>
  <c r="AR1631" i="13"/>
  <c r="AR1665" i="13"/>
  <c r="AR1704" i="13"/>
  <c r="AR1343" i="13"/>
  <c r="AR1534" i="13"/>
  <c r="AR1996" i="13"/>
  <c r="AR1914" i="13"/>
  <c r="AR1595" i="13"/>
  <c r="AR1130" i="13"/>
  <c r="AR1607" i="13"/>
  <c r="AR1341" i="13"/>
  <c r="AR1564" i="13"/>
  <c r="AR1520" i="13"/>
  <c r="AR2038" i="13"/>
  <c r="AR1806" i="13"/>
  <c r="AR2042" i="13"/>
  <c r="AR1671" i="13"/>
  <c r="AR1934" i="13"/>
  <c r="AR1880" i="13"/>
  <c r="AR1087" i="13"/>
  <c r="AR1926" i="13"/>
  <c r="AR2004" i="13"/>
  <c r="AR1485" i="13"/>
  <c r="AR1842" i="13"/>
  <c r="AR1518" i="13"/>
  <c r="AR1811" i="13"/>
  <c r="AR1560" i="13"/>
  <c r="AQ1889" i="13"/>
  <c r="AR2102" i="13"/>
  <c r="AR1683" i="13"/>
  <c r="AR1633" i="13"/>
  <c r="AR1994" i="13"/>
  <c r="AR1593" i="13"/>
  <c r="AR1705" i="13"/>
  <c r="AR1627" i="13"/>
  <c r="AR1669" i="13"/>
  <c r="AQ1565" i="13"/>
  <c r="AR2028" i="13"/>
  <c r="AR1851" i="13"/>
  <c r="AR1127" i="13"/>
  <c r="AR1604" i="13"/>
  <c r="AR1708" i="13"/>
  <c r="AR1885" i="13"/>
  <c r="AR1592" i="13"/>
  <c r="AR2103" i="13"/>
  <c r="AR1533" i="13"/>
  <c r="AR1682" i="13"/>
  <c r="AR1884" i="13"/>
  <c r="AR1770" i="13"/>
  <c r="AR1253" i="13"/>
  <c r="AR1741" i="13"/>
  <c r="AR1528" i="13"/>
  <c r="AQ2045" i="13"/>
  <c r="AR1490" i="13"/>
  <c r="AR1522" i="13"/>
  <c r="AR1779" i="13"/>
  <c r="AR1987" i="13"/>
  <c r="AR2062" i="13"/>
  <c r="AR1888" i="13"/>
  <c r="AR2100" i="13"/>
  <c r="AR1420" i="13"/>
  <c r="AR1557" i="13"/>
  <c r="AR1886" i="13"/>
  <c r="AR1742" i="13"/>
  <c r="AR1347" i="13"/>
  <c r="AR1132" i="13"/>
  <c r="AR1931" i="13"/>
  <c r="AR2003" i="13"/>
  <c r="AR1348" i="13"/>
  <c r="AR1088" i="13"/>
  <c r="AR1636" i="13"/>
  <c r="AR1197" i="13"/>
  <c r="AR1540" i="13"/>
  <c r="AR2113" i="13"/>
  <c r="AR2109" i="13"/>
  <c r="AR1538" i="13"/>
  <c r="AR1416" i="13"/>
  <c r="AR1850" i="13"/>
  <c r="AR2063" i="13"/>
  <c r="AR1385" i="13"/>
  <c r="AR1920" i="13"/>
  <c r="AR1602" i="13"/>
  <c r="AR1844" i="13"/>
  <c r="AR1524" i="13"/>
  <c r="AR1397" i="13"/>
  <c r="AR1737" i="13"/>
  <c r="AR1968" i="13"/>
  <c r="AR1707" i="13"/>
  <c r="AR1635" i="13"/>
  <c r="AR1699" i="13"/>
  <c r="AR2096" i="13"/>
  <c r="AR1204" i="13"/>
  <c r="AR1181" i="13"/>
  <c r="AR1412" i="13"/>
  <c r="AR1924" i="13"/>
  <c r="AQ1673" i="13"/>
  <c r="AR1562" i="13"/>
  <c r="AR1487" i="13"/>
  <c r="AQ1277" i="13"/>
  <c r="AR1531" i="13"/>
  <c r="AR1677" i="13"/>
  <c r="AR1952" i="13"/>
  <c r="AR1843" i="13"/>
  <c r="AR1672" i="13"/>
  <c r="AR2110" i="13"/>
  <c r="AR1537" i="13"/>
  <c r="AR1523" i="13"/>
  <c r="AR1276" i="13"/>
  <c r="AR2036" i="13"/>
  <c r="AR1986" i="13"/>
  <c r="AR1684" i="13"/>
  <c r="AR2061" i="13"/>
  <c r="AR2022" i="13"/>
  <c r="AQ1685" i="13"/>
  <c r="AR1881" i="13"/>
  <c r="AR1199" i="13"/>
  <c r="AR1915" i="13"/>
  <c r="AR2097" i="13"/>
  <c r="AR1814" i="13"/>
  <c r="AR2001" i="13"/>
  <c r="AT2114" i="13"/>
  <c r="AR1815" i="13"/>
  <c r="AT2112" i="13"/>
  <c r="AR1664" i="13"/>
  <c r="AR1675" i="13"/>
  <c r="AR1965" i="13"/>
  <c r="AQ1205" i="13"/>
  <c r="AR1413" i="13"/>
  <c r="AR1932" i="13"/>
  <c r="AR2026" i="13"/>
  <c r="AR1273" i="13"/>
  <c r="AR2107" i="13"/>
  <c r="AR1419" i="13"/>
  <c r="AR1680" i="13"/>
  <c r="AR1950" i="13"/>
  <c r="AR1089" i="13"/>
  <c r="AR1457" i="13"/>
  <c r="AQ1781" i="13"/>
  <c r="AR1469" i="13"/>
  <c r="AR2040" i="13"/>
  <c r="AR1990" i="13"/>
  <c r="AR2065" i="13"/>
  <c r="AR1600" i="13"/>
  <c r="AR1482" i="13"/>
  <c r="AR2024" i="13"/>
  <c r="AR1126" i="13"/>
  <c r="AR1203" i="13"/>
  <c r="AR1611" i="13"/>
  <c r="AR1878" i="13"/>
  <c r="AR1488" i="13"/>
  <c r="AR1268" i="13"/>
  <c r="AR2034" i="13"/>
  <c r="AR1810" i="13"/>
  <c r="AR1999" i="13"/>
  <c r="AR1962" i="13"/>
  <c r="AR1955" i="13"/>
  <c r="AR2023" i="13"/>
  <c r="AR2005" i="13"/>
  <c r="AR1845" i="13"/>
  <c r="AR2044" i="13"/>
  <c r="AR1194" i="13"/>
  <c r="AR1200" i="13"/>
  <c r="AR1411" i="13"/>
  <c r="AQ1601" i="13"/>
  <c r="AR1491" i="13"/>
  <c r="AR2066" i="13"/>
  <c r="AT2109" i="13"/>
  <c r="AR1771" i="13"/>
  <c r="AR2031" i="13"/>
  <c r="AR1957" i="13"/>
  <c r="AR1966" i="13"/>
  <c r="AR1338" i="13"/>
  <c r="AR1325" i="13"/>
  <c r="AR1676" i="13"/>
  <c r="AR2030" i="13"/>
  <c r="AR1846" i="13"/>
  <c r="AT2116" i="13"/>
  <c r="AR1703" i="13"/>
  <c r="AR1929" i="13"/>
  <c r="AR2115" i="13"/>
  <c r="AR1740" i="13"/>
  <c r="AT2107" i="13"/>
  <c r="AR1668" i="13"/>
  <c r="AQ1937" i="13"/>
  <c r="AQ1997" i="13"/>
  <c r="AR1272" i="13"/>
  <c r="AR1266" i="13"/>
  <c r="AR1928" i="13"/>
  <c r="AR1969" i="13"/>
  <c r="AR1995" i="13"/>
  <c r="AR1093" i="13"/>
  <c r="AR1201" i="13"/>
  <c r="AR1852" i="13"/>
  <c r="AR2067" i="13"/>
  <c r="AR1701" i="13"/>
  <c r="AR1629" i="13"/>
  <c r="AR1666" i="13"/>
  <c r="AQ2105" i="13"/>
  <c r="AR2032" i="13"/>
  <c r="AR1919" i="13"/>
  <c r="AR1122" i="13"/>
  <c r="AR1603" i="13"/>
  <c r="AR1342" i="13"/>
  <c r="AR1816" i="13"/>
  <c r="AR1777" i="13"/>
  <c r="AR1525" i="13"/>
  <c r="AR1630" i="13"/>
  <c r="AU1087" i="13" l="1"/>
  <c r="AU1415" i="13"/>
  <c r="AU1534" i="13"/>
  <c r="AU1412" i="13"/>
  <c r="AU1609" i="13"/>
  <c r="AU1610" i="13"/>
  <c r="AU1519" i="13"/>
  <c r="AU2060" i="13"/>
  <c r="AU1273" i="13"/>
  <c r="AU1274" i="13"/>
  <c r="AU1592" i="13"/>
  <c r="AU1885" i="13"/>
  <c r="AU1953" i="13"/>
  <c r="AU1965" i="13"/>
  <c r="AU1169" i="13"/>
  <c r="AU1735" i="13"/>
  <c r="AU1775" i="13"/>
  <c r="AU1812" i="13"/>
  <c r="AU1626" i="13"/>
  <c r="AU1919" i="13"/>
  <c r="AU1922" i="13"/>
  <c r="AU1888" i="13"/>
  <c r="AU2025" i="13"/>
  <c r="AU2002" i="13"/>
  <c r="AU1532" i="13"/>
  <c r="AU1418" i="13"/>
  <c r="AU1416" i="13"/>
  <c r="AU1605" i="13"/>
  <c r="AU1526" i="13"/>
  <c r="AU1525" i="13"/>
  <c r="AU2058" i="13"/>
  <c r="AU1269" i="13"/>
  <c r="AU1596" i="13"/>
  <c r="AU1878" i="13"/>
  <c r="AU1957" i="13"/>
  <c r="AU1958" i="13"/>
  <c r="AU1109" i="13"/>
  <c r="AU1736" i="13"/>
  <c r="AU1773" i="13"/>
  <c r="AU1811" i="13"/>
  <c r="AU1814" i="13"/>
  <c r="AU1630" i="13"/>
  <c r="AU1914" i="13"/>
  <c r="AU1492" i="13"/>
  <c r="AU1852" i="13"/>
  <c r="AU2022" i="13"/>
  <c r="AU2005" i="13"/>
  <c r="AU1531" i="13"/>
  <c r="AU1088" i="13"/>
  <c r="AU1522" i="13"/>
  <c r="AU2065" i="13"/>
  <c r="AU1266" i="13"/>
  <c r="AU1595" i="13"/>
  <c r="AU1598" i="13"/>
  <c r="AU1880" i="13"/>
  <c r="AU1955" i="13"/>
  <c r="AU1970" i="13"/>
  <c r="AU1966" i="13"/>
  <c r="AU1181" i="13"/>
  <c r="AU1742" i="13"/>
  <c r="AU1740" i="13"/>
  <c r="AU1770" i="13"/>
  <c r="AU1809" i="13"/>
  <c r="AU1633" i="13"/>
  <c r="AU1634" i="13"/>
  <c r="AU1916" i="13"/>
  <c r="AU1708" i="13"/>
  <c r="AU1089" i="13"/>
  <c r="AU2026" i="13"/>
  <c r="AU2001" i="13"/>
  <c r="AU1539" i="13"/>
  <c r="AU1537" i="13"/>
  <c r="AU1410" i="13"/>
  <c r="AU1606" i="13"/>
  <c r="AU1520" i="13"/>
  <c r="AU2062" i="13"/>
  <c r="AU2067" i="13"/>
  <c r="AU1270" i="13"/>
  <c r="AU1591" i="13"/>
  <c r="AU1887" i="13"/>
  <c r="AU1882" i="13"/>
  <c r="AU1951" i="13"/>
  <c r="AU1968" i="13"/>
  <c r="AU1996" i="13"/>
  <c r="AU1636" i="13"/>
  <c r="AU1739" i="13"/>
  <c r="AU1779" i="13"/>
  <c r="AU1777" i="13"/>
  <c r="AU1807" i="13"/>
  <c r="AU1628" i="13"/>
  <c r="AU1920" i="13"/>
  <c r="AU1600" i="13"/>
  <c r="AU2031" i="13"/>
  <c r="AU2029" i="13"/>
  <c r="AU1999" i="13"/>
  <c r="AU2007" i="13"/>
  <c r="AU2037" i="13"/>
  <c r="AU1669" i="13"/>
  <c r="AU1670" i="13"/>
  <c r="AU1702" i="13"/>
  <c r="AU2097" i="13"/>
  <c r="AU2098" i="13"/>
  <c r="AU2110" i="13"/>
  <c r="AU1202" i="13"/>
  <c r="AU1201" i="13"/>
  <c r="AU1129" i="13"/>
  <c r="AU1131" i="13"/>
  <c r="AU1846" i="13"/>
  <c r="AU1348" i="13"/>
  <c r="AU1489" i="13"/>
  <c r="AU1490" i="13"/>
  <c r="AU1989" i="13"/>
  <c r="AU1990" i="13"/>
  <c r="AU1558" i="13"/>
  <c r="AU1683" i="13"/>
  <c r="AU1675" i="13"/>
  <c r="AU1934" i="13"/>
  <c r="AU1933" i="13"/>
  <c r="AU1343" i="13"/>
  <c r="AU2032" i="13"/>
  <c r="AU1204" i="13"/>
  <c r="AU1535" i="13"/>
  <c r="AU1538" i="13"/>
  <c r="AU1417" i="13"/>
  <c r="AU1411" i="13"/>
  <c r="AU1091" i="13"/>
  <c r="AU1611" i="13"/>
  <c r="AU1604" i="13"/>
  <c r="AU1608" i="13"/>
  <c r="AU1523" i="13"/>
  <c r="AU1518" i="13"/>
  <c r="AU1527" i="13"/>
  <c r="AU2061" i="13"/>
  <c r="AU2064" i="13"/>
  <c r="AU1267" i="13"/>
  <c r="AU1272" i="13"/>
  <c r="AU1599" i="13"/>
  <c r="AU1590" i="13"/>
  <c r="AU1597" i="13"/>
  <c r="AU1886" i="13"/>
  <c r="AU1879" i="13"/>
  <c r="AU1884" i="13"/>
  <c r="AU1956" i="13"/>
  <c r="AU1950" i="13"/>
  <c r="AU1967" i="13"/>
  <c r="AU1963" i="13"/>
  <c r="AU1564" i="13"/>
  <c r="AU1816" i="13"/>
  <c r="AU1972" i="13"/>
  <c r="AU1743" i="13"/>
  <c r="AU1737" i="13"/>
  <c r="AU1738" i="13"/>
  <c r="AU1776" i="13"/>
  <c r="AU1771" i="13"/>
  <c r="AU1778" i="13"/>
  <c r="AU1810" i="13"/>
  <c r="AU1808" i="13"/>
  <c r="AU1627" i="13"/>
  <c r="AU1632" i="13"/>
  <c r="AU1923" i="13"/>
  <c r="AU1915" i="13"/>
  <c r="AU1921" i="13"/>
  <c r="AU1672" i="13"/>
  <c r="AU1744" i="13"/>
  <c r="AU1093" i="13"/>
  <c r="AU2027" i="13"/>
  <c r="AU2023" i="13"/>
  <c r="AU2030" i="13"/>
  <c r="AU2003" i="13"/>
  <c r="AU2000" i="13"/>
  <c r="AU2035" i="13"/>
  <c r="AU2040" i="13"/>
  <c r="AU1086" i="13"/>
  <c r="AU1667" i="13"/>
  <c r="AU1664" i="13"/>
  <c r="AU1671" i="13"/>
  <c r="AU1698" i="13"/>
  <c r="AU1704" i="13"/>
  <c r="AU2096" i="13"/>
  <c r="AU2099" i="13"/>
  <c r="AU2115" i="13"/>
  <c r="AU2109" i="13"/>
  <c r="AU2112" i="13"/>
  <c r="AU1200" i="13"/>
  <c r="AU1196" i="13"/>
  <c r="AU1203" i="13"/>
  <c r="AU1127" i="13"/>
  <c r="AU1125" i="13"/>
  <c r="AU1848" i="13"/>
  <c r="AU1684" i="13"/>
  <c r="AU1094" i="13"/>
  <c r="AU1487" i="13"/>
  <c r="AU1483" i="13"/>
  <c r="AU1987" i="13"/>
  <c r="AU1991" i="13"/>
  <c r="AU1563" i="13"/>
  <c r="AU1557" i="13"/>
  <c r="AU1559" i="13"/>
  <c r="AU1682" i="13"/>
  <c r="AU1680" i="13"/>
  <c r="AU1932" i="13"/>
  <c r="AU1927" i="13"/>
  <c r="AU1341" i="13"/>
  <c r="AU1342" i="13"/>
  <c r="AU1612" i="13"/>
  <c r="AU2104" i="13"/>
  <c r="AU1397" i="13"/>
  <c r="AU1385" i="13"/>
  <c r="AU1092" i="13"/>
  <c r="AU1705" i="13"/>
  <c r="AU2102" i="13"/>
  <c r="AU2108" i="13"/>
  <c r="AU1199" i="13"/>
  <c r="AU1123" i="13"/>
  <c r="AU1843" i="13"/>
  <c r="AU1995" i="13"/>
  <c r="AU1993" i="13"/>
  <c r="AU1556" i="13"/>
  <c r="AU1676" i="13"/>
  <c r="AU1931" i="13"/>
  <c r="AU1339" i="13"/>
  <c r="AU1528" i="13"/>
  <c r="AU1313" i="13"/>
  <c r="AU1469" i="13"/>
  <c r="AU2042" i="13"/>
  <c r="AU2041" i="13"/>
  <c r="AU1665" i="13"/>
  <c r="AU1666" i="13"/>
  <c r="AU1699" i="13"/>
  <c r="AU2101" i="13"/>
  <c r="AU2094" i="13"/>
  <c r="AU2113" i="13"/>
  <c r="AU2114" i="13"/>
  <c r="AU1194" i="13"/>
  <c r="AU1126" i="13"/>
  <c r="AU1851" i="13"/>
  <c r="AU1849" i="13"/>
  <c r="AU1960" i="13"/>
  <c r="AU1485" i="13"/>
  <c r="AU1486" i="13"/>
  <c r="AU1986" i="13"/>
  <c r="AU1561" i="13"/>
  <c r="AU1562" i="13"/>
  <c r="AU1681" i="13"/>
  <c r="AU1929" i="13"/>
  <c r="AU1345" i="13"/>
  <c r="AU1346" i="13"/>
  <c r="AU1420" i="13"/>
  <c r="AU1533" i="13"/>
  <c r="AU1536" i="13"/>
  <c r="AU1419" i="13"/>
  <c r="AU1413" i="13"/>
  <c r="AU1414" i="13"/>
  <c r="AU1096" i="13"/>
  <c r="AU1607" i="13"/>
  <c r="AU1603" i="13"/>
  <c r="AU1521" i="13"/>
  <c r="AU1524" i="13"/>
  <c r="AU2063" i="13"/>
  <c r="AU2059" i="13"/>
  <c r="AU2066" i="13"/>
  <c r="AU1271" i="13"/>
  <c r="AU1268" i="13"/>
  <c r="AU1275" i="13"/>
  <c r="AU1594" i="13"/>
  <c r="AU1593" i="13"/>
  <c r="AU1883" i="13"/>
  <c r="AU1881" i="13"/>
  <c r="AU1959" i="13"/>
  <c r="AU1952" i="13"/>
  <c r="AU1954" i="13"/>
  <c r="AU1969" i="13"/>
  <c r="AU1964" i="13"/>
  <c r="AU1971" i="13"/>
  <c r="AU1325" i="13"/>
  <c r="AU1132" i="13"/>
  <c r="AU1090" i="13"/>
  <c r="AU1741" i="13"/>
  <c r="AU1734" i="13"/>
  <c r="AU1774" i="13"/>
  <c r="AU1772" i="13"/>
  <c r="AU1815" i="13"/>
  <c r="AU1806" i="13"/>
  <c r="AU1813" i="13"/>
  <c r="AU1631" i="13"/>
  <c r="AU1629" i="13"/>
  <c r="AU1635" i="13"/>
  <c r="AU1917" i="13"/>
  <c r="AU1918" i="13"/>
  <c r="AU1540" i="13"/>
  <c r="AU2008" i="13"/>
  <c r="AU2044" i="13"/>
  <c r="AU2024" i="13"/>
  <c r="AU2028" i="13"/>
  <c r="AU2006" i="13"/>
  <c r="AU2004" i="13"/>
  <c r="AU2039" i="13"/>
  <c r="AU2036" i="13"/>
  <c r="AU2043" i="13"/>
  <c r="AU1662" i="13"/>
  <c r="AU1668" i="13"/>
  <c r="AU1703" i="13"/>
  <c r="AU1700" i="13"/>
  <c r="AU1706" i="13"/>
  <c r="AU2100" i="13"/>
  <c r="AU2095" i="13"/>
  <c r="AU2103" i="13"/>
  <c r="AU2111" i="13"/>
  <c r="AU2107" i="13"/>
  <c r="AU1198" i="13"/>
  <c r="AU1195" i="13"/>
  <c r="AU1130" i="13"/>
  <c r="AU1122" i="13"/>
  <c r="AU1128" i="13"/>
  <c r="AU1847" i="13"/>
  <c r="AU1844" i="13"/>
  <c r="AU1850" i="13"/>
  <c r="AU1936" i="13"/>
  <c r="AU1491" i="13"/>
  <c r="AU1484" i="13"/>
  <c r="AU1488" i="13"/>
  <c r="AU1992" i="13"/>
  <c r="AU1988" i="13"/>
  <c r="AU1994" i="13"/>
  <c r="AU1560" i="13"/>
  <c r="AU1555" i="13"/>
  <c r="AU1678" i="13"/>
  <c r="AU1677" i="13"/>
  <c r="AU1935" i="13"/>
  <c r="AU1928" i="13"/>
  <c r="AU1930" i="13"/>
  <c r="AU1344" i="13"/>
  <c r="AU1338" i="13"/>
  <c r="AU1347" i="13"/>
  <c r="AU2068" i="13"/>
  <c r="AU1253" i="13"/>
  <c r="AU2116" i="13"/>
  <c r="AU1457" i="13"/>
  <c r="AU2038" i="13"/>
  <c r="AU1095" i="13"/>
  <c r="AU1663" i="13"/>
  <c r="AU1701" i="13"/>
  <c r="AU1707" i="13"/>
  <c r="AU1197" i="13"/>
  <c r="AU1124" i="13"/>
  <c r="AU1845" i="13"/>
  <c r="AU1780" i="13"/>
  <c r="AU1482" i="13"/>
  <c r="AU1554" i="13"/>
  <c r="AU1679" i="13"/>
  <c r="AU1340" i="13"/>
  <c r="AU1276" i="13"/>
  <c r="AU1241" i="13"/>
  <c r="AU1924" i="13"/>
  <c r="BR178" i="13"/>
  <c r="CT177" i="13"/>
  <c r="BR175" i="13"/>
  <c r="CT174" i="13"/>
  <c r="BR172" i="13"/>
  <c r="CT171" i="13"/>
  <c r="BR169" i="13"/>
  <c r="CT168" i="13"/>
  <c r="BR166" i="13"/>
  <c r="CT165" i="13"/>
  <c r="BR163" i="13"/>
  <c r="CT162" i="13"/>
  <c r="BR160" i="13"/>
  <c r="CT159" i="13"/>
  <c r="BR157" i="13"/>
  <c r="CT156" i="13"/>
  <c r="BR154" i="13"/>
  <c r="CT153" i="13"/>
  <c r="BR151" i="13"/>
  <c r="CT150" i="13"/>
  <c r="BR148" i="13"/>
  <c r="CT147" i="13"/>
  <c r="BR145" i="13"/>
  <c r="CT144" i="13"/>
  <c r="BR142" i="13"/>
  <c r="CT141" i="13"/>
  <c r="BR139" i="13"/>
  <c r="CT138" i="13"/>
  <c r="BR136" i="13"/>
  <c r="CT135" i="13"/>
  <c r="BR133" i="13"/>
  <c r="CT132" i="13"/>
  <c r="BR130" i="13"/>
  <c r="CT129" i="13"/>
  <c r="BR124" i="13"/>
  <c r="CT123" i="13"/>
  <c r="BR118" i="13"/>
  <c r="CT117" i="13"/>
  <c r="BR106" i="13"/>
  <c r="CT105" i="13"/>
  <c r="BR100" i="13"/>
  <c r="CT99" i="13"/>
  <c r="BR97" i="13"/>
  <c r="CT96" i="13"/>
  <c r="BR181" i="13"/>
  <c r="CT180" i="13"/>
  <c r="BR112" i="13"/>
  <c r="CT111" i="13"/>
  <c r="F10" i="18"/>
  <c r="AR1205" i="13"/>
  <c r="AR1133" i="13"/>
  <c r="AR1613" i="13"/>
  <c r="AR2033" i="13"/>
  <c r="AR1817" i="13"/>
  <c r="AR2105" i="13"/>
  <c r="AR1685" i="13"/>
  <c r="AR2045" i="13"/>
  <c r="AR1745" i="13"/>
  <c r="AR1973" i="13"/>
  <c r="AR1097" i="13"/>
  <c r="AR2117" i="13"/>
  <c r="AR1937" i="13"/>
  <c r="AR1601" i="13"/>
  <c r="AR1529" i="13"/>
  <c r="AR2009" i="13"/>
  <c r="AR1541" i="13"/>
  <c r="AR1277" i="13"/>
  <c r="AR1997" i="13"/>
  <c r="AR2069" i="13"/>
  <c r="AR1673" i="13"/>
  <c r="AR1349" i="13"/>
  <c r="AR1709" i="13"/>
  <c r="AR1889" i="13"/>
  <c r="AR1637" i="13"/>
  <c r="AR1925" i="13"/>
  <c r="AR1853" i="13"/>
  <c r="AT2117" i="13"/>
  <c r="AR1781" i="13"/>
  <c r="AR1421" i="13"/>
  <c r="AR1565" i="13"/>
  <c r="AR1493" i="13"/>
  <c r="AR1961" i="13"/>
  <c r="AU1565" i="13" l="1"/>
  <c r="AU1685" i="13"/>
  <c r="AU1529" i="13"/>
  <c r="AU1709" i="13"/>
  <c r="AU2105" i="13"/>
  <c r="AU1277" i="13"/>
  <c r="AU1817" i="13"/>
  <c r="AU1673" i="13"/>
  <c r="AU2033" i="13"/>
  <c r="AU1889" i="13"/>
  <c r="AU1541" i="13"/>
  <c r="AU1133" i="13"/>
  <c r="AU1493" i="13"/>
  <c r="AU1349" i="13"/>
  <c r="AU1853" i="13"/>
  <c r="AU2045" i="13"/>
  <c r="AU1973" i="13"/>
  <c r="AU1925" i="13"/>
  <c r="AU1745" i="13"/>
  <c r="AU2009" i="13"/>
  <c r="AU1421" i="13"/>
  <c r="AU2117" i="13"/>
  <c r="AU1205" i="13"/>
  <c r="AU1937" i="13"/>
  <c r="AU1781" i="13"/>
  <c r="AU1997" i="13"/>
  <c r="AU1637" i="13"/>
  <c r="AU1613" i="13"/>
  <c r="AU2069" i="13"/>
  <c r="AU1601" i="13"/>
  <c r="AU1097" i="13"/>
  <c r="AU1961" i="13"/>
  <c r="Q39" i="1"/>
  <c r="Q38" i="1"/>
  <c r="Q37" i="1"/>
  <c r="Q31" i="1"/>
  <c r="Q15" i="1"/>
  <c r="Q14" i="1"/>
  <c r="Q13" i="1"/>
  <c r="B8" i="4"/>
  <c r="E3" i="2"/>
  <c r="G18" i="19"/>
  <c r="Q23" i="1" l="1"/>
  <c r="Q21" i="1"/>
  <c r="Q17" i="1"/>
  <c r="Q19" i="1"/>
  <c r="I8" i="4" l="1"/>
  <c r="F21" i="2"/>
  <c r="E21" i="2"/>
  <c r="V52" i="17"/>
  <c r="V29" i="17"/>
  <c r="H18" i="19" l="1"/>
  <c r="F18" i="19"/>
  <c r="E18" i="19"/>
  <c r="G107" i="18"/>
  <c r="F7" i="18"/>
  <c r="P44" i="7"/>
  <c r="P32" i="7"/>
  <c r="BG4" i="14" l="1"/>
  <c r="CE93" i="14"/>
  <c r="CD93" i="14"/>
  <c r="CC93" i="14"/>
  <c r="CB93" i="14"/>
  <c r="CA93" i="14"/>
  <c r="BZ93" i="14"/>
  <c r="BY93" i="14"/>
  <c r="BX93" i="14"/>
  <c r="BW93" i="14"/>
  <c r="BV93" i="14"/>
  <c r="BU93" i="14"/>
  <c r="BT93" i="14"/>
  <c r="CE90" i="14"/>
  <c r="CD90" i="14"/>
  <c r="CC90" i="14"/>
  <c r="CB90" i="14"/>
  <c r="CA90" i="14"/>
  <c r="BZ90" i="14"/>
  <c r="BY90" i="14"/>
  <c r="BX90" i="14"/>
  <c r="BW90" i="14"/>
  <c r="BV90" i="14"/>
  <c r="BU90" i="14"/>
  <c r="BT90" i="14"/>
  <c r="CE87" i="14"/>
  <c r="CD87" i="14"/>
  <c r="CC87" i="14"/>
  <c r="CB87" i="14"/>
  <c r="CA87" i="14"/>
  <c r="BZ87" i="14"/>
  <c r="BY87" i="14"/>
  <c r="BX87" i="14"/>
  <c r="BW87" i="14"/>
  <c r="BV87" i="14"/>
  <c r="BU87" i="14"/>
  <c r="BT87" i="14"/>
  <c r="CE84" i="14"/>
  <c r="CD84" i="14"/>
  <c r="CC84" i="14"/>
  <c r="CB84" i="14"/>
  <c r="CA84" i="14"/>
  <c r="BZ84" i="14"/>
  <c r="BY84" i="14"/>
  <c r="BX84" i="14"/>
  <c r="BW84" i="14"/>
  <c r="BV84" i="14"/>
  <c r="BU84" i="14"/>
  <c r="BT84" i="14"/>
  <c r="CE81" i="14"/>
  <c r="CD81" i="14"/>
  <c r="CC81" i="14"/>
  <c r="CB81" i="14"/>
  <c r="CA81" i="14"/>
  <c r="BZ81" i="14"/>
  <c r="BY81" i="14"/>
  <c r="BX81" i="14"/>
  <c r="BW81" i="14"/>
  <c r="BV81" i="14"/>
  <c r="BU81" i="14"/>
  <c r="BT81" i="14"/>
  <c r="CE78" i="14"/>
  <c r="CD78" i="14"/>
  <c r="CC78" i="14"/>
  <c r="CB78" i="14"/>
  <c r="CA78" i="14"/>
  <c r="BZ78" i="14"/>
  <c r="BY78" i="14"/>
  <c r="BX78" i="14"/>
  <c r="BW78" i="14"/>
  <c r="BV78" i="14"/>
  <c r="BU78" i="14"/>
  <c r="BT78" i="14"/>
  <c r="CE75" i="14"/>
  <c r="CD75" i="14"/>
  <c r="CC75" i="14"/>
  <c r="CB75" i="14"/>
  <c r="CA75" i="14"/>
  <c r="BZ75" i="14"/>
  <c r="BY75" i="14"/>
  <c r="BX75" i="14"/>
  <c r="BW75" i="14"/>
  <c r="BV75" i="14"/>
  <c r="BU75" i="14"/>
  <c r="BT75" i="14"/>
  <c r="CE72" i="14"/>
  <c r="CD72" i="14"/>
  <c r="CC72" i="14"/>
  <c r="CB72" i="14"/>
  <c r="CA72" i="14"/>
  <c r="BZ72" i="14"/>
  <c r="BY72" i="14"/>
  <c r="BX72" i="14"/>
  <c r="BW72" i="14"/>
  <c r="BV72" i="14"/>
  <c r="BU72" i="14"/>
  <c r="BT72" i="14"/>
  <c r="CE69" i="14"/>
  <c r="CD69" i="14"/>
  <c r="CC69" i="14"/>
  <c r="CB69" i="14"/>
  <c r="CA69" i="14"/>
  <c r="BZ69" i="14"/>
  <c r="BY69" i="14"/>
  <c r="BX69" i="14"/>
  <c r="BW69" i="14"/>
  <c r="BV69" i="14"/>
  <c r="BU69" i="14"/>
  <c r="BT69" i="14"/>
  <c r="CE66" i="14"/>
  <c r="CD66" i="14"/>
  <c r="CC66" i="14"/>
  <c r="CB66" i="14"/>
  <c r="CA66" i="14"/>
  <c r="BZ66" i="14"/>
  <c r="BY66" i="14"/>
  <c r="BX66" i="14"/>
  <c r="BW66" i="14"/>
  <c r="BV66" i="14"/>
  <c r="BU66" i="14"/>
  <c r="BT66" i="14"/>
  <c r="CE63" i="14"/>
  <c r="CD63" i="14"/>
  <c r="CC63" i="14"/>
  <c r="CB63" i="14"/>
  <c r="CA63" i="14"/>
  <c r="BZ63" i="14"/>
  <c r="BY63" i="14"/>
  <c r="BX63" i="14"/>
  <c r="BW63" i="14"/>
  <c r="BV63" i="14"/>
  <c r="BU63" i="14"/>
  <c r="BT63" i="14"/>
  <c r="CE60" i="14"/>
  <c r="CD60" i="14"/>
  <c r="CC60" i="14"/>
  <c r="CB60" i="14"/>
  <c r="CA60" i="14"/>
  <c r="BZ60" i="14"/>
  <c r="BY60" i="14"/>
  <c r="BX60" i="14"/>
  <c r="BW60" i="14"/>
  <c r="BV60" i="14"/>
  <c r="BU60" i="14"/>
  <c r="BT60" i="14"/>
  <c r="CE57" i="14"/>
  <c r="CD57" i="14"/>
  <c r="CC57" i="14"/>
  <c r="CB57" i="14"/>
  <c r="CA57" i="14"/>
  <c r="BZ57" i="14"/>
  <c r="BY57" i="14"/>
  <c r="BX57" i="14"/>
  <c r="BW57" i="14"/>
  <c r="BV57" i="14"/>
  <c r="BU57" i="14"/>
  <c r="BT57" i="14"/>
  <c r="CE54" i="14"/>
  <c r="CD54" i="14"/>
  <c r="CC54" i="14"/>
  <c r="CB54" i="14"/>
  <c r="CA54" i="14"/>
  <c r="BZ54" i="14"/>
  <c r="BY54" i="14"/>
  <c r="BX54" i="14"/>
  <c r="BW54" i="14"/>
  <c r="BV54" i="14"/>
  <c r="BU54" i="14"/>
  <c r="BT54" i="14"/>
  <c r="CE51" i="14"/>
  <c r="CD51" i="14"/>
  <c r="CC51" i="14"/>
  <c r="CB51" i="14"/>
  <c r="CA51" i="14"/>
  <c r="BZ51" i="14"/>
  <c r="BY51" i="14"/>
  <c r="BX51" i="14"/>
  <c r="BW51" i="14"/>
  <c r="BV51" i="14"/>
  <c r="BU51" i="14"/>
  <c r="BT51" i="14"/>
  <c r="CE48" i="14"/>
  <c r="CD48" i="14"/>
  <c r="CC48" i="14"/>
  <c r="CB48" i="14"/>
  <c r="CA48" i="14"/>
  <c r="BZ48" i="14"/>
  <c r="BY48" i="14"/>
  <c r="BX48" i="14"/>
  <c r="BW48" i="14"/>
  <c r="BV48" i="14"/>
  <c r="BU48" i="14"/>
  <c r="BT48" i="14"/>
  <c r="CE45" i="14"/>
  <c r="CD45" i="14"/>
  <c r="CC45" i="14"/>
  <c r="CB45" i="14"/>
  <c r="CA45" i="14"/>
  <c r="BZ45" i="14"/>
  <c r="BY45" i="14"/>
  <c r="BX45" i="14"/>
  <c r="BW45" i="14"/>
  <c r="BV45" i="14"/>
  <c r="BU45" i="14"/>
  <c r="BT45" i="14"/>
  <c r="CE42" i="14"/>
  <c r="CD42" i="14"/>
  <c r="CC42" i="14"/>
  <c r="CB42" i="14"/>
  <c r="CA42" i="14"/>
  <c r="BZ42" i="14"/>
  <c r="BY42" i="14"/>
  <c r="BX42" i="14"/>
  <c r="BW42" i="14"/>
  <c r="BV42" i="14"/>
  <c r="BU42" i="14"/>
  <c r="BT42" i="14"/>
  <c r="CE39" i="14"/>
  <c r="CD39" i="14"/>
  <c r="CC39" i="14"/>
  <c r="CB39" i="14"/>
  <c r="CA39" i="14"/>
  <c r="BZ39" i="14"/>
  <c r="BY39" i="14"/>
  <c r="BX39" i="14"/>
  <c r="BW39" i="14"/>
  <c r="BV39" i="14"/>
  <c r="BU39" i="14"/>
  <c r="BT39" i="14"/>
  <c r="CE36" i="14"/>
  <c r="CD36" i="14"/>
  <c r="CC36" i="14"/>
  <c r="CB36" i="14"/>
  <c r="CA36" i="14"/>
  <c r="BZ36" i="14"/>
  <c r="BY36" i="14"/>
  <c r="BX36" i="14"/>
  <c r="BW36" i="14"/>
  <c r="BV36" i="14"/>
  <c r="BU36" i="14"/>
  <c r="BT36" i="14"/>
  <c r="CE33" i="14"/>
  <c r="CD33" i="14"/>
  <c r="CC33" i="14"/>
  <c r="CB33" i="14"/>
  <c r="CA33" i="14"/>
  <c r="BZ33" i="14"/>
  <c r="BY33" i="14"/>
  <c r="BX33" i="14"/>
  <c r="BW33" i="14"/>
  <c r="BV33" i="14"/>
  <c r="BU33" i="14"/>
  <c r="BT33" i="14"/>
  <c r="CE30" i="14"/>
  <c r="CD30" i="14"/>
  <c r="CC30" i="14"/>
  <c r="CB30" i="14"/>
  <c r="CA30" i="14"/>
  <c r="BZ30" i="14"/>
  <c r="BY30" i="14"/>
  <c r="BX30" i="14"/>
  <c r="BW30" i="14"/>
  <c r="BV30" i="14"/>
  <c r="BU30" i="14"/>
  <c r="BT30" i="14"/>
  <c r="CE27" i="14"/>
  <c r="CD27" i="14"/>
  <c r="CC27" i="14"/>
  <c r="CB27" i="14"/>
  <c r="CA27" i="14"/>
  <c r="BZ27" i="14"/>
  <c r="BY27" i="14"/>
  <c r="BX27" i="14"/>
  <c r="BW27" i="14"/>
  <c r="BV27" i="14"/>
  <c r="BU27" i="14"/>
  <c r="BT27" i="14"/>
  <c r="CE24" i="14"/>
  <c r="CD24" i="14"/>
  <c r="CC24" i="14"/>
  <c r="CB24" i="14"/>
  <c r="CA24" i="14"/>
  <c r="BZ24" i="14"/>
  <c r="BY24" i="14"/>
  <c r="BX24" i="14"/>
  <c r="BW24" i="14"/>
  <c r="BV24" i="14"/>
  <c r="BU24" i="14"/>
  <c r="BT24" i="14"/>
  <c r="CE21" i="14"/>
  <c r="CD21" i="14"/>
  <c r="CC21" i="14"/>
  <c r="CB21" i="14"/>
  <c r="CA21" i="14"/>
  <c r="BZ21" i="14"/>
  <c r="BY21" i="14"/>
  <c r="BX21" i="14"/>
  <c r="BW21" i="14"/>
  <c r="BV21" i="14"/>
  <c r="BU21" i="14"/>
  <c r="BT21" i="14"/>
  <c r="CE18" i="14"/>
  <c r="CD18" i="14"/>
  <c r="CC18" i="14"/>
  <c r="CB18" i="14"/>
  <c r="CA18" i="14"/>
  <c r="BZ18" i="14"/>
  <c r="BY18" i="14"/>
  <c r="BX18" i="14"/>
  <c r="BW18" i="14"/>
  <c r="BV18" i="14"/>
  <c r="BU18" i="14"/>
  <c r="BT18" i="14"/>
  <c r="CE15" i="14"/>
  <c r="CD15" i="14"/>
  <c r="CC15" i="14"/>
  <c r="CB15" i="14"/>
  <c r="CA15" i="14"/>
  <c r="BZ15" i="14"/>
  <c r="BY15" i="14"/>
  <c r="BX15" i="14"/>
  <c r="BW15" i="14"/>
  <c r="BV15" i="14"/>
  <c r="BU15" i="14"/>
  <c r="BT15" i="14"/>
  <c r="CE12" i="14"/>
  <c r="CD12" i="14"/>
  <c r="CC12" i="14"/>
  <c r="CB12" i="14"/>
  <c r="CA12" i="14"/>
  <c r="BZ12" i="14"/>
  <c r="BY12" i="14"/>
  <c r="BX12" i="14"/>
  <c r="BW12" i="14"/>
  <c r="BV12" i="14"/>
  <c r="BU12" i="14"/>
  <c r="BT12" i="14"/>
  <c r="CE9" i="14"/>
  <c r="CD9" i="14"/>
  <c r="CC9" i="14"/>
  <c r="CB9" i="14"/>
  <c r="CA9" i="14"/>
  <c r="BZ9" i="14"/>
  <c r="BY9" i="14"/>
  <c r="BX9" i="14"/>
  <c r="BW9" i="14"/>
  <c r="BV9" i="14"/>
  <c r="BU9" i="14"/>
  <c r="BT9" i="14"/>
  <c r="CE6" i="14"/>
  <c r="CD6" i="14"/>
  <c r="CC6" i="14"/>
  <c r="CB6" i="14"/>
  <c r="CA6" i="14"/>
  <c r="BZ6" i="14"/>
  <c r="BY6" i="14"/>
  <c r="BX6" i="14"/>
  <c r="BW6" i="14"/>
  <c r="BV6" i="14"/>
  <c r="BU6" i="14"/>
  <c r="BT6" i="14"/>
  <c r="E22" i="9" l="1"/>
  <c r="AQ6" i="13"/>
  <c r="V51" i="17" l="1"/>
  <c r="V54" i="17"/>
  <c r="G12" i="10" l="1"/>
  <c r="E8" i="4" l="1"/>
  <c r="Q36" i="1" l="1"/>
  <c r="E10" i="4"/>
  <c r="E11" i="4"/>
  <c r="E12" i="4"/>
  <c r="E13" i="4"/>
  <c r="E14" i="4"/>
  <c r="E15" i="4"/>
  <c r="E16" i="4"/>
  <c r="E17" i="4"/>
  <c r="E18" i="4"/>
  <c r="E19" i="4"/>
  <c r="E20" i="4"/>
  <c r="E21" i="4"/>
  <c r="E22" i="4"/>
  <c r="E23" i="4"/>
  <c r="E24" i="4"/>
  <c r="E25" i="4"/>
  <c r="E26" i="4"/>
  <c r="E27" i="4"/>
  <c r="E28" i="4"/>
  <c r="E29" i="4"/>
  <c r="E30" i="4"/>
  <c r="E31" i="4"/>
  <c r="E32" i="4"/>
  <c r="E33" i="4"/>
  <c r="E34" i="4"/>
  <c r="E35" i="4"/>
  <c r="E36" i="4"/>
  <c r="E9" i="4"/>
  <c r="B10" i="4"/>
  <c r="B11" i="4"/>
  <c r="B12" i="4"/>
  <c r="B13" i="4"/>
  <c r="B14" i="4"/>
  <c r="B15" i="4"/>
  <c r="B16" i="4"/>
  <c r="B17" i="4"/>
  <c r="B18" i="4"/>
  <c r="B19" i="4"/>
  <c r="B20" i="4"/>
  <c r="B21" i="4"/>
  <c r="B22" i="4"/>
  <c r="B23" i="4"/>
  <c r="B24" i="4"/>
  <c r="B25" i="4"/>
  <c r="B26" i="4"/>
  <c r="B27" i="4"/>
  <c r="B28" i="4"/>
  <c r="B29" i="4"/>
  <c r="B30" i="4"/>
  <c r="B31" i="4"/>
  <c r="B32" i="4"/>
  <c r="B33" i="4"/>
  <c r="B34" i="4"/>
  <c r="B35" i="4"/>
  <c r="B36" i="4"/>
  <c r="B9" i="4"/>
  <c r="V53" i="17" l="1"/>
  <c r="V39" i="17"/>
  <c r="V38" i="17"/>
  <c r="V37" i="17"/>
  <c r="V36" i="17"/>
  <c r="AD18" i="17" l="1"/>
  <c r="V18" i="17"/>
  <c r="AC13" i="17"/>
  <c r="P14" i="7" l="1"/>
  <c r="O2" i="13"/>
  <c r="L2" i="13"/>
  <c r="I2" i="13"/>
  <c r="P20" i="7" l="1"/>
  <c r="AD5" i="17"/>
  <c r="AA9" i="17"/>
  <c r="AA7" i="17"/>
  <c r="AA8" i="17"/>
  <c r="AA6" i="17"/>
  <c r="E2" i="19"/>
  <c r="D10" i="19" s="1"/>
  <c r="V17" i="17" l="1"/>
  <c r="V15" i="17"/>
  <c r="H107" i="18"/>
  <c r="I2" i="18"/>
  <c r="A8" i="18" l="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F8" i="18"/>
  <c r="F9"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107" i="18" l="1"/>
  <c r="Q35" i="1" s="1"/>
  <c r="V44" i="17" l="1"/>
  <c r="V46" i="17"/>
  <c r="Q46" i="1"/>
  <c r="Q45" i="1"/>
  <c r="Q44" i="1"/>
  <c r="Q43" i="1"/>
  <c r="AO2" i="13"/>
  <c r="AJ18" i="17" l="1"/>
  <c r="F2" i="9" l="1"/>
  <c r="L38" i="10"/>
  <c r="G108" i="18" l="1"/>
  <c r="G109" i="18" s="1"/>
  <c r="H108" i="18"/>
  <c r="H109" i="18" s="1"/>
  <c r="F108" i="18"/>
  <c r="I6" i="14"/>
  <c r="F109" i="18" l="1"/>
  <c r="V47" i="17" s="1"/>
  <c r="Q1" i="14"/>
  <c r="AD1" i="13"/>
  <c r="H110" i="18" l="1"/>
  <c r="L2" i="14"/>
  <c r="P51" i="7" l="1"/>
  <c r="Z24" i="1" l="1"/>
  <c r="Q24" i="1"/>
  <c r="X22" i="7"/>
  <c r="P22" i="7"/>
  <c r="AP2" i="13" l="1"/>
  <c r="Z15" i="7" l="1"/>
  <c r="V15" i="7"/>
  <c r="R15" i="7"/>
  <c r="E6" i="9" l="1"/>
  <c r="E5" i="9"/>
  <c r="D14" i="9" s="1"/>
  <c r="E4" i="9"/>
  <c r="E5" i="2"/>
  <c r="E4" i="2"/>
  <c r="D12" i="2" s="1"/>
  <c r="E2" i="2"/>
  <c r="F1" i="2"/>
  <c r="E3" i="9"/>
  <c r="I14" i="9" s="1"/>
  <c r="O2" i="14" l="1"/>
  <c r="I2" i="14"/>
  <c r="I94" i="14"/>
  <c r="BG93" i="14"/>
  <c r="I93" i="14"/>
  <c r="I91" i="14"/>
  <c r="J91" i="14" s="1"/>
  <c r="K91" i="14" s="1"/>
  <c r="L91" i="14" s="1"/>
  <c r="M91" i="14" s="1"/>
  <c r="N91" i="14" s="1"/>
  <c r="O91" i="14" s="1"/>
  <c r="P91" i="14" s="1"/>
  <c r="Q91" i="14" s="1"/>
  <c r="R91" i="14" s="1"/>
  <c r="S91" i="14" s="1"/>
  <c r="BG90" i="14"/>
  <c r="I90" i="14"/>
  <c r="I88" i="14"/>
  <c r="J88" i="14" s="1"/>
  <c r="K88" i="14" s="1"/>
  <c r="L88" i="14" s="1"/>
  <c r="M88" i="14" s="1"/>
  <c r="N88" i="14" s="1"/>
  <c r="O88" i="14" s="1"/>
  <c r="P88" i="14" s="1"/>
  <c r="Q88" i="14" s="1"/>
  <c r="R88" i="14" s="1"/>
  <c r="S88" i="14" s="1"/>
  <c r="BG87" i="14"/>
  <c r="I87" i="14"/>
  <c r="I85" i="14"/>
  <c r="J85" i="14" s="1"/>
  <c r="K85" i="14" s="1"/>
  <c r="L85" i="14" s="1"/>
  <c r="BG84" i="14"/>
  <c r="I84" i="14"/>
  <c r="J84" i="14" s="1"/>
  <c r="I82" i="14"/>
  <c r="BG81" i="14"/>
  <c r="I81" i="14"/>
  <c r="I79" i="14"/>
  <c r="J79" i="14" s="1"/>
  <c r="BG78" i="14"/>
  <c r="I78" i="14"/>
  <c r="I76" i="14"/>
  <c r="J76" i="14" s="1"/>
  <c r="K76" i="14" s="1"/>
  <c r="L76" i="14" s="1"/>
  <c r="M76" i="14" s="1"/>
  <c r="N76" i="14" s="1"/>
  <c r="O76" i="14" s="1"/>
  <c r="P76" i="14" s="1"/>
  <c r="Q76" i="14" s="1"/>
  <c r="R76" i="14" s="1"/>
  <c r="S76" i="14" s="1"/>
  <c r="BG75" i="14"/>
  <c r="I75" i="14"/>
  <c r="I73" i="14"/>
  <c r="J73" i="14" s="1"/>
  <c r="K73" i="14" s="1"/>
  <c r="L73" i="14" s="1"/>
  <c r="BG72" i="14"/>
  <c r="I72" i="14"/>
  <c r="J72" i="14" s="1"/>
  <c r="I70" i="14"/>
  <c r="BG69" i="14"/>
  <c r="I69" i="14"/>
  <c r="I67" i="14"/>
  <c r="J67" i="14" s="1"/>
  <c r="BG66" i="14"/>
  <c r="I66" i="14"/>
  <c r="I64" i="14"/>
  <c r="BG63" i="14"/>
  <c r="I63" i="14"/>
  <c r="J63" i="14" s="1"/>
  <c r="I61" i="14"/>
  <c r="J61" i="14" s="1"/>
  <c r="BG60" i="14"/>
  <c r="I60" i="14"/>
  <c r="I58" i="14"/>
  <c r="J58" i="14" s="1"/>
  <c r="K58" i="14" s="1"/>
  <c r="L58" i="14" s="1"/>
  <c r="M58" i="14" s="1"/>
  <c r="N58" i="14" s="1"/>
  <c r="O58" i="14" s="1"/>
  <c r="P58" i="14" s="1"/>
  <c r="Q58" i="14" s="1"/>
  <c r="R58" i="14" s="1"/>
  <c r="S58" i="14" s="1"/>
  <c r="BG57" i="14"/>
  <c r="I57" i="14"/>
  <c r="I55" i="14"/>
  <c r="J55" i="14" s="1"/>
  <c r="K55" i="14" s="1"/>
  <c r="L55" i="14" s="1"/>
  <c r="M55" i="14" s="1"/>
  <c r="N55" i="14" s="1"/>
  <c r="O55" i="14" s="1"/>
  <c r="P55" i="14" s="1"/>
  <c r="Q55" i="14" s="1"/>
  <c r="R55" i="14" s="1"/>
  <c r="S55" i="14" s="1"/>
  <c r="BG54" i="14"/>
  <c r="I54" i="14"/>
  <c r="J54" i="14" s="1"/>
  <c r="I52" i="14"/>
  <c r="BG51" i="14"/>
  <c r="I51" i="14"/>
  <c r="J51" i="14" s="1"/>
  <c r="I49" i="14"/>
  <c r="J49" i="14" s="1"/>
  <c r="BG48" i="14"/>
  <c r="I48" i="14"/>
  <c r="I46" i="14"/>
  <c r="J46" i="14" s="1"/>
  <c r="K46" i="14" s="1"/>
  <c r="L46" i="14" s="1"/>
  <c r="M46" i="14" s="1"/>
  <c r="N46" i="14" s="1"/>
  <c r="O46" i="14" s="1"/>
  <c r="P46" i="14" s="1"/>
  <c r="Q46" i="14" s="1"/>
  <c r="R46" i="14" s="1"/>
  <c r="S46" i="14" s="1"/>
  <c r="BG45" i="14"/>
  <c r="I45" i="14"/>
  <c r="I43" i="14"/>
  <c r="J43" i="14" s="1"/>
  <c r="K43" i="14" s="1"/>
  <c r="L43" i="14" s="1"/>
  <c r="M43" i="14" s="1"/>
  <c r="N43" i="14" s="1"/>
  <c r="O43" i="14" s="1"/>
  <c r="P43" i="14" s="1"/>
  <c r="Q43" i="14" s="1"/>
  <c r="R43" i="14" s="1"/>
  <c r="S43" i="14" s="1"/>
  <c r="BG42" i="14"/>
  <c r="I42" i="14"/>
  <c r="J42" i="14" s="1"/>
  <c r="I40" i="14"/>
  <c r="BG39" i="14"/>
  <c r="I39" i="14"/>
  <c r="J39" i="14" s="1"/>
  <c r="I37" i="14"/>
  <c r="J37" i="14" s="1"/>
  <c r="BG36" i="14"/>
  <c r="I36" i="14"/>
  <c r="I34" i="14"/>
  <c r="J34" i="14" s="1"/>
  <c r="BG33" i="14"/>
  <c r="I33" i="14"/>
  <c r="J33" i="14" s="1"/>
  <c r="I31" i="14"/>
  <c r="J31" i="14" s="1"/>
  <c r="K31" i="14" s="1"/>
  <c r="L31" i="14" s="1"/>
  <c r="M31" i="14" s="1"/>
  <c r="N31" i="14" s="1"/>
  <c r="O31" i="14" s="1"/>
  <c r="P31" i="14" s="1"/>
  <c r="Q31" i="14" s="1"/>
  <c r="R31" i="14" s="1"/>
  <c r="S31" i="14" s="1"/>
  <c r="BG30" i="14"/>
  <c r="I30" i="14"/>
  <c r="J30" i="14" s="1"/>
  <c r="K30" i="14" s="1"/>
  <c r="L30" i="14" s="1"/>
  <c r="I28" i="14"/>
  <c r="BG27" i="14"/>
  <c r="I27" i="14"/>
  <c r="J27" i="14" s="1"/>
  <c r="I25" i="14"/>
  <c r="J25" i="14" s="1"/>
  <c r="BG24" i="14"/>
  <c r="I24" i="14"/>
  <c r="I22" i="14"/>
  <c r="J22" i="14" s="1"/>
  <c r="BG21" i="14"/>
  <c r="I21" i="14"/>
  <c r="J21" i="14" s="1"/>
  <c r="I19" i="14"/>
  <c r="J19" i="14" s="1"/>
  <c r="K19" i="14" s="1"/>
  <c r="L19" i="14" s="1"/>
  <c r="M19" i="14" s="1"/>
  <c r="N19" i="14" s="1"/>
  <c r="O19" i="14" s="1"/>
  <c r="P19" i="14" s="1"/>
  <c r="Q19" i="14" s="1"/>
  <c r="R19" i="14" s="1"/>
  <c r="S19" i="14" s="1"/>
  <c r="BG18" i="14"/>
  <c r="I18" i="14"/>
  <c r="J18" i="14" s="1"/>
  <c r="I16" i="14"/>
  <c r="J16" i="14" s="1"/>
  <c r="K16" i="14" s="1"/>
  <c r="L16" i="14" s="1"/>
  <c r="M16" i="14" s="1"/>
  <c r="N16" i="14" s="1"/>
  <c r="O16" i="14" s="1"/>
  <c r="P16" i="14" s="1"/>
  <c r="Q16" i="14" s="1"/>
  <c r="R16" i="14" s="1"/>
  <c r="S16" i="14" s="1"/>
  <c r="BG15" i="14"/>
  <c r="I15" i="14"/>
  <c r="I13" i="14"/>
  <c r="J13" i="14" s="1"/>
  <c r="BG12" i="14"/>
  <c r="I12" i="14"/>
  <c r="I10" i="14"/>
  <c r="J10" i="14" s="1"/>
  <c r="K10" i="14" s="1"/>
  <c r="L10" i="14" s="1"/>
  <c r="M10" i="14" s="1"/>
  <c r="N10" i="14" s="1"/>
  <c r="O10" i="14" s="1"/>
  <c r="P10" i="14" s="1"/>
  <c r="Q10" i="14" s="1"/>
  <c r="R10" i="14" s="1"/>
  <c r="S10" i="14" s="1"/>
  <c r="BG9" i="14"/>
  <c r="I9" i="14"/>
  <c r="I7" i="14"/>
  <c r="J7" i="14" s="1"/>
  <c r="K7" i="14" s="1"/>
  <c r="BG6" i="14"/>
  <c r="J6" i="14"/>
  <c r="V94" i="13"/>
  <c r="W94" i="13" s="1"/>
  <c r="X94" i="13" s="1"/>
  <c r="Y94" i="13" s="1"/>
  <c r="Z94" i="13" s="1"/>
  <c r="AA94" i="13" s="1"/>
  <c r="AB94" i="13" s="1"/>
  <c r="AC94" i="13" s="1"/>
  <c r="AD94" i="13" s="1"/>
  <c r="AE94" i="13" s="1"/>
  <c r="AF94" i="13" s="1"/>
  <c r="I94" i="13"/>
  <c r="J94" i="13" s="1"/>
  <c r="K94" i="13" s="1"/>
  <c r="L94" i="13" s="1"/>
  <c r="M94" i="13" s="1"/>
  <c r="N94" i="13" s="1"/>
  <c r="O94" i="13" s="1"/>
  <c r="P94" i="13" s="1"/>
  <c r="Q94" i="13" s="1"/>
  <c r="R94" i="13" s="1"/>
  <c r="S94" i="13" s="1"/>
  <c r="BT93" i="13"/>
  <c r="BG93" i="13"/>
  <c r="CI93" i="13" s="1"/>
  <c r="V93" i="13"/>
  <c r="I93" i="13"/>
  <c r="V91" i="13"/>
  <c r="W91" i="13" s="1"/>
  <c r="X91" i="13" s="1"/>
  <c r="Y91" i="13" s="1"/>
  <c r="Z91" i="13" s="1"/>
  <c r="AA91" i="13" s="1"/>
  <c r="AB91" i="13" s="1"/>
  <c r="AC91" i="13" s="1"/>
  <c r="AD91" i="13" s="1"/>
  <c r="AE91" i="13" s="1"/>
  <c r="AF91" i="13" s="1"/>
  <c r="I91" i="13"/>
  <c r="J91" i="13" s="1"/>
  <c r="K91" i="13" s="1"/>
  <c r="L91" i="13" s="1"/>
  <c r="M91" i="13" s="1"/>
  <c r="N91" i="13" s="1"/>
  <c r="O91" i="13" s="1"/>
  <c r="P91" i="13" s="1"/>
  <c r="Q91" i="13" s="1"/>
  <c r="R91" i="13" s="1"/>
  <c r="S91" i="13" s="1"/>
  <c r="BT90" i="13"/>
  <c r="AP3" i="13" s="1"/>
  <c r="BG90" i="13"/>
  <c r="V90" i="13"/>
  <c r="W90" i="13" s="1"/>
  <c r="I90" i="13"/>
  <c r="V88" i="13"/>
  <c r="W88" i="13" s="1"/>
  <c r="I88" i="13"/>
  <c r="J88" i="13" s="1"/>
  <c r="K88" i="13" s="1"/>
  <c r="L88" i="13" s="1"/>
  <c r="M88" i="13" s="1"/>
  <c r="N88" i="13" s="1"/>
  <c r="O88" i="13" s="1"/>
  <c r="P88" i="13" s="1"/>
  <c r="Q88" i="13" s="1"/>
  <c r="R88" i="13" s="1"/>
  <c r="S88" i="13" s="1"/>
  <c r="BT87" i="13"/>
  <c r="BG87" i="13"/>
  <c r="V87" i="13"/>
  <c r="I87" i="13"/>
  <c r="J87" i="13" s="1"/>
  <c r="V85" i="13"/>
  <c r="W85" i="13" s="1"/>
  <c r="X85" i="13" s="1"/>
  <c r="Y85" i="13" s="1"/>
  <c r="Z85" i="13" s="1"/>
  <c r="AA85" i="13" s="1"/>
  <c r="AB85" i="13" s="1"/>
  <c r="AC85" i="13" s="1"/>
  <c r="AD85" i="13" s="1"/>
  <c r="AE85" i="13" s="1"/>
  <c r="AF85" i="13" s="1"/>
  <c r="I85" i="13"/>
  <c r="BT84" i="13"/>
  <c r="BG84" i="13"/>
  <c r="V84" i="13"/>
  <c r="BU84" i="13" s="1"/>
  <c r="I84" i="13"/>
  <c r="J84" i="13" s="1"/>
  <c r="K84" i="13" s="1"/>
  <c r="V82" i="13"/>
  <c r="I82" i="13"/>
  <c r="J82" i="13" s="1"/>
  <c r="K82" i="13" s="1"/>
  <c r="L82" i="13" s="1"/>
  <c r="BT81" i="13"/>
  <c r="BG81" i="13"/>
  <c r="V81" i="13"/>
  <c r="I81" i="13"/>
  <c r="J81" i="13" s="1"/>
  <c r="V79" i="13"/>
  <c r="W79" i="13" s="1"/>
  <c r="X79" i="13" s="1"/>
  <c r="I79" i="13"/>
  <c r="J79" i="13" s="1"/>
  <c r="K79" i="13" s="1"/>
  <c r="BT78" i="13"/>
  <c r="BG78" i="13"/>
  <c r="V78" i="13"/>
  <c r="I78" i="13"/>
  <c r="V76" i="13"/>
  <c r="W76" i="13" s="1"/>
  <c r="I76" i="13"/>
  <c r="J76" i="13" s="1"/>
  <c r="K76" i="13" s="1"/>
  <c r="L76" i="13" s="1"/>
  <c r="M76" i="13" s="1"/>
  <c r="N76" i="13" s="1"/>
  <c r="O76" i="13" s="1"/>
  <c r="P76" i="13" s="1"/>
  <c r="Q76" i="13" s="1"/>
  <c r="R76" i="13" s="1"/>
  <c r="S76" i="13" s="1"/>
  <c r="BT75" i="13"/>
  <c r="BG75" i="13"/>
  <c r="V75" i="13"/>
  <c r="W75" i="13" s="1"/>
  <c r="X75" i="13" s="1"/>
  <c r="Y75" i="13" s="1"/>
  <c r="I75" i="13"/>
  <c r="J75" i="13" s="1"/>
  <c r="V73" i="13"/>
  <c r="W73" i="13" s="1"/>
  <c r="X73" i="13" s="1"/>
  <c r="Y73" i="13" s="1"/>
  <c r="Z73" i="13" s="1"/>
  <c r="AA73" i="13" s="1"/>
  <c r="AB73" i="13" s="1"/>
  <c r="AC73" i="13" s="1"/>
  <c r="AD73" i="13" s="1"/>
  <c r="AE73" i="13" s="1"/>
  <c r="AF73" i="13" s="1"/>
  <c r="I73" i="13"/>
  <c r="BT72" i="13"/>
  <c r="BG72" i="13"/>
  <c r="V72" i="13"/>
  <c r="I72" i="13"/>
  <c r="J72" i="13" s="1"/>
  <c r="V70" i="13"/>
  <c r="W70" i="13" s="1"/>
  <c r="X70" i="13" s="1"/>
  <c r="Y70" i="13" s="1"/>
  <c r="Z70" i="13" s="1"/>
  <c r="AA70" i="13" s="1"/>
  <c r="AB70" i="13" s="1"/>
  <c r="AC70" i="13" s="1"/>
  <c r="AD70" i="13" s="1"/>
  <c r="AE70" i="13" s="1"/>
  <c r="AF70" i="13" s="1"/>
  <c r="I70" i="13"/>
  <c r="J70" i="13" s="1"/>
  <c r="K70" i="13" s="1"/>
  <c r="L70" i="13" s="1"/>
  <c r="M70" i="13" s="1"/>
  <c r="N70" i="13" s="1"/>
  <c r="O70" i="13" s="1"/>
  <c r="P70" i="13" s="1"/>
  <c r="Q70" i="13" s="1"/>
  <c r="R70" i="13" s="1"/>
  <c r="S70" i="13" s="1"/>
  <c r="BT69" i="13"/>
  <c r="BG69" i="13"/>
  <c r="CI69" i="13" s="1"/>
  <c r="V69" i="13"/>
  <c r="I69" i="13"/>
  <c r="V67" i="13"/>
  <c r="W67" i="13" s="1"/>
  <c r="X67" i="13" s="1"/>
  <c r="Y67" i="13" s="1"/>
  <c r="Z67" i="13" s="1"/>
  <c r="AA67" i="13" s="1"/>
  <c r="AB67" i="13" s="1"/>
  <c r="AC67" i="13" s="1"/>
  <c r="AD67" i="13" s="1"/>
  <c r="AE67" i="13" s="1"/>
  <c r="AF67" i="13" s="1"/>
  <c r="I67" i="13"/>
  <c r="J67" i="13" s="1"/>
  <c r="K67" i="13" s="1"/>
  <c r="L67" i="13" s="1"/>
  <c r="M67" i="13" s="1"/>
  <c r="N67" i="13" s="1"/>
  <c r="O67" i="13" s="1"/>
  <c r="P67" i="13" s="1"/>
  <c r="Q67" i="13" s="1"/>
  <c r="R67" i="13" s="1"/>
  <c r="S67" i="13" s="1"/>
  <c r="BT66" i="13"/>
  <c r="BG66" i="13"/>
  <c r="V66" i="13"/>
  <c r="I66" i="13"/>
  <c r="V64" i="13"/>
  <c r="I64" i="13"/>
  <c r="J64" i="13" s="1"/>
  <c r="BT63" i="13"/>
  <c r="BG63" i="13"/>
  <c r="V63" i="13"/>
  <c r="W63" i="13" s="1"/>
  <c r="X63" i="13" s="1"/>
  <c r="I63" i="13"/>
  <c r="V61" i="13"/>
  <c r="I61" i="13"/>
  <c r="J61" i="13" s="1"/>
  <c r="K61" i="13" s="1"/>
  <c r="L61" i="13" s="1"/>
  <c r="M61" i="13" s="1"/>
  <c r="N61" i="13" s="1"/>
  <c r="O61" i="13" s="1"/>
  <c r="P61" i="13" s="1"/>
  <c r="Q61" i="13" s="1"/>
  <c r="R61" i="13" s="1"/>
  <c r="S61" i="13" s="1"/>
  <c r="BT60" i="13"/>
  <c r="BG60" i="13"/>
  <c r="V60" i="13"/>
  <c r="W60" i="13" s="1"/>
  <c r="X60" i="13" s="1"/>
  <c r="I60" i="13"/>
  <c r="V58" i="13"/>
  <c r="W58" i="13" s="1"/>
  <c r="X58" i="13" s="1"/>
  <c r="Y58" i="13" s="1"/>
  <c r="I58" i="13"/>
  <c r="BT57" i="13"/>
  <c r="BG57" i="13"/>
  <c r="V57" i="13"/>
  <c r="W57" i="13" s="1"/>
  <c r="I57" i="13"/>
  <c r="V55" i="13"/>
  <c r="W55" i="13" s="1"/>
  <c r="X55" i="13" s="1"/>
  <c r="Y55" i="13" s="1"/>
  <c r="Z55" i="13" s="1"/>
  <c r="AA55" i="13" s="1"/>
  <c r="AB55" i="13" s="1"/>
  <c r="AC55" i="13" s="1"/>
  <c r="AD55" i="13" s="1"/>
  <c r="AE55" i="13" s="1"/>
  <c r="AF55" i="13" s="1"/>
  <c r="I55" i="13"/>
  <c r="J55" i="13" s="1"/>
  <c r="K55" i="13" s="1"/>
  <c r="L55" i="13" s="1"/>
  <c r="M55" i="13" s="1"/>
  <c r="N55" i="13" s="1"/>
  <c r="O55" i="13" s="1"/>
  <c r="P55" i="13" s="1"/>
  <c r="Q55" i="13" s="1"/>
  <c r="R55" i="13" s="1"/>
  <c r="S55" i="13" s="1"/>
  <c r="BT54" i="13"/>
  <c r="BG54" i="13"/>
  <c r="V54" i="13"/>
  <c r="I54" i="13"/>
  <c r="V52" i="13"/>
  <c r="W52" i="13" s="1"/>
  <c r="X52" i="13" s="1"/>
  <c r="Y52" i="13" s="1"/>
  <c r="Z52" i="13" s="1"/>
  <c r="AA52" i="13" s="1"/>
  <c r="AB52" i="13" s="1"/>
  <c r="AC52" i="13" s="1"/>
  <c r="AD52" i="13" s="1"/>
  <c r="AE52" i="13" s="1"/>
  <c r="AF52" i="13" s="1"/>
  <c r="I52" i="13"/>
  <c r="BT51" i="13"/>
  <c r="BG51" i="13"/>
  <c r="V51" i="13"/>
  <c r="BU51" i="13" s="1"/>
  <c r="I51" i="13"/>
  <c r="J51" i="13" s="1"/>
  <c r="K51" i="13" s="1"/>
  <c r="V49" i="13"/>
  <c r="W49" i="13" s="1"/>
  <c r="X49" i="13" s="1"/>
  <c r="Y49" i="13" s="1"/>
  <c r="Z49" i="13" s="1"/>
  <c r="AA49" i="13" s="1"/>
  <c r="AB49" i="13" s="1"/>
  <c r="AC49" i="13" s="1"/>
  <c r="AD49" i="13" s="1"/>
  <c r="AE49" i="13" s="1"/>
  <c r="AF49" i="13" s="1"/>
  <c r="I49" i="13"/>
  <c r="J49" i="13" s="1"/>
  <c r="K49" i="13" s="1"/>
  <c r="L49" i="13" s="1"/>
  <c r="M49" i="13" s="1"/>
  <c r="N49" i="13" s="1"/>
  <c r="O49" i="13" s="1"/>
  <c r="P49" i="13" s="1"/>
  <c r="Q49" i="13" s="1"/>
  <c r="R49" i="13" s="1"/>
  <c r="S49" i="13" s="1"/>
  <c r="BT48" i="13"/>
  <c r="BG48" i="13"/>
  <c r="V48" i="13"/>
  <c r="I48" i="13"/>
  <c r="V46" i="13"/>
  <c r="W46" i="13" s="1"/>
  <c r="X46" i="13" s="1"/>
  <c r="Y46" i="13" s="1"/>
  <c r="Z46" i="13" s="1"/>
  <c r="AA46" i="13" s="1"/>
  <c r="AB46" i="13" s="1"/>
  <c r="AC46" i="13" s="1"/>
  <c r="AD46" i="13" s="1"/>
  <c r="AE46" i="13" s="1"/>
  <c r="AF46" i="13" s="1"/>
  <c r="I46" i="13"/>
  <c r="J46" i="13" s="1"/>
  <c r="K46" i="13" s="1"/>
  <c r="L46" i="13" s="1"/>
  <c r="M46" i="13" s="1"/>
  <c r="N46" i="13" s="1"/>
  <c r="O46" i="13" s="1"/>
  <c r="BT45" i="13"/>
  <c r="BG45" i="13"/>
  <c r="V45" i="13"/>
  <c r="I45" i="13"/>
  <c r="V43" i="13"/>
  <c r="W43" i="13" s="1"/>
  <c r="X43" i="13" s="1"/>
  <c r="Y43" i="13" s="1"/>
  <c r="Z43" i="13" s="1"/>
  <c r="AA43" i="13" s="1"/>
  <c r="AB43" i="13" s="1"/>
  <c r="AC43" i="13" s="1"/>
  <c r="AD43" i="13" s="1"/>
  <c r="AE43" i="13" s="1"/>
  <c r="AF43" i="13" s="1"/>
  <c r="I43" i="13"/>
  <c r="J43" i="13" s="1"/>
  <c r="K43" i="13" s="1"/>
  <c r="L43" i="13" s="1"/>
  <c r="M43" i="13" s="1"/>
  <c r="N43" i="13" s="1"/>
  <c r="O43" i="13" s="1"/>
  <c r="P43" i="13" s="1"/>
  <c r="Q43" i="13" s="1"/>
  <c r="R43" i="13" s="1"/>
  <c r="S43" i="13" s="1"/>
  <c r="BT42" i="13"/>
  <c r="BG42" i="13"/>
  <c r="V42" i="13"/>
  <c r="W42" i="13" s="1"/>
  <c r="I42" i="13"/>
  <c r="V40" i="13"/>
  <c r="I40" i="13"/>
  <c r="BT39" i="13"/>
  <c r="BG39" i="13"/>
  <c r="V39" i="13"/>
  <c r="W39" i="13" s="1"/>
  <c r="I39" i="13"/>
  <c r="J39" i="13" s="1"/>
  <c r="K39" i="13" s="1"/>
  <c r="V37" i="13"/>
  <c r="W37" i="13" s="1"/>
  <c r="X37" i="13" s="1"/>
  <c r="Y37" i="13" s="1"/>
  <c r="Z37" i="13" s="1"/>
  <c r="AA37" i="13" s="1"/>
  <c r="AB37" i="13" s="1"/>
  <c r="AC37" i="13" s="1"/>
  <c r="AD37" i="13" s="1"/>
  <c r="AE37" i="13" s="1"/>
  <c r="AF37" i="13" s="1"/>
  <c r="I37" i="13"/>
  <c r="J37" i="13" s="1"/>
  <c r="K37" i="13" s="1"/>
  <c r="L37" i="13" s="1"/>
  <c r="M37" i="13" s="1"/>
  <c r="N37" i="13" s="1"/>
  <c r="O37" i="13" s="1"/>
  <c r="P37" i="13" s="1"/>
  <c r="Q37" i="13" s="1"/>
  <c r="R37" i="13" s="1"/>
  <c r="S37" i="13" s="1"/>
  <c r="BT36" i="13"/>
  <c r="BG36" i="13"/>
  <c r="V36" i="13"/>
  <c r="I36" i="13"/>
  <c r="V34" i="13"/>
  <c r="W34" i="13" s="1"/>
  <c r="X34" i="13" s="1"/>
  <c r="I34" i="13"/>
  <c r="J34" i="13" s="1"/>
  <c r="K34" i="13" s="1"/>
  <c r="BT33" i="13"/>
  <c r="BG33" i="13"/>
  <c r="V33" i="13"/>
  <c r="I33" i="13"/>
  <c r="V31" i="13"/>
  <c r="W31" i="13" s="1"/>
  <c r="I31" i="13"/>
  <c r="J31" i="13" s="1"/>
  <c r="K31" i="13" s="1"/>
  <c r="L31" i="13" s="1"/>
  <c r="M31" i="13" s="1"/>
  <c r="N31" i="13" s="1"/>
  <c r="O31" i="13" s="1"/>
  <c r="P31" i="13" s="1"/>
  <c r="Q31" i="13" s="1"/>
  <c r="R31" i="13" s="1"/>
  <c r="S31" i="13" s="1"/>
  <c r="BT30" i="13"/>
  <c r="BG30" i="13"/>
  <c r="V30" i="13"/>
  <c r="I30" i="13"/>
  <c r="V28" i="13"/>
  <c r="I28" i="13"/>
  <c r="BT27" i="13"/>
  <c r="BG27" i="13"/>
  <c r="V27" i="13"/>
  <c r="W27" i="13" s="1"/>
  <c r="I27" i="13"/>
  <c r="J27" i="13" s="1"/>
  <c r="V25" i="13"/>
  <c r="W25" i="13" s="1"/>
  <c r="X25" i="13" s="1"/>
  <c r="Y25" i="13" s="1"/>
  <c r="Z25" i="13" s="1"/>
  <c r="AA25" i="13" s="1"/>
  <c r="AB25" i="13" s="1"/>
  <c r="AC25" i="13" s="1"/>
  <c r="AD25" i="13" s="1"/>
  <c r="AE25" i="13" s="1"/>
  <c r="AF25" i="13" s="1"/>
  <c r="I25" i="13"/>
  <c r="J25" i="13" s="1"/>
  <c r="K25" i="13" s="1"/>
  <c r="L25" i="13" s="1"/>
  <c r="M25" i="13" s="1"/>
  <c r="N25" i="13" s="1"/>
  <c r="O25" i="13" s="1"/>
  <c r="P25" i="13" s="1"/>
  <c r="Q25" i="13" s="1"/>
  <c r="R25" i="13" s="1"/>
  <c r="S25" i="13" s="1"/>
  <c r="BT24" i="13"/>
  <c r="BG24" i="13"/>
  <c r="V24" i="13"/>
  <c r="I24" i="13"/>
  <c r="V22" i="13"/>
  <c r="W22" i="13" s="1"/>
  <c r="X22" i="13" s="1"/>
  <c r="Y22" i="13" s="1"/>
  <c r="Z22" i="13" s="1"/>
  <c r="AA22" i="13" s="1"/>
  <c r="AB22" i="13" s="1"/>
  <c r="AC22" i="13" s="1"/>
  <c r="AD22" i="13" s="1"/>
  <c r="AE22" i="13" s="1"/>
  <c r="AF22" i="13" s="1"/>
  <c r="I22" i="13"/>
  <c r="J22" i="13" s="1"/>
  <c r="K22" i="13" s="1"/>
  <c r="L22" i="13" s="1"/>
  <c r="M22" i="13" s="1"/>
  <c r="N22" i="13" s="1"/>
  <c r="O22" i="13" s="1"/>
  <c r="P22" i="13" s="1"/>
  <c r="Q22" i="13" s="1"/>
  <c r="R22" i="13" s="1"/>
  <c r="S22" i="13" s="1"/>
  <c r="BT21" i="13"/>
  <c r="BG21" i="13"/>
  <c r="CI21" i="13" s="1"/>
  <c r="V21" i="13"/>
  <c r="I21" i="13"/>
  <c r="V19" i="13"/>
  <c r="W19" i="13" s="1"/>
  <c r="X19" i="13" s="1"/>
  <c r="Y19" i="13" s="1"/>
  <c r="Z19" i="13" s="1"/>
  <c r="AA19" i="13" s="1"/>
  <c r="AB19" i="13" s="1"/>
  <c r="AC19" i="13" s="1"/>
  <c r="AD19" i="13" s="1"/>
  <c r="AE19" i="13" s="1"/>
  <c r="AF19" i="13" s="1"/>
  <c r="I19" i="13"/>
  <c r="J19" i="13" s="1"/>
  <c r="BT18" i="13"/>
  <c r="BG18" i="13"/>
  <c r="V18" i="13"/>
  <c r="I18" i="13"/>
  <c r="V16" i="13"/>
  <c r="I16" i="13"/>
  <c r="J16" i="13" s="1"/>
  <c r="K16" i="13" s="1"/>
  <c r="L16" i="13" s="1"/>
  <c r="M16" i="13" s="1"/>
  <c r="N16" i="13" s="1"/>
  <c r="O16" i="13" s="1"/>
  <c r="P16" i="13" s="1"/>
  <c r="Q16" i="13" s="1"/>
  <c r="R16" i="13" s="1"/>
  <c r="S16" i="13" s="1"/>
  <c r="BT15" i="13"/>
  <c r="BG15" i="13"/>
  <c r="CI15" i="13" s="1"/>
  <c r="V15" i="13"/>
  <c r="W15" i="13" s="1"/>
  <c r="X15" i="13" s="1"/>
  <c r="I15" i="13"/>
  <c r="V13" i="13"/>
  <c r="W13" i="13" s="1"/>
  <c r="X13" i="13" s="1"/>
  <c r="Y13" i="13" s="1"/>
  <c r="Z13" i="13" s="1"/>
  <c r="AA13" i="13" s="1"/>
  <c r="AB13" i="13" s="1"/>
  <c r="AC13" i="13" s="1"/>
  <c r="AD13" i="13" s="1"/>
  <c r="AE13" i="13" s="1"/>
  <c r="AF13" i="13" s="1"/>
  <c r="I13" i="13"/>
  <c r="J13" i="13" s="1"/>
  <c r="K13" i="13" s="1"/>
  <c r="L13" i="13" s="1"/>
  <c r="M13" i="13" s="1"/>
  <c r="N13" i="13" s="1"/>
  <c r="O13" i="13" s="1"/>
  <c r="P13" i="13" s="1"/>
  <c r="Q13" i="13" s="1"/>
  <c r="R13" i="13" s="1"/>
  <c r="S13" i="13" s="1"/>
  <c r="BT12" i="13"/>
  <c r="BG12" i="13"/>
  <c r="V12" i="13"/>
  <c r="W12" i="13" s="1"/>
  <c r="I12" i="13"/>
  <c r="V10" i="13"/>
  <c r="W10" i="13" s="1"/>
  <c r="X10" i="13" s="1"/>
  <c r="I10" i="13"/>
  <c r="J10" i="13" s="1"/>
  <c r="K10" i="13" s="1"/>
  <c r="BT9" i="13"/>
  <c r="BG9" i="13"/>
  <c r="V9" i="13"/>
  <c r="I9" i="13"/>
  <c r="V7" i="13"/>
  <c r="W7" i="13" s="1"/>
  <c r="X7" i="13" s="1"/>
  <c r="I7" i="13"/>
  <c r="J7" i="13" s="1"/>
  <c r="K7" i="13" s="1"/>
  <c r="BT6" i="13"/>
  <c r="BG6" i="13"/>
  <c r="V6" i="13"/>
  <c r="AO3" i="13" l="1"/>
  <c r="V2" i="13" s="1"/>
  <c r="BG5" i="14"/>
  <c r="BG7" i="14"/>
  <c r="CI6" i="13"/>
  <c r="BG7" i="13"/>
  <c r="BG34" i="14"/>
  <c r="BG46" i="14"/>
  <c r="BG52" i="14"/>
  <c r="BG28" i="14"/>
  <c r="BG10" i="14"/>
  <c r="BG31" i="14"/>
  <c r="BG49" i="14"/>
  <c r="BG13" i="14"/>
  <c r="BH87" i="14"/>
  <c r="BH88" i="14" s="1"/>
  <c r="BH15" i="14"/>
  <c r="BH16" i="14" s="1"/>
  <c r="BH81" i="14"/>
  <c r="BH82" i="14" s="1"/>
  <c r="BH75" i="14"/>
  <c r="BH76" i="14" s="1"/>
  <c r="BU48" i="13"/>
  <c r="BU36" i="13"/>
  <c r="BU30" i="13"/>
  <c r="W84" i="13"/>
  <c r="BV84" i="13" s="1"/>
  <c r="BU72" i="13"/>
  <c r="BG70" i="13"/>
  <c r="BU63" i="13"/>
  <c r="BU45" i="13"/>
  <c r="BG22" i="13"/>
  <c r="BU18" i="13"/>
  <c r="BG16" i="13"/>
  <c r="BI33" i="14"/>
  <c r="BI34" i="14" s="1"/>
  <c r="BH93" i="14"/>
  <c r="BH94" i="14" s="1"/>
  <c r="J87" i="14"/>
  <c r="BI87" i="14" s="1"/>
  <c r="BI88" i="14" s="1"/>
  <c r="BH48" i="14"/>
  <c r="BH49" i="14" s="1"/>
  <c r="BH45" i="14"/>
  <c r="BH46" i="14" s="1"/>
  <c r="BH9" i="14"/>
  <c r="BH10" i="14" s="1"/>
  <c r="Z2" i="13"/>
  <c r="BG55" i="13"/>
  <c r="CI54" i="13"/>
  <c r="BG40" i="13"/>
  <c r="CI39" i="13"/>
  <c r="CI9" i="13"/>
  <c r="BG10" i="13"/>
  <c r="BG28" i="13"/>
  <c r="CI27" i="13"/>
  <c r="BG43" i="13"/>
  <c r="CI42" i="13"/>
  <c r="BG58" i="13"/>
  <c r="CI57" i="13"/>
  <c r="BG19" i="13"/>
  <c r="CI18" i="13"/>
  <c r="BG52" i="13"/>
  <c r="CI51" i="13"/>
  <c r="BG25" i="13"/>
  <c r="CI24" i="13"/>
  <c r="BG31" i="13"/>
  <c r="CI30" i="13"/>
  <c r="BG37" i="13"/>
  <c r="CI36" i="13"/>
  <c r="BG46" i="13"/>
  <c r="CI45" i="13"/>
  <c r="BG61" i="13"/>
  <c r="CI60" i="13"/>
  <c r="BG64" i="13"/>
  <c r="CI63" i="13"/>
  <c r="BG67" i="13"/>
  <c r="CI66" i="13"/>
  <c r="BG76" i="13"/>
  <c r="CI75" i="13"/>
  <c r="BG79" i="13"/>
  <c r="CI78" i="13"/>
  <c r="BG85" i="13"/>
  <c r="CI84" i="13"/>
  <c r="BG88" i="13"/>
  <c r="CI87" i="13"/>
  <c r="BG13" i="13"/>
  <c r="CI12" i="13"/>
  <c r="BG34" i="13"/>
  <c r="CI33" i="13"/>
  <c r="BG49" i="13"/>
  <c r="CI48" i="13"/>
  <c r="BG73" i="13"/>
  <c r="CI72" i="13"/>
  <c r="BG82" i="13"/>
  <c r="CI81" i="13"/>
  <c r="BH93" i="13"/>
  <c r="CJ93" i="13" s="1"/>
  <c r="BH90" i="13"/>
  <c r="CJ90" i="13" s="1"/>
  <c r="CI90" i="13"/>
  <c r="BG91" i="13"/>
  <c r="BG94" i="13"/>
  <c r="J63" i="13"/>
  <c r="BI63" i="13" s="1"/>
  <c r="J69" i="13"/>
  <c r="BI69" i="13" s="1"/>
  <c r="CK69" i="13" s="1"/>
  <c r="BH36" i="13"/>
  <c r="BH30" i="13"/>
  <c r="BH18" i="13"/>
  <c r="BH15" i="13"/>
  <c r="CJ15" i="13" s="1"/>
  <c r="BH36" i="14"/>
  <c r="BH37" i="14" s="1"/>
  <c r="BG37" i="14"/>
  <c r="BG43" i="14"/>
  <c r="J45" i="14"/>
  <c r="BI45" i="14" s="1"/>
  <c r="BI46" i="14" s="1"/>
  <c r="BG55" i="14"/>
  <c r="BG58" i="14"/>
  <c r="BG61" i="14"/>
  <c r="BG64" i="14"/>
  <c r="BG67" i="14"/>
  <c r="BG73" i="14"/>
  <c r="BG76" i="14"/>
  <c r="J81" i="14"/>
  <c r="K81" i="14" s="1"/>
  <c r="BG22" i="14"/>
  <c r="BG25" i="14"/>
  <c r="Z58" i="13"/>
  <c r="AA58" i="13" s="1"/>
  <c r="AB58" i="13" s="1"/>
  <c r="AC58" i="13" s="1"/>
  <c r="AD58" i="13" s="1"/>
  <c r="AE58" i="13" s="1"/>
  <c r="AF58" i="13" s="1"/>
  <c r="J15" i="13"/>
  <c r="BI15" i="13" s="1"/>
  <c r="CK15" i="13" s="1"/>
  <c r="W18" i="13"/>
  <c r="W30" i="13"/>
  <c r="X30" i="13" s="1"/>
  <c r="Y30" i="13" s="1"/>
  <c r="W51" i="13"/>
  <c r="W64" i="13"/>
  <c r="W72" i="13"/>
  <c r="BV72" i="13" s="1"/>
  <c r="BH39" i="13"/>
  <c r="BH48" i="13"/>
  <c r="AG62" i="13"/>
  <c r="BI75" i="13"/>
  <c r="BU75" i="13"/>
  <c r="BV42" i="13"/>
  <c r="W48" i="13"/>
  <c r="BV48" i="13" s="1"/>
  <c r="AG74" i="13"/>
  <c r="BH75" i="13"/>
  <c r="W36" i="13"/>
  <c r="BU93" i="13"/>
  <c r="W93" i="13"/>
  <c r="X88" i="13"/>
  <c r="Y88" i="13" s="1"/>
  <c r="Z88" i="13" s="1"/>
  <c r="AA88" i="13" s="1"/>
  <c r="AB88" i="13" s="1"/>
  <c r="AC88" i="13" s="1"/>
  <c r="AD88" i="13" s="1"/>
  <c r="AE88" i="13" s="1"/>
  <c r="AF88" i="13" s="1"/>
  <c r="J90" i="13"/>
  <c r="BI90" i="13" s="1"/>
  <c r="K13" i="14"/>
  <c r="L13" i="14" s="1"/>
  <c r="M13" i="14" s="1"/>
  <c r="N13" i="14" s="1"/>
  <c r="O13" i="14" s="1"/>
  <c r="P13" i="14" s="1"/>
  <c r="Q13" i="14" s="1"/>
  <c r="R13" i="14" s="1"/>
  <c r="S13" i="14" s="1"/>
  <c r="J9" i="14"/>
  <c r="K9" i="14" s="1"/>
  <c r="BI84" i="14"/>
  <c r="BI85" i="14" s="1"/>
  <c r="J93" i="14"/>
  <c r="K93" i="14" s="1"/>
  <c r="L93" i="14" s="1"/>
  <c r="BI18" i="14"/>
  <c r="BI19" i="14" s="1"/>
  <c r="BH24" i="14"/>
  <c r="BH25" i="14" s="1"/>
  <c r="BI72" i="14"/>
  <c r="BI73" i="14" s="1"/>
  <c r="BH21" i="14"/>
  <c r="BH22" i="14" s="1"/>
  <c r="K22" i="14"/>
  <c r="L22" i="14" s="1"/>
  <c r="M22" i="14" s="1"/>
  <c r="N22" i="14" s="1"/>
  <c r="O22" i="14" s="1"/>
  <c r="P22" i="14" s="1"/>
  <c r="Q22" i="14" s="1"/>
  <c r="R22" i="14" s="1"/>
  <c r="S22" i="14" s="1"/>
  <c r="BH33" i="14"/>
  <c r="BH34" i="14" s="1"/>
  <c r="BH69" i="14"/>
  <c r="BH70" i="14" s="1"/>
  <c r="J75" i="14"/>
  <c r="BI75" i="14" s="1"/>
  <c r="BI76" i="14" s="1"/>
  <c r="M82" i="13"/>
  <c r="N82" i="13" s="1"/>
  <c r="O82" i="13" s="1"/>
  <c r="P82" i="13" s="1"/>
  <c r="Q82" i="13" s="1"/>
  <c r="R82" i="13" s="1"/>
  <c r="S82" i="13" s="1"/>
  <c r="BI87" i="13"/>
  <c r="J18" i="13"/>
  <c r="K18" i="13" s="1"/>
  <c r="J30" i="13"/>
  <c r="K87" i="13"/>
  <c r="L87" i="13" s="1"/>
  <c r="BK87" i="13" s="1"/>
  <c r="J40" i="13"/>
  <c r="K40" i="13" s="1"/>
  <c r="L40" i="13" s="1"/>
  <c r="M40" i="13" s="1"/>
  <c r="N40" i="13" s="1"/>
  <c r="O40" i="13" s="1"/>
  <c r="P40" i="13" s="1"/>
  <c r="Q40" i="13" s="1"/>
  <c r="R40" i="13" s="1"/>
  <c r="S40" i="13" s="1"/>
  <c r="J48" i="13"/>
  <c r="K75" i="13"/>
  <c r="L75" i="13" s="1"/>
  <c r="BK75" i="13" s="1"/>
  <c r="BG91" i="14"/>
  <c r="BG88" i="14"/>
  <c r="BG85" i="14"/>
  <c r="BG79" i="14"/>
  <c r="BH60" i="13"/>
  <c r="BH66" i="14"/>
  <c r="BH67" i="14" s="1"/>
  <c r="BH57" i="14"/>
  <c r="BH58" i="14" s="1"/>
  <c r="L7" i="14"/>
  <c r="BI6" i="14"/>
  <c r="K6" i="14"/>
  <c r="T11" i="14"/>
  <c r="K27" i="14"/>
  <c r="K67" i="14"/>
  <c r="T10" i="14"/>
  <c r="T14" i="14"/>
  <c r="J15" i="14"/>
  <c r="K18" i="14"/>
  <c r="BG19" i="14"/>
  <c r="K21" i="14"/>
  <c r="BI21" i="14"/>
  <c r="BI22" i="14" s="1"/>
  <c r="J24" i="14"/>
  <c r="BJ30" i="14"/>
  <c r="BJ31" i="14" s="1"/>
  <c r="K34" i="14"/>
  <c r="J36" i="14"/>
  <c r="K49" i="14"/>
  <c r="T50" i="14"/>
  <c r="J52" i="14"/>
  <c r="BI51" i="14" s="1"/>
  <c r="BI52" i="14" s="1"/>
  <c r="BH60" i="14"/>
  <c r="BH61" i="14" s="1"/>
  <c r="J60" i="14"/>
  <c r="J90" i="14"/>
  <c r="BH90" i="14"/>
  <c r="BH91" i="14" s="1"/>
  <c r="T17" i="14"/>
  <c r="M30" i="14"/>
  <c r="BK30" i="14"/>
  <c r="BK31" i="14" s="1"/>
  <c r="BH6" i="14"/>
  <c r="T23" i="14"/>
  <c r="K37" i="14"/>
  <c r="J40" i="14"/>
  <c r="BI39" i="14" s="1"/>
  <c r="BI40" i="14" s="1"/>
  <c r="BI42" i="14"/>
  <c r="BI43" i="14" s="1"/>
  <c r="T43" i="14"/>
  <c r="K51" i="14"/>
  <c r="M85" i="14"/>
  <c r="T16" i="14"/>
  <c r="K33" i="14"/>
  <c r="J48" i="14"/>
  <c r="M73" i="14"/>
  <c r="J12" i="14"/>
  <c r="BH12" i="14"/>
  <c r="BH13" i="14" s="1"/>
  <c r="BG16" i="14"/>
  <c r="T19" i="14"/>
  <c r="T20" i="14"/>
  <c r="K25" i="14"/>
  <c r="T26" i="14"/>
  <c r="J28" i="14"/>
  <c r="BI27" i="14" s="1"/>
  <c r="BI28" i="14" s="1"/>
  <c r="BI30" i="14"/>
  <c r="BI31" i="14" s="1"/>
  <c r="T31" i="14"/>
  <c r="K39" i="14"/>
  <c r="BG40" i="14"/>
  <c r="K42" i="14"/>
  <c r="T46" i="14"/>
  <c r="T47" i="14"/>
  <c r="BI54" i="14"/>
  <c r="BI55" i="14" s="1"/>
  <c r="K54" i="14"/>
  <c r="BH54" i="14"/>
  <c r="BH55" i="14" s="1"/>
  <c r="T55" i="14"/>
  <c r="K63" i="14"/>
  <c r="J78" i="14"/>
  <c r="BH78" i="14"/>
  <c r="BH79" i="14" s="1"/>
  <c r="T91" i="14"/>
  <c r="T95" i="14"/>
  <c r="BH27" i="14"/>
  <c r="BH28" i="14" s="1"/>
  <c r="BH39" i="14"/>
  <c r="BH40" i="14" s="1"/>
  <c r="BH51" i="14"/>
  <c r="BH52" i="14" s="1"/>
  <c r="T53" i="14"/>
  <c r="T58" i="14"/>
  <c r="T59" i="14"/>
  <c r="J70" i="14"/>
  <c r="K79" i="14"/>
  <c r="J82" i="14"/>
  <c r="J94" i="14"/>
  <c r="BH18" i="14"/>
  <c r="BH19" i="14" s="1"/>
  <c r="BH30" i="14"/>
  <c r="BH31" i="14" s="1"/>
  <c r="BH42" i="14"/>
  <c r="BH43" i="14" s="1"/>
  <c r="BH63" i="14"/>
  <c r="BH64" i="14" s="1"/>
  <c r="BG70" i="14"/>
  <c r="K72" i="14"/>
  <c r="BG82" i="14"/>
  <c r="K84" i="14"/>
  <c r="BG94" i="14"/>
  <c r="T62" i="14"/>
  <c r="J64" i="14"/>
  <c r="BI63" i="14" s="1"/>
  <c r="BI64" i="14" s="1"/>
  <c r="J66" i="14"/>
  <c r="L81" i="14"/>
  <c r="T68" i="14"/>
  <c r="T76" i="14"/>
  <c r="T80" i="14"/>
  <c r="T88" i="14"/>
  <c r="T92" i="14"/>
  <c r="BH72" i="14"/>
  <c r="BH73" i="14" s="1"/>
  <c r="BH84" i="14"/>
  <c r="BH85" i="14" s="1"/>
  <c r="P46" i="13"/>
  <c r="BU6" i="13"/>
  <c r="AG11" i="13"/>
  <c r="BV12" i="13"/>
  <c r="X12" i="13"/>
  <c r="T14" i="13"/>
  <c r="AG14" i="13"/>
  <c r="Y15" i="13"/>
  <c r="BH21" i="13"/>
  <c r="CJ21" i="13" s="1"/>
  <c r="J21" i="13"/>
  <c r="T22" i="13"/>
  <c r="AG22" i="13"/>
  <c r="BU24" i="13"/>
  <c r="AG25" i="13"/>
  <c r="AG29" i="13"/>
  <c r="T31" i="13"/>
  <c r="AG35" i="13"/>
  <c r="T41" i="13"/>
  <c r="AG41" i="13"/>
  <c r="J42" i="13"/>
  <c r="BH42" i="13"/>
  <c r="AG47" i="13"/>
  <c r="T49" i="13"/>
  <c r="AG49" i="13"/>
  <c r="L51" i="13"/>
  <c r="BH51" i="13"/>
  <c r="J52" i="13"/>
  <c r="BI51" i="13" s="1"/>
  <c r="AG56" i="13"/>
  <c r="Y60" i="13"/>
  <c r="K64" i="13"/>
  <c r="J73" i="13"/>
  <c r="BI72" i="13" s="1"/>
  <c r="BH72" i="13"/>
  <c r="W87" i="13"/>
  <c r="BU87" i="13"/>
  <c r="W6" i="13"/>
  <c r="BU9" i="13"/>
  <c r="W9" i="13"/>
  <c r="T11" i="13"/>
  <c r="BH12" i="13"/>
  <c r="T13" i="13"/>
  <c r="T17" i="13"/>
  <c r="K19" i="13"/>
  <c r="AG23" i="13"/>
  <c r="W24" i="13"/>
  <c r="X27" i="13"/>
  <c r="BH27" i="13"/>
  <c r="J28" i="13"/>
  <c r="BI27" i="13" s="1"/>
  <c r="X31" i="13"/>
  <c r="BH33" i="13"/>
  <c r="J33" i="13"/>
  <c r="L34" i="13"/>
  <c r="Y34" i="13"/>
  <c r="BH45" i="13"/>
  <c r="J45" i="13"/>
  <c r="J58" i="13"/>
  <c r="T67" i="13"/>
  <c r="BH6" i="13"/>
  <c r="BU15" i="13"/>
  <c r="W16" i="13"/>
  <c r="BU21" i="13"/>
  <c r="W21" i="13"/>
  <c r="BH24" i="13"/>
  <c r="K27" i="13"/>
  <c r="T29" i="13"/>
  <c r="L39" i="13"/>
  <c r="BU39" i="13"/>
  <c r="W40" i="13"/>
  <c r="T43" i="13"/>
  <c r="X48" i="13"/>
  <c r="AG59" i="13"/>
  <c r="BH66" i="13"/>
  <c r="J66" i="13"/>
  <c r="AG67" i="13"/>
  <c r="BU69" i="13"/>
  <c r="W69" i="13"/>
  <c r="AG70" i="13"/>
  <c r="L79" i="13"/>
  <c r="Y79" i="13"/>
  <c r="BI81" i="13"/>
  <c r="K81" i="13"/>
  <c r="W82" i="13"/>
  <c r="AG92" i="13"/>
  <c r="T37" i="13"/>
  <c r="T59" i="13"/>
  <c r="J12" i="13"/>
  <c r="AG19" i="13"/>
  <c r="T23" i="13"/>
  <c r="T25" i="13"/>
  <c r="J36" i="13"/>
  <c r="AG37" i="13"/>
  <c r="T47" i="13"/>
  <c r="J6" i="13"/>
  <c r="L7" i="13"/>
  <c r="Y7" i="13"/>
  <c r="BH9" i="13"/>
  <c r="J9" i="13"/>
  <c r="L10" i="13"/>
  <c r="Y10" i="13"/>
  <c r="BU12" i="13"/>
  <c r="AG13" i="13"/>
  <c r="T16" i="13"/>
  <c r="AG17" i="13"/>
  <c r="AG20" i="13"/>
  <c r="J24" i="13"/>
  <c r="BU27" i="13"/>
  <c r="W28" i="13"/>
  <c r="BU33" i="13"/>
  <c r="W33" i="13"/>
  <c r="T35" i="13"/>
  <c r="T38" i="13"/>
  <c r="BV57" i="13"/>
  <c r="X57" i="13"/>
  <c r="T76" i="13"/>
  <c r="BV75" i="13"/>
  <c r="X76" i="13"/>
  <c r="BW75" i="13" s="1"/>
  <c r="X90" i="13"/>
  <c r="BV90" i="13"/>
  <c r="BU42" i="13"/>
  <c r="AG43" i="13"/>
  <c r="AG46" i="13"/>
  <c r="T50" i="13"/>
  <c r="BU54" i="13"/>
  <c r="W54" i="13"/>
  <c r="T56" i="13"/>
  <c r="BH57" i="13"/>
  <c r="AG68" i="13"/>
  <c r="BH78" i="13"/>
  <c r="J78" i="13"/>
  <c r="BU81" i="13"/>
  <c r="AG91" i="13"/>
  <c r="T94" i="13"/>
  <c r="X39" i="13"/>
  <c r="X42" i="13"/>
  <c r="T44" i="13"/>
  <c r="W45" i="13"/>
  <c r="AG50" i="13"/>
  <c r="AG53" i="13"/>
  <c r="J57" i="13"/>
  <c r="BU60" i="13"/>
  <c r="W61" i="13"/>
  <c r="Y63" i="13"/>
  <c r="BU66" i="13"/>
  <c r="W66" i="13"/>
  <c r="T68" i="13"/>
  <c r="BH69" i="13"/>
  <c r="CJ69" i="13" s="1"/>
  <c r="T70" i="13"/>
  <c r="K72" i="13"/>
  <c r="AG73" i="13"/>
  <c r="T74" i="13"/>
  <c r="BJ75" i="13"/>
  <c r="T77" i="13"/>
  <c r="AG80" i="13"/>
  <c r="W81" i="13"/>
  <c r="BH84" i="13"/>
  <c r="J85" i="13"/>
  <c r="BI84" i="13" s="1"/>
  <c r="T86" i="13"/>
  <c r="T92" i="13"/>
  <c r="J93" i="13"/>
  <c r="AG94" i="13"/>
  <c r="T95" i="13"/>
  <c r="AG38" i="13"/>
  <c r="AG52" i="13"/>
  <c r="AG44" i="13"/>
  <c r="BH54" i="13"/>
  <c r="J54" i="13"/>
  <c r="T55" i="13"/>
  <c r="AG55" i="13"/>
  <c r="BU57" i="13"/>
  <c r="T61" i="13"/>
  <c r="AG65" i="13"/>
  <c r="Z75" i="13"/>
  <c r="BU78" i="13"/>
  <c r="W78" i="13"/>
  <c r="T80" i="13"/>
  <c r="BH81" i="13"/>
  <c r="L84" i="13"/>
  <c r="AG85" i="13"/>
  <c r="AG86" i="13"/>
  <c r="T88" i="13"/>
  <c r="BU90" i="13"/>
  <c r="AG95" i="13"/>
  <c r="BH87" i="13"/>
  <c r="AG89" i="13"/>
  <c r="T91" i="13"/>
  <c r="CI5" i="13" l="1"/>
  <c r="X72" i="13"/>
  <c r="BI39" i="13"/>
  <c r="CK39" i="13" s="1"/>
  <c r="BJ39" i="13"/>
  <c r="CL39" i="13" s="1"/>
  <c r="K87" i="14"/>
  <c r="BJ87" i="14" s="1"/>
  <c r="BJ88" i="14" s="1"/>
  <c r="K45" i="14"/>
  <c r="BJ45" i="14" s="1"/>
  <c r="BJ46" i="14" s="1"/>
  <c r="X84" i="13"/>
  <c r="BW84" i="13" s="1"/>
  <c r="T40" i="13"/>
  <c r="BH70" i="13"/>
  <c r="BV30" i="13"/>
  <c r="BH22" i="13"/>
  <c r="BH16" i="13"/>
  <c r="K90" i="13"/>
  <c r="L90" i="13" s="1"/>
  <c r="M87" i="13"/>
  <c r="N87" i="13" s="1"/>
  <c r="M75" i="13"/>
  <c r="BL75" i="13" s="1"/>
  <c r="BI81" i="14"/>
  <c r="BI82" i="14" s="1"/>
  <c r="K75" i="14"/>
  <c r="BJ75" i="14" s="1"/>
  <c r="BJ76" i="14" s="1"/>
  <c r="BH55" i="13"/>
  <c r="CJ54" i="13"/>
  <c r="BH94" i="13"/>
  <c r="BH91" i="13"/>
  <c r="BH85" i="13"/>
  <c r="CJ84" i="13"/>
  <c r="BJ76" i="13"/>
  <c r="CL75" i="13"/>
  <c r="CK27" i="13"/>
  <c r="BH61" i="13"/>
  <c r="CJ60" i="13"/>
  <c r="CJ87" i="13"/>
  <c r="BH88" i="13"/>
  <c r="K69" i="13"/>
  <c r="BJ69" i="13" s="1"/>
  <c r="CL69" i="13" s="1"/>
  <c r="BH10" i="13"/>
  <c r="CJ9" i="13"/>
  <c r="BH46" i="13"/>
  <c r="CJ45" i="13"/>
  <c r="CJ27" i="13"/>
  <c r="BH28" i="13"/>
  <c r="CK63" i="13"/>
  <c r="BH19" i="13"/>
  <c r="CJ18" i="13"/>
  <c r="BH82" i="13"/>
  <c r="CJ81" i="13"/>
  <c r="BH79" i="13"/>
  <c r="CJ78" i="13"/>
  <c r="CK51" i="13"/>
  <c r="CJ6" i="13"/>
  <c r="BH7" i="13"/>
  <c r="BH13" i="13"/>
  <c r="CJ12" i="13"/>
  <c r="BH73" i="13"/>
  <c r="CJ72" i="13"/>
  <c r="BH43" i="13"/>
  <c r="CJ42" i="13"/>
  <c r="BH49" i="13"/>
  <c r="CJ48" i="13"/>
  <c r="BH31" i="13"/>
  <c r="CJ30" i="13"/>
  <c r="CM75" i="13"/>
  <c r="BH58" i="13"/>
  <c r="CJ57" i="13"/>
  <c r="BI76" i="13"/>
  <c r="CK75" i="13"/>
  <c r="BH34" i="13"/>
  <c r="CJ33" i="13"/>
  <c r="BH52" i="13"/>
  <c r="CJ51" i="13"/>
  <c r="CK84" i="13"/>
  <c r="BI85" i="13"/>
  <c r="CM87" i="13"/>
  <c r="CK81" i="13"/>
  <c r="BH67" i="13"/>
  <c r="CJ66" i="13"/>
  <c r="BH25" i="13"/>
  <c r="CJ24" i="13"/>
  <c r="BI73" i="13"/>
  <c r="CK72" i="13"/>
  <c r="CK87" i="13"/>
  <c r="CJ75" i="13"/>
  <c r="BH76" i="13"/>
  <c r="CJ39" i="13"/>
  <c r="BH40" i="13"/>
  <c r="BH37" i="13"/>
  <c r="CJ36" i="13"/>
  <c r="BI91" i="13"/>
  <c r="CK90" i="13"/>
  <c r="K15" i="13"/>
  <c r="L15" i="13" s="1"/>
  <c r="K63" i="13"/>
  <c r="BV63" i="13"/>
  <c r="BI64" i="13" s="1"/>
  <c r="X64" i="13"/>
  <c r="BJ87" i="13"/>
  <c r="BJ18" i="13"/>
  <c r="BV51" i="13"/>
  <c r="BI52" i="13" s="1"/>
  <c r="X51" i="13"/>
  <c r="BV18" i="13"/>
  <c r="X18" i="13"/>
  <c r="AG58" i="13"/>
  <c r="BV36" i="13"/>
  <c r="X36" i="13"/>
  <c r="L18" i="13"/>
  <c r="M18" i="13" s="1"/>
  <c r="BI93" i="14"/>
  <c r="BI94" i="14" s="1"/>
  <c r="BV93" i="13"/>
  <c r="X93" i="13"/>
  <c r="AG88" i="13"/>
  <c r="BI9" i="14"/>
  <c r="BI10" i="14" s="1"/>
  <c r="T22" i="14"/>
  <c r="T13" i="14"/>
  <c r="BI18" i="13"/>
  <c r="BI48" i="13"/>
  <c r="K48" i="13"/>
  <c r="K30" i="13"/>
  <c r="BI30" i="13"/>
  <c r="T82" i="13"/>
  <c r="K61" i="14"/>
  <c r="J69" i="14"/>
  <c r="J60" i="13"/>
  <c r="J57" i="14"/>
  <c r="BH63" i="13"/>
  <c r="L54" i="14"/>
  <c r="BJ54" i="14"/>
  <c r="BJ55" i="14" s="1"/>
  <c r="L34" i="14"/>
  <c r="M81" i="14"/>
  <c r="BI66" i="14"/>
  <c r="BI67" i="14" s="1"/>
  <c r="K66" i="14"/>
  <c r="L84" i="14"/>
  <c r="BJ84" i="14"/>
  <c r="BJ85" i="14" s="1"/>
  <c r="L79" i="14"/>
  <c r="K70" i="14"/>
  <c r="L63" i="14"/>
  <c r="L39" i="14"/>
  <c r="L33" i="14"/>
  <c r="BJ33" i="14"/>
  <c r="BJ34" i="14" s="1"/>
  <c r="BI60" i="14"/>
  <c r="BI61" i="14" s="1"/>
  <c r="K60" i="14"/>
  <c r="K52" i="14"/>
  <c r="BJ51" i="14" s="1"/>
  <c r="BJ52" i="14" s="1"/>
  <c r="L67" i="14"/>
  <c r="BI12" i="14"/>
  <c r="BI13" i="14" s="1"/>
  <c r="K12" i="14"/>
  <c r="L21" i="14"/>
  <c r="BJ21" i="14"/>
  <c r="BJ22" i="14" s="1"/>
  <c r="N73" i="14"/>
  <c r="L18" i="14"/>
  <c r="BJ18" i="14"/>
  <c r="BJ19" i="14" s="1"/>
  <c r="L49" i="14"/>
  <c r="BI7" i="14"/>
  <c r="M93" i="14"/>
  <c r="L72" i="14"/>
  <c r="BJ72" i="14"/>
  <c r="BJ73" i="14" s="1"/>
  <c r="K78" i="14"/>
  <c r="BI78" i="14"/>
  <c r="BI79" i="14" s="1"/>
  <c r="L42" i="14"/>
  <c r="BJ42" i="14"/>
  <c r="BJ43" i="14" s="1"/>
  <c r="K28" i="14"/>
  <c r="BJ27" i="14" s="1"/>
  <c r="BJ28" i="14" s="1"/>
  <c r="L25" i="14"/>
  <c r="N85" i="14"/>
  <c r="L37" i="14"/>
  <c r="K36" i="14"/>
  <c r="BI36" i="14"/>
  <c r="BI37" i="14" s="1"/>
  <c r="K24" i="14"/>
  <c r="BI24" i="14"/>
  <c r="BI25" i="14" s="1"/>
  <c r="L9" i="14"/>
  <c r="BJ9" i="14"/>
  <c r="BJ10" i="14" s="1"/>
  <c r="M7" i="14"/>
  <c r="K64" i="14"/>
  <c r="K94" i="14"/>
  <c r="K82" i="14"/>
  <c r="K48" i="14"/>
  <c r="BI48" i="14"/>
  <c r="BI49" i="14" s="1"/>
  <c r="L51" i="14"/>
  <c r="K40" i="14"/>
  <c r="BH5" i="14"/>
  <c r="BH7" i="14"/>
  <c r="N30" i="14"/>
  <c r="BL30" i="14"/>
  <c r="BL31" i="14" s="1"/>
  <c r="K90" i="14"/>
  <c r="BI90" i="14"/>
  <c r="BI91" i="14" s="1"/>
  <c r="K15" i="14"/>
  <c r="BI15" i="14"/>
  <c r="BI16" i="14" s="1"/>
  <c r="L27" i="14"/>
  <c r="L6" i="14"/>
  <c r="BJ6" i="14"/>
  <c r="AA75" i="13"/>
  <c r="L72" i="13"/>
  <c r="Y76" i="13"/>
  <c r="Z7" i="13"/>
  <c r="L27" i="13"/>
  <c r="Y31" i="13"/>
  <c r="BX30" i="13" s="1"/>
  <c r="X6" i="13"/>
  <c r="BV6" i="13"/>
  <c r="K54" i="13"/>
  <c r="BI54" i="13"/>
  <c r="BI93" i="13"/>
  <c r="CK93" i="13" s="1"/>
  <c r="K93" i="13"/>
  <c r="K85" i="13"/>
  <c r="X66" i="13"/>
  <c r="BV66" i="13"/>
  <c r="X61" i="13"/>
  <c r="Y39" i="13"/>
  <c r="X54" i="13"/>
  <c r="BV54" i="13"/>
  <c r="Y90" i="13"/>
  <c r="BW90" i="13"/>
  <c r="X33" i="13"/>
  <c r="BV33" i="13"/>
  <c r="X28" i="13"/>
  <c r="BW27" i="13" s="1"/>
  <c r="K9" i="13"/>
  <c r="BI9" i="13"/>
  <c r="M7" i="13"/>
  <c r="X82" i="13"/>
  <c r="X40" i="13"/>
  <c r="BW39" i="13" s="1"/>
  <c r="BJ40" i="13" s="1"/>
  <c r="BV39" i="13"/>
  <c r="BW72" i="13"/>
  <c r="Y72" i="13"/>
  <c r="K45" i="13"/>
  <c r="BI45" i="13"/>
  <c r="K33" i="13"/>
  <c r="BI33" i="13"/>
  <c r="K28" i="13"/>
  <c r="BJ27" i="13" s="1"/>
  <c r="X9" i="13"/>
  <c r="BV9" i="13"/>
  <c r="K42" i="13"/>
  <c r="BI42" i="13"/>
  <c r="K21" i="13"/>
  <c r="BI21" i="13"/>
  <c r="CK21" i="13" s="1"/>
  <c r="X78" i="13"/>
  <c r="BV78" i="13"/>
  <c r="BI57" i="13"/>
  <c r="K57" i="13"/>
  <c r="Y57" i="13"/>
  <c r="BW57" i="13"/>
  <c r="BI12" i="13"/>
  <c r="K12" i="13"/>
  <c r="Z79" i="13"/>
  <c r="X16" i="13"/>
  <c r="M34" i="13"/>
  <c r="Z15" i="13"/>
  <c r="M79" i="13"/>
  <c r="BV69" i="13"/>
  <c r="BI70" i="13" s="1"/>
  <c r="X69" i="13"/>
  <c r="Y48" i="13"/>
  <c r="BW48" i="13"/>
  <c r="BW30" i="13"/>
  <c r="K58" i="13"/>
  <c r="BV87" i="13"/>
  <c r="BI88" i="13" s="1"/>
  <c r="X87" i="13"/>
  <c r="K73" i="13"/>
  <c r="Z60" i="13"/>
  <c r="BV27" i="13"/>
  <c r="BI28" i="13" s="1"/>
  <c r="Q46" i="13"/>
  <c r="BV81" i="13"/>
  <c r="BI82" i="13" s="1"/>
  <c r="X81" i="13"/>
  <c r="BW42" i="13"/>
  <c r="Y42" i="13"/>
  <c r="BI24" i="13"/>
  <c r="K24" i="13"/>
  <c r="M10" i="13"/>
  <c r="BI36" i="13"/>
  <c r="K36" i="13"/>
  <c r="M39" i="13"/>
  <c r="BK39" i="13"/>
  <c r="L64" i="13"/>
  <c r="Z63" i="13"/>
  <c r="X45" i="13"/>
  <c r="BV45" i="13"/>
  <c r="K78" i="13"/>
  <c r="BI78" i="13"/>
  <c r="Z30" i="13"/>
  <c r="BV15" i="13"/>
  <c r="BI16" i="13" s="1"/>
  <c r="K6" i="13"/>
  <c r="BI6" i="13"/>
  <c r="L81" i="13"/>
  <c r="BJ81" i="13"/>
  <c r="M84" i="13"/>
  <c r="BV60" i="13"/>
  <c r="Z10" i="13"/>
  <c r="K66" i="13"/>
  <c r="BI66" i="13"/>
  <c r="X21" i="13"/>
  <c r="BV21" i="13"/>
  <c r="Z34" i="13"/>
  <c r="Y27" i="13"/>
  <c r="BV24" i="13"/>
  <c r="X24" i="13"/>
  <c r="L19" i="13"/>
  <c r="K52" i="13"/>
  <c r="M51" i="13"/>
  <c r="Y12" i="13"/>
  <c r="BW12" i="13"/>
  <c r="N75" i="13" l="1"/>
  <c r="Y84" i="13"/>
  <c r="L87" i="14"/>
  <c r="BK87" i="14" s="1"/>
  <c r="BK88" i="14" s="1"/>
  <c r="L45" i="14"/>
  <c r="BK45" i="14" s="1"/>
  <c r="BK46" i="14" s="1"/>
  <c r="BJ90" i="13"/>
  <c r="CL90" i="13" s="1"/>
  <c r="BL87" i="13"/>
  <c r="BI40" i="13"/>
  <c r="BJ15" i="13"/>
  <c r="CL15" i="13" s="1"/>
  <c r="L75" i="14"/>
  <c r="L69" i="13"/>
  <c r="M69" i="13" s="1"/>
  <c r="BI22" i="13"/>
  <c r="BK18" i="13"/>
  <c r="CM18" i="13" s="1"/>
  <c r="BI55" i="13"/>
  <c r="CK54" i="13"/>
  <c r="CM39" i="13"/>
  <c r="BI49" i="13"/>
  <c r="CK48" i="13"/>
  <c r="CN87" i="13"/>
  <c r="CK45" i="13"/>
  <c r="BI46" i="13"/>
  <c r="CK18" i="13"/>
  <c r="BI19" i="13"/>
  <c r="CK66" i="13"/>
  <c r="BI67" i="13"/>
  <c r="CL81" i="13"/>
  <c r="CK33" i="13"/>
  <c r="BI34" i="13"/>
  <c r="CN75" i="13"/>
  <c r="CK12" i="13"/>
  <c r="BI13" i="13"/>
  <c r="CK57" i="13"/>
  <c r="BI58" i="13"/>
  <c r="CK6" i="13"/>
  <c r="BI7" i="13"/>
  <c r="BI25" i="13"/>
  <c r="CK24" i="13"/>
  <c r="CK42" i="13"/>
  <c r="BI43" i="13"/>
  <c r="CK30" i="13"/>
  <c r="BI31" i="13"/>
  <c r="CL18" i="13"/>
  <c r="CK78" i="13"/>
  <c r="BI79" i="13"/>
  <c r="CK36" i="13"/>
  <c r="BI37" i="13"/>
  <c r="BJ28" i="13"/>
  <c r="CL27" i="13"/>
  <c r="BI10" i="13"/>
  <c r="CK9" i="13"/>
  <c r="BH64" i="13"/>
  <c r="CJ63" i="13"/>
  <c r="CJ5" i="13" s="1"/>
  <c r="CL87" i="13"/>
  <c r="BJ91" i="13"/>
  <c r="BI94" i="13"/>
  <c r="BJ63" i="13"/>
  <c r="L63" i="13"/>
  <c r="BK63" i="13" s="1"/>
  <c r="BW51" i="13"/>
  <c r="Y51" i="13"/>
  <c r="Y64" i="13"/>
  <c r="BW63" i="13"/>
  <c r="Y18" i="13"/>
  <c r="BW18" i="13"/>
  <c r="BJ19" i="13" s="1"/>
  <c r="BW36" i="13"/>
  <c r="Y36" i="13"/>
  <c r="BW93" i="13"/>
  <c r="Y93" i="13"/>
  <c r="L30" i="13"/>
  <c r="BJ30" i="13"/>
  <c r="L48" i="13"/>
  <c r="BJ48" i="13"/>
  <c r="K57" i="14"/>
  <c r="BI57" i="14"/>
  <c r="BI58" i="14" s="1"/>
  <c r="BI60" i="13"/>
  <c r="K60" i="13"/>
  <c r="K69" i="14"/>
  <c r="BJ69" i="14" s="1"/>
  <c r="BJ70" i="14" s="1"/>
  <c r="BI69" i="14"/>
  <c r="BI70" i="14" s="1"/>
  <c r="L61" i="14"/>
  <c r="M6" i="14"/>
  <c r="BK6" i="14"/>
  <c r="L82" i="14"/>
  <c r="BJ81" i="14"/>
  <c r="BJ82" i="14" s="1"/>
  <c r="O85" i="14"/>
  <c r="N93" i="14"/>
  <c r="M45" i="14"/>
  <c r="L60" i="14"/>
  <c r="BJ60" i="14"/>
  <c r="BJ61" i="14" s="1"/>
  <c r="L70" i="14"/>
  <c r="M84" i="14"/>
  <c r="BK84" i="14"/>
  <c r="BK85" i="14" s="1"/>
  <c r="BM30" i="14"/>
  <c r="BM31" i="14" s="1"/>
  <c r="O30" i="14"/>
  <c r="L40" i="14"/>
  <c r="L94" i="14"/>
  <c r="BJ93" i="14"/>
  <c r="BJ94" i="14" s="1"/>
  <c r="M9" i="14"/>
  <c r="BK9" i="14"/>
  <c r="BK10" i="14" s="1"/>
  <c r="L36" i="14"/>
  <c r="BJ36" i="14"/>
  <c r="BJ37" i="14" s="1"/>
  <c r="M25" i="14"/>
  <c r="M42" i="14"/>
  <c r="BK42" i="14"/>
  <c r="BK43" i="14" s="1"/>
  <c r="M72" i="14"/>
  <c r="BK72" i="14"/>
  <c r="BK73" i="14" s="1"/>
  <c r="M49" i="14"/>
  <c r="M75" i="14"/>
  <c r="BK75" i="14"/>
  <c r="BK76" i="14" s="1"/>
  <c r="L12" i="14"/>
  <c r="BJ12" i="14"/>
  <c r="BJ13" i="14" s="1"/>
  <c r="M33" i="14"/>
  <c r="BK33" i="14"/>
  <c r="BK34" i="14" s="1"/>
  <c r="BJ39" i="14"/>
  <c r="BJ40" i="14" s="1"/>
  <c r="M79" i="14"/>
  <c r="L66" i="14"/>
  <c r="BJ66" i="14"/>
  <c r="BJ67" i="14" s="1"/>
  <c r="N81" i="14"/>
  <c r="M27" i="14"/>
  <c r="L48" i="14"/>
  <c r="BJ48" i="14"/>
  <c r="BJ49" i="14" s="1"/>
  <c r="M87" i="14"/>
  <c r="L28" i="14"/>
  <c r="M18" i="14"/>
  <c r="BK18" i="14"/>
  <c r="BK19" i="14" s="1"/>
  <c r="M67" i="14"/>
  <c r="M63" i="14"/>
  <c r="M34" i="14"/>
  <c r="M54" i="14"/>
  <c r="BK54" i="14"/>
  <c r="BK55" i="14" s="1"/>
  <c r="BJ7" i="14"/>
  <c r="BJ15" i="14"/>
  <c r="BJ16" i="14" s="1"/>
  <c r="L15" i="14"/>
  <c r="L90" i="14"/>
  <c r="BJ90" i="14"/>
  <c r="BJ91" i="14" s="1"/>
  <c r="M51" i="14"/>
  <c r="L64" i="14"/>
  <c r="N7" i="14"/>
  <c r="L24" i="14"/>
  <c r="BJ24" i="14"/>
  <c r="BJ25" i="14" s="1"/>
  <c r="M37" i="14"/>
  <c r="L78" i="14"/>
  <c r="BJ78" i="14"/>
  <c r="BJ79" i="14" s="1"/>
  <c r="O73" i="14"/>
  <c r="M21" i="14"/>
  <c r="BK21" i="14"/>
  <c r="BK22" i="14" s="1"/>
  <c r="L52" i="14"/>
  <c r="M39" i="14"/>
  <c r="BJ63" i="14"/>
  <c r="BJ64" i="14" s="1"/>
  <c r="M81" i="13"/>
  <c r="BK81" i="13"/>
  <c r="AA63" i="13"/>
  <c r="R46" i="13"/>
  <c r="N79" i="13"/>
  <c r="N34" i="13"/>
  <c r="BW33" i="13"/>
  <c r="Y33" i="13"/>
  <c r="Y6" i="13"/>
  <c r="BW6" i="13"/>
  <c r="N51" i="13"/>
  <c r="Y24" i="13"/>
  <c r="BW24" i="13"/>
  <c r="BJ78" i="13"/>
  <c r="L78" i="13"/>
  <c r="AA15" i="13"/>
  <c r="Y16" i="13"/>
  <c r="BW15" i="13"/>
  <c r="L57" i="13"/>
  <c r="BJ57" i="13"/>
  <c r="BW78" i="13"/>
  <c r="Y78" i="13"/>
  <c r="BW9" i="13"/>
  <c r="Y9" i="13"/>
  <c r="Z72" i="13"/>
  <c r="BX72" i="13"/>
  <c r="N7" i="13"/>
  <c r="Y28" i="13"/>
  <c r="BX27" i="13" s="1"/>
  <c r="BW54" i="13"/>
  <c r="Y54" i="13"/>
  <c r="Z31" i="13"/>
  <c r="BY30" i="13" s="1"/>
  <c r="M27" i="13"/>
  <c r="AB75" i="13"/>
  <c r="Y21" i="13"/>
  <c r="BW21" i="13"/>
  <c r="O87" i="13"/>
  <c r="BM87" i="13"/>
  <c r="N18" i="13"/>
  <c r="Z57" i="13"/>
  <c r="BX57" i="13"/>
  <c r="L45" i="13"/>
  <c r="BJ45" i="13"/>
  <c r="BJ9" i="13"/>
  <c r="L9" i="13"/>
  <c r="Y61" i="13"/>
  <c r="BW60" i="13"/>
  <c r="AA7" i="13"/>
  <c r="N84" i="13"/>
  <c r="N10" i="13"/>
  <c r="BX42" i="13"/>
  <c r="Z42" i="13"/>
  <c r="Z12" i="13"/>
  <c r="BX12" i="13"/>
  <c r="L52" i="13"/>
  <c r="BJ51" i="13"/>
  <c r="AA34" i="13"/>
  <c r="BM75" i="13"/>
  <c r="O75" i="13"/>
  <c r="L6" i="13"/>
  <c r="BJ6" i="13"/>
  <c r="BL39" i="13"/>
  <c r="N39" i="13"/>
  <c r="L24" i="13"/>
  <c r="BJ24" i="13"/>
  <c r="AA60" i="13"/>
  <c r="Y69" i="13"/>
  <c r="BW69" i="13"/>
  <c r="BJ70" i="13" s="1"/>
  <c r="M90" i="13"/>
  <c r="BK90" i="13"/>
  <c r="M15" i="13"/>
  <c r="BK15" i="13"/>
  <c r="CM15" i="13" s="1"/>
  <c r="AA79" i="13"/>
  <c r="L42" i="13"/>
  <c r="BJ42" i="13"/>
  <c r="BJ33" i="13"/>
  <c r="L33" i="13"/>
  <c r="Y40" i="13"/>
  <c r="BX39" i="13" s="1"/>
  <c r="BK40" i="13" s="1"/>
  <c r="Z39" i="13"/>
  <c r="L85" i="13"/>
  <c r="BJ84" i="13"/>
  <c r="M72" i="13"/>
  <c r="M19" i="13"/>
  <c r="BL18" i="13" s="1"/>
  <c r="Z84" i="13"/>
  <c r="BX84" i="13"/>
  <c r="AA30" i="13"/>
  <c r="BW87" i="13"/>
  <c r="BJ88" i="13" s="1"/>
  <c r="Y87" i="13"/>
  <c r="Z48" i="13"/>
  <c r="BX48" i="13"/>
  <c r="L28" i="13"/>
  <c r="BK27" i="13" s="1"/>
  <c r="Z27" i="13"/>
  <c r="BJ66" i="13"/>
  <c r="L66" i="13"/>
  <c r="AA10" i="13"/>
  <c r="Y45" i="13"/>
  <c r="BW45" i="13"/>
  <c r="M64" i="13"/>
  <c r="L36" i="13"/>
  <c r="BJ36" i="13"/>
  <c r="Y81" i="13"/>
  <c r="BW81" i="13"/>
  <c r="BJ82" i="13" s="1"/>
  <c r="L73" i="13"/>
  <c r="L58" i="13"/>
  <c r="L12" i="13"/>
  <c r="BJ12" i="13"/>
  <c r="BJ21" i="13"/>
  <c r="CL21" i="13" s="1"/>
  <c r="L21" i="13"/>
  <c r="Y82" i="13"/>
  <c r="Z90" i="13"/>
  <c r="BX90" i="13"/>
  <c r="Y66" i="13"/>
  <c r="BW66" i="13"/>
  <c r="L93" i="13"/>
  <c r="BJ93" i="13"/>
  <c r="CL93" i="13" s="1"/>
  <c r="BJ54" i="13"/>
  <c r="L54" i="13"/>
  <c r="Z76" i="13"/>
  <c r="BX75" i="13"/>
  <c r="BK76" i="13" s="1"/>
  <c r="BJ72" i="13"/>
  <c r="BK69" i="13" l="1"/>
  <c r="CM69" i="13" s="1"/>
  <c r="BJ16" i="13"/>
  <c r="BJ22" i="13"/>
  <c r="BJ55" i="13"/>
  <c r="CL54" i="13"/>
  <c r="CM63" i="13"/>
  <c r="CK60" i="13"/>
  <c r="CK5" i="13" s="1"/>
  <c r="BI61" i="13"/>
  <c r="BJ49" i="13"/>
  <c r="CL48" i="13"/>
  <c r="BJ67" i="13"/>
  <c r="CL66" i="13"/>
  <c r="CO75" i="13"/>
  <c r="BJ37" i="13"/>
  <c r="CL36" i="13"/>
  <c r="CN18" i="13"/>
  <c r="BJ34" i="13"/>
  <c r="CL33" i="13"/>
  <c r="CL6" i="13"/>
  <c r="BJ7" i="13"/>
  <c r="BJ52" i="13"/>
  <c r="CL51" i="13"/>
  <c r="BJ85" i="13"/>
  <c r="CL84" i="13"/>
  <c r="CN39" i="13"/>
  <c r="BJ46" i="13"/>
  <c r="CL45" i="13"/>
  <c r="BJ58" i="13"/>
  <c r="CL57" i="13"/>
  <c r="CM81" i="13"/>
  <c r="BJ64" i="13"/>
  <c r="CL63" i="13"/>
  <c r="BK28" i="13"/>
  <c r="CM27" i="13"/>
  <c r="BJ25" i="13"/>
  <c r="CL24" i="13"/>
  <c r="CO87" i="13"/>
  <c r="BJ73" i="13"/>
  <c r="CL72" i="13"/>
  <c r="BJ13" i="13"/>
  <c r="CL12" i="13"/>
  <c r="BJ43" i="13"/>
  <c r="CL42" i="13"/>
  <c r="BJ10" i="13"/>
  <c r="CL9" i="13"/>
  <c r="BJ79" i="13"/>
  <c r="CL78" i="13"/>
  <c r="BJ31" i="13"/>
  <c r="CL30" i="13"/>
  <c r="CM90" i="13"/>
  <c r="BK91" i="13"/>
  <c r="BJ94" i="13"/>
  <c r="M63" i="13"/>
  <c r="BL63" i="13" s="1"/>
  <c r="BX18" i="13"/>
  <c r="BK19" i="13" s="1"/>
  <c r="Z18" i="13"/>
  <c r="Z64" i="13"/>
  <c r="BX63" i="13"/>
  <c r="BK64" i="13" s="1"/>
  <c r="Z51" i="13"/>
  <c r="BX51" i="13"/>
  <c r="BI5" i="14"/>
  <c r="Z36" i="13"/>
  <c r="BX36" i="13"/>
  <c r="BX93" i="13"/>
  <c r="Z93" i="13"/>
  <c r="BK48" i="13"/>
  <c r="M48" i="13"/>
  <c r="BK30" i="13"/>
  <c r="M30" i="13"/>
  <c r="L60" i="13"/>
  <c r="BJ60" i="13"/>
  <c r="M61" i="14"/>
  <c r="L69" i="14"/>
  <c r="BK69" i="14" s="1"/>
  <c r="BK70" i="14" s="1"/>
  <c r="L57" i="14"/>
  <c r="BJ57" i="14"/>
  <c r="BJ58" i="14" s="1"/>
  <c r="BL21" i="14"/>
  <c r="BL22" i="14" s="1"/>
  <c r="N21" i="14"/>
  <c r="BK24" i="14"/>
  <c r="BK25" i="14" s="1"/>
  <c r="M24" i="14"/>
  <c r="BK51" i="14"/>
  <c r="BK52" i="14" s="1"/>
  <c r="BK90" i="14"/>
  <c r="BK91" i="14" s="1"/>
  <c r="M90" i="14"/>
  <c r="N67" i="14"/>
  <c r="BK48" i="14"/>
  <c r="BK49" i="14" s="1"/>
  <c r="M48" i="14"/>
  <c r="N49" i="14"/>
  <c r="P30" i="14"/>
  <c r="BN30" i="14"/>
  <c r="BN31" i="14" s="1"/>
  <c r="M70" i="14"/>
  <c r="BL45" i="14"/>
  <c r="BL46" i="14" s="1"/>
  <c r="N45" i="14"/>
  <c r="O93" i="14"/>
  <c r="M82" i="14"/>
  <c r="BK81" i="14"/>
  <c r="BK82" i="14" s="1"/>
  <c r="N39" i="14"/>
  <c r="BK78" i="14"/>
  <c r="BK79" i="14" s="1"/>
  <c r="M78" i="14"/>
  <c r="N63" i="14"/>
  <c r="M28" i="14"/>
  <c r="BL27" i="14" s="1"/>
  <c r="BL28" i="14" s="1"/>
  <c r="N72" i="14"/>
  <c r="BL72" i="14"/>
  <c r="BL73" i="14" s="1"/>
  <c r="P73" i="14"/>
  <c r="O7" i="14"/>
  <c r="N51" i="14"/>
  <c r="BK27" i="14"/>
  <c r="BK28" i="14" s="1"/>
  <c r="BK66" i="14"/>
  <c r="BK67" i="14" s="1"/>
  <c r="M66" i="14"/>
  <c r="BK12" i="14"/>
  <c r="BK13" i="14" s="1"/>
  <c r="M12" i="14"/>
  <c r="BK36" i="14"/>
  <c r="BK37" i="14" s="1"/>
  <c r="M36" i="14"/>
  <c r="N84" i="14"/>
  <c r="BL84" i="14"/>
  <c r="BL85" i="14" s="1"/>
  <c r="P85" i="14"/>
  <c r="M64" i="14"/>
  <c r="BL63" i="14" s="1"/>
  <c r="BL64" i="14" s="1"/>
  <c r="M15" i="14"/>
  <c r="BK15" i="14"/>
  <c r="BK16" i="14" s="1"/>
  <c r="O81" i="14"/>
  <c r="N42" i="14"/>
  <c r="BL42" i="14"/>
  <c r="BL43" i="14" s="1"/>
  <c r="M94" i="14"/>
  <c r="BK93" i="14"/>
  <c r="BK94" i="14" s="1"/>
  <c r="M40" i="14"/>
  <c r="BK60" i="14"/>
  <c r="BK61" i="14" s="1"/>
  <c r="M60" i="14"/>
  <c r="BK7" i="14"/>
  <c r="M52" i="14"/>
  <c r="N37" i="14"/>
  <c r="N54" i="14"/>
  <c r="BL54" i="14"/>
  <c r="BL55" i="14" s="1"/>
  <c r="N18" i="14"/>
  <c r="BL18" i="14"/>
  <c r="BL19" i="14" s="1"/>
  <c r="N27" i="14"/>
  <c r="BK39" i="14"/>
  <c r="BK40" i="14" s="1"/>
  <c r="N34" i="14"/>
  <c r="BK63" i="14"/>
  <c r="BK64" i="14" s="1"/>
  <c r="BL87" i="14"/>
  <c r="BL88" i="14" s="1"/>
  <c r="N87" i="14"/>
  <c r="N79" i="14"/>
  <c r="BL33" i="14"/>
  <c r="BL34" i="14" s="1"/>
  <c r="N33" i="14"/>
  <c r="BL75" i="14"/>
  <c r="BL76" i="14" s="1"/>
  <c r="N75" i="14"/>
  <c r="N25" i="14"/>
  <c r="BL9" i="14"/>
  <c r="BL10" i="14" s="1"/>
  <c r="N9" i="14"/>
  <c r="T35" i="14"/>
  <c r="N6" i="14"/>
  <c r="BL6" i="14"/>
  <c r="BK9" i="13"/>
  <c r="M9" i="13"/>
  <c r="M45" i="13"/>
  <c r="BK45" i="13"/>
  <c r="AC75" i="13"/>
  <c r="BX9" i="13"/>
  <c r="Z9" i="13"/>
  <c r="BX33" i="13"/>
  <c r="Z33" i="13"/>
  <c r="BL81" i="13"/>
  <c r="N81" i="13"/>
  <c r="BK93" i="13"/>
  <c r="CM93" i="13" s="1"/>
  <c r="M93" i="13"/>
  <c r="BK21" i="13"/>
  <c r="CM21" i="13" s="1"/>
  <c r="M21" i="13"/>
  <c r="BK36" i="13"/>
  <c r="M36" i="13"/>
  <c r="M28" i="13"/>
  <c r="AB60" i="13"/>
  <c r="N64" i="13"/>
  <c r="Z40" i="13"/>
  <c r="AB79" i="13"/>
  <c r="Z69" i="13"/>
  <c r="BX69" i="13"/>
  <c r="BK70" i="13" s="1"/>
  <c r="BK6" i="13"/>
  <c r="M6" i="13"/>
  <c r="BY12" i="13"/>
  <c r="AA12" i="13"/>
  <c r="AB7" i="13"/>
  <c r="O18" i="13"/>
  <c r="N27" i="13"/>
  <c r="BX54" i="13"/>
  <c r="Z54" i="13"/>
  <c r="Z28" i="13"/>
  <c r="BY27" i="13" s="1"/>
  <c r="AA72" i="13"/>
  <c r="BY72" i="13"/>
  <c r="M57" i="13"/>
  <c r="BK57" i="13"/>
  <c r="Z16" i="13"/>
  <c r="BX15" i="13"/>
  <c r="BK16" i="13" s="1"/>
  <c r="BK78" i="13"/>
  <c r="M78" i="13"/>
  <c r="O51" i="13"/>
  <c r="AB63" i="13"/>
  <c r="BY90" i="13"/>
  <c r="AA90" i="13"/>
  <c r="M73" i="13"/>
  <c r="AB30" i="13"/>
  <c r="O39" i="13"/>
  <c r="BM39" i="13"/>
  <c r="BK54" i="13"/>
  <c r="M54" i="13"/>
  <c r="AB10" i="13"/>
  <c r="BK72" i="13"/>
  <c r="AA39" i="13"/>
  <c r="BX66" i="13"/>
  <c r="Z66" i="13"/>
  <c r="Z81" i="13"/>
  <c r="BX81" i="13"/>
  <c r="BK82" i="13" s="1"/>
  <c r="AA48" i="13"/>
  <c r="BY48" i="13"/>
  <c r="N19" i="13"/>
  <c r="BM18" i="13" s="1"/>
  <c r="N72" i="13"/>
  <c r="BL90" i="13"/>
  <c r="N90" i="13"/>
  <c r="M52" i="13"/>
  <c r="BK51" i="13"/>
  <c r="AA42" i="13"/>
  <c r="BY42" i="13"/>
  <c r="BL69" i="13"/>
  <c r="CN69" i="13" s="1"/>
  <c r="N69" i="13"/>
  <c r="BX21" i="13"/>
  <c r="Z21" i="13"/>
  <c r="O7" i="13"/>
  <c r="BX78" i="13"/>
  <c r="Z78" i="13"/>
  <c r="Z24" i="13"/>
  <c r="BX24" i="13"/>
  <c r="O34" i="13"/>
  <c r="S46" i="13"/>
  <c r="AA76" i="13"/>
  <c r="BY75" i="13"/>
  <c r="BL76" i="13" s="1"/>
  <c r="BX87" i="13"/>
  <c r="BK88" i="13" s="1"/>
  <c r="Z87" i="13"/>
  <c r="O10" i="13"/>
  <c r="AA27" i="13"/>
  <c r="Z82" i="13"/>
  <c r="M12" i="13"/>
  <c r="BK12" i="13"/>
  <c r="M58" i="13"/>
  <c r="BX45" i="13"/>
  <c r="Z45" i="13"/>
  <c r="BK66" i="13"/>
  <c r="M66" i="13"/>
  <c r="AA84" i="13"/>
  <c r="BY84" i="13"/>
  <c r="M85" i="13"/>
  <c r="BK84" i="13"/>
  <c r="BK33" i="13"/>
  <c r="M33" i="13"/>
  <c r="BK42" i="13"/>
  <c r="M42" i="13"/>
  <c r="N15" i="13"/>
  <c r="BL15" i="13"/>
  <c r="CN15" i="13" s="1"/>
  <c r="BK24" i="13"/>
  <c r="M24" i="13"/>
  <c r="BN75" i="13"/>
  <c r="P75" i="13"/>
  <c r="AB34" i="13"/>
  <c r="O84" i="13"/>
  <c r="Z61" i="13"/>
  <c r="BX60" i="13"/>
  <c r="BY57" i="13"/>
  <c r="AA57" i="13"/>
  <c r="BN87" i="13"/>
  <c r="P87" i="13"/>
  <c r="AA31" i="13"/>
  <c r="AB15" i="13"/>
  <c r="BX6" i="13"/>
  <c r="Z6" i="13"/>
  <c r="O79" i="13"/>
  <c r="BK22" i="13" l="1"/>
  <c r="BK55" i="13"/>
  <c r="CM54" i="13"/>
  <c r="CN63" i="13"/>
  <c r="BK43" i="13"/>
  <c r="CM42" i="13"/>
  <c r="BK58" i="13"/>
  <c r="CM57" i="13"/>
  <c r="BK37" i="13"/>
  <c r="CM36" i="13"/>
  <c r="BK10" i="13"/>
  <c r="CM9" i="13"/>
  <c r="CP75" i="13"/>
  <c r="BK49" i="13"/>
  <c r="CM48" i="13"/>
  <c r="BK67" i="13"/>
  <c r="CM66" i="13"/>
  <c r="CO18" i="13"/>
  <c r="BK79" i="13"/>
  <c r="CM78" i="13"/>
  <c r="BK46" i="13"/>
  <c r="CM45" i="13"/>
  <c r="BK25" i="13"/>
  <c r="CM24" i="13"/>
  <c r="BK13" i="13"/>
  <c r="CM12" i="13"/>
  <c r="BK34" i="13"/>
  <c r="CM33" i="13"/>
  <c r="CN81" i="13"/>
  <c r="BK31" i="13"/>
  <c r="CM30" i="13"/>
  <c r="BK94" i="13"/>
  <c r="CP87" i="13"/>
  <c r="BK85" i="13"/>
  <c r="CM84" i="13"/>
  <c r="BK52" i="13"/>
  <c r="CM51" i="13"/>
  <c r="BK73" i="13"/>
  <c r="CM72" i="13"/>
  <c r="CO39" i="13"/>
  <c r="CM6" i="13"/>
  <c r="BK7" i="13"/>
  <c r="BJ61" i="13"/>
  <c r="CL60" i="13"/>
  <c r="CL5" i="13" s="1"/>
  <c r="CN90" i="13"/>
  <c r="BL91" i="13"/>
  <c r="N63" i="13"/>
  <c r="BM63" i="13" s="1"/>
  <c r="BY51" i="13"/>
  <c r="AA51" i="13"/>
  <c r="BY18" i="13"/>
  <c r="BL19" i="13" s="1"/>
  <c r="AA18" i="13"/>
  <c r="AA64" i="13"/>
  <c r="BY63" i="13"/>
  <c r="BL64" i="13" s="1"/>
  <c r="BY36" i="13"/>
  <c r="AA36" i="13"/>
  <c r="AA93" i="13"/>
  <c r="BY93" i="13"/>
  <c r="N30" i="13"/>
  <c r="BL30" i="13"/>
  <c r="N48" i="13"/>
  <c r="BL48" i="13"/>
  <c r="BJ5" i="14"/>
  <c r="M69" i="14"/>
  <c r="BL69" i="14" s="1"/>
  <c r="BL70" i="14" s="1"/>
  <c r="N61" i="14"/>
  <c r="BK60" i="13"/>
  <c r="M60" i="13"/>
  <c r="M57" i="14"/>
  <c r="BK57" i="14"/>
  <c r="BK58" i="14" s="1"/>
  <c r="BM54" i="14"/>
  <c r="BM55" i="14" s="1"/>
  <c r="O54" i="14"/>
  <c r="P81" i="14"/>
  <c r="N36" i="14"/>
  <c r="BL36" i="14"/>
  <c r="BL37" i="14" s="1"/>
  <c r="N78" i="14"/>
  <c r="BL78" i="14"/>
  <c r="BL79" i="14" s="1"/>
  <c r="N70" i="14"/>
  <c r="BL7" i="14"/>
  <c r="O75" i="14"/>
  <c r="BM75" i="14"/>
  <c r="BM76" i="14" s="1"/>
  <c r="O79" i="14"/>
  <c r="O34" i="14"/>
  <c r="N52" i="14"/>
  <c r="BM51" i="14" s="1"/>
  <c r="BM52" i="14" s="1"/>
  <c r="N40" i="14"/>
  <c r="BM39" i="14" s="1"/>
  <c r="BM40" i="14" s="1"/>
  <c r="N64" i="14"/>
  <c r="BM63" i="14" s="1"/>
  <c r="BM64" i="14" s="1"/>
  <c r="N66" i="14"/>
  <c r="BL66" i="14"/>
  <c r="BL67" i="14" s="1"/>
  <c r="P7" i="14"/>
  <c r="BM72" i="14"/>
  <c r="BM73" i="14" s="1"/>
  <c r="O72" i="14"/>
  <c r="O63" i="14"/>
  <c r="N82" i="14"/>
  <c r="BL81" i="14"/>
  <c r="BL82" i="14" s="1"/>
  <c r="O45" i="14"/>
  <c r="BM45" i="14"/>
  <c r="BM46" i="14" s="1"/>
  <c r="O67" i="14"/>
  <c r="O27" i="14"/>
  <c r="O37" i="14"/>
  <c r="BL15" i="14"/>
  <c r="BL16" i="14" s="1"/>
  <c r="N15" i="14"/>
  <c r="O49" i="14"/>
  <c r="BM6" i="14"/>
  <c r="O6" i="14"/>
  <c r="BM42" i="14"/>
  <c r="BM43" i="14" s="1"/>
  <c r="O42" i="14"/>
  <c r="BM84" i="14"/>
  <c r="BM85" i="14" s="1"/>
  <c r="O84" i="14"/>
  <c r="BL51" i="14"/>
  <c r="BL52" i="14" s="1"/>
  <c r="BL39" i="14"/>
  <c r="BL40" i="14" s="1"/>
  <c r="Q30" i="14"/>
  <c r="BO30" i="14"/>
  <c r="BO31" i="14" s="1"/>
  <c r="N90" i="14"/>
  <c r="BL90" i="14"/>
  <c r="BL91" i="14" s="1"/>
  <c r="BM21" i="14"/>
  <c r="BM22" i="14" s="1"/>
  <c r="O21" i="14"/>
  <c r="BM9" i="14"/>
  <c r="BM10" i="14" s="1"/>
  <c r="O9" i="14"/>
  <c r="BM18" i="14"/>
  <c r="BM19" i="14" s="1"/>
  <c r="O18" i="14"/>
  <c r="N60" i="14"/>
  <c r="BL60" i="14"/>
  <c r="BL61" i="14" s="1"/>
  <c r="P93" i="14"/>
  <c r="O25" i="14"/>
  <c r="O33" i="14"/>
  <c r="BM33" i="14"/>
  <c r="BM34" i="14" s="1"/>
  <c r="O87" i="14"/>
  <c r="BM87" i="14"/>
  <c r="BM88" i="14" s="1"/>
  <c r="N94" i="14"/>
  <c r="BL93" i="14"/>
  <c r="BL94" i="14" s="1"/>
  <c r="Q85" i="14"/>
  <c r="BL12" i="14"/>
  <c r="BL13" i="14" s="1"/>
  <c r="N12" i="14"/>
  <c r="O51" i="14"/>
  <c r="Q73" i="14"/>
  <c r="N28" i="14"/>
  <c r="O39" i="14"/>
  <c r="N48" i="14"/>
  <c r="BL48" i="14"/>
  <c r="BL49" i="14" s="1"/>
  <c r="BL24" i="14"/>
  <c r="BL25" i="14" s="1"/>
  <c r="N24" i="14"/>
  <c r="N52" i="13"/>
  <c r="BL51" i="13"/>
  <c r="O90" i="13"/>
  <c r="BM90" i="13"/>
  <c r="O72" i="13"/>
  <c r="BZ48" i="13"/>
  <c r="AB48" i="13"/>
  <c r="AB39" i="13"/>
  <c r="BL54" i="13"/>
  <c r="N54" i="13"/>
  <c r="BN39" i="13"/>
  <c r="P39" i="13"/>
  <c r="P51" i="13"/>
  <c r="AC79" i="13"/>
  <c r="AC60" i="13"/>
  <c r="BL36" i="13"/>
  <c r="N36" i="13"/>
  <c r="BL45" i="13"/>
  <c r="N45" i="13"/>
  <c r="P79" i="13"/>
  <c r="BZ57" i="13"/>
  <c r="AB57" i="13"/>
  <c r="AA61" i="13"/>
  <c r="BY60" i="13"/>
  <c r="AC34" i="13"/>
  <c r="BM15" i="13"/>
  <c r="CO15" i="13" s="1"/>
  <c r="O15" i="13"/>
  <c r="N85" i="13"/>
  <c r="BL84" i="13"/>
  <c r="BL66" i="13"/>
  <c r="N66" i="13"/>
  <c r="AB31" i="13"/>
  <c r="CA30" i="13" s="1"/>
  <c r="BO87" i="13"/>
  <c r="Q87" i="13"/>
  <c r="N42" i="13"/>
  <c r="BL42" i="13"/>
  <c r="N58" i="13"/>
  <c r="AA82" i="13"/>
  <c r="P10" i="13"/>
  <c r="BY24" i="13"/>
  <c r="AA24" i="13"/>
  <c r="P7" i="13"/>
  <c r="BY21" i="13"/>
  <c r="AA21" i="13"/>
  <c r="BL72" i="13"/>
  <c r="BY66" i="13"/>
  <c r="AA66" i="13"/>
  <c r="BY39" i="13"/>
  <c r="BL40" i="13" s="1"/>
  <c r="AC30" i="13"/>
  <c r="BL57" i="13"/>
  <c r="N57" i="13"/>
  <c r="AA28" i="13"/>
  <c r="BZ27" i="13" s="1"/>
  <c r="P18" i="13"/>
  <c r="BZ12" i="13"/>
  <c r="AB12" i="13"/>
  <c r="BL6" i="13"/>
  <c r="N6" i="13"/>
  <c r="BY69" i="13"/>
  <c r="BL70" i="13" s="1"/>
  <c r="AA69" i="13"/>
  <c r="BL93" i="13"/>
  <c r="CN93" i="13" s="1"/>
  <c r="N93" i="13"/>
  <c r="BY33" i="13"/>
  <c r="AA33" i="13"/>
  <c r="BL9" i="13"/>
  <c r="N9" i="13"/>
  <c r="BZ84" i="13"/>
  <c r="AB84" i="13"/>
  <c r="AB76" i="13"/>
  <c r="BZ75" i="13"/>
  <c r="BM76" i="13" s="1"/>
  <c r="T46" i="13"/>
  <c r="BZ42" i="13"/>
  <c r="AB42" i="13"/>
  <c r="O19" i="13"/>
  <c r="BN18" i="13" s="1"/>
  <c r="BZ30" i="13"/>
  <c r="N73" i="13"/>
  <c r="AC63" i="13"/>
  <c r="BL78" i="13"/>
  <c r="N78" i="13"/>
  <c r="AA16" i="13"/>
  <c r="BY15" i="13"/>
  <c r="BL16" i="13" s="1"/>
  <c r="BY54" i="13"/>
  <c r="AA54" i="13"/>
  <c r="O27" i="13"/>
  <c r="AA40" i="13"/>
  <c r="N28" i="13"/>
  <c r="BM27" i="13" s="1"/>
  <c r="BL21" i="13"/>
  <c r="CN21" i="13" s="1"/>
  <c r="N21" i="13"/>
  <c r="BY6" i="13"/>
  <c r="AA6" i="13"/>
  <c r="BY78" i="13"/>
  <c r="AA78" i="13"/>
  <c r="AC15" i="13"/>
  <c r="P84" i="13"/>
  <c r="BO75" i="13"/>
  <c r="Q75" i="13"/>
  <c r="BL24" i="13"/>
  <c r="N24" i="13"/>
  <c r="BL33" i="13"/>
  <c r="N33" i="13"/>
  <c r="BY45" i="13"/>
  <c r="AA45" i="13"/>
  <c r="BL12" i="13"/>
  <c r="N12" i="13"/>
  <c r="AB27" i="13"/>
  <c r="AA87" i="13"/>
  <c r="BY87" i="13"/>
  <c r="BL88" i="13" s="1"/>
  <c r="P34" i="13"/>
  <c r="BM69" i="13"/>
  <c r="CO69" i="13" s="1"/>
  <c r="O69" i="13"/>
  <c r="BY81" i="13"/>
  <c r="BL82" i="13" s="1"/>
  <c r="AA81" i="13"/>
  <c r="AC10" i="13"/>
  <c r="AB90" i="13"/>
  <c r="BZ90" i="13"/>
  <c r="BZ72" i="13"/>
  <c r="AB72" i="13"/>
  <c r="BL27" i="13"/>
  <c r="AC7" i="13"/>
  <c r="O64" i="13"/>
  <c r="BM81" i="13"/>
  <c r="O81" i="13"/>
  <c r="BY9" i="13"/>
  <c r="AA9" i="13"/>
  <c r="AD75" i="13"/>
  <c r="BL22" i="13" l="1"/>
  <c r="BL55" i="13"/>
  <c r="CN54" i="13"/>
  <c r="BL13" i="13"/>
  <c r="CN12" i="13"/>
  <c r="BK61" i="13"/>
  <c r="CM60" i="13"/>
  <c r="CM5" i="13" s="1"/>
  <c r="BL49" i="13"/>
  <c r="CN48" i="13"/>
  <c r="CO63" i="13"/>
  <c r="CO81" i="13"/>
  <c r="BL34" i="13"/>
  <c r="CN33" i="13"/>
  <c r="BL10" i="13"/>
  <c r="CN9" i="13"/>
  <c r="BL85" i="13"/>
  <c r="CN84" i="13"/>
  <c r="BL46" i="13"/>
  <c r="CN45" i="13"/>
  <c r="CP39" i="13"/>
  <c r="CN6" i="13"/>
  <c r="BL7" i="13"/>
  <c r="BL73" i="13"/>
  <c r="CN72" i="13"/>
  <c r="BL25" i="13"/>
  <c r="CN24" i="13"/>
  <c r="CO27" i="13"/>
  <c r="BM28" i="13"/>
  <c r="CN78" i="13"/>
  <c r="BL79" i="13"/>
  <c r="CP18" i="13"/>
  <c r="CN42" i="13"/>
  <c r="BL43" i="13"/>
  <c r="BL37" i="13"/>
  <c r="CN36" i="13"/>
  <c r="BL52" i="13"/>
  <c r="CN51" i="13"/>
  <c r="BL28" i="13"/>
  <c r="CN27" i="13"/>
  <c r="CQ75" i="13"/>
  <c r="BL58" i="13"/>
  <c r="CN57" i="13"/>
  <c r="CQ87" i="13"/>
  <c r="CN66" i="13"/>
  <c r="BL67" i="13"/>
  <c r="CN30" i="13"/>
  <c r="BL31" i="13"/>
  <c r="BM91" i="13"/>
  <c r="CO90" i="13"/>
  <c r="BL94" i="13"/>
  <c r="O63" i="13"/>
  <c r="BN63" i="13" s="1"/>
  <c r="AB51" i="13"/>
  <c r="BZ51" i="13"/>
  <c r="AB64" i="13"/>
  <c r="BZ63" i="13"/>
  <c r="BM64" i="13" s="1"/>
  <c r="AB18" i="13"/>
  <c r="BZ18" i="13"/>
  <c r="BM19" i="13" s="1"/>
  <c r="BZ36" i="13"/>
  <c r="AB36" i="13"/>
  <c r="BZ93" i="13"/>
  <c r="AB93" i="13"/>
  <c r="BK5" i="14"/>
  <c r="O48" i="13"/>
  <c r="BM48" i="13"/>
  <c r="O30" i="13"/>
  <c r="BM30" i="13"/>
  <c r="N69" i="14"/>
  <c r="BM69" i="14" s="1"/>
  <c r="BM70" i="14" s="1"/>
  <c r="BL60" i="13"/>
  <c r="N60" i="13"/>
  <c r="BL57" i="14"/>
  <c r="BL58" i="14" s="1"/>
  <c r="N57" i="14"/>
  <c r="O61" i="14"/>
  <c r="O24" i="14"/>
  <c r="BM24" i="14"/>
  <c r="BM25" i="14" s="1"/>
  <c r="O28" i="14"/>
  <c r="BN27" i="14" s="1"/>
  <c r="BN28" i="14" s="1"/>
  <c r="BM12" i="14"/>
  <c r="BM13" i="14" s="1"/>
  <c r="O12" i="14"/>
  <c r="R85" i="14"/>
  <c r="P87" i="14"/>
  <c r="BN87" i="14"/>
  <c r="BN88" i="14" s="1"/>
  <c r="P25" i="14"/>
  <c r="P9" i="14"/>
  <c r="BN9" i="14"/>
  <c r="BN10" i="14" s="1"/>
  <c r="O90" i="14"/>
  <c r="BM90" i="14"/>
  <c r="BM91" i="14" s="1"/>
  <c r="R30" i="14"/>
  <c r="BP30" i="14"/>
  <c r="BP31" i="14" s="1"/>
  <c r="P84" i="14"/>
  <c r="BN84" i="14"/>
  <c r="BN85" i="14" s="1"/>
  <c r="BM7" i="14"/>
  <c r="BM27" i="14"/>
  <c r="BM28" i="14" s="1"/>
  <c r="P67" i="14"/>
  <c r="P72" i="14"/>
  <c r="BN72" i="14"/>
  <c r="BN73" i="14" s="1"/>
  <c r="O40" i="14"/>
  <c r="BN39" i="14" s="1"/>
  <c r="BN40" i="14" s="1"/>
  <c r="P54" i="14"/>
  <c r="BN54" i="14"/>
  <c r="BN55" i="14" s="1"/>
  <c r="R73" i="14"/>
  <c r="BM60" i="14"/>
  <c r="BM61" i="14" s="1"/>
  <c r="O60" i="14"/>
  <c r="P21" i="14"/>
  <c r="BN21" i="14"/>
  <c r="BN22" i="14" s="1"/>
  <c r="P27" i="14"/>
  <c r="O82" i="14"/>
  <c r="BM81" i="14"/>
  <c r="BM82" i="14" s="1"/>
  <c r="O52" i="14"/>
  <c r="P75" i="14"/>
  <c r="BN75" i="14"/>
  <c r="BN76" i="14" s="1"/>
  <c r="O70" i="14"/>
  <c r="O36" i="14"/>
  <c r="BM36" i="14"/>
  <c r="BM37" i="14" s="1"/>
  <c r="P39" i="14"/>
  <c r="O94" i="14"/>
  <c r="BM93" i="14"/>
  <c r="BM94" i="14" s="1"/>
  <c r="Q93" i="14"/>
  <c r="BN18" i="14"/>
  <c r="BN19" i="14" s="1"/>
  <c r="P18" i="14"/>
  <c r="P49" i="14"/>
  <c r="P37" i="14"/>
  <c r="Q7" i="14"/>
  <c r="BM66" i="14"/>
  <c r="BM67" i="14" s="1"/>
  <c r="O66" i="14"/>
  <c r="Q81" i="14"/>
  <c r="O48" i="14"/>
  <c r="BM48" i="14"/>
  <c r="BM49" i="14" s="1"/>
  <c r="BN51" i="14"/>
  <c r="BN52" i="14" s="1"/>
  <c r="P51" i="14"/>
  <c r="P33" i="14"/>
  <c r="BN33" i="14"/>
  <c r="BN34" i="14" s="1"/>
  <c r="P42" i="14"/>
  <c r="BN42" i="14"/>
  <c r="BN43" i="14" s="1"/>
  <c r="BN6" i="14"/>
  <c r="P6" i="14"/>
  <c r="O15" i="14"/>
  <c r="BM15" i="14"/>
  <c r="BM16" i="14" s="1"/>
  <c r="P45" i="14"/>
  <c r="BN45" i="14"/>
  <c r="BN46" i="14" s="1"/>
  <c r="P63" i="14"/>
  <c r="O64" i="14"/>
  <c r="BN63" i="14" s="1"/>
  <c r="BN64" i="14" s="1"/>
  <c r="P34" i="14"/>
  <c r="P79" i="14"/>
  <c r="O78" i="14"/>
  <c r="BM78" i="14"/>
  <c r="BM79" i="14" s="1"/>
  <c r="AE75" i="13"/>
  <c r="P64" i="13"/>
  <c r="AD10" i="13"/>
  <c r="Q34" i="13"/>
  <c r="AB45" i="13"/>
  <c r="BZ45" i="13"/>
  <c r="AB78" i="13"/>
  <c r="BZ78" i="13"/>
  <c r="AB40" i="13"/>
  <c r="CA39" i="13" s="1"/>
  <c r="BN40" i="13" s="1"/>
  <c r="AD30" i="13"/>
  <c r="Q7" i="13"/>
  <c r="BM42" i="13"/>
  <c r="O42" i="13"/>
  <c r="Q79" i="13"/>
  <c r="AC39" i="13"/>
  <c r="AD7" i="13"/>
  <c r="P69" i="13"/>
  <c r="BN69" i="13"/>
  <c r="CP69" i="13" s="1"/>
  <c r="AD15" i="13"/>
  <c r="O21" i="13"/>
  <c r="BM21" i="13"/>
  <c r="CO21" i="13" s="1"/>
  <c r="AB16" i="13"/>
  <c r="BZ15" i="13"/>
  <c r="BM16" i="13" s="1"/>
  <c r="AD63" i="13"/>
  <c r="CA42" i="13"/>
  <c r="AC42" i="13"/>
  <c r="AB33" i="13"/>
  <c r="BZ33" i="13"/>
  <c r="BZ69" i="13"/>
  <c r="BM70" i="13" s="1"/>
  <c r="AB69" i="13"/>
  <c r="AC12" i="13"/>
  <c r="CA12" i="13"/>
  <c r="AB28" i="13"/>
  <c r="CA27" i="13" s="1"/>
  <c r="O66" i="13"/>
  <c r="BM66" i="13"/>
  <c r="BN15" i="13"/>
  <c r="CP15" i="13" s="1"/>
  <c r="P15" i="13"/>
  <c r="O45" i="13"/>
  <c r="BM45" i="13"/>
  <c r="AD79" i="13"/>
  <c r="BZ39" i="13"/>
  <c r="BM40" i="13" s="1"/>
  <c r="O52" i="13"/>
  <c r="BM51" i="13"/>
  <c r="O58" i="13"/>
  <c r="AD34" i="13"/>
  <c r="Q39" i="13"/>
  <c r="BO39" i="13"/>
  <c r="AB9" i="13"/>
  <c r="BZ9" i="13"/>
  <c r="AB54" i="13"/>
  <c r="BZ54" i="13"/>
  <c r="AB21" i="13"/>
  <c r="BZ21" i="13"/>
  <c r="BZ24" i="13"/>
  <c r="AB24" i="13"/>
  <c r="Q10" i="13"/>
  <c r="AC31" i="13"/>
  <c r="AD60" i="13"/>
  <c r="O54" i="13"/>
  <c r="BM54" i="13"/>
  <c r="P72" i="13"/>
  <c r="BN90" i="13"/>
  <c r="P90" i="13"/>
  <c r="P81" i="13"/>
  <c r="BN81" i="13"/>
  <c r="AC27" i="13"/>
  <c r="R75" i="13"/>
  <c r="BP75" i="13"/>
  <c r="AC76" i="13"/>
  <c r="CA75" i="13"/>
  <c r="BN76" i="13" s="1"/>
  <c r="R87" i="13"/>
  <c r="BP87" i="13"/>
  <c r="O85" i="13"/>
  <c r="BM84" i="13"/>
  <c r="AC57" i="13"/>
  <c r="CA57" i="13"/>
  <c r="BM36" i="13"/>
  <c r="O36" i="13"/>
  <c r="Q51" i="13"/>
  <c r="AC48" i="13"/>
  <c r="CA48" i="13"/>
  <c r="CA90" i="13"/>
  <c r="AC90" i="13"/>
  <c r="BZ81" i="13"/>
  <c r="BM82" i="13" s="1"/>
  <c r="AB81" i="13"/>
  <c r="BM12" i="13"/>
  <c r="O12" i="13"/>
  <c r="BM24" i="13"/>
  <c r="O24" i="13"/>
  <c r="P19" i="13"/>
  <c r="BO18" i="13" s="1"/>
  <c r="CA84" i="13"/>
  <c r="AC84" i="13"/>
  <c r="O9" i="13"/>
  <c r="BM9" i="13"/>
  <c r="BM57" i="13"/>
  <c r="O57" i="13"/>
  <c r="CA72" i="13"/>
  <c r="AC72" i="13"/>
  <c r="BZ87" i="13"/>
  <c r="BM88" i="13" s="1"/>
  <c r="AB87" i="13"/>
  <c r="O33" i="13"/>
  <c r="BM33" i="13"/>
  <c r="Q84" i="13"/>
  <c r="AB6" i="13"/>
  <c r="BZ6" i="13"/>
  <c r="O28" i="13"/>
  <c r="BN27" i="13" s="1"/>
  <c r="P27" i="13"/>
  <c r="O78" i="13"/>
  <c r="BM78" i="13"/>
  <c r="O73" i="13"/>
  <c r="BM93" i="13"/>
  <c r="CO93" i="13" s="1"/>
  <c r="O93" i="13"/>
  <c r="O6" i="13"/>
  <c r="BM6" i="13"/>
  <c r="Q18" i="13"/>
  <c r="AB66" i="13"/>
  <c r="BZ66" i="13"/>
  <c r="AB82" i="13"/>
  <c r="AB61" i="13"/>
  <c r="BZ60" i="13"/>
  <c r="BM72" i="13"/>
  <c r="BM22" i="13" l="1"/>
  <c r="BM55" i="13"/>
  <c r="CO54" i="13"/>
  <c r="BM49" i="13"/>
  <c r="CO48" i="13"/>
  <c r="CO78" i="13"/>
  <c r="BM79" i="13"/>
  <c r="CR87" i="13"/>
  <c r="CO45" i="13"/>
  <c r="BM46" i="13"/>
  <c r="BM67" i="13"/>
  <c r="CO66" i="13"/>
  <c r="CO9" i="13"/>
  <c r="BM10" i="13"/>
  <c r="BM13" i="13"/>
  <c r="CO12" i="13"/>
  <c r="CR75" i="13"/>
  <c r="CO30" i="13"/>
  <c r="BM31" i="13"/>
  <c r="CO6" i="13"/>
  <c r="BM7" i="13"/>
  <c r="BN28" i="13"/>
  <c r="CP27" i="13"/>
  <c r="BM25" i="13"/>
  <c r="CO24" i="13"/>
  <c r="BM37" i="13"/>
  <c r="CO36" i="13"/>
  <c r="CQ39" i="13"/>
  <c r="BM73" i="13"/>
  <c r="CO72" i="13"/>
  <c r="CO33" i="13"/>
  <c r="BM34" i="13"/>
  <c r="CO57" i="13"/>
  <c r="BM58" i="13"/>
  <c r="CO51" i="13"/>
  <c r="BM52" i="13"/>
  <c r="CQ18" i="13"/>
  <c r="CP63" i="13"/>
  <c r="BM85" i="13"/>
  <c r="CO84" i="13"/>
  <c r="CP81" i="13"/>
  <c r="BM43" i="13"/>
  <c r="CO42" i="13"/>
  <c r="BL61" i="13"/>
  <c r="CN60" i="13"/>
  <c r="CN5" i="13" s="1"/>
  <c r="BN91" i="13"/>
  <c r="CP90" i="13"/>
  <c r="BM94" i="13"/>
  <c r="P63" i="13"/>
  <c r="Q63" i="13" s="1"/>
  <c r="R63" i="13" s="1"/>
  <c r="AC64" i="13"/>
  <c r="CA63" i="13"/>
  <c r="BN64" i="13" s="1"/>
  <c r="AC51" i="13"/>
  <c r="CA51" i="13"/>
  <c r="CA18" i="13"/>
  <c r="BN19" i="13" s="1"/>
  <c r="AC18" i="13"/>
  <c r="AC36" i="13"/>
  <c r="CA36" i="13"/>
  <c r="AC93" i="13"/>
  <c r="CA93" i="13"/>
  <c r="BL5" i="14"/>
  <c r="BN30" i="13"/>
  <c r="P30" i="13"/>
  <c r="P48" i="13"/>
  <c r="BN48" i="13"/>
  <c r="BM57" i="14"/>
  <c r="BM58" i="14" s="1"/>
  <c r="O57" i="14"/>
  <c r="O69" i="14"/>
  <c r="O60" i="13"/>
  <c r="BM60" i="13"/>
  <c r="P61" i="14"/>
  <c r="Q63" i="14"/>
  <c r="Q6" i="14"/>
  <c r="BO6" i="14"/>
  <c r="Q33" i="14"/>
  <c r="BO33" i="14"/>
  <c r="BO34" i="14" s="1"/>
  <c r="R7" i="14"/>
  <c r="Q49" i="14"/>
  <c r="P36" i="14"/>
  <c r="BN36" i="14"/>
  <c r="BN37" i="14" s="1"/>
  <c r="Q21" i="14"/>
  <c r="BO21" i="14"/>
  <c r="BO22" i="14" s="1"/>
  <c r="S73" i="14"/>
  <c r="Q25" i="14"/>
  <c r="P12" i="14"/>
  <c r="BN12" i="14"/>
  <c r="BN13" i="14" s="1"/>
  <c r="P78" i="14"/>
  <c r="BN78" i="14"/>
  <c r="BN79" i="14" s="1"/>
  <c r="Q34" i="14"/>
  <c r="BN7" i="14"/>
  <c r="Q42" i="14"/>
  <c r="BO42" i="14"/>
  <c r="BO43" i="14" s="1"/>
  <c r="R81" i="14"/>
  <c r="P66" i="14"/>
  <c r="BN66" i="14"/>
  <c r="BN67" i="14" s="1"/>
  <c r="R93" i="14"/>
  <c r="Q39" i="14"/>
  <c r="Q75" i="14"/>
  <c r="BO75" i="14"/>
  <c r="BO76" i="14" s="1"/>
  <c r="P60" i="14"/>
  <c r="BN60" i="14"/>
  <c r="BN61" i="14" s="1"/>
  <c r="Q67" i="14"/>
  <c r="P90" i="14"/>
  <c r="BN90" i="14"/>
  <c r="BN91" i="14" s="1"/>
  <c r="P64" i="14"/>
  <c r="Q51" i="14"/>
  <c r="P48" i="14"/>
  <c r="BN48" i="14"/>
  <c r="BN49" i="14" s="1"/>
  <c r="Q18" i="14"/>
  <c r="BO18" i="14"/>
  <c r="BO19" i="14" s="1"/>
  <c r="P70" i="14"/>
  <c r="P82" i="14"/>
  <c r="BN81" i="14"/>
  <c r="BN82" i="14" s="1"/>
  <c r="Q54" i="14"/>
  <c r="BO54" i="14"/>
  <c r="BO55" i="14" s="1"/>
  <c r="BQ30" i="14"/>
  <c r="BQ31" i="14" s="1"/>
  <c r="S30" i="14"/>
  <c r="Q87" i="14"/>
  <c r="BO87" i="14"/>
  <c r="BO88" i="14" s="1"/>
  <c r="P28" i="14"/>
  <c r="BO27" i="14" s="1"/>
  <c r="BO28" i="14" s="1"/>
  <c r="P24" i="14"/>
  <c r="BN24" i="14"/>
  <c r="BN25" i="14" s="1"/>
  <c r="Q79" i="14"/>
  <c r="Q45" i="14"/>
  <c r="BO45" i="14"/>
  <c r="BO46" i="14" s="1"/>
  <c r="BN15" i="14"/>
  <c r="BN16" i="14" s="1"/>
  <c r="P15" i="14"/>
  <c r="Q37" i="14"/>
  <c r="P94" i="14"/>
  <c r="BN93" i="14"/>
  <c r="BN94" i="14" s="1"/>
  <c r="P52" i="14"/>
  <c r="BO51" i="14" s="1"/>
  <c r="BO52" i="14" s="1"/>
  <c r="Q27" i="14"/>
  <c r="P40" i="14"/>
  <c r="BO39" i="14" s="1"/>
  <c r="BO40" i="14" s="1"/>
  <c r="Q72" i="14"/>
  <c r="BO72" i="14"/>
  <c r="BO73" i="14" s="1"/>
  <c r="Q84" i="14"/>
  <c r="BO84" i="14"/>
  <c r="BO85" i="14" s="1"/>
  <c r="Q9" i="14"/>
  <c r="BO9" i="14"/>
  <c r="BO10" i="14" s="1"/>
  <c r="S85" i="14"/>
  <c r="AC61" i="13"/>
  <c r="CA60" i="13"/>
  <c r="P57" i="13"/>
  <c r="BN57" i="13"/>
  <c r="P24" i="13"/>
  <c r="BN24" i="13"/>
  <c r="AD90" i="13"/>
  <c r="CB90" i="13"/>
  <c r="P36" i="13"/>
  <c r="BN36" i="13"/>
  <c r="P73" i="13"/>
  <c r="BO72" i="13" s="1"/>
  <c r="R84" i="13"/>
  <c r="AC87" i="13"/>
  <c r="CA87" i="13"/>
  <c r="BN88" i="13" s="1"/>
  <c r="AD72" i="13"/>
  <c r="CB72" i="13"/>
  <c r="P85" i="13"/>
  <c r="BN84" i="13"/>
  <c r="Q81" i="13"/>
  <c r="BO81" i="13"/>
  <c r="CA54" i="13"/>
  <c r="AC54" i="13"/>
  <c r="R39" i="13"/>
  <c r="BP39" i="13"/>
  <c r="P52" i="13"/>
  <c r="BN51" i="13"/>
  <c r="AE79" i="13"/>
  <c r="BN66" i="13"/>
  <c r="P66" i="13"/>
  <c r="AE63" i="13"/>
  <c r="R7" i="13"/>
  <c r="Q64" i="13"/>
  <c r="CA66" i="13"/>
  <c r="AC66" i="13"/>
  <c r="P93" i="13"/>
  <c r="BN93" i="13"/>
  <c r="CP93" i="13" s="1"/>
  <c r="Q27" i="13"/>
  <c r="AD84" i="13"/>
  <c r="CB84" i="13"/>
  <c r="CB48" i="13"/>
  <c r="AD48" i="13"/>
  <c r="AD27" i="13"/>
  <c r="AC82" i="13"/>
  <c r="R18" i="13"/>
  <c r="P6" i="13"/>
  <c r="BN6" i="13"/>
  <c r="P28" i="13"/>
  <c r="BO27" i="13" s="1"/>
  <c r="Q19" i="13"/>
  <c r="P12" i="13"/>
  <c r="BN12" i="13"/>
  <c r="AC81" i="13"/>
  <c r="CA81" i="13"/>
  <c r="BN82" i="13" s="1"/>
  <c r="S75" i="13"/>
  <c r="BQ75" i="13"/>
  <c r="Q72" i="13"/>
  <c r="BN54" i="13"/>
  <c r="P54" i="13"/>
  <c r="R10" i="13"/>
  <c r="CA21" i="13"/>
  <c r="AC21" i="13"/>
  <c r="CA9" i="13"/>
  <c r="AC9" i="13"/>
  <c r="AE34" i="13"/>
  <c r="Q15" i="13"/>
  <c r="BO15" i="13"/>
  <c r="CQ15" i="13" s="1"/>
  <c r="AD12" i="13"/>
  <c r="CB12" i="13"/>
  <c r="CB42" i="13"/>
  <c r="AD42" i="13"/>
  <c r="AE15" i="13"/>
  <c r="Q69" i="13"/>
  <c r="BO69" i="13"/>
  <c r="CQ69" i="13" s="1"/>
  <c r="AD39" i="13"/>
  <c r="P42" i="13"/>
  <c r="BN42" i="13"/>
  <c r="AE30" i="13"/>
  <c r="AC40" i="13"/>
  <c r="AC45" i="13"/>
  <c r="CA45" i="13"/>
  <c r="P78" i="13"/>
  <c r="BN78" i="13"/>
  <c r="AC6" i="13"/>
  <c r="CA6" i="13"/>
  <c r="BN33" i="13"/>
  <c r="P33" i="13"/>
  <c r="BN9" i="13"/>
  <c r="P9" i="13"/>
  <c r="R51" i="13"/>
  <c r="AD57" i="13"/>
  <c r="CB57" i="13"/>
  <c r="S87" i="13"/>
  <c r="BQ87" i="13"/>
  <c r="AD76" i="13"/>
  <c r="CB75" i="13"/>
  <c r="BO76" i="13" s="1"/>
  <c r="BN72" i="13"/>
  <c r="AE60" i="13"/>
  <c r="AD31" i="13"/>
  <c r="CC30" i="13" s="1"/>
  <c r="AC24" i="13"/>
  <c r="CA24" i="13"/>
  <c r="P58" i="13"/>
  <c r="AC28" i="13"/>
  <c r="BN21" i="13"/>
  <c r="CP21" i="13" s="1"/>
  <c r="P21" i="13"/>
  <c r="AE7" i="13"/>
  <c r="CB30" i="13"/>
  <c r="R34" i="13"/>
  <c r="BO90" i="13"/>
  <c r="Q90" i="13"/>
  <c r="BN45" i="13"/>
  <c r="P45" i="13"/>
  <c r="AC69" i="13"/>
  <c r="CA69" i="13"/>
  <c r="BN70" i="13" s="1"/>
  <c r="CA33" i="13"/>
  <c r="AC33" i="13"/>
  <c r="AC16" i="13"/>
  <c r="CA15" i="13"/>
  <c r="BN16" i="13" s="1"/>
  <c r="R79" i="13"/>
  <c r="CA78" i="13"/>
  <c r="AC78" i="13"/>
  <c r="AE10" i="13"/>
  <c r="AF75" i="13"/>
  <c r="BM5" i="14" l="1"/>
  <c r="BN22" i="13"/>
  <c r="BP63" i="13"/>
  <c r="CR63" i="13" s="1"/>
  <c r="BO63" i="13"/>
  <c r="BN55" i="13"/>
  <c r="CP54" i="13"/>
  <c r="BN85" i="13"/>
  <c r="CP84" i="13"/>
  <c r="BN58" i="13"/>
  <c r="CP57" i="13"/>
  <c r="BM61" i="13"/>
  <c r="CO60" i="13"/>
  <c r="CO5" i="13" s="1"/>
  <c r="CS75" i="13"/>
  <c r="CQ27" i="13"/>
  <c r="BN67" i="13"/>
  <c r="CP66" i="13"/>
  <c r="CQ81" i="13"/>
  <c r="BN25" i="13"/>
  <c r="CP24" i="13"/>
  <c r="BN31" i="13"/>
  <c r="CP30" i="13"/>
  <c r="BN10" i="13"/>
  <c r="CP9" i="13"/>
  <c r="BN43" i="13"/>
  <c r="CP42" i="13"/>
  <c r="BN52" i="13"/>
  <c r="CP51" i="13"/>
  <c r="CQ63" i="13"/>
  <c r="BN46" i="13"/>
  <c r="CP45" i="13"/>
  <c r="BN73" i="13"/>
  <c r="CP72" i="13"/>
  <c r="CS87" i="13"/>
  <c r="BN79" i="13"/>
  <c r="CP78" i="13"/>
  <c r="CR39" i="13"/>
  <c r="BN37" i="13"/>
  <c r="CP36" i="13"/>
  <c r="BN34" i="13"/>
  <c r="CP33" i="13"/>
  <c r="BN13" i="13"/>
  <c r="CP12" i="13"/>
  <c r="CP6" i="13"/>
  <c r="BN7" i="13"/>
  <c r="BO73" i="13"/>
  <c r="CQ72" i="13"/>
  <c r="BN49" i="13"/>
  <c r="CP48" i="13"/>
  <c r="CQ90" i="13"/>
  <c r="BO91" i="13"/>
  <c r="BN94" i="13"/>
  <c r="AD64" i="13"/>
  <c r="CB63" i="13"/>
  <c r="CB51" i="13"/>
  <c r="AD51" i="13"/>
  <c r="AD18" i="13"/>
  <c r="CB18" i="13"/>
  <c r="BO19" i="13" s="1"/>
  <c r="CB36" i="13"/>
  <c r="AD36" i="13"/>
  <c r="AD93" i="13"/>
  <c r="CB93" i="13"/>
  <c r="BO48" i="13"/>
  <c r="Q48" i="13"/>
  <c r="Q30" i="13"/>
  <c r="BO30" i="13"/>
  <c r="BN60" i="13"/>
  <c r="P60" i="13"/>
  <c r="P69" i="14"/>
  <c r="BO69" i="14" s="1"/>
  <c r="BO70" i="14" s="1"/>
  <c r="BN69" i="14"/>
  <c r="BN70" i="14" s="1"/>
  <c r="Q61" i="14"/>
  <c r="P57" i="14"/>
  <c r="BN57" i="14"/>
  <c r="BN58" i="14" s="1"/>
  <c r="R72" i="14"/>
  <c r="BP72" i="14"/>
  <c r="BP73" i="14" s="1"/>
  <c r="Q15" i="14"/>
  <c r="BO15" i="14"/>
  <c r="BO16" i="14" s="1"/>
  <c r="Q28" i="14"/>
  <c r="BP27" i="14" s="1"/>
  <c r="BP28" i="14" s="1"/>
  <c r="BR30" i="14"/>
  <c r="BR31" i="14" s="1"/>
  <c r="R54" i="14"/>
  <c r="BP54" i="14"/>
  <c r="BP55" i="14" s="1"/>
  <c r="BO48" i="14"/>
  <c r="BO49" i="14" s="1"/>
  <c r="Q48" i="14"/>
  <c r="R67" i="14"/>
  <c r="S81" i="14"/>
  <c r="BO12" i="14"/>
  <c r="BO13" i="14" s="1"/>
  <c r="Q12" i="14"/>
  <c r="R49" i="14"/>
  <c r="BO7" i="14"/>
  <c r="T85" i="14"/>
  <c r="Q40" i="14"/>
  <c r="BP39" i="14" s="1"/>
  <c r="BP40" i="14" s="1"/>
  <c r="R27" i="14"/>
  <c r="Q94" i="14"/>
  <c r="BO93" i="14"/>
  <c r="BO94" i="14" s="1"/>
  <c r="R37" i="14"/>
  <c r="R79" i="14"/>
  <c r="R18" i="14"/>
  <c r="BP18" i="14"/>
  <c r="BP19" i="14" s="1"/>
  <c r="Q64" i="14"/>
  <c r="R39" i="14"/>
  <c r="BO78" i="14"/>
  <c r="BO79" i="14" s="1"/>
  <c r="Q78" i="14"/>
  <c r="R25" i="14"/>
  <c r="T73" i="14"/>
  <c r="S7" i="14"/>
  <c r="R6" i="14"/>
  <c r="BP6" i="14"/>
  <c r="T30" i="14"/>
  <c r="R84" i="14"/>
  <c r="BP84" i="14"/>
  <c r="BP85" i="14" s="1"/>
  <c r="Q52" i="14"/>
  <c r="BP51" i="14" s="1"/>
  <c r="BP52" i="14" s="1"/>
  <c r="R51" i="14"/>
  <c r="BO60" i="14"/>
  <c r="BO61" i="14" s="1"/>
  <c r="Q60" i="14"/>
  <c r="BO66" i="14"/>
  <c r="BO67" i="14" s="1"/>
  <c r="Q66" i="14"/>
  <c r="R42" i="14"/>
  <c r="BP42" i="14"/>
  <c r="BP43" i="14" s="1"/>
  <c r="R34" i="14"/>
  <c r="BO36" i="14"/>
  <c r="BO37" i="14" s="1"/>
  <c r="Q36" i="14"/>
  <c r="R63" i="14"/>
  <c r="BP9" i="14"/>
  <c r="BP10" i="14" s="1"/>
  <c r="R9" i="14"/>
  <c r="BP45" i="14"/>
  <c r="BP46" i="14" s="1"/>
  <c r="R45" i="14"/>
  <c r="BO24" i="14"/>
  <c r="BO25" i="14" s="1"/>
  <c r="Q24" i="14"/>
  <c r="BP87" i="14"/>
  <c r="BP88" i="14" s="1"/>
  <c r="R87" i="14"/>
  <c r="Q82" i="14"/>
  <c r="BO81" i="14"/>
  <c r="BO82" i="14" s="1"/>
  <c r="Q70" i="14"/>
  <c r="BO90" i="14"/>
  <c r="BO91" i="14" s="1"/>
  <c r="Q90" i="14"/>
  <c r="BP75" i="14"/>
  <c r="BP76" i="14" s="1"/>
  <c r="R75" i="14"/>
  <c r="S93" i="14"/>
  <c r="BP21" i="14"/>
  <c r="BP22" i="14" s="1"/>
  <c r="R21" i="14"/>
  <c r="BP33" i="14"/>
  <c r="BP34" i="14" s="1"/>
  <c r="R33" i="14"/>
  <c r="BO63" i="14"/>
  <c r="BO64" i="14" s="1"/>
  <c r="AD16" i="13"/>
  <c r="CB15" i="13"/>
  <c r="BO16" i="13" s="1"/>
  <c r="AF10" i="13"/>
  <c r="CB33" i="13"/>
  <c r="AD33" i="13"/>
  <c r="BP90" i="13"/>
  <c r="R90" i="13"/>
  <c r="AD28" i="13"/>
  <c r="CC27" i="13" s="1"/>
  <c r="Q58" i="13"/>
  <c r="AE31" i="13"/>
  <c r="CD30" i="13" s="1"/>
  <c r="S63" i="13"/>
  <c r="AE76" i="13"/>
  <c r="CC75" i="13"/>
  <c r="BP76" i="13" s="1"/>
  <c r="CC57" i="13"/>
  <c r="AE57" i="13"/>
  <c r="AF30" i="13"/>
  <c r="AE39" i="13"/>
  <c r="AF15" i="13"/>
  <c r="AF34" i="13"/>
  <c r="S10" i="13"/>
  <c r="R72" i="13"/>
  <c r="AD82" i="13"/>
  <c r="CB27" i="13"/>
  <c r="BO28" i="13" s="1"/>
  <c r="AE84" i="13"/>
  <c r="CC84" i="13"/>
  <c r="R64" i="13"/>
  <c r="BQ63" i="13" s="1"/>
  <c r="Q73" i="13"/>
  <c r="Q36" i="13"/>
  <c r="BO36" i="13"/>
  <c r="Q24" i="13"/>
  <c r="BO24" i="13"/>
  <c r="BO21" i="13"/>
  <c r="CQ21" i="13" s="1"/>
  <c r="Q21" i="13"/>
  <c r="CB69" i="13"/>
  <c r="BO70" i="13" s="1"/>
  <c r="AD69" i="13"/>
  <c r="CB78" i="13"/>
  <c r="AD78" i="13"/>
  <c r="S79" i="13"/>
  <c r="AF7" i="13"/>
  <c r="S51" i="13"/>
  <c r="AD45" i="13"/>
  <c r="CB45" i="13"/>
  <c r="CC12" i="13"/>
  <c r="AE12" i="13"/>
  <c r="CB9" i="13"/>
  <c r="AD9" i="13"/>
  <c r="BO54" i="13"/>
  <c r="Q54" i="13"/>
  <c r="Q12" i="13"/>
  <c r="BO12" i="13"/>
  <c r="BO6" i="13"/>
  <c r="Q6" i="13"/>
  <c r="AE27" i="13"/>
  <c r="Q93" i="13"/>
  <c r="BO93" i="13"/>
  <c r="CQ93" i="13" s="1"/>
  <c r="BO66" i="13"/>
  <c r="Q66" i="13"/>
  <c r="CB54" i="13"/>
  <c r="AD54" i="13"/>
  <c r="Q85" i="13"/>
  <c r="BO84" i="13"/>
  <c r="CB87" i="13"/>
  <c r="BO88" i="13" s="1"/>
  <c r="AD87" i="13"/>
  <c r="S34" i="13"/>
  <c r="AF60" i="13"/>
  <c r="BR87" i="13"/>
  <c r="T87" i="13"/>
  <c r="CB6" i="13"/>
  <c r="AD6" i="13"/>
  <c r="BO78" i="13"/>
  <c r="Q78" i="13"/>
  <c r="AD40" i="13"/>
  <c r="BO42" i="13"/>
  <c r="Q42" i="13"/>
  <c r="BP69" i="13"/>
  <c r="CR69" i="13" s="1"/>
  <c r="R69" i="13"/>
  <c r="AE42" i="13"/>
  <c r="CC42" i="13"/>
  <c r="CB21" i="13"/>
  <c r="AD21" i="13"/>
  <c r="R19" i="13"/>
  <c r="BQ18" i="13" s="1"/>
  <c r="BP18" i="13"/>
  <c r="AE48" i="13"/>
  <c r="CC48" i="13"/>
  <c r="CB66" i="13"/>
  <c r="AD66" i="13"/>
  <c r="S7" i="13"/>
  <c r="Q52" i="13"/>
  <c r="BO51" i="13"/>
  <c r="BQ39" i="13"/>
  <c r="S39" i="13"/>
  <c r="BP81" i="13"/>
  <c r="R81" i="13"/>
  <c r="S84" i="13"/>
  <c r="CC90" i="13"/>
  <c r="AE90" i="13"/>
  <c r="Q57" i="13"/>
  <c r="BO57" i="13"/>
  <c r="AD61" i="13"/>
  <c r="CB60" i="13"/>
  <c r="AG75" i="13"/>
  <c r="Q45" i="13"/>
  <c r="BO45" i="13"/>
  <c r="CB24" i="13"/>
  <c r="AD24" i="13"/>
  <c r="BO9" i="13"/>
  <c r="Q9" i="13"/>
  <c r="BO33" i="13"/>
  <c r="Q33" i="13"/>
  <c r="CB39" i="13"/>
  <c r="BO40" i="13" s="1"/>
  <c r="BP15" i="13"/>
  <c r="CR15" i="13" s="1"/>
  <c r="R15" i="13"/>
  <c r="BR75" i="13"/>
  <c r="T75" i="13"/>
  <c r="AD81" i="13"/>
  <c r="CB81" i="13"/>
  <c r="BO82" i="13" s="1"/>
  <c r="Q28" i="13"/>
  <c r="BP27" i="13" s="1"/>
  <c r="S18" i="13"/>
  <c r="R27" i="13"/>
  <c r="AF63" i="13"/>
  <c r="AG63" i="13" s="1"/>
  <c r="AF79" i="13"/>
  <c r="CC72" i="13"/>
  <c r="AE72" i="13"/>
  <c r="BO64" i="13" l="1"/>
  <c r="BO22" i="13"/>
  <c r="BO55" i="13"/>
  <c r="CQ54" i="13"/>
  <c r="CR18" i="13"/>
  <c r="BO67" i="13"/>
  <c r="CQ66" i="13"/>
  <c r="BO25" i="13"/>
  <c r="CQ24" i="13"/>
  <c r="BO31" i="13"/>
  <c r="CQ30" i="13"/>
  <c r="BO52" i="13"/>
  <c r="CQ51" i="13"/>
  <c r="CS18" i="13"/>
  <c r="BO43" i="13"/>
  <c r="CQ42" i="13"/>
  <c r="CT87" i="13"/>
  <c r="BO13" i="13"/>
  <c r="CQ12" i="13"/>
  <c r="BO10" i="13"/>
  <c r="CQ9" i="13"/>
  <c r="CR81" i="13"/>
  <c r="CR27" i="13"/>
  <c r="BP28" i="13"/>
  <c r="BO34" i="13"/>
  <c r="CQ33" i="13"/>
  <c r="CS39" i="13"/>
  <c r="BO79" i="13"/>
  <c r="CQ78" i="13"/>
  <c r="CQ6" i="13"/>
  <c r="BO7" i="13"/>
  <c r="BO46" i="13"/>
  <c r="CQ45" i="13"/>
  <c r="BO37" i="13"/>
  <c r="CQ36" i="13"/>
  <c r="CT75" i="13"/>
  <c r="BO58" i="13"/>
  <c r="CQ57" i="13"/>
  <c r="BO85" i="13"/>
  <c r="CQ84" i="13"/>
  <c r="CS63" i="13"/>
  <c r="BN61" i="13"/>
  <c r="CP60" i="13"/>
  <c r="CP5" i="13" s="1"/>
  <c r="BO49" i="13"/>
  <c r="CQ48" i="13"/>
  <c r="CR90" i="13"/>
  <c r="BP91" i="13"/>
  <c r="BO94" i="13"/>
  <c r="AE18" i="13"/>
  <c r="CC18" i="13"/>
  <c r="BP19" i="13" s="1"/>
  <c r="AE51" i="13"/>
  <c r="CC51" i="13"/>
  <c r="AE64" i="13"/>
  <c r="CC63" i="13"/>
  <c r="BP64" i="13" s="1"/>
  <c r="CC36" i="13"/>
  <c r="AE36" i="13"/>
  <c r="CC93" i="13"/>
  <c r="AE93" i="13"/>
  <c r="BN5" i="14"/>
  <c r="R30" i="13"/>
  <c r="BP30" i="13"/>
  <c r="R48" i="13"/>
  <c r="BP48" i="13"/>
  <c r="R61" i="14"/>
  <c r="Q60" i="13"/>
  <c r="BO60" i="13"/>
  <c r="Q57" i="14"/>
  <c r="BO57" i="14"/>
  <c r="BO58" i="14" s="1"/>
  <c r="Q69" i="14"/>
  <c r="BP69" i="14" s="1"/>
  <c r="BP70" i="14" s="1"/>
  <c r="S63" i="14"/>
  <c r="S34" i="14"/>
  <c r="BP7" i="14"/>
  <c r="S25" i="14"/>
  <c r="R64" i="14"/>
  <c r="S79" i="14"/>
  <c r="BP12" i="14"/>
  <c r="BP13" i="14" s="1"/>
  <c r="R12" i="14"/>
  <c r="S87" i="14"/>
  <c r="T87" i="14" s="1"/>
  <c r="BQ87" i="14"/>
  <c r="BQ88" i="14" s="1"/>
  <c r="BQ21" i="14"/>
  <c r="BQ22" i="14" s="1"/>
  <c r="S21" i="14"/>
  <c r="R90" i="14"/>
  <c r="BP90" i="14"/>
  <c r="BP91" i="14" s="1"/>
  <c r="R70" i="14"/>
  <c r="R36" i="14"/>
  <c r="BP36" i="14"/>
  <c r="BP37" i="14" s="1"/>
  <c r="R66" i="14"/>
  <c r="BP66" i="14"/>
  <c r="BP67" i="14" s="1"/>
  <c r="BQ6" i="14"/>
  <c r="S6" i="14"/>
  <c r="R78" i="14"/>
  <c r="BP78" i="14"/>
  <c r="BP79" i="14" s="1"/>
  <c r="S37" i="14"/>
  <c r="S27" i="14"/>
  <c r="S67" i="14"/>
  <c r="T89" i="14"/>
  <c r="R28" i="14"/>
  <c r="BQ27" i="14" s="1"/>
  <c r="BQ28" i="14" s="1"/>
  <c r="BQ9" i="14"/>
  <c r="BQ10" i="14" s="1"/>
  <c r="S9" i="14"/>
  <c r="S51" i="14"/>
  <c r="BQ84" i="14"/>
  <c r="BQ85" i="14" s="1"/>
  <c r="S84" i="14"/>
  <c r="T7" i="14"/>
  <c r="BQ18" i="14"/>
  <c r="BQ19" i="14" s="1"/>
  <c r="S18" i="14"/>
  <c r="R40" i="14"/>
  <c r="BQ39" i="14" s="1"/>
  <c r="BQ40" i="14" s="1"/>
  <c r="S49" i="14"/>
  <c r="T77" i="14"/>
  <c r="BQ72" i="14"/>
  <c r="BQ73" i="14" s="1"/>
  <c r="S72" i="14"/>
  <c r="S45" i="14"/>
  <c r="BQ45" i="14"/>
  <c r="BQ46" i="14" s="1"/>
  <c r="S33" i="14"/>
  <c r="BQ33" i="14"/>
  <c r="BQ34" i="14" s="1"/>
  <c r="T93" i="14"/>
  <c r="BP24" i="14"/>
  <c r="BP25" i="14" s="1"/>
  <c r="R24" i="14"/>
  <c r="R52" i="14"/>
  <c r="S39" i="14"/>
  <c r="S75" i="14"/>
  <c r="BQ75" i="14"/>
  <c r="BQ76" i="14" s="1"/>
  <c r="R82" i="14"/>
  <c r="BP81" i="14"/>
  <c r="BP82" i="14" s="1"/>
  <c r="BP63" i="14"/>
  <c r="BP64" i="14" s="1"/>
  <c r="BQ42" i="14"/>
  <c r="BQ43" i="14" s="1"/>
  <c r="S42" i="14"/>
  <c r="BP60" i="14"/>
  <c r="BP61" i="14" s="1"/>
  <c r="R60" i="14"/>
  <c r="R94" i="14"/>
  <c r="BP93" i="14"/>
  <c r="BP94" i="14" s="1"/>
  <c r="T81" i="14"/>
  <c r="R48" i="14"/>
  <c r="BP48" i="14"/>
  <c r="BP49" i="14" s="1"/>
  <c r="BQ54" i="14"/>
  <c r="BQ55" i="14" s="1"/>
  <c r="S54" i="14"/>
  <c r="R15" i="14"/>
  <c r="BP15" i="14"/>
  <c r="BP16" i="14" s="1"/>
  <c r="AG79" i="13"/>
  <c r="S27" i="13"/>
  <c r="AF90" i="13"/>
  <c r="CD90" i="13"/>
  <c r="BR39" i="13"/>
  <c r="T39" i="13"/>
  <c r="T7" i="13"/>
  <c r="AE40" i="13"/>
  <c r="CD39" i="13" s="1"/>
  <c r="BQ40" i="13" s="1"/>
  <c r="R85" i="13"/>
  <c r="BP84" i="13"/>
  <c r="BP93" i="13"/>
  <c r="CR93" i="13" s="1"/>
  <c r="R93" i="13"/>
  <c r="AF27" i="13"/>
  <c r="BP6" i="13"/>
  <c r="R6" i="13"/>
  <c r="CD12" i="13"/>
  <c r="AF12" i="13"/>
  <c r="CC45" i="13"/>
  <c r="AE45" i="13"/>
  <c r="CC69" i="13"/>
  <c r="BP70" i="13" s="1"/>
  <c r="AE69" i="13"/>
  <c r="BP24" i="13"/>
  <c r="R24" i="13"/>
  <c r="R73" i="13"/>
  <c r="BQ72" i="13" s="1"/>
  <c r="CD84" i="13"/>
  <c r="AF84" i="13"/>
  <c r="S90" i="13"/>
  <c r="BQ90" i="13"/>
  <c r="CC33" i="13"/>
  <c r="AE33" i="13"/>
  <c r="AG10" i="13"/>
  <c r="R28" i="13"/>
  <c r="BP33" i="13"/>
  <c r="R33" i="13"/>
  <c r="CC24" i="13"/>
  <c r="AE24" i="13"/>
  <c r="BP45" i="13"/>
  <c r="R45" i="13"/>
  <c r="AE61" i="13"/>
  <c r="CC60" i="13"/>
  <c r="CC66" i="13"/>
  <c r="AE66" i="13"/>
  <c r="CD48" i="13"/>
  <c r="AF48" i="13"/>
  <c r="CC21" i="13"/>
  <c r="AE21" i="13"/>
  <c r="AF42" i="13"/>
  <c r="CD42" i="13"/>
  <c r="BP78" i="13"/>
  <c r="R78" i="13"/>
  <c r="AG60" i="13"/>
  <c r="AE87" i="13"/>
  <c r="CC87" i="13"/>
  <c r="BP88" i="13" s="1"/>
  <c r="BP66" i="13"/>
  <c r="R66" i="13"/>
  <c r="T26" i="13"/>
  <c r="CC9" i="13"/>
  <c r="AE9" i="13"/>
  <c r="T79" i="13"/>
  <c r="S72" i="13"/>
  <c r="CC39" i="13"/>
  <c r="BP40" i="13" s="1"/>
  <c r="AF31" i="13"/>
  <c r="T71" i="13"/>
  <c r="CD72" i="13"/>
  <c r="AF72" i="13"/>
  <c r="AG26" i="13"/>
  <c r="BQ15" i="13"/>
  <c r="CS15" i="13" s="1"/>
  <c r="S15" i="13"/>
  <c r="BQ81" i="13"/>
  <c r="S81" i="13"/>
  <c r="R42" i="13"/>
  <c r="BP42" i="13"/>
  <c r="CC54" i="13"/>
  <c r="AE54" i="13"/>
  <c r="AG83" i="13"/>
  <c r="BP54" i="13"/>
  <c r="R54" i="13"/>
  <c r="T83" i="13"/>
  <c r="CC78" i="13"/>
  <c r="AE78" i="13"/>
  <c r="BP21" i="13"/>
  <c r="R21" i="13"/>
  <c r="BP36" i="13"/>
  <c r="R36" i="13"/>
  <c r="S64" i="13"/>
  <c r="BR63" i="13" s="1"/>
  <c r="AE82" i="13"/>
  <c r="BP72" i="13"/>
  <c r="AG34" i="13"/>
  <c r="AF39" i="13"/>
  <c r="AF76" i="13"/>
  <c r="CD75" i="13"/>
  <c r="BQ76" i="13" s="1"/>
  <c r="R58" i="13"/>
  <c r="T18" i="13"/>
  <c r="CC81" i="13"/>
  <c r="BP82" i="13" s="1"/>
  <c r="AE81" i="13"/>
  <c r="BP9" i="13"/>
  <c r="R9" i="13"/>
  <c r="BP57" i="13"/>
  <c r="R57" i="13"/>
  <c r="T84" i="13"/>
  <c r="R52" i="13"/>
  <c r="BP51" i="13"/>
  <c r="S19" i="13"/>
  <c r="BR18" i="13" s="1"/>
  <c r="BQ69" i="13"/>
  <c r="CS69" i="13" s="1"/>
  <c r="S69" i="13"/>
  <c r="CC6" i="13"/>
  <c r="AE6" i="13"/>
  <c r="T34" i="13"/>
  <c r="BP12" i="13"/>
  <c r="R12" i="13"/>
  <c r="T51" i="13"/>
  <c r="AG7" i="13"/>
  <c r="AG71" i="13"/>
  <c r="T10" i="13"/>
  <c r="AG15" i="13"/>
  <c r="AG30" i="13"/>
  <c r="CD57" i="13"/>
  <c r="AF57" i="13"/>
  <c r="T63" i="13"/>
  <c r="AE28" i="13"/>
  <c r="CD27" i="13" s="1"/>
  <c r="AE16" i="13"/>
  <c r="CC15" i="13"/>
  <c r="BP16" i="13" s="1"/>
  <c r="BP22" i="13" l="1"/>
  <c r="CR21" i="13"/>
  <c r="BP55" i="13"/>
  <c r="CR54" i="13"/>
  <c r="CT18" i="13"/>
  <c r="BP10" i="13"/>
  <c r="CR9" i="13"/>
  <c r="BP67" i="13"/>
  <c r="CR66" i="13"/>
  <c r="BQ73" i="13"/>
  <c r="CS72" i="13"/>
  <c r="BP49" i="13"/>
  <c r="CR48" i="13"/>
  <c r="BP13" i="13"/>
  <c r="CR12" i="13"/>
  <c r="BP43" i="13"/>
  <c r="CR42" i="13"/>
  <c r="BP31" i="13"/>
  <c r="CR30" i="13"/>
  <c r="CR51" i="13"/>
  <c r="BP52" i="13"/>
  <c r="BP58" i="13"/>
  <c r="CR57" i="13"/>
  <c r="CT63" i="13"/>
  <c r="CS81" i="13"/>
  <c r="CT39" i="13"/>
  <c r="BO61" i="13"/>
  <c r="CQ60" i="13"/>
  <c r="CQ5" i="13" s="1"/>
  <c r="BP79" i="13"/>
  <c r="CR78" i="13"/>
  <c r="BP46" i="13"/>
  <c r="CR45" i="13"/>
  <c r="BP34" i="13"/>
  <c r="CR33" i="13"/>
  <c r="BP25" i="13"/>
  <c r="CR24" i="13"/>
  <c r="BP73" i="13"/>
  <c r="CR72" i="13"/>
  <c r="BP37" i="13"/>
  <c r="CR36" i="13"/>
  <c r="CR6" i="13"/>
  <c r="BP7" i="13"/>
  <c r="BP85" i="13"/>
  <c r="CR84" i="13"/>
  <c r="BQ91" i="13"/>
  <c r="CS90" i="13"/>
  <c r="BP94" i="13"/>
  <c r="AF64" i="13"/>
  <c r="CD63" i="13"/>
  <c r="BQ64" i="13" s="1"/>
  <c r="AF18" i="13"/>
  <c r="CD18" i="13"/>
  <c r="BQ19" i="13" s="1"/>
  <c r="CD51" i="13"/>
  <c r="AF51" i="13"/>
  <c r="CE51" i="13" s="1"/>
  <c r="CD36" i="13"/>
  <c r="AF36" i="13"/>
  <c r="CE36" i="13" s="1"/>
  <c r="AF93" i="13"/>
  <c r="CD93" i="13"/>
  <c r="BO5" i="14"/>
  <c r="BQ48" i="13"/>
  <c r="S48" i="13"/>
  <c r="BQ30" i="13"/>
  <c r="S30" i="13"/>
  <c r="BP57" i="14"/>
  <c r="BP58" i="14" s="1"/>
  <c r="R57" i="14"/>
  <c r="R69" i="14"/>
  <c r="BQ69" i="14" s="1"/>
  <c r="BQ70" i="14" s="1"/>
  <c r="R60" i="13"/>
  <c r="BP60" i="13"/>
  <c r="S61" i="14"/>
  <c r="T61" i="14" s="1"/>
  <c r="T41" i="14"/>
  <c r="T49" i="14"/>
  <c r="T51" i="14"/>
  <c r="S78" i="14"/>
  <c r="BQ78" i="14"/>
  <c r="BQ79" i="14" s="1"/>
  <c r="S70" i="14"/>
  <c r="T79" i="14"/>
  <c r="S94" i="14"/>
  <c r="BQ93" i="14"/>
  <c r="BQ94" i="14" s="1"/>
  <c r="S82" i="14"/>
  <c r="BQ81" i="14"/>
  <c r="BQ82" i="14" s="1"/>
  <c r="S24" i="14"/>
  <c r="BQ24" i="14"/>
  <c r="BQ25" i="14" s="1"/>
  <c r="BR72" i="14"/>
  <c r="BR73" i="14" s="1"/>
  <c r="T72" i="14"/>
  <c r="S40" i="14"/>
  <c r="BR39" i="14" s="1"/>
  <c r="BR40" i="14" s="1"/>
  <c r="BR84" i="14"/>
  <c r="BR85" i="14" s="1"/>
  <c r="T84" i="14"/>
  <c r="T29" i="14"/>
  <c r="S28" i="14"/>
  <c r="BR27" i="14" s="1"/>
  <c r="BR28" i="14" s="1"/>
  <c r="T27" i="14"/>
  <c r="BR6" i="14"/>
  <c r="T6" i="14"/>
  <c r="BQ12" i="14"/>
  <c r="BQ13" i="14" s="1"/>
  <c r="S12" i="14"/>
  <c r="S64" i="14"/>
  <c r="BR63" i="14" s="1"/>
  <c r="BR64" i="14" s="1"/>
  <c r="BQ63" i="14"/>
  <c r="BQ64" i="14" s="1"/>
  <c r="BR54" i="14"/>
  <c r="BR55" i="14" s="1"/>
  <c r="T54" i="14"/>
  <c r="BR42" i="14"/>
  <c r="BR43" i="14" s="1"/>
  <c r="T42" i="14"/>
  <c r="BR75" i="14"/>
  <c r="BR76" i="14" s="1"/>
  <c r="T75" i="14"/>
  <c r="BR45" i="14"/>
  <c r="BR46" i="14" s="1"/>
  <c r="T45" i="14"/>
  <c r="BQ66" i="14"/>
  <c r="BQ67" i="14" s="1"/>
  <c r="S66" i="14"/>
  <c r="T38" i="14"/>
  <c r="T34" i="14"/>
  <c r="T65" i="14"/>
  <c r="S60" i="14"/>
  <c r="BQ60" i="14"/>
  <c r="BQ61" i="14" s="1"/>
  <c r="T39" i="14"/>
  <c r="BR33" i="14"/>
  <c r="BR34" i="14" s="1"/>
  <c r="T33" i="14"/>
  <c r="BR18" i="14"/>
  <c r="BR19" i="14" s="1"/>
  <c r="T18" i="14"/>
  <c r="BR9" i="14"/>
  <c r="BR10" i="14" s="1"/>
  <c r="T9" i="14"/>
  <c r="T37" i="14"/>
  <c r="BQ7" i="14"/>
  <c r="S36" i="14"/>
  <c r="BQ36" i="14"/>
  <c r="BQ37" i="14" s="1"/>
  <c r="S90" i="14"/>
  <c r="BQ90" i="14"/>
  <c r="BQ91" i="14" s="1"/>
  <c r="T71" i="14"/>
  <c r="T63" i="14"/>
  <c r="S15" i="14"/>
  <c r="BQ15" i="14"/>
  <c r="BQ16" i="14" s="1"/>
  <c r="S48" i="14"/>
  <c r="BQ48" i="14"/>
  <c r="BQ49" i="14" s="1"/>
  <c r="T83" i="14"/>
  <c r="S52" i="14"/>
  <c r="BQ51" i="14"/>
  <c r="BQ52" i="14" s="1"/>
  <c r="T67" i="14"/>
  <c r="BR21" i="14"/>
  <c r="BR22" i="14" s="1"/>
  <c r="T21" i="14"/>
  <c r="BR87" i="14"/>
  <c r="BR88" i="14" s="1"/>
  <c r="T25" i="14"/>
  <c r="CE48" i="13"/>
  <c r="AG48" i="13"/>
  <c r="AF33" i="13"/>
  <c r="CD33" i="13"/>
  <c r="BR90" i="13"/>
  <c r="BQ24" i="13"/>
  <c r="S24" i="13"/>
  <c r="AF45" i="13"/>
  <c r="CD45" i="13"/>
  <c r="S85" i="13"/>
  <c r="BQ84" i="13"/>
  <c r="CE90" i="13"/>
  <c r="AG90" i="13"/>
  <c r="CE57" i="13"/>
  <c r="AG57" i="13"/>
  <c r="S9" i="13"/>
  <c r="BQ9" i="13"/>
  <c r="CE72" i="13"/>
  <c r="AG72" i="13"/>
  <c r="AF16" i="13"/>
  <c r="CD15" i="13"/>
  <c r="BQ16" i="13" s="1"/>
  <c r="AF28" i="13"/>
  <c r="CE27" i="13" s="1"/>
  <c r="BR69" i="13"/>
  <c r="CT69" i="13" s="1"/>
  <c r="T69" i="13"/>
  <c r="S52" i="13"/>
  <c r="BQ51" i="13"/>
  <c r="BQ57" i="13"/>
  <c r="S57" i="13"/>
  <c r="AG76" i="13"/>
  <c r="CE75" i="13"/>
  <c r="BR76" i="13" s="1"/>
  <c r="BQ36" i="13"/>
  <c r="S36" i="13"/>
  <c r="AF78" i="13"/>
  <c r="CD78" i="13"/>
  <c r="S42" i="13"/>
  <c r="BQ42" i="13"/>
  <c r="BR15" i="13"/>
  <c r="CT15" i="13" s="1"/>
  <c r="T15" i="13"/>
  <c r="AF9" i="13"/>
  <c r="CD9" i="13"/>
  <c r="CE42" i="13"/>
  <c r="AG42" i="13"/>
  <c r="CD24" i="13"/>
  <c r="AF24" i="13"/>
  <c r="CE84" i="13"/>
  <c r="AG84" i="13"/>
  <c r="S6" i="13"/>
  <c r="BQ6" i="13"/>
  <c r="BQ93" i="13"/>
  <c r="CS93" i="13" s="1"/>
  <c r="S93" i="13"/>
  <c r="T27" i="13"/>
  <c r="AG39" i="13"/>
  <c r="AF82" i="13"/>
  <c r="AF54" i="13"/>
  <c r="CD54" i="13"/>
  <c r="BR81" i="13"/>
  <c r="T81" i="13"/>
  <c r="T72" i="13"/>
  <c r="CD87" i="13"/>
  <c r="BQ88" i="13" s="1"/>
  <c r="AF87" i="13"/>
  <c r="S78" i="13"/>
  <c r="BQ78" i="13"/>
  <c r="AF21" i="13"/>
  <c r="CD21" i="13"/>
  <c r="AF66" i="13"/>
  <c r="CD66" i="13"/>
  <c r="AF61" i="13"/>
  <c r="CD60" i="13"/>
  <c r="S28" i="13"/>
  <c r="T90" i="13"/>
  <c r="CD69" i="13"/>
  <c r="BQ70" i="13" s="1"/>
  <c r="AF69" i="13"/>
  <c r="CE12" i="13"/>
  <c r="AG12" i="13"/>
  <c r="AF40" i="13"/>
  <c r="BQ27" i="13"/>
  <c r="S54" i="13"/>
  <c r="BQ54" i="13"/>
  <c r="AG31" i="13"/>
  <c r="CE30" i="13"/>
  <c r="BQ12" i="13"/>
  <c r="S12" i="13"/>
  <c r="AF6" i="13"/>
  <c r="CD6" i="13"/>
  <c r="T19" i="13"/>
  <c r="CD81" i="13"/>
  <c r="BQ82" i="13" s="1"/>
  <c r="AF81" i="13"/>
  <c r="S58" i="13"/>
  <c r="T64" i="13"/>
  <c r="S21" i="13"/>
  <c r="BQ21" i="13"/>
  <c r="CS21" i="13" s="1"/>
  <c r="S66" i="13"/>
  <c r="BQ66" i="13"/>
  <c r="S45" i="13"/>
  <c r="BQ45" i="13"/>
  <c r="S33" i="13"/>
  <c r="BQ33" i="13"/>
  <c r="S73" i="13"/>
  <c r="AG27" i="13"/>
  <c r="AR6" i="13"/>
  <c r="BQ22" i="13" l="1"/>
  <c r="BQ55" i="13"/>
  <c r="CS54" i="13"/>
  <c r="CS30" i="13"/>
  <c r="BQ31" i="13"/>
  <c r="CT81" i="13"/>
  <c r="BQ13" i="13"/>
  <c r="CS12" i="13"/>
  <c r="CS78" i="13"/>
  <c r="BQ79" i="13"/>
  <c r="CS6" i="13"/>
  <c r="BQ7" i="13"/>
  <c r="BQ28" i="13"/>
  <c r="CS27" i="13"/>
  <c r="CS42" i="13"/>
  <c r="BQ43" i="13"/>
  <c r="CS84" i="13"/>
  <c r="BQ85" i="13"/>
  <c r="BQ52" i="13"/>
  <c r="CS51" i="13"/>
  <c r="CS9" i="13"/>
  <c r="BQ10" i="13"/>
  <c r="BQ25" i="13"/>
  <c r="CS24" i="13"/>
  <c r="CS45" i="13"/>
  <c r="BQ46" i="13"/>
  <c r="CS33" i="13"/>
  <c r="BQ34" i="13"/>
  <c r="CS66" i="13"/>
  <c r="BQ67" i="13"/>
  <c r="CS36" i="13"/>
  <c r="BQ37" i="13"/>
  <c r="CS57" i="13"/>
  <c r="BQ58" i="13"/>
  <c r="BP61" i="13"/>
  <c r="CR60" i="13"/>
  <c r="CR5" i="13" s="1"/>
  <c r="BQ49" i="13"/>
  <c r="CS48" i="13"/>
  <c r="BR91" i="13"/>
  <c r="CT90" i="13"/>
  <c r="BQ94" i="13"/>
  <c r="AG36" i="13"/>
  <c r="BP5" i="14"/>
  <c r="AG18" i="13"/>
  <c r="CE18" i="13"/>
  <c r="BR19" i="13" s="1"/>
  <c r="AG51" i="13"/>
  <c r="AG64" i="13"/>
  <c r="CE63" i="13"/>
  <c r="BR64" i="13" s="1"/>
  <c r="CE93" i="13"/>
  <c r="AG93" i="13"/>
  <c r="T48" i="13"/>
  <c r="BR48" i="13"/>
  <c r="T30" i="13"/>
  <c r="BR30" i="13"/>
  <c r="S69" i="14"/>
  <c r="BR69" i="14" s="1"/>
  <c r="BR70" i="14" s="1"/>
  <c r="BQ57" i="14"/>
  <c r="BQ58" i="14" s="1"/>
  <c r="S57" i="14"/>
  <c r="T57" i="14" s="1"/>
  <c r="BQ60" i="13"/>
  <c r="S60" i="13"/>
  <c r="T86" i="14"/>
  <c r="T52" i="14"/>
  <c r="BR48" i="14"/>
  <c r="BR49" i="14" s="1"/>
  <c r="T48" i="14"/>
  <c r="BR60" i="14"/>
  <c r="BR61" i="14" s="1"/>
  <c r="T60" i="14"/>
  <c r="BR66" i="14"/>
  <c r="BR67" i="14" s="1"/>
  <c r="T66" i="14"/>
  <c r="T28" i="14"/>
  <c r="T40" i="14"/>
  <c r="BR24" i="14"/>
  <c r="BR25" i="14" s="1"/>
  <c r="T24" i="14"/>
  <c r="T70" i="14"/>
  <c r="BR51" i="14"/>
  <c r="BR52" i="14" s="1"/>
  <c r="T44" i="14"/>
  <c r="T94" i="14"/>
  <c r="BR93" i="14"/>
  <c r="BR94" i="14" s="1"/>
  <c r="BR90" i="14"/>
  <c r="BR91" i="14" s="1"/>
  <c r="T90" i="14"/>
  <c r="T8" i="14"/>
  <c r="BR36" i="14"/>
  <c r="BR37" i="14" s="1"/>
  <c r="T36" i="14"/>
  <c r="T74" i="14"/>
  <c r="T64" i="14"/>
  <c r="BR7" i="14"/>
  <c r="BR15" i="14"/>
  <c r="BR16" i="14" s="1"/>
  <c r="T15" i="14"/>
  <c r="T32" i="14"/>
  <c r="T56" i="14"/>
  <c r="BR12" i="14"/>
  <c r="BR13" i="14" s="1"/>
  <c r="T12" i="14"/>
  <c r="T82" i="14"/>
  <c r="BR81" i="14"/>
  <c r="BR82" i="14" s="1"/>
  <c r="BR78" i="14"/>
  <c r="BR79" i="14" s="1"/>
  <c r="T78" i="14"/>
  <c r="CE9" i="13"/>
  <c r="AG9" i="13"/>
  <c r="CE33" i="13"/>
  <c r="AG33" i="13"/>
  <c r="T62" i="13"/>
  <c r="AG40" i="13"/>
  <c r="T32" i="13"/>
  <c r="T53" i="13"/>
  <c r="BR24" i="13"/>
  <c r="T24" i="13"/>
  <c r="BR66" i="13"/>
  <c r="T66" i="13"/>
  <c r="BR21" i="13"/>
  <c r="CT21" i="13" s="1"/>
  <c r="T21" i="13"/>
  <c r="CE81" i="13"/>
  <c r="BR82" i="13" s="1"/>
  <c r="AG81" i="13"/>
  <c r="BR54" i="13"/>
  <c r="T54" i="13"/>
  <c r="CE69" i="13"/>
  <c r="BR70" i="13" s="1"/>
  <c r="AG69" i="13"/>
  <c r="T28" i="13"/>
  <c r="CE66" i="13"/>
  <c r="AG66" i="13"/>
  <c r="BR78" i="13"/>
  <c r="T78" i="13"/>
  <c r="BR27" i="13"/>
  <c r="AG28" i="13"/>
  <c r="T89" i="13"/>
  <c r="T8" i="13"/>
  <c r="BR33" i="13"/>
  <c r="T33" i="13"/>
  <c r="AG32" i="13"/>
  <c r="AG82" i="13"/>
  <c r="T65" i="13"/>
  <c r="CE24" i="13"/>
  <c r="AG24" i="13"/>
  <c r="BR42" i="13"/>
  <c r="T42" i="13"/>
  <c r="T85" i="13"/>
  <c r="BR84" i="13"/>
  <c r="T73" i="13"/>
  <c r="BR45" i="13"/>
  <c r="T45" i="13"/>
  <c r="CE6" i="13"/>
  <c r="AG6" i="13"/>
  <c r="CE87" i="13"/>
  <c r="BR88" i="13" s="1"/>
  <c r="AG87" i="13"/>
  <c r="BR72" i="13"/>
  <c r="CE39" i="13"/>
  <c r="BR40" i="13" s="1"/>
  <c r="AG77" i="13"/>
  <c r="BR6" i="13"/>
  <c r="T6" i="13"/>
  <c r="AG8" i="13"/>
  <c r="CE78" i="13"/>
  <c r="AG78" i="13"/>
  <c r="T52" i="13"/>
  <c r="BR51" i="13"/>
  <c r="BR9" i="13"/>
  <c r="T9" i="13"/>
  <c r="T58" i="13"/>
  <c r="T20" i="13"/>
  <c r="BR12" i="13"/>
  <c r="T12" i="13"/>
  <c r="AG61" i="13"/>
  <c r="CE60" i="13"/>
  <c r="CE21" i="13"/>
  <c r="AG21" i="13"/>
  <c r="CE54" i="13"/>
  <c r="AG54" i="13"/>
  <c r="BR93" i="13"/>
  <c r="CT93" i="13" s="1"/>
  <c r="T93" i="13"/>
  <c r="BR36" i="13"/>
  <c r="T36" i="13"/>
  <c r="BR57" i="13"/>
  <c r="T57" i="13"/>
  <c r="AG16" i="13"/>
  <c r="CE15" i="13"/>
  <c r="BR16" i="13" s="1"/>
  <c r="CE45" i="13"/>
  <c r="AG45" i="13"/>
  <c r="BR22" i="13" l="1"/>
  <c r="BR55" i="13"/>
  <c r="CT54" i="13"/>
  <c r="BR58" i="13"/>
  <c r="CT57" i="13"/>
  <c r="BR13" i="13"/>
  <c r="CT12" i="13"/>
  <c r="BR43" i="13"/>
  <c r="CT42" i="13"/>
  <c r="BR52" i="13"/>
  <c r="CT51" i="13"/>
  <c r="BR25" i="13"/>
  <c r="CT24" i="13"/>
  <c r="BR37" i="13"/>
  <c r="CT36" i="13"/>
  <c r="BR73" i="13"/>
  <c r="CT72" i="13"/>
  <c r="BR85" i="13"/>
  <c r="CT84" i="13"/>
  <c r="BR79" i="13"/>
  <c r="CT78" i="13"/>
  <c r="BQ61" i="13"/>
  <c r="CS60" i="13"/>
  <c r="CS5" i="13" s="1"/>
  <c r="BR31" i="13"/>
  <c r="CT30" i="13"/>
  <c r="CT9" i="13"/>
  <c r="BR10" i="13"/>
  <c r="BR46" i="13"/>
  <c r="CT45" i="13"/>
  <c r="BR34" i="13"/>
  <c r="CT33" i="13"/>
  <c r="BR28" i="13"/>
  <c r="CT27" i="13"/>
  <c r="BR49" i="13"/>
  <c r="CT48" i="13"/>
  <c r="CT6" i="13"/>
  <c r="BR7" i="13"/>
  <c r="BR67" i="13"/>
  <c r="CT66" i="13"/>
  <c r="BR94" i="13"/>
  <c r="BQ5" i="14"/>
  <c r="BR57" i="14"/>
  <c r="BR58" i="14" s="1"/>
  <c r="BR60" i="13"/>
  <c r="T60" i="13"/>
  <c r="T69" i="14"/>
  <c r="BR5" i="14"/>
  <c r="AI7" i="13"/>
  <c r="AI6" i="13"/>
  <c r="BR61" i="13" l="1"/>
  <c r="CT60" i="13"/>
  <c r="CT5" i="13" s="1"/>
  <c r="AD22" i="7"/>
  <c r="AD9" i="3" l="1"/>
  <c r="AD8" i="3"/>
  <c r="H21" i="2" l="1"/>
  <c r="U6" i="7" l="1"/>
  <c r="V7" i="1" l="1"/>
  <c r="F108" i="4" l="1"/>
  <c r="G108" i="4"/>
  <c r="P54" i="7" l="1"/>
  <c r="P53" i="7"/>
  <c r="P52" i="7"/>
  <c r="V5" i="1" l="1"/>
  <c r="P18" i="7"/>
  <c r="P21" i="7" s="1"/>
  <c r="P79" i="7" l="1"/>
  <c r="P73" i="7"/>
  <c r="AD10" i="3"/>
  <c r="AD7" i="3"/>
  <c r="AH6" i="3"/>
  <c r="AD4" i="3"/>
  <c r="V10" i="1"/>
  <c r="V9" i="1"/>
  <c r="V8" i="1"/>
  <c r="Y6" i="1"/>
  <c r="AZ1" i="6"/>
  <c r="AN1" i="6"/>
  <c r="AD1" i="6"/>
  <c r="AC10" i="5"/>
  <c r="AC9" i="5"/>
  <c r="AC8" i="5"/>
  <c r="AC7" i="5"/>
  <c r="AG6" i="5"/>
  <c r="J3" i="4"/>
  <c r="J2" i="4"/>
  <c r="K1" i="4"/>
  <c r="AC4" i="5"/>
  <c r="P64" i="7"/>
  <c r="U11" i="7"/>
  <c r="U10" i="7"/>
  <c r="U9" i="7"/>
  <c r="U8" i="7"/>
  <c r="X7" i="7"/>
  <c r="BK3" i="8"/>
  <c r="AF115" i="8" s="1"/>
  <c r="BK2" i="8"/>
  <c r="BP1" i="8"/>
  <c r="W115" i="8" s="1"/>
  <c r="G22" i="9"/>
  <c r="F22" i="9"/>
  <c r="H22" i="9"/>
  <c r="P17" i="7" l="1"/>
  <c r="P16" i="7" s="1"/>
  <c r="P19" i="7"/>
  <c r="P66" i="7"/>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108" i="4" l="1"/>
  <c r="P60" i="7"/>
  <c r="Q18" i="1"/>
  <c r="Q16" i="1" s="1"/>
  <c r="H108" i="4"/>
  <c r="A9" i="4"/>
  <c r="A10" i="4" s="1"/>
  <c r="A11" i="4" s="1"/>
  <c r="A12" i="4" s="1"/>
  <c r="A13" i="4" s="1"/>
  <c r="A14" i="4" s="1"/>
  <c r="A15" i="4" s="1"/>
  <c r="A16" i="4" s="1"/>
  <c r="A17" i="4" s="1"/>
  <c r="A18" i="4" s="1"/>
  <c r="A19" i="4" s="1"/>
  <c r="A20" i="4" s="1"/>
  <c r="A21" i="4" s="1"/>
  <c r="A22" i="4" s="1"/>
  <c r="A23" i="4" s="1"/>
  <c r="A24" i="4" s="1"/>
  <c r="A25" i="4" s="1"/>
  <c r="A26" i="4" s="1"/>
  <c r="A27" i="4" s="1"/>
  <c r="A28" i="4" s="1"/>
  <c r="A29" i="4" s="1"/>
  <c r="G21" i="2"/>
  <c r="P77" i="7"/>
  <c r="AP120" i="8"/>
  <c r="AP119" i="8"/>
  <c r="Z119" i="8"/>
  <c r="BV8" i="8"/>
  <c r="AU8" i="8"/>
  <c r="BF8" i="8" s="1"/>
  <c r="AP8" i="8"/>
  <c r="Z8" i="8"/>
  <c r="BV7" i="8"/>
  <c r="AU7" i="8"/>
  <c r="BF7" i="8" s="1"/>
  <c r="AP7" i="8"/>
  <c r="Z7" i="8"/>
  <c r="A30" i="4" l="1"/>
  <c r="A31" i="4" s="1"/>
  <c r="A32" i="4" s="1"/>
  <c r="A33" i="4" s="1"/>
  <c r="A34" i="4" s="1"/>
  <c r="A35" i="4" s="1"/>
  <c r="A36" i="4" s="1"/>
  <c r="CA8" i="8"/>
  <c r="CB7" i="8"/>
  <c r="CB8" i="8"/>
  <c r="CA7" i="8"/>
  <c r="Q22" i="1"/>
  <c r="A37" i="4" l="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Q51" i="1"/>
  <c r="Q20" i="1"/>
  <c r="Q55" i="1"/>
  <c r="P65" i="7" l="1"/>
  <c r="P78" i="7"/>
  <c r="P80" i="7" l="1"/>
  <c r="AE24" i="8" l="1"/>
  <c r="BK26" i="8"/>
  <c r="AE36" i="8"/>
  <c r="BP9" i="8"/>
  <c r="AE149" i="8"/>
  <c r="AE144" i="8"/>
  <c r="BK16" i="8"/>
  <c r="BK27" i="8"/>
  <c r="AE16" i="8"/>
  <c r="AE35" i="8"/>
  <c r="BK23" i="8"/>
  <c r="AE12" i="8"/>
  <c r="AE131" i="8"/>
  <c r="AE148" i="8"/>
  <c r="AE138" i="8"/>
  <c r="AE147" i="8"/>
  <c r="AE139" i="8"/>
  <c r="BK11" i="8"/>
  <c r="AE143" i="8"/>
  <c r="AE142" i="8"/>
  <c r="AE27" i="8"/>
  <c r="BK17" i="8"/>
  <c r="AE31" i="8"/>
  <c r="BK15" i="8"/>
  <c r="AE122" i="8"/>
  <c r="AE140" i="8"/>
  <c r="AE127" i="8"/>
  <c r="Q52" i="1" l="1"/>
  <c r="AE124" i="8" l="1"/>
  <c r="AE136" i="8"/>
  <c r="AE132" i="8"/>
  <c r="AE130" i="8"/>
  <c r="AE150" i="8"/>
  <c r="AE125" i="8"/>
  <c r="AE134" i="8"/>
  <c r="AE141" i="8"/>
  <c r="AE135" i="8"/>
  <c r="AE137" i="8"/>
  <c r="AE121" i="8"/>
  <c r="AE128" i="8"/>
  <c r="AE126" i="8"/>
  <c r="AE145" i="8"/>
  <c r="AE123" i="8"/>
  <c r="AE129" i="8"/>
  <c r="AE146" i="8"/>
  <c r="AE133" i="8"/>
  <c r="AE19" i="8" l="1"/>
  <c r="BK31" i="8"/>
  <c r="AE17" i="8"/>
  <c r="BK18" i="8"/>
  <c r="BK25" i="8"/>
  <c r="BK24" i="8"/>
  <c r="BK37" i="8"/>
  <c r="BK35" i="8"/>
  <c r="AE21" i="8"/>
  <c r="BK32" i="8"/>
  <c r="BK12" i="8"/>
  <c r="AE22" i="8"/>
  <c r="BK14" i="8"/>
  <c r="BK30" i="8"/>
  <c r="BK20" i="8"/>
  <c r="BK13" i="8"/>
  <c r="AE11" i="8"/>
  <c r="AE9" i="8"/>
  <c r="AE25" i="8"/>
  <c r="AE29" i="8"/>
  <c r="AE20" i="8"/>
  <c r="AE34" i="8"/>
  <c r="BK34" i="8"/>
  <c r="BK28" i="8"/>
  <c r="AE23" i="8"/>
  <c r="AE14" i="8"/>
  <c r="AE13" i="8"/>
  <c r="AE28" i="8"/>
  <c r="AE26" i="8"/>
  <c r="BK22" i="8"/>
  <c r="AE18" i="8"/>
  <c r="AE32" i="8"/>
  <c r="BK21" i="8"/>
  <c r="AE15" i="8"/>
  <c r="AE30" i="8"/>
  <c r="BK19" i="8"/>
  <c r="BK10" i="8"/>
  <c r="AE33" i="8"/>
  <c r="AE37" i="8"/>
  <c r="BK29" i="8"/>
  <c r="BK33" i="8"/>
  <c r="AE10" i="8"/>
  <c r="BK36" i="8"/>
  <c r="Q56" i="1"/>
  <c r="AU2130" i="13" l="1"/>
  <c r="AU2148" i="13"/>
  <c r="AJ12" i="8" l="1"/>
  <c r="AP12" i="8" s="1"/>
  <c r="AJ36" i="8"/>
  <c r="AP36" i="8" s="1"/>
  <c r="BK9" i="8"/>
  <c r="BV9" i="8" s="1"/>
  <c r="AJ136" i="8" l="1"/>
  <c r="AP136" i="8" s="1"/>
  <c r="AJ134" i="8"/>
  <c r="AP134" i="8" s="1"/>
  <c r="AJ146" i="8"/>
  <c r="AP146" i="8" s="1"/>
  <c r="AJ124" i="8"/>
  <c r="AP124" i="8" s="1"/>
  <c r="AJ150" i="8"/>
  <c r="AP150" i="8" s="1"/>
  <c r="AJ126" i="8"/>
  <c r="AP126" i="8" s="1"/>
  <c r="AJ148" i="8"/>
  <c r="AP148" i="8" s="1"/>
  <c r="AJ142" i="8"/>
  <c r="AP142" i="8" s="1"/>
  <c r="AJ139" i="8"/>
  <c r="AP139" i="8" s="1"/>
  <c r="AJ138" i="8"/>
  <c r="AP138" i="8" s="1"/>
  <c r="AJ132" i="8"/>
  <c r="AP132" i="8" s="1"/>
  <c r="AJ149" i="8"/>
  <c r="AP149" i="8" s="1"/>
  <c r="AJ128" i="8"/>
  <c r="AP128" i="8" s="1"/>
  <c r="AJ123" i="8"/>
  <c r="AP123" i="8" s="1"/>
  <c r="AJ129" i="8"/>
  <c r="AP129" i="8" s="1"/>
  <c r="AJ141" i="8"/>
  <c r="AP141" i="8" s="1"/>
  <c r="AJ125" i="8"/>
  <c r="AP125" i="8" s="1"/>
  <c r="AJ140" i="8"/>
  <c r="AP140" i="8" s="1"/>
  <c r="AJ133" i="8"/>
  <c r="AP133" i="8" s="1"/>
  <c r="AJ121" i="8"/>
  <c r="AP121" i="8" s="1"/>
  <c r="AJ130" i="8"/>
  <c r="AP130" i="8" s="1"/>
  <c r="AJ145" i="8"/>
  <c r="AP145" i="8" s="1"/>
  <c r="AJ147" i="8"/>
  <c r="AP147" i="8" s="1"/>
  <c r="AJ127" i="8"/>
  <c r="AP127" i="8" s="1"/>
  <c r="AJ131" i="8"/>
  <c r="AP131" i="8" s="1"/>
  <c r="AJ143" i="8"/>
  <c r="AP143" i="8" s="1"/>
  <c r="AJ144" i="8"/>
  <c r="AP144" i="8" s="1"/>
  <c r="AJ122" i="8"/>
  <c r="AP122" i="8" s="1"/>
  <c r="AS963" i="13"/>
  <c r="AQ677" i="14"/>
  <c r="AQ810" i="14"/>
  <c r="AQ425" i="14"/>
  <c r="AS521" i="13"/>
  <c r="AS18" i="13"/>
  <c r="AS1027" i="13"/>
  <c r="AQ619" i="14"/>
  <c r="AS997" i="13"/>
  <c r="AQ713" i="14"/>
  <c r="AS808" i="13"/>
  <c r="AS748" i="13"/>
  <c r="AS272" i="13"/>
  <c r="AQ325" i="14"/>
  <c r="AQ906" i="14"/>
  <c r="AQ462" i="14"/>
  <c r="AQ664" i="13"/>
  <c r="AS393" i="13"/>
  <c r="AQ380" i="14"/>
  <c r="AQ724" i="13"/>
  <c r="AQ278" i="14"/>
  <c r="AQ796" i="14"/>
  <c r="AQ1008" i="13"/>
  <c r="AQ584" i="13"/>
  <c r="AQ722" i="13"/>
  <c r="AS394" i="13"/>
  <c r="AS860" i="13"/>
  <c r="AS942" i="13"/>
  <c r="AS767" i="13"/>
  <c r="AQ275" i="14"/>
  <c r="AQ446" i="13"/>
  <c r="AS471" i="13"/>
  <c r="AQ36" i="13"/>
  <c r="AQ654" i="13"/>
  <c r="AQ983" i="14"/>
  <c r="AS874" i="13"/>
  <c r="AS918" i="13"/>
  <c r="AQ364" i="14"/>
  <c r="AQ949" i="13"/>
  <c r="AQ404" i="14"/>
  <c r="AQ381" i="14"/>
  <c r="AQ231" i="14"/>
  <c r="AQ384" i="14"/>
  <c r="AQ756" i="13"/>
  <c r="AQ548" i="14"/>
  <c r="AQ265" i="13"/>
  <c r="AQ1037" i="14"/>
  <c r="AQ522" i="14"/>
  <c r="AQ837" i="14"/>
  <c r="AQ680" i="14"/>
  <c r="AS545" i="13"/>
  <c r="AQ115" i="13"/>
  <c r="AS218" i="13"/>
  <c r="AQ652" i="13"/>
  <c r="AS741" i="13"/>
  <c r="AS1031" i="13"/>
  <c r="AQ380" i="13"/>
  <c r="AS919" i="13"/>
  <c r="AS67" i="13"/>
  <c r="AQ573" i="14"/>
  <c r="AS319" i="13"/>
  <c r="AS784" i="13"/>
  <c r="AS675" i="13"/>
  <c r="AQ240" i="14"/>
  <c r="AS713" i="13"/>
  <c r="AQ647" i="14"/>
  <c r="AS271" i="13"/>
  <c r="AS1036" i="13"/>
  <c r="AQ206" i="14"/>
  <c r="AQ215" i="14"/>
  <c r="AQ226" i="14"/>
  <c r="AQ912" i="13"/>
  <c r="AQ449" i="13"/>
  <c r="AQ199" i="14"/>
  <c r="AS955" i="13"/>
  <c r="AQ878" i="13"/>
  <c r="AQ922" i="14"/>
  <c r="AQ34" i="13"/>
  <c r="AS827" i="13"/>
  <c r="AQ626" i="13"/>
  <c r="AQ583" i="13"/>
  <c r="AQ287" i="14"/>
  <c r="AQ292" i="13"/>
  <c r="AS950" i="13"/>
  <c r="AS524" i="13"/>
  <c r="AQ984" i="13"/>
  <c r="AS734" i="13"/>
  <c r="AS318" i="13"/>
  <c r="AQ187" i="14"/>
  <c r="AS659" i="13"/>
  <c r="AQ220" i="14"/>
  <c r="AS556" i="13"/>
  <c r="AS768" i="13"/>
  <c r="AQ841" i="13"/>
  <c r="AQ593" i="13"/>
  <c r="AS984" i="13"/>
  <c r="AS906" i="13"/>
  <c r="AQ131" i="14"/>
  <c r="AQ458" i="14"/>
  <c r="AQ357" i="14"/>
  <c r="AS344" i="13"/>
  <c r="AQ624" i="13"/>
  <c r="AS190" i="13"/>
  <c r="AS495" i="13"/>
  <c r="AS998" i="13"/>
  <c r="AQ265" i="14"/>
  <c r="AS119" i="13"/>
  <c r="AQ455" i="14"/>
  <c r="AS484" i="13"/>
  <c r="AQ109" i="13"/>
  <c r="AS575" i="13"/>
  <c r="AS170" i="13"/>
  <c r="AQ653" i="14"/>
  <c r="AQ521" i="14"/>
  <c r="AQ1051" i="13"/>
  <c r="AS806" i="13"/>
  <c r="AS559" i="13"/>
  <c r="AQ652" i="14"/>
  <c r="AS819" i="13"/>
  <c r="AQ449" i="14"/>
  <c r="AQ344" i="14"/>
  <c r="AS775" i="13"/>
  <c r="AS681" i="13"/>
  <c r="AQ542" i="14"/>
  <c r="AS237" i="13"/>
  <c r="AS696" i="13"/>
  <c r="AQ458" i="13"/>
  <c r="AQ823" i="14"/>
  <c r="AQ366" i="14"/>
  <c r="AQ1045" i="13"/>
  <c r="AQ919" i="13"/>
  <c r="AS473" i="13"/>
  <c r="AQ492" i="14"/>
  <c r="AQ73" i="13"/>
  <c r="AQ538" i="13"/>
  <c r="AS357" i="13"/>
  <c r="AQ116" i="14"/>
  <c r="AS477" i="13"/>
  <c r="AS536" i="13"/>
  <c r="AS743" i="13"/>
  <c r="AS702" i="13"/>
  <c r="AQ678" i="14"/>
  <c r="AS777" i="13"/>
  <c r="AS149" i="13"/>
  <c r="AQ894" i="13"/>
  <c r="AQ151" i="14"/>
  <c r="AQ322" i="14"/>
  <c r="AS458" i="13"/>
  <c r="AS385" i="13"/>
  <c r="AS828" i="13"/>
  <c r="AS557" i="13"/>
  <c r="AQ155" i="14"/>
  <c r="AQ994" i="14"/>
  <c r="AQ6" i="14"/>
  <c r="AQ482" i="13"/>
  <c r="AQ234" i="13"/>
  <c r="AQ602" i="14"/>
  <c r="AQ480" i="14"/>
  <c r="AS355" i="13"/>
  <c r="AQ508" i="13"/>
  <c r="AQ289" i="13"/>
  <c r="AS560" i="13"/>
  <c r="AQ953" i="13"/>
  <c r="AS113" i="13"/>
  <c r="AS302" i="13"/>
  <c r="AQ1005" i="14"/>
  <c r="AQ596" i="14"/>
  <c r="AQ1002" i="13"/>
  <c r="AQ209" i="14"/>
  <c r="AQ293" i="14"/>
  <c r="AQ177" i="14"/>
  <c r="AQ608" i="14"/>
  <c r="AQ53" i="14"/>
  <c r="AQ158" i="13"/>
  <c r="AS967" i="13"/>
  <c r="AQ75" i="13"/>
  <c r="AS640" i="13"/>
  <c r="AQ815" i="14"/>
  <c r="AQ150" i="13"/>
  <c r="AQ273" i="14"/>
  <c r="AS666" i="13"/>
  <c r="AQ882" i="13"/>
  <c r="AQ405" i="14"/>
  <c r="AQ51" i="14"/>
  <c r="AQ645" i="14"/>
  <c r="AQ405" i="13"/>
  <c r="AQ689" i="13"/>
  <c r="AQ225" i="14"/>
  <c r="AQ1063" i="14"/>
  <c r="AQ1059" i="14"/>
  <c r="AQ949" i="14"/>
  <c r="AQ766" i="14"/>
  <c r="AQ760" i="13"/>
  <c r="AS502" i="13"/>
  <c r="AS630" i="13"/>
  <c r="AQ666" i="14"/>
  <c r="AS1013" i="13"/>
  <c r="AS677" i="13"/>
  <c r="AQ507" i="14"/>
  <c r="AS563" i="13"/>
  <c r="AS341" i="13"/>
  <c r="AQ699" i="13"/>
  <c r="AQ108" i="14"/>
  <c r="AS416" i="13"/>
  <c r="AQ329" i="14"/>
  <c r="AQ662" i="14"/>
  <c r="AQ166" i="14"/>
  <c r="AQ141" i="14"/>
  <c r="AQ75" i="14"/>
  <c r="AS1075" i="13"/>
  <c r="AS493" i="13"/>
  <c r="AQ85" i="14"/>
  <c r="AQ477" i="13"/>
  <c r="AQ719" i="14"/>
  <c r="AS240" i="13"/>
  <c r="AQ133" i="13"/>
  <c r="AS426" i="13"/>
  <c r="AQ698" i="13"/>
  <c r="AS106" i="13"/>
  <c r="AS1033" i="13"/>
  <c r="AS929" i="13"/>
  <c r="AS513" i="13"/>
  <c r="AQ210" i="13"/>
  <c r="AQ332" i="14"/>
  <c r="AQ648" i="13"/>
  <c r="AS823" i="13"/>
  <c r="AQ467" i="14"/>
  <c r="AQ322" i="13"/>
  <c r="AS887" i="13"/>
  <c r="AQ581" i="14"/>
  <c r="AQ870" i="13"/>
  <c r="AQ830" i="13"/>
  <c r="AQ429" i="14"/>
  <c r="AS1057" i="13"/>
  <c r="AQ729" i="13"/>
  <c r="AQ70" i="14"/>
  <c r="AS262" i="13"/>
  <c r="AS1008" i="13"/>
  <c r="AS356" i="13"/>
  <c r="AS108" i="13"/>
  <c r="AS44" i="13"/>
  <c r="AQ725" i="14"/>
  <c r="AS1035" i="13"/>
  <c r="AQ1046" i="13"/>
  <c r="AQ483" i="14"/>
  <c r="AQ294" i="13"/>
  <c r="AQ164" i="13"/>
  <c r="AQ465" i="14"/>
  <c r="AQ326" i="14"/>
  <c r="AS446" i="13"/>
  <c r="AS228" i="13"/>
  <c r="AQ886" i="14"/>
  <c r="AQ728" i="13"/>
  <c r="AQ410" i="13"/>
  <c r="AQ778" i="13"/>
  <c r="AQ335" i="13"/>
  <c r="AQ688" i="14"/>
  <c r="AQ577" i="14"/>
  <c r="AS879" i="13"/>
  <c r="AQ665" i="13"/>
  <c r="AQ759" i="13"/>
  <c r="AS176" i="13"/>
  <c r="AQ518" i="14"/>
  <c r="AQ930" i="13"/>
  <c r="AS46" i="13"/>
  <c r="AS583" i="13"/>
  <c r="AS384" i="13"/>
  <c r="AS105" i="13"/>
  <c r="AQ486" i="14"/>
  <c r="AQ614" i="14"/>
  <c r="AQ554" i="14"/>
  <c r="AS1029" i="13"/>
  <c r="AS368" i="13"/>
  <c r="AS875" i="13"/>
  <c r="AQ411" i="13"/>
  <c r="AQ838" i="13"/>
  <c r="AS769" i="13"/>
  <c r="AS812" i="13"/>
  <c r="AQ434" i="14"/>
  <c r="AS31" i="13"/>
  <c r="AQ65" i="13"/>
  <c r="AQ122" i="13"/>
  <c r="AQ859" i="13"/>
  <c r="AQ913" i="14"/>
  <c r="AQ659" i="13"/>
  <c r="AQ92" i="14"/>
  <c r="AS749" i="13"/>
  <c r="AS205" i="13"/>
  <c r="AQ290" i="14"/>
  <c r="AS691" i="13"/>
  <c r="AQ1003" i="13"/>
  <c r="AS464" i="13"/>
  <c r="AS876" i="13"/>
  <c r="AS736" i="13"/>
  <c r="AS690" i="13"/>
  <c r="AQ623" i="13"/>
  <c r="AQ716" i="14"/>
  <c r="AS462" i="13"/>
  <c r="AQ721" i="14"/>
  <c r="AS37" i="13"/>
  <c r="AS500" i="13"/>
  <c r="AQ685" i="13"/>
  <c r="AQ1027" i="14"/>
  <c r="AQ723" i="14"/>
  <c r="AQ495" i="14"/>
  <c r="AS792" i="13"/>
  <c r="AQ90" i="13"/>
  <c r="AQ350" i="14"/>
  <c r="AS1063" i="13"/>
  <c r="AQ102" i="13"/>
  <c r="AS366" i="13"/>
  <c r="AS503" i="13"/>
  <c r="AS985" i="13"/>
  <c r="AS1004" i="13"/>
  <c r="AQ757" i="13"/>
  <c r="AQ303" i="13"/>
  <c r="AQ169" i="14"/>
  <c r="AQ592" i="13"/>
  <c r="AQ354" i="14"/>
  <c r="AQ1055" i="13"/>
  <c r="AS932" i="13"/>
  <c r="AQ183" i="13"/>
  <c r="AQ328" i="13"/>
  <c r="AS287" i="13"/>
  <c r="AQ816" i="14"/>
  <c r="AQ524" i="14"/>
  <c r="AQ71" i="13"/>
  <c r="AS231" i="13"/>
  <c r="AQ176" i="13"/>
  <c r="AS884" i="13"/>
  <c r="AQ1011" i="14"/>
  <c r="AQ222" i="13"/>
  <c r="AQ1020" i="13"/>
  <c r="AS813" i="13"/>
  <c r="AQ555" i="13"/>
  <c r="AS330" i="13"/>
  <c r="AS678" i="13"/>
  <c r="AQ342" i="13"/>
  <c r="AS633" i="13"/>
  <c r="AQ882" i="14"/>
  <c r="AQ1079" i="14"/>
  <c r="AQ1021" i="14"/>
  <c r="AQ305" i="13"/>
  <c r="AQ203" i="13"/>
  <c r="AQ940" i="13"/>
  <c r="AQ481" i="13"/>
  <c r="AQ727" i="14"/>
  <c r="AS144" i="13"/>
  <c r="AQ762" i="13"/>
  <c r="AS103" i="13"/>
  <c r="AS174" i="13"/>
  <c r="AS386" i="13"/>
  <c r="AS338" i="13"/>
  <c r="AQ211" i="13"/>
  <c r="AQ402" i="13"/>
  <c r="AS877" i="13"/>
  <c r="AQ973" i="14"/>
  <c r="AS486" i="13"/>
  <c r="AQ984" i="14"/>
  <c r="AQ113" i="14"/>
  <c r="AQ954" i="14"/>
  <c r="AS7" i="13"/>
  <c r="AQ436" i="13"/>
  <c r="AQ792" i="13"/>
  <c r="AS363" i="13"/>
  <c r="AS314" i="13"/>
  <c r="AQ618" i="14"/>
  <c r="AQ111" i="14"/>
  <c r="AS818" i="13"/>
  <c r="AQ496" i="14"/>
  <c r="AQ967" i="14"/>
  <c r="AQ642" i="14"/>
  <c r="AS839" i="13"/>
  <c r="AQ66" i="14"/>
  <c r="AQ207" i="13"/>
  <c r="AS463" i="13"/>
  <c r="AQ645" i="13"/>
  <c r="AQ400" i="14"/>
  <c r="AQ407" i="13"/>
  <c r="AQ920" i="14"/>
  <c r="AS296" i="13"/>
  <c r="AS700" i="13"/>
  <c r="AQ821" i="13"/>
  <c r="AQ1080" i="14"/>
  <c r="AQ948" i="13"/>
  <c r="AQ506" i="14"/>
  <c r="AQ358" i="14"/>
  <c r="AQ337" i="14"/>
  <c r="AQ1084" i="13"/>
  <c r="AQ817" i="14"/>
  <c r="AQ160" i="14"/>
  <c r="AS241" i="13"/>
  <c r="AQ541" i="13"/>
  <c r="AQ453" i="14"/>
  <c r="AS504" i="13"/>
  <c r="AS496" i="13"/>
  <c r="AS311" i="13"/>
  <c r="AS249" i="13"/>
  <c r="AS638" i="13"/>
  <c r="AQ248" i="14"/>
  <c r="AQ831" i="13"/>
  <c r="AQ982" i="14"/>
  <c r="AS501" i="13"/>
  <c r="AQ249" i="13"/>
  <c r="AS991" i="13"/>
  <c r="AS957" i="13"/>
  <c r="AS881" i="13"/>
  <c r="AQ1022" i="14"/>
  <c r="AQ349" i="13"/>
  <c r="AQ1046" i="14"/>
  <c r="AS470" i="13"/>
  <c r="AS1081" i="13"/>
  <c r="AQ368" i="13"/>
  <c r="AQ902" i="14"/>
  <c r="AS136" i="13"/>
  <c r="AS365" i="13"/>
  <c r="AQ494" i="14"/>
  <c r="AQ911" i="14"/>
  <c r="AQ46" i="14"/>
  <c r="AQ102" i="14"/>
  <c r="AS978" i="13"/>
  <c r="AQ959" i="14"/>
  <c r="AQ671" i="14"/>
  <c r="AQ377" i="14"/>
  <c r="AS253" i="13"/>
  <c r="AS278" i="13"/>
  <c r="AS945" i="13"/>
  <c r="AQ289" i="14"/>
  <c r="AQ558" i="14"/>
  <c r="AQ308" i="14"/>
  <c r="AS189" i="13"/>
  <c r="AQ248" i="13"/>
  <c r="AS390" i="13"/>
  <c r="AQ70" i="13"/>
  <c r="AQ356" i="13"/>
  <c r="AQ399" i="13"/>
  <c r="AQ91" i="13"/>
  <c r="AQ257" i="14"/>
  <c r="AQ970" i="14"/>
  <c r="AQ95" i="13"/>
  <c r="AS331" i="13"/>
  <c r="AS25" i="13"/>
  <c r="AS264" i="13"/>
  <c r="AQ208" i="14"/>
  <c r="AS434" i="13"/>
  <c r="AQ944" i="14"/>
  <c r="AQ408" i="13"/>
  <c r="AQ624" i="14"/>
  <c r="AS1048" i="13"/>
  <c r="AQ827" i="14"/>
  <c r="AQ213" i="13"/>
  <c r="AQ266" i="13"/>
  <c r="AS776" i="13"/>
  <c r="AQ337" i="13"/>
  <c r="AQ618" i="13"/>
  <c r="AQ139" i="13"/>
  <c r="AS576" i="13"/>
  <c r="AS589" i="13"/>
  <c r="AQ216" i="14"/>
  <c r="AQ823" i="13"/>
  <c r="AQ1062" i="13"/>
  <c r="AQ32" i="14"/>
  <c r="AQ846" i="13"/>
  <c r="AQ105" i="14"/>
  <c r="AS441" i="13"/>
  <c r="AQ969" i="13"/>
  <c r="AS554" i="13"/>
  <c r="AQ370" i="13"/>
  <c r="AQ801" i="13"/>
  <c r="AQ979" i="13"/>
  <c r="AQ1012" i="14"/>
  <c r="AQ495" i="13"/>
  <c r="AS790" i="13"/>
  <c r="AS620" i="13"/>
  <c r="AQ176" i="14"/>
  <c r="AQ858" i="14"/>
  <c r="AQ519" i="14"/>
  <c r="AS299" i="13"/>
  <c r="AQ517" i="13"/>
  <c r="AS1043" i="13"/>
  <c r="AQ510" i="13"/>
  <c r="AQ355" i="14"/>
  <c r="AQ18" i="14"/>
  <c r="AS420" i="13"/>
  <c r="AQ374" i="14"/>
  <c r="AQ987" i="14"/>
  <c r="AQ138" i="14"/>
  <c r="AS855" i="13"/>
  <c r="AQ942" i="14"/>
  <c r="AS323" i="13"/>
  <c r="AS1080" i="13"/>
  <c r="AS1041" i="13"/>
  <c r="AQ555" i="14"/>
  <c r="AQ268" i="13"/>
  <c r="AQ1003" i="14"/>
  <c r="AS349" i="13"/>
  <c r="AS850" i="13"/>
  <c r="AQ183" i="14"/>
  <c r="AQ585" i="14"/>
  <c r="AS627" i="13"/>
  <c r="AQ423" i="14"/>
  <c r="AQ118" i="13"/>
  <c r="AQ525" i="13"/>
  <c r="AS1014" i="13"/>
  <c r="AQ683" i="14"/>
  <c r="AQ444" i="14"/>
  <c r="AS941" i="13"/>
  <c r="AQ506" i="13"/>
  <c r="AQ986" i="13"/>
  <c r="AQ165" i="13"/>
  <c r="AS288" i="13"/>
  <c r="AQ191" i="13"/>
  <c r="AQ369" i="13"/>
  <c r="AQ679" i="13"/>
  <c r="AS644" i="13"/>
  <c r="AQ594" i="13"/>
  <c r="AQ966" i="14"/>
  <c r="AQ776" i="14"/>
  <c r="AS625" i="13"/>
  <c r="AQ237" i="14"/>
  <c r="AQ689" i="14"/>
  <c r="AS460" i="13"/>
  <c r="AS132" i="13"/>
  <c r="AQ66" i="13"/>
  <c r="AS236" i="13"/>
  <c r="AS26" i="13"/>
  <c r="AQ234" i="14"/>
  <c r="AS988" i="13"/>
  <c r="AS74" i="13"/>
  <c r="AQ729" i="14"/>
  <c r="AQ1043" i="14"/>
  <c r="AQ926" i="14"/>
  <c r="AQ580" i="13"/>
  <c r="AS375" i="13"/>
  <c r="AQ1072" i="14"/>
  <c r="AQ826" i="14"/>
  <c r="AQ864" i="14"/>
  <c r="AS16" i="13"/>
  <c r="AQ553" i="13"/>
  <c r="AQ79" i="14"/>
  <c r="AS920" i="13"/>
  <c r="AS6" i="13"/>
  <c r="AQ629" i="14"/>
  <c r="AQ768" i="13"/>
  <c r="AQ941" i="13"/>
  <c r="AQ783" i="14"/>
  <c r="AS669" i="13"/>
  <c r="AS870" i="13"/>
  <c r="AQ550" i="13"/>
  <c r="AQ156" i="14"/>
  <c r="AQ579" i="14"/>
  <c r="AQ980" i="13"/>
  <c r="AQ456" i="14"/>
  <c r="AS15" i="13"/>
  <c r="AS593" i="13"/>
  <c r="AQ779" i="14"/>
  <c r="AS796" i="13"/>
  <c r="AS547" i="13"/>
  <c r="AQ850" i="14"/>
  <c r="AQ569" i="14"/>
  <c r="AS668" i="13"/>
  <c r="AQ378" i="14"/>
  <c r="AQ785" i="14"/>
  <c r="AS567" i="13"/>
  <c r="AS722" i="13"/>
  <c r="AS562" i="13"/>
  <c r="AQ571" i="13"/>
  <c r="AQ603" i="13"/>
  <c r="AS361" i="13"/>
  <c r="AQ470" i="14"/>
  <c r="AQ1020" i="14"/>
  <c r="AS408" i="13"/>
  <c r="AQ35" i="13"/>
  <c r="AS683" i="13"/>
  <c r="AS986" i="13"/>
  <c r="AQ582" i="14"/>
  <c r="AS532" i="13"/>
  <c r="AS454" i="13"/>
  <c r="AQ153" i="13"/>
  <c r="AQ1024" i="14"/>
  <c r="AS381" i="13"/>
  <c r="AS135" i="13"/>
  <c r="AS301" i="13"/>
  <c r="AQ428" i="14"/>
  <c r="AQ305" i="14"/>
  <c r="AS650" i="13"/>
  <c r="AS474" i="13"/>
  <c r="AS836" i="13"/>
  <c r="AQ314" i="14"/>
  <c r="AS274" i="13"/>
  <c r="AQ493" i="14"/>
  <c r="AS392" i="13"/>
  <c r="AS158" i="13"/>
  <c r="AQ731" i="13"/>
  <c r="AQ560" i="14"/>
  <c r="AQ542" i="13"/>
  <c r="AQ784" i="14"/>
  <c r="AQ220" i="13"/>
  <c r="AQ99" i="13"/>
  <c r="AS407" i="13"/>
  <c r="AQ754" i="13"/>
  <c r="AQ438" i="14"/>
  <c r="AS895" i="13"/>
  <c r="AQ936" i="14"/>
  <c r="AQ912" i="14"/>
  <c r="AQ162" i="13"/>
  <c r="AS522" i="13"/>
  <c r="AQ1079" i="13"/>
  <c r="AQ658" i="13"/>
  <c r="AQ734" i="13"/>
  <c r="AQ404" i="13"/>
  <c r="AS520" i="13"/>
  <c r="AS561" i="13"/>
  <c r="AQ630" i="13"/>
  <c r="AS111" i="13"/>
  <c r="AQ719" i="13"/>
  <c r="AQ221" i="14"/>
  <c r="AQ650" i="14"/>
  <c r="AS325" i="13"/>
  <c r="AS574" i="13"/>
  <c r="AQ568" i="14"/>
  <c r="AQ1009" i="14"/>
  <c r="AS803" i="13"/>
  <c r="AQ799" i="13"/>
  <c r="AS907" i="13"/>
  <c r="AQ588" i="14"/>
  <c r="AQ136" i="14"/>
  <c r="AQ595" i="13"/>
  <c r="AS63" i="13"/>
  <c r="AQ24" i="14"/>
  <c r="AQ189" i="14"/>
  <c r="AS377" i="13"/>
  <c r="AQ515" i="13"/>
  <c r="AQ601" i="14"/>
  <c r="AQ184" i="13"/>
  <c r="AQ590" i="13"/>
  <c r="AQ76" i="14"/>
  <c r="AQ710" i="13"/>
  <c r="AQ197" i="13"/>
  <c r="AS230" i="13"/>
  <c r="AS816" i="13"/>
  <c r="AS417" i="13"/>
  <c r="AQ795" i="13"/>
  <c r="AQ286" i="13"/>
  <c r="AS800" i="13"/>
  <c r="AQ433" i="13"/>
  <c r="AQ1016" i="14"/>
  <c r="AQ267" i="14"/>
  <c r="AS244" i="13"/>
  <c r="AQ611" i="14"/>
  <c r="AQ482" i="14"/>
  <c r="AQ1014" i="13"/>
  <c r="AQ130" i="14"/>
  <c r="AS628" i="13"/>
  <c r="AQ865" i="14"/>
  <c r="AQ500" i="14"/>
  <c r="AQ259" i="13"/>
  <c r="AQ800" i="14"/>
  <c r="AS69" i="13"/>
  <c r="AQ536" i="13"/>
  <c r="AQ918" i="14"/>
  <c r="AQ139" i="14"/>
  <c r="AQ881" i="14"/>
  <c r="AQ238" i="13"/>
  <c r="AQ120" i="13"/>
  <c r="AQ964" i="14"/>
  <c r="AQ41" i="13"/>
  <c r="AQ667" i="13"/>
  <c r="AQ789" i="13"/>
  <c r="AQ536" i="14"/>
  <c r="AQ988" i="14"/>
  <c r="AS854" i="13"/>
  <c r="AS347" i="13"/>
  <c r="AQ395" i="13"/>
  <c r="AQ163" i="14"/>
  <c r="AS651" i="13"/>
  <c r="AQ1006" i="14"/>
  <c r="AS607" i="13"/>
  <c r="AQ730" i="14"/>
  <c r="AQ594" i="14"/>
  <c r="AS1046" i="13"/>
  <c r="AQ365" i="14"/>
  <c r="AQ147" i="14"/>
  <c r="AS488" i="13"/>
  <c r="AQ401" i="13"/>
  <c r="AQ412" i="14"/>
  <c r="AS91" i="13"/>
  <c r="AQ1055" i="14"/>
  <c r="AQ903" i="14"/>
  <c r="AQ439" i="14"/>
  <c r="AQ528" i="14"/>
  <c r="AQ644" i="13"/>
  <c r="AS266" i="13"/>
  <c r="AQ1064" i="14"/>
  <c r="AQ88" i="14"/>
  <c r="AS706" i="13"/>
  <c r="AQ663" i="13"/>
  <c r="AQ145" i="13"/>
  <c r="AS219" i="13"/>
  <c r="AQ728" i="14"/>
  <c r="AQ1007" i="14"/>
  <c r="AQ329" i="13"/>
  <c r="AQ686" i="13"/>
  <c r="AS674" i="13"/>
  <c r="AQ616" i="14"/>
  <c r="AQ681" i="13"/>
  <c r="AQ541" i="14"/>
  <c r="AQ382" i="14"/>
  <c r="AQ254" i="13"/>
  <c r="AQ115" i="14"/>
  <c r="AQ688" i="13"/>
  <c r="AS424" i="13"/>
  <c r="AQ432" i="13"/>
  <c r="AQ743" i="14"/>
  <c r="AS552" i="13"/>
  <c r="AS143" i="13"/>
  <c r="AS922" i="13"/>
  <c r="AS404" i="13"/>
  <c r="AS1001" i="13"/>
  <c r="AS648" i="13"/>
  <c r="AS618" i="13"/>
  <c r="AQ653" i="13"/>
  <c r="AS83" i="13"/>
  <c r="AQ526" i="14"/>
  <c r="AS280" i="13"/>
  <c r="AQ95" i="14"/>
  <c r="AQ384" i="13"/>
  <c r="AQ114" i="13"/>
  <c r="AQ1077" i="14"/>
  <c r="AS546" i="13"/>
  <c r="AS489" i="13"/>
  <c r="AQ78" i="13"/>
  <c r="AQ527" i="14"/>
  <c r="AS374" i="13"/>
  <c r="AS327" i="13"/>
  <c r="AQ557" i="13"/>
  <c r="AQ1047" i="13"/>
  <c r="AQ552" i="14"/>
  <c r="AQ288" i="14"/>
  <c r="AS964" i="13"/>
  <c r="AQ210" i="14"/>
  <c r="AS442" i="13"/>
  <c r="AS32" i="13"/>
  <c r="AS216" i="13"/>
  <c r="AQ287" i="13"/>
  <c r="AQ69" i="14"/>
  <c r="AQ566" i="14"/>
  <c r="AS320" i="13"/>
  <c r="AQ148" i="13"/>
  <c r="AS750" i="13"/>
  <c r="AQ347" i="14"/>
  <c r="AQ841" i="14"/>
  <c r="AS332" i="13"/>
  <c r="AQ646" i="14"/>
  <c r="AQ438" i="13"/>
  <c r="AQ103" i="13"/>
  <c r="AQ232" i="14"/>
  <c r="AQ415" i="13"/>
  <c r="AS84" i="13"/>
  <c r="AS29" i="13"/>
  <c r="AQ593" i="14"/>
  <c r="AQ1064" i="13"/>
  <c r="AQ1013" i="14"/>
  <c r="AS1082" i="13"/>
  <c r="AQ62" i="13"/>
  <c r="AQ1030" i="13"/>
  <c r="AQ710" i="14"/>
  <c r="AQ933" i="14"/>
  <c r="AQ971" i="14"/>
  <c r="AS263" i="13"/>
  <c r="AQ261" i="13"/>
  <c r="AS635" i="13"/>
  <c r="AS440" i="13"/>
  <c r="AQ703" i="13"/>
  <c r="AQ976" i="14"/>
  <c r="AQ127" i="14"/>
  <c r="AQ801" i="14"/>
  <c r="AS903" i="13"/>
  <c r="AQ695" i="13"/>
  <c r="AQ990" i="13"/>
  <c r="AQ945" i="13"/>
  <c r="AQ480" i="13"/>
  <c r="AS476" i="13"/>
  <c r="AQ442" i="14"/>
  <c r="AS716" i="13"/>
  <c r="AS324" i="13"/>
  <c r="AS728" i="13"/>
  <c r="AS971" i="13"/>
  <c r="AS313" i="13"/>
  <c r="AQ727" i="13"/>
  <c r="AQ929" i="14"/>
  <c r="AQ281" i="13"/>
  <c r="AQ1031" i="14"/>
  <c r="AQ470" i="13"/>
  <c r="AS1045" i="13"/>
  <c r="AQ712" i="14"/>
  <c r="AS369" i="13"/>
  <c r="AQ42" i="14"/>
  <c r="AQ1025" i="13"/>
  <c r="AS429" i="13"/>
  <c r="AQ358" i="13"/>
  <c r="AQ177" i="13"/>
  <c r="AS304" i="13"/>
  <c r="AQ243" i="14"/>
  <c r="AQ231" i="13"/>
  <c r="AQ301" i="13"/>
  <c r="AS720" i="13"/>
  <c r="AQ386" i="14"/>
  <c r="AS204" i="13"/>
  <c r="AQ724" i="14"/>
  <c r="AQ684" i="13"/>
  <c r="AQ292" i="14"/>
  <c r="AQ435" i="14"/>
  <c r="AQ400" i="13"/>
  <c r="AS346" i="13"/>
  <c r="AQ1017" i="13"/>
  <c r="AQ135" i="14"/>
  <c r="AQ721" i="13"/>
  <c r="AQ751" i="13"/>
  <c r="AQ7" i="13"/>
  <c r="AS956" i="13"/>
  <c r="AQ178" i="14"/>
  <c r="AS947" i="13"/>
  <c r="AQ771" i="14"/>
  <c r="AQ276" i="14"/>
  <c r="AS270" i="13"/>
  <c r="AQ1075" i="13"/>
  <c r="AS917" i="13"/>
  <c r="AQ1045" i="14"/>
  <c r="AQ751" i="14"/>
  <c r="AQ1017" i="14"/>
  <c r="AS345" i="13"/>
  <c r="AQ174" i="13"/>
  <c r="AQ295" i="13"/>
  <c r="AS781" i="13"/>
  <c r="AQ899" i="13"/>
  <c r="AQ103" i="14"/>
  <c r="AQ824" i="13"/>
  <c r="AQ487" i="13"/>
  <c r="AQ802" i="14"/>
  <c r="AS115" i="13"/>
  <c r="AQ420" i="14"/>
  <c r="AQ463" i="13"/>
  <c r="AS321" i="13"/>
  <c r="AQ467" i="13"/>
  <c r="AQ829" i="14"/>
  <c r="AQ632" i="14"/>
  <c r="AQ1008" i="14"/>
  <c r="AS584" i="13"/>
  <c r="AQ1027" i="13"/>
  <c r="AS259" i="13"/>
  <c r="AS987" i="13"/>
  <c r="AQ770" i="13"/>
  <c r="AQ1049" i="13"/>
  <c r="AQ453" i="13"/>
  <c r="AS591" i="13"/>
  <c r="AS427" i="13"/>
  <c r="AS712" i="13"/>
  <c r="AS610" i="13"/>
  <c r="AQ683" i="13"/>
  <c r="AQ937" i="13"/>
  <c r="AS822" i="13"/>
  <c r="AS613" i="13"/>
  <c r="AS974" i="13"/>
  <c r="AQ1077" i="13"/>
  <c r="AQ31" i="14"/>
  <c r="AQ394" i="14"/>
  <c r="AS529" i="13"/>
  <c r="AS594" i="13"/>
  <c r="AQ360" i="13"/>
  <c r="AQ849" i="14"/>
  <c r="AQ324" i="13"/>
  <c r="AS622" i="13"/>
  <c r="AS726" i="13"/>
  <c r="AQ152" i="13"/>
  <c r="AQ124" i="14"/>
  <c r="AQ921" i="14"/>
  <c r="AS976" i="13"/>
  <c r="AQ937" i="14"/>
  <c r="AS936" i="13"/>
  <c r="AQ832" i="14"/>
  <c r="AQ18" i="13"/>
  <c r="AQ749" i="14"/>
  <c r="AQ938" i="13"/>
  <c r="AQ769" i="14"/>
  <c r="AQ457" i="13"/>
  <c r="AS239" i="13"/>
  <c r="AQ738" i="13"/>
  <c r="AQ635" i="14"/>
  <c r="AQ175" i="13"/>
  <c r="AQ129" i="14"/>
  <c r="AS595" i="13"/>
  <c r="AQ25" i="14"/>
  <c r="AQ56" i="14"/>
  <c r="AQ54" i="14"/>
  <c r="AS634" i="13"/>
  <c r="AS316" i="13"/>
  <c r="AS169" i="13"/>
  <c r="AS817" i="13"/>
  <c r="AS242" i="13"/>
  <c r="AQ564" i="14"/>
  <c r="AQ637" i="14"/>
  <c r="AS695" i="13"/>
  <c r="AQ931" i="13"/>
  <c r="AQ291" i="14"/>
  <c r="AQ378" i="13"/>
  <c r="AS245" i="13"/>
  <c r="AQ144" i="14"/>
  <c r="AQ432" i="14"/>
  <c r="AQ892" i="14"/>
  <c r="AS207" i="13"/>
  <c r="AQ871" i="14"/>
  <c r="AS600" i="13"/>
  <c r="AQ708" i="14"/>
  <c r="AQ192" i="14"/>
  <c r="AQ736" i="13"/>
  <c r="AQ502" i="14"/>
  <c r="AQ1060" i="13"/>
  <c r="AS96" i="13"/>
  <c r="AQ599" i="13"/>
  <c r="AQ793" i="14"/>
  <c r="AQ307" i="14"/>
  <c r="AQ503" i="14"/>
  <c r="AS514" i="13"/>
  <c r="AS50" i="13"/>
  <c r="AQ84" i="14"/>
  <c r="AQ831" i="14"/>
  <c r="AS1083" i="13"/>
  <c r="AQ1081" i="14"/>
  <c r="AQ435" i="13"/>
  <c r="AS1026" i="13"/>
  <c r="AS340" i="13"/>
  <c r="AQ947" i="13"/>
  <c r="AS257" i="13"/>
  <c r="AS155" i="13"/>
  <c r="AQ693" i="13"/>
  <c r="AS766" i="13"/>
  <c r="AS686" i="13"/>
  <c r="AQ224" i="13"/>
  <c r="AQ1011" i="13"/>
  <c r="AQ198" i="14"/>
  <c r="AQ966" i="13"/>
  <c r="AS179" i="13"/>
  <c r="AQ581" i="13"/>
  <c r="AQ763" i="13"/>
  <c r="AS178" i="13"/>
  <c r="AQ869" i="13"/>
  <c r="AS146" i="13"/>
  <c r="AQ125" i="13"/>
  <c r="AQ737" i="13"/>
  <c r="AQ311" i="13"/>
  <c r="AQ809" i="14"/>
  <c r="AQ535" i="13"/>
  <c r="AQ341" i="13"/>
  <c r="AS94" i="13"/>
  <c r="AQ1066" i="14"/>
  <c r="AS688" i="13"/>
  <c r="AQ617" i="13"/>
  <c r="AQ247" i="14"/>
  <c r="AQ157" i="14"/>
  <c r="AQ80" i="14"/>
  <c r="AS673" i="13"/>
  <c r="AS789" i="13"/>
  <c r="AS516" i="13"/>
  <c r="AS60" i="13"/>
  <c r="AS102" i="13"/>
  <c r="AS126" i="13"/>
  <c r="AQ744" i="14"/>
  <c r="AS868" i="13"/>
  <c r="AQ763" i="14"/>
  <c r="AS685" i="13"/>
  <c r="AQ943" i="13"/>
  <c r="AS652" i="13"/>
  <c r="AQ812" i="14"/>
  <c r="AQ300" i="14"/>
  <c r="AS247" i="13"/>
  <c r="AQ610" i="13"/>
  <c r="AQ705" i="14"/>
  <c r="AS129" i="13"/>
  <c r="AQ161" i="14"/>
  <c r="AS246" i="13"/>
  <c r="AQ1065" i="14"/>
  <c r="AQ574" i="14"/>
  <c r="AQ616" i="13"/>
  <c r="AQ450" i="14"/>
  <c r="AQ36" i="14"/>
  <c r="AS447" i="13"/>
  <c r="AQ631" i="13"/>
  <c r="AQ717" i="14"/>
  <c r="AS614" i="13"/>
  <c r="AS70" i="13"/>
  <c r="AS235" i="13"/>
  <c r="AS101" i="13"/>
  <c r="AQ279" i="14"/>
  <c r="AQ933" i="13"/>
  <c r="AQ845" i="13"/>
  <c r="AQ895" i="14"/>
  <c r="AS871" i="13"/>
  <c r="AS586" i="13"/>
  <c r="AS222" i="13"/>
  <c r="AS294" i="13"/>
  <c r="AQ465" i="13"/>
  <c r="AQ212" i="14"/>
  <c r="AQ390" i="14"/>
  <c r="AQ357" i="13"/>
  <c r="AQ117" i="13"/>
  <c r="AQ91" i="14"/>
  <c r="AS780" i="13"/>
  <c r="AQ227" i="14"/>
  <c r="AQ975" i="13"/>
  <c r="AQ808" i="14"/>
  <c r="AS585" i="13"/>
  <c r="AQ419" i="14"/>
  <c r="AS943" i="13"/>
  <c r="AS1079" i="13"/>
  <c r="AQ1026" i="14"/>
  <c r="AS519" i="13"/>
  <c r="AS763" i="13"/>
  <c r="AS95" i="13"/>
  <c r="AS642" i="13"/>
  <c r="AQ416" i="13"/>
  <c r="AS225" i="13"/>
  <c r="AQ714" i="13"/>
  <c r="AS708" i="13"/>
  <c r="AQ879" i="13"/>
  <c r="AQ639" i="14"/>
  <c r="AQ221" i="13"/>
  <c r="AS773" i="13"/>
  <c r="AS1058" i="13"/>
  <c r="AS322" i="13"/>
  <c r="AS747" i="13"/>
  <c r="AQ430" i="13"/>
  <c r="AQ690" i="14"/>
  <c r="AQ351" i="14"/>
  <c r="AS75" i="13"/>
  <c r="AQ670" i="14"/>
  <c r="AQ975" i="14"/>
  <c r="AQ201" i="14"/>
  <c r="AS934" i="13"/>
  <c r="AS428" i="13"/>
  <c r="AQ612" i="14"/>
  <c r="AS485" i="13"/>
  <c r="AQ334" i="14"/>
  <c r="AS601" i="13"/>
  <c r="AQ946" i="14"/>
  <c r="AQ1018" i="13"/>
  <c r="AQ168" i="13"/>
  <c r="AQ401" i="14"/>
  <c r="AQ844" i="13"/>
  <c r="AS153" i="13"/>
  <c r="AQ104" i="13"/>
  <c r="AQ121" i="14"/>
  <c r="AQ1073" i="14"/>
  <c r="AS337" i="13"/>
  <c r="AS1060" i="13"/>
  <c r="AQ323" i="13"/>
  <c r="AQ597" i="14"/>
  <c r="AQ47" i="14"/>
  <c r="AS62" i="13"/>
  <c r="AQ915" i="13"/>
  <c r="AQ636" i="14"/>
  <c r="AS954" i="13"/>
  <c r="AS889" i="13"/>
  <c r="AS807" i="13"/>
  <c r="AQ336" i="14"/>
  <c r="AQ986" i="14"/>
  <c r="AS260" i="13"/>
  <c r="AQ720" i="13"/>
  <c r="AQ393" i="13"/>
  <c r="AQ509" i="14"/>
  <c r="AQ215" i="13"/>
  <c r="AS759" i="13"/>
  <c r="AS977" i="13"/>
  <c r="AQ366" i="13"/>
  <c r="AQ123" i="14"/>
  <c r="AQ657" i="14"/>
  <c r="AQ164" i="14"/>
  <c r="AS109" i="13"/>
  <c r="AS277" i="13"/>
  <c r="AQ638" i="14"/>
  <c r="AQ622" i="14"/>
  <c r="AS654" i="13"/>
  <c r="AQ407" i="14"/>
  <c r="AQ532" i="14"/>
  <c r="AQ159" i="14"/>
  <c r="AQ614" i="13"/>
  <c r="AQ433" i="14"/>
  <c r="AQ284" i="13"/>
  <c r="AS535" i="13"/>
  <c r="AQ476" i="13"/>
  <c r="AS481" i="13"/>
  <c r="AS927" i="13"/>
  <c r="AS783" i="13"/>
  <c r="AS185" i="13"/>
  <c r="AS186" i="13"/>
  <c r="AS624" i="13"/>
  <c r="AQ229" i="14"/>
  <c r="AS461" i="13"/>
  <c r="AS76" i="13"/>
  <c r="AQ459" i="14"/>
  <c r="AQ796" i="13"/>
  <c r="AQ339" i="14"/>
  <c r="AQ867" i="13"/>
  <c r="AS880" i="13"/>
  <c r="AS665" i="13"/>
  <c r="AQ730" i="13"/>
  <c r="AQ606" i="14"/>
  <c r="AQ758" i="14"/>
  <c r="AS758" i="13"/>
  <c r="AQ315" i="13"/>
  <c r="AQ165" i="14"/>
  <c r="AQ782" i="14"/>
  <c r="AS687" i="13"/>
  <c r="AQ913" i="13"/>
  <c r="AS431" i="13"/>
  <c r="AS276" i="13"/>
  <c r="AQ610" i="14"/>
  <c r="AS1076" i="13"/>
  <c r="AQ956" i="14"/>
  <c r="AS804" i="13"/>
  <c r="AS826" i="13"/>
  <c r="AQ271" i="14"/>
  <c r="AS305" i="13"/>
  <c r="AQ142" i="13"/>
  <c r="AQ852" i="14"/>
  <c r="AQ1026" i="13"/>
  <c r="AQ281" i="14"/>
  <c r="AS110" i="13"/>
  <c r="AQ144" i="13"/>
  <c r="AS566" i="13"/>
  <c r="AQ31" i="13"/>
  <c r="AQ673" i="14"/>
  <c r="AQ634" i="14"/>
  <c r="AS525" i="13"/>
  <c r="AQ225" i="13"/>
  <c r="AQ873" i="14"/>
  <c r="AQ734" i="14"/>
  <c r="AS1007" i="13"/>
  <c r="AQ440" i="13"/>
  <c r="AS735" i="13"/>
  <c r="AQ345" i="13"/>
  <c r="AQ591" i="14"/>
  <c r="AQ501" i="13"/>
  <c r="AQ120" i="14"/>
  <c r="AS893" i="13"/>
  <c r="AQ233" i="14"/>
  <c r="AQ1053" i="13"/>
  <c r="AQ1067" i="14"/>
  <c r="AQ957" i="13"/>
  <c r="AQ67" i="13"/>
  <c r="AS364" i="13"/>
  <c r="AQ874" i="13"/>
  <c r="AS194" i="13"/>
  <c r="AQ255" i="13"/>
  <c r="AQ838" i="14"/>
  <c r="AQ277" i="14"/>
  <c r="AQ971" i="13"/>
  <c r="AQ781" i="14"/>
  <c r="AS835" i="13"/>
  <c r="AQ191" i="14"/>
  <c r="AQ907" i="14"/>
  <c r="AQ149" i="14"/>
  <c r="AS352" i="13"/>
  <c r="AS227" i="13"/>
  <c r="AQ202" i="14"/>
  <c r="AS203" i="13"/>
  <c r="AS285" i="13"/>
  <c r="AS755" i="13"/>
  <c r="AS475" i="13"/>
  <c r="AQ222" i="14"/>
  <c r="AS367" i="13"/>
  <c r="AQ991" i="13"/>
  <c r="AQ543" i="13"/>
  <c r="AS1050" i="13"/>
  <c r="AQ461" i="13"/>
  <c r="AQ881" i="13"/>
  <c r="AQ369" i="14"/>
  <c r="AS506" i="13"/>
  <c r="AQ1048" i="13"/>
  <c r="AS307" i="13"/>
  <c r="AS157" i="13"/>
  <c r="AQ293" i="13"/>
  <c r="AQ546" i="14"/>
  <c r="AS699" i="13"/>
  <c r="AQ262" i="13"/>
  <c r="AQ1047" i="14"/>
  <c r="AQ889" i="14"/>
  <c r="AS771" i="13"/>
  <c r="AQ822" i="13"/>
  <c r="AS615" i="13"/>
  <c r="AS549" i="13"/>
  <c r="AQ798" i="14"/>
  <c r="AS756" i="13"/>
  <c r="AQ774" i="14"/>
  <c r="AQ488" i="14"/>
  <c r="AQ30" i="13"/>
  <c r="AQ372" i="13"/>
  <c r="AQ957" i="14"/>
  <c r="AQ142" i="14"/>
  <c r="AS281" i="13"/>
  <c r="AQ106" i="13"/>
  <c r="AQ806" i="13"/>
  <c r="AS456" i="13"/>
  <c r="AS293" i="13"/>
  <c r="AQ42" i="13"/>
  <c r="AQ199" i="13"/>
  <c r="AQ232" i="13"/>
  <c r="AS212" i="13"/>
  <c r="AQ1062" i="14"/>
  <c r="AQ844" i="14"/>
  <c r="AS731" i="13"/>
  <c r="AQ1071" i="14"/>
  <c r="AQ793" i="13"/>
  <c r="AS565" i="13"/>
  <c r="AQ283" i="14"/>
  <c r="AS221" i="13"/>
  <c r="AQ479" i="14"/>
  <c r="AQ68" i="14"/>
  <c r="AQ87" i="14"/>
  <c r="AQ365" i="13"/>
  <c r="AQ1015" i="13"/>
  <c r="AQ973" i="13"/>
  <c r="AQ1083" i="13"/>
  <c r="AQ787" i="14"/>
  <c r="AS43" i="13"/>
  <c r="AQ660" i="13"/>
  <c r="AQ310" i="14"/>
  <c r="AQ1023" i="13"/>
  <c r="AQ396" i="14"/>
  <c r="AS891" i="13"/>
  <c r="AS17" i="13"/>
  <c r="AS140" i="13"/>
  <c r="AQ968" i="14"/>
  <c r="AQ330" i="13"/>
  <c r="AS78" i="13"/>
  <c r="AQ288" i="13"/>
  <c r="AS400" i="13"/>
  <c r="AQ638" i="13"/>
  <c r="AS994" i="13"/>
  <c r="AS201" i="13"/>
  <c r="AQ842" i="13"/>
  <c r="AQ584" i="14"/>
  <c r="AQ875" i="13"/>
  <c r="AS21" i="13"/>
  <c r="AQ196" i="13"/>
  <c r="AS862" i="13"/>
  <c r="AQ1076" i="14"/>
  <c r="AS116" i="13"/>
  <c r="AQ1084" i="14"/>
  <c r="AS498" i="13"/>
  <c r="AQ483" i="13"/>
  <c r="AS507" i="13"/>
  <c r="AQ1009" i="13"/>
  <c r="AQ245" i="14"/>
  <c r="AS1038" i="13"/>
  <c r="AS662" i="13"/>
  <c r="AS250" i="13"/>
  <c r="AQ733" i="13"/>
  <c r="AQ562" i="14"/>
  <c r="AQ866" i="14"/>
  <c r="AS707" i="13"/>
  <c r="AQ778" i="14"/>
  <c r="AQ692" i="13"/>
  <c r="AQ246" i="14"/>
  <c r="AQ747" i="14"/>
  <c r="AS809" i="13"/>
  <c r="AQ268" i="14"/>
  <c r="AQ758" i="13"/>
  <c r="AS350" i="13"/>
  <c r="AQ188" i="13"/>
  <c r="AQ512" i="14"/>
  <c r="AQ48" i="14"/>
  <c r="AQ701" i="13"/>
  <c r="AQ40" i="14"/>
  <c r="AQ825" i="14"/>
  <c r="AQ277" i="13"/>
  <c r="AS279" i="13"/>
  <c r="AQ1038" i="13"/>
  <c r="AS351" i="13"/>
  <c r="AS540" i="13"/>
  <c r="AQ338" i="13"/>
  <c r="AS297" i="13"/>
  <c r="AQ505" i="14"/>
  <c r="AQ486" i="13"/>
  <c r="AQ258" i="13"/>
  <c r="AQ318" i="13"/>
  <c r="AQ791" i="14"/>
  <c r="AQ1036" i="14"/>
  <c r="AS150" i="13"/>
  <c r="AS243" i="13"/>
  <c r="AQ853" i="14"/>
  <c r="AQ464" i="14"/>
  <c r="AS147" i="13"/>
  <c r="AS387" i="13"/>
  <c r="AQ1041" i="14"/>
  <c r="AS251" i="13"/>
  <c r="AS86" i="13"/>
  <c r="AS39" i="13"/>
  <c r="AQ599" i="14"/>
  <c r="AQ909" i="13"/>
  <c r="AQ592" i="14"/>
  <c r="AQ440" i="14"/>
  <c r="AQ529" i="13"/>
  <c r="AQ150" i="14"/>
  <c r="AS148" i="13"/>
  <c r="AS167" i="13"/>
  <c r="AQ540" i="13"/>
  <c r="AS902" i="13"/>
  <c r="AQ291" i="13"/>
  <c r="AS883" i="13"/>
  <c r="AQ977" i="14"/>
  <c r="AQ715" i="14"/>
  <c r="AQ777" i="14"/>
  <c r="AQ722" i="14"/>
  <c r="AS793" i="13"/>
  <c r="AQ182" i="14"/>
  <c r="AS445" i="13"/>
  <c r="AQ811" i="14"/>
  <c r="AQ894" i="14"/>
  <c r="AQ262" i="14"/>
  <c r="AS10" i="13"/>
  <c r="AS931" i="13"/>
  <c r="AS718" i="13"/>
  <c r="AQ250" i="14"/>
  <c r="AQ99" i="14"/>
  <c r="AQ684" i="14"/>
  <c r="AQ1007" i="13"/>
  <c r="AQ300" i="13"/>
  <c r="AS97" i="13"/>
  <c r="AS671" i="13"/>
  <c r="AQ123" i="13"/>
  <c r="AQ915" i="14"/>
  <c r="AQ707" i="14"/>
  <c r="AQ242" i="13"/>
  <c r="AS206" i="13"/>
  <c r="AQ765" i="13"/>
  <c r="AQ622" i="13"/>
  <c r="AS1012" i="13"/>
  <c r="AQ1082" i="13"/>
  <c r="AS837" i="13"/>
  <c r="AQ595" i="14"/>
  <c r="AQ1083" i="14"/>
  <c r="AQ424" i="14"/>
  <c r="AQ1021" i="13"/>
  <c r="AQ1049" i="14"/>
  <c r="AS1056" i="13"/>
  <c r="AQ110" i="14"/>
  <c r="AS603" i="13"/>
  <c r="AQ828" i="13"/>
  <c r="AQ979" i="14"/>
  <c r="AQ987" i="13"/>
  <c r="AQ421" i="14"/>
  <c r="AQ925" i="14"/>
  <c r="AQ752" i="14"/>
  <c r="AQ1074" i="13"/>
  <c r="AS533" i="13"/>
  <c r="AQ930" i="14"/>
  <c r="AQ927" i="14"/>
  <c r="AS867" i="13"/>
  <c r="AS329" i="13"/>
  <c r="AQ538" i="14"/>
  <c r="AQ640" i="14"/>
  <c r="AQ148" i="14"/>
  <c r="AQ97" i="14"/>
  <c r="AQ879" i="14"/>
  <c r="AQ694" i="14"/>
  <c r="AS714" i="13"/>
  <c r="AS753" i="13"/>
  <c r="AQ444" i="13"/>
  <c r="AQ656" i="14"/>
  <c r="AQ454" i="14"/>
  <c r="AS55" i="13"/>
  <c r="AQ104" i="14"/>
  <c r="AQ868" i="14"/>
  <c r="AQ824" i="14"/>
  <c r="AQ321" i="13"/>
  <c r="AQ939" i="13"/>
  <c r="AS30" i="13"/>
  <c r="AQ740" i="14"/>
  <c r="AQ883" i="14"/>
  <c r="AQ462" i="13"/>
  <c r="AQ398" i="13"/>
  <c r="AQ185" i="14"/>
  <c r="AQ326" i="13"/>
  <c r="AQ439" i="13"/>
  <c r="AQ766" i="13"/>
  <c r="AQ753" i="13"/>
  <c r="AQ331" i="13"/>
  <c r="AS163" i="13"/>
  <c r="AQ827" i="13"/>
  <c r="AQ504" i="13"/>
  <c r="AQ643" i="13"/>
  <c r="AS761" i="13"/>
  <c r="AQ917" i="14"/>
  <c r="AS1062" i="13"/>
  <c r="AQ363" i="14"/>
  <c r="AQ223" i="13"/>
  <c r="AQ255" i="14"/>
  <c r="AS468" i="13"/>
  <c r="AQ1085" i="13"/>
  <c r="AS196" i="13"/>
  <c r="AS232" i="13"/>
  <c r="AQ417" i="14"/>
  <c r="AQ346" i="13"/>
  <c r="AQ469" i="14"/>
  <c r="AS217" i="13"/>
  <c r="AS949" i="13"/>
  <c r="AQ891" i="14"/>
  <c r="AQ880" i="14"/>
  <c r="AQ643" i="14"/>
  <c r="AS1077" i="13"/>
  <c r="AQ258" i="14"/>
  <c r="AQ934" i="13"/>
  <c r="AQ452" i="14"/>
  <c r="AQ572" i="14"/>
  <c r="AS717" i="13"/>
  <c r="AQ650" i="13"/>
  <c r="AQ224" i="14"/>
  <c r="AQ633" i="14"/>
  <c r="AQ659" i="14"/>
  <c r="AQ244" i="14"/>
  <c r="AQ819" i="14"/>
  <c r="AS512" i="13"/>
  <c r="AQ294" i="14"/>
  <c r="AS56" i="13"/>
  <c r="AQ717" i="13"/>
  <c r="AQ173" i="14"/>
  <c r="AQ1029" i="14"/>
  <c r="AQ332" i="13"/>
  <c r="AQ855" i="14"/>
  <c r="AS183" i="13"/>
  <c r="AQ544" i="13"/>
  <c r="AQ955" i="14"/>
  <c r="AS117" i="13"/>
  <c r="AS152" i="13"/>
  <c r="AQ952" i="13"/>
  <c r="AS220" i="13"/>
  <c r="AQ769" i="13"/>
  <c r="AQ460" i="14"/>
  <c r="AQ943" i="14"/>
  <c r="AQ461" i="14"/>
  <c r="AQ802" i="13"/>
  <c r="AQ626" i="14"/>
  <c r="AS121" i="13"/>
  <c r="AQ319" i="14"/>
  <c r="AQ319" i="13"/>
  <c r="AQ334" i="13"/>
  <c r="AQ996" i="14"/>
  <c r="AQ1024" i="13"/>
  <c r="AQ301" i="14"/>
  <c r="AQ530" i="14"/>
  <c r="AQ41" i="14"/>
  <c r="AQ865" i="13"/>
  <c r="AQ235" i="14"/>
  <c r="AS869" i="13"/>
  <c r="AS376" i="13"/>
  <c r="AQ373" i="14"/>
  <c r="AS480" i="13"/>
  <c r="AQ434" i="13"/>
  <c r="AS886" i="13"/>
  <c r="AQ739" i="14"/>
  <c r="AQ559" i="13"/>
  <c r="AQ264" i="14"/>
  <c r="AQ352" i="14"/>
  <c r="AQ55" i="14"/>
  <c r="AQ252" i="13"/>
  <c r="AQ982" i="13"/>
  <c r="AQ132" i="14"/>
  <c r="AS962" i="13"/>
  <c r="AQ179" i="13"/>
  <c r="AQ893" i="14"/>
  <c r="AS661" i="13"/>
  <c r="AS256" i="13"/>
  <c r="AS326" i="13"/>
  <c r="AQ83" i="14"/>
  <c r="AS908" i="13"/>
  <c r="AS852" i="13"/>
  <c r="AQ910" i="13"/>
  <c r="AQ149" i="13"/>
  <c r="AQ1038" i="14"/>
  <c r="AQ905" i="13"/>
  <c r="AQ286" i="14"/>
  <c r="AQ587" i="14"/>
  <c r="AQ619" i="13"/>
  <c r="AQ138" i="13"/>
  <c r="AS990" i="13"/>
  <c r="AS171" i="13"/>
  <c r="AS290" i="13"/>
  <c r="AS1000" i="13"/>
  <c r="AQ1022" i="13"/>
  <c r="AS555" i="13"/>
  <c r="AQ924" i="14"/>
  <c r="AQ57" i="13"/>
  <c r="AQ909" i="14"/>
  <c r="AQ383" i="14"/>
  <c r="AQ154" i="14"/>
  <c r="AQ809" i="13"/>
  <c r="AQ901" i="13"/>
  <c r="AQ847" i="13"/>
  <c r="AQ914" i="14"/>
  <c r="AS639" i="13"/>
  <c r="AS612" i="13"/>
  <c r="AQ447" i="14"/>
  <c r="AS334" i="13"/>
  <c r="AS315" i="13"/>
  <c r="AQ487" i="14"/>
  <c r="AS637" i="13"/>
  <c r="AS973" i="13"/>
  <c r="AS655" i="13"/>
  <c r="AQ598" i="14"/>
  <c r="AS234" i="13"/>
  <c r="AQ122" i="14"/>
  <c r="AQ834" i="13"/>
  <c r="AQ511" i="13"/>
  <c r="AQ848" i="14"/>
  <c r="AQ298" i="13"/>
  <c r="AQ184" i="14"/>
  <c r="AQ846" i="14"/>
  <c r="AS112" i="13"/>
  <c r="AQ552" i="13"/>
  <c r="AQ589" i="14"/>
  <c r="AS711" i="13"/>
  <c r="AS370" i="13"/>
  <c r="AQ61" i="13"/>
  <c r="AQ837" i="13"/>
  <c r="AQ190" i="14"/>
  <c r="AQ974" i="14"/>
  <c r="AQ163" i="13"/>
  <c r="AQ737" i="14"/>
  <c r="AQ651" i="14"/>
  <c r="AQ37" i="13"/>
  <c r="AQ640" i="13"/>
  <c r="AQ726" i="14"/>
  <c r="AS582" i="13"/>
  <c r="AS738" i="13"/>
  <c r="AQ318" i="14"/>
  <c r="AQ124" i="13"/>
  <c r="AS846" i="13"/>
  <c r="AS161" i="13"/>
  <c r="AS725" i="13"/>
  <c r="AS866" i="13"/>
  <c r="AQ565" i="14"/>
  <c r="AQ252" i="14"/>
  <c r="AQ296" i="13"/>
  <c r="AS131" i="13"/>
  <c r="AS156" i="13"/>
  <c r="AQ143" i="13"/>
  <c r="AQ107" i="13"/>
  <c r="AS705" i="13"/>
  <c r="AQ607" i="13"/>
  <c r="AQ549" i="13"/>
  <c r="AQ935" i="14"/>
  <c r="AS641" i="13"/>
  <c r="AQ491" i="14"/>
  <c r="AQ503" i="13"/>
  <c r="AS787" i="13"/>
  <c r="AS168" i="13"/>
  <c r="AQ333" i="13"/>
  <c r="AQ419" i="13"/>
  <c r="AQ993" i="14"/>
  <c r="AS433" i="13"/>
  <c r="AS797" i="13"/>
  <c r="AS656" i="13"/>
  <c r="AQ441" i="13"/>
  <c r="AS359" i="13"/>
  <c r="AQ556" i="14"/>
  <c r="AQ67" i="14"/>
  <c r="AQ706" i="14"/>
  <c r="AQ246" i="13"/>
  <c r="AS465" i="13"/>
  <c r="AS164" i="13"/>
  <c r="AQ193" i="14"/>
  <c r="AQ990" i="14"/>
  <c r="AS58" i="13"/>
  <c r="AS916" i="13"/>
  <c r="AQ877" i="14"/>
  <c r="AQ804" i="13"/>
  <c r="AQ755" i="13"/>
  <c r="AS541" i="13"/>
  <c r="AQ767" i="13"/>
  <c r="AS89" i="13"/>
  <c r="AQ580" i="14"/>
  <c r="AS890" i="13"/>
  <c r="AS754" i="13"/>
  <c r="AS268" i="13"/>
  <c r="AQ898" i="13"/>
  <c r="AS59" i="13"/>
  <c r="AQ364" i="13"/>
  <c r="AQ1051" i="14"/>
  <c r="AQ129" i="13"/>
  <c r="AS409" i="13"/>
  <c r="AQ211" i="14"/>
  <c r="AQ945" i="14"/>
  <c r="AQ875" i="14"/>
  <c r="AS909" i="13"/>
  <c r="AQ978" i="13"/>
  <c r="AQ187" i="13"/>
  <c r="AS1054" i="13"/>
  <c r="AS649" i="13"/>
  <c r="AQ513" i="13"/>
  <c r="AQ531" i="14"/>
  <c r="AS609" i="13"/>
  <c r="AS723" i="13"/>
  <c r="AQ897" i="14"/>
  <c r="AQ772" i="14"/>
  <c r="AQ353" i="14"/>
  <c r="AQ605" i="14"/>
  <c r="AQ451" i="14"/>
  <c r="AQ700" i="13"/>
  <c r="AQ679" i="14"/>
  <c r="AQ843" i="14"/>
  <c r="AQ261" i="14"/>
  <c r="AQ570" i="14"/>
  <c r="AQ732" i="13"/>
  <c r="AQ691" i="13"/>
  <c r="AS53" i="13"/>
  <c r="AS306" i="13"/>
  <c r="AQ995" i="14"/>
  <c r="AS397" i="13"/>
  <c r="AQ612" i="13"/>
  <c r="AS478" i="13"/>
  <c r="AQ563" i="13"/>
  <c r="AQ916" i="13"/>
  <c r="AQ428" i="13"/>
  <c r="AS412" i="13"/>
  <c r="AQ774" i="13"/>
  <c r="AS770" i="13"/>
  <c r="AQ362" i="13"/>
  <c r="AS300" i="13"/>
  <c r="AQ260" i="13"/>
  <c r="AQ151" i="13"/>
  <c r="AS81" i="13"/>
  <c r="AQ702" i="13"/>
  <c r="AQ759" i="14"/>
  <c r="AQ1075" i="14"/>
  <c r="AQ313" i="14"/>
  <c r="AS68" i="13"/>
  <c r="AQ267" i="13"/>
  <c r="AQ900" i="13"/>
  <c r="AQ105" i="13"/>
  <c r="AS730" i="13"/>
  <c r="AS643" i="13"/>
  <c r="AS572" i="13"/>
  <c r="AQ194" i="13"/>
  <c r="AQ251" i="13"/>
  <c r="AS99" i="13"/>
  <c r="AQ868" i="13"/>
  <c r="AS538" i="13"/>
  <c r="AQ1000" i="14"/>
  <c r="AQ907" i="13"/>
  <c r="AS1034" i="13"/>
  <c r="AQ471" i="13"/>
  <c r="AQ568" i="13"/>
  <c r="AS925" i="13"/>
  <c r="AQ522" i="13"/>
  <c r="AQ655" i="14"/>
  <c r="AS303" i="13"/>
  <c r="AQ709" i="14"/>
  <c r="AS353" i="13"/>
  <c r="AQ208" i="13"/>
  <c r="AS124" i="13"/>
  <c r="AS598" i="13"/>
  <c r="AS98" i="13"/>
  <c r="AQ185" i="13"/>
  <c r="AS966" i="13"/>
  <c r="AQ161" i="13"/>
  <c r="AS191" i="13"/>
  <c r="AS742" i="13"/>
  <c r="AS40" i="13"/>
  <c r="AS960" i="13"/>
  <c r="AQ578" i="13"/>
  <c r="AS667" i="13"/>
  <c r="AQ623" i="14"/>
  <c r="AQ118" i="14"/>
  <c r="AS1047" i="13"/>
  <c r="AQ327" i="13"/>
  <c r="AS1003" i="13"/>
  <c r="AQ392" i="13"/>
  <c r="AS679" i="13"/>
  <c r="AS436" i="13"/>
  <c r="AQ463" i="14"/>
  <c r="AQ742" i="14"/>
  <c r="AQ125" i="14"/>
  <c r="AS580" i="13"/>
  <c r="AQ73" i="14"/>
  <c r="AQ715" i="13"/>
  <c r="AQ874" i="14"/>
  <c r="AQ718" i="14"/>
  <c r="AQ172" i="14"/>
  <c r="AQ37" i="14"/>
  <c r="AQ499" i="13"/>
  <c r="AS859" i="13"/>
  <c r="AS162" i="13"/>
  <c r="AQ693" i="14"/>
  <c r="AS786" i="13"/>
  <c r="AS125" i="13"/>
  <c r="AS543" i="13"/>
  <c r="AQ864" i="13"/>
  <c r="AQ582" i="13"/>
  <c r="AS90" i="13"/>
  <c r="AQ1048" i="14"/>
  <c r="AQ376" i="13"/>
  <c r="AS295" i="13"/>
  <c r="AS9" i="13"/>
  <c r="AQ1078" i="13"/>
  <c r="AS421" i="13"/>
  <c r="AS930" i="13"/>
  <c r="AQ885" i="14"/>
  <c r="AS737" i="13"/>
  <c r="AQ7" i="14"/>
  <c r="AQ786" i="14"/>
  <c r="AQ306" i="13"/>
  <c r="AQ207" i="14"/>
  <c r="AS1044" i="13"/>
  <c r="AS492" i="13"/>
  <c r="AS829" i="13"/>
  <c r="AS229" i="13"/>
  <c r="AQ423" i="13"/>
  <c r="AQ43" i="14"/>
  <c r="AQ646" i="13"/>
  <c r="AQ1080" i="13"/>
  <c r="AQ484" i="14"/>
  <c r="AQ502" i="13"/>
  <c r="AQ773" i="14"/>
  <c r="AQ1044" i="14"/>
  <c r="AQ468" i="14"/>
  <c r="AQ866" i="13"/>
  <c r="AS558" i="13"/>
  <c r="AQ789" i="14"/>
  <c r="AS487" i="13"/>
  <c r="AQ379" i="14"/>
  <c r="AS175" i="13"/>
  <c r="AS286" i="13"/>
  <c r="AQ968" i="13"/>
  <c r="AQ872" i="14"/>
  <c r="AQ748" i="14"/>
  <c r="AS35" i="13"/>
  <c r="AS843" i="13"/>
  <c r="AS799" i="13"/>
  <c r="AQ498" i="13"/>
  <c r="AS550" i="13"/>
  <c r="AQ910" i="14"/>
  <c r="AQ170" i="14"/>
  <c r="AQ861" i="14"/>
  <c r="AS905" i="13"/>
  <c r="AQ807" i="13"/>
  <c r="AQ477" i="14"/>
  <c r="AQ1039" i="13"/>
  <c r="AS894" i="13"/>
  <c r="AS680" i="13"/>
  <c r="AQ558" i="13"/>
  <c r="AS599" i="13"/>
  <c r="AQ392" i="14"/>
  <c r="AQ808" i="13"/>
  <c r="AS360" i="13"/>
  <c r="AS422" i="13"/>
  <c r="AQ525" i="14"/>
  <c r="AQ628" i="14"/>
  <c r="AQ133" i="14"/>
  <c r="AQ1050" i="14"/>
  <c r="AS459" i="13"/>
  <c r="AS779" i="13"/>
  <c r="AS923" i="13"/>
  <c r="AS940" i="13"/>
  <c r="AQ34" i="14"/>
  <c r="AS8" i="13"/>
  <c r="AQ74" i="14"/>
  <c r="AQ354" i="13"/>
  <c r="AS402" i="13"/>
  <c r="AQ505" i="13"/>
  <c r="AQ586" i="14"/>
  <c r="AQ498" i="14"/>
  <c r="AS983" i="13"/>
  <c r="AQ1015" i="14"/>
  <c r="AQ860" i="14"/>
  <c r="AS617" i="13"/>
  <c r="AQ649" i="14"/>
  <c r="AQ947" i="14"/>
  <c r="AQ119" i="13"/>
  <c r="AQ1068" i="14"/>
  <c r="AS729" i="13"/>
  <c r="AQ214" i="13"/>
  <c r="AQ233" i="13"/>
  <c r="AQ216" i="13"/>
  <c r="AQ385" i="14"/>
  <c r="AQ389" i="14"/>
  <c r="AQ481" i="14"/>
  <c r="AQ526" i="13"/>
  <c r="AS79" i="13"/>
  <c r="AQ497" i="14"/>
  <c r="AS626" i="13"/>
  <c r="AQ343" i="14"/>
  <c r="AQ667" i="14"/>
  <c r="AQ98" i="14"/>
  <c r="AS921" i="13"/>
  <c r="AS953" i="13"/>
  <c r="AQ508" i="14"/>
  <c r="AQ479" i="13"/>
  <c r="AQ972" i="13"/>
  <c r="AS403" i="13"/>
  <c r="AS510" i="13"/>
  <c r="AS22" i="13"/>
  <c r="AQ585" i="13"/>
  <c r="AQ756" i="14"/>
  <c r="AQ549" i="14"/>
  <c r="AQ887" i="14"/>
  <c r="AQ285" i="14"/>
  <c r="AQ608" i="13"/>
  <c r="AS141" i="13"/>
  <c r="AS873" i="13"/>
  <c r="AQ295" i="14"/>
  <c r="AS830" i="13"/>
  <c r="AQ307" i="13"/>
  <c r="AS539" i="13"/>
  <c r="AS992" i="13"/>
  <c r="AS490" i="13"/>
  <c r="AQ992" i="14"/>
  <c r="AS127" i="13"/>
  <c r="AS682" i="13"/>
  <c r="AQ157" i="13"/>
  <c r="AS405" i="13"/>
  <c r="AS980" i="13"/>
  <c r="AQ228" i="14"/>
  <c r="AS739" i="13"/>
  <c r="AQ537" i="13"/>
  <c r="AQ576" i="14"/>
  <c r="AS914" i="13"/>
  <c r="AQ52" i="14"/>
  <c r="AQ810" i="13"/>
  <c r="AQ950" i="14"/>
  <c r="AS704" i="13"/>
  <c r="AQ574" i="13"/>
  <c r="AQ814" i="14"/>
  <c r="AQ877" i="13"/>
  <c r="AS383" i="13"/>
  <c r="AS1059" i="13"/>
  <c r="AQ391" i="14"/>
  <c r="AQ944" i="13"/>
  <c r="AQ89" i="14"/>
  <c r="AS782" i="13"/>
  <c r="AQ517" i="14"/>
  <c r="AQ794" i="13"/>
  <c r="AQ360" i="14"/>
  <c r="AS838" i="13"/>
  <c r="AQ153" i="14"/>
  <c r="AQ491" i="13"/>
  <c r="AQ765" i="14"/>
  <c r="AS904" i="13"/>
  <c r="AQ678" i="13"/>
  <c r="AS289" i="13"/>
  <c r="AQ72" i="13"/>
  <c r="AS1005" i="13"/>
  <c r="AQ39" i="14"/>
  <c r="AS892" i="13"/>
  <c r="AQ991" i="14"/>
  <c r="AS872" i="13"/>
  <c r="AQ862" i="14"/>
  <c r="AQ511" i="14"/>
  <c r="AS898" i="13"/>
  <c r="AQ798" i="13"/>
  <c r="AS900" i="13"/>
  <c r="AS604" i="13"/>
  <c r="AS457" i="13"/>
  <c r="AQ998" i="14"/>
  <c r="AS415" i="13"/>
  <c r="AS795" i="13"/>
  <c r="AQ1050" i="13"/>
  <c r="AS542" i="13"/>
  <c r="AS93" i="13"/>
  <c r="AQ403" i="14"/>
  <c r="AQ519" i="13"/>
  <c r="AQ902" i="13"/>
  <c r="AQ100" i="14"/>
  <c r="AQ888" i="14"/>
  <c r="AQ489" i="14"/>
  <c r="AQ962" i="14"/>
  <c r="AS878" i="13"/>
  <c r="AQ114" i="14"/>
  <c r="AQ409" i="13"/>
  <c r="AQ609" i="14"/>
  <c r="AQ752" i="13"/>
  <c r="AQ661" i="13"/>
  <c r="AQ33" i="13"/>
  <c r="AS1030" i="13"/>
  <c r="AQ367" i="13"/>
  <c r="AQ554" i="13"/>
  <c r="AQ330" i="14"/>
  <c r="AQ499" i="14"/>
  <c r="AS406" i="13"/>
  <c r="AS938" i="13"/>
  <c r="AQ775" i="14"/>
  <c r="AS13" i="13"/>
  <c r="AQ651" i="13"/>
  <c r="AQ303" i="14"/>
  <c r="AS915" i="13"/>
  <c r="AS469" i="13"/>
  <c r="AQ280" i="14"/>
  <c r="AQ214" i="14"/>
  <c r="AQ1030" i="14"/>
  <c r="AQ897" i="13"/>
  <c r="AQ302" i="13"/>
  <c r="AS437" i="13"/>
  <c r="AQ952" i="14"/>
  <c r="AQ143" i="14"/>
  <c r="AQ657" i="13"/>
  <c r="AS508" i="13"/>
  <c r="AS435" i="13"/>
  <c r="AQ108" i="13"/>
  <c r="AS981" i="13"/>
  <c r="AQ1001" i="14"/>
  <c r="AQ928" i="14"/>
  <c r="AQ825" i="13"/>
  <c r="AS92" i="13"/>
  <c r="AS145" i="13"/>
  <c r="AS45" i="13"/>
  <c r="AQ596" i="13"/>
  <c r="AS647" i="13"/>
  <c r="AQ426" i="13"/>
  <c r="AQ621" i="14"/>
  <c r="AQ356" i="14"/>
  <c r="AS824" i="13"/>
  <c r="AQ546" i="13"/>
  <c r="AQ1056" i="13"/>
  <c r="AQ918" i="13"/>
  <c r="AQ415" i="14"/>
  <c r="AS379" i="13"/>
  <c r="AQ427" i="14"/>
  <c r="AQ1061" i="14"/>
  <c r="AQ939" i="14"/>
  <c r="AQ611" i="13"/>
  <c r="AQ691" i="14"/>
  <c r="AS527" i="13"/>
  <c r="AQ152" i="14"/>
  <c r="AS1042" i="13"/>
  <c r="AQ663" i="14"/>
  <c r="AQ236" i="14"/>
  <c r="AQ862" i="13"/>
  <c r="AQ101" i="14"/>
  <c r="AS958" i="13"/>
  <c r="AQ665" i="14"/>
  <c r="AS49" i="13"/>
  <c r="AQ28" i="14"/>
  <c r="AS389" i="13"/>
  <c r="AS61" i="13"/>
  <c r="AQ545" i="14"/>
  <c r="AQ857" i="14"/>
  <c r="AQ647" i="13"/>
  <c r="AQ757" i="14"/>
  <c r="AS71" i="13"/>
  <c r="AQ620" i="14"/>
  <c r="AS577" i="13"/>
  <c r="AQ767" i="14"/>
  <c r="AQ490" i="14"/>
  <c r="AS252" i="13"/>
  <c r="AS139" i="13"/>
  <c r="AQ323" i="14"/>
  <c r="AQ1043" i="13"/>
  <c r="AS995" i="13"/>
  <c r="AQ578" i="14"/>
  <c r="AQ393" i="14"/>
  <c r="AS443" i="13"/>
  <c r="AQ725" i="13"/>
  <c r="AS192" i="13"/>
  <c r="AQ904" i="14"/>
  <c r="AQ905" i="14"/>
  <c r="AQ863" i="13"/>
  <c r="AQ543" i="14"/>
  <c r="AS820" i="13"/>
  <c r="AQ1034" i="14"/>
  <c r="AS342" i="13"/>
  <c r="AQ408" i="14"/>
  <c r="AS587" i="13"/>
  <c r="AQ600" i="14"/>
  <c r="AQ660" i="14"/>
  <c r="AS1002" i="13"/>
  <c r="AQ230" i="14"/>
  <c r="AQ38" i="14"/>
  <c r="AQ559" i="14"/>
  <c r="AQ119" i="14"/>
  <c r="AS621" i="13"/>
  <c r="AQ126" i="14"/>
  <c r="AQ523" i="14"/>
  <c r="AQ217" i="14"/>
  <c r="AQ880" i="13"/>
  <c r="AS597" i="13"/>
  <c r="AQ545" i="13"/>
  <c r="AQ630" i="14"/>
  <c r="AS87" i="13"/>
  <c r="AQ923" i="14"/>
  <c r="AS752" i="13"/>
  <c r="AQ510" i="14"/>
  <c r="AQ672" i="14"/>
  <c r="AQ68" i="13"/>
  <c r="AQ731" i="14"/>
  <c r="AS14" i="13"/>
  <c r="AS309" i="13"/>
  <c r="AQ49" i="14"/>
  <c r="AQ82" i="14"/>
  <c r="AQ685" i="14"/>
  <c r="AS778" i="13"/>
  <c r="AQ661" i="14"/>
  <c r="AS52" i="13"/>
  <c r="AQ178" i="13"/>
  <c r="AQ847" i="14"/>
  <c r="AQ272" i="13"/>
  <c r="AQ77" i="13"/>
  <c r="AQ936" i="13"/>
  <c r="AQ38" i="13"/>
  <c r="AQ311" i="14"/>
  <c r="AQ985" i="14"/>
  <c r="AS989" i="13"/>
  <c r="AS913" i="13"/>
  <c r="AQ919" i="14"/>
  <c r="AQ188" i="14"/>
  <c r="AQ738" i="14"/>
  <c r="AS578" i="13"/>
  <c r="AQ340" i="14"/>
  <c r="AS57" i="13"/>
  <c r="AQ121" i="13"/>
  <c r="AQ750" i="13"/>
  <c r="AQ832" i="13"/>
  <c r="AQ137" i="14"/>
  <c r="AQ967" i="13"/>
  <c r="AQ186" i="14"/>
  <c r="AQ45" i="14"/>
  <c r="AS517" i="13"/>
  <c r="AS467" i="13"/>
  <c r="AQ567" i="14"/>
  <c r="AQ257" i="13"/>
  <c r="AS899" i="13"/>
  <c r="AS692" i="13"/>
  <c r="AS224" i="13"/>
  <c r="AQ753" i="14"/>
  <c r="AQ106" i="14"/>
  <c r="AQ1014" i="14"/>
  <c r="AQ276" i="13"/>
  <c r="AS588" i="13"/>
  <c r="AS928" i="13"/>
  <c r="AQ863" i="14"/>
  <c r="AS1065" i="13"/>
  <c r="AS28" i="13"/>
  <c r="AQ297" i="13"/>
  <c r="AQ1006" i="13"/>
  <c r="AQ889" i="13"/>
  <c r="AS961" i="13"/>
  <c r="AS548" i="13"/>
  <c r="AQ79" i="13"/>
  <c r="AQ535" i="14"/>
  <c r="AS842" i="13"/>
  <c r="AQ147" i="13"/>
  <c r="AQ127" i="13"/>
  <c r="AQ890" i="14"/>
  <c r="AS774" i="13"/>
  <c r="AQ437" i="13"/>
  <c r="AS765" i="13"/>
  <c r="AQ111" i="13"/>
  <c r="AQ282" i="14"/>
  <c r="AS657" i="13"/>
  <c r="AQ167" i="13"/>
  <c r="AQ739" i="13"/>
  <c r="AQ29" i="14"/>
  <c r="AQ60" i="14"/>
  <c r="AS528" i="13"/>
  <c r="AQ213" i="14"/>
  <c r="AS632" i="13"/>
  <c r="AQ426" i="14"/>
  <c r="AQ687" i="14"/>
  <c r="AQ218" i="13"/>
  <c r="AQ313" i="13"/>
  <c r="AS847" i="13"/>
  <c r="AQ620" i="13"/>
  <c r="AQ514" i="14"/>
  <c r="AS432" i="13"/>
  <c r="AQ572" i="13"/>
  <c r="AQ604" i="14"/>
  <c r="AS107" i="13"/>
  <c r="AQ532" i="13"/>
  <c r="AQ63" i="14"/>
  <c r="AQ381" i="13"/>
  <c r="AQ901" i="14"/>
  <c r="AS530" i="13"/>
  <c r="AS740" i="13"/>
  <c r="AS64" i="13"/>
  <c r="AQ189" i="13"/>
  <c r="AS372" i="13"/>
  <c r="AQ473" i="14"/>
  <c r="AQ565" i="13"/>
  <c r="AQ71" i="14"/>
  <c r="AQ1042" i="13"/>
  <c r="AQ858" i="13"/>
  <c r="AQ441" i="14"/>
  <c r="AS254" i="13"/>
  <c r="AS273" i="13"/>
  <c r="AQ733" i="14"/>
  <c r="AQ814" i="13"/>
  <c r="AQ547" i="13"/>
  <c r="AQ706" i="13"/>
  <c r="AQ256" i="13"/>
  <c r="AS308" i="13"/>
  <c r="AQ561" i="14"/>
  <c r="AS414" i="13"/>
  <c r="AQ283" i="13"/>
  <c r="AQ940" i="14"/>
  <c r="AQ39" i="13"/>
  <c r="AQ779" i="13"/>
  <c r="AS821" i="13"/>
  <c r="AQ591" i="13"/>
  <c r="AQ1004" i="13"/>
  <c r="AQ359" i="14"/>
  <c r="AS571" i="13"/>
  <c r="AQ1081" i="13"/>
  <c r="AQ1033" i="14"/>
  <c r="AQ818" i="13"/>
  <c r="AQ965" i="13"/>
  <c r="AQ13" i="13"/>
  <c r="AQ16" i="14"/>
  <c r="AQ464" i="13"/>
  <c r="AQ631" i="14"/>
  <c r="AQ260" i="14"/>
  <c r="AQ899" i="14"/>
  <c r="AS715" i="13"/>
  <c r="AQ773" i="13"/>
  <c r="AQ421" i="13"/>
  <c r="AQ703" i="14"/>
  <c r="AQ316" i="14"/>
  <c r="AQ539" i="14"/>
  <c r="AS133" i="13"/>
  <c r="AS645" i="13"/>
  <c r="AQ418" i="14"/>
  <c r="AS200" i="13"/>
  <c r="AQ460" i="13"/>
  <c r="AQ815" i="13"/>
  <c r="AQ420" i="13"/>
  <c r="AS911" i="13"/>
  <c r="AQ697" i="13"/>
  <c r="AQ324" i="14"/>
  <c r="AQ1074" i="14"/>
  <c r="AQ696" i="13"/>
  <c r="AQ932" i="14"/>
  <c r="AQ1053" i="14"/>
  <c r="AQ632" i="13"/>
  <c r="AS518" i="13"/>
  <c r="AQ375" i="13"/>
  <c r="AQ840" i="14"/>
  <c r="AS982" i="13"/>
  <c r="AS1071" i="13"/>
  <c r="AQ9" i="14"/>
  <c r="AS1061" i="13"/>
  <c r="AQ853" i="13"/>
  <c r="AQ800" i="13"/>
  <c r="AQ676" i="13"/>
  <c r="AQ656" i="13"/>
  <c r="AQ835" i="13"/>
  <c r="AS382" i="13"/>
  <c r="AQ285" i="13"/>
  <c r="AQ1005" i="13"/>
  <c r="AQ556" i="13"/>
  <c r="AQ755" i="14"/>
  <c r="AQ886" i="13"/>
  <c r="AS339" i="13"/>
  <c r="AQ446" i="14"/>
  <c r="AQ180" i="13"/>
  <c r="AQ219" i="14"/>
  <c r="AQ320" i="14"/>
  <c r="AQ1056" i="14"/>
  <c r="AQ132" i="13"/>
  <c r="AQ850" i="13"/>
  <c r="AQ58" i="13"/>
  <c r="AQ998" i="13"/>
  <c r="AS951" i="13"/>
  <c r="AQ346" i="14"/>
  <c r="AQ96" i="14"/>
  <c r="AS531" i="13"/>
  <c r="AS284" i="13"/>
  <c r="AQ615" i="13"/>
  <c r="AQ26" i="14"/>
  <c r="AQ57" i="14"/>
  <c r="AQ551" i="13"/>
  <c r="AQ321" i="14"/>
  <c r="AQ230" i="13"/>
  <c r="AQ448" i="14"/>
  <c r="AQ821" i="14"/>
  <c r="AQ269" i="14"/>
  <c r="AQ136" i="13"/>
  <c r="AQ892" i="13"/>
  <c r="AQ279" i="13"/>
  <c r="AQ928" i="13"/>
  <c r="AQ26" i="13"/>
  <c r="AQ84" i="13"/>
  <c r="AQ1070" i="13"/>
  <c r="AQ19" i="14"/>
  <c r="AQ45" i="13"/>
  <c r="AS1017" i="13"/>
  <c r="AQ988" i="13"/>
  <c r="AS853" i="13"/>
  <c r="AS19" i="13"/>
  <c r="AQ627" i="14"/>
  <c r="AS965" i="13"/>
  <c r="AS184" i="13"/>
  <c r="AQ963" i="13"/>
  <c r="AS1049" i="13"/>
  <c r="AQ478" i="13"/>
  <c r="AQ806" i="14"/>
  <c r="AS27" i="13"/>
  <c r="AS658" i="13"/>
  <c r="AS160" i="13"/>
  <c r="AQ64" i="13"/>
  <c r="AQ1032" i="13"/>
  <c r="AQ20" i="13"/>
  <c r="AQ962" i="13"/>
  <c r="AQ362" i="14"/>
  <c r="AQ790" i="13"/>
  <c r="AS969" i="13"/>
  <c r="AQ970" i="13"/>
  <c r="AQ674" i="14"/>
  <c r="AQ790" i="14"/>
  <c r="AQ201" i="13"/>
  <c r="AQ876" i="14"/>
  <c r="AQ797" i="13"/>
  <c r="AS910" i="13"/>
  <c r="AQ629" i="13"/>
  <c r="AQ516" i="13"/>
  <c r="AQ336" i="13"/>
  <c r="AS275" i="13"/>
  <c r="AQ422" i="13"/>
  <c r="AQ956" i="13"/>
  <c r="AQ243" i="13"/>
  <c r="AS335" i="13"/>
  <c r="AQ395" i="14"/>
  <c r="AS198" i="13"/>
  <c r="AQ575" i="13"/>
  <c r="AS209" i="13"/>
  <c r="AQ160" i="13"/>
  <c r="AQ911" i="13"/>
  <c r="AQ455" i="13"/>
  <c r="AQ675" i="14"/>
  <c r="AQ669" i="14"/>
  <c r="AS371" i="13"/>
  <c r="AS1066" i="13"/>
  <c r="AQ760" i="14"/>
  <c r="AQ523" i="13"/>
  <c r="AS380" i="13"/>
  <c r="AQ704" i="13"/>
  <c r="AS425" i="13"/>
  <c r="AQ564" i="13"/>
  <c r="AQ223" i="14"/>
  <c r="AQ690" i="13"/>
  <c r="AQ320" i="13"/>
  <c r="AQ8" i="13"/>
  <c r="AQ1076" i="13"/>
  <c r="AQ999" i="14"/>
  <c r="AQ226" i="13"/>
  <c r="AQ669" i="13"/>
  <c r="AQ361" i="13"/>
  <c r="AS975" i="13"/>
  <c r="AQ969" i="14"/>
  <c r="AS1064" i="13"/>
  <c r="AS605" i="13"/>
  <c r="AS104" i="13"/>
  <c r="AQ951" i="13"/>
  <c r="AQ708" i="13"/>
  <c r="AQ137" i="13"/>
  <c r="AQ820" i="13"/>
  <c r="AQ85" i="13"/>
  <c r="AQ547" i="14"/>
  <c r="AQ72" i="14"/>
  <c r="AS348" i="13"/>
  <c r="AQ1016" i="13"/>
  <c r="AS798" i="13"/>
  <c r="AS897" i="13"/>
  <c r="AQ309" i="13"/>
  <c r="AS596" i="13"/>
  <c r="AQ140" i="13"/>
  <c r="AS848" i="13"/>
  <c r="AQ989" i="14"/>
  <c r="AQ195" i="13"/>
  <c r="AQ813" i="14"/>
  <c r="AQ35" i="14"/>
  <c r="AQ348" i="13"/>
  <c r="AQ854" i="13"/>
  <c r="AQ308" i="13"/>
  <c r="AS694" i="13"/>
  <c r="AQ156" i="13"/>
  <c r="AS122" i="13"/>
  <c r="AS505" i="13"/>
  <c r="AQ398" i="14"/>
  <c r="AQ1019" i="13"/>
  <c r="AQ746" i="14"/>
  <c r="AQ493" i="13"/>
  <c r="AS197" i="13"/>
  <c r="AQ427" i="13"/>
  <c r="AS791" i="13"/>
  <c r="AS181" i="13"/>
  <c r="AS317" i="13"/>
  <c r="AS1006" i="13"/>
  <c r="AQ1012" i="13"/>
  <c r="AQ742" i="13"/>
  <c r="AS1055" i="13"/>
  <c r="AQ560" i="13"/>
  <c r="AQ167" i="14"/>
  <c r="AQ474" i="14"/>
  <c r="AQ239" i="14"/>
  <c r="AS23" i="13"/>
  <c r="AQ704" i="14"/>
  <c r="AS944" i="13"/>
  <c r="AS195" i="13"/>
  <c r="AQ775" i="13"/>
  <c r="AS491" i="13"/>
  <c r="AS398" i="13"/>
  <c r="AS664" i="13"/>
  <c r="AQ473" i="13"/>
  <c r="AQ194" i="14"/>
  <c r="AS841" i="13"/>
  <c r="AQ56" i="13"/>
  <c r="AQ996" i="13"/>
  <c r="AQ974" i="13"/>
  <c r="AQ885" i="13"/>
  <c r="AQ299" i="14"/>
  <c r="AS34" i="13"/>
  <c r="AQ807" i="14"/>
  <c r="AS54" i="13"/>
  <c r="AQ266" i="14"/>
  <c r="AQ195" i="14"/>
  <c r="AS482" i="13"/>
  <c r="AQ958" i="13"/>
  <c r="AQ1059" i="13"/>
  <c r="AQ228" i="13"/>
  <c r="AQ282" i="13"/>
  <c r="AS616" i="13"/>
  <c r="AQ723" i="13"/>
  <c r="AS261" i="13"/>
  <c r="AQ60" i="13"/>
  <c r="AQ1000" i="13"/>
  <c r="AQ209" i="13"/>
  <c r="AQ857" i="13"/>
  <c r="AQ24" i="13"/>
  <c r="AQ1068" i="13"/>
  <c r="AQ43" i="13"/>
  <c r="AQ655" i="13"/>
  <c r="AQ963" i="14"/>
  <c r="AS924" i="13"/>
  <c r="AQ197" i="14"/>
  <c r="AS833" i="13"/>
  <c r="AQ668" i="14"/>
  <c r="AQ352" i="13"/>
  <c r="AQ1082" i="14"/>
  <c r="AQ771" i="13"/>
  <c r="AQ302" i="14"/>
  <c r="AQ388" i="14"/>
  <c r="AQ81" i="14"/>
  <c r="AS413" i="13"/>
  <c r="AQ780" i="14"/>
  <c r="AQ418" i="13"/>
  <c r="AQ61" i="14"/>
  <c r="AQ351" i="13"/>
  <c r="AQ32" i="13"/>
  <c r="AS483" i="13"/>
  <c r="AQ1052" i="14"/>
  <c r="AS509" i="13"/>
  <c r="AQ839" i="13"/>
  <c r="AQ805" i="14"/>
  <c r="AQ903" i="13"/>
  <c r="AQ561" i="13"/>
  <c r="AQ90" i="14"/>
  <c r="AQ431" i="13"/>
  <c r="AQ658" i="14"/>
  <c r="AS801" i="13"/>
  <c r="AS151" i="13"/>
  <c r="AQ507" i="13"/>
  <c r="AQ625" i="13"/>
  <c r="AQ784" i="13"/>
  <c r="AQ872" i="13"/>
  <c r="AQ604" i="13"/>
  <c r="AQ229" i="13"/>
  <c r="AS979" i="13"/>
  <c r="AQ895" i="13"/>
  <c r="AS388" i="13"/>
  <c r="AS719" i="13"/>
  <c r="AS933" i="13"/>
  <c r="AS760" i="13"/>
  <c r="AQ817" i="13"/>
  <c r="AQ613" i="14"/>
  <c r="AS499" i="13"/>
  <c r="AS684" i="13"/>
  <c r="AS697" i="13"/>
  <c r="AS1037" i="13"/>
  <c r="AQ972" i="14"/>
  <c r="AQ98" i="13"/>
  <c r="AQ634" i="13"/>
  <c r="AQ548" i="13"/>
  <c r="AQ927" i="13"/>
  <c r="AQ399" i="14"/>
  <c r="AQ512" i="13"/>
  <c r="AQ711" i="14"/>
  <c r="AQ960" i="14"/>
  <c r="AQ77" i="14"/>
  <c r="AQ896" i="14"/>
  <c r="AQ63" i="13"/>
  <c r="AQ1031" i="13"/>
  <c r="AQ387" i="14"/>
  <c r="AQ718" i="13"/>
  <c r="AQ997" i="14"/>
  <c r="AQ854" i="14"/>
  <c r="AQ644" i="14"/>
  <c r="AQ359" i="13"/>
  <c r="AQ23" i="14"/>
  <c r="AQ671" i="13"/>
  <c r="AQ173" i="13"/>
  <c r="AQ25" i="13"/>
  <c r="AS1015" i="13"/>
  <c r="AS77" i="13"/>
  <c r="AQ447" i="13"/>
  <c r="AQ914" i="13"/>
  <c r="AQ516" i="14"/>
  <c r="AQ443" i="13"/>
  <c r="AQ818" i="14"/>
  <c r="AQ673" i="13"/>
  <c r="AQ627" i="13"/>
  <c r="AQ253" i="14"/>
  <c r="AQ468" i="13"/>
  <c r="AS732" i="13"/>
  <c r="AS1068" i="13"/>
  <c r="AS142" i="13"/>
  <c r="AQ107" i="14"/>
  <c r="AQ712" i="13"/>
  <c r="AS523" i="13"/>
  <c r="AQ672" i="13"/>
  <c r="AQ1085" i="14"/>
  <c r="AQ436" i="14"/>
  <c r="AQ977" i="13"/>
  <c r="AQ339" i="13"/>
  <c r="AS1072" i="13"/>
  <c r="AQ828" i="14"/>
  <c r="AQ698" i="14"/>
  <c r="AQ856" i="13"/>
  <c r="AQ989" i="13"/>
  <c r="AS553" i="13"/>
  <c r="AS466" i="13"/>
  <c r="AQ44" i="14"/>
  <c r="AQ664" i="14"/>
  <c r="AQ1013" i="13"/>
  <c r="AQ128" i="13"/>
  <c r="AQ62" i="14"/>
  <c r="AS223" i="13"/>
  <c r="AQ923" i="13"/>
  <c r="AQ948" i="14"/>
  <c r="AQ726" i="13"/>
  <c r="AQ935" i="13"/>
  <c r="AS439" i="13"/>
  <c r="AQ396" i="13"/>
  <c r="AQ607" i="14"/>
  <c r="AQ135" i="13"/>
  <c r="AQ811" i="13"/>
  <c r="AQ410" i="14"/>
  <c r="AQ550" i="14"/>
  <c r="AQ1052" i="13"/>
  <c r="AQ219" i="13"/>
  <c r="AQ859" i="14"/>
  <c r="AQ361" i="14"/>
  <c r="AQ383" i="13"/>
  <c r="AQ705" i="13"/>
  <c r="AQ273" i="13"/>
  <c r="AQ198" i="13"/>
  <c r="AQ327" i="14"/>
  <c r="AS172" i="13"/>
  <c r="AS166" i="13"/>
  <c r="AQ908" i="14"/>
  <c r="AQ573" i="13"/>
  <c r="AQ1060" i="14"/>
  <c r="AQ347" i="13"/>
  <c r="AS265" i="13"/>
  <c r="AS1078" i="13"/>
  <c r="AQ764" i="14"/>
  <c r="AQ768" i="14"/>
  <c r="AS636" i="13"/>
  <c r="AS851" i="13"/>
  <c r="AS569" i="13"/>
  <c r="AQ388" i="13"/>
  <c r="AQ747" i="13"/>
  <c r="AQ533" i="13"/>
  <c r="AQ10" i="13"/>
  <c r="AQ44" i="13"/>
  <c r="AQ89" i="13"/>
  <c r="AS1016" i="13"/>
  <c r="AQ569" i="13"/>
  <c r="AQ81" i="13"/>
  <c r="AS292" i="13"/>
  <c r="AQ200" i="14"/>
  <c r="AS608" i="13"/>
  <c r="AQ348" i="14"/>
  <c r="AQ376" i="14"/>
  <c r="AQ762" i="14"/>
  <c r="AQ240" i="13"/>
  <c r="AQ682" i="13"/>
  <c r="AQ146" i="13"/>
  <c r="AQ284" i="14"/>
  <c r="AQ270" i="14"/>
  <c r="AQ822" i="14"/>
  <c r="AQ272" i="14"/>
  <c r="AQ394" i="13"/>
  <c r="AQ280" i="13"/>
  <c r="AQ1029" i="13"/>
  <c r="AQ239" i="13"/>
  <c r="AQ686" i="14"/>
  <c r="AQ534" i="13"/>
  <c r="AQ946" i="13"/>
  <c r="AQ520" i="13"/>
  <c r="AQ609" i="13"/>
  <c r="AQ158" i="14"/>
  <c r="AQ700" i="14"/>
  <c r="AQ451" i="13"/>
  <c r="AQ335" i="14"/>
  <c r="AS291" i="13"/>
  <c r="AS12" i="13"/>
  <c r="AS343" i="13"/>
  <c r="AQ457" i="14"/>
  <c r="AQ869" i="14"/>
  <c r="AQ179" i="14"/>
  <c r="AQ674" i="13"/>
  <c r="AQ590" i="14"/>
  <c r="AQ492" i="13"/>
  <c r="AQ764" i="13"/>
  <c r="AS757" i="13"/>
  <c r="AS138" i="13"/>
  <c r="AQ735" i="13"/>
  <c r="AQ374" i="13"/>
  <c r="AQ309" i="14"/>
  <c r="AS451" i="13"/>
  <c r="AQ707" i="13"/>
  <c r="AS42" i="13"/>
  <c r="AQ162" i="14"/>
  <c r="AQ834" i="14"/>
  <c r="AQ787" i="13"/>
  <c r="AQ259" i="14"/>
  <c r="AQ203" i="14"/>
  <c r="AQ500" i="13"/>
  <c r="AQ925" i="13"/>
  <c r="AS693" i="13"/>
  <c r="AQ816" i="13"/>
  <c r="AQ117" i="14"/>
  <c r="AS832" i="13"/>
  <c r="AQ1010" i="14"/>
  <c r="AS590" i="13"/>
  <c r="AQ304" i="14"/>
  <c r="AQ1019" i="14"/>
  <c r="AQ269" i="13"/>
  <c r="AQ890" i="13"/>
  <c r="AS857" i="13"/>
  <c r="AS449" i="13"/>
  <c r="AS47" i="13"/>
  <c r="AQ931" i="14"/>
  <c r="AS534" i="13"/>
  <c r="AS165" i="13"/>
  <c r="AQ514" i="13"/>
  <c r="AQ955" i="13"/>
  <c r="AQ425" i="13"/>
  <c r="AQ11" i="13"/>
  <c r="AQ14" i="14"/>
  <c r="AQ654" i="14"/>
  <c r="AS66" i="13"/>
  <c r="AQ86" i="14"/>
  <c r="AQ976" i="13"/>
  <c r="AQ54" i="13"/>
  <c r="AQ1042" i="14"/>
  <c r="AQ531" i="13"/>
  <c r="AQ402" i="14"/>
  <c r="AQ529" i="14"/>
  <c r="AS1053" i="13"/>
  <c r="AQ701" i="14"/>
  <c r="AQ8" i="14"/>
  <c r="AS888" i="13"/>
  <c r="AS130" i="13"/>
  <c r="AQ598" i="13"/>
  <c r="AS1052" i="13"/>
  <c r="AQ530" i="13"/>
  <c r="AS631" i="13"/>
  <c r="AQ613" i="13"/>
  <c r="AS88" i="13"/>
  <c r="AQ687" i="13"/>
  <c r="AQ180" i="14"/>
  <c r="AQ1070" i="14"/>
  <c r="AS629" i="13"/>
  <c r="AQ745" i="13"/>
  <c r="AS72" i="13"/>
  <c r="AS419" i="13"/>
  <c r="AQ1039" i="14"/>
  <c r="AS362" i="13"/>
  <c r="AS452" i="13"/>
  <c r="AQ504" i="14"/>
  <c r="AS885" i="13"/>
  <c r="AQ964" i="13"/>
  <c r="AS709" i="13"/>
  <c r="AQ812" i="13"/>
  <c r="AS193" i="13"/>
  <c r="AQ472" i="14"/>
  <c r="AQ429" i="13"/>
  <c r="AS882" i="13"/>
  <c r="AS154" i="13"/>
  <c r="AQ154" i="13"/>
  <c r="AQ59" i="13"/>
  <c r="AQ999" i="13"/>
  <c r="AQ697" i="14"/>
  <c r="AS993" i="13"/>
  <c r="AQ317" i="14"/>
  <c r="AQ343" i="13"/>
  <c r="AS698" i="13"/>
  <c r="AS579" i="13"/>
  <c r="AQ271" i="13"/>
  <c r="AQ743" i="13"/>
  <c r="AQ134" i="13"/>
  <c r="AQ397" i="14"/>
  <c r="AQ553" i="14"/>
  <c r="AS391" i="13"/>
  <c r="AS258" i="13"/>
  <c r="AQ146" i="14"/>
  <c r="AS785" i="13"/>
  <c r="AS663" i="13"/>
  <c r="AQ236" i="13"/>
  <c r="AQ253" i="13"/>
  <c r="AS1039" i="13"/>
  <c r="AQ860" i="13"/>
  <c r="AQ341" i="14"/>
  <c r="AQ1058" i="13"/>
  <c r="AQ196" i="14"/>
  <c r="AQ145" i="14"/>
  <c r="AQ275" i="13"/>
  <c r="AQ785" i="13"/>
  <c r="AQ244" i="13"/>
  <c r="AQ350" i="13"/>
  <c r="AQ28" i="13"/>
  <c r="AQ86" i="13"/>
  <c r="AQ1072" i="13"/>
  <c r="AQ639" i="13"/>
  <c r="AQ52" i="13"/>
  <c r="AS1019" i="13"/>
  <c r="AQ46" i="13"/>
  <c r="AS1018" i="13"/>
  <c r="AQ83" i="13"/>
  <c r="AS745" i="13"/>
  <c r="AS581" i="13"/>
  <c r="AQ406" i="13"/>
  <c r="AS100" i="13"/>
  <c r="AQ238" i="14"/>
  <c r="AQ1054" i="13"/>
  <c r="AQ601" i="13"/>
  <c r="AQ181" i="13"/>
  <c r="AQ466" i="13"/>
  <c r="AS849" i="13"/>
  <c r="AQ754" i="14"/>
  <c r="AQ551" i="14"/>
  <c r="AS450" i="13"/>
  <c r="AQ563" i="14"/>
  <c r="AQ670" i="13"/>
  <c r="AS515" i="13"/>
  <c r="AQ600" i="13"/>
  <c r="AS187" i="13"/>
  <c r="AQ304" i="13"/>
  <c r="AQ906" i="13"/>
  <c r="AQ544" i="14"/>
  <c r="AS248" i="13"/>
  <c r="AS815" i="13"/>
  <c r="AQ1018" i="14"/>
  <c r="AQ813" i="13"/>
  <c r="AQ485" i="13"/>
  <c r="AS226" i="13"/>
  <c r="AS1011" i="13"/>
  <c r="AQ413" i="13"/>
  <c r="AQ431" i="14"/>
  <c r="AQ617" i="14"/>
  <c r="AQ94" i="13"/>
  <c r="AQ1036" i="13"/>
  <c r="AQ406" i="14"/>
  <c r="AQ855" i="13"/>
  <c r="AS479" i="13"/>
  <c r="AQ917" i="13"/>
  <c r="AS937" i="13"/>
  <c r="AS378" i="13"/>
  <c r="AS568" i="13"/>
  <c r="AQ829" i="13"/>
  <c r="AQ22" i="14"/>
  <c r="AQ78" i="14"/>
  <c r="AQ306" i="14"/>
  <c r="AQ373" i="13"/>
  <c r="AQ171" i="14"/>
  <c r="AS970" i="13"/>
  <c r="AQ761" i="13"/>
  <c r="AQ745" i="14"/>
  <c r="AQ314" i="13"/>
  <c r="AQ993" i="13"/>
  <c r="AQ204" i="13"/>
  <c r="AQ900" i="14"/>
  <c r="AQ263" i="14"/>
  <c r="AQ873" i="13"/>
  <c r="AS354" i="13"/>
  <c r="AS959" i="13"/>
  <c r="AS173" i="13"/>
  <c r="AS373" i="13"/>
  <c r="AQ278" i="13"/>
  <c r="AQ741" i="14"/>
  <c r="AS948" i="13"/>
  <c r="AS840" i="13"/>
  <c r="AS298" i="13"/>
  <c r="AQ1057" i="13"/>
  <c r="AS118" i="13"/>
  <c r="AS896" i="13"/>
  <c r="AQ344" i="13"/>
  <c r="AQ1037" i="13"/>
  <c r="AQ101" i="13"/>
  <c r="AQ47" i="13"/>
  <c r="AS1023" i="13"/>
  <c r="AQ471" i="14"/>
  <c r="AS972" i="13"/>
  <c r="AS844" i="13"/>
  <c r="AQ437" i="14"/>
  <c r="AS724" i="13"/>
  <c r="AS727" i="13"/>
  <c r="AQ920" i="13"/>
  <c r="AS901" i="13"/>
  <c r="AQ513" i="14"/>
  <c r="AS1009" i="13"/>
  <c r="AQ833" i="14"/>
  <c r="AS51" i="13"/>
  <c r="AQ732" i="14"/>
  <c r="AQ19" i="13"/>
  <c r="AQ959" i="13"/>
  <c r="AQ676" i="14"/>
  <c r="AQ893" i="13"/>
  <c r="AS602" i="13"/>
  <c r="AQ141" i="13"/>
  <c r="AQ367" i="14"/>
  <c r="AQ694" i="13"/>
  <c r="AS448" i="13"/>
  <c r="AS863" i="13"/>
  <c r="AQ131" i="13"/>
  <c r="AQ588" i="13"/>
  <c r="AS123" i="13"/>
  <c r="AS805" i="13"/>
  <c r="AQ250" i="13"/>
  <c r="AS65" i="13"/>
  <c r="AQ355" i="13"/>
  <c r="AQ264" i="13"/>
  <c r="AQ379" i="13"/>
  <c r="AQ922" i="13"/>
  <c r="AQ200" i="13"/>
  <c r="AQ534" i="14"/>
  <c r="AQ442" i="13"/>
  <c r="AS214" i="13"/>
  <c r="AQ274" i="14"/>
  <c r="AQ416" i="14"/>
  <c r="AQ577" i="13"/>
  <c r="AQ856" i="14"/>
  <c r="AQ386" i="13"/>
  <c r="AS672" i="13"/>
  <c r="AS660" i="13"/>
  <c r="AS423" i="13"/>
  <c r="AQ445" i="13"/>
  <c r="AS267" i="13"/>
  <c r="AQ263" i="13"/>
  <c r="AQ953" i="14"/>
  <c r="AQ633" i="13"/>
  <c r="AQ965" i="14"/>
  <c r="AQ496" i="13"/>
  <c r="AQ110" i="13"/>
  <c r="AQ342" i="14"/>
  <c r="AQ716" i="13"/>
  <c r="AQ247" i="13"/>
  <c r="AS996" i="13"/>
  <c r="AS1074" i="13"/>
  <c r="AQ372" i="14"/>
  <c r="AQ597" i="13"/>
  <c r="AQ805" i="13"/>
  <c r="AQ190" i="13"/>
  <c r="AQ788" i="13"/>
  <c r="AQ642" i="13"/>
  <c r="AQ333" i="14"/>
  <c r="AQ30" i="14"/>
  <c r="AQ570" i="13"/>
  <c r="AQ637" i="13"/>
  <c r="AQ567" i="13"/>
  <c r="AQ605" i="13"/>
  <c r="AQ14" i="13"/>
  <c r="AQ48" i="13"/>
  <c r="AQ13" i="14"/>
  <c r="AS1020" i="13"/>
  <c r="AQ15" i="13"/>
  <c r="AQ10" i="14"/>
  <c r="AQ898" i="14"/>
  <c r="AQ254" i="14"/>
  <c r="AS570" i="13"/>
  <c r="AQ251" i="14"/>
  <c r="AS744" i="13"/>
  <c r="AQ368" i="14"/>
  <c r="AQ489" i="13"/>
  <c r="AS11" i="13"/>
  <c r="AQ20" i="14"/>
  <c r="AS751" i="13"/>
  <c r="AS213" i="13"/>
  <c r="AS358" i="13"/>
  <c r="AQ836" i="13"/>
  <c r="AQ583" i="14"/>
  <c r="AQ528" i="13"/>
  <c r="AQ371" i="14"/>
  <c r="AQ488" i="13"/>
  <c r="AQ186" i="13"/>
  <c r="AQ833" i="13"/>
  <c r="AQ466" i="14"/>
  <c r="AS114" i="13"/>
  <c r="AQ256" i="14"/>
  <c r="AQ625" i="14"/>
  <c r="AQ980" i="14"/>
  <c r="AQ677" i="13"/>
  <c r="AQ579" i="13"/>
  <c r="AS946" i="13"/>
  <c r="AS497" i="13"/>
  <c r="AS619" i="13"/>
  <c r="AS238" i="13"/>
  <c r="AS537" i="13"/>
  <c r="AQ204" i="14"/>
  <c r="AQ921" i="13"/>
  <c r="AQ770" i="14"/>
  <c r="AQ744" i="13"/>
  <c r="AS814" i="13"/>
  <c r="AQ851" i="14"/>
  <c r="AS564" i="13"/>
  <c r="AS1073" i="13"/>
  <c r="AQ842" i="14"/>
  <c r="AS935" i="13"/>
  <c r="AS1069" i="13"/>
  <c r="AQ929" i="13"/>
  <c r="AS82" i="13"/>
  <c r="AQ242" i="14"/>
  <c r="AQ409" i="14"/>
  <c r="AQ720" i="14"/>
  <c r="AS701" i="13"/>
  <c r="AS38" i="13"/>
  <c r="AQ202" i="13"/>
  <c r="AQ59" i="14"/>
  <c r="AQ100" i="13"/>
  <c r="AQ587" i="13"/>
  <c r="AQ325" i="13"/>
  <c r="AQ576" i="13"/>
  <c r="AQ772" i="13"/>
  <c r="AQ916" i="14"/>
  <c r="AQ443" i="14"/>
  <c r="AQ21" i="14"/>
  <c r="AQ166" i="13"/>
  <c r="AQ475" i="14"/>
  <c r="AQ116" i="13"/>
  <c r="AS1051" i="13"/>
  <c r="AS721" i="13"/>
  <c r="AQ218" i="14"/>
  <c r="AS137" i="13"/>
  <c r="AQ241" i="14"/>
  <c r="AQ206" i="13"/>
  <c r="AQ819" i="13"/>
  <c r="AQ1001" i="13"/>
  <c r="AQ23" i="13"/>
  <c r="AQ1071" i="13"/>
  <c r="AQ174" i="14"/>
  <c r="AQ126" i="13"/>
  <c r="AQ472" i="13"/>
  <c r="AQ884" i="14"/>
  <c r="AQ606" i="13"/>
  <c r="AQ445" i="14"/>
  <c r="AQ783" i="13"/>
  <c r="AS939" i="13"/>
  <c r="AS269" i="13"/>
  <c r="AQ521" i="13"/>
  <c r="AS1010" i="13"/>
  <c r="AQ1058" i="14"/>
  <c r="AS128" i="13"/>
  <c r="AQ803" i="14"/>
  <c r="AQ849" i="13"/>
  <c r="AQ1040" i="14"/>
  <c r="AQ782" i="13"/>
  <c r="AS653" i="13"/>
  <c r="AQ908" i="13"/>
  <c r="AQ371" i="13"/>
  <c r="AQ668" i="13"/>
  <c r="AQ682" i="14"/>
  <c r="AQ799" i="14"/>
  <c r="AQ55" i="13"/>
  <c r="AQ995" i="13"/>
  <c r="AQ666" i="13"/>
  <c r="AQ934" i="14"/>
  <c r="AS912" i="13"/>
  <c r="AQ1028" i="13"/>
  <c r="AQ628" i="13"/>
  <c r="AS733" i="13"/>
  <c r="AQ241" i="13"/>
  <c r="AQ1033" i="13"/>
  <c r="AQ96" i="13"/>
  <c r="AQ1065" i="13"/>
  <c r="AS865" i="13"/>
  <c r="AS333" i="13"/>
  <c r="AQ422" i="14"/>
  <c r="AQ649" i="13"/>
  <c r="AS215" i="13"/>
  <c r="AQ681" i="14"/>
  <c r="AQ274" i="13"/>
  <c r="AQ155" i="13"/>
  <c r="AQ140" i="14"/>
  <c r="AS211" i="13"/>
  <c r="AS831" i="13"/>
  <c r="AS811" i="13"/>
  <c r="AS395" i="13"/>
  <c r="AQ76" i="13"/>
  <c r="AQ494" i="13"/>
  <c r="AQ709" i="13"/>
  <c r="AQ385" i="13"/>
  <c r="AQ878" i="14"/>
  <c r="AQ331" i="14"/>
  <c r="AQ205" i="14"/>
  <c r="AQ615" i="14"/>
  <c r="AQ830" i="14"/>
  <c r="AS573" i="13"/>
  <c r="AQ469" i="13"/>
  <c r="AQ459" i="13"/>
  <c r="AQ904" i="13"/>
  <c r="AS453" i="13"/>
  <c r="AS1040" i="13"/>
  <c r="AQ375" i="14"/>
  <c r="AS438" i="13"/>
  <c r="AQ270" i="13"/>
  <c r="AQ1032" i="14"/>
  <c r="AQ524" i="13"/>
  <c r="AQ888" i="13"/>
  <c r="AQ389" i="13"/>
  <c r="AQ12" i="13"/>
  <c r="AQ11" i="14"/>
  <c r="AQ9" i="13"/>
  <c r="AQ430" i="14"/>
  <c r="AS926" i="13"/>
  <c r="AQ349" i="14"/>
  <c r="AS312" i="13"/>
  <c r="AQ696" i="14"/>
  <c r="AQ836" i="14"/>
  <c r="AQ852" i="13"/>
  <c r="AS703" i="13"/>
  <c r="AS999" i="13"/>
  <c r="AQ476" i="14"/>
  <c r="AQ692" i="14"/>
  <c r="AQ249" i="14"/>
  <c r="AQ168" i="14"/>
  <c r="AS80" i="13"/>
  <c r="AQ891" i="13"/>
  <c r="AS430" i="13"/>
  <c r="AQ851" i="13"/>
  <c r="AS592" i="13"/>
  <c r="AS24" i="13"/>
  <c r="AS233" i="13"/>
  <c r="AQ954" i="13"/>
  <c r="AQ876" i="13"/>
  <c r="AS396" i="13"/>
  <c r="AQ97" i="13"/>
  <c r="AS810" i="13"/>
  <c r="AQ695" i="14"/>
  <c r="AQ134" i="14"/>
  <c r="AQ540" i="14"/>
  <c r="AQ192" i="13"/>
  <c r="AS283" i="13"/>
  <c r="AS444" i="13"/>
  <c r="AQ310" i="13"/>
  <c r="AQ675" i="13"/>
  <c r="AQ130" i="13"/>
  <c r="AQ64" i="14"/>
  <c r="AQ390" i="13"/>
  <c r="AS328" i="13"/>
  <c r="AS85" i="13"/>
  <c r="AQ1057" i="14"/>
  <c r="AQ539" i="13"/>
  <c r="AQ843" i="13"/>
  <c r="AQ317" i="13"/>
  <c r="AS606" i="13"/>
  <c r="AQ501" i="14"/>
  <c r="AQ475" i="13"/>
  <c r="AS1028" i="13"/>
  <c r="AQ804" i="14"/>
  <c r="AS282" i="13"/>
  <c r="AS202" i="13"/>
  <c r="AQ562" i="13"/>
  <c r="AQ518" i="13"/>
  <c r="AQ454" i="13"/>
  <c r="AS120" i="13"/>
  <c r="AQ938" i="14"/>
  <c r="AS858" i="13"/>
  <c r="AQ826" i="13"/>
  <c r="AQ533" i="14"/>
  <c r="AQ181" i="14"/>
  <c r="AQ212" i="13"/>
  <c r="AQ527" i="13"/>
  <c r="AS511" i="13"/>
  <c r="AQ74" i="13"/>
  <c r="AQ93" i="14"/>
  <c r="AQ69" i="13"/>
  <c r="AQ983" i="13"/>
  <c r="AQ485" i="14"/>
  <c r="AS410" i="13"/>
  <c r="AQ566" i="13"/>
  <c r="AQ749" i="13"/>
  <c r="AQ387" i="13"/>
  <c r="AQ87" i="13"/>
  <c r="AQ478" i="14"/>
  <c r="AS689" i="13"/>
  <c r="AQ94" i="14"/>
  <c r="AQ981" i="13"/>
  <c r="AS255" i="13"/>
  <c r="AS208" i="13"/>
  <c r="AQ170" i="13"/>
  <c r="AQ978" i="14"/>
  <c r="AQ1004" i="14"/>
  <c r="AQ1044" i="13"/>
  <c r="AQ315" i="14"/>
  <c r="AQ159" i="13"/>
  <c r="AQ867" i="14"/>
  <c r="AQ128" i="14"/>
  <c r="AQ237" i="13"/>
  <c r="AQ960" i="13"/>
  <c r="AQ169" i="13"/>
  <c r="AQ112" i="14"/>
  <c r="AS472" i="13"/>
  <c r="AS611" i="13"/>
  <c r="AS861" i="13"/>
  <c r="AQ714" i="14"/>
  <c r="AQ958" i="14"/>
  <c r="AS794" i="13"/>
  <c r="AQ382" i="13"/>
  <c r="AQ175" i="14"/>
  <c r="AQ795" i="14"/>
  <c r="AQ1002" i="14"/>
  <c r="AQ648" i="14"/>
  <c r="AQ791" i="13"/>
  <c r="AS41" i="13"/>
  <c r="AS864" i="13"/>
  <c r="AQ602" i="13"/>
  <c r="AQ777" i="13"/>
  <c r="AQ424" i="13"/>
  <c r="AQ1054" i="14"/>
  <c r="AQ702" i="14"/>
  <c r="AQ296" i="14"/>
  <c r="AS188" i="13"/>
  <c r="AS710" i="13"/>
  <c r="AS1032" i="13"/>
  <c r="AQ992" i="13"/>
  <c r="AQ636" i="13"/>
  <c r="AS20" i="13"/>
  <c r="AQ589" i="13"/>
  <c r="AQ641" i="14"/>
  <c r="AQ1035" i="14"/>
  <c r="AQ370" i="14"/>
  <c r="AQ1041" i="13"/>
  <c r="AS746" i="13"/>
  <c r="AQ883" i="13"/>
  <c r="AQ1069" i="14"/>
  <c r="AQ748" i="13"/>
  <c r="AQ474" i="13"/>
  <c r="AQ951" i="14"/>
  <c r="AQ112" i="13"/>
  <c r="AQ1023" i="14"/>
  <c r="AS1067" i="13"/>
  <c r="AQ1010" i="13"/>
  <c r="AQ621" i="13"/>
  <c r="AQ848" i="13"/>
  <c r="AS544" i="13"/>
  <c r="AQ662" i="13"/>
  <c r="AQ411" i="14"/>
  <c r="AQ113" i="13"/>
  <c r="AQ537" i="14"/>
  <c r="AQ397" i="13"/>
  <c r="AS210" i="13"/>
  <c r="AQ887" i="13"/>
  <c r="AQ641" i="13"/>
  <c r="AQ713" i="13"/>
  <c r="AQ22" i="13"/>
  <c r="AQ80" i="13"/>
  <c r="AQ1066" i="13"/>
  <c r="AS1024" i="13"/>
  <c r="AQ27" i="13"/>
  <c r="AQ1067" i="13"/>
  <c r="AS764" i="13"/>
  <c r="AQ839" i="14"/>
  <c r="AS182" i="13"/>
  <c r="AS33" i="13"/>
  <c r="AQ797" i="14"/>
  <c r="AQ450" i="13"/>
  <c r="AQ741" i="13"/>
  <c r="AQ298" i="14"/>
  <c r="AQ575" i="14"/>
  <c r="AQ227" i="13"/>
  <c r="AQ448" i="13"/>
  <c r="AS399" i="13"/>
  <c r="AQ217" i="13"/>
  <c r="AS825" i="13"/>
  <c r="AQ780" i="13"/>
  <c r="AQ297" i="14"/>
  <c r="AQ740" i="13"/>
  <c r="AQ1025" i="14"/>
  <c r="AQ193" i="13"/>
  <c r="AS1084" i="13"/>
  <c r="AS455" i="13"/>
  <c r="AQ290" i="13"/>
  <c r="AQ792" i="14"/>
  <c r="AQ235" i="13"/>
  <c r="AQ924" i="13"/>
  <c r="AQ794" i="14"/>
  <c r="AQ363" i="13"/>
  <c r="AQ1061" i="13"/>
  <c r="AQ509" i="13"/>
  <c r="AQ414" i="14"/>
  <c r="AS551" i="13"/>
  <c r="AQ172" i="13"/>
  <c r="AQ781" i="13"/>
  <c r="AQ871" i="13"/>
  <c r="AQ994" i="13"/>
  <c r="AQ520" i="14"/>
  <c r="AS856" i="13"/>
  <c r="AQ109" i="14"/>
  <c r="AQ932" i="13"/>
  <c r="AQ328" i="14"/>
  <c r="AQ680" i="13"/>
  <c r="AQ205" i="13"/>
  <c r="AS670" i="13"/>
  <c r="AQ33" i="14"/>
  <c r="AS952" i="13"/>
  <c r="AS676" i="13"/>
  <c r="AS411" i="13"/>
  <c r="AS772" i="13"/>
  <c r="AS336" i="13"/>
  <c r="AQ452" i="13"/>
  <c r="AQ926" i="13"/>
  <c r="AQ316" i="13"/>
  <c r="AQ571" i="14"/>
  <c r="AQ820" i="14"/>
  <c r="AS401" i="13"/>
  <c r="AQ941" i="14"/>
  <c r="AS968" i="13"/>
  <c r="AQ312" i="14"/>
  <c r="AQ403" i="13"/>
  <c r="AQ417" i="13"/>
  <c r="AS36" i="13"/>
  <c r="AS180" i="13"/>
  <c r="AQ182" i="13"/>
  <c r="AQ50" i="14"/>
  <c r="AQ835" i="14"/>
  <c r="AQ1028" i="14"/>
  <c r="AQ788" i="14"/>
  <c r="AQ456" i="13"/>
  <c r="AQ997" i="13"/>
  <c r="AQ65" i="14"/>
  <c r="AQ50" i="13"/>
  <c r="AS1021" i="13"/>
  <c r="AS646" i="13"/>
  <c r="AQ1078" i="14"/>
  <c r="AQ484" i="13"/>
  <c r="AQ413" i="14"/>
  <c r="AQ750" i="14"/>
  <c r="AQ93" i="13"/>
  <c r="AQ1035" i="13"/>
  <c r="AQ414" i="13"/>
  <c r="AQ515" i="14"/>
  <c r="AQ840" i="13"/>
  <c r="AS48" i="13"/>
  <c r="AQ391" i="13"/>
  <c r="AS310" i="13"/>
  <c r="AQ27" i="14"/>
  <c r="AQ58" i="14"/>
  <c r="AQ92" i="13"/>
  <c r="AQ1034" i="13"/>
  <c r="AQ845" i="14"/>
  <c r="AQ412" i="13"/>
  <c r="AQ981" i="14"/>
  <c r="AS788" i="13"/>
  <c r="AQ803" i="13"/>
  <c r="AS526" i="13"/>
  <c r="AQ245" i="13"/>
  <c r="AS494" i="13"/>
  <c r="AS418" i="13"/>
  <c r="AS199" i="13"/>
  <c r="AQ699" i="14"/>
  <c r="AQ736" i="14"/>
  <c r="AQ340" i="13"/>
  <c r="AS134" i="13"/>
  <c r="AQ490" i="13"/>
  <c r="AQ884" i="13"/>
  <c r="AQ312" i="13"/>
  <c r="AS834" i="13"/>
  <c r="AQ942" i="13"/>
  <c r="AS159" i="13"/>
  <c r="AQ557" i="14"/>
  <c r="AS177" i="13"/>
  <c r="AS845" i="13"/>
  <c r="AQ985" i="13"/>
  <c r="AQ497" i="13"/>
  <c r="AQ786" i="13"/>
  <c r="AQ377" i="13"/>
  <c r="AQ338" i="14"/>
  <c r="AQ603" i="14"/>
  <c r="AQ345" i="14"/>
  <c r="AS802" i="13"/>
  <c r="AS73" i="13"/>
  <c r="AQ746" i="13"/>
  <c r="AQ861" i="13"/>
  <c r="AQ635" i="13"/>
  <c r="AQ40" i="13"/>
  <c r="AQ1040" i="13"/>
  <c r="AS762" i="13"/>
  <c r="AQ299" i="13"/>
  <c r="AS1085" i="13"/>
  <c r="AS1070" i="13"/>
  <c r="AQ735" i="14"/>
  <c r="AQ711" i="13"/>
  <c r="AQ761" i="14"/>
  <c r="AQ586" i="13"/>
  <c r="AQ870" i="14"/>
  <c r="AQ961" i="14"/>
  <c r="AS623" i="13"/>
  <c r="AQ896" i="13"/>
  <c r="AQ950" i="13"/>
  <c r="AQ776" i="13"/>
  <c r="AQ171" i="13"/>
  <c r="AQ353" i="13"/>
  <c r="AQ16" i="13"/>
  <c r="AQ51" i="13"/>
  <c r="AQ15" i="14"/>
  <c r="AS1022" i="13"/>
  <c r="AQ21" i="13"/>
  <c r="AQ12" i="14"/>
  <c r="AQ82" i="13"/>
  <c r="AQ961" i="13"/>
  <c r="AQ1069" i="13"/>
  <c r="AS1025" i="13"/>
  <c r="AQ53" i="13"/>
  <c r="AQ1063" i="13"/>
  <c r="AQ49" i="13"/>
  <c r="AQ1073" i="13"/>
  <c r="AQ88" i="13"/>
  <c r="AQ29" i="13"/>
  <c r="AQ17" i="13"/>
  <c r="AQ17" i="14"/>
  <c r="AJ137" i="8" l="1"/>
  <c r="AP137" i="8" s="1"/>
  <c r="AJ135" i="8"/>
  <c r="AP135" i="8" s="1"/>
  <c r="AR1069" i="13"/>
  <c r="AR21" i="13"/>
  <c r="AR16" i="13"/>
  <c r="AR950" i="13"/>
  <c r="AR870" i="14"/>
  <c r="AR735" i="14"/>
  <c r="AT762" i="13"/>
  <c r="AR861" i="13"/>
  <c r="AR345" i="14"/>
  <c r="AR786" i="13"/>
  <c r="AT177" i="13"/>
  <c r="AT834" i="13"/>
  <c r="AT134" i="13"/>
  <c r="AT199" i="13"/>
  <c r="AT526" i="13"/>
  <c r="AR412" i="13"/>
  <c r="AR58" i="14"/>
  <c r="AT48" i="13"/>
  <c r="AR1035" i="13"/>
  <c r="AR484" i="13"/>
  <c r="AR50" i="13"/>
  <c r="AR788" i="14"/>
  <c r="AR182" i="13"/>
  <c r="AR403" i="13"/>
  <c r="AT401" i="13"/>
  <c r="AR926" i="13"/>
  <c r="AT411" i="13"/>
  <c r="AT670" i="13"/>
  <c r="AR932" i="13"/>
  <c r="AR994" i="13"/>
  <c r="AT551" i="13"/>
  <c r="AR363" i="13"/>
  <c r="AR792" i="14"/>
  <c r="AR193" i="13"/>
  <c r="AR780" i="13"/>
  <c r="AR448" i="13"/>
  <c r="AR741" i="13"/>
  <c r="AT182" i="13"/>
  <c r="AR27" i="13"/>
  <c r="AR22" i="13"/>
  <c r="AT210" i="13"/>
  <c r="AR411" i="14"/>
  <c r="AR621" i="13"/>
  <c r="AR112" i="13"/>
  <c r="AR1069" i="14"/>
  <c r="AR370" i="14"/>
  <c r="AT20" i="13"/>
  <c r="AT710" i="13"/>
  <c r="AR1054" i="14"/>
  <c r="AT864" i="13"/>
  <c r="AR1002" i="14"/>
  <c r="AT794" i="13"/>
  <c r="AT611" i="13"/>
  <c r="AR960" i="13"/>
  <c r="AR159" i="13"/>
  <c r="AR978" i="14"/>
  <c r="AR981" i="13"/>
  <c r="AR87" i="13"/>
  <c r="AT410" i="13"/>
  <c r="AR93" i="14"/>
  <c r="AR212" i="13"/>
  <c r="AT858" i="13"/>
  <c r="AR518" i="13"/>
  <c r="AR804" i="14"/>
  <c r="AT606" i="13"/>
  <c r="AR1057" i="14"/>
  <c r="AR64" i="14"/>
  <c r="AT444" i="13"/>
  <c r="AR134" i="14"/>
  <c r="AT396" i="13"/>
  <c r="AT24" i="13"/>
  <c r="AR891" i="13"/>
  <c r="AR692" i="14"/>
  <c r="AR852" i="13"/>
  <c r="AR349" i="14"/>
  <c r="AR11" i="14"/>
  <c r="AR524" i="13"/>
  <c r="AR375" i="14"/>
  <c r="AR459" i="13"/>
  <c r="AR615" i="14"/>
  <c r="AR385" i="13"/>
  <c r="AT395" i="13"/>
  <c r="AR140" i="14"/>
  <c r="AT215" i="13"/>
  <c r="AT865" i="13"/>
  <c r="AR241" i="13"/>
  <c r="AT912" i="13"/>
  <c r="AR55" i="13"/>
  <c r="AR371" i="13"/>
  <c r="AR1040" i="14"/>
  <c r="AR1058" i="14"/>
  <c r="AT939" i="13"/>
  <c r="AR884" i="14"/>
  <c r="AR1071" i="13"/>
  <c r="AR206" i="13"/>
  <c r="AT721" i="13"/>
  <c r="AR166" i="13"/>
  <c r="AR772" i="13"/>
  <c r="AR100" i="13"/>
  <c r="AT701" i="13"/>
  <c r="AT82" i="13"/>
  <c r="AR842" i="14"/>
  <c r="AT814" i="13"/>
  <c r="AR204" i="14"/>
  <c r="AT497" i="13"/>
  <c r="AR980" i="14"/>
  <c r="AR466" i="14"/>
  <c r="AR371" i="14"/>
  <c r="AT358" i="13"/>
  <c r="AT11" i="13"/>
  <c r="AR251" i="14"/>
  <c r="AR10" i="14"/>
  <c r="AR48" i="13"/>
  <c r="AR637" i="13"/>
  <c r="AR642" i="13"/>
  <c r="AR597" i="13"/>
  <c r="AR247" i="13"/>
  <c r="AR496" i="13"/>
  <c r="AR263" i="13"/>
  <c r="AT660" i="13"/>
  <c r="AR577" i="13"/>
  <c r="AR442" i="13"/>
  <c r="AR379" i="13"/>
  <c r="AR250" i="13"/>
  <c r="AR131" i="13"/>
  <c r="AR367" i="14"/>
  <c r="AR676" i="14"/>
  <c r="AT51" i="13"/>
  <c r="AT901" i="13"/>
  <c r="AR437" i="14"/>
  <c r="AT1023" i="13"/>
  <c r="AR344" i="13"/>
  <c r="AT298" i="13"/>
  <c r="AR278" i="13"/>
  <c r="AT354" i="13"/>
  <c r="AR204" i="13"/>
  <c r="AR761" i="13"/>
  <c r="AR306" i="14"/>
  <c r="AT568" i="13"/>
  <c r="AT479" i="13"/>
  <c r="AR94" i="13"/>
  <c r="AT1011" i="13"/>
  <c r="AR1018" i="14"/>
  <c r="AR906" i="13"/>
  <c r="AT515" i="13"/>
  <c r="AR551" i="14"/>
  <c r="AR181" i="13"/>
  <c r="AT100" i="13"/>
  <c r="AR83" i="13"/>
  <c r="AR52" i="13"/>
  <c r="AR28" i="13"/>
  <c r="AR275" i="13"/>
  <c r="AR341" i="14"/>
  <c r="AR236" i="13"/>
  <c r="AT258" i="13"/>
  <c r="AR134" i="13"/>
  <c r="AT698" i="13"/>
  <c r="AR697" i="14"/>
  <c r="AT154" i="13"/>
  <c r="AT193" i="13"/>
  <c r="AT885" i="13"/>
  <c r="AR1039" i="14"/>
  <c r="AT629" i="13"/>
  <c r="AT88" i="13"/>
  <c r="AT1052" i="13"/>
  <c r="AR8" i="14"/>
  <c r="AR402" i="14"/>
  <c r="AR976" i="13"/>
  <c r="AR14" i="14"/>
  <c r="AR514" i="13"/>
  <c r="AT47" i="13"/>
  <c r="AR269" i="13"/>
  <c r="AR1010" i="14"/>
  <c r="AT693" i="13"/>
  <c r="AR259" i="14"/>
  <c r="AT42" i="13"/>
  <c r="AR374" i="13"/>
  <c r="AR764" i="13"/>
  <c r="AR179" i="14"/>
  <c r="AT12" i="13"/>
  <c r="AR700" i="14"/>
  <c r="AR946" i="13"/>
  <c r="AR1029" i="13"/>
  <c r="AR822" i="14"/>
  <c r="AR682" i="13"/>
  <c r="AR348" i="14"/>
  <c r="AR81" i="13"/>
  <c r="AR44" i="13"/>
  <c r="AR388" i="13"/>
  <c r="AR768" i="14"/>
  <c r="AR347" i="13"/>
  <c r="AT166" i="13"/>
  <c r="AR273" i="13"/>
  <c r="AR859" i="14"/>
  <c r="AR410" i="14"/>
  <c r="AR396" i="13"/>
  <c r="AR948" i="14"/>
  <c r="AR128" i="13"/>
  <c r="AT466" i="13"/>
  <c r="AR698" i="14"/>
  <c r="AR977" i="13"/>
  <c r="AT523" i="13"/>
  <c r="AT1068" i="13"/>
  <c r="AR627" i="13"/>
  <c r="AR516" i="14"/>
  <c r="AT1015" i="13"/>
  <c r="AR23" i="14"/>
  <c r="AR997" i="14"/>
  <c r="AR63" i="13"/>
  <c r="AR711" i="14"/>
  <c r="AR548" i="13"/>
  <c r="AT1037" i="13"/>
  <c r="AR613" i="14"/>
  <c r="AT719" i="13"/>
  <c r="AR229" i="13"/>
  <c r="AR625" i="13"/>
  <c r="AR658" i="14"/>
  <c r="AR903" i="13"/>
  <c r="AR1052" i="14"/>
  <c r="AR61" i="14"/>
  <c r="AR81" i="14"/>
  <c r="AR1082" i="14"/>
  <c r="AR197" i="14"/>
  <c r="AR43" i="13"/>
  <c r="AR209" i="13"/>
  <c r="AR723" i="13"/>
  <c r="AR1059" i="13"/>
  <c r="AR266" i="14"/>
  <c r="AR299" i="14"/>
  <c r="AR56" i="13"/>
  <c r="AT664" i="13"/>
  <c r="AT195" i="13"/>
  <c r="AR239" i="14"/>
  <c r="AT1055" i="13"/>
  <c r="AT317" i="13"/>
  <c r="AT197" i="13"/>
  <c r="AR398" i="14"/>
  <c r="AT694" i="13"/>
  <c r="AR35" i="14"/>
  <c r="AT848" i="13"/>
  <c r="AT897" i="13"/>
  <c r="AR72" i="14"/>
  <c r="AR137" i="13"/>
  <c r="AT605" i="13"/>
  <c r="AR361" i="13"/>
  <c r="AR1076" i="13"/>
  <c r="AR223" i="14"/>
  <c r="AT380" i="13"/>
  <c r="AT371" i="13"/>
  <c r="AR911" i="13"/>
  <c r="AT198" i="13"/>
  <c r="AR956" i="13"/>
  <c r="AR516" i="13"/>
  <c r="AR876" i="14"/>
  <c r="AR970" i="13"/>
  <c r="AR962" i="13"/>
  <c r="AT160" i="13"/>
  <c r="AR478" i="13"/>
  <c r="AT965" i="13"/>
  <c r="AR988" i="13"/>
  <c r="AR1070" i="13"/>
  <c r="AR279" i="13"/>
  <c r="AR821" i="14"/>
  <c r="AR551" i="13"/>
  <c r="AT284" i="13"/>
  <c r="AT951" i="13"/>
  <c r="AR132" i="13"/>
  <c r="AR180" i="13"/>
  <c r="AR755" i="14"/>
  <c r="AT382" i="13"/>
  <c r="AR800" i="13"/>
  <c r="AT1071" i="13"/>
  <c r="AT518" i="13"/>
  <c r="AR696" i="13"/>
  <c r="AT911" i="13"/>
  <c r="AT200" i="13"/>
  <c r="AR539" i="14"/>
  <c r="AR773" i="13"/>
  <c r="AR631" i="14"/>
  <c r="AR965" i="13"/>
  <c r="AT571" i="13"/>
  <c r="AT821" i="13"/>
  <c r="AR283" i="13"/>
  <c r="AR256" i="13"/>
  <c r="AR733" i="14"/>
  <c r="AR858" i="13"/>
  <c r="AR473" i="14"/>
  <c r="AT740" i="13"/>
  <c r="AR63" i="14"/>
  <c r="AR572" i="13"/>
  <c r="AT847" i="13"/>
  <c r="AR426" i="14"/>
  <c r="AR60" i="14"/>
  <c r="AT657" i="13"/>
  <c r="AR437" i="13"/>
  <c r="AR147" i="13"/>
  <c r="AT548" i="13"/>
  <c r="AR297" i="13"/>
  <c r="AT928" i="13"/>
  <c r="AR106" i="14"/>
  <c r="AT899" i="13"/>
  <c r="AT517" i="13"/>
  <c r="AR137" i="14"/>
  <c r="AT57" i="13"/>
  <c r="AR188" i="14"/>
  <c r="AR985" i="14"/>
  <c r="AR77" i="13"/>
  <c r="AT52" i="13"/>
  <c r="AR82" i="14"/>
  <c r="AR731" i="14"/>
  <c r="AT752" i="13"/>
  <c r="AR545" i="13"/>
  <c r="AR523" i="14"/>
  <c r="AR559" i="14"/>
  <c r="AR660" i="14"/>
  <c r="AT342" i="13"/>
  <c r="AR863" i="13"/>
  <c r="AR725" i="13"/>
  <c r="AT995" i="13"/>
  <c r="AT252" i="13"/>
  <c r="AR620" i="14"/>
  <c r="AR857" i="14"/>
  <c r="AR28" i="14"/>
  <c r="AR101" i="14"/>
  <c r="AT1042" i="13"/>
  <c r="AR611" i="13"/>
  <c r="AT379" i="13"/>
  <c r="AR546" i="13"/>
  <c r="AR426" i="13"/>
  <c r="AT145" i="13"/>
  <c r="AR1001" i="14"/>
  <c r="AT508" i="13"/>
  <c r="AT437" i="13"/>
  <c r="AR214" i="14"/>
  <c r="AR303" i="14"/>
  <c r="AT938" i="13"/>
  <c r="AR554" i="13"/>
  <c r="AR661" i="13"/>
  <c r="AR114" i="14"/>
  <c r="AR888" i="14"/>
  <c r="AR403" i="14"/>
  <c r="AT795" i="13"/>
  <c r="AT604" i="13"/>
  <c r="AR511" i="14"/>
  <c r="AT892" i="13"/>
  <c r="AT289" i="13"/>
  <c r="AR491" i="13"/>
  <c r="AR794" i="13"/>
  <c r="AR944" i="13"/>
  <c r="AR877" i="13"/>
  <c r="AR950" i="14"/>
  <c r="AR576" i="14"/>
  <c r="AT980" i="13"/>
  <c r="AT127" i="13"/>
  <c r="AT539" i="13"/>
  <c r="AT873" i="13"/>
  <c r="AR887" i="14"/>
  <c r="AT22" i="13"/>
  <c r="AR479" i="13"/>
  <c r="AR98" i="14"/>
  <c r="AR497" i="14"/>
  <c r="AR389" i="14"/>
  <c r="AR214" i="13"/>
  <c r="AR947" i="14"/>
  <c r="AR1015" i="14"/>
  <c r="AR505" i="13"/>
  <c r="AT8" i="13"/>
  <c r="AT779" i="13"/>
  <c r="AR628" i="14"/>
  <c r="AR808" i="13"/>
  <c r="AT680" i="13"/>
  <c r="AR807" i="13"/>
  <c r="AR910" i="14"/>
  <c r="AT843" i="13"/>
  <c r="AR968" i="13"/>
  <c r="AT487" i="13"/>
  <c r="AR468" i="14"/>
  <c r="AR484" i="14"/>
  <c r="AR423" i="13"/>
  <c r="AT1044" i="13"/>
  <c r="AR7" i="14"/>
  <c r="AT421" i="13"/>
  <c r="AR376" i="13"/>
  <c r="AR864" i="13"/>
  <c r="AR693" i="14"/>
  <c r="AR37" i="14"/>
  <c r="AR715" i="13"/>
  <c r="AR742" i="14"/>
  <c r="AR392" i="13"/>
  <c r="AR118" i="14"/>
  <c r="AT960" i="13"/>
  <c r="AR161" i="13"/>
  <c r="AT598" i="13"/>
  <c r="AR709" i="14"/>
  <c r="AT925" i="13"/>
  <c r="AR907" i="13"/>
  <c r="AT99" i="13"/>
  <c r="AT643" i="13"/>
  <c r="AR267" i="13"/>
  <c r="AR759" i="14"/>
  <c r="AR260" i="13"/>
  <c r="AR774" i="13"/>
  <c r="AR563" i="13"/>
  <c r="AR995" i="14"/>
  <c r="AR732" i="13"/>
  <c r="AR679" i="14"/>
  <c r="AR353" i="14"/>
  <c r="AT609" i="13"/>
  <c r="AT1054" i="13"/>
  <c r="AR875" i="14"/>
  <c r="AR129" i="13"/>
  <c r="AR898" i="13"/>
  <c r="AR580" i="14"/>
  <c r="AR755" i="13"/>
  <c r="AT58" i="13"/>
  <c r="AT465" i="13"/>
  <c r="AR556" i="14"/>
  <c r="AT797" i="13"/>
  <c r="AR333" i="13"/>
  <c r="AR491" i="14"/>
  <c r="AR607" i="13"/>
  <c r="AT156" i="13"/>
  <c r="AR565" i="14"/>
  <c r="AT846" i="13"/>
  <c r="AT582" i="13"/>
  <c r="AR651" i="14"/>
  <c r="AR190" i="14"/>
  <c r="AT711" i="13"/>
  <c r="AR846" i="14"/>
  <c r="AR511" i="13"/>
  <c r="AR598" i="14"/>
  <c r="AR487" i="14"/>
  <c r="AT612" i="13"/>
  <c r="AR901" i="13"/>
  <c r="AR909" i="14"/>
  <c r="AR1022" i="13"/>
  <c r="AT990" i="13"/>
  <c r="AR286" i="14"/>
  <c r="AR910" i="13"/>
  <c r="AT326" i="13"/>
  <c r="AR179" i="13"/>
  <c r="AR252" i="13"/>
  <c r="AR559" i="13"/>
  <c r="AT480" i="13"/>
  <c r="AR235" i="14"/>
  <c r="AR301" i="14"/>
  <c r="AR319" i="13"/>
  <c r="AR802" i="13"/>
  <c r="AR769" i="13"/>
  <c r="AT117" i="13"/>
  <c r="AR855" i="14"/>
  <c r="AR717" i="13"/>
  <c r="AR819" i="14"/>
  <c r="AR224" i="14"/>
  <c r="AR452" i="14"/>
  <c r="AR643" i="14"/>
  <c r="AT217" i="13"/>
  <c r="AT232" i="13"/>
  <c r="AR255" i="14"/>
  <c r="AR917" i="14"/>
  <c r="AR827" i="13"/>
  <c r="AR766" i="13"/>
  <c r="AR398" i="13"/>
  <c r="AT30" i="13"/>
  <c r="AR868" i="14"/>
  <c r="AR656" i="14"/>
  <c r="AR694" i="14"/>
  <c r="AR640" i="14"/>
  <c r="AR927" i="14"/>
  <c r="AR752" i="14"/>
  <c r="AR979" i="14"/>
  <c r="AT1056" i="13"/>
  <c r="AR1083" i="14"/>
  <c r="AT1012" i="13"/>
  <c r="AR242" i="13"/>
  <c r="AT671" i="13"/>
  <c r="AR684" i="14"/>
  <c r="AT931" i="13"/>
  <c r="AR811" i="14"/>
  <c r="AR722" i="14"/>
  <c r="AT883" i="13"/>
  <c r="AT167" i="13"/>
  <c r="AR440" i="14"/>
  <c r="AT39" i="13"/>
  <c r="AT387" i="13"/>
  <c r="AT243" i="13"/>
  <c r="AR318" i="13"/>
  <c r="AT297" i="13"/>
  <c r="AR1038" i="13"/>
  <c r="AR40" i="14"/>
  <c r="AR188" i="13"/>
  <c r="AT809" i="13"/>
  <c r="AR778" i="14"/>
  <c r="AR733" i="13"/>
  <c r="AR245" i="14"/>
  <c r="AT498" i="13"/>
  <c r="AT862" i="13"/>
  <c r="AR584" i="14"/>
  <c r="AR638" i="13"/>
  <c r="AR330" i="13"/>
  <c r="AT891" i="13"/>
  <c r="AR660" i="13"/>
  <c r="AR973" i="13"/>
  <c r="AR68" i="14"/>
  <c r="AT565" i="13"/>
  <c r="AR844" i="14"/>
  <c r="AR199" i="13"/>
  <c r="AR806" i="13"/>
  <c r="AR957" i="14"/>
  <c r="AR774" i="14"/>
  <c r="AT615" i="13"/>
  <c r="AR1047" i="14"/>
  <c r="AR293" i="13"/>
  <c r="AT506" i="13"/>
  <c r="AT1050" i="13"/>
  <c r="AR222" i="14"/>
  <c r="AT203" i="13"/>
  <c r="AR149" i="14"/>
  <c r="AR781" i="14"/>
  <c r="AR255" i="13"/>
  <c r="AR67" i="13"/>
  <c r="AR233" i="14"/>
  <c r="AR591" i="14"/>
  <c r="AT1007" i="13"/>
  <c r="AT525" i="13"/>
  <c r="AT566" i="13"/>
  <c r="AR1026" i="13"/>
  <c r="AR271" i="14"/>
  <c r="AT1076" i="13"/>
  <c r="AR913" i="13"/>
  <c r="AR315" i="13"/>
  <c r="AR730" i="13"/>
  <c r="AR339" i="14"/>
  <c r="AT461" i="13"/>
  <c r="AT185" i="13"/>
  <c r="AR476" i="13"/>
  <c r="AR614" i="13"/>
  <c r="AT654" i="13"/>
  <c r="AT109" i="13"/>
  <c r="AR366" i="13"/>
  <c r="AR509" i="14"/>
  <c r="AR986" i="14"/>
  <c r="AT954" i="13"/>
  <c r="AR47" i="14"/>
  <c r="AT337" i="13"/>
  <c r="AT153" i="13"/>
  <c r="AR1018" i="13"/>
  <c r="AT485" i="13"/>
  <c r="AR201" i="14"/>
  <c r="AR351" i="14"/>
  <c r="AT322" i="13"/>
  <c r="AR639" i="14"/>
  <c r="AT225" i="13"/>
  <c r="AT763" i="13"/>
  <c r="AT943" i="13"/>
  <c r="AR975" i="13"/>
  <c r="AR117" i="13"/>
  <c r="AR465" i="13"/>
  <c r="AT871" i="13"/>
  <c r="AR279" i="14"/>
  <c r="AT614" i="13"/>
  <c r="AR36" i="14"/>
  <c r="AR1065" i="14"/>
  <c r="AR705" i="14"/>
  <c r="AR812" i="14"/>
  <c r="AR763" i="14"/>
  <c r="AT102" i="13"/>
  <c r="AT673" i="13"/>
  <c r="AR617" i="13"/>
  <c r="AR341" i="13"/>
  <c r="AR737" i="13"/>
  <c r="AT178" i="13"/>
  <c r="AR966" i="13"/>
  <c r="AT686" i="13"/>
  <c r="AT257" i="13"/>
  <c r="AR435" i="13"/>
  <c r="AR84" i="14"/>
  <c r="AR307" i="14"/>
  <c r="AR1060" i="13"/>
  <c r="AR708" i="14"/>
  <c r="AR892" i="14"/>
  <c r="AR378" i="13"/>
  <c r="AR637" i="14"/>
  <c r="AT169" i="13"/>
  <c r="AR56" i="14"/>
  <c r="AR175" i="13"/>
  <c r="AR457" i="13"/>
  <c r="AR18" i="13"/>
  <c r="AT976" i="13"/>
  <c r="AT726" i="13"/>
  <c r="AR360" i="13"/>
  <c r="AR31" i="14"/>
  <c r="AT822" i="13"/>
  <c r="AT712" i="13"/>
  <c r="AR1049" i="13"/>
  <c r="AR1027" i="13"/>
  <c r="AR829" i="14"/>
  <c r="AR420" i="14"/>
  <c r="AR824" i="13"/>
  <c r="AR295" i="13"/>
  <c r="AR751" i="14"/>
  <c r="AT270" i="13"/>
  <c r="AR178" i="14"/>
  <c r="AR721" i="13"/>
  <c r="AR400" i="13"/>
  <c r="AR724" i="14"/>
  <c r="AR301" i="13"/>
  <c r="AR177" i="13"/>
  <c r="AR42" i="14"/>
  <c r="AR470" i="13"/>
  <c r="AR727" i="13"/>
  <c r="AT324" i="13"/>
  <c r="AR480" i="13"/>
  <c r="AT903" i="13"/>
  <c r="AR703" i="13"/>
  <c r="AT263" i="13"/>
  <c r="AR1030" i="13"/>
  <c r="AR1064" i="13"/>
  <c r="AR415" i="13"/>
  <c r="AR646" i="14"/>
  <c r="AT750" i="13"/>
  <c r="AR69" i="14"/>
  <c r="AT442" i="13"/>
  <c r="AR552" i="14"/>
  <c r="AT374" i="13"/>
  <c r="AT546" i="13"/>
  <c r="AR95" i="14"/>
  <c r="AR653" i="13"/>
  <c r="AT404" i="13"/>
  <c r="AR743" i="14"/>
  <c r="AR115" i="14"/>
  <c r="AR681" i="13"/>
  <c r="AR329" i="13"/>
  <c r="AR145" i="13"/>
  <c r="AR1064" i="14"/>
  <c r="AR439" i="14"/>
  <c r="AR412" i="14"/>
  <c r="AR365" i="14"/>
  <c r="AT607" i="13"/>
  <c r="AR395" i="13"/>
  <c r="AR536" i="14"/>
  <c r="AR964" i="14"/>
  <c r="AR139" i="14"/>
  <c r="AR800" i="14"/>
  <c r="AT628" i="13"/>
  <c r="AR611" i="14"/>
  <c r="AR433" i="13"/>
  <c r="AT417" i="13"/>
  <c r="AR710" i="13"/>
  <c r="AR601" i="14"/>
  <c r="AR24" i="14"/>
  <c r="AR588" i="14"/>
  <c r="AR1009" i="14"/>
  <c r="AR650" i="14"/>
  <c r="AR630" i="13"/>
  <c r="AR734" i="13"/>
  <c r="AR162" i="13"/>
  <c r="AR438" i="14"/>
  <c r="AR220" i="13"/>
  <c r="AR731" i="13"/>
  <c r="AT274" i="13"/>
  <c r="AT650" i="13"/>
  <c r="AT135" i="13"/>
  <c r="AT454" i="13"/>
  <c r="AT683" i="13"/>
  <c r="AR470" i="14"/>
  <c r="AT562" i="13"/>
  <c r="AR378" i="14"/>
  <c r="AT547" i="13"/>
  <c r="AT15" i="13"/>
  <c r="AR156" i="14"/>
  <c r="AR783" i="14"/>
  <c r="AT6" i="13"/>
  <c r="AT16" i="13"/>
  <c r="AT375" i="13"/>
  <c r="AR729" i="14"/>
  <c r="AT26" i="13"/>
  <c r="AT460" i="13"/>
  <c r="AR776" i="14"/>
  <c r="AR679" i="13"/>
  <c r="AR165" i="13"/>
  <c r="AR444" i="14"/>
  <c r="AR118" i="13"/>
  <c r="AR183" i="14"/>
  <c r="AR268" i="13"/>
  <c r="AT323" i="13"/>
  <c r="AR987" i="14"/>
  <c r="AR355" i="14"/>
  <c r="AT299" i="13"/>
  <c r="AT620" i="13"/>
  <c r="AR979" i="13"/>
  <c r="AR969" i="13"/>
  <c r="AR32" i="14"/>
  <c r="AT589" i="13"/>
  <c r="AR337" i="13"/>
  <c r="AR827" i="14"/>
  <c r="AR944" i="14"/>
  <c r="AT25" i="13"/>
  <c r="AR257" i="14"/>
  <c r="AR70" i="13"/>
  <c r="AR308" i="14"/>
  <c r="AT278" i="13"/>
  <c r="AR959" i="14"/>
  <c r="AR911" i="14"/>
  <c r="AR902" i="14"/>
  <c r="AR1046" i="14"/>
  <c r="AT957" i="13"/>
  <c r="AR982" i="14"/>
  <c r="AT249" i="13"/>
  <c r="AR453" i="14"/>
  <c r="AR817" i="14"/>
  <c r="AR506" i="14"/>
  <c r="AT700" i="13"/>
  <c r="AR400" i="14"/>
  <c r="AR66" i="14"/>
  <c r="AR496" i="14"/>
  <c r="AT314" i="13"/>
  <c r="AT7" i="13"/>
  <c r="AT486" i="13"/>
  <c r="AR211" i="13"/>
  <c r="AT103" i="13"/>
  <c r="AR481" i="13"/>
  <c r="AR1021" i="14"/>
  <c r="AR342" i="13"/>
  <c r="AT813" i="13"/>
  <c r="AT884" i="13"/>
  <c r="AR524" i="14"/>
  <c r="AR183" i="13"/>
  <c r="AR592" i="13"/>
  <c r="AT1004" i="13"/>
  <c r="AR102" i="13"/>
  <c r="AT792" i="13"/>
  <c r="AR685" i="13"/>
  <c r="AT462" i="13"/>
  <c r="AT736" i="13"/>
  <c r="AT691" i="13"/>
  <c r="AR92" i="14"/>
  <c r="AR122" i="13"/>
  <c r="AT812" i="13"/>
  <c r="AT875" i="13"/>
  <c r="AR614" i="14"/>
  <c r="AT583" i="13"/>
  <c r="AT176" i="13"/>
  <c r="AR577" i="14"/>
  <c r="AR410" i="13"/>
  <c r="AT446" i="13"/>
  <c r="AR294" i="13"/>
  <c r="AR725" i="14"/>
  <c r="AT1008" i="13"/>
  <c r="AT1057" i="13"/>
  <c r="AR581" i="14"/>
  <c r="AT823" i="13"/>
  <c r="AT513" i="13"/>
  <c r="AR698" i="13"/>
  <c r="AR719" i="14"/>
  <c r="AT1075" i="13"/>
  <c r="AR662" i="14"/>
  <c r="AR699" i="13"/>
  <c r="AT677" i="13"/>
  <c r="AT502" i="13"/>
  <c r="AR1059" i="14"/>
  <c r="AR405" i="13"/>
  <c r="AR882" i="13"/>
  <c r="AR815" i="14"/>
  <c r="AR158" i="13"/>
  <c r="AR293" i="14"/>
  <c r="AR1005" i="14"/>
  <c r="AT560" i="13"/>
  <c r="AR480" i="14"/>
  <c r="AR6" i="14"/>
  <c r="AT828" i="13"/>
  <c r="AR151" i="14"/>
  <c r="AR678" i="14"/>
  <c r="AT477" i="13"/>
  <c r="AR73" i="13"/>
  <c r="AR1045" i="13"/>
  <c r="AT696" i="13"/>
  <c r="AT775" i="13"/>
  <c r="AR652" i="14"/>
  <c r="AR521" i="14"/>
  <c r="AR109" i="13"/>
  <c r="AR265" i="14"/>
  <c r="AR624" i="13"/>
  <c r="AR131" i="14"/>
  <c r="AR841" i="13"/>
  <c r="AT659" i="13"/>
  <c r="AR984" i="13"/>
  <c r="AR287" i="14"/>
  <c r="AR34" i="13"/>
  <c r="AR199" i="14"/>
  <c r="AR215" i="14"/>
  <c r="AR647" i="14"/>
  <c r="AT784" i="13"/>
  <c r="AT919" i="13"/>
  <c r="AR652" i="13"/>
  <c r="AR680" i="14"/>
  <c r="AR265" i="13"/>
  <c r="AR231" i="14"/>
  <c r="AR364" i="14"/>
  <c r="AR654" i="13"/>
  <c r="AR275" i="14"/>
  <c r="AT394" i="13"/>
  <c r="AR796" i="14"/>
  <c r="AT393" i="13"/>
  <c r="AR325" i="14"/>
  <c r="AR713" i="14"/>
  <c r="AT18" i="13"/>
  <c r="AR677" i="14"/>
  <c r="AR961" i="13"/>
  <c r="AT1022" i="13"/>
  <c r="AR353" i="13"/>
  <c r="AR896" i="13"/>
  <c r="AR586" i="13"/>
  <c r="AT1070" i="13"/>
  <c r="AR1040" i="13"/>
  <c r="AR746" i="13"/>
  <c r="AR603" i="14"/>
  <c r="AR497" i="13"/>
  <c r="AR557" i="14"/>
  <c r="AR312" i="13"/>
  <c r="AR340" i="13"/>
  <c r="AT418" i="13"/>
  <c r="AR803" i="13"/>
  <c r="AR845" i="14"/>
  <c r="AR27" i="14"/>
  <c r="AR840" i="13"/>
  <c r="AR93" i="13"/>
  <c r="AR1078" i="14"/>
  <c r="AR65" i="14"/>
  <c r="AR1028" i="14"/>
  <c r="AT180" i="13"/>
  <c r="AR312" i="14"/>
  <c r="AR820" i="14"/>
  <c r="AR452" i="13"/>
  <c r="AT676" i="13"/>
  <c r="AR205" i="13"/>
  <c r="AR109" i="14"/>
  <c r="AR871" i="13"/>
  <c r="AR414" i="14"/>
  <c r="AR794" i="14"/>
  <c r="AR290" i="13"/>
  <c r="AR1025" i="14"/>
  <c r="AT825" i="13"/>
  <c r="AR227" i="13"/>
  <c r="AR450" i="13"/>
  <c r="AR839" i="14"/>
  <c r="AT1024" i="13"/>
  <c r="AR713" i="13"/>
  <c r="AR397" i="13"/>
  <c r="AR662" i="13"/>
  <c r="AR1010" i="13"/>
  <c r="AR951" i="14"/>
  <c r="AR883" i="13"/>
  <c r="AR1035" i="14"/>
  <c r="AR636" i="13"/>
  <c r="AT188" i="13"/>
  <c r="AR424" i="13"/>
  <c r="AT41" i="13"/>
  <c r="AR795" i="14"/>
  <c r="AR958" i="14"/>
  <c r="AT472" i="13"/>
  <c r="AR237" i="13"/>
  <c r="AR315" i="14"/>
  <c r="AR170" i="13"/>
  <c r="AR94" i="14"/>
  <c r="AR387" i="13"/>
  <c r="AR485" i="14"/>
  <c r="AR74" i="13"/>
  <c r="AR181" i="14"/>
  <c r="AR938" i="14"/>
  <c r="AR562" i="13"/>
  <c r="AT1028" i="13"/>
  <c r="AR317" i="13"/>
  <c r="AT85" i="13"/>
  <c r="AR130" i="13"/>
  <c r="AT283" i="13"/>
  <c r="AR695" i="14"/>
  <c r="AR876" i="13"/>
  <c r="AT592" i="13"/>
  <c r="AT80" i="13"/>
  <c r="AR476" i="14"/>
  <c r="AR836" i="14"/>
  <c r="AT926" i="13"/>
  <c r="AR12" i="13"/>
  <c r="AR1032" i="14"/>
  <c r="AT1040" i="13"/>
  <c r="AR469" i="13"/>
  <c r="AR205" i="14"/>
  <c r="AR709" i="13"/>
  <c r="AT811" i="13"/>
  <c r="AR155" i="13"/>
  <c r="AR649" i="13"/>
  <c r="AR1065" i="13"/>
  <c r="AT733" i="13"/>
  <c r="AR934" i="14"/>
  <c r="AR799" i="14"/>
  <c r="AR908" i="13"/>
  <c r="AR849" i="13"/>
  <c r="AT1010" i="13"/>
  <c r="AR783" i="13"/>
  <c r="AR472" i="13"/>
  <c r="AR23" i="13"/>
  <c r="AR241" i="14"/>
  <c r="AT1051" i="13"/>
  <c r="AR21" i="14"/>
  <c r="AR576" i="13"/>
  <c r="AR59" i="14"/>
  <c r="AR720" i="14"/>
  <c r="AR929" i="13"/>
  <c r="AT1073" i="13"/>
  <c r="AR744" i="13"/>
  <c r="AT537" i="13"/>
  <c r="AT946" i="13"/>
  <c r="AR625" i="14"/>
  <c r="AR833" i="13"/>
  <c r="AR528" i="13"/>
  <c r="AT213" i="13"/>
  <c r="AR489" i="13"/>
  <c r="AT570" i="13"/>
  <c r="AR15" i="13"/>
  <c r="AR14" i="13"/>
  <c r="AR570" i="13"/>
  <c r="AR788" i="13"/>
  <c r="AR372" i="14"/>
  <c r="AR716" i="13"/>
  <c r="AR965" i="14"/>
  <c r="AT267" i="13"/>
  <c r="AT672" i="13"/>
  <c r="AR416" i="14"/>
  <c r="AR534" i="14"/>
  <c r="AR264" i="13"/>
  <c r="AT805" i="13"/>
  <c r="AT863" i="13"/>
  <c r="AR141" i="13"/>
  <c r="AR959" i="13"/>
  <c r="AR833" i="14"/>
  <c r="AR920" i="13"/>
  <c r="AT844" i="13"/>
  <c r="AR47" i="13"/>
  <c r="AT896" i="13"/>
  <c r="AT840" i="13"/>
  <c r="AT373" i="13"/>
  <c r="AR873" i="13"/>
  <c r="AR993" i="13"/>
  <c r="AT970" i="13"/>
  <c r="AR78" i="14"/>
  <c r="AT378" i="13"/>
  <c r="AR855" i="13"/>
  <c r="AR617" i="14"/>
  <c r="AT226" i="13"/>
  <c r="AT815" i="13"/>
  <c r="AR304" i="13"/>
  <c r="AR670" i="13"/>
  <c r="AR754" i="14"/>
  <c r="AR601" i="13"/>
  <c r="AR406" i="13"/>
  <c r="AT1018" i="13"/>
  <c r="AR639" i="13"/>
  <c r="AR350" i="13"/>
  <c r="AR145" i="14"/>
  <c r="AR860" i="13"/>
  <c r="AT663" i="13"/>
  <c r="AT391" i="13"/>
  <c r="AR743" i="13"/>
  <c r="AR343" i="13"/>
  <c r="AR999" i="13"/>
  <c r="AT882" i="13"/>
  <c r="AR812" i="13"/>
  <c r="AR504" i="14"/>
  <c r="AT419" i="13"/>
  <c r="AR1070" i="14"/>
  <c r="AR613" i="13"/>
  <c r="AR598" i="13"/>
  <c r="AR701" i="14"/>
  <c r="AR531" i="13"/>
  <c r="AR86" i="14"/>
  <c r="AR11" i="13"/>
  <c r="AT165" i="13"/>
  <c r="AT449" i="13"/>
  <c r="AR1019" i="14"/>
  <c r="AT832" i="13"/>
  <c r="AR925" i="13"/>
  <c r="AR787" i="13"/>
  <c r="AR707" i="13"/>
  <c r="AR735" i="13"/>
  <c r="AR492" i="13"/>
  <c r="AR869" i="14"/>
  <c r="AT291" i="13"/>
  <c r="AR158" i="14"/>
  <c r="AR534" i="13"/>
  <c r="AR280" i="13"/>
  <c r="AR270" i="14"/>
  <c r="AR240" i="13"/>
  <c r="AT608" i="13"/>
  <c r="AR569" i="13"/>
  <c r="AR10" i="13"/>
  <c r="AT569" i="13"/>
  <c r="AR764" i="14"/>
  <c r="AR1060" i="14"/>
  <c r="AT172" i="13"/>
  <c r="AR705" i="13"/>
  <c r="AR219" i="13"/>
  <c r="AR811" i="13"/>
  <c r="AT439" i="13"/>
  <c r="AR923" i="13"/>
  <c r="AR1013" i="13"/>
  <c r="AT553" i="13"/>
  <c r="AR828" i="14"/>
  <c r="AR436" i="14"/>
  <c r="AR712" i="13"/>
  <c r="AT732" i="13"/>
  <c r="AR673" i="13"/>
  <c r="AR914" i="13"/>
  <c r="AR25" i="13"/>
  <c r="AR359" i="13"/>
  <c r="AR718" i="13"/>
  <c r="AR896" i="14"/>
  <c r="AR512" i="13"/>
  <c r="AR634" i="13"/>
  <c r="AT697" i="13"/>
  <c r="AR817" i="13"/>
  <c r="AT388" i="13"/>
  <c r="AR604" i="13"/>
  <c r="AR507" i="13"/>
  <c r="AR431" i="13"/>
  <c r="AR805" i="14"/>
  <c r="AT483" i="13"/>
  <c r="AR418" i="13"/>
  <c r="AR388" i="14"/>
  <c r="AR352" i="13"/>
  <c r="AT924" i="13"/>
  <c r="AR1068" i="13"/>
  <c r="AR1000" i="13"/>
  <c r="AT616" i="13"/>
  <c r="AR958" i="13"/>
  <c r="AT54" i="13"/>
  <c r="AR885" i="13"/>
  <c r="AT841" i="13"/>
  <c r="AT398" i="13"/>
  <c r="AT944" i="13"/>
  <c r="AR474" i="14"/>
  <c r="AR742" i="13"/>
  <c r="AT181" i="13"/>
  <c r="AR493" i="13"/>
  <c r="AT505" i="13"/>
  <c r="AR308" i="13"/>
  <c r="AR813" i="14"/>
  <c r="AR140" i="13"/>
  <c r="AT798" i="13"/>
  <c r="AR547" i="14"/>
  <c r="AR708" i="13"/>
  <c r="AT1064" i="13"/>
  <c r="AR669" i="13"/>
  <c r="AR8" i="13"/>
  <c r="AR564" i="13"/>
  <c r="AR523" i="13"/>
  <c r="AR669" i="14"/>
  <c r="AR160" i="13"/>
  <c r="AR395" i="14"/>
  <c r="AR422" i="13"/>
  <c r="AR629" i="13"/>
  <c r="AR201" i="13"/>
  <c r="AT969" i="13"/>
  <c r="AR20" i="13"/>
  <c r="AT658" i="13"/>
  <c r="AT1049" i="13"/>
  <c r="AR627" i="14"/>
  <c r="AT1017" i="13"/>
  <c r="AR84" i="13"/>
  <c r="AR892" i="13"/>
  <c r="AR448" i="14"/>
  <c r="AR57" i="14"/>
  <c r="AT531" i="13"/>
  <c r="AR998" i="13"/>
  <c r="AR1056" i="14"/>
  <c r="AR446" i="14"/>
  <c r="AR556" i="13"/>
  <c r="AR835" i="13"/>
  <c r="AR853" i="13"/>
  <c r="AT982" i="13"/>
  <c r="AR632" i="13"/>
  <c r="AR1074" i="14"/>
  <c r="AR420" i="13"/>
  <c r="AR418" i="14"/>
  <c r="AR316" i="14"/>
  <c r="AT715" i="13"/>
  <c r="AR464" i="13"/>
  <c r="AR818" i="13"/>
  <c r="AR359" i="14"/>
  <c r="AR779" i="13"/>
  <c r="AT414" i="13"/>
  <c r="AR706" i="13"/>
  <c r="AT273" i="13"/>
  <c r="AR1042" i="13"/>
  <c r="AT372" i="13"/>
  <c r="AT530" i="13"/>
  <c r="AR532" i="13"/>
  <c r="AT432" i="13"/>
  <c r="AR313" i="13"/>
  <c r="AT632" i="13"/>
  <c r="AR29" i="14"/>
  <c r="AR282" i="14"/>
  <c r="AT774" i="13"/>
  <c r="AT842" i="13"/>
  <c r="AT961" i="13"/>
  <c r="AT28" i="13"/>
  <c r="AT588" i="13"/>
  <c r="AR753" i="14"/>
  <c r="AR257" i="13"/>
  <c r="AR45" i="14"/>
  <c r="AR832" i="13"/>
  <c r="AR340" i="14"/>
  <c r="AR919" i="14"/>
  <c r="AR311" i="14"/>
  <c r="AR272" i="13"/>
  <c r="AR661" i="14"/>
  <c r="AR49" i="14"/>
  <c r="AR68" i="13"/>
  <c r="AR923" i="14"/>
  <c r="AT597" i="13"/>
  <c r="AR126" i="14"/>
  <c r="AR38" i="14"/>
  <c r="AR600" i="14"/>
  <c r="AR1034" i="14"/>
  <c r="AR905" i="14"/>
  <c r="AT443" i="13"/>
  <c r="AR1043" i="13"/>
  <c r="AR490" i="14"/>
  <c r="AT71" i="13"/>
  <c r="AR545" i="14"/>
  <c r="AT49" i="13"/>
  <c r="AR862" i="13"/>
  <c r="AR152" i="14"/>
  <c r="AR939" i="14"/>
  <c r="AR415" i="14"/>
  <c r="AT824" i="13"/>
  <c r="AT647" i="13"/>
  <c r="AT92" i="13"/>
  <c r="AT981" i="13"/>
  <c r="AR657" i="13"/>
  <c r="AR302" i="13"/>
  <c r="AR280" i="14"/>
  <c r="AR651" i="13"/>
  <c r="AT406" i="13"/>
  <c r="AR367" i="13"/>
  <c r="AR752" i="13"/>
  <c r="AT878" i="13"/>
  <c r="AR100" i="14"/>
  <c r="AT93" i="13"/>
  <c r="AT415" i="13"/>
  <c r="AT900" i="13"/>
  <c r="AR862" i="14"/>
  <c r="AR39" i="14"/>
  <c r="AR678" i="13"/>
  <c r="AR153" i="14"/>
  <c r="AR517" i="14"/>
  <c r="AR391" i="14"/>
  <c r="AR814" i="14"/>
  <c r="AR810" i="13"/>
  <c r="AR537" i="13"/>
  <c r="AT405" i="13"/>
  <c r="AR992" i="14"/>
  <c r="AR307" i="13"/>
  <c r="AT141" i="13"/>
  <c r="AR549" i="14"/>
  <c r="AT510" i="13"/>
  <c r="AR508" i="14"/>
  <c r="AR667" i="14"/>
  <c r="AT79" i="13"/>
  <c r="AR385" i="14"/>
  <c r="AT729" i="13"/>
  <c r="AR649" i="14"/>
  <c r="AT983" i="13"/>
  <c r="AT402" i="13"/>
  <c r="AR34" i="14"/>
  <c r="AT459" i="13"/>
  <c r="AR525" i="14"/>
  <c r="AR392" i="14"/>
  <c r="AT894" i="13"/>
  <c r="AT905" i="13"/>
  <c r="AT550" i="13"/>
  <c r="AT35" i="13"/>
  <c r="AT286" i="13"/>
  <c r="AR789" i="14"/>
  <c r="AR1044" i="14"/>
  <c r="AR1080" i="13"/>
  <c r="AT229" i="13"/>
  <c r="AR207" i="14"/>
  <c r="AT737" i="13"/>
  <c r="AR1078" i="13"/>
  <c r="AR1048" i="14"/>
  <c r="AT543" i="13"/>
  <c r="AT162" i="13"/>
  <c r="AR172" i="14"/>
  <c r="AR73" i="14"/>
  <c r="AR463" i="14"/>
  <c r="AT1003" i="13"/>
  <c r="AR623" i="14"/>
  <c r="AT40" i="13"/>
  <c r="AT966" i="13"/>
  <c r="AT124" i="13"/>
  <c r="AT303" i="13"/>
  <c r="AR568" i="13"/>
  <c r="AR1000" i="14"/>
  <c r="AR251" i="13"/>
  <c r="AT730" i="13"/>
  <c r="AT68" i="13"/>
  <c r="AR702" i="13"/>
  <c r="AT300" i="13"/>
  <c r="AT412" i="13"/>
  <c r="AT478" i="13"/>
  <c r="AT306" i="13"/>
  <c r="AR570" i="14"/>
  <c r="AR700" i="13"/>
  <c r="AR772" i="14"/>
  <c r="AR531" i="14"/>
  <c r="AR187" i="13"/>
  <c r="AR945" i="14"/>
  <c r="AR1051" i="14"/>
  <c r="AT268" i="13"/>
  <c r="AT89" i="13"/>
  <c r="AR804" i="13"/>
  <c r="AR990" i="14"/>
  <c r="AR246" i="13"/>
  <c r="AT359" i="13"/>
  <c r="AT433" i="13"/>
  <c r="AT168" i="13"/>
  <c r="AT641" i="13"/>
  <c r="AT705" i="13"/>
  <c r="AT131" i="13"/>
  <c r="AT866" i="13"/>
  <c r="AR124" i="13"/>
  <c r="AR726" i="14"/>
  <c r="AR737" i="14"/>
  <c r="AR837" i="13"/>
  <c r="AR589" i="14"/>
  <c r="AR184" i="14"/>
  <c r="AR834" i="13"/>
  <c r="AT655" i="13"/>
  <c r="AT315" i="13"/>
  <c r="AT639" i="13"/>
  <c r="AR809" i="13"/>
  <c r="AR57" i="13"/>
  <c r="AT1000" i="13"/>
  <c r="AR138" i="13"/>
  <c r="AR905" i="13"/>
  <c r="AT852" i="13"/>
  <c r="AT256" i="13"/>
  <c r="AT962" i="13"/>
  <c r="AR55" i="14"/>
  <c r="AR739" i="14"/>
  <c r="AR373" i="14"/>
  <c r="AR865" i="13"/>
  <c r="AR1024" i="13"/>
  <c r="AR319" i="14"/>
  <c r="AR461" i="14"/>
  <c r="AT220" i="13"/>
  <c r="AR955" i="14"/>
  <c r="AR332" i="13"/>
  <c r="AT56" i="13"/>
  <c r="AR244" i="14"/>
  <c r="AR650" i="13"/>
  <c r="AR934" i="13"/>
  <c r="AR880" i="14"/>
  <c r="AR469" i="14"/>
  <c r="AT196" i="13"/>
  <c r="AR223" i="13"/>
  <c r="AT761" i="13"/>
  <c r="AT163" i="13"/>
  <c r="AR439" i="13"/>
  <c r="AR462" i="13"/>
  <c r="AR939" i="13"/>
  <c r="AR104" i="14"/>
  <c r="AR444" i="13"/>
  <c r="AR879" i="14"/>
  <c r="AR538" i="14"/>
  <c r="AR930" i="14"/>
  <c r="AR925" i="14"/>
  <c r="AR828" i="13"/>
  <c r="AR1049" i="14"/>
  <c r="AR595" i="14"/>
  <c r="AR622" i="13"/>
  <c r="AR707" i="14"/>
  <c r="AT97" i="13"/>
  <c r="AR99" i="14"/>
  <c r="AT10" i="13"/>
  <c r="AT445" i="13"/>
  <c r="AR777" i="14"/>
  <c r="AR291" i="13"/>
  <c r="AT148" i="13"/>
  <c r="AR592" i="14"/>
  <c r="AT86" i="13"/>
  <c r="AT147" i="13"/>
  <c r="AT150" i="13"/>
  <c r="AR258" i="13"/>
  <c r="AR338" i="13"/>
  <c r="AT279" i="13"/>
  <c r="AR701" i="13"/>
  <c r="AT350" i="13"/>
  <c r="AR747" i="14"/>
  <c r="AT707" i="13"/>
  <c r="AT250" i="13"/>
  <c r="AR1009" i="13"/>
  <c r="AR1084" i="14"/>
  <c r="AR196" i="13"/>
  <c r="AR842" i="13"/>
  <c r="AT400" i="13"/>
  <c r="AR968" i="14"/>
  <c r="AR396" i="14"/>
  <c r="AT43" i="13"/>
  <c r="AR1015" i="13"/>
  <c r="AR479" i="14"/>
  <c r="AR793" i="13"/>
  <c r="AR1062" i="14"/>
  <c r="AR42" i="13"/>
  <c r="AR106" i="13"/>
  <c r="AR372" i="13"/>
  <c r="AT756" i="13"/>
  <c r="AR822" i="13"/>
  <c r="AR262" i="13"/>
  <c r="AT157" i="13"/>
  <c r="AR369" i="14"/>
  <c r="AR543" i="13"/>
  <c r="AT475" i="13"/>
  <c r="AR202" i="14"/>
  <c r="AR907" i="14"/>
  <c r="AR971" i="13"/>
  <c r="AT194" i="13"/>
  <c r="AR957" i="13"/>
  <c r="AT893" i="13"/>
  <c r="AR345" i="13"/>
  <c r="AR734" i="14"/>
  <c r="AR634" i="14"/>
  <c r="AR144" i="13"/>
  <c r="AR852" i="14"/>
  <c r="AT826" i="13"/>
  <c r="AR610" i="14"/>
  <c r="AT687" i="13"/>
  <c r="AT758" i="13"/>
  <c r="AT665" i="13"/>
  <c r="AR796" i="13"/>
  <c r="AR229" i="14"/>
  <c r="AT783" i="13"/>
  <c r="AT535" i="13"/>
  <c r="AR159" i="14"/>
  <c r="AR622" i="14"/>
  <c r="AR164" i="14"/>
  <c r="AT977" i="13"/>
  <c r="AR393" i="13"/>
  <c r="AR336" i="14"/>
  <c r="AR636" i="14"/>
  <c r="AR597" i="14"/>
  <c r="AR1073" i="14"/>
  <c r="AR844" i="13"/>
  <c r="AR946" i="14"/>
  <c r="AR612" i="14"/>
  <c r="AR975" i="14"/>
  <c r="AR690" i="14"/>
  <c r="AT1058" i="13"/>
  <c r="AR879" i="13"/>
  <c r="AR416" i="13"/>
  <c r="AT519" i="13"/>
  <c r="AR419" i="14"/>
  <c r="AR227" i="14"/>
  <c r="AR357" i="13"/>
  <c r="AT294" i="13"/>
  <c r="AR895" i="14"/>
  <c r="AT101" i="13"/>
  <c r="AR717" i="14"/>
  <c r="AR450" i="14"/>
  <c r="AT246" i="13"/>
  <c r="AR610" i="13"/>
  <c r="AT652" i="13"/>
  <c r="AT868" i="13"/>
  <c r="AT60" i="13"/>
  <c r="AR80" i="14"/>
  <c r="AT688" i="13"/>
  <c r="AR535" i="13"/>
  <c r="AR125" i="13"/>
  <c r="AR763" i="13"/>
  <c r="AR198" i="14"/>
  <c r="AT766" i="13"/>
  <c r="AR947" i="13"/>
  <c r="AR1081" i="14"/>
  <c r="AT50" i="13"/>
  <c r="AR793" i="14"/>
  <c r="AR502" i="14"/>
  <c r="AT600" i="13"/>
  <c r="AR432" i="14"/>
  <c r="AR291" i="14"/>
  <c r="AR564" i="14"/>
  <c r="AT316" i="13"/>
  <c r="AR25" i="14"/>
  <c r="AR635" i="14"/>
  <c r="AR769" i="14"/>
  <c r="AR832" i="14"/>
  <c r="AR921" i="14"/>
  <c r="AT622" i="13"/>
  <c r="AT594" i="13"/>
  <c r="AR1077" i="13"/>
  <c r="AR937" i="13"/>
  <c r="AT427" i="13"/>
  <c r="AR770" i="13"/>
  <c r="AT584" i="13"/>
  <c r="AR467" i="13"/>
  <c r="AT115" i="13"/>
  <c r="AR103" i="14"/>
  <c r="AR174" i="13"/>
  <c r="AR1045" i="14"/>
  <c r="AR276" i="14"/>
  <c r="AT956" i="13"/>
  <c r="AR135" i="14"/>
  <c r="AR435" i="14"/>
  <c r="AT204" i="13"/>
  <c r="AR231" i="13"/>
  <c r="AR358" i="13"/>
  <c r="AT369" i="13"/>
  <c r="AR1031" i="14"/>
  <c r="AT313" i="13"/>
  <c r="AT716" i="13"/>
  <c r="AR945" i="13"/>
  <c r="AR801" i="14"/>
  <c r="AT440" i="13"/>
  <c r="AR971" i="14"/>
  <c r="AR62" i="13"/>
  <c r="AR593" i="14"/>
  <c r="AR232" i="14"/>
  <c r="AT332" i="13"/>
  <c r="AR148" i="13"/>
  <c r="AR287" i="13"/>
  <c r="AR210" i="14"/>
  <c r="AR1047" i="13"/>
  <c r="AR527" i="14"/>
  <c r="AR1077" i="14"/>
  <c r="AT280" i="13"/>
  <c r="AT618" i="13"/>
  <c r="AT922" i="13"/>
  <c r="AR432" i="13"/>
  <c r="AR254" i="13"/>
  <c r="AR616" i="14"/>
  <c r="AR1007" i="14"/>
  <c r="AR663" i="13"/>
  <c r="AT266" i="13"/>
  <c r="AR903" i="14"/>
  <c r="AR401" i="13"/>
  <c r="AT1046" i="13"/>
  <c r="AR1006" i="14"/>
  <c r="AT347" i="13"/>
  <c r="AR789" i="13"/>
  <c r="AR120" i="13"/>
  <c r="AR918" i="14"/>
  <c r="AR259" i="13"/>
  <c r="AR130" i="14"/>
  <c r="AT244" i="13"/>
  <c r="AT800" i="13"/>
  <c r="AT816" i="13"/>
  <c r="AR76" i="14"/>
  <c r="AR515" i="13"/>
  <c r="AT63" i="13"/>
  <c r="AT907" i="13"/>
  <c r="AR568" i="14"/>
  <c r="AR221" i="14"/>
  <c r="AT561" i="13"/>
  <c r="AR658" i="13"/>
  <c r="AR912" i="14"/>
  <c r="AR754" i="13"/>
  <c r="AR784" i="14"/>
  <c r="AT158" i="13"/>
  <c r="AR314" i="14"/>
  <c r="AR305" i="14"/>
  <c r="AT381" i="13"/>
  <c r="AT532" i="13"/>
  <c r="AR35" i="13"/>
  <c r="AT361" i="13"/>
  <c r="AT722" i="13"/>
  <c r="AT668" i="13"/>
  <c r="AT796" i="13"/>
  <c r="AR456" i="14"/>
  <c r="AR550" i="13"/>
  <c r="AR941" i="13"/>
  <c r="AT920" i="13"/>
  <c r="AR864" i="14"/>
  <c r="AR580" i="13"/>
  <c r="AT74" i="13"/>
  <c r="AT236" i="13"/>
  <c r="AR689" i="14"/>
  <c r="AR966" i="14"/>
  <c r="AR369" i="13"/>
  <c r="AR986" i="13"/>
  <c r="AR683" i="14"/>
  <c r="AR423" i="14"/>
  <c r="AT850" i="13"/>
  <c r="AR555" i="14"/>
  <c r="AR942" i="14"/>
  <c r="AR374" i="14"/>
  <c r="AR510" i="13"/>
  <c r="AR519" i="14"/>
  <c r="AT790" i="13"/>
  <c r="AR801" i="13"/>
  <c r="AT441" i="13"/>
  <c r="AR1062" i="13"/>
  <c r="AT576" i="13"/>
  <c r="AT776" i="13"/>
  <c r="AT1048" i="13"/>
  <c r="AT434" i="13"/>
  <c r="AT331" i="13"/>
  <c r="AR91" i="13"/>
  <c r="AT390" i="13"/>
  <c r="AR558" i="14"/>
  <c r="AT253" i="13"/>
  <c r="AT978" i="13"/>
  <c r="AR494" i="14"/>
  <c r="AR368" i="13"/>
  <c r="AR349" i="13"/>
  <c r="AT991" i="13"/>
  <c r="AR831" i="13"/>
  <c r="AT311" i="13"/>
  <c r="AR541" i="13"/>
  <c r="AR1084" i="13"/>
  <c r="AR948" i="13"/>
  <c r="AT296" i="13"/>
  <c r="AR645" i="13"/>
  <c r="AT839" i="13"/>
  <c r="AT818" i="13"/>
  <c r="AT363" i="13"/>
  <c r="AR954" i="14"/>
  <c r="AR973" i="14"/>
  <c r="AT338" i="13"/>
  <c r="AR762" i="13"/>
  <c r="AR940" i="13"/>
  <c r="AR1079" i="14"/>
  <c r="AT678" i="13"/>
  <c r="AR1020" i="13"/>
  <c r="AR176" i="13"/>
  <c r="AR816" i="14"/>
  <c r="AT932" i="13"/>
  <c r="AR169" i="14"/>
  <c r="AT985" i="13"/>
  <c r="AT1063" i="13"/>
  <c r="AR495" i="14"/>
  <c r="AT500" i="13"/>
  <c r="AR716" i="14"/>
  <c r="AT876" i="13"/>
  <c r="AR290" i="14"/>
  <c r="AR659" i="13"/>
  <c r="AR65" i="13"/>
  <c r="AT769" i="13"/>
  <c r="AT368" i="13"/>
  <c r="AR486" i="14"/>
  <c r="AT46" i="13"/>
  <c r="AR759" i="13"/>
  <c r="AR688" i="14"/>
  <c r="AR728" i="13"/>
  <c r="AR326" i="14"/>
  <c r="AR483" i="14"/>
  <c r="AT44" i="13"/>
  <c r="AT262" i="13"/>
  <c r="AR429" i="14"/>
  <c r="AT887" i="13"/>
  <c r="AR648" i="13"/>
  <c r="AT929" i="13"/>
  <c r="AT426" i="13"/>
  <c r="AR477" i="13"/>
  <c r="AR75" i="14"/>
  <c r="AR329" i="14"/>
  <c r="AT341" i="13"/>
  <c r="AT1013" i="13"/>
  <c r="AR760" i="13"/>
  <c r="AR1063" i="14"/>
  <c r="AR645" i="14"/>
  <c r="AT666" i="13"/>
  <c r="AT640" i="13"/>
  <c r="AR53" i="14"/>
  <c r="AR209" i="14"/>
  <c r="AT302" i="13"/>
  <c r="AR289" i="13"/>
  <c r="AR602" i="14"/>
  <c r="AR994" i="14"/>
  <c r="AT385" i="13"/>
  <c r="AR894" i="13"/>
  <c r="AT702" i="13"/>
  <c r="AR116" i="14"/>
  <c r="AR492" i="14"/>
  <c r="AR366" i="14"/>
  <c r="AT237" i="13"/>
  <c r="AR344" i="14"/>
  <c r="AT559" i="13"/>
  <c r="AR653" i="14"/>
  <c r="AT484" i="13"/>
  <c r="AT998" i="13"/>
  <c r="AT344" i="13"/>
  <c r="AT906" i="13"/>
  <c r="AT768" i="13"/>
  <c r="AR187" i="14"/>
  <c r="AT524" i="13"/>
  <c r="AR583" i="13"/>
  <c r="AR922" i="14"/>
  <c r="AR449" i="13"/>
  <c r="AR206" i="14"/>
  <c r="AT713" i="13"/>
  <c r="AT319" i="13"/>
  <c r="AR380" i="13"/>
  <c r="AT218" i="13"/>
  <c r="AR837" i="14"/>
  <c r="AR548" i="14"/>
  <c r="AR381" i="14"/>
  <c r="AT918" i="13"/>
  <c r="AR36" i="13"/>
  <c r="AT767" i="13"/>
  <c r="AR722" i="13"/>
  <c r="AR278" i="14"/>
  <c r="AR664" i="13"/>
  <c r="AT272" i="13"/>
  <c r="AT997" i="13"/>
  <c r="AT521" i="13"/>
  <c r="AT963" i="13"/>
  <c r="AR82" i="13"/>
  <c r="AR15" i="14"/>
  <c r="AR171" i="13"/>
  <c r="AT623" i="13"/>
  <c r="AR761" i="14"/>
  <c r="AT1085" i="13"/>
  <c r="AR40" i="13"/>
  <c r="AT73" i="13"/>
  <c r="AR338" i="14"/>
  <c r="AR985" i="13"/>
  <c r="AT159" i="13"/>
  <c r="AR884" i="13"/>
  <c r="AR736" i="14"/>
  <c r="AT494" i="13"/>
  <c r="AT788" i="13"/>
  <c r="AR1034" i="13"/>
  <c r="AT310" i="13"/>
  <c r="AR515" i="14"/>
  <c r="AR750" i="14"/>
  <c r="AT646" i="13"/>
  <c r="AR997" i="13"/>
  <c r="AR835" i="14"/>
  <c r="AT36" i="13"/>
  <c r="AT968" i="13"/>
  <c r="AR571" i="14"/>
  <c r="AT336" i="13"/>
  <c r="AT952" i="13"/>
  <c r="AR680" i="13"/>
  <c r="AT856" i="13"/>
  <c r="AR781" i="13"/>
  <c r="AR509" i="13"/>
  <c r="AR924" i="13"/>
  <c r="AT455" i="13"/>
  <c r="AR740" i="13"/>
  <c r="AR217" i="13"/>
  <c r="AR575" i="14"/>
  <c r="AR797" i="14"/>
  <c r="AT764" i="13"/>
  <c r="AR1066" i="13"/>
  <c r="AR641" i="13"/>
  <c r="AR537" i="14"/>
  <c r="AT544" i="13"/>
  <c r="AT1067" i="13"/>
  <c r="AR474" i="13"/>
  <c r="AT746" i="13"/>
  <c r="AR641" i="14"/>
  <c r="AR992" i="13"/>
  <c r="AR296" i="14"/>
  <c r="AR777" i="13"/>
  <c r="AR791" i="13"/>
  <c r="AR175" i="14"/>
  <c r="AR714" i="14"/>
  <c r="AR112" i="14"/>
  <c r="AR128" i="14"/>
  <c r="AR1044" i="13"/>
  <c r="AT208" i="13"/>
  <c r="AT689" i="13"/>
  <c r="AR749" i="13"/>
  <c r="AR983" i="13"/>
  <c r="AT511" i="13"/>
  <c r="AR533" i="14"/>
  <c r="AT120" i="13"/>
  <c r="AT202" i="13"/>
  <c r="AR475" i="13"/>
  <c r="AR843" i="13"/>
  <c r="AT328" i="13"/>
  <c r="AR675" i="13"/>
  <c r="AR192" i="13"/>
  <c r="AT810" i="13"/>
  <c r="AR954" i="13"/>
  <c r="AR851" i="13"/>
  <c r="AR168" i="14"/>
  <c r="AT999" i="13"/>
  <c r="AR696" i="14"/>
  <c r="AR430" i="14"/>
  <c r="AR389" i="13"/>
  <c r="AR270" i="13"/>
  <c r="AT453" i="13"/>
  <c r="AT573" i="13"/>
  <c r="AR331" i="14"/>
  <c r="AR494" i="13"/>
  <c r="AT831" i="13"/>
  <c r="AR274" i="13"/>
  <c r="AR422" i="14"/>
  <c r="AR96" i="13"/>
  <c r="AR628" i="13"/>
  <c r="AR666" i="13"/>
  <c r="AR682" i="14"/>
  <c r="AT653" i="13"/>
  <c r="AR803" i="14"/>
  <c r="AR521" i="13"/>
  <c r="AR445" i="14"/>
  <c r="AR126" i="13"/>
  <c r="AR1001" i="13"/>
  <c r="AT137" i="13"/>
  <c r="AR116" i="13"/>
  <c r="AR443" i="14"/>
  <c r="AR325" i="13"/>
  <c r="AR202" i="13"/>
  <c r="AR409" i="14"/>
  <c r="AT1069" i="13"/>
  <c r="AT564" i="13"/>
  <c r="AR770" i="14"/>
  <c r="AT238" i="13"/>
  <c r="AR579" i="13"/>
  <c r="AR256" i="14"/>
  <c r="AR186" i="13"/>
  <c r="AR583" i="14"/>
  <c r="AT751" i="13"/>
  <c r="AR368" i="14"/>
  <c r="AR254" i="14"/>
  <c r="AT1020" i="13"/>
  <c r="AR605" i="13"/>
  <c r="AR30" i="14"/>
  <c r="AR190" i="13"/>
  <c r="AT1074" i="13"/>
  <c r="AR342" i="14"/>
  <c r="AR633" i="13"/>
  <c r="AR445" i="13"/>
  <c r="AR386" i="13"/>
  <c r="AR274" i="14"/>
  <c r="AR200" i="13"/>
  <c r="AR355" i="13"/>
  <c r="AT123" i="13"/>
  <c r="AT448" i="13"/>
  <c r="AT602" i="13"/>
  <c r="AR19" i="13"/>
  <c r="AT1009" i="13"/>
  <c r="AT727" i="13"/>
  <c r="AT972" i="13"/>
  <c r="AR101" i="13"/>
  <c r="AT118" i="13"/>
  <c r="AT948" i="13"/>
  <c r="AT173" i="13"/>
  <c r="AR263" i="14"/>
  <c r="AR314" i="13"/>
  <c r="AR171" i="14"/>
  <c r="AR22" i="14"/>
  <c r="AT937" i="13"/>
  <c r="AR406" i="14"/>
  <c r="AR431" i="14"/>
  <c r="AR485" i="13"/>
  <c r="AT248" i="13"/>
  <c r="AT187" i="13"/>
  <c r="AR563" i="14"/>
  <c r="AT849" i="13"/>
  <c r="AR1054" i="13"/>
  <c r="AT581" i="13"/>
  <c r="AR46" i="13"/>
  <c r="AR1072" i="13"/>
  <c r="AR244" i="13"/>
  <c r="AR196" i="14"/>
  <c r="AT1039" i="13"/>
  <c r="AT785" i="13"/>
  <c r="AR553" i="14"/>
  <c r="AR271" i="13"/>
  <c r="AR317" i="14"/>
  <c r="AR59" i="13"/>
  <c r="AR429" i="13"/>
  <c r="AT709" i="13"/>
  <c r="AT452" i="13"/>
  <c r="AT72" i="13"/>
  <c r="AR180" i="14"/>
  <c r="AT631" i="13"/>
  <c r="AT130" i="13"/>
  <c r="AT1053" i="13"/>
  <c r="AR1042" i="14"/>
  <c r="AT66" i="13"/>
  <c r="AR425" i="13"/>
  <c r="AT534" i="13"/>
  <c r="AT857" i="13"/>
  <c r="AR304" i="14"/>
  <c r="AR117" i="14"/>
  <c r="AR500" i="13"/>
  <c r="AR834" i="14"/>
  <c r="AT451" i="13"/>
  <c r="AT138" i="13"/>
  <c r="AR590" i="14"/>
  <c r="AR457" i="14"/>
  <c r="AR335" i="14"/>
  <c r="AR609" i="13"/>
  <c r="AR686" i="14"/>
  <c r="AR394" i="13"/>
  <c r="AR284" i="14"/>
  <c r="AR762" i="14"/>
  <c r="AR200" i="14"/>
  <c r="AT1016" i="13"/>
  <c r="AR533" i="13"/>
  <c r="AT851" i="13"/>
  <c r="AT1078" i="13"/>
  <c r="AR573" i="13"/>
  <c r="AR327" i="14"/>
  <c r="AR383" i="13"/>
  <c r="AR1052" i="13"/>
  <c r="AR135" i="13"/>
  <c r="AR935" i="13"/>
  <c r="AT223" i="13"/>
  <c r="AR664" i="14"/>
  <c r="AR989" i="13"/>
  <c r="AT1072" i="13"/>
  <c r="AR1085" i="14"/>
  <c r="AR107" i="14"/>
  <c r="AR468" i="13"/>
  <c r="AR818" i="14"/>
  <c r="AR447" i="13"/>
  <c r="AR173" i="13"/>
  <c r="AR644" i="14"/>
  <c r="AR387" i="14"/>
  <c r="AR77" i="14"/>
  <c r="AR399" i="14"/>
  <c r="AR98" i="13"/>
  <c r="AT684" i="13"/>
  <c r="AT760" i="13"/>
  <c r="AR895" i="13"/>
  <c r="AR872" i="13"/>
  <c r="AT151" i="13"/>
  <c r="AR90" i="14"/>
  <c r="AR839" i="13"/>
  <c r="AR32" i="13"/>
  <c r="AR780" i="14"/>
  <c r="AR302" i="14"/>
  <c r="AR668" i="14"/>
  <c r="AR963" i="14"/>
  <c r="AR24" i="13"/>
  <c r="AR60" i="13"/>
  <c r="AR282" i="13"/>
  <c r="AT482" i="13"/>
  <c r="AR807" i="14"/>
  <c r="AR974" i="13"/>
  <c r="AR194" i="14"/>
  <c r="AT491" i="13"/>
  <c r="AR704" i="14"/>
  <c r="AR167" i="14"/>
  <c r="AR1012" i="13"/>
  <c r="AT791" i="13"/>
  <c r="AR746" i="14"/>
  <c r="AT122" i="13"/>
  <c r="AR854" i="13"/>
  <c r="AR195" i="13"/>
  <c r="AT596" i="13"/>
  <c r="AR1016" i="13"/>
  <c r="AR85" i="13"/>
  <c r="AR951" i="13"/>
  <c r="AR969" i="14"/>
  <c r="AR226" i="13"/>
  <c r="AR320" i="13"/>
  <c r="AT425" i="13"/>
  <c r="AR760" i="14"/>
  <c r="AR675" i="14"/>
  <c r="AT209" i="13"/>
  <c r="AT335" i="13"/>
  <c r="AT275" i="13"/>
  <c r="AT910" i="13"/>
  <c r="AR790" i="14"/>
  <c r="AR790" i="13"/>
  <c r="AR1032" i="13"/>
  <c r="AT27" i="13"/>
  <c r="AR963" i="13"/>
  <c r="AT19" i="13"/>
  <c r="AR45" i="13"/>
  <c r="AR26" i="13"/>
  <c r="AR136" i="13"/>
  <c r="AR230" i="13"/>
  <c r="AR26" i="14"/>
  <c r="AR96" i="14"/>
  <c r="AR58" i="13"/>
  <c r="AR320" i="14"/>
  <c r="AT339" i="13"/>
  <c r="AR1005" i="13"/>
  <c r="AR656" i="13"/>
  <c r="AT1061" i="13"/>
  <c r="AR840" i="14"/>
  <c r="AR1053" i="14"/>
  <c r="AR324" i="14"/>
  <c r="AR815" i="13"/>
  <c r="AT645" i="13"/>
  <c r="AR703" i="14"/>
  <c r="AR899" i="14"/>
  <c r="AR16" i="14"/>
  <c r="AR1033" i="14"/>
  <c r="AR1004" i="13"/>
  <c r="AR39" i="13"/>
  <c r="AR561" i="14"/>
  <c r="AR547" i="13"/>
  <c r="AT254" i="13"/>
  <c r="AR71" i="14"/>
  <c r="AR189" i="13"/>
  <c r="AR901" i="14"/>
  <c r="AT107" i="13"/>
  <c r="AR514" i="14"/>
  <c r="AR218" i="13"/>
  <c r="AR213" i="14"/>
  <c r="AR739" i="13"/>
  <c r="AR111" i="13"/>
  <c r="AR890" i="14"/>
  <c r="AR535" i="14"/>
  <c r="AR889" i="13"/>
  <c r="AT1065" i="13"/>
  <c r="AR276" i="13"/>
  <c r="AT224" i="13"/>
  <c r="AR567" i="14"/>
  <c r="AR186" i="14"/>
  <c r="AR750" i="13"/>
  <c r="AT578" i="13"/>
  <c r="AT913" i="13"/>
  <c r="AR38" i="13"/>
  <c r="AR847" i="14"/>
  <c r="AT778" i="13"/>
  <c r="AT309" i="13"/>
  <c r="AR672" i="14"/>
  <c r="AT87" i="13"/>
  <c r="AR880" i="13"/>
  <c r="AT621" i="13"/>
  <c r="AR230" i="14"/>
  <c r="AT587" i="13"/>
  <c r="AT820" i="13"/>
  <c r="AR904" i="14"/>
  <c r="AR393" i="14"/>
  <c r="AR323" i="14"/>
  <c r="AR767" i="14"/>
  <c r="AR757" i="14"/>
  <c r="AT61" i="13"/>
  <c r="AR665" i="14"/>
  <c r="AR236" i="14"/>
  <c r="AT527" i="13"/>
  <c r="AR1061" i="14"/>
  <c r="AR918" i="13"/>
  <c r="AR356" i="14"/>
  <c r="AR596" i="13"/>
  <c r="AR825" i="13"/>
  <c r="AR108" i="13"/>
  <c r="AR143" i="14"/>
  <c r="AR897" i="13"/>
  <c r="AT469" i="13"/>
  <c r="AT13" i="13"/>
  <c r="AR499" i="14"/>
  <c r="AT1030" i="13"/>
  <c r="AR609" i="14"/>
  <c r="AR962" i="14"/>
  <c r="AR902" i="13"/>
  <c r="AT542" i="13"/>
  <c r="AR998" i="14"/>
  <c r="AR798" i="13"/>
  <c r="AT872" i="13"/>
  <c r="AT1005" i="13"/>
  <c r="AT904" i="13"/>
  <c r="AT838" i="13"/>
  <c r="AT782" i="13"/>
  <c r="AT1059" i="13"/>
  <c r="AR574" i="13"/>
  <c r="AR52" i="14"/>
  <c r="AT739" i="13"/>
  <c r="AR157" i="13"/>
  <c r="AT490" i="13"/>
  <c r="AT830" i="13"/>
  <c r="AR608" i="13"/>
  <c r="AR756" i="14"/>
  <c r="AT403" i="13"/>
  <c r="AT953" i="13"/>
  <c r="AR343" i="14"/>
  <c r="AR526" i="13"/>
  <c r="AR216" i="13"/>
  <c r="AR1068" i="14"/>
  <c r="AT617" i="13"/>
  <c r="AR498" i="14"/>
  <c r="AR354" i="13"/>
  <c r="AT940" i="13"/>
  <c r="AR1050" i="14"/>
  <c r="AT422" i="13"/>
  <c r="AT599" i="13"/>
  <c r="AR1039" i="13"/>
  <c r="AR861" i="14"/>
  <c r="AR498" i="13"/>
  <c r="AR748" i="14"/>
  <c r="AT175" i="13"/>
  <c r="AT558" i="13"/>
  <c r="AR773" i="14"/>
  <c r="AR646" i="13"/>
  <c r="AT829" i="13"/>
  <c r="AR306" i="13"/>
  <c r="AR885" i="14"/>
  <c r="AT9" i="13"/>
  <c r="AT90" i="13"/>
  <c r="AT125" i="13"/>
  <c r="AT859" i="13"/>
  <c r="AR718" i="14"/>
  <c r="AT580" i="13"/>
  <c r="AT436" i="13"/>
  <c r="AR327" i="13"/>
  <c r="AT667" i="13"/>
  <c r="AT742" i="13"/>
  <c r="AR185" i="13"/>
  <c r="AR208" i="13"/>
  <c r="AR655" i="14"/>
  <c r="AR471" i="13"/>
  <c r="AT538" i="13"/>
  <c r="AR194" i="13"/>
  <c r="AR105" i="13"/>
  <c r="AR313" i="14"/>
  <c r="AT81" i="13"/>
  <c r="AR362" i="13"/>
  <c r="AR428" i="13"/>
  <c r="AR612" i="13"/>
  <c r="AT53" i="13"/>
  <c r="AR261" i="14"/>
  <c r="AR451" i="14"/>
  <c r="AR897" i="14"/>
  <c r="AR513" i="13"/>
  <c r="AR978" i="13"/>
  <c r="AR211" i="14"/>
  <c r="AR364" i="13"/>
  <c r="AT754" i="13"/>
  <c r="AR767" i="13"/>
  <c r="AR877" i="14"/>
  <c r="AR193" i="14"/>
  <c r="AR706" i="14"/>
  <c r="AR441" i="13"/>
  <c r="AR993" i="14"/>
  <c r="AT787" i="13"/>
  <c r="AR935" i="14"/>
  <c r="AR107" i="13"/>
  <c r="AR296" i="13"/>
  <c r="AT725" i="13"/>
  <c r="AR318" i="14"/>
  <c r="AR640" i="13"/>
  <c r="AR163" i="13"/>
  <c r="AR61" i="13"/>
  <c r="AR552" i="13"/>
  <c r="AR298" i="13"/>
  <c r="AR122" i="14"/>
  <c r="AT973" i="13"/>
  <c r="AT334" i="13"/>
  <c r="AR914" i="14"/>
  <c r="AR154" i="14"/>
  <c r="AR924" i="14"/>
  <c r="AT290" i="13"/>
  <c r="AR619" i="13"/>
  <c r="AR1038" i="14"/>
  <c r="AT908" i="13"/>
  <c r="AT661" i="13"/>
  <c r="AR132" i="14"/>
  <c r="AR352" i="14"/>
  <c r="AT886" i="13"/>
  <c r="AT376" i="13"/>
  <c r="AR41" i="14"/>
  <c r="AR996" i="14"/>
  <c r="AT121" i="13"/>
  <c r="AR943" i="14"/>
  <c r="AR952" i="13"/>
  <c r="AR544" i="13"/>
  <c r="AR1029" i="14"/>
  <c r="AR294" i="14"/>
  <c r="AR659" i="14"/>
  <c r="AT717" i="13"/>
  <c r="AR258" i="14"/>
  <c r="AR891" i="14"/>
  <c r="AR346" i="13"/>
  <c r="AR1085" i="13"/>
  <c r="AR363" i="14"/>
  <c r="AR643" i="13"/>
  <c r="AR331" i="13"/>
  <c r="AR326" i="13"/>
  <c r="AR883" i="14"/>
  <c r="AR321" i="13"/>
  <c r="AT55" i="13"/>
  <c r="AT753" i="13"/>
  <c r="AR97" i="14"/>
  <c r="AT329" i="13"/>
  <c r="AT533" i="13"/>
  <c r="AR421" i="14"/>
  <c r="AT603" i="13"/>
  <c r="AR1021" i="13"/>
  <c r="AT837" i="13"/>
  <c r="AR765" i="13"/>
  <c r="AR915" i="14"/>
  <c r="AR300" i="13"/>
  <c r="AR250" i="14"/>
  <c r="AR262" i="14"/>
  <c r="AR182" i="14"/>
  <c r="AR715" i="14"/>
  <c r="AT902" i="13"/>
  <c r="AR150" i="14"/>
  <c r="AR909" i="13"/>
  <c r="AT251" i="13"/>
  <c r="AR464" i="14"/>
  <c r="AR1036" i="14"/>
  <c r="AR486" i="13"/>
  <c r="AT540" i="13"/>
  <c r="AR277" i="13"/>
  <c r="AR48" i="14"/>
  <c r="AR758" i="13"/>
  <c r="AR246" i="14"/>
  <c r="AR866" i="14"/>
  <c r="AT662" i="13"/>
  <c r="AT507" i="13"/>
  <c r="AT116" i="13"/>
  <c r="AT21" i="13"/>
  <c r="AT201" i="13"/>
  <c r="AR288" i="13"/>
  <c r="AT140" i="13"/>
  <c r="AR1023" i="13"/>
  <c r="AR787" i="14"/>
  <c r="AR365" i="13"/>
  <c r="AT221" i="13"/>
  <c r="AR1071" i="14"/>
  <c r="AT212" i="13"/>
  <c r="AT293" i="13"/>
  <c r="AT281" i="13"/>
  <c r="AR30" i="13"/>
  <c r="AR798" i="14"/>
  <c r="AT771" i="13"/>
  <c r="AT699" i="13"/>
  <c r="AT307" i="13"/>
  <c r="AR881" i="13"/>
  <c r="AR991" i="13"/>
  <c r="AT755" i="13"/>
  <c r="AT227" i="13"/>
  <c r="AR191" i="14"/>
  <c r="AR277" i="14"/>
  <c r="AR874" i="13"/>
  <c r="AR1067" i="14"/>
  <c r="AR120" i="14"/>
  <c r="AT735" i="13"/>
  <c r="AR873" i="14"/>
  <c r="AR673" i="14"/>
  <c r="AT110" i="13"/>
  <c r="AR142" i="13"/>
  <c r="AT804" i="13"/>
  <c r="AT276" i="13"/>
  <c r="AR782" i="14"/>
  <c r="AR758" i="14"/>
  <c r="AT880" i="13"/>
  <c r="AR459" i="14"/>
  <c r="AT624" i="13"/>
  <c r="AT927" i="13"/>
  <c r="AR284" i="13"/>
  <c r="AR532" i="14"/>
  <c r="AR638" i="14"/>
  <c r="AR657" i="14"/>
  <c r="AT759" i="13"/>
  <c r="AR720" i="13"/>
  <c r="AT807" i="13"/>
  <c r="AR915" i="13"/>
  <c r="AR323" i="13"/>
  <c r="AR121" i="14"/>
  <c r="AR401" i="14"/>
  <c r="AT601" i="13"/>
  <c r="AT428" i="13"/>
  <c r="AR670" i="14"/>
  <c r="AR430" i="13"/>
  <c r="AT773" i="13"/>
  <c r="AT708" i="13"/>
  <c r="AT642" i="13"/>
  <c r="AR1026" i="14"/>
  <c r="AT585" i="13"/>
  <c r="AT780" i="13"/>
  <c r="AR390" i="14"/>
  <c r="AT222" i="13"/>
  <c r="AR845" i="13"/>
  <c r="AT235" i="13"/>
  <c r="AR631" i="13"/>
  <c r="AR616" i="13"/>
  <c r="AR161" i="14"/>
  <c r="AT247" i="13"/>
  <c r="AR943" i="13"/>
  <c r="AR744" i="14"/>
  <c r="AT516" i="13"/>
  <c r="AR157" i="14"/>
  <c r="AR1066" i="14"/>
  <c r="AR809" i="14"/>
  <c r="AT146" i="13"/>
  <c r="AR581" i="13"/>
  <c r="AR1011" i="13"/>
  <c r="AR693" i="13"/>
  <c r="AT340" i="13"/>
  <c r="AT1083" i="13"/>
  <c r="AT514" i="13"/>
  <c r="AR599" i="13"/>
  <c r="AR736" i="13"/>
  <c r="AR871" i="14"/>
  <c r="AR144" i="14"/>
  <c r="AR931" i="13"/>
  <c r="AT242" i="13"/>
  <c r="AT634" i="13"/>
  <c r="AT595" i="13"/>
  <c r="AR738" i="13"/>
  <c r="AR938" i="13"/>
  <c r="AT936" i="13"/>
  <c r="AR124" i="14"/>
  <c r="AR324" i="13"/>
  <c r="AT529" i="13"/>
  <c r="AT974" i="13"/>
  <c r="AR683" i="13"/>
  <c r="AT591" i="13"/>
  <c r="AT987" i="13"/>
  <c r="AR1008" i="14"/>
  <c r="AT321" i="13"/>
  <c r="AR802" i="14"/>
  <c r="AR899" i="13"/>
  <c r="AT345" i="13"/>
  <c r="AT917" i="13"/>
  <c r="AR771" i="14"/>
  <c r="AR7" i="13"/>
  <c r="AR1017" i="13"/>
  <c r="AR292" i="14"/>
  <c r="AR386" i="14"/>
  <c r="AR243" i="14"/>
  <c r="AT429" i="13"/>
  <c r="AR712" i="14"/>
  <c r="AR281" i="13"/>
  <c r="AT971" i="13"/>
  <c r="AR442" i="14"/>
  <c r="AR990" i="13"/>
  <c r="AR127" i="14"/>
  <c r="AT635" i="13"/>
  <c r="AR933" i="14"/>
  <c r="AT1082" i="13"/>
  <c r="AT29" i="13"/>
  <c r="AR103" i="13"/>
  <c r="AR841" i="14"/>
  <c r="AT320" i="13"/>
  <c r="AT216" i="13"/>
  <c r="AT964" i="13"/>
  <c r="AR557" i="13"/>
  <c r="AR78" i="13"/>
  <c r="AR114" i="13"/>
  <c r="AR526" i="14"/>
  <c r="AT648" i="13"/>
  <c r="AT143" i="13"/>
  <c r="AT424" i="13"/>
  <c r="AR382" i="14"/>
  <c r="AT674" i="13"/>
  <c r="AR728" i="14"/>
  <c r="AT706" i="13"/>
  <c r="AR644" i="13"/>
  <c r="AR1055" i="14"/>
  <c r="AT488" i="13"/>
  <c r="AR594" i="14"/>
  <c r="AT651" i="13"/>
  <c r="AT854" i="13"/>
  <c r="AR667" i="13"/>
  <c r="AR238" i="13"/>
  <c r="AR536" i="13"/>
  <c r="AR500" i="14"/>
  <c r="AR1014" i="13"/>
  <c r="AR267" i="14"/>
  <c r="AR286" i="13"/>
  <c r="AT230" i="13"/>
  <c r="AR590" i="13"/>
  <c r="AT377" i="13"/>
  <c r="AR595" i="13"/>
  <c r="AR799" i="13"/>
  <c r="AT574" i="13"/>
  <c r="AR719" i="13"/>
  <c r="AT520" i="13"/>
  <c r="AR1079" i="13"/>
  <c r="AR936" i="14"/>
  <c r="AT407" i="13"/>
  <c r="AR542" i="13"/>
  <c r="AT392" i="13"/>
  <c r="AT836" i="13"/>
  <c r="AR428" i="14"/>
  <c r="AR1024" i="14"/>
  <c r="AR582" i="14"/>
  <c r="AT408" i="13"/>
  <c r="AR603" i="13"/>
  <c r="AT567" i="13"/>
  <c r="AR569" i="14"/>
  <c r="AR779" i="14"/>
  <c r="AR980" i="13"/>
  <c r="AT870" i="13"/>
  <c r="AR768" i="13"/>
  <c r="AR79" i="14"/>
  <c r="AR826" i="14"/>
  <c r="AR926" i="14"/>
  <c r="AT988" i="13"/>
  <c r="AR66" i="13"/>
  <c r="AR237" i="14"/>
  <c r="AR594" i="13"/>
  <c r="AR191" i="13"/>
  <c r="AR506" i="13"/>
  <c r="AT1014" i="13"/>
  <c r="AT627" i="13"/>
  <c r="AT349" i="13"/>
  <c r="AT1041" i="13"/>
  <c r="AT855" i="13"/>
  <c r="AT420" i="13"/>
  <c r="AT1043" i="13"/>
  <c r="AR858" i="14"/>
  <c r="AR495" i="13"/>
  <c r="AR370" i="13"/>
  <c r="AR105" i="14"/>
  <c r="AR823" i="13"/>
  <c r="AR139" i="13"/>
  <c r="AR266" i="13"/>
  <c r="AR624" i="14"/>
  <c r="AR208" i="14"/>
  <c r="AR95" i="13"/>
  <c r="AR399" i="13"/>
  <c r="AR248" i="13"/>
  <c r="AR289" i="14"/>
  <c r="AR377" i="14"/>
  <c r="AR102" i="14"/>
  <c r="AT365" i="13"/>
  <c r="AT1081" i="13"/>
  <c r="AR1022" i="14"/>
  <c r="AR249" i="13"/>
  <c r="AR248" i="14"/>
  <c r="AT496" i="13"/>
  <c r="AT241" i="13"/>
  <c r="AR337" i="14"/>
  <c r="AR1080" i="14"/>
  <c r="AR920" i="14"/>
  <c r="AT463" i="13"/>
  <c r="AR642" i="14"/>
  <c r="AR111" i="14"/>
  <c r="AR792" i="13"/>
  <c r="AR113" i="14"/>
  <c r="AT877" i="13"/>
  <c r="AT386" i="13"/>
  <c r="AT144" i="13"/>
  <c r="AR203" i="13"/>
  <c r="AR882" i="14"/>
  <c r="AT330" i="13"/>
  <c r="AR222" i="13"/>
  <c r="AT231" i="13"/>
  <c r="AT287" i="13"/>
  <c r="AR1055" i="13"/>
  <c r="AR303" i="13"/>
  <c r="AT503" i="13"/>
  <c r="AR350" i="14"/>
  <c r="AR723" i="14"/>
  <c r="AT37" i="13"/>
  <c r="AR623" i="13"/>
  <c r="AT464" i="13"/>
  <c r="AT205" i="13"/>
  <c r="AR913" i="14"/>
  <c r="AT31" i="13"/>
  <c r="AR838" i="13"/>
  <c r="AT1029" i="13"/>
  <c r="AT105" i="13"/>
  <c r="AR930" i="13"/>
  <c r="AR665" i="13"/>
  <c r="AR335" i="13"/>
  <c r="AR886" i="14"/>
  <c r="AR465" i="14"/>
  <c r="AR1046" i="13"/>
  <c r="AT108" i="13"/>
  <c r="AR70" i="14"/>
  <c r="AR830" i="13"/>
  <c r="AR322" i="13"/>
  <c r="AR332" i="14"/>
  <c r="AT1033" i="13"/>
  <c r="AR133" i="13"/>
  <c r="AR85" i="14"/>
  <c r="AR141" i="14"/>
  <c r="AT416" i="13"/>
  <c r="AT563" i="13"/>
  <c r="AR666" i="14"/>
  <c r="AR766" i="14"/>
  <c r="AR225" i="14"/>
  <c r="AR51" i="14"/>
  <c r="AR273" i="14"/>
  <c r="AR75" i="13"/>
  <c r="AR608" i="14"/>
  <c r="AR1002" i="13"/>
  <c r="AT113" i="13"/>
  <c r="AR508" i="13"/>
  <c r="AR234" i="13"/>
  <c r="AR155" i="14"/>
  <c r="AT458" i="13"/>
  <c r="AT149" i="13"/>
  <c r="AT743" i="13"/>
  <c r="AT357" i="13"/>
  <c r="AT473" i="13"/>
  <c r="AR823" i="14"/>
  <c r="AR542" i="14"/>
  <c r="AR449" i="14"/>
  <c r="AT806" i="13"/>
  <c r="AT170" i="13"/>
  <c r="AR455" i="14"/>
  <c r="AT495" i="13"/>
  <c r="AR357" i="14"/>
  <c r="AT984" i="13"/>
  <c r="AT556" i="13"/>
  <c r="AT318" i="13"/>
  <c r="AT950" i="13"/>
  <c r="AR626" i="13"/>
  <c r="AR878" i="13"/>
  <c r="AR912" i="13"/>
  <c r="AT1036" i="13"/>
  <c r="AR240" i="14"/>
  <c r="AR573" i="14"/>
  <c r="AT1031" i="13"/>
  <c r="AR115" i="13"/>
  <c r="AR522" i="14"/>
  <c r="AR756" i="13"/>
  <c r="AR404" i="14"/>
  <c r="AT874" i="13"/>
  <c r="AT471" i="13"/>
  <c r="AT942" i="13"/>
  <c r="AR584" i="13"/>
  <c r="AR724" i="13"/>
  <c r="AR462" i="14"/>
  <c r="AT748" i="13"/>
  <c r="AR619" i="14"/>
  <c r="AR425" i="14"/>
  <c r="AR12" i="14"/>
  <c r="AR51" i="13"/>
  <c r="AR776" i="13"/>
  <c r="AR961" i="14"/>
  <c r="AR711" i="13"/>
  <c r="AR299" i="13"/>
  <c r="AR635" i="13"/>
  <c r="AT802" i="13"/>
  <c r="AR377" i="13"/>
  <c r="AT845" i="13"/>
  <c r="AR942" i="13"/>
  <c r="AR490" i="13"/>
  <c r="AR699" i="14"/>
  <c r="AR245" i="13"/>
  <c r="AR981" i="14"/>
  <c r="AR92" i="13"/>
  <c r="AR391" i="13"/>
  <c r="AR414" i="13"/>
  <c r="AR413" i="14"/>
  <c r="AT1021" i="13"/>
  <c r="AR456" i="13"/>
  <c r="AR50" i="14"/>
  <c r="AR417" i="13"/>
  <c r="AR941" i="14"/>
  <c r="AR316" i="13"/>
  <c r="AT772" i="13"/>
  <c r="AR33" i="14"/>
  <c r="AR328" i="14"/>
  <c r="AR520" i="14"/>
  <c r="AR172" i="13"/>
  <c r="AR1061" i="13"/>
  <c r="AR235" i="13"/>
  <c r="AT1084" i="13"/>
  <c r="AR297" i="14"/>
  <c r="AT399" i="13"/>
  <c r="AR298" i="14"/>
  <c r="AT33" i="13"/>
  <c r="AR1067" i="13"/>
  <c r="AR80" i="13"/>
  <c r="AR887" i="13"/>
  <c r="AR113" i="13"/>
  <c r="AR848" i="13"/>
  <c r="AR1023" i="14"/>
  <c r="AR748" i="13"/>
  <c r="AR1041" i="13"/>
  <c r="AR589" i="13"/>
  <c r="AT1032" i="13"/>
  <c r="AR702" i="14"/>
  <c r="AR602" i="13"/>
  <c r="AR648" i="14"/>
  <c r="AR382" i="13"/>
  <c r="AT861" i="13"/>
  <c r="AR169" i="13"/>
  <c r="AR867" i="14"/>
  <c r="AR1004" i="14"/>
  <c r="AT255" i="13"/>
  <c r="AR478" i="14"/>
  <c r="AR566" i="13"/>
  <c r="AR69" i="13"/>
  <c r="AR527" i="13"/>
  <c r="AR826" i="13"/>
  <c r="AR454" i="13"/>
  <c r="AT282" i="13"/>
  <c r="AR501" i="14"/>
  <c r="AR539" i="13"/>
  <c r="AR390" i="13"/>
  <c r="AR310" i="13"/>
  <c r="AR540" i="14"/>
  <c r="AR97" i="13"/>
  <c r="AT233" i="13"/>
  <c r="AT430" i="13"/>
  <c r="AR249" i="14"/>
  <c r="AT703" i="13"/>
  <c r="AT312" i="13"/>
  <c r="AR9" i="13"/>
  <c r="AR888" i="13"/>
  <c r="AT438" i="13"/>
  <c r="AR904" i="13"/>
  <c r="AR830" i="14"/>
  <c r="AR878" i="14"/>
  <c r="AR76" i="13"/>
  <c r="AT211" i="13"/>
  <c r="AR681" i="14"/>
  <c r="AT333" i="13"/>
  <c r="AR1033" i="13"/>
  <c r="AR1028" i="13"/>
  <c r="AR995" i="13"/>
  <c r="AR668" i="13"/>
  <c r="AR782" i="13"/>
  <c r="AT128" i="13"/>
  <c r="AT269" i="13"/>
  <c r="AR606" i="13"/>
  <c r="AR174" i="14"/>
  <c r="AR819" i="13"/>
  <c r="AR218" i="14"/>
  <c r="AR475" i="14"/>
  <c r="AR916" i="14"/>
  <c r="AR587" i="13"/>
  <c r="AT38" i="13"/>
  <c r="AR242" i="14"/>
  <c r="AT935" i="13"/>
  <c r="AR851" i="14"/>
  <c r="AR921" i="13"/>
  <c r="AT619" i="13"/>
  <c r="AR677" i="13"/>
  <c r="AT114" i="13"/>
  <c r="AR488" i="13"/>
  <c r="AR836" i="13"/>
  <c r="AR20" i="14"/>
  <c r="AT744" i="13"/>
  <c r="AR898" i="14"/>
  <c r="AR13" i="14"/>
  <c r="AR567" i="13"/>
  <c r="AR333" i="14"/>
  <c r="AR805" i="13"/>
  <c r="AT996" i="13"/>
  <c r="AR110" i="13"/>
  <c r="AR953" i="14"/>
  <c r="AT423" i="13"/>
  <c r="AR856" i="14"/>
  <c r="AT214" i="13"/>
  <c r="AR922" i="13"/>
  <c r="AT65" i="13"/>
  <c r="AR588" i="13"/>
  <c r="AR694" i="13"/>
  <c r="AR893" i="13"/>
  <c r="AR732" i="14"/>
  <c r="AR513" i="14"/>
  <c r="AT724" i="13"/>
  <c r="AR471" i="14"/>
  <c r="AR1037" i="13"/>
  <c r="AR1057" i="13"/>
  <c r="AR741" i="14"/>
  <c r="AT959" i="13"/>
  <c r="AR900" i="14"/>
  <c r="AR745" i="14"/>
  <c r="AR373" i="13"/>
  <c r="AR829" i="13"/>
  <c r="AR917" i="13"/>
  <c r="AR1036" i="13"/>
  <c r="AR413" i="13"/>
  <c r="AR813" i="13"/>
  <c r="AR544" i="14"/>
  <c r="AR600" i="13"/>
  <c r="AT450" i="13"/>
  <c r="AR466" i="13"/>
  <c r="AR238" i="14"/>
  <c r="AT745" i="13"/>
  <c r="AT1019" i="13"/>
  <c r="AR86" i="13"/>
  <c r="AR785" i="13"/>
  <c r="AR1058" i="13"/>
  <c r="AR253" i="13"/>
  <c r="AR146" i="14"/>
  <c r="AR397" i="14"/>
  <c r="AT579" i="13"/>
  <c r="AT993" i="13"/>
  <c r="AR154" i="13"/>
  <c r="AR472" i="14"/>
  <c r="AR964" i="13"/>
  <c r="AT362" i="13"/>
  <c r="AR745" i="13"/>
  <c r="AR687" i="13"/>
  <c r="AR530" i="13"/>
  <c r="AT888" i="13"/>
  <c r="AR529" i="14"/>
  <c r="AR54" i="13"/>
  <c r="AR654" i="14"/>
  <c r="AR955" i="13"/>
  <c r="AR931" i="14"/>
  <c r="AR890" i="13"/>
  <c r="AT590" i="13"/>
  <c r="AR816" i="13"/>
  <c r="AR203" i="14"/>
  <c r="AR162" i="14"/>
  <c r="AR309" i="14"/>
  <c r="AT757" i="13"/>
  <c r="AR674" i="13"/>
  <c r="AT343" i="13"/>
  <c r="AR451" i="13"/>
  <c r="AR520" i="13"/>
  <c r="AR239" i="13"/>
  <c r="AR272" i="14"/>
  <c r="AR146" i="13"/>
  <c r="AR376" i="14"/>
  <c r="AT292" i="13"/>
  <c r="AR89" i="13"/>
  <c r="AR747" i="13"/>
  <c r="AT636" i="13"/>
  <c r="AT265" i="13"/>
  <c r="AR908" i="14"/>
  <c r="AR198" i="13"/>
  <c r="AR361" i="14"/>
  <c r="AR550" i="14"/>
  <c r="AR607" i="14"/>
  <c r="AR726" i="13"/>
  <c r="AR62" i="14"/>
  <c r="AR44" i="14"/>
  <c r="AR856" i="13"/>
  <c r="AR339" i="13"/>
  <c r="AR672" i="13"/>
  <c r="AT142" i="13"/>
  <c r="AR253" i="14"/>
  <c r="AR443" i="13"/>
  <c r="AT77" i="13"/>
  <c r="AR671" i="13"/>
  <c r="AR854" i="14"/>
  <c r="AR1031" i="13"/>
  <c r="AR960" i="14"/>
  <c r="AR927" i="13"/>
  <c r="AR972" i="14"/>
  <c r="AT499" i="13"/>
  <c r="AT933" i="13"/>
  <c r="AT979" i="13"/>
  <c r="AR784" i="13"/>
  <c r="AT801" i="13"/>
  <c r="AR561" i="13"/>
  <c r="AT509" i="13"/>
  <c r="AR351" i="13"/>
  <c r="AT413" i="13"/>
  <c r="AR771" i="13"/>
  <c r="AT833" i="13"/>
  <c r="AR655" i="13"/>
  <c r="AR857" i="13"/>
  <c r="AT261" i="13"/>
  <c r="AR228" i="13"/>
  <c r="AR195" i="14"/>
  <c r="AT34" i="13"/>
  <c r="AR996" i="13"/>
  <c r="AR473" i="13"/>
  <c r="AR775" i="13"/>
  <c r="AT23" i="13"/>
  <c r="AR560" i="13"/>
  <c r="AT1006" i="13"/>
  <c r="AR427" i="13"/>
  <c r="AR1019" i="13"/>
  <c r="AR156" i="13"/>
  <c r="AR348" i="13"/>
  <c r="AR989" i="14"/>
  <c r="AR309" i="13"/>
  <c r="AT348" i="13"/>
  <c r="AR820" i="13"/>
  <c r="AT104" i="13"/>
  <c r="AT975" i="13"/>
  <c r="AR999" i="14"/>
  <c r="AR690" i="13"/>
  <c r="AR704" i="13"/>
  <c r="AT1066" i="13"/>
  <c r="AR455" i="13"/>
  <c r="AR575" i="13"/>
  <c r="AR243" i="13"/>
  <c r="AR336" i="13"/>
  <c r="AR797" i="13"/>
  <c r="AR674" i="14"/>
  <c r="AR362" i="14"/>
  <c r="AR64" i="13"/>
  <c r="AR806" i="14"/>
  <c r="AT184" i="13"/>
  <c r="AT853" i="13"/>
  <c r="AR19" i="14"/>
  <c r="AR928" i="13"/>
  <c r="AR269" i="14"/>
  <c r="AR321" i="14"/>
  <c r="AR615" i="13"/>
  <c r="AR346" i="14"/>
  <c r="AR850" i="13"/>
  <c r="AR219" i="14"/>
  <c r="AR886" i="13"/>
  <c r="AR285" i="13"/>
  <c r="AR676" i="13"/>
  <c r="AR9" i="14"/>
  <c r="AR375" i="13"/>
  <c r="AR932" i="14"/>
  <c r="AR697" i="13"/>
  <c r="AR460" i="13"/>
  <c r="AT133" i="13"/>
  <c r="AR421" i="13"/>
  <c r="AR260" i="14"/>
  <c r="AR13" i="13"/>
  <c r="AR1081" i="13"/>
  <c r="AR591" i="13"/>
  <c r="AR940" i="14"/>
  <c r="AT308" i="13"/>
  <c r="AR814" i="13"/>
  <c r="AR441" i="14"/>
  <c r="AR565" i="13"/>
  <c r="AT64" i="13"/>
  <c r="AR381" i="13"/>
  <c r="AR604" i="14"/>
  <c r="AR620" i="13"/>
  <c r="AR687" i="14"/>
  <c r="AT528" i="13"/>
  <c r="AR167" i="13"/>
  <c r="AT765" i="13"/>
  <c r="AR127" i="13"/>
  <c r="AR79" i="13"/>
  <c r="AR1006" i="13"/>
  <c r="AR863" i="14"/>
  <c r="AR1014" i="14"/>
  <c r="AT692" i="13"/>
  <c r="AT467" i="13"/>
  <c r="AR967" i="13"/>
  <c r="AR121" i="13"/>
  <c r="AR738" i="14"/>
  <c r="AT989" i="13"/>
  <c r="AR936" i="13"/>
  <c r="AR178" i="13"/>
  <c r="AR685" i="14"/>
  <c r="AT14" i="13"/>
  <c r="AR510" i="14"/>
  <c r="AR630" i="14"/>
  <c r="AR217" i="14"/>
  <c r="AR119" i="14"/>
  <c r="AT1002" i="13"/>
  <c r="AR408" i="14"/>
  <c r="AR543" i="14"/>
  <c r="AT192" i="13"/>
  <c r="AR578" i="14"/>
  <c r="AT139" i="13"/>
  <c r="AT577" i="13"/>
  <c r="AR647" i="13"/>
  <c r="AT389" i="13"/>
  <c r="AT958" i="13"/>
  <c r="AR663" i="14"/>
  <c r="AR691" i="14"/>
  <c r="AR427" i="14"/>
  <c r="AR1056" i="13"/>
  <c r="AR621" i="14"/>
  <c r="AT45" i="13"/>
  <c r="AR928" i="14"/>
  <c r="AT435" i="13"/>
  <c r="AR952" i="14"/>
  <c r="AR1030" i="14"/>
  <c r="AT915" i="13"/>
  <c r="AR775" i="14"/>
  <c r="AR330" i="14"/>
  <c r="AR33" i="13"/>
  <c r="AR409" i="13"/>
  <c r="AR489" i="14"/>
  <c r="AR519" i="13"/>
  <c r="AR1050" i="13"/>
  <c r="AT457" i="13"/>
  <c r="AT898" i="13"/>
  <c r="AR991" i="14"/>
  <c r="AR72" i="13"/>
  <c r="AR765" i="14"/>
  <c r="AR360" i="14"/>
  <c r="AR89" i="14"/>
  <c r="AT383" i="13"/>
  <c r="AT704" i="13"/>
  <c r="AT914" i="13"/>
  <c r="AR228" i="14"/>
  <c r="AT682" i="13"/>
  <c r="AT992" i="13"/>
  <c r="AR295" i="14"/>
  <c r="AR285" i="14"/>
  <c r="AR585" i="13"/>
  <c r="AR972" i="13"/>
  <c r="AT921" i="13"/>
  <c r="AT626" i="13"/>
  <c r="AR481" i="14"/>
  <c r="AR233" i="13"/>
  <c r="AR119" i="13"/>
  <c r="AR860" i="14"/>
  <c r="AR586" i="14"/>
  <c r="AR74" i="14"/>
  <c r="AT923" i="13"/>
  <c r="AR133" i="14"/>
  <c r="AT360" i="13"/>
  <c r="AR558" i="13"/>
  <c r="AR477" i="14"/>
  <c r="AR170" i="14"/>
  <c r="AT799" i="13"/>
  <c r="AR872" i="14"/>
  <c r="AR379" i="14"/>
  <c r="AR866" i="13"/>
  <c r="AR502" i="13"/>
  <c r="AR43" i="14"/>
  <c r="AT492" i="13"/>
  <c r="AR786" i="14"/>
  <c r="AT930" i="13"/>
  <c r="AT295" i="13"/>
  <c r="AR582" i="13"/>
  <c r="AT786" i="13"/>
  <c r="AR499" i="13"/>
  <c r="AR874" i="14"/>
  <c r="AR125" i="14"/>
  <c r="AT679" i="13"/>
  <c r="AT1047" i="13"/>
  <c r="AR578" i="13"/>
  <c r="AT191" i="13"/>
  <c r="AT98" i="13"/>
  <c r="AT353" i="13"/>
  <c r="AR522" i="13"/>
  <c r="AT1034" i="13"/>
  <c r="AR868" i="13"/>
  <c r="AT572" i="13"/>
  <c r="AR900" i="13"/>
  <c r="AR1075" i="14"/>
  <c r="AR151" i="13"/>
  <c r="AT770" i="13"/>
  <c r="AR916" i="13"/>
  <c r="AT397" i="13"/>
  <c r="AR691" i="13"/>
  <c r="AR843" i="14"/>
  <c r="AR605" i="14"/>
  <c r="AT723" i="13"/>
  <c r="AT649" i="13"/>
  <c r="AT909" i="13"/>
  <c r="AT409" i="13"/>
  <c r="AT59" i="13"/>
  <c r="AT890" i="13"/>
  <c r="AT541" i="13"/>
  <c r="AT916" i="13"/>
  <c r="AT164" i="13"/>
  <c r="AR67" i="14"/>
  <c r="AT656" i="13"/>
  <c r="AR419" i="13"/>
  <c r="AR503" i="13"/>
  <c r="AR549" i="13"/>
  <c r="AR143" i="13"/>
  <c r="AR252" i="14"/>
  <c r="AT161" i="13"/>
  <c r="AT738" i="13"/>
  <c r="AR37" i="13"/>
  <c r="AR974" i="14"/>
  <c r="AT370" i="13"/>
  <c r="AT112" i="13"/>
  <c r="AR848" i="14"/>
  <c r="AT234" i="13"/>
  <c r="AT637" i="13"/>
  <c r="AR447" i="14"/>
  <c r="AR847" i="13"/>
  <c r="AR383" i="14"/>
  <c r="AT555" i="13"/>
  <c r="AT171" i="13"/>
  <c r="AR587" i="14"/>
  <c r="AR149" i="13"/>
  <c r="AR83" i="14"/>
  <c r="AR893" i="14"/>
  <c r="AR982" i="13"/>
  <c r="AR264" i="14"/>
  <c r="AR434" i="13"/>
  <c r="AT869" i="13"/>
  <c r="AR530" i="14"/>
  <c r="AR334" i="13"/>
  <c r="AR626" i="14"/>
  <c r="AR460" i="14"/>
  <c r="AT152" i="13"/>
  <c r="AT183" i="13"/>
  <c r="AR173" i="14"/>
  <c r="AT512" i="13"/>
  <c r="AR633" i="14"/>
  <c r="AR572" i="14"/>
  <c r="AT1077" i="13"/>
  <c r="AT949" i="13"/>
  <c r="AR417" i="14"/>
  <c r="AT468" i="13"/>
  <c r="AT1062" i="13"/>
  <c r="AR504" i="13"/>
  <c r="AR753" i="13"/>
  <c r="AR185" i="14"/>
  <c r="AR740" i="14"/>
  <c r="AR824" i="14"/>
  <c r="AR454" i="14"/>
  <c r="AT714" i="13"/>
  <c r="AR148" i="14"/>
  <c r="AT867" i="13"/>
  <c r="AR1074" i="13"/>
  <c r="AR987" i="13"/>
  <c r="AR110" i="14"/>
  <c r="AR424" i="14"/>
  <c r="AR1082" i="13"/>
  <c r="AT206" i="13"/>
  <c r="AR123" i="13"/>
  <c r="AR1007" i="13"/>
  <c r="AT718" i="13"/>
  <c r="AR894" i="14"/>
  <c r="AT793" i="13"/>
  <c r="AR977" i="14"/>
  <c r="AR540" i="13"/>
  <c r="AR529" i="13"/>
  <c r="AR599" i="14"/>
  <c r="AR1041" i="14"/>
  <c r="AR853" i="14"/>
  <c r="AR791" i="14"/>
  <c r="AR505" i="14"/>
  <c r="AT351" i="13"/>
  <c r="AR825" i="14"/>
  <c r="AR512" i="14"/>
  <c r="AR268" i="14"/>
  <c r="AR692" i="13"/>
  <c r="AR562" i="14"/>
  <c r="AT1038" i="13"/>
  <c r="AR483" i="13"/>
  <c r="AR1076" i="14"/>
  <c r="AR875" i="13"/>
  <c r="AT994" i="13"/>
  <c r="AT78" i="13"/>
  <c r="AT17" i="13"/>
  <c r="AR310" i="14"/>
  <c r="AR1083" i="13"/>
  <c r="AR87" i="14"/>
  <c r="AR283" i="14"/>
  <c r="AT731" i="13"/>
  <c r="AR232" i="13"/>
  <c r="AT456" i="13"/>
  <c r="AR142" i="14"/>
  <c r="AR488" i="14"/>
  <c r="AT549" i="13"/>
  <c r="AR889" i="14"/>
  <c r="AR546" i="14"/>
  <c r="AR1048" i="13"/>
  <c r="AR461" i="13"/>
  <c r="AT367" i="13"/>
  <c r="AT285" i="13"/>
  <c r="AT352" i="13"/>
  <c r="AT835" i="13"/>
  <c r="AR838" i="14"/>
  <c r="AT364" i="13"/>
  <c r="AR1053" i="13"/>
  <c r="AR501" i="13"/>
  <c r="AR440" i="13"/>
  <c r="AR225" i="13"/>
  <c r="AR31" i="13"/>
  <c r="AR281" i="14"/>
  <c r="AT305" i="13"/>
  <c r="AR956" i="14"/>
  <c r="AT431" i="13"/>
  <c r="AR165" i="14"/>
  <c r="AR606" i="14"/>
  <c r="AR867" i="13"/>
  <c r="AT76" i="13"/>
  <c r="AT186" i="13"/>
  <c r="AT481" i="13"/>
  <c r="AR433" i="14"/>
  <c r="AR407" i="14"/>
  <c r="AT277" i="13"/>
  <c r="AR123" i="14"/>
  <c r="AR215" i="13"/>
  <c r="AT260" i="13"/>
  <c r="AT889" i="13"/>
  <c r="AT62" i="13"/>
  <c r="AT1060" i="13"/>
  <c r="AR104" i="13"/>
  <c r="AR168" i="13"/>
  <c r="AR334" i="14"/>
  <c r="AT934" i="13"/>
  <c r="AT75" i="13"/>
  <c r="AT747" i="13"/>
  <c r="AR221" i="13"/>
  <c r="AR714" i="13"/>
  <c r="AT95" i="13"/>
  <c r="AT1079" i="13"/>
  <c r="AR808" i="14"/>
  <c r="AR91" i="14"/>
  <c r="AR212" i="14"/>
  <c r="AT586" i="13"/>
  <c r="AR933" i="13"/>
  <c r="AT70" i="13"/>
  <c r="AT447" i="13"/>
  <c r="AR574" i="14"/>
  <c r="AT129" i="13"/>
  <c r="AR300" i="14"/>
  <c r="AT685" i="13"/>
  <c r="AT126" i="13"/>
  <c r="AT789" i="13"/>
  <c r="AR247" i="14"/>
  <c r="AT94" i="13"/>
  <c r="AR311" i="13"/>
  <c r="AR869" i="13"/>
  <c r="AT179" i="13"/>
  <c r="AR224" i="13"/>
  <c r="AT155" i="13"/>
  <c r="AT1026" i="13"/>
  <c r="AR831" i="14"/>
  <c r="AR503" i="14"/>
  <c r="AT96" i="13"/>
  <c r="AR192" i="14"/>
  <c r="AT207" i="13"/>
  <c r="AT245" i="13"/>
  <c r="AT695" i="13"/>
  <c r="AT817" i="13"/>
  <c r="AR54" i="14"/>
  <c r="AR129" i="14"/>
  <c r="AT239" i="13"/>
  <c r="AR749" i="14"/>
  <c r="AR937" i="14"/>
  <c r="AR152" i="13"/>
  <c r="AR849" i="14"/>
  <c r="AR394" i="14"/>
  <c r="AT613" i="13"/>
  <c r="AT610" i="13"/>
  <c r="AR453" i="13"/>
  <c r="AT259" i="13"/>
  <c r="AR632" i="14"/>
  <c r="AR463" i="13"/>
  <c r="AR487" i="13"/>
  <c r="AT781" i="13"/>
  <c r="AR1017" i="14"/>
  <c r="AR1075" i="13"/>
  <c r="AT947" i="13"/>
  <c r="AR751" i="13"/>
  <c r="AT346" i="13"/>
  <c r="AR684" i="13"/>
  <c r="AT720" i="13"/>
  <c r="AT304" i="13"/>
  <c r="AR1025" i="13"/>
  <c r="AT1045" i="13"/>
  <c r="AR929" i="14"/>
  <c r="AT728" i="13"/>
  <c r="AT476" i="13"/>
  <c r="AR695" i="13"/>
  <c r="AR976" i="14"/>
  <c r="AR261" i="13"/>
  <c r="AR710" i="14"/>
  <c r="AR1013" i="14"/>
  <c r="AT84" i="13"/>
  <c r="AR438" i="13"/>
  <c r="AR347" i="14"/>
  <c r="AR566" i="14"/>
  <c r="AT32" i="13"/>
  <c r="AR288" i="14"/>
  <c r="AT327" i="13"/>
  <c r="AT489" i="13"/>
  <c r="AR384" i="13"/>
  <c r="AT83" i="13"/>
  <c r="AT1001" i="13"/>
  <c r="AT552" i="13"/>
  <c r="AR688" i="13"/>
  <c r="AR541" i="14"/>
  <c r="AR686" i="13"/>
  <c r="AT219" i="13"/>
  <c r="AR88" i="14"/>
  <c r="AR528" i="14"/>
  <c r="AT91" i="13"/>
  <c r="AR147" i="14"/>
  <c r="AR730" i="14"/>
  <c r="AR163" i="14"/>
  <c r="AR988" i="14"/>
  <c r="AR41" i="13"/>
  <c r="AR881" i="14"/>
  <c r="AT69" i="13"/>
  <c r="AR865" i="14"/>
  <c r="AR482" i="14"/>
  <c r="AR1016" i="14"/>
  <c r="AR795" i="13"/>
  <c r="AR197" i="13"/>
  <c r="AR184" i="13"/>
  <c r="AR189" i="14"/>
  <c r="AR136" i="14"/>
  <c r="AT803" i="13"/>
  <c r="AT325" i="13"/>
  <c r="AT111" i="13"/>
  <c r="AR404" i="13"/>
  <c r="AT522" i="13"/>
  <c r="AT895" i="13"/>
  <c r="AR99" i="13"/>
  <c r="AR560" i="14"/>
  <c r="AR493" i="14"/>
  <c r="AT474" i="13"/>
  <c r="AT301" i="13"/>
  <c r="AR153" i="13"/>
  <c r="AT986" i="13"/>
  <c r="AR1020" i="14"/>
  <c r="AR571" i="13"/>
  <c r="AR785" i="14"/>
  <c r="AR850" i="14"/>
  <c r="AT593" i="13"/>
  <c r="AR579" i="14"/>
  <c r="AT669" i="13"/>
  <c r="AR629" i="14"/>
  <c r="AR553" i="13"/>
  <c r="AR1072" i="14"/>
  <c r="AR1043" i="14"/>
  <c r="AR234" i="14"/>
  <c r="AT132" i="13"/>
  <c r="AT625" i="13"/>
  <c r="AT644" i="13"/>
  <c r="AT288" i="13"/>
  <c r="AT941" i="13"/>
  <c r="AR525" i="13"/>
  <c r="AR585" i="14"/>
  <c r="AR1003" i="14"/>
  <c r="AT1080" i="13"/>
  <c r="AR138" i="14"/>
  <c r="AR18" i="14"/>
  <c r="AR517" i="13"/>
  <c r="AR176" i="14"/>
  <c r="AR1012" i="14"/>
  <c r="AT554" i="13"/>
  <c r="AR846" i="13"/>
  <c r="AR216" i="14"/>
  <c r="AR618" i="13"/>
  <c r="AR213" i="13"/>
  <c r="AR408" i="13"/>
  <c r="AT264" i="13"/>
  <c r="AR970" i="14"/>
  <c r="AR356" i="13"/>
  <c r="AT189" i="13"/>
  <c r="AT945" i="13"/>
  <c r="AR671" i="14"/>
  <c r="AR46" i="14"/>
  <c r="AT136" i="13"/>
  <c r="AT470" i="13"/>
  <c r="AT881" i="13"/>
  <c r="AT501" i="13"/>
  <c r="AT638" i="13"/>
  <c r="AT504" i="13"/>
  <c r="AR160" i="14"/>
  <c r="AR358" i="14"/>
  <c r="AR821" i="13"/>
  <c r="AR407" i="13"/>
  <c r="AR207" i="13"/>
  <c r="AR967" i="14"/>
  <c r="AR618" i="14"/>
  <c r="AR436" i="13"/>
  <c r="AR984" i="14"/>
  <c r="AR402" i="13"/>
  <c r="AT174" i="13"/>
  <c r="AR727" i="14"/>
  <c r="AR305" i="13"/>
  <c r="AT633" i="13"/>
  <c r="AR555" i="13"/>
  <c r="AR1011" i="14"/>
  <c r="AR71" i="13"/>
  <c r="AR328" i="13"/>
  <c r="AR354" i="14"/>
  <c r="AR757" i="13"/>
  <c r="AT366" i="13"/>
  <c r="AR90" i="13"/>
  <c r="AR1027" i="14"/>
  <c r="AR721" i="14"/>
  <c r="AT690" i="13"/>
  <c r="AR1003" i="13"/>
  <c r="AT749" i="13"/>
  <c r="AR859" i="13"/>
  <c r="AR434" i="14"/>
  <c r="AR411" i="13"/>
  <c r="AR554" i="14"/>
  <c r="AT384" i="13"/>
  <c r="AR518" i="14"/>
  <c r="AT879" i="13"/>
  <c r="AR778" i="13"/>
  <c r="AT228" i="13"/>
  <c r="AR164" i="13"/>
  <c r="AT1035" i="13"/>
  <c r="AT356" i="13"/>
  <c r="AR729" i="13"/>
  <c r="AR870" i="13"/>
  <c r="AR467" i="14"/>
  <c r="AR210" i="13"/>
  <c r="AT106" i="13"/>
  <c r="AT240" i="13"/>
  <c r="AT493" i="13"/>
  <c r="AR166" i="14"/>
  <c r="AR108" i="14"/>
  <c r="AR507" i="14"/>
  <c r="AT630" i="13"/>
  <c r="AR949" i="14"/>
  <c r="AR689" i="13"/>
  <c r="AR405" i="14"/>
  <c r="AR150" i="13"/>
  <c r="AT967" i="13"/>
  <c r="AR177" i="14"/>
  <c r="AR596" i="14"/>
  <c r="AR953" i="13"/>
  <c r="AT355" i="13"/>
  <c r="AR482" i="13"/>
  <c r="AT557" i="13"/>
  <c r="AR322" i="14"/>
  <c r="AT777" i="13"/>
  <c r="AT536" i="13"/>
  <c r="AR538" i="13"/>
  <c r="AR919" i="13"/>
  <c r="AR458" i="13"/>
  <c r="AT681" i="13"/>
  <c r="AT819" i="13"/>
  <c r="AR1051" i="13"/>
  <c r="AT575" i="13"/>
  <c r="AT119" i="13"/>
  <c r="AT190" i="13"/>
  <c r="AR458" i="14"/>
  <c r="AR593" i="13"/>
  <c r="AR220" i="14"/>
  <c r="AT734" i="13"/>
  <c r="AR292" i="13"/>
  <c r="AT827" i="13"/>
  <c r="AT955" i="13"/>
  <c r="AR226" i="14"/>
  <c r="AT271" i="13"/>
  <c r="AT675" i="13"/>
  <c r="AT67" i="13"/>
  <c r="AT741" i="13"/>
  <c r="AT545" i="13"/>
  <c r="AR1037" i="14"/>
  <c r="AR384" i="14"/>
  <c r="AR949" i="13"/>
  <c r="AR983" i="14"/>
  <c r="AR446" i="13"/>
  <c r="AT860" i="13"/>
  <c r="AR1008" i="13"/>
  <c r="AR380" i="14"/>
  <c r="AR906" i="14"/>
  <c r="AT808" i="13"/>
  <c r="AT1027" i="13"/>
  <c r="AR810" i="14"/>
  <c r="AR1073" i="13"/>
  <c r="AR49" i="13"/>
  <c r="AT1025" i="13"/>
  <c r="AR29" i="13"/>
  <c r="AR1063" i="13"/>
  <c r="AR17" i="14"/>
  <c r="AR53" i="13"/>
  <c r="AR17" i="13"/>
  <c r="AR88" i="13"/>
  <c r="AU380" i="14" l="1"/>
  <c r="AU1008" i="13"/>
  <c r="AU446" i="13"/>
  <c r="AU983" i="14"/>
  <c r="AU949" i="13"/>
  <c r="AU384" i="14"/>
  <c r="AU1037" i="14"/>
  <c r="AU226" i="14"/>
  <c r="AU292" i="13"/>
  <c r="AU220" i="14"/>
  <c r="AU593" i="13"/>
  <c r="AU458" i="14"/>
  <c r="AU1051" i="13"/>
  <c r="AU458" i="13"/>
  <c r="AU919" i="13"/>
  <c r="AU538" i="13"/>
  <c r="AU322" i="14"/>
  <c r="AU482" i="13"/>
  <c r="AU953" i="13"/>
  <c r="AU596" i="14"/>
  <c r="AU177" i="14"/>
  <c r="AU405" i="14"/>
  <c r="AU689" i="13"/>
  <c r="AU949" i="14"/>
  <c r="AU507" i="14"/>
  <c r="AU108" i="14"/>
  <c r="AU166" i="14"/>
  <c r="AU210" i="13"/>
  <c r="AU467" i="14"/>
  <c r="AU729" i="13"/>
  <c r="AU164" i="13"/>
  <c r="AU778" i="13"/>
  <c r="AU518" i="14"/>
  <c r="AU554" i="14"/>
  <c r="AU411" i="13"/>
  <c r="AU434" i="14"/>
  <c r="AU859" i="13"/>
  <c r="AU1003" i="13"/>
  <c r="AU721" i="14"/>
  <c r="AU1027" i="14"/>
  <c r="AU90" i="13"/>
  <c r="AU757" i="13"/>
  <c r="AU354" i="14"/>
  <c r="AU355" i="14" s="1"/>
  <c r="AU328" i="13"/>
  <c r="AU71" i="13"/>
  <c r="AU1011" i="14"/>
  <c r="AU555" i="13"/>
  <c r="AU305" i="13"/>
  <c r="AU727" i="14"/>
  <c r="AU402" i="13"/>
  <c r="AU984" i="14"/>
  <c r="AU436" i="13"/>
  <c r="AU967" i="14"/>
  <c r="AU207" i="13"/>
  <c r="AU407" i="13"/>
  <c r="AU821" i="13"/>
  <c r="AU358" i="14"/>
  <c r="AU160" i="14"/>
  <c r="AU46" i="14"/>
  <c r="AU671" i="14"/>
  <c r="AU356" i="13"/>
  <c r="AU970" i="14"/>
  <c r="AU408" i="13"/>
  <c r="AU213" i="13"/>
  <c r="AU618" i="13"/>
  <c r="AU216" i="14"/>
  <c r="AU1012" i="14"/>
  <c r="AU176" i="14"/>
  <c r="AU517" i="13"/>
  <c r="AU18" i="14"/>
  <c r="AU54" i="14" s="1"/>
  <c r="AU138" i="14"/>
  <c r="AU1003" i="14"/>
  <c r="AU585" i="14"/>
  <c r="AU525" i="13"/>
  <c r="AU234" i="14"/>
  <c r="AU1043" i="14"/>
  <c r="AU1072" i="14"/>
  <c r="AU553" i="13"/>
  <c r="AU629" i="14"/>
  <c r="AU579" i="14"/>
  <c r="AU850" i="14"/>
  <c r="AU785" i="14"/>
  <c r="AU1020" i="14"/>
  <c r="AU153" i="13"/>
  <c r="AU493" i="14"/>
  <c r="AU560" i="14"/>
  <c r="AU99" i="13"/>
  <c r="AU404" i="13"/>
  <c r="AU136" i="14"/>
  <c r="AU189" i="14"/>
  <c r="AU184" i="13"/>
  <c r="AU197" i="13"/>
  <c r="AU795" i="13"/>
  <c r="AU1016" i="14"/>
  <c r="AU482" i="14"/>
  <c r="AU865" i="14"/>
  <c r="AU881" i="14"/>
  <c r="AU41" i="13"/>
  <c r="AU988" i="14"/>
  <c r="AU163" i="14"/>
  <c r="AU730" i="14"/>
  <c r="AU147" i="14"/>
  <c r="AU528" i="14"/>
  <c r="AU88" i="14"/>
  <c r="AU686" i="13"/>
  <c r="AU541" i="14"/>
  <c r="AU688" i="13"/>
  <c r="AU384" i="13"/>
  <c r="AU288" i="14"/>
  <c r="AU566" i="14"/>
  <c r="AU347" i="14"/>
  <c r="AU438" i="13"/>
  <c r="AU1013" i="14"/>
  <c r="AU710" i="14"/>
  <c r="AU261" i="13"/>
  <c r="AU976" i="14"/>
  <c r="AU695" i="13"/>
  <c r="AU929" i="14"/>
  <c r="AU684" i="13"/>
  <c r="AU751" i="13"/>
  <c r="AU1075" i="13"/>
  <c r="AU1017" i="14"/>
  <c r="AU487" i="13"/>
  <c r="AU463" i="13"/>
  <c r="AU632" i="14"/>
  <c r="AU453" i="13"/>
  <c r="AU394" i="14"/>
  <c r="AU849" i="14"/>
  <c r="AU152" i="13"/>
  <c r="AU937" i="14"/>
  <c r="AU749" i="14"/>
  <c r="AU129" i="14"/>
  <c r="AU192" i="14"/>
  <c r="AU503" i="14"/>
  <c r="AU831" i="14"/>
  <c r="AU224" i="13"/>
  <c r="AU869" i="13"/>
  <c r="AU311" i="13"/>
  <c r="AU247" i="14"/>
  <c r="AU300" i="14"/>
  <c r="AU574" i="14"/>
  <c r="AU933" i="13"/>
  <c r="AU212" i="14"/>
  <c r="AU91" i="14"/>
  <c r="AU808" i="14"/>
  <c r="AU714" i="13"/>
  <c r="AU221" i="13"/>
  <c r="AU334" i="14"/>
  <c r="AU168" i="13"/>
  <c r="AU104" i="13"/>
  <c r="AU215" i="13"/>
  <c r="AU123" i="14"/>
  <c r="AU407" i="14"/>
  <c r="AU433" i="14"/>
  <c r="AU867" i="13"/>
  <c r="AU606" i="14"/>
  <c r="AU165" i="14"/>
  <c r="AU956" i="14"/>
  <c r="AU281" i="14"/>
  <c r="AU31" i="13"/>
  <c r="AU225" i="13"/>
  <c r="AU440" i="13"/>
  <c r="AU501" i="13"/>
  <c r="AU1053" i="13"/>
  <c r="AU838" i="14"/>
  <c r="AU461" i="13"/>
  <c r="AU1048" i="13"/>
  <c r="AU546" i="14"/>
  <c r="AU889" i="14"/>
  <c r="AU488" i="14"/>
  <c r="AU142" i="14"/>
  <c r="AU232" i="13"/>
  <c r="AU87" i="14"/>
  <c r="AU1083" i="13"/>
  <c r="AU310" i="14"/>
  <c r="AU875" i="13"/>
  <c r="AU1076" i="14"/>
  <c r="AU483" i="13"/>
  <c r="AU562" i="14"/>
  <c r="AU692" i="13"/>
  <c r="AU268" i="14"/>
  <c r="AU512" i="14"/>
  <c r="AU825" i="14"/>
  <c r="AU505" i="14"/>
  <c r="AU791" i="14"/>
  <c r="AU853" i="14"/>
  <c r="AU1041" i="14"/>
  <c r="AU599" i="14"/>
  <c r="AU529" i="13"/>
  <c r="AU540" i="13"/>
  <c r="AU977" i="14"/>
  <c r="AU1007" i="13"/>
  <c r="AU123" i="13"/>
  <c r="AU1082" i="13"/>
  <c r="AU424" i="14"/>
  <c r="AU110" i="14"/>
  <c r="AU987" i="13"/>
  <c r="AU1074" i="13"/>
  <c r="AU148" i="14"/>
  <c r="AU454" i="14"/>
  <c r="AU824" i="14"/>
  <c r="AU740" i="14"/>
  <c r="AU185" i="14"/>
  <c r="AU753" i="13"/>
  <c r="AU504" i="13"/>
  <c r="AU417" i="14"/>
  <c r="AU572" i="14"/>
  <c r="AU633" i="14"/>
  <c r="AU173" i="14"/>
  <c r="AU460" i="14"/>
  <c r="AU626" i="14"/>
  <c r="AU334" i="13"/>
  <c r="AU530" i="14"/>
  <c r="AU434" i="13"/>
  <c r="AU264" i="14"/>
  <c r="AU982" i="13"/>
  <c r="AU893" i="14"/>
  <c r="AU83" i="14"/>
  <c r="AU149" i="13"/>
  <c r="AU587" i="14"/>
  <c r="AU383" i="14"/>
  <c r="AU847" i="13"/>
  <c r="AU447" i="14"/>
  <c r="AU848" i="14"/>
  <c r="AU974" i="14"/>
  <c r="AU37" i="13"/>
  <c r="AU252" i="14"/>
  <c r="AU143" i="13"/>
  <c r="AU549" i="13"/>
  <c r="AU503" i="13"/>
  <c r="AU419" i="13"/>
  <c r="AU67" i="14"/>
  <c r="AU605" i="14"/>
  <c r="AU843" i="14"/>
  <c r="AU691" i="13"/>
  <c r="AU916" i="13"/>
  <c r="AU151" i="13"/>
  <c r="AU1075" i="14"/>
  <c r="AU900" i="13"/>
  <c r="AU868" i="13"/>
  <c r="AU578" i="13"/>
  <c r="AU125" i="14"/>
  <c r="AU874" i="14"/>
  <c r="AU499" i="13"/>
  <c r="AU582" i="13"/>
  <c r="AU786" i="14"/>
  <c r="AU43" i="14"/>
  <c r="AU502" i="13"/>
  <c r="AU866" i="13"/>
  <c r="AU379" i="14"/>
  <c r="AU872" i="14"/>
  <c r="AU170" i="14"/>
  <c r="AU477" i="14"/>
  <c r="AU133" i="14"/>
  <c r="AU74" i="14"/>
  <c r="AU586" i="14"/>
  <c r="AU860" i="14"/>
  <c r="AU119" i="13"/>
  <c r="AU233" i="13"/>
  <c r="AU481" i="14"/>
  <c r="AU972" i="13"/>
  <c r="AU585" i="13"/>
  <c r="AU285" i="14"/>
  <c r="AU295" i="14"/>
  <c r="AU228" i="14"/>
  <c r="AU89" i="14"/>
  <c r="AU360" i="14"/>
  <c r="AU765" i="14"/>
  <c r="AU72" i="13"/>
  <c r="AU991" i="14"/>
  <c r="AU1050" i="13"/>
  <c r="AU519" i="13"/>
  <c r="AU489" i="14"/>
  <c r="AU409" i="13"/>
  <c r="AU33" i="13"/>
  <c r="AU330" i="14"/>
  <c r="AU775" i="14"/>
  <c r="AU1030" i="14"/>
  <c r="AU952" i="14"/>
  <c r="AU928" i="14"/>
  <c r="AU621" i="14"/>
  <c r="AU1056" i="13"/>
  <c r="AU427" i="14"/>
  <c r="AU691" i="14"/>
  <c r="AU663" i="14"/>
  <c r="AU647" i="13"/>
  <c r="AU578" i="14"/>
  <c r="AU543" i="14"/>
  <c r="AU408" i="14"/>
  <c r="AU119" i="14"/>
  <c r="AU217" i="14"/>
  <c r="AU510" i="14"/>
  <c r="AU558" i="14" s="1"/>
  <c r="AU582" i="14" s="1"/>
  <c r="AU618" i="14" s="1"/>
  <c r="AU630" i="14" s="1"/>
  <c r="AU642" i="14" s="1"/>
  <c r="AU654" i="14" s="1"/>
  <c r="AU666" i="14" s="1"/>
  <c r="AU678" i="14" s="1"/>
  <c r="AU690" i="14" s="1"/>
  <c r="AU702" i="14" s="1"/>
  <c r="AU714" i="14" s="1"/>
  <c r="AU726" i="14" s="1"/>
  <c r="AU738" i="14" s="1"/>
  <c r="AU750" i="14" s="1"/>
  <c r="AU762" i="14" s="1"/>
  <c r="AU798" i="14" s="1"/>
  <c r="AU810" i="14" s="1"/>
  <c r="AU822" i="14" s="1"/>
  <c r="AU834" i="14" s="1"/>
  <c r="AU846" i="14" s="1"/>
  <c r="AU858" i="14" s="1"/>
  <c r="AU870" i="14" s="1"/>
  <c r="AU882" i="14" s="1"/>
  <c r="AU894" i="14" s="1"/>
  <c r="AU906" i="14" s="1"/>
  <c r="AU918" i="14" s="1"/>
  <c r="AU930" i="14" s="1"/>
  <c r="AU942" i="14" s="1"/>
  <c r="AU954" i="14" s="1"/>
  <c r="AU966" i="14" s="1"/>
  <c r="AU978" i="14" s="1"/>
  <c r="AU990" i="14" s="1"/>
  <c r="AU1002" i="14" s="1"/>
  <c r="AU1014" i="14" s="1"/>
  <c r="AU1026" i="14" s="1"/>
  <c r="AU685" i="14"/>
  <c r="AU178" i="13"/>
  <c r="AU936" i="13"/>
  <c r="AU121" i="13"/>
  <c r="AU967" i="13"/>
  <c r="AU863" i="14"/>
  <c r="AU1006" i="13"/>
  <c r="AU79" i="13"/>
  <c r="AU127" i="13"/>
  <c r="AU167" i="13"/>
  <c r="AU687" i="14"/>
  <c r="AU620" i="13"/>
  <c r="AU604" i="14"/>
  <c r="AU381" i="13"/>
  <c r="AU565" i="13"/>
  <c r="AU441" i="14"/>
  <c r="AU814" i="13"/>
  <c r="AU940" i="14"/>
  <c r="AU591" i="13"/>
  <c r="AU1081" i="13"/>
  <c r="AU13" i="13"/>
  <c r="AU260" i="14"/>
  <c r="AU421" i="13"/>
  <c r="AU460" i="13"/>
  <c r="AU697" i="13"/>
  <c r="AU932" i="14"/>
  <c r="AU375" i="13"/>
  <c r="AU9" i="14"/>
  <c r="AU676" i="13"/>
  <c r="AU285" i="13"/>
  <c r="AU886" i="13"/>
  <c r="AU219" i="14"/>
  <c r="AU850" i="13"/>
  <c r="AU346" i="14"/>
  <c r="AU615" i="13"/>
  <c r="AU321" i="14"/>
  <c r="AU269" i="14"/>
  <c r="AU928" i="13"/>
  <c r="AU19" i="14"/>
  <c r="AU806" i="14"/>
  <c r="AU64" i="13"/>
  <c r="AU362" i="14"/>
  <c r="AU674" i="14"/>
  <c r="AU797" i="13"/>
  <c r="AU336" i="13"/>
  <c r="AU243" i="13"/>
  <c r="AU575" i="13"/>
  <c r="AU455" i="13"/>
  <c r="AU704" i="13"/>
  <c r="AU690" i="13"/>
  <c r="AU999" i="14"/>
  <c r="AU820" i="13"/>
  <c r="AU309" i="13"/>
  <c r="AU989" i="14"/>
  <c r="AU348" i="13"/>
  <c r="AU156" i="13"/>
  <c r="AU1019" i="13"/>
  <c r="AU427" i="13"/>
  <c r="AU560" i="13"/>
  <c r="AU775" i="13"/>
  <c r="AU473" i="13"/>
  <c r="AU996" i="13"/>
  <c r="AU195" i="14"/>
  <c r="AU228" i="13"/>
  <c r="AU857" i="13"/>
  <c r="AU655" i="13"/>
  <c r="AU771" i="13"/>
  <c r="AU351" i="13"/>
  <c r="AU561" i="13"/>
  <c r="AU784" i="13"/>
  <c r="AU972" i="14"/>
  <c r="AU927" i="13"/>
  <c r="AU960" i="14"/>
  <c r="AU1031" i="13"/>
  <c r="AU854" i="14"/>
  <c r="AU671" i="13"/>
  <c r="AU443" i="13"/>
  <c r="AU253" i="14"/>
  <c r="AU672" i="13"/>
  <c r="AU339" i="13"/>
  <c r="AU856" i="13"/>
  <c r="AU44" i="14"/>
  <c r="AU62" i="14"/>
  <c r="AU726" i="13"/>
  <c r="AU607" i="14"/>
  <c r="AU550" i="14"/>
  <c r="AU361" i="14"/>
  <c r="AU908" i="14"/>
  <c r="AU747" i="13"/>
  <c r="AU89" i="13"/>
  <c r="AU376" i="14"/>
  <c r="AU146" i="13"/>
  <c r="AU272" i="14"/>
  <c r="AU239" i="13"/>
  <c r="AU520" i="13"/>
  <c r="AU451" i="13"/>
  <c r="AU674" i="13"/>
  <c r="AU309" i="14"/>
  <c r="AU162" i="14"/>
  <c r="AU203" i="14"/>
  <c r="AU816" i="13"/>
  <c r="AU890" i="13"/>
  <c r="AU931" i="14"/>
  <c r="AU955" i="13"/>
  <c r="AU54" i="13"/>
  <c r="AU529" i="14"/>
  <c r="AU530" i="13"/>
  <c r="AU687" i="13"/>
  <c r="AU745" i="13"/>
  <c r="AU964" i="13"/>
  <c r="AU472" i="14"/>
  <c r="AU154" i="13"/>
  <c r="AU397" i="14"/>
  <c r="AU146" i="14"/>
  <c r="AU253" i="13"/>
  <c r="AU1058" i="13"/>
  <c r="AU785" i="13"/>
  <c r="AU86" i="13"/>
  <c r="AU238" i="14"/>
  <c r="AU466" i="13"/>
  <c r="AU600" i="13"/>
  <c r="AU544" i="14"/>
  <c r="AU813" i="13"/>
  <c r="AU413" i="13"/>
  <c r="AU1036" i="13"/>
  <c r="AU917" i="13"/>
  <c r="AU829" i="13"/>
  <c r="AU373" i="13"/>
  <c r="AU745" i="14"/>
  <c r="AU900" i="14"/>
  <c r="AU741" i="14"/>
  <c r="AU1057" i="13"/>
  <c r="AU1037" i="13"/>
  <c r="AU471" i="14"/>
  <c r="AU513" i="14"/>
  <c r="AU732" i="14"/>
  <c r="AU893" i="13"/>
  <c r="AU694" i="13"/>
  <c r="AU588" i="13"/>
  <c r="AU922" i="13"/>
  <c r="AU856" i="14"/>
  <c r="AU953" i="14"/>
  <c r="AU110" i="13"/>
  <c r="AU805" i="13"/>
  <c r="AU333" i="14"/>
  <c r="AU567" i="13"/>
  <c r="AU13" i="14"/>
  <c r="AU898" i="14"/>
  <c r="AU20" i="14"/>
  <c r="AU836" i="13"/>
  <c r="AU488" i="13"/>
  <c r="AU677" i="13"/>
  <c r="AU921" i="13"/>
  <c r="AU851" i="14"/>
  <c r="AU242" i="14"/>
  <c r="AU587" i="13"/>
  <c r="AU916" i="14"/>
  <c r="AU475" i="14"/>
  <c r="AU218" i="14"/>
  <c r="AU819" i="13"/>
  <c r="AU174" i="14"/>
  <c r="AU606" i="13"/>
  <c r="AU642" i="13" s="1"/>
  <c r="AU678" i="13" s="1"/>
  <c r="AU782" i="13"/>
  <c r="AU668" i="13"/>
  <c r="AU995" i="13"/>
  <c r="AU1028" i="13"/>
  <c r="AU1033" i="13"/>
  <c r="AU681" i="14"/>
  <c r="AU76" i="13"/>
  <c r="AU878" i="14"/>
  <c r="AU830" i="14"/>
  <c r="AU904" i="13"/>
  <c r="AU888" i="13"/>
  <c r="AU9" i="13"/>
  <c r="AU249" i="14"/>
  <c r="AU97" i="13"/>
  <c r="AU540" i="14"/>
  <c r="AU310" i="13"/>
  <c r="AU539" i="13"/>
  <c r="AU501" i="14"/>
  <c r="AU454" i="13"/>
  <c r="AU826" i="13"/>
  <c r="AU527" i="13"/>
  <c r="AU69" i="13"/>
  <c r="AU566" i="13"/>
  <c r="AU478" i="14"/>
  <c r="AU1004" i="14"/>
  <c r="AU867" i="14"/>
  <c r="AU169" i="13"/>
  <c r="AU382" i="13"/>
  <c r="AU648" i="14"/>
  <c r="AU602" i="13"/>
  <c r="AU589" i="13"/>
  <c r="AU1041" i="13"/>
  <c r="AU748" i="13"/>
  <c r="AU1023" i="14"/>
  <c r="AU848" i="13"/>
  <c r="AU113" i="13"/>
  <c r="AU887" i="13"/>
  <c r="AU80" i="13"/>
  <c r="AU1067" i="13"/>
  <c r="AU298" i="14"/>
  <c r="AU297" i="14"/>
  <c r="AU235" i="13"/>
  <c r="AU1061" i="13"/>
  <c r="AU172" i="13"/>
  <c r="AU520" i="14"/>
  <c r="AU328" i="14"/>
  <c r="AU33" i="14"/>
  <c r="AU316" i="13"/>
  <c r="AU941" i="14"/>
  <c r="AU417" i="13"/>
  <c r="AU50" i="14"/>
  <c r="AU456" i="13"/>
  <c r="AU413" i="14"/>
  <c r="AU391" i="13"/>
  <c r="AU92" i="13"/>
  <c r="AU981" i="14"/>
  <c r="AU245" i="13"/>
  <c r="AU699" i="14"/>
  <c r="AU490" i="13"/>
  <c r="AU377" i="13"/>
  <c r="AU635" i="13"/>
  <c r="AU299" i="13"/>
  <c r="AU711" i="13"/>
  <c r="AU961" i="14"/>
  <c r="AU776" i="13"/>
  <c r="AU51" i="13"/>
  <c r="AU12" i="14"/>
  <c r="AU425" i="14"/>
  <c r="AU619" i="14"/>
  <c r="AU462" i="14"/>
  <c r="AU724" i="13"/>
  <c r="AU584" i="13"/>
  <c r="AU404" i="14"/>
  <c r="AU756" i="13"/>
  <c r="AU522" i="14"/>
  <c r="AU115" i="13"/>
  <c r="AU573" i="14"/>
  <c r="AU240" i="14"/>
  <c r="AU912" i="13"/>
  <c r="AU878" i="13"/>
  <c r="AU626" i="13"/>
  <c r="AU357" i="14"/>
  <c r="AU455" i="14"/>
  <c r="AU449" i="14"/>
  <c r="AU542" i="14"/>
  <c r="AU823" i="14"/>
  <c r="AU155" i="14"/>
  <c r="AU508" i="13"/>
  <c r="AU1002" i="13"/>
  <c r="AU608" i="14"/>
  <c r="AU75" i="13"/>
  <c r="AU273" i="14"/>
  <c r="AU51" i="14"/>
  <c r="AU225" i="14"/>
  <c r="AU766" i="14"/>
  <c r="AU141" i="14"/>
  <c r="AU85" i="14"/>
  <c r="AU133" i="13"/>
  <c r="AU332" i="14"/>
  <c r="AU322" i="13"/>
  <c r="AU830" i="13"/>
  <c r="AU70" i="14"/>
  <c r="AU1046" i="13"/>
  <c r="AU465" i="14"/>
  <c r="AU886" i="14"/>
  <c r="AU335" i="13"/>
  <c r="AU665" i="13"/>
  <c r="AU930" i="13"/>
  <c r="AU838" i="13"/>
  <c r="AU913" i="14"/>
  <c r="AU623" i="13"/>
  <c r="AU723" i="14"/>
  <c r="AU350" i="14"/>
  <c r="AU303" i="13"/>
  <c r="AU1055" i="13"/>
  <c r="AU222" i="13"/>
  <c r="AU203" i="13"/>
  <c r="AU113" i="14"/>
  <c r="AU792" i="13"/>
  <c r="AU111" i="14"/>
  <c r="AU920" i="14"/>
  <c r="AU1080" i="14"/>
  <c r="AU337" i="14"/>
  <c r="AU248" i="14"/>
  <c r="AU249" i="13"/>
  <c r="AU1022" i="14"/>
  <c r="AU102" i="14"/>
  <c r="AU377" i="14"/>
  <c r="AU289" i="14"/>
  <c r="AU248" i="13"/>
  <c r="AU399" i="13"/>
  <c r="AU95" i="13"/>
  <c r="AU208" i="14"/>
  <c r="AU624" i="14"/>
  <c r="AU266" i="13"/>
  <c r="AU139" i="13"/>
  <c r="AU823" i="13"/>
  <c r="AU105" i="14"/>
  <c r="AU370" i="13"/>
  <c r="AU495" i="13"/>
  <c r="AU506" i="13"/>
  <c r="AU191" i="13"/>
  <c r="AU237" i="14"/>
  <c r="AU66" i="13"/>
  <c r="AU67" i="13" s="1"/>
  <c r="AU926" i="14"/>
  <c r="AU826" i="14"/>
  <c r="AU79" i="14"/>
  <c r="AU768" i="13"/>
  <c r="AU980" i="13"/>
  <c r="AU779" i="14"/>
  <c r="AU569" i="14"/>
  <c r="AU603" i="13"/>
  <c r="AU1024" i="14"/>
  <c r="AU428" i="14"/>
  <c r="AU542" i="13"/>
  <c r="AU936" i="14"/>
  <c r="AU1079" i="13"/>
  <c r="AU719" i="13"/>
  <c r="AU799" i="13"/>
  <c r="AU595" i="13"/>
  <c r="AU590" i="13"/>
  <c r="AU286" i="13"/>
  <c r="AU267" i="14"/>
  <c r="AU500" i="14"/>
  <c r="AU536" i="13"/>
  <c r="AU238" i="13"/>
  <c r="AU667" i="13"/>
  <c r="AU594" i="14"/>
  <c r="AU1055" i="14"/>
  <c r="AU644" i="13"/>
  <c r="AU728" i="14"/>
  <c r="AU382" i="14"/>
  <c r="AU526" i="14"/>
  <c r="AU114" i="13"/>
  <c r="AU557" i="13"/>
  <c r="AU841" i="14"/>
  <c r="AU933" i="14"/>
  <c r="AU127" i="14"/>
  <c r="AU442" i="14"/>
  <c r="AU281" i="13"/>
  <c r="AU712" i="14"/>
  <c r="AU243" i="14"/>
  <c r="AU386" i="14"/>
  <c r="AU292" i="14"/>
  <c r="AU1017" i="13"/>
  <c r="AU7" i="13"/>
  <c r="AU771" i="14"/>
  <c r="AU899" i="13"/>
  <c r="AU802" i="14"/>
  <c r="AU1008" i="14"/>
  <c r="AU683" i="13"/>
  <c r="AU324" i="13"/>
  <c r="AU124" i="14"/>
  <c r="AU938" i="13"/>
  <c r="AU931" i="13"/>
  <c r="AU144" i="14"/>
  <c r="AU871" i="14"/>
  <c r="AU736" i="13"/>
  <c r="AU599" i="13"/>
  <c r="AU693" i="13"/>
  <c r="AU1011" i="13"/>
  <c r="AU581" i="13"/>
  <c r="AU809" i="14"/>
  <c r="AU1066" i="14"/>
  <c r="AU157" i="14"/>
  <c r="AU744" i="14"/>
  <c r="AU943" i="13"/>
  <c r="AU161" i="14"/>
  <c r="AU616" i="13"/>
  <c r="AU631" i="13"/>
  <c r="AU845" i="13"/>
  <c r="AU390" i="14"/>
  <c r="AU402" i="14" s="1"/>
  <c r="AU430" i="13"/>
  <c r="AU670" i="14"/>
  <c r="AU401" i="14"/>
  <c r="AU121" i="14"/>
  <c r="AU323" i="13"/>
  <c r="AU915" i="13"/>
  <c r="AU720" i="13"/>
  <c r="AU657" i="14"/>
  <c r="AU638" i="14"/>
  <c r="AU532" i="14"/>
  <c r="AU284" i="13"/>
  <c r="AU459" i="14"/>
  <c r="AU758" i="14"/>
  <c r="AU782" i="14"/>
  <c r="AU142" i="13"/>
  <c r="AU673" i="14"/>
  <c r="AU873" i="14"/>
  <c r="AU120" i="14"/>
  <c r="AU1067" i="14"/>
  <c r="AU874" i="13"/>
  <c r="AU277" i="14"/>
  <c r="AU191" i="14"/>
  <c r="AU991" i="13"/>
  <c r="AU881" i="13"/>
  <c r="AU30" i="13"/>
  <c r="AU1071" i="14"/>
  <c r="AU365" i="13"/>
  <c r="AU787" i="14"/>
  <c r="AU1023" i="13"/>
  <c r="AU288" i="13"/>
  <c r="AU866" i="14"/>
  <c r="AU246" i="14"/>
  <c r="AU758" i="13"/>
  <c r="AU48" i="14"/>
  <c r="AU277" i="13"/>
  <c r="AU1036" i="14"/>
  <c r="AU464" i="14"/>
  <c r="AU909" i="13"/>
  <c r="AU150" i="14"/>
  <c r="AU186" i="14" s="1"/>
  <c r="AU715" i="14"/>
  <c r="AU182" i="14"/>
  <c r="AU262" i="14"/>
  <c r="AU250" i="14"/>
  <c r="AU300" i="13"/>
  <c r="AU915" i="14"/>
  <c r="AU765" i="13"/>
  <c r="AU1021" i="13"/>
  <c r="AU421" i="14"/>
  <c r="AU97" i="14"/>
  <c r="AU321" i="13"/>
  <c r="AU883" i="14"/>
  <c r="AU326" i="13"/>
  <c r="AU331" i="13"/>
  <c r="AU643" i="13"/>
  <c r="AU363" i="14"/>
  <c r="AU1085" i="13"/>
  <c r="AU346" i="13"/>
  <c r="AU891" i="14"/>
  <c r="AU258" i="14"/>
  <c r="AU659" i="14"/>
  <c r="AU294" i="14"/>
  <c r="AU1029" i="14"/>
  <c r="AU544" i="13"/>
  <c r="AU952" i="13"/>
  <c r="AU943" i="14"/>
  <c r="AU996" i="14"/>
  <c r="AU41" i="14"/>
  <c r="AU352" i="14"/>
  <c r="AU132" i="14"/>
  <c r="AU1038" i="14"/>
  <c r="AU1039" i="14" s="1"/>
  <c r="AU619" i="13"/>
  <c r="AU924" i="14"/>
  <c r="AU154" i="14"/>
  <c r="AU914" i="14"/>
  <c r="AU122" i="14"/>
  <c r="AU298" i="13"/>
  <c r="AU552" i="13"/>
  <c r="AU61" i="13"/>
  <c r="AU163" i="13"/>
  <c r="AU640" i="13"/>
  <c r="AU318" i="14"/>
  <c r="AU296" i="13"/>
  <c r="AU107" i="13"/>
  <c r="AU935" i="14"/>
  <c r="AU993" i="14"/>
  <c r="AU441" i="13"/>
  <c r="AU706" i="14"/>
  <c r="AU193" i="14"/>
  <c r="AU877" i="14"/>
  <c r="AU767" i="13"/>
  <c r="AU364" i="13"/>
  <c r="AU211" i="14"/>
  <c r="AU978" i="13"/>
  <c r="AU513" i="13"/>
  <c r="AU897" i="14"/>
  <c r="AU451" i="14"/>
  <c r="AU261" i="14"/>
  <c r="AU612" i="13"/>
  <c r="AU428" i="13"/>
  <c r="AU362" i="13"/>
  <c r="AU313" i="14"/>
  <c r="AU105" i="13"/>
  <c r="AU194" i="13"/>
  <c r="AU471" i="13"/>
  <c r="AU655" i="14"/>
  <c r="AU208" i="13"/>
  <c r="AU185" i="13"/>
  <c r="AU327" i="13"/>
  <c r="AU718" i="14"/>
  <c r="AU885" i="14"/>
  <c r="AU646" i="13"/>
  <c r="AU773" i="14"/>
  <c r="AU748" i="14"/>
  <c r="AU498" i="13"/>
  <c r="AU861" i="14"/>
  <c r="AU1039" i="13"/>
  <c r="AU1050" i="14"/>
  <c r="AU354" i="13"/>
  <c r="AU498" i="14"/>
  <c r="AU1068" i="14"/>
  <c r="AU216" i="13"/>
  <c r="AU526" i="13"/>
  <c r="AU343" i="14"/>
  <c r="AU756" i="14"/>
  <c r="AU608" i="13"/>
  <c r="AU157" i="13"/>
  <c r="AU52" i="14"/>
  <c r="AU574" i="13"/>
  <c r="AU998" i="14"/>
  <c r="AU902" i="13"/>
  <c r="AU962" i="14"/>
  <c r="AU609" i="14"/>
  <c r="AU499" i="14"/>
  <c r="AU535" i="14" s="1"/>
  <c r="AU897" i="13"/>
  <c r="AU143" i="14"/>
  <c r="AU108" i="13"/>
  <c r="AU825" i="13"/>
  <c r="AU596" i="13"/>
  <c r="AU356" i="14"/>
  <c r="AU1061" i="14"/>
  <c r="AU236" i="14"/>
  <c r="AU665" i="14"/>
  <c r="AU757" i="14"/>
  <c r="AU767" i="14"/>
  <c r="AU323" i="14"/>
  <c r="AU393" i="14"/>
  <c r="AU904" i="14"/>
  <c r="AU230" i="14"/>
  <c r="AU880" i="13"/>
  <c r="AU672" i="14"/>
  <c r="AU847" i="14"/>
  <c r="AU38" i="13"/>
  <c r="AU750" i="13"/>
  <c r="AU567" i="14"/>
  <c r="AU276" i="13"/>
  <c r="AU889" i="13"/>
  <c r="AU890" i="14"/>
  <c r="AU111" i="13"/>
  <c r="AU739" i="13"/>
  <c r="AU213" i="14"/>
  <c r="AU218" i="13"/>
  <c r="AU514" i="14"/>
  <c r="AU901" i="14"/>
  <c r="AU189" i="13"/>
  <c r="AU71" i="14"/>
  <c r="AU547" i="13"/>
  <c r="AU561" i="14"/>
  <c r="AU39" i="13"/>
  <c r="AU1004" i="13"/>
  <c r="AU1033" i="14"/>
  <c r="AU16" i="14"/>
  <c r="AU899" i="14"/>
  <c r="AU703" i="14"/>
  <c r="AU815" i="13"/>
  <c r="AU324" i="14"/>
  <c r="AU1053" i="14"/>
  <c r="AU840" i="14"/>
  <c r="AU656" i="13"/>
  <c r="AU1005" i="13"/>
  <c r="AU320" i="14"/>
  <c r="AU58" i="13"/>
  <c r="AU96" i="14"/>
  <c r="AU26" i="14"/>
  <c r="AU230" i="13"/>
  <c r="AU136" i="13"/>
  <c r="AU26" i="13"/>
  <c r="AU45" i="13"/>
  <c r="AU963" i="13"/>
  <c r="AU1032" i="13"/>
  <c r="AU790" i="13"/>
  <c r="AU790" i="14"/>
  <c r="AU675" i="14"/>
  <c r="AU760" i="14"/>
  <c r="AU320" i="13"/>
  <c r="AU226" i="13"/>
  <c r="AU969" i="14"/>
  <c r="AU951" i="13"/>
  <c r="AU85" i="13"/>
  <c r="AU1016" i="13"/>
  <c r="AU195" i="13"/>
  <c r="AU854" i="13"/>
  <c r="AU746" i="14"/>
  <c r="AU1012" i="13"/>
  <c r="AU167" i="14"/>
  <c r="AU704" i="14"/>
  <c r="AU194" i="14"/>
  <c r="AU974" i="13"/>
  <c r="AU807" i="14"/>
  <c r="AU282" i="13"/>
  <c r="AU60" i="13"/>
  <c r="AU24" i="13"/>
  <c r="AU963" i="14"/>
  <c r="AU668" i="14"/>
  <c r="AU302" i="14"/>
  <c r="AU780" i="14"/>
  <c r="AU32" i="13"/>
  <c r="AU839" i="13"/>
  <c r="AU90" i="14"/>
  <c r="AU872" i="13"/>
  <c r="AU895" i="13"/>
  <c r="AU98" i="13"/>
  <c r="AU399" i="14"/>
  <c r="AU77" i="14"/>
  <c r="AU387" i="14"/>
  <c r="AU644" i="14"/>
  <c r="AU173" i="13"/>
  <c r="AU447" i="13"/>
  <c r="AU818" i="14"/>
  <c r="AU468" i="13"/>
  <c r="AU107" i="14"/>
  <c r="AU1085" i="14"/>
  <c r="AU989" i="13"/>
  <c r="AU664" i="14"/>
  <c r="AU935" i="13"/>
  <c r="AU135" i="13"/>
  <c r="AU1052" i="13"/>
  <c r="AU383" i="13"/>
  <c r="AU327" i="14"/>
  <c r="AU573" i="13"/>
  <c r="AU533" i="13"/>
  <c r="AU200" i="14"/>
  <c r="AU284" i="14"/>
  <c r="AU394" i="13"/>
  <c r="AU686" i="14"/>
  <c r="AU609" i="13"/>
  <c r="AU335" i="14"/>
  <c r="AU457" i="14"/>
  <c r="AU590" i="14"/>
  <c r="AU500" i="13"/>
  <c r="AU117" i="14"/>
  <c r="AU304" i="14"/>
  <c r="AU425" i="13"/>
  <c r="AU1042" i="14"/>
  <c r="AU180" i="14"/>
  <c r="AU429" i="13"/>
  <c r="AU59" i="13"/>
  <c r="AU317" i="14"/>
  <c r="AU271" i="13"/>
  <c r="AU553" i="14"/>
  <c r="AU196" i="14"/>
  <c r="AU244" i="13"/>
  <c r="AU1072" i="13"/>
  <c r="AU46" i="13"/>
  <c r="AU1054" i="13"/>
  <c r="AU563" i="14"/>
  <c r="AU485" i="13"/>
  <c r="AU431" i="14"/>
  <c r="AU406" i="14"/>
  <c r="AU22" i="14"/>
  <c r="AU171" i="14"/>
  <c r="AU314" i="13"/>
  <c r="AU263" i="14"/>
  <c r="AU101" i="13"/>
  <c r="AU19" i="13"/>
  <c r="AU355" i="13"/>
  <c r="AU200" i="13"/>
  <c r="AU274" i="14"/>
  <c r="AU386" i="13"/>
  <c r="AU445" i="13"/>
  <c r="AU633" i="13"/>
  <c r="AU342" i="14"/>
  <c r="AU190" i="13"/>
  <c r="AU30" i="14"/>
  <c r="AU605" i="13"/>
  <c r="AU254" i="14"/>
  <c r="AU368" i="14"/>
  <c r="AU583" i="14"/>
  <c r="AU186" i="13"/>
  <c r="AU256" i="14"/>
  <c r="AU579" i="13"/>
  <c r="AU770" i="14"/>
  <c r="AU409" i="14"/>
  <c r="AU202" i="13"/>
  <c r="AU325" i="13"/>
  <c r="AU443" i="14"/>
  <c r="AU116" i="13"/>
  <c r="AU1001" i="13"/>
  <c r="AU445" i="14"/>
  <c r="AU521" i="13"/>
  <c r="AU803" i="14"/>
  <c r="AU682" i="14"/>
  <c r="AU628" i="13"/>
  <c r="AU96" i="13"/>
  <c r="AU422" i="14"/>
  <c r="AU274" i="13"/>
  <c r="AU494" i="13"/>
  <c r="AU331" i="14"/>
  <c r="AU389" i="13"/>
  <c r="AU430" i="14"/>
  <c r="AU696" i="14"/>
  <c r="AU168" i="14"/>
  <c r="AU851" i="13"/>
  <c r="AU192" i="13"/>
  <c r="AU675" i="13"/>
  <c r="AU843" i="13"/>
  <c r="AU475" i="13"/>
  <c r="AU533" i="14"/>
  <c r="AU983" i="13"/>
  <c r="AU749" i="13"/>
  <c r="AU1044" i="13"/>
  <c r="AU128" i="14"/>
  <c r="AU112" i="14"/>
  <c r="AU175" i="14"/>
  <c r="AU791" i="13"/>
  <c r="AU777" i="13"/>
  <c r="AU296" i="14"/>
  <c r="AU992" i="13"/>
  <c r="AU641" i="14"/>
  <c r="AU474" i="13"/>
  <c r="AU537" i="14"/>
  <c r="AU641" i="13"/>
  <c r="AU1066" i="13"/>
  <c r="AU797" i="14"/>
  <c r="AU575" i="14"/>
  <c r="AU217" i="13"/>
  <c r="AU740" i="13"/>
  <c r="AU924" i="13"/>
  <c r="AU509" i="13"/>
  <c r="AU781" i="13"/>
  <c r="AU680" i="13"/>
  <c r="AU571" i="14"/>
  <c r="AU835" i="14"/>
  <c r="AU997" i="13"/>
  <c r="AU515" i="14"/>
  <c r="AU1034" i="13"/>
  <c r="AU736" i="14"/>
  <c r="AU884" i="13"/>
  <c r="AU985" i="13"/>
  <c r="AU338" i="14"/>
  <c r="AU40" i="13"/>
  <c r="AU761" i="14"/>
  <c r="AU171" i="13"/>
  <c r="AU15" i="14"/>
  <c r="AU82" i="13"/>
  <c r="AU664" i="13"/>
  <c r="AU278" i="14"/>
  <c r="AU722" i="13"/>
  <c r="AU36" i="13"/>
  <c r="AU381" i="14"/>
  <c r="AU548" i="14"/>
  <c r="AU837" i="14"/>
  <c r="AU380" i="13"/>
  <c r="AU206" i="14"/>
  <c r="AU449" i="13"/>
  <c r="AU922" i="14"/>
  <c r="AU583" i="13"/>
  <c r="AU187" i="14"/>
  <c r="AU653" i="14"/>
  <c r="AU344" i="14"/>
  <c r="AU366" i="14"/>
  <c r="AU492" i="14"/>
  <c r="AU116" i="14"/>
  <c r="AU894" i="13"/>
  <c r="AU994" i="14"/>
  <c r="AU602" i="14"/>
  <c r="AU289" i="13"/>
  <c r="AU209" i="14"/>
  <c r="AU53" i="14"/>
  <c r="AU645" i="14"/>
  <c r="AU1063" i="14"/>
  <c r="AU760" i="13"/>
  <c r="AU329" i="14"/>
  <c r="AU75" i="14"/>
  <c r="AU477" i="13"/>
  <c r="AU648" i="13"/>
  <c r="AU429" i="14"/>
  <c r="AU483" i="14"/>
  <c r="AU326" i="14"/>
  <c r="AU728" i="13"/>
  <c r="AU688" i="14"/>
  <c r="AU759" i="13"/>
  <c r="AU486" i="14"/>
  <c r="AU65" i="13"/>
  <c r="AU659" i="13"/>
  <c r="AU290" i="14"/>
  <c r="AU716" i="14"/>
  <c r="AU495" i="14"/>
  <c r="AU169" i="14"/>
  <c r="AU816" i="14"/>
  <c r="AU176" i="13"/>
  <c r="AU1020" i="13"/>
  <c r="AU1079" i="14"/>
  <c r="AU940" i="13"/>
  <c r="AU762" i="13"/>
  <c r="AU973" i="14"/>
  <c r="AU645" i="13"/>
  <c r="AU948" i="13"/>
  <c r="AU1084" i="13"/>
  <c r="AU541" i="13"/>
  <c r="AU831" i="13"/>
  <c r="AU349" i="13"/>
  <c r="AU368" i="13"/>
  <c r="AU494" i="14"/>
  <c r="AU91" i="13"/>
  <c r="AU801" i="13"/>
  <c r="AU519" i="14"/>
  <c r="AU510" i="13"/>
  <c r="AU374" i="14"/>
  <c r="AU555" i="14"/>
  <c r="AU423" i="14"/>
  <c r="AU683" i="14"/>
  <c r="AU986" i="13"/>
  <c r="AU369" i="13"/>
  <c r="AU689" i="14"/>
  <c r="AU580" i="13"/>
  <c r="AU864" i="14"/>
  <c r="AU941" i="13"/>
  <c r="AU550" i="13"/>
  <c r="AU456" i="14"/>
  <c r="AU35" i="13"/>
  <c r="AU305" i="14"/>
  <c r="AU314" i="14"/>
  <c r="AU784" i="14"/>
  <c r="AU754" i="13"/>
  <c r="AU912" i="14"/>
  <c r="AU658" i="13"/>
  <c r="AU221" i="14"/>
  <c r="AU568" i="14"/>
  <c r="AU515" i="13"/>
  <c r="AU76" i="14"/>
  <c r="AU130" i="14"/>
  <c r="AU259" i="13"/>
  <c r="AU120" i="13"/>
  <c r="AU789" i="13"/>
  <c r="AU1006" i="14"/>
  <c r="AU401" i="13"/>
  <c r="AU903" i="14"/>
  <c r="AU663" i="13"/>
  <c r="AU1007" i="14"/>
  <c r="AU616" i="14"/>
  <c r="AU254" i="13"/>
  <c r="AU432" i="13"/>
  <c r="AU1077" i="14"/>
  <c r="AU527" i="14"/>
  <c r="AU1047" i="13"/>
  <c r="AU210" i="14"/>
  <c r="AU287" i="13"/>
  <c r="AU148" i="13"/>
  <c r="AU232" i="14"/>
  <c r="AU593" i="14"/>
  <c r="AU62" i="13"/>
  <c r="AU971" i="14"/>
  <c r="AU801" i="14"/>
  <c r="AU945" i="13"/>
  <c r="AU1031" i="14"/>
  <c r="AU358" i="13"/>
  <c r="AU231" i="13"/>
  <c r="AU435" i="14"/>
  <c r="AU135" i="14"/>
  <c r="AU276" i="14"/>
  <c r="AU1045" i="14"/>
  <c r="AU103" i="14"/>
  <c r="AU467" i="13"/>
  <c r="AU770" i="13"/>
  <c r="AU937" i="13"/>
  <c r="AU1077" i="13"/>
  <c r="AU921" i="14"/>
  <c r="AU832" i="14"/>
  <c r="AU769" i="14"/>
  <c r="AU635" i="14"/>
  <c r="AU25" i="14"/>
  <c r="AU564" i="14"/>
  <c r="AU291" i="14"/>
  <c r="AU432" i="14"/>
  <c r="AU502" i="14"/>
  <c r="AU793" i="14"/>
  <c r="AU1081" i="14"/>
  <c r="AU947" i="13"/>
  <c r="AU198" i="14"/>
  <c r="AU763" i="13"/>
  <c r="AU125" i="13"/>
  <c r="AU535" i="13"/>
  <c r="AU80" i="14"/>
  <c r="AU610" i="13"/>
  <c r="AU450" i="14"/>
  <c r="AU717" i="14"/>
  <c r="AU895" i="14"/>
  <c r="AU357" i="13"/>
  <c r="AU227" i="14"/>
  <c r="AU419" i="14"/>
  <c r="AU416" i="13"/>
  <c r="AU879" i="13"/>
  <c r="AU975" i="14"/>
  <c r="AU612" i="14"/>
  <c r="AU946" i="14"/>
  <c r="AU844" i="13"/>
  <c r="AU1073" i="14"/>
  <c r="AU597" i="14"/>
  <c r="AU636" i="14"/>
  <c r="AU336" i="14"/>
  <c r="AU393" i="13"/>
  <c r="AU164" i="14"/>
  <c r="AU622" i="14"/>
  <c r="AU159" i="14"/>
  <c r="AU229" i="14"/>
  <c r="AU796" i="13"/>
  <c r="AU610" i="14"/>
  <c r="AU852" i="14"/>
  <c r="AU144" i="13"/>
  <c r="AU634" i="14"/>
  <c r="AU734" i="14"/>
  <c r="AU345" i="13"/>
  <c r="AU957" i="13"/>
  <c r="AU971" i="13"/>
  <c r="AU907" i="14"/>
  <c r="AU202" i="14"/>
  <c r="AU543" i="13"/>
  <c r="AU369" i="14"/>
  <c r="AU262" i="13"/>
  <c r="AU822" i="13"/>
  <c r="AU372" i="13"/>
  <c r="AU106" i="13"/>
  <c r="AU42" i="13"/>
  <c r="AU78" i="13" s="1"/>
  <c r="AU1062" i="14"/>
  <c r="AU1074" i="14" s="1"/>
  <c r="AU793" i="13"/>
  <c r="AU479" i="14"/>
  <c r="AU1015" i="13"/>
  <c r="AU396" i="14"/>
  <c r="AU968" i="14"/>
  <c r="AU842" i="13"/>
  <c r="AU196" i="13"/>
  <c r="AU1084" i="14"/>
  <c r="AU1009" i="13"/>
  <c r="AU747" i="14"/>
  <c r="AU701" i="13"/>
  <c r="AU338" i="13"/>
  <c r="AU258" i="13"/>
  <c r="AU592" i="14"/>
  <c r="AU291" i="13"/>
  <c r="AU777" i="14"/>
  <c r="AU99" i="14"/>
  <c r="AU707" i="14"/>
  <c r="AU622" i="13"/>
  <c r="AU595" i="14"/>
  <c r="AU1049" i="14"/>
  <c r="AU828" i="13"/>
  <c r="AU925" i="14"/>
  <c r="AU538" i="14"/>
  <c r="AU879" i="14"/>
  <c r="AU444" i="13"/>
  <c r="AU104" i="14"/>
  <c r="AU939" i="13"/>
  <c r="AU462" i="13"/>
  <c r="AU439" i="13"/>
  <c r="AU223" i="13"/>
  <c r="AU469" i="14"/>
  <c r="AU880" i="14"/>
  <c r="AU934" i="13"/>
  <c r="AU650" i="13"/>
  <c r="AU244" i="14"/>
  <c r="AU332" i="13"/>
  <c r="AU955" i="14"/>
  <c r="AU461" i="14"/>
  <c r="AU319" i="14"/>
  <c r="AU1024" i="13"/>
  <c r="AU865" i="13"/>
  <c r="AU373" i="14"/>
  <c r="AU739" i="14"/>
  <c r="AU55" i="14"/>
  <c r="AU905" i="13"/>
  <c r="AU57" i="13"/>
  <c r="AU809" i="13"/>
  <c r="AU184" i="14"/>
  <c r="AU589" i="14"/>
  <c r="AU837" i="13"/>
  <c r="AU737" i="14"/>
  <c r="AU124" i="13"/>
  <c r="AU246" i="13"/>
  <c r="AU247" i="13" s="1"/>
  <c r="AU804" i="13"/>
  <c r="AU1051" i="14"/>
  <c r="AU945" i="14"/>
  <c r="AU187" i="13"/>
  <c r="AU531" i="14"/>
  <c r="AU772" i="14"/>
  <c r="AU700" i="13"/>
  <c r="AU570" i="14"/>
  <c r="AU251" i="13"/>
  <c r="AU1000" i="14"/>
  <c r="AU568" i="13"/>
  <c r="AU623" i="14"/>
  <c r="AU463" i="14"/>
  <c r="AU73" i="14"/>
  <c r="AU172" i="14"/>
  <c r="AU1048" i="14"/>
  <c r="AU1078" i="13"/>
  <c r="AU207" i="14"/>
  <c r="AU1080" i="13"/>
  <c r="AU1044" i="14"/>
  <c r="AU789" i="14"/>
  <c r="AU392" i="14"/>
  <c r="AU525" i="14"/>
  <c r="AU34" i="14"/>
  <c r="AU649" i="14"/>
  <c r="AU385" i="14"/>
  <c r="AU667" i="14"/>
  <c r="AU508" i="14"/>
  <c r="AU549" i="14"/>
  <c r="AU307" i="13"/>
  <c r="AU992" i="14"/>
  <c r="AU537" i="13"/>
  <c r="AU814" i="14"/>
  <c r="AU391" i="14"/>
  <c r="AU517" i="14"/>
  <c r="AU153" i="14"/>
  <c r="AU39" i="14"/>
  <c r="AU862" i="14"/>
  <c r="AU100" i="14"/>
  <c r="AU752" i="13"/>
  <c r="AU367" i="13"/>
  <c r="AU651" i="13"/>
  <c r="AU280" i="14"/>
  <c r="AU302" i="13"/>
  <c r="AU657" i="13"/>
  <c r="AU415" i="14"/>
  <c r="AU939" i="14"/>
  <c r="AU152" i="14"/>
  <c r="AU862" i="13"/>
  <c r="AU545" i="14"/>
  <c r="AU490" i="14"/>
  <c r="AU1043" i="13"/>
  <c r="AU905" i="14"/>
  <c r="AU1034" i="14"/>
  <c r="AU600" i="14"/>
  <c r="AU38" i="14"/>
  <c r="AU126" i="14"/>
  <c r="AU923" i="14"/>
  <c r="AU68" i="13"/>
  <c r="AU49" i="14"/>
  <c r="AU661" i="14"/>
  <c r="AU272" i="13"/>
  <c r="AU311" i="14"/>
  <c r="AU919" i="14"/>
  <c r="AU340" i="14"/>
  <c r="AU832" i="13"/>
  <c r="AU45" i="14"/>
  <c r="AU257" i="13"/>
  <c r="AU753" i="14"/>
  <c r="AU282" i="14"/>
  <c r="AU283" i="14" s="1"/>
  <c r="AU29" i="14"/>
  <c r="AU313" i="13"/>
  <c r="AU532" i="13"/>
  <c r="AU1042" i="13"/>
  <c r="AU706" i="13"/>
  <c r="AU779" i="13"/>
  <c r="AU359" i="14"/>
  <c r="AU818" i="13"/>
  <c r="AU464" i="13"/>
  <c r="AU316" i="14"/>
  <c r="AU418" i="14"/>
  <c r="AU420" i="13"/>
  <c r="AU632" i="13"/>
  <c r="AU853" i="13"/>
  <c r="AU835" i="13"/>
  <c r="AU556" i="13"/>
  <c r="AU446" i="14"/>
  <c r="AU1056" i="14"/>
  <c r="AU998" i="13"/>
  <c r="AU57" i="14"/>
  <c r="AU448" i="14"/>
  <c r="AU892" i="13"/>
  <c r="AU84" i="13"/>
  <c r="AU627" i="14"/>
  <c r="AU20" i="13"/>
  <c r="AU201" i="13"/>
  <c r="AU629" i="13"/>
  <c r="AU422" i="13"/>
  <c r="AU395" i="14"/>
  <c r="AU160" i="13"/>
  <c r="AU669" i="14"/>
  <c r="AU523" i="13"/>
  <c r="AU564" i="13"/>
  <c r="AU8" i="13"/>
  <c r="AU18" i="13" s="1"/>
  <c r="AU669" i="13"/>
  <c r="AU708" i="13"/>
  <c r="AU547" i="14"/>
  <c r="AU140" i="13"/>
  <c r="AU813" i="14"/>
  <c r="AU308" i="13"/>
  <c r="AU493" i="13"/>
  <c r="AU742" i="13"/>
  <c r="AU474" i="14"/>
  <c r="AU885" i="13"/>
  <c r="AU958" i="13"/>
  <c r="AU1000" i="13"/>
  <c r="AU1068" i="13"/>
  <c r="AU352" i="13"/>
  <c r="AU388" i="14"/>
  <c r="AU418" i="13"/>
  <c r="AU805" i="14"/>
  <c r="AU431" i="13"/>
  <c r="AU507" i="13"/>
  <c r="AU604" i="13"/>
  <c r="AU817" i="13"/>
  <c r="AU634" i="13"/>
  <c r="AU512" i="13"/>
  <c r="AU896" i="14"/>
  <c r="AU718" i="13"/>
  <c r="AU359" i="13"/>
  <c r="AU25" i="13"/>
  <c r="AU914" i="13"/>
  <c r="AU673" i="13"/>
  <c r="AU712" i="13"/>
  <c r="AU436" i="14"/>
  <c r="AU828" i="14"/>
  <c r="AU1013" i="13"/>
  <c r="AU923" i="13"/>
  <c r="AU811" i="13"/>
  <c r="AU219" i="13"/>
  <c r="AU705" i="13"/>
  <c r="AU1060" i="14"/>
  <c r="AU764" i="14"/>
  <c r="AU10" i="13"/>
  <c r="AU569" i="13"/>
  <c r="AU240" i="13"/>
  <c r="AU280" i="13"/>
  <c r="AU534" i="13"/>
  <c r="AU158" i="14"/>
  <c r="AU869" i="14"/>
  <c r="AU492" i="13"/>
  <c r="AU735" i="13"/>
  <c r="AU707" i="13"/>
  <c r="AU787" i="13"/>
  <c r="AU925" i="13"/>
  <c r="AU1019" i="14"/>
  <c r="AU11" i="13"/>
  <c r="AU86" i="14"/>
  <c r="AU531" i="13"/>
  <c r="AU701" i="14"/>
  <c r="AU598" i="13"/>
  <c r="AU613" i="13"/>
  <c r="AU1070" i="14"/>
  <c r="AU504" i="14"/>
  <c r="AU812" i="13"/>
  <c r="AU999" i="13"/>
  <c r="AU343" i="13"/>
  <c r="AU743" i="13"/>
  <c r="AU860" i="13"/>
  <c r="AU145" i="14"/>
  <c r="AU350" i="13"/>
  <c r="AU639" i="13"/>
  <c r="AU406" i="13"/>
  <c r="AU601" i="13"/>
  <c r="AU754" i="14"/>
  <c r="AU670" i="13"/>
  <c r="AU304" i="13"/>
  <c r="AU617" i="14"/>
  <c r="AU855" i="13"/>
  <c r="AU993" i="13"/>
  <c r="AU873" i="13"/>
  <c r="AU47" i="13"/>
  <c r="AU920" i="13"/>
  <c r="AU833" i="14"/>
  <c r="AU959" i="13"/>
  <c r="AU141" i="13"/>
  <c r="AU264" i="13"/>
  <c r="AU534" i="14"/>
  <c r="AU416" i="14"/>
  <c r="AU965" i="14"/>
  <c r="AU716" i="13"/>
  <c r="AU372" i="14"/>
  <c r="AU788" i="13"/>
  <c r="AU570" i="13"/>
  <c r="AU571" i="13" s="1"/>
  <c r="AU14" i="13"/>
  <c r="AU15" i="13"/>
  <c r="AU489" i="13"/>
  <c r="AU528" i="13"/>
  <c r="AU833" i="13"/>
  <c r="AU625" i="14"/>
  <c r="AU744" i="13"/>
  <c r="AU929" i="13"/>
  <c r="AU720" i="14"/>
  <c r="AU59" i="14"/>
  <c r="AU576" i="13"/>
  <c r="AU21" i="14"/>
  <c r="AU241" i="14"/>
  <c r="AU23" i="13"/>
  <c r="AU472" i="13"/>
  <c r="AU783" i="13"/>
  <c r="AU849" i="13"/>
  <c r="AU908" i="13"/>
  <c r="AU799" i="14"/>
  <c r="AU934" i="14"/>
  <c r="AU1065" i="13"/>
  <c r="AU649" i="13"/>
  <c r="AU155" i="13"/>
  <c r="AU709" i="13"/>
  <c r="AU205" i="14"/>
  <c r="AU469" i="13"/>
  <c r="AU1032" i="14"/>
  <c r="AU12" i="13"/>
  <c r="AU836" i="14"/>
  <c r="AU476" i="14"/>
  <c r="AU876" i="13"/>
  <c r="AU695" i="14"/>
  <c r="AU130" i="13"/>
  <c r="AU317" i="13"/>
  <c r="AU562" i="13"/>
  <c r="AU938" i="14"/>
  <c r="AU181" i="14"/>
  <c r="AU74" i="13"/>
  <c r="AU485" i="14"/>
  <c r="AU387" i="13"/>
  <c r="AU94" i="14"/>
  <c r="AU170" i="13"/>
  <c r="AU315" i="14"/>
  <c r="AU237" i="13"/>
  <c r="AU958" i="14"/>
  <c r="AU795" i="14"/>
  <c r="AU424" i="13"/>
  <c r="AU636" i="13"/>
  <c r="AU1035" i="14"/>
  <c r="AU883" i="13"/>
  <c r="AU951" i="14"/>
  <c r="AU1010" i="13"/>
  <c r="AU662" i="13"/>
  <c r="AU397" i="13"/>
  <c r="AU713" i="13"/>
  <c r="AU839" i="14"/>
  <c r="AU227" i="13"/>
  <c r="AU1025" i="14"/>
  <c r="AU290" i="13"/>
  <c r="AU794" i="14"/>
  <c r="AU414" i="14"/>
  <c r="AU871" i="13"/>
  <c r="AU109" i="14"/>
  <c r="AU205" i="13"/>
  <c r="AU452" i="13"/>
  <c r="AU820" i="14"/>
  <c r="AU312" i="14"/>
  <c r="AU1028" i="14"/>
  <c r="AU65" i="14"/>
  <c r="AU1078" i="14"/>
  <c r="AU93" i="13"/>
  <c r="AU840" i="13"/>
  <c r="AU27" i="14"/>
  <c r="AU845" i="14"/>
  <c r="AU803" i="13"/>
  <c r="AU340" i="13"/>
  <c r="AU312" i="13"/>
  <c r="AU557" i="14"/>
  <c r="AU497" i="13"/>
  <c r="AU603" i="14"/>
  <c r="AU746" i="13"/>
  <c r="AU1040" i="13"/>
  <c r="AU586" i="13"/>
  <c r="AU896" i="13"/>
  <c r="AU353" i="13"/>
  <c r="AU961" i="13"/>
  <c r="AU677" i="14"/>
  <c r="AU713" i="14"/>
  <c r="AU325" i="14"/>
  <c r="AU796" i="14"/>
  <c r="AU275" i="14"/>
  <c r="AU654" i="13"/>
  <c r="AU364" i="14"/>
  <c r="AU231" i="14"/>
  <c r="AU265" i="13"/>
  <c r="AU680" i="14"/>
  <c r="AU652" i="13"/>
  <c r="AU647" i="14"/>
  <c r="AU215" i="14"/>
  <c r="AU199" i="14"/>
  <c r="AU34" i="13"/>
  <c r="AU287" i="14"/>
  <c r="AU984" i="13"/>
  <c r="AU841" i="13"/>
  <c r="AU131" i="14"/>
  <c r="AU624" i="13"/>
  <c r="AU265" i="14"/>
  <c r="AU109" i="13"/>
  <c r="AU521" i="14"/>
  <c r="AU652" i="14"/>
  <c r="AU1045" i="13"/>
  <c r="AU73" i="13"/>
  <c r="AU151" i="14"/>
  <c r="AU6" i="14"/>
  <c r="AU480" i="14"/>
  <c r="AU1005" i="14"/>
  <c r="AU293" i="14"/>
  <c r="AU158" i="13"/>
  <c r="AU815" i="14"/>
  <c r="AU405" i="13"/>
  <c r="AU1059" i="14"/>
  <c r="AU699" i="13"/>
  <c r="AU662" i="14"/>
  <c r="AU719" i="14"/>
  <c r="AU698" i="13"/>
  <c r="AU581" i="14"/>
  <c r="AU725" i="14"/>
  <c r="AU294" i="13"/>
  <c r="AU410" i="13"/>
  <c r="AU577" i="14"/>
  <c r="AU614" i="14"/>
  <c r="AU122" i="13"/>
  <c r="AU92" i="14"/>
  <c r="AU685" i="13"/>
  <c r="AU102" i="13"/>
  <c r="AU103" i="13" s="1"/>
  <c r="AU592" i="13"/>
  <c r="AU183" i="13"/>
  <c r="AU524" i="14"/>
  <c r="AU1021" i="14"/>
  <c r="AU481" i="13"/>
  <c r="AU211" i="13"/>
  <c r="AU496" i="14"/>
  <c r="AU66" i="14"/>
  <c r="AU400" i="14"/>
  <c r="AU506" i="14"/>
  <c r="AU817" i="14"/>
  <c r="AU453" i="14"/>
  <c r="AU982" i="14"/>
  <c r="AU1046" i="14"/>
  <c r="AU902" i="14"/>
  <c r="AU911" i="14"/>
  <c r="AU959" i="14"/>
  <c r="AU308" i="14"/>
  <c r="AU70" i="13"/>
  <c r="AU257" i="14"/>
  <c r="AU944" i="14"/>
  <c r="AU827" i="14"/>
  <c r="AU337" i="13"/>
  <c r="AU32" i="14"/>
  <c r="AU969" i="13"/>
  <c r="AU979" i="13"/>
  <c r="AU987" i="14"/>
  <c r="AU268" i="13"/>
  <c r="AU183" i="14"/>
  <c r="AU118" i="13"/>
  <c r="AU444" i="14"/>
  <c r="AU165" i="13"/>
  <c r="AU679" i="13"/>
  <c r="AU776" i="14"/>
  <c r="AU729" i="14"/>
  <c r="AU6" i="13"/>
  <c r="AU783" i="14"/>
  <c r="AU156" i="14"/>
  <c r="AU378" i="14"/>
  <c r="AU470" i="14"/>
  <c r="AU731" i="13"/>
  <c r="AU220" i="13"/>
  <c r="AU438" i="14"/>
  <c r="AU734" i="13"/>
  <c r="AU650" i="14"/>
  <c r="AU1009" i="14"/>
  <c r="AU588" i="14"/>
  <c r="AU24" i="14"/>
  <c r="AU601" i="14"/>
  <c r="AU710" i="13"/>
  <c r="AU433" i="13"/>
  <c r="AU611" i="14"/>
  <c r="AU800" i="14"/>
  <c r="AU139" i="14"/>
  <c r="AU964" i="14"/>
  <c r="AU536" i="14"/>
  <c r="AU395" i="13"/>
  <c r="AU365" i="14"/>
  <c r="AU412" i="14"/>
  <c r="AU439" i="14"/>
  <c r="AU1064" i="14"/>
  <c r="AU145" i="13"/>
  <c r="AU329" i="13"/>
  <c r="AU681" i="13"/>
  <c r="AU115" i="14"/>
  <c r="AU743" i="14"/>
  <c r="AU653" i="13"/>
  <c r="AU95" i="14"/>
  <c r="AU552" i="14"/>
  <c r="AU69" i="14"/>
  <c r="AU646" i="14"/>
  <c r="AU415" i="13"/>
  <c r="AU1064" i="13"/>
  <c r="AU1030" i="13"/>
  <c r="AU703" i="13"/>
  <c r="AU480" i="13"/>
  <c r="AU727" i="13"/>
  <c r="AU470" i="13"/>
  <c r="AU42" i="14"/>
  <c r="AU78" i="14" s="1"/>
  <c r="AU177" i="13"/>
  <c r="AU301" i="13"/>
  <c r="AU724" i="14"/>
  <c r="AU400" i="13"/>
  <c r="AU721" i="13"/>
  <c r="AU178" i="14"/>
  <c r="AU751" i="14"/>
  <c r="AU295" i="13"/>
  <c r="AU824" i="13"/>
  <c r="AU420" i="14"/>
  <c r="AU829" i="14"/>
  <c r="AU1027" i="13"/>
  <c r="AU1049" i="13"/>
  <c r="AU31" i="14"/>
  <c r="AU360" i="13"/>
  <c r="AU457" i="13"/>
  <c r="AU56" i="14"/>
  <c r="AU637" i="14"/>
  <c r="AU892" i="14"/>
  <c r="AU708" i="14"/>
  <c r="AU1060" i="13"/>
  <c r="AU307" i="14"/>
  <c r="AU84" i="14"/>
  <c r="AU435" i="13"/>
  <c r="AU966" i="13"/>
  <c r="AU737" i="13"/>
  <c r="AU341" i="13"/>
  <c r="AU617" i="13"/>
  <c r="AU763" i="14"/>
  <c r="AU812" i="14"/>
  <c r="AU705" i="14"/>
  <c r="AU1065" i="14"/>
  <c r="AU36" i="14"/>
  <c r="AU279" i="14"/>
  <c r="AU465" i="13"/>
  <c r="AU117" i="13"/>
  <c r="AU975" i="13"/>
  <c r="AU639" i="14"/>
  <c r="AU351" i="14"/>
  <c r="AU201" i="14"/>
  <c r="AU1018" i="13"/>
  <c r="AU47" i="14"/>
  <c r="AU986" i="14"/>
  <c r="AU509" i="14"/>
  <c r="AU366" i="13"/>
  <c r="AU614" i="13"/>
  <c r="AU476" i="13"/>
  <c r="AU339" i="14"/>
  <c r="AU730" i="13"/>
  <c r="AU315" i="13"/>
  <c r="AU913" i="13"/>
  <c r="AU271" i="14"/>
  <c r="AU591" i="14"/>
  <c r="AU233" i="14"/>
  <c r="AU255" i="13"/>
  <c r="AU781" i="14"/>
  <c r="AU149" i="14"/>
  <c r="AU222" i="14"/>
  <c r="AU270" i="14" s="1"/>
  <c r="AU293" i="13"/>
  <c r="AU1047" i="14"/>
  <c r="AU774" i="14"/>
  <c r="AU957" i="14"/>
  <c r="AU806" i="13"/>
  <c r="AU199" i="13"/>
  <c r="AU844" i="14"/>
  <c r="AU68" i="14"/>
  <c r="AU973" i="13"/>
  <c r="AU660" i="13"/>
  <c r="AU330" i="13"/>
  <c r="AU390" i="13" s="1"/>
  <c r="AU638" i="13"/>
  <c r="AU584" i="14"/>
  <c r="AU245" i="14"/>
  <c r="AU733" i="13"/>
  <c r="AU778" i="14"/>
  <c r="AU188" i="13"/>
  <c r="AU40" i="14"/>
  <c r="AU1038" i="13"/>
  <c r="AU318" i="13"/>
  <c r="AU319" i="13" s="1"/>
  <c r="AU440" i="14"/>
  <c r="AU722" i="14"/>
  <c r="AU811" i="14"/>
  <c r="AU684" i="14"/>
  <c r="AU242" i="13"/>
  <c r="AU1083" i="14"/>
  <c r="AU979" i="14"/>
  <c r="AU752" i="14"/>
  <c r="AU927" i="14"/>
  <c r="AU640" i="14"/>
  <c r="AU694" i="14"/>
  <c r="AU656" i="14"/>
  <c r="AU868" i="14"/>
  <c r="AU398" i="13"/>
  <c r="AU766" i="13"/>
  <c r="AU827" i="13"/>
  <c r="AU917" i="14"/>
  <c r="AU255" i="14"/>
  <c r="AU643" i="14"/>
  <c r="AU452" i="14"/>
  <c r="AU224" i="14"/>
  <c r="AU819" i="14"/>
  <c r="AU717" i="13"/>
  <c r="AU855" i="14"/>
  <c r="AU769" i="13"/>
  <c r="AU802" i="13"/>
  <c r="AU301" i="14"/>
  <c r="AU235" i="14"/>
  <c r="AU559" i="13"/>
  <c r="AU252" i="13"/>
  <c r="AU179" i="13"/>
  <c r="AU910" i="13"/>
  <c r="AU286" i="14"/>
  <c r="AU1022" i="13"/>
  <c r="AU909" i="14"/>
  <c r="AU901" i="13"/>
  <c r="AU487" i="14"/>
  <c r="AU598" i="14"/>
  <c r="AU511" i="13"/>
  <c r="AU190" i="14"/>
  <c r="AU651" i="14"/>
  <c r="AU565" i="14"/>
  <c r="AU607" i="13"/>
  <c r="AU491" i="14"/>
  <c r="AU333" i="13"/>
  <c r="AU556" i="14"/>
  <c r="AU755" i="13"/>
  <c r="AU580" i="14"/>
  <c r="AU898" i="13"/>
  <c r="AU129" i="13"/>
  <c r="AU875" i="14"/>
  <c r="AU353" i="14"/>
  <c r="AU679" i="14"/>
  <c r="AU732" i="13"/>
  <c r="AU995" i="14"/>
  <c r="AU563" i="13"/>
  <c r="AU260" i="13"/>
  <c r="AU759" i="14"/>
  <c r="AU267" i="13"/>
  <c r="AU907" i="13"/>
  <c r="AU709" i="14"/>
  <c r="AU161" i="13"/>
  <c r="AU118" i="14"/>
  <c r="AU392" i="13"/>
  <c r="AU742" i="14"/>
  <c r="AU715" i="13"/>
  <c r="AU37" i="14"/>
  <c r="AU693" i="14"/>
  <c r="AU864" i="13"/>
  <c r="AU376" i="13"/>
  <c r="AU7" i="14"/>
  <c r="AU423" i="13"/>
  <c r="AU484" i="14"/>
  <c r="AU468" i="14"/>
  <c r="AU968" i="13"/>
  <c r="AU910" i="14"/>
  <c r="AU807" i="13"/>
  <c r="AU808" i="13"/>
  <c r="AU628" i="14"/>
  <c r="AU505" i="13"/>
  <c r="AU1015" i="14"/>
  <c r="AU947" i="14"/>
  <c r="AU214" i="13"/>
  <c r="AU389" i="14"/>
  <c r="AU497" i="14"/>
  <c r="AU98" i="14"/>
  <c r="AU479" i="13"/>
  <c r="AU887" i="14"/>
  <c r="AU576" i="14"/>
  <c r="AU950" i="14"/>
  <c r="AU877" i="13"/>
  <c r="AU944" i="13"/>
  <c r="AU794" i="13"/>
  <c r="AU491" i="13"/>
  <c r="AU511" i="14"/>
  <c r="AU403" i="14"/>
  <c r="AU888" i="14"/>
  <c r="AU114" i="14"/>
  <c r="AU661" i="13"/>
  <c r="AU554" i="13"/>
  <c r="AU303" i="14"/>
  <c r="AU214" i="14"/>
  <c r="AU1001" i="14"/>
  <c r="AU426" i="13"/>
  <c r="AU546" i="13"/>
  <c r="AU611" i="13"/>
  <c r="AU101" i="14"/>
  <c r="AU28" i="14"/>
  <c r="AU857" i="14"/>
  <c r="AU620" i="14"/>
  <c r="AU725" i="13"/>
  <c r="AU863" i="13"/>
  <c r="AU660" i="14"/>
  <c r="AU559" i="14"/>
  <c r="AU523" i="14"/>
  <c r="AU545" i="13"/>
  <c r="AU731" i="14"/>
  <c r="AU82" i="14"/>
  <c r="AU77" i="13"/>
  <c r="AU985" i="14"/>
  <c r="AU188" i="14"/>
  <c r="AU137" i="14"/>
  <c r="AU106" i="14"/>
  <c r="AU297" i="13"/>
  <c r="AU147" i="13"/>
  <c r="AU437" i="13"/>
  <c r="AU60" i="14"/>
  <c r="AU426" i="14"/>
  <c r="AU572" i="13"/>
  <c r="AU63" i="14"/>
  <c r="AU473" i="14"/>
  <c r="AU858" i="13"/>
  <c r="AU733" i="14"/>
  <c r="AU256" i="13"/>
  <c r="AU283" i="13"/>
  <c r="AU965" i="13"/>
  <c r="AU631" i="14"/>
  <c r="AU773" i="13"/>
  <c r="AU539" i="14"/>
  <c r="AU696" i="13"/>
  <c r="AU800" i="13"/>
  <c r="AU755" i="14"/>
  <c r="AU180" i="13"/>
  <c r="AU132" i="13"/>
  <c r="AU551" i="13"/>
  <c r="AU821" i="14"/>
  <c r="AU279" i="13"/>
  <c r="AU1070" i="13"/>
  <c r="AU988" i="13"/>
  <c r="AU478" i="13"/>
  <c r="AU962" i="13"/>
  <c r="AU970" i="13"/>
  <c r="AU876" i="14"/>
  <c r="AU516" i="13"/>
  <c r="AU956" i="13"/>
  <c r="AU911" i="13"/>
  <c r="AU223" i="14"/>
  <c r="AU1076" i="13"/>
  <c r="AU361" i="13"/>
  <c r="AU137" i="13"/>
  <c r="AU72" i="14"/>
  <c r="AU35" i="14"/>
  <c r="AU398" i="14"/>
  <c r="AU239" i="14"/>
  <c r="AU56" i="13"/>
  <c r="AU299" i="14"/>
  <c r="AU266" i="14"/>
  <c r="AU1059" i="13"/>
  <c r="AU723" i="13"/>
  <c r="AU209" i="13"/>
  <c r="AU43" i="13"/>
  <c r="AU197" i="14"/>
  <c r="AU1082" i="14"/>
  <c r="AU81" i="14"/>
  <c r="AU61" i="14"/>
  <c r="AU1052" i="14"/>
  <c r="AU903" i="13"/>
  <c r="AU658" i="14"/>
  <c r="AU625" i="13"/>
  <c r="AU229" i="13"/>
  <c r="AU613" i="14"/>
  <c r="AU548" i="13"/>
  <c r="AU711" i="14"/>
  <c r="AU63" i="13"/>
  <c r="AU997" i="14"/>
  <c r="AU23" i="14"/>
  <c r="AU516" i="14"/>
  <c r="AU627" i="13"/>
  <c r="AU977" i="13"/>
  <c r="AU698" i="14"/>
  <c r="AU128" i="13"/>
  <c r="AU948" i="14"/>
  <c r="AU396" i="13"/>
  <c r="AU410" i="14"/>
  <c r="AU859" i="14"/>
  <c r="AU273" i="13"/>
  <c r="AU347" i="13"/>
  <c r="AU768" i="14"/>
  <c r="AU388" i="13"/>
  <c r="AU44" i="13"/>
  <c r="AU81" i="13"/>
  <c r="AU348" i="14"/>
  <c r="AU682" i="13"/>
  <c r="AU1029" i="13"/>
  <c r="AU946" i="13"/>
  <c r="AU700" i="14"/>
  <c r="AU179" i="14"/>
  <c r="AU764" i="13"/>
  <c r="AU374" i="13"/>
  <c r="AU259" i="14"/>
  <c r="AU1010" i="14"/>
  <c r="AU269" i="13"/>
  <c r="AU514" i="13"/>
  <c r="AU14" i="14"/>
  <c r="AU976" i="13"/>
  <c r="AU8" i="14"/>
  <c r="AU697" i="14"/>
  <c r="AU134" i="13"/>
  <c r="AU236" i="13"/>
  <c r="AU341" i="14"/>
  <c r="AU275" i="13"/>
  <c r="AU28" i="13"/>
  <c r="AU52" i="13"/>
  <c r="AU83" i="13"/>
  <c r="AU181" i="13"/>
  <c r="AU551" i="14"/>
  <c r="AU1018" i="14"/>
  <c r="AU94" i="13"/>
  <c r="AU306" i="14"/>
  <c r="AU761" i="13"/>
  <c r="AU204" i="13"/>
  <c r="AU278" i="13"/>
  <c r="AU344" i="13"/>
  <c r="AU437" i="14"/>
  <c r="AU676" i="14"/>
  <c r="AU367" i="14"/>
  <c r="AU131" i="13"/>
  <c r="AU250" i="13"/>
  <c r="AU379" i="13"/>
  <c r="AU442" i="13"/>
  <c r="AU577" i="13"/>
  <c r="AU263" i="13"/>
  <c r="AU496" i="13"/>
  <c r="AU597" i="13"/>
  <c r="AU637" i="13"/>
  <c r="AU48" i="13"/>
  <c r="AU10" i="14"/>
  <c r="G134" i="8" s="1"/>
  <c r="AU251" i="14"/>
  <c r="AU371" i="14"/>
  <c r="AU466" i="14"/>
  <c r="AU980" i="14"/>
  <c r="AU204" i="14"/>
  <c r="AU842" i="14"/>
  <c r="AU100" i="13"/>
  <c r="AU772" i="13"/>
  <c r="AU166" i="13"/>
  <c r="AU206" i="13"/>
  <c r="AU1071" i="13"/>
  <c r="AU884" i="14"/>
  <c r="AU1058" i="14"/>
  <c r="AU1040" i="14"/>
  <c r="AU371" i="13"/>
  <c r="AU55" i="13"/>
  <c r="AU241" i="13"/>
  <c r="AU140" i="14"/>
  <c r="AU385" i="13"/>
  <c r="AU615" i="14"/>
  <c r="AU459" i="13"/>
  <c r="AU375" i="14"/>
  <c r="AU524" i="13"/>
  <c r="AU11" i="14"/>
  <c r="AU349" i="14"/>
  <c r="AU852" i="13"/>
  <c r="AU692" i="14"/>
  <c r="AU891" i="13"/>
  <c r="AU134" i="14"/>
  <c r="AU64" i="14"/>
  <c r="AU1057" i="14"/>
  <c r="AU804" i="14"/>
  <c r="AU518" i="13"/>
  <c r="AU212" i="13"/>
  <c r="AU93" i="14"/>
  <c r="AU87" i="13"/>
  <c r="AU981" i="13"/>
  <c r="AU159" i="13"/>
  <c r="AU960" i="13"/>
  <c r="AU1054" i="14"/>
  <c r="AU370" i="14"/>
  <c r="AU1069" i="14"/>
  <c r="AU112" i="13"/>
  <c r="AU621" i="13"/>
  <c r="AU411" i="14"/>
  <c r="AU22" i="13"/>
  <c r="AU27" i="13"/>
  <c r="AU741" i="13"/>
  <c r="AU448" i="13"/>
  <c r="AU780" i="13"/>
  <c r="AU193" i="13"/>
  <c r="AU792" i="14"/>
  <c r="AU363" i="13"/>
  <c r="AU994" i="13"/>
  <c r="AU932" i="13"/>
  <c r="AU926" i="13"/>
  <c r="AU403" i="13"/>
  <c r="AU182" i="13"/>
  <c r="AU788" i="14"/>
  <c r="AU50" i="13"/>
  <c r="AU484" i="13"/>
  <c r="AU1035" i="13"/>
  <c r="AU58" i="14"/>
  <c r="AU412" i="13"/>
  <c r="AU786" i="13"/>
  <c r="AU345" i="14"/>
  <c r="AU861" i="13"/>
  <c r="AU735" i="14"/>
  <c r="AU950" i="13"/>
  <c r="AU16" i="13"/>
  <c r="AU21" i="13"/>
  <c r="AU1069" i="13"/>
  <c r="AU1063" i="13"/>
  <c r="AU1025" i="13"/>
  <c r="AU1073" i="13"/>
  <c r="AU17" i="13"/>
  <c r="AU29" i="13"/>
  <c r="AU49" i="13"/>
  <c r="AU88" i="13"/>
  <c r="AU53" i="13"/>
  <c r="AU17" i="14"/>
  <c r="O134" i="8"/>
  <c r="O126" i="8"/>
  <c r="G130" i="8"/>
  <c r="B147" i="8"/>
  <c r="O144" i="8"/>
  <c r="B129" i="8"/>
  <c r="O141" i="8"/>
  <c r="J142" i="8"/>
  <c r="B149" i="8"/>
  <c r="O132" i="8"/>
  <c r="B139" i="8"/>
  <c r="B136" i="8"/>
  <c r="T147" i="8"/>
  <c r="K143" i="8"/>
  <c r="J139" i="8"/>
  <c r="J130" i="8"/>
  <c r="G137" i="8"/>
  <c r="B127" i="8"/>
  <c r="J138" i="8"/>
  <c r="T127" i="8"/>
  <c r="J150" i="8"/>
  <c r="G126" i="8"/>
  <c r="K142" i="8"/>
  <c r="B137" i="8"/>
  <c r="G146" i="8"/>
  <c r="B140" i="8"/>
  <c r="B138" i="8"/>
  <c r="AE151" i="8"/>
  <c r="AU126" i="13"/>
  <c r="G145" i="8" l="1"/>
  <c r="K134" i="8"/>
  <c r="B125" i="8"/>
  <c r="J145" i="8"/>
  <c r="B122" i="8"/>
  <c r="J148" i="8"/>
  <c r="O127" i="8"/>
  <c r="Z127" i="8" s="1"/>
  <c r="G139" i="8"/>
  <c r="G133" i="8"/>
  <c r="G150" i="8"/>
  <c r="K123" i="8"/>
  <c r="B146" i="8"/>
  <c r="J133" i="8"/>
  <c r="G143" i="8"/>
  <c r="T142" i="8"/>
  <c r="J124" i="8"/>
  <c r="G131" i="8"/>
  <c r="K121" i="8"/>
  <c r="B124" i="8"/>
  <c r="T128" i="8"/>
  <c r="K124" i="8"/>
  <c r="O131" i="8"/>
  <c r="B128" i="8"/>
  <c r="J141" i="8"/>
  <c r="J126" i="8"/>
  <c r="G132" i="8"/>
  <c r="B142" i="8"/>
  <c r="B141" i="8"/>
  <c r="G122" i="8"/>
  <c r="T121" i="8"/>
  <c r="B143" i="8"/>
  <c r="J127" i="8"/>
  <c r="G148" i="8"/>
  <c r="T132" i="8"/>
  <c r="Z132" i="8" s="1"/>
  <c r="B148" i="8"/>
  <c r="J137" i="8"/>
  <c r="O136" i="8"/>
  <c r="B150" i="8"/>
  <c r="B135" i="8"/>
  <c r="G140" i="8"/>
  <c r="J132" i="8"/>
  <c r="T138" i="8"/>
  <c r="K150" i="8"/>
  <c r="J134" i="8"/>
  <c r="B144" i="8"/>
  <c r="G127" i="8"/>
  <c r="J135" i="8"/>
  <c r="B134" i="8"/>
  <c r="O125" i="8"/>
  <c r="K148" i="8"/>
  <c r="T149" i="8"/>
  <c r="T122" i="8"/>
  <c r="K137" i="8"/>
  <c r="O140" i="8"/>
  <c r="T134" i="8"/>
  <c r="Z134" i="8" s="1"/>
  <c r="G124" i="8"/>
  <c r="O138" i="8"/>
  <c r="O129" i="8"/>
  <c r="T150" i="8"/>
  <c r="K149" i="8"/>
  <c r="O143" i="8"/>
  <c r="O139" i="8"/>
  <c r="T140" i="8"/>
  <c r="O135" i="8"/>
  <c r="T133" i="8"/>
  <c r="T136" i="8"/>
  <c r="Z136" i="8" s="1"/>
  <c r="K139" i="8"/>
  <c r="K136" i="8"/>
  <c r="O123" i="8"/>
  <c r="T123" i="8"/>
  <c r="T124" i="8"/>
  <c r="K135" i="8"/>
  <c r="G121" i="8"/>
  <c r="K130" i="8"/>
  <c r="G144" i="8"/>
  <c r="O121" i="8"/>
  <c r="Z121" i="8" s="1"/>
  <c r="G142" i="8"/>
  <c r="J131" i="8"/>
  <c r="T129" i="8"/>
  <c r="J144" i="8"/>
  <c r="O149" i="8"/>
  <c r="Z149" i="8" s="1"/>
  <c r="G125" i="8"/>
  <c r="T135" i="8"/>
  <c r="O145" i="8"/>
  <c r="T131" i="8"/>
  <c r="Z131" i="8" s="1"/>
  <c r="K140" i="8"/>
  <c r="T148" i="8"/>
  <c r="K132" i="8"/>
  <c r="J129" i="8"/>
  <c r="G123" i="8"/>
  <c r="G128" i="8"/>
  <c r="J147" i="8"/>
  <c r="G138" i="8"/>
  <c r="B123" i="8"/>
  <c r="G136" i="8"/>
  <c r="J122" i="8"/>
  <c r="G135" i="8"/>
  <c r="J128" i="8"/>
  <c r="B130" i="8"/>
  <c r="B131" i="8"/>
  <c r="G129" i="8"/>
  <c r="G149" i="8"/>
  <c r="J140" i="8"/>
  <c r="O137" i="8"/>
  <c r="B132" i="8"/>
  <c r="J125" i="8"/>
  <c r="B145" i="8"/>
  <c r="G147" i="8"/>
  <c r="O122" i="8"/>
  <c r="Z122" i="8" s="1"/>
  <c r="O148" i="8"/>
  <c r="K147" i="8"/>
  <c r="O142" i="8"/>
  <c r="Z142" i="8" s="1"/>
  <c r="K144" i="8"/>
  <c r="T126" i="8"/>
  <c r="Z126" i="8" s="1"/>
  <c r="K133" i="8"/>
  <c r="O133" i="8"/>
  <c r="Z133" i="8" s="1"/>
  <c r="K131" i="8"/>
  <c r="B121" i="8"/>
  <c r="K146" i="8"/>
  <c r="J146" i="8"/>
  <c r="O146" i="8"/>
  <c r="T145" i="8"/>
  <c r="K127" i="8"/>
  <c r="J143" i="8"/>
  <c r="O147" i="8"/>
  <c r="Z147" i="8" s="1"/>
  <c r="T139" i="8"/>
  <c r="K125" i="8"/>
  <c r="O128" i="8"/>
  <c r="Z128" i="8" s="1"/>
  <c r="T141" i="8"/>
  <c r="Z141" i="8" s="1"/>
  <c r="T137" i="8"/>
  <c r="Z137" i="8" s="1"/>
  <c r="K141" i="8"/>
  <c r="O130" i="8"/>
  <c r="T125" i="8"/>
  <c r="T143" i="8"/>
  <c r="K128" i="8"/>
  <c r="K129" i="8"/>
  <c r="J149" i="8"/>
  <c r="B133" i="8"/>
  <c r="K138" i="8"/>
  <c r="B126" i="8"/>
  <c r="J123" i="8"/>
  <c r="O124" i="8"/>
  <c r="Z124" i="8" s="1"/>
  <c r="G141" i="8"/>
  <c r="T130" i="8"/>
  <c r="J136" i="8"/>
  <c r="O150" i="8"/>
  <c r="Z150" i="8" s="1"/>
  <c r="K145" i="8"/>
  <c r="T146" i="8"/>
  <c r="K122" i="8"/>
  <c r="T144" i="8"/>
  <c r="Z144" i="8" s="1"/>
  <c r="K126" i="8"/>
  <c r="J121" i="8"/>
  <c r="AU138" i="13"/>
  <c r="Z138" i="8" l="1"/>
  <c r="Z139" i="8"/>
  <c r="Z129" i="8"/>
  <c r="Z140" i="8"/>
  <c r="Z146" i="8"/>
  <c r="Z123" i="8"/>
  <c r="Z143" i="8"/>
  <c r="Z125" i="8"/>
  <c r="Z130" i="8"/>
  <c r="Z145" i="8"/>
  <c r="Z135" i="8"/>
  <c r="Z148" i="8"/>
  <c r="AU150" i="13"/>
  <c r="AU162" i="13" s="1"/>
  <c r="AU174" i="13" s="1"/>
  <c r="AU175" i="13" s="1"/>
  <c r="AU198" i="13" s="1"/>
  <c r="AU234" i="13" s="1"/>
  <c r="AU270" i="13" s="1"/>
  <c r="AU306" i="13" s="1"/>
  <c r="AU342" i="13" s="1"/>
  <c r="AU378" i="13" s="1"/>
  <c r="AU414" i="13" s="1"/>
  <c r="AU450" i="13" s="1"/>
  <c r="AU486" i="13" s="1"/>
  <c r="AU522" i="13" s="1"/>
  <c r="AU558" i="13" s="1"/>
  <c r="AU594" i="13" s="1"/>
  <c r="AU630" i="13" s="1"/>
  <c r="AU666" i="13" s="1"/>
  <c r="AU702" i="13" s="1"/>
  <c r="AU738" i="13" s="1"/>
  <c r="AU774" i="13" s="1"/>
  <c r="AU798" i="13" s="1"/>
  <c r="O151" i="8" l="1"/>
  <c r="O152" i="8" s="1"/>
  <c r="O153" i="8" s="1"/>
  <c r="AU834" i="13"/>
  <c r="AU810" i="13"/>
  <c r="AJ23" i="8"/>
  <c r="AP23" i="8" s="1"/>
  <c r="AJ27" i="8"/>
  <c r="AP27" i="8" s="1"/>
  <c r="BP12" i="8"/>
  <c r="BV12" i="8" s="1"/>
  <c r="CB12" i="8" s="1"/>
  <c r="AJ16" i="8"/>
  <c r="AP16" i="8" s="1"/>
  <c r="BP19" i="8"/>
  <c r="BV19" i="8" s="1"/>
  <c r="AJ22" i="8"/>
  <c r="AP22" i="8" s="1"/>
  <c r="BP25" i="8"/>
  <c r="BV25" i="8" s="1"/>
  <c r="AJ9" i="8"/>
  <c r="AP9" i="8" s="1"/>
  <c r="AJ31" i="8"/>
  <c r="AP31" i="8" s="1"/>
  <c r="BP14" i="8"/>
  <c r="BV14" i="8" s="1"/>
  <c r="AJ25" i="8"/>
  <c r="AP25" i="8" s="1"/>
  <c r="CB25" i="8" s="1"/>
  <c r="BP31" i="8"/>
  <c r="BV31" i="8" s="1"/>
  <c r="AJ19" i="8"/>
  <c r="AP19" i="8" s="1"/>
  <c r="AJ34" i="8"/>
  <c r="AP34" i="8" s="1"/>
  <c r="BP29" i="8"/>
  <c r="BV29" i="8" s="1"/>
  <c r="AJ32" i="8"/>
  <c r="AP32" i="8" s="1"/>
  <c r="BP26" i="8"/>
  <c r="BV26" i="8" s="1"/>
  <c r="AJ15" i="8"/>
  <c r="AP15" i="8" s="1"/>
  <c r="BP15" i="8"/>
  <c r="BV15" i="8" s="1"/>
  <c r="BP20" i="8"/>
  <c r="BV20" i="8" s="1"/>
  <c r="BP18" i="8"/>
  <c r="BV18" i="8" s="1"/>
  <c r="BP37" i="8"/>
  <c r="BV37" i="8" s="1"/>
  <c r="BP11" i="8"/>
  <c r="BV11" i="8" s="1"/>
  <c r="BP10" i="8"/>
  <c r="BV10" i="8" s="1"/>
  <c r="AJ20" i="8"/>
  <c r="AP20" i="8" s="1"/>
  <c r="AJ18" i="8"/>
  <c r="AP18" i="8" s="1"/>
  <c r="BP27" i="8"/>
  <c r="BV27" i="8" s="1"/>
  <c r="AJ21" i="8"/>
  <c r="AP21" i="8" s="1"/>
  <c r="BP21" i="8"/>
  <c r="BV21" i="8" s="1"/>
  <c r="BP17" i="8"/>
  <c r="BV17" i="8" s="1"/>
  <c r="AJ37" i="8"/>
  <c r="AP37" i="8" s="1"/>
  <c r="BP16" i="8"/>
  <c r="BV16" i="8" s="1"/>
  <c r="AJ24" i="8"/>
  <c r="AP24" i="8" s="1"/>
  <c r="BP33" i="8"/>
  <c r="BV33" i="8" s="1"/>
  <c r="AJ17" i="8"/>
  <c r="AP17" i="8" s="1"/>
  <c r="AJ11" i="8"/>
  <c r="AP11" i="8" s="1"/>
  <c r="AJ10" i="8"/>
  <c r="AP10" i="8" s="1"/>
  <c r="BP32" i="8"/>
  <c r="BV32" i="8" s="1"/>
  <c r="AJ30" i="8"/>
  <c r="AP30" i="8" s="1"/>
  <c r="BP35" i="8"/>
  <c r="BV35" i="8" s="1"/>
  <c r="BP24" i="8"/>
  <c r="BV24" i="8" s="1"/>
  <c r="AJ29" i="8"/>
  <c r="AP29" i="8" s="1"/>
  <c r="BP30" i="8"/>
  <c r="BV30" i="8" s="1"/>
  <c r="BP28" i="8"/>
  <c r="BV28" i="8" s="1"/>
  <c r="AJ33" i="8"/>
  <c r="AP33" i="8" s="1"/>
  <c r="AJ26" i="8"/>
  <c r="AP26" i="8" s="1"/>
  <c r="AJ14" i="8"/>
  <c r="AP14" i="8" s="1"/>
  <c r="AJ28" i="8"/>
  <c r="AP28" i="8" s="1"/>
  <c r="BP34" i="8"/>
  <c r="BV34" i="8" s="1"/>
  <c r="AJ13" i="8"/>
  <c r="AP13" i="8" s="1"/>
  <c r="BP23" i="8"/>
  <c r="BV23" i="8" s="1"/>
  <c r="AJ35" i="8"/>
  <c r="AP35" i="8" s="1"/>
  <c r="BP22" i="8"/>
  <c r="BV22" i="8" s="1"/>
  <c r="BP13" i="8"/>
  <c r="BV13" i="8" s="1"/>
  <c r="BP36" i="8"/>
  <c r="BV36" i="8" s="1"/>
  <c r="CB36" i="8" s="1"/>
  <c r="AU870" i="13" l="1"/>
  <c r="AU846" i="13"/>
  <c r="CB23" i="8"/>
  <c r="CB33" i="8"/>
  <c r="CB18" i="8"/>
  <c r="CB17" i="8"/>
  <c r="CB10" i="8"/>
  <c r="CB20" i="8"/>
  <c r="CB19" i="8"/>
  <c r="CB11" i="8"/>
  <c r="CB28" i="8"/>
  <c r="CB24" i="8"/>
  <c r="CB32" i="8"/>
  <c r="CB14" i="8"/>
  <c r="CB22" i="8"/>
  <c r="CB21" i="8"/>
  <c r="BK109" i="8"/>
  <c r="CB31" i="8"/>
  <c r="CB27" i="8"/>
  <c r="CB13" i="8"/>
  <c r="CB30" i="8"/>
  <c r="CB37" i="8"/>
  <c r="CB16" i="8"/>
  <c r="CB34" i="8"/>
  <c r="CB26" i="8"/>
  <c r="CB35" i="8"/>
  <c r="CB15" i="8"/>
  <c r="CB29" i="8"/>
  <c r="AE109" i="8"/>
  <c r="CB9" i="8"/>
  <c r="AU906" i="13" l="1"/>
  <c r="AU882" i="13"/>
  <c r="Q34" i="1"/>
  <c r="V28" i="17"/>
  <c r="Q33" i="1"/>
  <c r="V27" i="17"/>
  <c r="AU942" i="13" l="1"/>
  <c r="AU918" i="13"/>
  <c r="V24" i="17"/>
  <c r="V33" i="17" s="1"/>
  <c r="V23" i="17" s="1"/>
  <c r="V45" i="17" s="1"/>
  <c r="Q30" i="1"/>
  <c r="Q40" i="1" s="1"/>
  <c r="Q29" i="1" s="1"/>
  <c r="AU954" i="13" l="1"/>
  <c r="AU990" i="13" l="1"/>
  <c r="AU1014" i="13" s="1"/>
  <c r="AU1026" i="13" l="1"/>
  <c r="AU1062" i="13" l="1"/>
  <c r="AU1098" i="13" s="1"/>
  <c r="AU1134" i="13" l="1"/>
  <c r="AU1158" i="13" l="1"/>
  <c r="AU1170" i="13" l="1"/>
  <c r="AU1206" i="13" l="1"/>
  <c r="AU1242" i="13" s="1"/>
  <c r="AU1278" i="13" l="1"/>
  <c r="AU1314" i="13" s="1"/>
  <c r="AU1350" i="13" s="1"/>
  <c r="AU1374" i="13" s="1"/>
  <c r="AU1422" i="13" s="1"/>
  <c r="AU1458" i="13" s="1"/>
  <c r="AU1494" i="13" s="1"/>
  <c r="AU1530" i="13" s="1"/>
  <c r="AU1566" i="13" s="1"/>
  <c r="AU1602" i="13" s="1"/>
  <c r="AU1638" i="13" s="1"/>
  <c r="AU1674" i="13" s="1"/>
  <c r="AU1710" i="13" s="1"/>
  <c r="AU1746" i="13" s="1"/>
  <c r="AU1782" i="13" s="1"/>
  <c r="AU1818" i="13" s="1"/>
  <c r="AU1842" i="13" s="1"/>
  <c r="AU1890" i="13" s="1"/>
  <c r="AU1926" i="13" s="1"/>
  <c r="AU1962" i="13" s="1"/>
  <c r="AU1998" i="13" s="1"/>
  <c r="AU2034" i="13" s="1"/>
  <c r="AU2070" i="13" s="1"/>
  <c r="AU2106" i="13" l="1"/>
  <c r="AU2142" i="13" l="1"/>
  <c r="AU57" i="8" s="1"/>
  <c r="T55" i="8"/>
  <c r="AU80" i="8"/>
  <c r="G74" i="8"/>
  <c r="T38" i="8"/>
  <c r="AZ72" i="8"/>
  <c r="B72" i="8"/>
  <c r="T52" i="8"/>
  <c r="G85" i="8"/>
  <c r="T102" i="8"/>
  <c r="AZ61" i="8"/>
  <c r="J95" i="8"/>
  <c r="J78" i="8"/>
  <c r="AZ15" i="8"/>
  <c r="T82" i="8"/>
  <c r="J74" i="8"/>
  <c r="AU50" i="8"/>
  <c r="J80" i="8"/>
  <c r="O92" i="8"/>
  <c r="K40" i="8"/>
  <c r="AU72" i="8"/>
  <c r="AU65" i="8"/>
  <c r="O40" i="8"/>
  <c r="T63" i="8"/>
  <c r="AU89" i="8"/>
  <c r="K79" i="8"/>
  <c r="T65" i="8"/>
  <c r="AZ57" i="8"/>
  <c r="T99" i="8"/>
  <c r="AZ71" i="8"/>
  <c r="AZ34" i="8"/>
  <c r="J73" i="8"/>
  <c r="AU76" i="8"/>
  <c r="AU69" i="8"/>
  <c r="AZ75" i="8"/>
  <c r="AU83" i="8"/>
  <c r="T56" i="8"/>
  <c r="O46" i="8"/>
  <c r="O106" i="8"/>
  <c r="AZ42" i="8"/>
  <c r="O43" i="8"/>
  <c r="AZ68" i="8"/>
  <c r="AU39" i="8"/>
  <c r="AZ40" i="8"/>
  <c r="J102" i="8"/>
  <c r="O108" i="8"/>
  <c r="AU46" i="8"/>
  <c r="T60" i="8"/>
  <c r="O51" i="8"/>
  <c r="T51" i="8"/>
  <c r="G70" i="8"/>
  <c r="K73" i="8"/>
  <c r="B69" i="8"/>
  <c r="B107" i="8"/>
  <c r="G93" i="8"/>
  <c r="AU102" i="8"/>
  <c r="AZ95" i="8"/>
  <c r="K60" i="8"/>
  <c r="O48" i="8"/>
  <c r="G97" i="8"/>
  <c r="AU55" i="8"/>
  <c r="K92" i="8"/>
  <c r="AZ101" i="8"/>
  <c r="AU49" i="8"/>
  <c r="O38" i="8"/>
  <c r="AU68" i="8"/>
  <c r="K106" i="8"/>
  <c r="K98" i="8"/>
  <c r="J105" i="8"/>
  <c r="G99" i="8"/>
  <c r="J100" i="8"/>
  <c r="O68" i="8"/>
  <c r="T88" i="8"/>
  <c r="K39" i="8"/>
  <c r="G105" i="8"/>
  <c r="O63" i="8"/>
  <c r="AU82" i="8"/>
  <c r="AU77" i="8"/>
  <c r="K48" i="8"/>
  <c r="AZ91" i="8"/>
  <c r="AZ45" i="8"/>
  <c r="J92" i="8"/>
  <c r="O54" i="8"/>
  <c r="O104" i="8"/>
  <c r="O101" i="8"/>
  <c r="J103" i="8"/>
  <c r="AZ43" i="8"/>
  <c r="AU87" i="8"/>
  <c r="O70" i="8"/>
  <c r="AZ22" i="8"/>
  <c r="AZ31" i="8"/>
  <c r="T37" i="8"/>
  <c r="K44" i="8"/>
  <c r="AU97" i="8"/>
  <c r="B96" i="8"/>
  <c r="K64" i="8"/>
  <c r="J89" i="8"/>
  <c r="G87" i="8"/>
  <c r="AZ49" i="8"/>
  <c r="AZ85" i="8"/>
  <c r="AU48" i="8"/>
  <c r="T66" i="8"/>
  <c r="AZ69" i="8"/>
  <c r="AU86" i="8"/>
  <c r="AZ55" i="8"/>
  <c r="T54" i="8"/>
  <c r="B81" i="8"/>
  <c r="J83" i="8"/>
  <c r="B77" i="8"/>
  <c r="O50" i="8"/>
  <c r="AU81" i="8"/>
  <c r="K65" i="8"/>
  <c r="T67" i="8"/>
  <c r="K46" i="8"/>
  <c r="K80" i="8"/>
  <c r="O66" i="8"/>
  <c r="AZ48" i="8"/>
  <c r="AZ67" i="8"/>
  <c r="T44" i="8"/>
  <c r="O95" i="8"/>
  <c r="AZ106" i="8"/>
  <c r="AU34" i="8"/>
  <c r="T49" i="8"/>
  <c r="K83" i="8"/>
  <c r="O56" i="8"/>
  <c r="T108" i="8"/>
  <c r="AU56" i="8"/>
  <c r="J77" i="8"/>
  <c r="B71" i="8"/>
  <c r="J98" i="8"/>
  <c r="AU84" i="8"/>
  <c r="T73" i="8"/>
  <c r="T106" i="8"/>
  <c r="AU43" i="8"/>
  <c r="B92" i="8"/>
  <c r="G84" i="8"/>
  <c r="T48" i="8"/>
  <c r="AZ103" i="8"/>
  <c r="T50" i="8"/>
  <c r="B78" i="8"/>
  <c r="K66" i="8"/>
  <c r="AU40" i="8"/>
  <c r="AZ53" i="8"/>
  <c r="K104" i="8"/>
  <c r="K84" i="8"/>
  <c r="O78" i="8"/>
  <c r="G86" i="8"/>
  <c r="B75" i="8"/>
  <c r="O73" i="8"/>
  <c r="AZ104" i="8"/>
  <c r="AU47" i="8"/>
  <c r="K53" i="8"/>
  <c r="T83" i="8"/>
  <c r="G76" i="8"/>
  <c r="T58" i="8"/>
  <c r="T74" i="8"/>
  <c r="B98" i="8"/>
  <c r="O103" i="8"/>
  <c r="AZ63" i="8"/>
  <c r="AZ46" i="8"/>
  <c r="O76" i="8"/>
  <c r="O105" i="8"/>
  <c r="AU60" i="8"/>
  <c r="K61" i="8"/>
  <c r="AU63" i="8"/>
  <c r="AZ52" i="8"/>
  <c r="AU105" i="8"/>
  <c r="T41" i="8"/>
  <c r="T64" i="8"/>
  <c r="B80" i="8"/>
  <c r="T45" i="8"/>
  <c r="AU79" i="8"/>
  <c r="AZ27" i="8"/>
  <c r="K38" i="8"/>
  <c r="T103" i="8"/>
  <c r="AZ38" i="8"/>
  <c r="K100" i="8"/>
  <c r="K59" i="8"/>
  <c r="K107" i="8"/>
  <c r="K71" i="8"/>
  <c r="B86" i="8"/>
  <c r="T95" i="8"/>
  <c r="K103" i="8"/>
  <c r="J86" i="8"/>
  <c r="O94" i="8"/>
  <c r="AZ80" i="8"/>
  <c r="J82" i="8"/>
  <c r="K55" i="8"/>
  <c r="G79" i="8"/>
  <c r="K45" i="8"/>
  <c r="T80" i="8"/>
  <c r="O47" i="8"/>
  <c r="T57" i="8"/>
  <c r="T53" i="8"/>
  <c r="G80" i="8"/>
  <c r="T98" i="8"/>
  <c r="AU67" i="8"/>
  <c r="K89" i="8"/>
  <c r="K102" i="8"/>
  <c r="G83" i="8"/>
  <c r="B105" i="8"/>
  <c r="AU54" i="8"/>
  <c r="J94" i="8"/>
  <c r="AU64" i="8"/>
  <c r="AZ30" i="8"/>
  <c r="AU61" i="8"/>
  <c r="J101" i="8"/>
  <c r="B106" i="8"/>
  <c r="J69" i="8"/>
  <c r="T87" i="8"/>
  <c r="O57" i="8"/>
  <c r="AZ64" i="8"/>
  <c r="B108" i="8"/>
  <c r="AU58" i="8"/>
  <c r="AU70" i="8"/>
  <c r="J106" i="8"/>
  <c r="G107" i="8"/>
  <c r="AU88" i="8"/>
  <c r="O107" i="8"/>
  <c r="J81" i="8"/>
  <c r="T59" i="8"/>
  <c r="AZ20" i="8"/>
  <c r="AZ39" i="8"/>
  <c r="BF39" i="8" s="1"/>
  <c r="K105" i="8"/>
  <c r="O91" i="8"/>
  <c r="AZ47" i="8"/>
  <c r="K49" i="8"/>
  <c r="AU62" i="8"/>
  <c r="K69" i="8"/>
  <c r="K82" i="8"/>
  <c r="T43" i="8"/>
  <c r="O82" i="8"/>
  <c r="AZ83" i="8"/>
  <c r="AZ102" i="8"/>
  <c r="G106" i="8"/>
  <c r="G73" i="8"/>
  <c r="T79" i="8"/>
  <c r="K67" i="8"/>
  <c r="O62" i="8"/>
  <c r="AU103" i="8"/>
  <c r="K88" i="8"/>
  <c r="AU92" i="8"/>
  <c r="AU101" i="8"/>
  <c r="BF101" i="8" s="1"/>
  <c r="J96" i="8"/>
  <c r="T105" i="8"/>
  <c r="O27" i="8"/>
  <c r="J93" i="8"/>
  <c r="G100" i="8"/>
  <c r="T91" i="8"/>
  <c r="B83" i="8"/>
  <c r="T75" i="8"/>
  <c r="G88" i="8"/>
  <c r="T90" i="8"/>
  <c r="AU11" i="8"/>
  <c r="T69" i="8"/>
  <c r="AU18" i="8"/>
  <c r="AZ82" i="8"/>
  <c r="K76" i="8"/>
  <c r="AU45" i="8"/>
  <c r="O80" i="8"/>
  <c r="T35" i="8"/>
  <c r="K81" i="8"/>
  <c r="AU107" i="8"/>
  <c r="AZ99" i="8"/>
  <c r="T104" i="8"/>
  <c r="K85" i="8"/>
  <c r="K72" i="8"/>
  <c r="O71" i="8"/>
  <c r="O14" i="8"/>
  <c r="K32" i="8"/>
  <c r="AZ11" i="8"/>
  <c r="T12" i="8"/>
  <c r="J104" i="8"/>
  <c r="G81" i="8"/>
  <c r="J97" i="8"/>
  <c r="AZ35" i="8"/>
  <c r="K13" i="8"/>
  <c r="AZ32" i="8"/>
  <c r="AZ51" i="8"/>
  <c r="AZ13" i="8"/>
  <c r="T19" i="8"/>
  <c r="AU9" i="8"/>
  <c r="T93" i="8"/>
  <c r="O22" i="8"/>
  <c r="G91" i="8"/>
  <c r="O15" i="8"/>
  <c r="K19" i="8"/>
  <c r="O26" i="8"/>
  <c r="O85" i="8"/>
  <c r="K97" i="8"/>
  <c r="T100" i="8"/>
  <c r="AZ19" i="8"/>
  <c r="O72" i="8"/>
  <c r="T85" i="8"/>
  <c r="T61" i="8"/>
  <c r="K21" i="8"/>
  <c r="O9" i="8"/>
  <c r="K11" i="8"/>
  <c r="O99" i="8"/>
  <c r="G95" i="8"/>
  <c r="K23" i="8"/>
  <c r="AU10" i="8"/>
  <c r="K24" i="8"/>
  <c r="AU85" i="8"/>
  <c r="BF85" i="8" s="1"/>
  <c r="AU93" i="8"/>
  <c r="J99" i="8"/>
  <c r="AU108" i="8"/>
  <c r="K41" i="8"/>
  <c r="G96" i="8"/>
  <c r="T89" i="8"/>
  <c r="T97" i="8"/>
  <c r="T27" i="8"/>
  <c r="T14" i="8"/>
  <c r="AU26" i="8"/>
  <c r="AU22" i="8"/>
  <c r="T107" i="8"/>
  <c r="K94" i="8"/>
  <c r="O93" i="8"/>
  <c r="O84" i="8"/>
  <c r="K101" i="8"/>
  <c r="AZ74" i="8"/>
  <c r="AU51" i="8"/>
  <c r="J70" i="8"/>
  <c r="T84" i="8"/>
  <c r="T24" i="8"/>
  <c r="K26" i="8"/>
  <c r="T26" i="8"/>
  <c r="AU96" i="8"/>
  <c r="O25" i="8"/>
  <c r="K16" i="8"/>
  <c r="G72" i="8"/>
  <c r="AU98" i="8"/>
  <c r="B82" i="8"/>
  <c r="T86" i="8"/>
  <c r="G78" i="8"/>
  <c r="AU36" i="8"/>
  <c r="J71" i="8"/>
  <c r="J75" i="8"/>
  <c r="K15" i="8"/>
  <c r="K87" i="8"/>
  <c r="B97" i="8"/>
  <c r="AU106" i="8"/>
  <c r="O96" i="8"/>
  <c r="G101" i="8"/>
  <c r="T21" i="8"/>
  <c r="K75" i="8"/>
  <c r="AZ88" i="8"/>
  <c r="T70" i="8"/>
  <c r="T46" i="8"/>
  <c r="AZ78" i="8"/>
  <c r="K29" i="8"/>
  <c r="T28" i="8"/>
  <c r="AZ29" i="8"/>
  <c r="AZ60" i="8"/>
  <c r="AZ26" i="8"/>
  <c r="AZ65" i="8"/>
  <c r="B94" i="8"/>
  <c r="T33" i="8"/>
  <c r="J72" i="8"/>
  <c r="AU78" i="8"/>
  <c r="AZ73" i="8"/>
  <c r="J91" i="8"/>
  <c r="O31" i="8"/>
  <c r="K108" i="8"/>
  <c r="AU38" i="8"/>
  <c r="T23" i="8"/>
  <c r="K22" i="8"/>
  <c r="O36" i="8"/>
  <c r="K47" i="8"/>
  <c r="O34" i="8"/>
  <c r="AU42" i="8"/>
  <c r="B87" i="8"/>
  <c r="AZ81" i="8"/>
  <c r="AZ10" i="8"/>
  <c r="G94" i="8"/>
  <c r="AU99" i="8"/>
  <c r="O24" i="8"/>
  <c r="T11" i="8"/>
  <c r="O58" i="8"/>
  <c r="AU32" i="8"/>
  <c r="T34" i="8"/>
  <c r="T10" i="8"/>
  <c r="T15" i="8"/>
  <c r="G102" i="8"/>
  <c r="B95" i="8"/>
  <c r="AU31" i="8"/>
  <c r="O32" i="8"/>
  <c r="B99" i="8"/>
  <c r="AU95" i="8"/>
  <c r="BF95" i="8" s="1"/>
  <c r="J87" i="8"/>
  <c r="K96" i="8"/>
  <c r="AZ17" i="8"/>
  <c r="AZ93" i="8"/>
  <c r="AZ37" i="8"/>
  <c r="AU91" i="8"/>
  <c r="O28" i="8"/>
  <c r="K90" i="8"/>
  <c r="K18" i="8"/>
  <c r="B93" i="8"/>
  <c r="O37" i="8"/>
  <c r="Z37" i="8" s="1"/>
  <c r="G69" i="8"/>
  <c r="G104" i="8"/>
  <c r="O67" i="8"/>
  <c r="AU71" i="8"/>
  <c r="B73" i="8"/>
  <c r="J84" i="8"/>
  <c r="G90" i="8"/>
  <c r="AZ100" i="8"/>
  <c r="AZ25" i="8"/>
  <c r="O30" i="8"/>
  <c r="K27" i="8"/>
  <c r="B103" i="8"/>
  <c r="O97" i="8"/>
  <c r="AZ89" i="8"/>
  <c r="K54" i="8"/>
  <c r="T94" i="8"/>
  <c r="O11" i="8"/>
  <c r="O29" i="8"/>
  <c r="AU21" i="8"/>
  <c r="O45" i="8"/>
  <c r="O87" i="8"/>
  <c r="K28" i="8"/>
  <c r="AU24" i="8"/>
  <c r="T92" i="8"/>
  <c r="AZ9" i="8"/>
  <c r="B104" i="8"/>
  <c r="AU33" i="8"/>
  <c r="O13" i="8"/>
  <c r="AZ90" i="8"/>
  <c r="T72" i="8"/>
  <c r="B100" i="8"/>
  <c r="O77" i="8"/>
  <c r="B79" i="8"/>
  <c r="B90" i="8"/>
  <c r="AZ33" i="8"/>
  <c r="K91" i="8"/>
  <c r="O19" i="8"/>
  <c r="O44" i="8"/>
  <c r="AU73" i="8"/>
  <c r="AU59" i="8"/>
  <c r="AZ66" i="8"/>
  <c r="O12" i="8"/>
  <c r="B70" i="8"/>
  <c r="O86" i="8"/>
  <c r="AU74" i="8"/>
  <c r="J88" i="8"/>
  <c r="K63" i="8"/>
  <c r="K20" i="8"/>
  <c r="O83" i="8"/>
  <c r="O18" i="8"/>
  <c r="T71" i="8"/>
  <c r="AU12" i="8"/>
  <c r="O16" i="8"/>
  <c r="AU13" i="8"/>
  <c r="K31" i="8"/>
  <c r="AU35" i="8"/>
  <c r="T32" i="8"/>
  <c r="K93" i="8"/>
  <c r="O52" i="8"/>
  <c r="O90" i="8"/>
  <c r="O74" i="8"/>
  <c r="K50" i="8"/>
  <c r="T81" i="8"/>
  <c r="AU15" i="8"/>
  <c r="AZ24" i="8"/>
  <c r="T25" i="8"/>
  <c r="G82" i="8"/>
  <c r="K99" i="8"/>
  <c r="O33" i="8"/>
  <c r="T20" i="8"/>
  <c r="K36" i="8"/>
  <c r="AZ14" i="8"/>
  <c r="T96" i="8"/>
  <c r="O39" i="8"/>
  <c r="AZ97" i="8"/>
  <c r="B76" i="8"/>
  <c r="AU90" i="8"/>
  <c r="T29" i="8"/>
  <c r="K30" i="8"/>
  <c r="T17" i="8"/>
  <c r="T101" i="8"/>
  <c r="O100" i="8"/>
  <c r="AU14" i="8"/>
  <c r="O60" i="8"/>
  <c r="K56" i="8"/>
  <c r="AZ84" i="8"/>
  <c r="B101" i="8"/>
  <c r="AU28" i="8"/>
  <c r="O88" i="8"/>
  <c r="Z88" i="8" s="1"/>
  <c r="AZ96" i="8"/>
  <c r="G77" i="8"/>
  <c r="AU94" i="8"/>
  <c r="K77" i="8"/>
  <c r="AU25" i="8"/>
  <c r="T31" i="8"/>
  <c r="AU30" i="8"/>
  <c r="K86" i="8"/>
  <c r="K9" i="8"/>
  <c r="J85" i="8"/>
  <c r="O75" i="8"/>
  <c r="T76" i="8"/>
  <c r="AU20" i="8"/>
  <c r="G75" i="8"/>
  <c r="AU52" i="8"/>
  <c r="B91" i="8"/>
  <c r="AU37" i="8"/>
  <c r="K37" i="8"/>
  <c r="O35" i="8"/>
  <c r="K70" i="8"/>
  <c r="K14" i="8"/>
  <c r="AZ18" i="8"/>
  <c r="K35" i="8"/>
  <c r="K33" i="8"/>
  <c r="T36" i="8"/>
  <c r="AZ107" i="8"/>
  <c r="O89" i="8"/>
  <c r="B84" i="8"/>
  <c r="AZ98" i="8"/>
  <c r="B88" i="8"/>
  <c r="O23" i="8"/>
  <c r="T22" i="8"/>
  <c r="O59" i="8"/>
  <c r="O98" i="8"/>
  <c r="AU23" i="8"/>
  <c r="O17" i="8"/>
  <c r="B89" i="8"/>
  <c r="B74" i="8"/>
  <c r="K17" i="8"/>
  <c r="AZ108" i="8"/>
  <c r="AZ94" i="8"/>
  <c r="O102" i="8"/>
  <c r="AZ77" i="8"/>
  <c r="G71" i="8"/>
  <c r="G89" i="8"/>
  <c r="J79" i="8"/>
  <c r="AU16" i="8"/>
  <c r="AZ36" i="8"/>
  <c r="O21" i="8"/>
  <c r="AZ87" i="8"/>
  <c r="T18" i="8"/>
  <c r="O20" i="8"/>
  <c r="K58" i="8"/>
  <c r="AU100" i="8"/>
  <c r="O10" i="8"/>
  <c r="AZ21" i="8"/>
  <c r="T68" i="8"/>
  <c r="T78" i="8"/>
  <c r="AZ59" i="8"/>
  <c r="AU104" i="8"/>
  <c r="K43" i="8"/>
  <c r="G92" i="8"/>
  <c r="AU75" i="8"/>
  <c r="AU29" i="8"/>
  <c r="AZ76" i="8"/>
  <c r="K25" i="8"/>
  <c r="AU17" i="8"/>
  <c r="K34" i="8"/>
  <c r="K42" i="8"/>
  <c r="AU19" i="8"/>
  <c r="G103" i="8"/>
  <c r="B85" i="8"/>
  <c r="K95" i="8"/>
  <c r="T16" i="8"/>
  <c r="J90" i="8"/>
  <c r="G98" i="8"/>
  <c r="AZ28" i="8"/>
  <c r="T13" i="8"/>
  <c r="AU27" i="8"/>
  <c r="AZ50" i="8"/>
  <c r="T42" i="8"/>
  <c r="AZ62" i="8"/>
  <c r="AZ92" i="8"/>
  <c r="T30" i="8"/>
  <c r="AZ23" i="8"/>
  <c r="K12" i="8"/>
  <c r="K10" i="8"/>
  <c r="AZ12" i="8"/>
  <c r="AZ79" i="8"/>
  <c r="AZ16" i="8"/>
  <c r="J107" i="8"/>
  <c r="AU41" i="8"/>
  <c r="B102" i="8"/>
  <c r="O79" i="8"/>
  <c r="T9" i="8"/>
  <c r="O64" i="8"/>
  <c r="O41" i="8"/>
  <c r="G68" i="8"/>
  <c r="J68" i="8"/>
  <c r="B68" i="8"/>
  <c r="B37" i="8"/>
  <c r="J37" i="8"/>
  <c r="G37" i="8"/>
  <c r="J33" i="8"/>
  <c r="B33" i="8"/>
  <c r="G33" i="8"/>
  <c r="J32" i="8"/>
  <c r="G32" i="8"/>
  <c r="B32" i="8"/>
  <c r="J31" i="8"/>
  <c r="G31" i="8"/>
  <c r="B31" i="8"/>
  <c r="J30" i="8"/>
  <c r="G30" i="8"/>
  <c r="B30" i="8"/>
  <c r="J29" i="8"/>
  <c r="G29" i="8"/>
  <c r="B29" i="8"/>
  <c r="J28" i="8"/>
  <c r="G28" i="8"/>
  <c r="B28" i="8"/>
  <c r="J27" i="8"/>
  <c r="B27" i="8"/>
  <c r="G27" i="8"/>
  <c r="G26" i="8"/>
  <c r="J26" i="8"/>
  <c r="B26" i="8"/>
  <c r="G25" i="8"/>
  <c r="B25" i="8"/>
  <c r="J25" i="8"/>
  <c r="B24" i="8"/>
  <c r="J24" i="8"/>
  <c r="G24" i="8"/>
  <c r="G23" i="8"/>
  <c r="B23" i="8"/>
  <c r="J23" i="8"/>
  <c r="J22" i="8"/>
  <c r="G22" i="8"/>
  <c r="B22" i="8"/>
  <c r="B21" i="8"/>
  <c r="J21" i="8"/>
  <c r="G21" i="8"/>
  <c r="J20" i="8"/>
  <c r="G20" i="8"/>
  <c r="B20" i="8"/>
  <c r="G19" i="8"/>
  <c r="J19" i="8"/>
  <c r="B19" i="8"/>
  <c r="J18" i="8"/>
  <c r="G18" i="8"/>
  <c r="B18" i="8"/>
  <c r="B17" i="8"/>
  <c r="J17" i="8"/>
  <c r="G17" i="8"/>
  <c r="J16" i="8"/>
  <c r="G16" i="8"/>
  <c r="B16" i="8"/>
  <c r="B15" i="8"/>
  <c r="G15" i="8"/>
  <c r="J15" i="8"/>
  <c r="J35" i="8"/>
  <c r="G35" i="8"/>
  <c r="B35" i="8"/>
  <c r="B34" i="8"/>
  <c r="G34" i="8"/>
  <c r="J34" i="8"/>
  <c r="J36" i="8"/>
  <c r="B36" i="8"/>
  <c r="G36" i="8"/>
  <c r="J39" i="8"/>
  <c r="G40" i="8"/>
  <c r="B40" i="8"/>
  <c r="J40" i="8"/>
  <c r="G39" i="8"/>
  <c r="B39" i="8"/>
  <c r="G38" i="8"/>
  <c r="J38" i="8"/>
  <c r="B38" i="8"/>
  <c r="G41" i="8"/>
  <c r="J41" i="8"/>
  <c r="B41" i="8"/>
  <c r="G43" i="8"/>
  <c r="B43" i="8"/>
  <c r="J43" i="8"/>
  <c r="G42" i="8"/>
  <c r="B42" i="8"/>
  <c r="J42" i="8"/>
  <c r="J63" i="8"/>
  <c r="J67" i="8"/>
  <c r="G67" i="8"/>
  <c r="B67" i="8"/>
  <c r="J66" i="8"/>
  <c r="G66" i="8"/>
  <c r="B66" i="8"/>
  <c r="B65" i="8"/>
  <c r="G65" i="8"/>
  <c r="J65" i="8"/>
  <c r="G64" i="8"/>
  <c r="J64" i="8"/>
  <c r="B64" i="8"/>
  <c r="G63" i="8"/>
  <c r="B63" i="8"/>
  <c r="J62" i="8"/>
  <c r="G62" i="8"/>
  <c r="B62" i="8"/>
  <c r="J61" i="8"/>
  <c r="G61" i="8"/>
  <c r="B61" i="8"/>
  <c r="B60" i="8"/>
  <c r="J60" i="8"/>
  <c r="G60" i="8"/>
  <c r="J59" i="8"/>
  <c r="G59" i="8"/>
  <c r="B59" i="8"/>
  <c r="G58" i="8"/>
  <c r="B58" i="8"/>
  <c r="J58" i="8"/>
  <c r="G57" i="8"/>
  <c r="J57" i="8"/>
  <c r="B57" i="8"/>
  <c r="G56" i="8"/>
  <c r="J56" i="8"/>
  <c r="B56" i="8"/>
  <c r="B55" i="8"/>
  <c r="G55" i="8"/>
  <c r="J55" i="8"/>
  <c r="J54" i="8"/>
  <c r="G54" i="8"/>
  <c r="B54" i="8"/>
  <c r="B53" i="8"/>
  <c r="J53" i="8"/>
  <c r="G53" i="8"/>
  <c r="B52" i="8"/>
  <c r="J52" i="8"/>
  <c r="G52" i="8"/>
  <c r="J51" i="8"/>
  <c r="B51" i="8"/>
  <c r="G51" i="8"/>
  <c r="J50" i="8"/>
  <c r="B50" i="8"/>
  <c r="G50" i="8"/>
  <c r="J49" i="8"/>
  <c r="G49" i="8"/>
  <c r="B49" i="8"/>
  <c r="B48" i="8"/>
  <c r="J48" i="8"/>
  <c r="G48" i="8"/>
  <c r="G47" i="8"/>
  <c r="J47" i="8"/>
  <c r="B47" i="8"/>
  <c r="J46" i="8"/>
  <c r="G46" i="8"/>
  <c r="B46" i="8"/>
  <c r="G45" i="8"/>
  <c r="J45" i="8"/>
  <c r="B45" i="8"/>
  <c r="J44" i="8"/>
  <c r="G44" i="8"/>
  <c r="B44" i="8"/>
  <c r="J14" i="8"/>
  <c r="G14" i="8"/>
  <c r="B14" i="8"/>
  <c r="J13" i="8"/>
  <c r="B13" i="8"/>
  <c r="G13" i="8"/>
  <c r="B12" i="8"/>
  <c r="G12" i="8"/>
  <c r="J12" i="8"/>
  <c r="G11" i="8"/>
  <c r="B11" i="8"/>
  <c r="J11" i="8"/>
  <c r="J10" i="8"/>
  <c r="G10" i="8"/>
  <c r="B10" i="8"/>
  <c r="B9" i="8"/>
  <c r="G9" i="8"/>
  <c r="J9" i="8"/>
  <c r="K68" i="8" l="1"/>
  <c r="O69" i="8"/>
  <c r="T39" i="8"/>
  <c r="Z39" i="8" s="1"/>
  <c r="CA39" i="8" s="1"/>
  <c r="J76" i="8"/>
  <c r="O81" i="8"/>
  <c r="AU53" i="8"/>
  <c r="AZ86" i="8"/>
  <c r="BF86" i="8" s="1"/>
  <c r="T77" i="8"/>
  <c r="Z77" i="8" s="1"/>
  <c r="BF75" i="8"/>
  <c r="Z44" i="8"/>
  <c r="BF31" i="8"/>
  <c r="BF34" i="8"/>
  <c r="AZ44" i="8"/>
  <c r="K74" i="8"/>
  <c r="T40" i="8"/>
  <c r="Z40" i="8" s="1"/>
  <c r="O55" i="8"/>
  <c r="Z55" i="8" s="1"/>
  <c r="K78" i="8"/>
  <c r="K52" i="8"/>
  <c r="O53" i="8"/>
  <c r="Z53" i="8" s="1"/>
  <c r="K62" i="8"/>
  <c r="O49" i="8"/>
  <c r="Z49" i="8" s="1"/>
  <c r="BF15" i="8"/>
  <c r="BF71" i="8"/>
  <c r="O65" i="8"/>
  <c r="Z65" i="8" s="1"/>
  <c r="Z102" i="8"/>
  <c r="AZ54" i="8"/>
  <c r="BF54" i="8" s="1"/>
  <c r="O42" i="8"/>
  <c r="Z42" i="8" s="1"/>
  <c r="T47" i="8"/>
  <c r="Z47" i="8" s="1"/>
  <c r="AZ41" i="8"/>
  <c r="BF41" i="8" s="1"/>
  <c r="K51" i="8"/>
  <c r="J108" i="8"/>
  <c r="AZ58" i="8"/>
  <c r="BF58" i="8" s="1"/>
  <c r="AZ70" i="8"/>
  <c r="BF70" i="8" s="1"/>
  <c r="T62" i="8"/>
  <c r="Z62" i="8" s="1"/>
  <c r="O61" i="8"/>
  <c r="Z61" i="8" s="1"/>
  <c r="BF30" i="8"/>
  <c r="G108" i="8"/>
  <c r="BF27" i="8"/>
  <c r="Z99" i="8"/>
  <c r="BF45" i="8"/>
  <c r="AU66" i="8"/>
  <c r="BF66" i="8" s="1"/>
  <c r="AU44" i="8"/>
  <c r="BF52" i="8"/>
  <c r="AZ105" i="8"/>
  <c r="BF105" i="8" s="1"/>
  <c r="K57" i="8"/>
  <c r="Z52" i="8"/>
  <c r="Z63" i="8"/>
  <c r="AZ56" i="8"/>
  <c r="BF56" i="8" s="1"/>
  <c r="BF43" i="8"/>
  <c r="Z74" i="8"/>
  <c r="BF61" i="8"/>
  <c r="BF106" i="8"/>
  <c r="Z45" i="8"/>
  <c r="Z82" i="8"/>
  <c r="Z79" i="8"/>
  <c r="Z58" i="8"/>
  <c r="Z59" i="8"/>
  <c r="BF13" i="8"/>
  <c r="Z12" i="8"/>
  <c r="BF104" i="8"/>
  <c r="Z87" i="8"/>
  <c r="Z56" i="8"/>
  <c r="BF57" i="8"/>
  <c r="Z83" i="8"/>
  <c r="Z38" i="8"/>
  <c r="BF63" i="8"/>
  <c r="BF17" i="8"/>
  <c r="Z89" i="8"/>
  <c r="Z35" i="8"/>
  <c r="Z60" i="8"/>
  <c r="Z90" i="8"/>
  <c r="Z73" i="8"/>
  <c r="BF40" i="8"/>
  <c r="Z98" i="8"/>
  <c r="BF20" i="8"/>
  <c r="Z67" i="8"/>
  <c r="BF91" i="8"/>
  <c r="BF42" i="8"/>
  <c r="BF22" i="8"/>
  <c r="BF19" i="8"/>
  <c r="Z75" i="8"/>
  <c r="CA75" i="8" s="1"/>
  <c r="BF38" i="8"/>
  <c r="BF32" i="8"/>
  <c r="BF99" i="8"/>
  <c r="BF67" i="8"/>
  <c r="BF100" i="8"/>
  <c r="BF74" i="8"/>
  <c r="Z19" i="8"/>
  <c r="BF103" i="8"/>
  <c r="Z20" i="8"/>
  <c r="BF72" i="8"/>
  <c r="BF29" i="8"/>
  <c r="Z21" i="8"/>
  <c r="Z97" i="8"/>
  <c r="BF35" i="8"/>
  <c r="BF37" i="8"/>
  <c r="CA37" i="8" s="1"/>
  <c r="Z100" i="8"/>
  <c r="Z86" i="8"/>
  <c r="Z50" i="8"/>
  <c r="Z24" i="8"/>
  <c r="BF68" i="8"/>
  <c r="Z91" i="8"/>
  <c r="BF94" i="8"/>
  <c r="Z16" i="8"/>
  <c r="BF51" i="8"/>
  <c r="Z93" i="8"/>
  <c r="BF26" i="8"/>
  <c r="BF25" i="8"/>
  <c r="BF59" i="8"/>
  <c r="Z13" i="8"/>
  <c r="Z28" i="8"/>
  <c r="Z15" i="8"/>
  <c r="Z103" i="8"/>
  <c r="Z66" i="8"/>
  <c r="Z23" i="8"/>
  <c r="Z80" i="8"/>
  <c r="BF28" i="8"/>
  <c r="Z29" i="8"/>
  <c r="Z30" i="8"/>
  <c r="Z31" i="8"/>
  <c r="CA31" i="8" s="1"/>
  <c r="Z25" i="8"/>
  <c r="Z26" i="8"/>
  <c r="Z22" i="8"/>
  <c r="BF107" i="8"/>
  <c r="BF88" i="8"/>
  <c r="CA88" i="8" s="1"/>
  <c r="BF79" i="8"/>
  <c r="BF60" i="8"/>
  <c r="Z78" i="8"/>
  <c r="Z104" i="8"/>
  <c r="BF49" i="8"/>
  <c r="BF55" i="8"/>
  <c r="Z51" i="8"/>
  <c r="BF69" i="8"/>
  <c r="BF14" i="8"/>
  <c r="BF12" i="8"/>
  <c r="Z11" i="8"/>
  <c r="Z34" i="8"/>
  <c r="Z96" i="8"/>
  <c r="BF36" i="8"/>
  <c r="BF98" i="8"/>
  <c r="BF96" i="8"/>
  <c r="Z14" i="8"/>
  <c r="BF11" i="8"/>
  <c r="Z27" i="8"/>
  <c r="BF62" i="8"/>
  <c r="Z64" i="8"/>
  <c r="BF81" i="8"/>
  <c r="Z70" i="8"/>
  <c r="BF77" i="8"/>
  <c r="Z68" i="8"/>
  <c r="BF102" i="8"/>
  <c r="Z43" i="8"/>
  <c r="BF76" i="8"/>
  <c r="Z92" i="8"/>
  <c r="Z69" i="8"/>
  <c r="BF80" i="8"/>
  <c r="BF93" i="8"/>
  <c r="BF10" i="8"/>
  <c r="BF9" i="8"/>
  <c r="Z71" i="8"/>
  <c r="BF92" i="8"/>
  <c r="Z94" i="8"/>
  <c r="Z41" i="8"/>
  <c r="Z105" i="8"/>
  <c r="BF47" i="8"/>
  <c r="BF84" i="8"/>
  <c r="BF48" i="8"/>
  <c r="BF97" i="8"/>
  <c r="BF82" i="8"/>
  <c r="Z48" i="8"/>
  <c r="BF46" i="8"/>
  <c r="Z46" i="8"/>
  <c r="BF83" i="8"/>
  <c r="BF65" i="8"/>
  <c r="Z81" i="8"/>
  <c r="BF53" i="8"/>
  <c r="Z17" i="8"/>
  <c r="Z10" i="8"/>
  <c r="BF16" i="8"/>
  <c r="BF23" i="8"/>
  <c r="BF90" i="8"/>
  <c r="Z33" i="8"/>
  <c r="Z18" i="8"/>
  <c r="BF73" i="8"/>
  <c r="BF33" i="8"/>
  <c r="BF24" i="8"/>
  <c r="BF21" i="8"/>
  <c r="Z32" i="8"/>
  <c r="Z36" i="8"/>
  <c r="BF78" i="8"/>
  <c r="Z84" i="8"/>
  <c r="BF108" i="8"/>
  <c r="Z9" i="8"/>
  <c r="Z72" i="8"/>
  <c r="Z85" i="8"/>
  <c r="CA85" i="8" s="1"/>
  <c r="BF18" i="8"/>
  <c r="Z107" i="8"/>
  <c r="Z57" i="8"/>
  <c r="BF64" i="8"/>
  <c r="Z76" i="8"/>
  <c r="Z95" i="8"/>
  <c r="CA95" i="8" s="1"/>
  <c r="BF87" i="8"/>
  <c r="Z101" i="8"/>
  <c r="CA101" i="8" s="1"/>
  <c r="Z54" i="8"/>
  <c r="Z108" i="8"/>
  <c r="Z106" i="8"/>
  <c r="BF89" i="8"/>
  <c r="BF50" i="8"/>
  <c r="CA34" i="8" l="1"/>
  <c r="BF44" i="8"/>
  <c r="CA44" i="8" s="1"/>
  <c r="CA71" i="8"/>
  <c r="CA100" i="8"/>
  <c r="CA91" i="8"/>
  <c r="CA15" i="8"/>
  <c r="CA27" i="8"/>
  <c r="CA30" i="8"/>
  <c r="CA102" i="8"/>
  <c r="CA99" i="8"/>
  <c r="CA61" i="8"/>
  <c r="CA43" i="8"/>
  <c r="CA70" i="8"/>
  <c r="CA63" i="8"/>
  <c r="CA62" i="8"/>
  <c r="CA45" i="8"/>
  <c r="CA52" i="8"/>
  <c r="CA79" i="8"/>
  <c r="CA22" i="8"/>
  <c r="CA42" i="8"/>
  <c r="CA54" i="8"/>
  <c r="CA104" i="8"/>
  <c r="CA56" i="8"/>
  <c r="CA106" i="8"/>
  <c r="CA57" i="8"/>
  <c r="CA47" i="8"/>
  <c r="CA74" i="8"/>
  <c r="CA105" i="8"/>
  <c r="CA41" i="8"/>
  <c r="CA59" i="8"/>
  <c r="CA58" i="8"/>
  <c r="CA87" i="8"/>
  <c r="CA83" i="8"/>
  <c r="CA82" i="8"/>
  <c r="CA13" i="8"/>
  <c r="CA12" i="8"/>
  <c r="CA60" i="8"/>
  <c r="CA38" i="8"/>
  <c r="CA86" i="8"/>
  <c r="CA66" i="8"/>
  <c r="CA90" i="8"/>
  <c r="CA67" i="8"/>
  <c r="CA17" i="8"/>
  <c r="CA77" i="8"/>
  <c r="CA40" i="8"/>
  <c r="CA20" i="8"/>
  <c r="CA35" i="8"/>
  <c r="CA89" i="8"/>
  <c r="CA73" i="8"/>
  <c r="CA98" i="8"/>
  <c r="CA32" i="8"/>
  <c r="CA29" i="8"/>
  <c r="CA19" i="8"/>
  <c r="CA65" i="8"/>
  <c r="CA103" i="8"/>
  <c r="CA72" i="8"/>
  <c r="CA24" i="8"/>
  <c r="CA108" i="8"/>
  <c r="CA68" i="8"/>
  <c r="CA51" i="8"/>
  <c r="CA107" i="8"/>
  <c r="CA97" i="8"/>
  <c r="CA49" i="8"/>
  <c r="CA14" i="8"/>
  <c r="CA55" i="8"/>
  <c r="CA50" i="8"/>
  <c r="CA23" i="8"/>
  <c r="CA28" i="8"/>
  <c r="CA21" i="8"/>
  <c r="CA69" i="8"/>
  <c r="CA26" i="8"/>
  <c r="CA64" i="8"/>
  <c r="CA16" i="8"/>
  <c r="CA48" i="8"/>
  <c r="CA94" i="8"/>
  <c r="CA76" i="8"/>
  <c r="CA33" i="8"/>
  <c r="CA46" i="8"/>
  <c r="CA93" i="8"/>
  <c r="P41" i="7"/>
  <c r="P40" i="7" s="1"/>
  <c r="P48" i="7" s="1"/>
  <c r="P39" i="7" s="1"/>
  <c r="P74" i="7" s="1"/>
  <c r="CA11" i="8"/>
  <c r="CA25" i="8"/>
  <c r="CA80" i="8"/>
  <c r="CA96" i="8"/>
  <c r="CA78" i="8"/>
  <c r="CA92" i="8"/>
  <c r="CA10" i="8"/>
  <c r="CA81" i="8"/>
  <c r="CA36" i="8"/>
  <c r="AU109" i="8"/>
  <c r="AU110" i="8" s="1"/>
  <c r="AU111" i="8" s="1"/>
  <c r="O109" i="8"/>
  <c r="O110" i="8" s="1"/>
  <c r="O111" i="8" s="1"/>
  <c r="P67" i="7" s="1"/>
  <c r="CA9" i="8"/>
  <c r="P29" i="7"/>
  <c r="P28" i="7" s="1"/>
  <c r="P36" i="7" s="1"/>
  <c r="P27" i="7" s="1"/>
  <c r="P61" i="7" s="1"/>
  <c r="CA18" i="8"/>
  <c r="CA53" i="8"/>
  <c r="CA84" i="8"/>
</calcChain>
</file>

<file path=xl/sharedStrings.xml><?xml version="1.0" encoding="utf-8"?>
<sst xmlns="http://schemas.openxmlformats.org/spreadsheetml/2006/main" count="4801" uniqueCount="538">
  <si>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7"/>
  </si>
  <si>
    <t>円</t>
    <rPh sb="0" eb="1">
      <t>エン</t>
    </rPh>
    <phoneticPr fontId="7"/>
  </si>
  <si>
    <t>Ｂ</t>
    <phoneticPr fontId="7"/>
  </si>
  <si>
    <t>Ａ</t>
    <phoneticPr fontId="7"/>
  </si>
  <si>
    <t>＜加算Ⅰ新規事由がない場合＞（以下のＢの額がＡの額以上であること）</t>
    <rPh sb="1" eb="3">
      <t>カサン</t>
    </rPh>
    <rPh sb="4" eb="6">
      <t>シンキ</t>
    </rPh>
    <rPh sb="6" eb="8">
      <t>ジユウ</t>
    </rPh>
    <rPh sb="11" eb="13">
      <t>バアイ</t>
    </rPh>
    <phoneticPr fontId="7"/>
  </si>
  <si>
    <t>賃金改善等見込総額【（２）①】</t>
    <rPh sb="0" eb="2">
      <t>チンギン</t>
    </rPh>
    <rPh sb="2" eb="4">
      <t>カイゼン</t>
    </rPh>
    <rPh sb="8" eb="9">
      <t>ガク</t>
    </rPh>
    <phoneticPr fontId="7"/>
  </si>
  <si>
    <t>特定加算見込額【（１）⑤】</t>
    <rPh sb="0" eb="2">
      <t>トクテイ</t>
    </rPh>
    <rPh sb="2" eb="4">
      <t>カサン</t>
    </rPh>
    <rPh sb="4" eb="6">
      <t>ミコ</t>
    </rPh>
    <rPh sb="6" eb="7">
      <t>ガク</t>
    </rPh>
    <phoneticPr fontId="7"/>
  </si>
  <si>
    <t>＜加算Ⅰ新規事由がある場合＞（以下のＢの額がＡの額以上であること）</t>
    <rPh sb="1" eb="3">
      <t>カサン</t>
    </rPh>
    <rPh sb="4" eb="6">
      <t>シンキ</t>
    </rPh>
    <rPh sb="6" eb="8">
      <t>ジユウ</t>
    </rPh>
    <rPh sb="11" eb="13">
      <t>バアイ</t>
    </rPh>
    <phoneticPr fontId="7"/>
  </si>
  <si>
    <t>※確認欄（千円未満の端数は切り捨て）</t>
    <rPh sb="1" eb="3">
      <t>カクニン</t>
    </rPh>
    <rPh sb="3" eb="4">
      <t>ラン</t>
    </rPh>
    <phoneticPr fontId="7"/>
  </si>
  <si>
    <t>※</t>
    <phoneticPr fontId="7"/>
  </si>
  <si>
    <t>④うち基準年度からの増減分</t>
    <rPh sb="3" eb="5">
      <t>キジュン</t>
    </rPh>
    <rPh sb="5" eb="7">
      <t>ネンド</t>
    </rPh>
    <rPh sb="10" eb="12">
      <t>ゾウゲン</t>
    </rPh>
    <rPh sb="12" eb="13">
      <t>ブン</t>
    </rPh>
    <phoneticPr fontId="7"/>
  </si>
  <si>
    <t>受入見込額</t>
    <rPh sb="0" eb="1">
      <t>ウ</t>
    </rPh>
    <rPh sb="1" eb="2">
      <t>イ</t>
    </rPh>
    <rPh sb="2" eb="4">
      <t>ミコミ</t>
    </rPh>
    <rPh sb="4" eb="5">
      <t>ガク</t>
    </rPh>
    <phoneticPr fontId="7"/>
  </si>
  <si>
    <t>③</t>
    <phoneticPr fontId="7"/>
  </si>
  <si>
    <t>②うち基準年度からの増減分</t>
    <rPh sb="3" eb="5">
      <t>キジュン</t>
    </rPh>
    <rPh sb="5" eb="7">
      <t>ネンド</t>
    </rPh>
    <rPh sb="10" eb="12">
      <t>ゾウゲン</t>
    </rPh>
    <rPh sb="12" eb="13">
      <t>ブン</t>
    </rPh>
    <phoneticPr fontId="7"/>
  </si>
  <si>
    <t>拠出見込額</t>
    <rPh sb="0" eb="2">
      <t>キョシュツ</t>
    </rPh>
    <rPh sb="2" eb="4">
      <t>ミコミ</t>
    </rPh>
    <rPh sb="4" eb="5">
      <t>ガク</t>
    </rPh>
    <phoneticPr fontId="7"/>
  </si>
  <si>
    <t>①</t>
    <phoneticPr fontId="7"/>
  </si>
  <si>
    <t>（３）他施設・事業所への配分等について</t>
    <rPh sb="3" eb="6">
      <t>タシセツ</t>
    </rPh>
    <rPh sb="7" eb="10">
      <t>ジギョウショ</t>
    </rPh>
    <rPh sb="12" eb="14">
      <t>ハイブン</t>
    </rPh>
    <rPh sb="14" eb="15">
      <t>トウ</t>
    </rPh>
    <phoneticPr fontId="7"/>
  </si>
  <si>
    <t>⑤</t>
    <phoneticPr fontId="7"/>
  </si>
  <si>
    <t>③支払賃金</t>
    <phoneticPr fontId="7"/>
  </si>
  <si>
    <t>②賃金改善見込総額（③－④－⑤－⑥）</t>
    <phoneticPr fontId="7"/>
  </si>
  <si>
    <t>賃金改善等見込総額（②＋⑨）（千円未満の端数は切り捨て）</t>
    <rPh sb="0" eb="2">
      <t>チンギン</t>
    </rPh>
    <rPh sb="2" eb="4">
      <t>カイゼン</t>
    </rPh>
    <rPh sb="4" eb="5">
      <t>トウ</t>
    </rPh>
    <rPh sb="5" eb="7">
      <t>ミコ</t>
    </rPh>
    <rPh sb="7" eb="9">
      <t>ソウガク</t>
    </rPh>
    <phoneticPr fontId="7"/>
  </si>
  <si>
    <t>①</t>
    <phoneticPr fontId="7"/>
  </si>
  <si>
    <t>（２）賃金改善等見込総額</t>
    <rPh sb="3" eb="5">
      <t>チンギン</t>
    </rPh>
    <rPh sb="5" eb="7">
      <t>カイゼン</t>
    </rPh>
    <rPh sb="7" eb="8">
      <t>トウ</t>
    </rPh>
    <rPh sb="8" eb="10">
      <t>ミコ</t>
    </rPh>
    <rPh sb="10" eb="12">
      <t>ソウガク</t>
    </rPh>
    <phoneticPr fontId="7"/>
  </si>
  <si>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7"/>
  </si>
  <si>
    <t>※2</t>
    <phoneticPr fontId="7"/>
  </si>
  <si>
    <t>※1</t>
    <phoneticPr fontId="7"/>
  </si>
  <si>
    <t>賃金改善実施期間</t>
    <rPh sb="0" eb="2">
      <t>チンギン</t>
    </rPh>
    <rPh sb="2" eb="4">
      <t>カイゼン</t>
    </rPh>
    <rPh sb="4" eb="6">
      <t>ジッシ</t>
    </rPh>
    <rPh sb="6" eb="8">
      <t>キカン</t>
    </rPh>
    <phoneticPr fontId="7"/>
  </si>
  <si>
    <t>⑥</t>
    <phoneticPr fontId="7"/>
  </si>
  <si>
    <t>職員配置加算【市】</t>
    <phoneticPr fontId="7"/>
  </si>
  <si>
    <t>⑤特定加算見込額（千円未満の端数は切り捨て）（※2）</t>
    <rPh sb="1" eb="3">
      <t>トクテイ</t>
    </rPh>
    <rPh sb="3" eb="5">
      <t>カサン</t>
    </rPh>
    <rPh sb="5" eb="8">
      <t>ミコミガク</t>
    </rPh>
    <phoneticPr fontId="7"/>
  </si>
  <si>
    <t>職員配置加算【市】</t>
    <phoneticPr fontId="7"/>
  </si>
  <si>
    <t>加算見込額（千円未満の端数は切り捨て）（※2）</t>
    <rPh sb="0" eb="2">
      <t>カサン</t>
    </rPh>
    <rPh sb="2" eb="4">
      <t>ミコ</t>
    </rPh>
    <rPh sb="4" eb="5">
      <t>ガク</t>
    </rPh>
    <phoneticPr fontId="7"/>
  </si>
  <si>
    <t>④</t>
    <phoneticPr fontId="7"/>
  </si>
  <si>
    <t>％</t>
    <phoneticPr fontId="7"/>
  </si>
  <si>
    <t>③加算Ⅰ新規事由に係る加算率（※1）</t>
    <rPh sb="1" eb="3">
      <t>カサン</t>
    </rPh>
    <rPh sb="4" eb="6">
      <t>シンキ</t>
    </rPh>
    <rPh sb="6" eb="8">
      <t>ジユウ</t>
    </rPh>
    <rPh sb="9" eb="10">
      <t>カカ</t>
    </rPh>
    <rPh sb="11" eb="14">
      <t>カサンリツ</t>
    </rPh>
    <phoneticPr fontId="7"/>
  </si>
  <si>
    <t>％</t>
    <phoneticPr fontId="7"/>
  </si>
  <si>
    <t>②</t>
    <phoneticPr fontId="7"/>
  </si>
  <si>
    <t>加算Ⅰ新規事由</t>
    <rPh sb="0" eb="2">
      <t>カサン</t>
    </rPh>
    <rPh sb="3" eb="5">
      <t>シンキ</t>
    </rPh>
    <rPh sb="5" eb="7">
      <t>ジユウ</t>
    </rPh>
    <phoneticPr fontId="7"/>
  </si>
  <si>
    <t>①</t>
    <phoneticPr fontId="7"/>
  </si>
  <si>
    <t>（１）加算見込額</t>
    <rPh sb="3" eb="5">
      <t>カサン</t>
    </rPh>
    <rPh sb="5" eb="7">
      <t>ミコ</t>
    </rPh>
    <rPh sb="7" eb="8">
      <t>ガク</t>
    </rPh>
    <phoneticPr fontId="7"/>
  </si>
  <si>
    <t>代表者・氏名</t>
    <rPh sb="0" eb="3">
      <t>ダイヒョウシャ</t>
    </rPh>
    <rPh sb="4" eb="6">
      <t>シメイ</t>
    </rPh>
    <phoneticPr fontId="4"/>
  </si>
  <si>
    <t>施設・事業所名称</t>
    <rPh sb="0" eb="2">
      <t>シセツ</t>
    </rPh>
    <rPh sb="3" eb="6">
      <t>ジギョウショ</t>
    </rPh>
    <rPh sb="6" eb="8">
      <t>メイショウ</t>
    </rPh>
    <phoneticPr fontId="4"/>
  </si>
  <si>
    <t>施設・事業所番号</t>
    <rPh sb="0" eb="2">
      <t>シセツ</t>
    </rPh>
    <rPh sb="3" eb="6">
      <t>ジギョウショ</t>
    </rPh>
    <rPh sb="6" eb="8">
      <t>バンゴウ</t>
    </rPh>
    <phoneticPr fontId="7"/>
  </si>
  <si>
    <t>施設・事業種別</t>
    <rPh sb="0" eb="2">
      <t>シセツ</t>
    </rPh>
    <rPh sb="3" eb="5">
      <t>ジギョウ</t>
    </rPh>
    <rPh sb="5" eb="7">
      <t>シュベツ</t>
    </rPh>
    <phoneticPr fontId="7"/>
  </si>
  <si>
    <t>区</t>
    <rPh sb="0" eb="1">
      <t>ク</t>
    </rPh>
    <phoneticPr fontId="7"/>
  </si>
  <si>
    <t>横浜市</t>
    <rPh sb="0" eb="3">
      <t>ヨコハマシ</t>
    </rPh>
    <phoneticPr fontId="7"/>
  </si>
  <si>
    <t>横浜市長</t>
    <rPh sb="0" eb="4">
      <t>ヨコハマシチョウ</t>
    </rPh>
    <phoneticPr fontId="7"/>
  </si>
  <si>
    <t>○</t>
    <phoneticPr fontId="7"/>
  </si>
  <si>
    <t>✔</t>
    <phoneticPr fontId="7"/>
  </si>
  <si>
    <t>第２号様式の１</t>
    <phoneticPr fontId="7"/>
  </si>
  <si>
    <t>加算Ⅰ新規事由がない場合は、前年度からの増減額を記入すること。</t>
    <rPh sb="10" eb="12">
      <t>バアイ</t>
    </rPh>
    <rPh sb="14" eb="17">
      <t>ゼンネンド</t>
    </rPh>
    <rPh sb="20" eb="22">
      <t>ゾウゲン</t>
    </rPh>
    <rPh sb="22" eb="23">
      <t>ガク</t>
    </rPh>
    <rPh sb="24" eb="26">
      <t>キニュウ</t>
    </rPh>
    <phoneticPr fontId="7"/>
  </si>
  <si>
    <t>※2</t>
    <phoneticPr fontId="7"/>
  </si>
  <si>
    <t>同一事業者が運営する全ての施設・事業所（特定教育・保育施設及び特定地域型保育事業所）について記入すること。</t>
    <phoneticPr fontId="7"/>
  </si>
  <si>
    <t>※1</t>
    <phoneticPr fontId="7"/>
  </si>
  <si>
    <t>合計</t>
    <rPh sb="0" eb="2">
      <t>ゴウケイ</t>
    </rPh>
    <phoneticPr fontId="7"/>
  </si>
  <si>
    <t>○○保育所</t>
    <rPh sb="2" eb="5">
      <t>ホイクショ</t>
    </rPh>
    <phoneticPr fontId="7"/>
  </si>
  <si>
    <t>○○市</t>
    <rPh sb="2" eb="3">
      <t>シ</t>
    </rPh>
    <phoneticPr fontId="7"/>
  </si>
  <si>
    <t>○○県</t>
    <rPh sb="2" eb="3">
      <t>ケン</t>
    </rPh>
    <phoneticPr fontId="7"/>
  </si>
  <si>
    <t>例１</t>
    <rPh sb="0" eb="1">
      <t>レイ</t>
    </rPh>
    <phoneticPr fontId="7"/>
  </si>
  <si>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7"/>
  </si>
  <si>
    <t>他事業所からの受入額
（円）</t>
    <rPh sb="0" eb="1">
      <t>ホカ</t>
    </rPh>
    <rPh sb="1" eb="4">
      <t>ジギョウショ</t>
    </rPh>
    <rPh sb="7" eb="9">
      <t>ウケイレ</t>
    </rPh>
    <rPh sb="9" eb="10">
      <t>ガク</t>
    </rPh>
    <rPh sb="12" eb="13">
      <t>エン</t>
    </rPh>
    <phoneticPr fontId="7"/>
  </si>
  <si>
    <t>他事業所への拠出額
（円）</t>
    <rPh sb="0" eb="1">
      <t>ホカ</t>
    </rPh>
    <rPh sb="1" eb="4">
      <t>ジギョウショ</t>
    </rPh>
    <rPh sb="6" eb="8">
      <t>キョシュツ</t>
    </rPh>
    <rPh sb="8" eb="9">
      <t>ガク</t>
    </rPh>
    <rPh sb="11" eb="12">
      <t>エン</t>
    </rPh>
    <phoneticPr fontId="7"/>
  </si>
  <si>
    <r>
      <t>施設・事業所名</t>
    </r>
    <r>
      <rPr>
        <vertAlign val="superscript"/>
        <sz val="12"/>
        <rFont val="HGｺﾞｼｯｸM"/>
        <family val="3"/>
        <charset val="128"/>
      </rPr>
      <t>※1</t>
    </r>
    <rPh sb="0" eb="2">
      <t>シセツ</t>
    </rPh>
    <rPh sb="3" eb="6">
      <t>ジギョウショ</t>
    </rPh>
    <rPh sb="6" eb="7">
      <t>メイ</t>
    </rPh>
    <phoneticPr fontId="7"/>
  </si>
  <si>
    <t>市町村名</t>
    <rPh sb="0" eb="4">
      <t>シチョウソンメイ</t>
    </rPh>
    <phoneticPr fontId="7"/>
  </si>
  <si>
    <t>都道府県名</t>
    <rPh sb="0" eb="4">
      <t>トドウフケン</t>
    </rPh>
    <rPh sb="4" eb="5">
      <t>メイ</t>
    </rPh>
    <phoneticPr fontId="7"/>
  </si>
  <si>
    <t>番号</t>
    <rPh sb="0" eb="2">
      <t>バンゴウ</t>
    </rPh>
    <phoneticPr fontId="7"/>
  </si>
  <si>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7"/>
  </si>
  <si>
    <t>第２号様式の２</t>
    <phoneticPr fontId="7"/>
  </si>
  <si>
    <t>注４）</t>
    <rPh sb="0" eb="1">
      <t>チュウ</t>
    </rPh>
    <phoneticPr fontId="15"/>
  </si>
  <si>
    <t>　署名後、写しをとり保管すること。計画書提出時には原本を送付すること。</t>
    <rPh sb="1" eb="3">
      <t>ショメイ</t>
    </rPh>
    <rPh sb="3" eb="4">
      <t>ゴ</t>
    </rPh>
    <rPh sb="5" eb="6">
      <t>ウツ</t>
    </rPh>
    <rPh sb="10" eb="12">
      <t>ホカン</t>
    </rPh>
    <rPh sb="17" eb="20">
      <t>ケイカクショ</t>
    </rPh>
    <rPh sb="20" eb="22">
      <t>テイシュツ</t>
    </rPh>
    <rPh sb="22" eb="23">
      <t>ジ</t>
    </rPh>
    <rPh sb="25" eb="27">
      <t>ゲンポン</t>
    </rPh>
    <rPh sb="28" eb="30">
      <t>ソウフ</t>
    </rPh>
    <phoneticPr fontId="15"/>
  </si>
  <si>
    <t>注３）</t>
    <rPh sb="0" eb="1">
      <t>チュウ</t>
    </rPh>
    <phoneticPr fontId="15"/>
  </si>
  <si>
    <t>　代表者は策定した「賃金改善計画」について、施設・事業所に勤務するすべての職員に対し周知した後、賃金改善の対象となる職員から、上記「実施計画時」欄に自署で署名を受けること。</t>
    <rPh sb="1" eb="4">
      <t>ダイヒョウシャ</t>
    </rPh>
    <rPh sb="5" eb="7">
      <t>サクテイ</t>
    </rPh>
    <rPh sb="10" eb="12">
      <t>チンギン</t>
    </rPh>
    <rPh sb="12" eb="14">
      <t>カイゼン</t>
    </rPh>
    <rPh sb="14" eb="16">
      <t>ケイカク</t>
    </rPh>
    <rPh sb="22" eb="24">
      <t>シセツ</t>
    </rPh>
    <rPh sb="25" eb="28">
      <t>ジギョウショ</t>
    </rPh>
    <rPh sb="29" eb="31">
      <t>キンム</t>
    </rPh>
    <rPh sb="37" eb="39">
      <t>ショクイン</t>
    </rPh>
    <rPh sb="40" eb="41">
      <t>タイ</t>
    </rPh>
    <rPh sb="42" eb="44">
      <t>シュウチ</t>
    </rPh>
    <rPh sb="46" eb="47">
      <t>アト</t>
    </rPh>
    <rPh sb="48" eb="50">
      <t>チンギン</t>
    </rPh>
    <rPh sb="50" eb="52">
      <t>カイゼン</t>
    </rPh>
    <rPh sb="53" eb="55">
      <t>タイショウ</t>
    </rPh>
    <rPh sb="58" eb="60">
      <t>ショクイン</t>
    </rPh>
    <rPh sb="63" eb="65">
      <t>ジョウキ</t>
    </rPh>
    <rPh sb="66" eb="68">
      <t>ジッシ</t>
    </rPh>
    <rPh sb="68" eb="70">
      <t>ケイカク</t>
    </rPh>
    <rPh sb="70" eb="71">
      <t>ジ</t>
    </rPh>
    <rPh sb="72" eb="73">
      <t>ラン</t>
    </rPh>
    <rPh sb="74" eb="76">
      <t>ジショ</t>
    </rPh>
    <rPh sb="77" eb="79">
      <t>ショメイ</t>
    </rPh>
    <rPh sb="80" eb="81">
      <t>ウ</t>
    </rPh>
    <phoneticPr fontId="15"/>
  </si>
  <si>
    <t>注２）</t>
    <rPh sb="0" eb="1">
      <t>チュウ</t>
    </rPh>
    <phoneticPr fontId="15"/>
  </si>
  <si>
    <t>注１）</t>
    <rPh sb="0" eb="1">
      <t>チュウ</t>
    </rPh>
    <phoneticPr fontId="15"/>
  </si>
  <si>
    <t>代表者名</t>
    <rPh sb="0" eb="3">
      <t>ダイヒョウシャ</t>
    </rPh>
    <rPh sb="3" eb="4">
      <t>メイ</t>
    </rPh>
    <phoneticPr fontId="15"/>
  </si>
  <si>
    <t>施設・事業所名</t>
    <rPh sb="0" eb="2">
      <t>シセツ</t>
    </rPh>
    <rPh sb="3" eb="6">
      <t>ジギョウショ</t>
    </rPh>
    <rPh sb="6" eb="7">
      <t>メイ</t>
    </rPh>
    <phoneticPr fontId="15"/>
  </si>
  <si>
    <t>　　年　　月　　日</t>
    <rPh sb="2" eb="3">
      <t>ネン</t>
    </rPh>
    <rPh sb="5" eb="6">
      <t>ガツ</t>
    </rPh>
    <rPh sb="8" eb="9">
      <t>ニチ</t>
    </rPh>
    <phoneticPr fontId="15"/>
  </si>
  <si>
    <t>日</t>
  </si>
  <si>
    <t>月</t>
  </si>
  <si>
    <t>年</t>
    <rPh sb="0" eb="1">
      <t>ネン</t>
    </rPh>
    <phoneticPr fontId="15"/>
  </si>
  <si>
    <t>日</t>
    <rPh sb="0" eb="1">
      <t>ニチ</t>
    </rPh>
    <phoneticPr fontId="15"/>
  </si>
  <si>
    <t>月</t>
    <rPh sb="0" eb="1">
      <t>ゲツ</t>
    </rPh>
    <phoneticPr fontId="15"/>
  </si>
  <si>
    <t>横浜　太郎</t>
    <rPh sb="0" eb="2">
      <t>ヨコハマ</t>
    </rPh>
    <rPh sb="3" eb="5">
      <t>タロウ</t>
    </rPh>
    <phoneticPr fontId="15"/>
  </si>
  <si>
    <t>●</t>
    <phoneticPr fontId="15"/>
  </si>
  <si>
    <t>●</t>
    <phoneticPr fontId="15"/>
  </si>
  <si>
    <t>○</t>
    <phoneticPr fontId="15"/>
  </si>
  <si>
    <t>○</t>
    <phoneticPr fontId="15"/>
  </si>
  <si>
    <t>○</t>
    <phoneticPr fontId="15"/>
  </si>
  <si>
    <t>例</t>
    <rPh sb="0" eb="1">
      <t>レイ</t>
    </rPh>
    <phoneticPr fontId="15"/>
  </si>
  <si>
    <t>実績報告時
氏名（自署）</t>
    <rPh sb="0" eb="2">
      <t>ジッセキ</t>
    </rPh>
    <rPh sb="2" eb="4">
      <t>ホウコク</t>
    </rPh>
    <rPh sb="4" eb="5">
      <t>ジ</t>
    </rPh>
    <rPh sb="6" eb="8">
      <t>シメイ</t>
    </rPh>
    <rPh sb="9" eb="11">
      <t>ジショ</t>
    </rPh>
    <phoneticPr fontId="15"/>
  </si>
  <si>
    <t>確認日</t>
    <rPh sb="0" eb="2">
      <t>カクニン</t>
    </rPh>
    <rPh sb="2" eb="3">
      <t>ビ</t>
    </rPh>
    <phoneticPr fontId="15"/>
  </si>
  <si>
    <t>実施計画時
氏名（自署）</t>
    <rPh sb="0" eb="2">
      <t>ジッシ</t>
    </rPh>
    <rPh sb="2" eb="4">
      <t>ケイカク</t>
    </rPh>
    <rPh sb="4" eb="5">
      <t>ジ</t>
    </rPh>
    <rPh sb="6" eb="8">
      <t>シメイ</t>
    </rPh>
    <rPh sb="9" eb="11">
      <t>ジショ</t>
    </rPh>
    <phoneticPr fontId="15"/>
  </si>
  <si>
    <t>職種</t>
    <rPh sb="0" eb="2">
      <t>ショクシュ</t>
    </rPh>
    <phoneticPr fontId="15"/>
  </si>
  <si>
    <t>NO</t>
    <phoneticPr fontId="15"/>
  </si>
  <si>
    <t>代表者職・氏名</t>
    <rPh sb="0" eb="3">
      <t>ダイヒョウシャ</t>
    </rPh>
    <rPh sb="3" eb="4">
      <t>ショク</t>
    </rPh>
    <rPh sb="5" eb="7">
      <t>シメイ</t>
    </rPh>
    <phoneticPr fontId="15"/>
  </si>
  <si>
    <t>施設・事業所名称</t>
    <rPh sb="0" eb="2">
      <t>シセツ</t>
    </rPh>
    <rPh sb="3" eb="6">
      <t>ジギョウショ</t>
    </rPh>
    <rPh sb="6" eb="8">
      <t>メイショウ</t>
    </rPh>
    <phoneticPr fontId="15"/>
  </si>
  <si>
    <t>施設・事業所番号</t>
    <rPh sb="0" eb="2">
      <t>シセツ</t>
    </rPh>
    <rPh sb="3" eb="6">
      <t>ジギョウショ</t>
    </rPh>
    <rPh sb="6" eb="8">
      <t>バンゴウ</t>
    </rPh>
    <phoneticPr fontId="15"/>
  </si>
  <si>
    <t>施設・事業種別</t>
    <rPh sb="0" eb="2">
      <t>シセツ</t>
    </rPh>
    <rPh sb="3" eb="5">
      <t>ジギョウ</t>
    </rPh>
    <rPh sb="5" eb="7">
      <t>シュベツ</t>
    </rPh>
    <phoneticPr fontId="15"/>
  </si>
  <si>
    <t>区</t>
    <rPh sb="0" eb="1">
      <t>ク</t>
    </rPh>
    <phoneticPr fontId="15"/>
  </si>
  <si>
    <t>横浜市</t>
    <rPh sb="0" eb="3">
      <t>ヨコハマシ</t>
    </rPh>
    <phoneticPr fontId="18"/>
  </si>
  <si>
    <t>市町村</t>
    <rPh sb="0" eb="3">
      <t>シチョウソン</t>
    </rPh>
    <phoneticPr fontId="15"/>
  </si>
  <si>
    <t>横浜市長</t>
    <rPh sb="0" eb="2">
      <t>ヨコハマ</t>
    </rPh>
    <rPh sb="2" eb="4">
      <t>シチョウ</t>
    </rPh>
    <phoneticPr fontId="15"/>
  </si>
  <si>
    <t>第２号様式の３</t>
    <rPh sb="0" eb="1">
      <t>ダイ</t>
    </rPh>
    <rPh sb="2" eb="3">
      <t>ゴウ</t>
    </rPh>
    <rPh sb="3" eb="5">
      <t>ヨウシキ</t>
    </rPh>
    <phoneticPr fontId="15"/>
  </si>
  <si>
    <t>その他職員</t>
    <rPh sb="2" eb="3">
      <t>タ</t>
    </rPh>
    <rPh sb="3" eb="5">
      <t>ショクイン</t>
    </rPh>
    <phoneticPr fontId="15"/>
  </si>
  <si>
    <t>家庭的保育者</t>
    <rPh sb="0" eb="3">
      <t>カテイテキ</t>
    </rPh>
    <rPh sb="3" eb="5">
      <t>ホイク</t>
    </rPh>
    <rPh sb="5" eb="6">
      <t>モノ</t>
    </rPh>
    <phoneticPr fontId="15"/>
  </si>
  <si>
    <t>事務職員</t>
    <rPh sb="0" eb="2">
      <t>ジム</t>
    </rPh>
    <rPh sb="2" eb="4">
      <t>ショクイン</t>
    </rPh>
    <phoneticPr fontId="15"/>
  </si>
  <si>
    <t>看護師・准看護師・助産師・保健師</t>
    <rPh sb="0" eb="3">
      <t>カンゴシ</t>
    </rPh>
    <rPh sb="4" eb="8">
      <t>ジュンカンゴシ</t>
    </rPh>
    <rPh sb="9" eb="12">
      <t>ジョサンシ</t>
    </rPh>
    <rPh sb="13" eb="16">
      <t>ホケンシ</t>
    </rPh>
    <phoneticPr fontId="15"/>
  </si>
  <si>
    <t>栄養士</t>
    <rPh sb="0" eb="3">
      <t>エイヨウシ</t>
    </rPh>
    <phoneticPr fontId="15"/>
  </si>
  <si>
    <t>保育士</t>
    <rPh sb="0" eb="2">
      <t>ホイク</t>
    </rPh>
    <rPh sb="2" eb="3">
      <t>シ</t>
    </rPh>
    <phoneticPr fontId="15"/>
  </si>
  <si>
    <t>教諭</t>
    <rPh sb="0" eb="2">
      <t>キョウユ</t>
    </rPh>
    <phoneticPr fontId="15"/>
  </si>
  <si>
    <t>保育教諭</t>
    <rPh sb="0" eb="2">
      <t>ホイク</t>
    </rPh>
    <rPh sb="2" eb="4">
      <t>キョウユ</t>
    </rPh>
    <phoneticPr fontId="15"/>
  </si>
  <si>
    <t>「常勤」とは、原則として施設で定めた勤務時間（所定労働時間）の全てを勤務する者、又は１日６時間以上かつ20日以上勤務している者をいい、「非常勤」とは常勤以外の者をいう。</t>
    <phoneticPr fontId="7"/>
  </si>
  <si>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7"/>
  </si>
  <si>
    <t>【記入における留意事項】</t>
    <phoneticPr fontId="7"/>
  </si>
  <si>
    <t>総額</t>
    <rPh sb="0" eb="2">
      <t>ソウガク</t>
    </rPh>
    <phoneticPr fontId="7"/>
  </si>
  <si>
    <t>賞与
（一時金）
③</t>
    <rPh sb="0" eb="2">
      <t>ショウヨ</t>
    </rPh>
    <phoneticPr fontId="7"/>
  </si>
  <si>
    <t>手当
②</t>
    <rPh sb="0" eb="2">
      <t>テアテ</t>
    </rPh>
    <phoneticPr fontId="7"/>
  </si>
  <si>
    <t>備考</t>
    <rPh sb="0" eb="2">
      <t>ビコウ</t>
    </rPh>
    <phoneticPr fontId="7"/>
  </si>
  <si>
    <t>職種</t>
    <phoneticPr fontId="7"/>
  </si>
  <si>
    <t>職員名</t>
    <phoneticPr fontId="7"/>
  </si>
  <si>
    <t>No</t>
    <phoneticPr fontId="7"/>
  </si>
  <si>
    <t>第２号様式の４</t>
    <rPh sb="0" eb="1">
      <t>ダイ</t>
    </rPh>
    <rPh sb="2" eb="3">
      <t>ゴウ</t>
    </rPh>
    <rPh sb="3" eb="5">
      <t>ヨウシキ</t>
    </rPh>
    <phoneticPr fontId="7"/>
  </si>
  <si>
    <t>加算Ⅱの新規事由による賃金改善額
（職員処遇改善費分）</t>
    <rPh sb="18" eb="20">
      <t>ショクイン</t>
    </rPh>
    <rPh sb="20" eb="22">
      <t>ショグウ</t>
    </rPh>
    <rPh sb="22" eb="24">
      <t>カイゼン</t>
    </rPh>
    <rPh sb="24" eb="25">
      <t>ヒ</t>
    </rPh>
    <rPh sb="25" eb="26">
      <t>ブン</t>
    </rPh>
    <phoneticPr fontId="7"/>
  </si>
  <si>
    <t>第３号様式</t>
    <rPh sb="0" eb="1">
      <t>ダイ</t>
    </rPh>
    <rPh sb="2" eb="3">
      <t>ゴウ</t>
    </rPh>
    <rPh sb="3" eb="5">
      <t>ヨウシキ</t>
    </rPh>
    <phoneticPr fontId="15"/>
  </si>
  <si>
    <t>　下記について、すべての職員に対し、周知したうえで、提出していることを証明いたします。</t>
    <rPh sb="1" eb="3">
      <t>カキ</t>
    </rPh>
    <rPh sb="12" eb="14">
      <t>ショクイン</t>
    </rPh>
    <rPh sb="15" eb="16">
      <t>タイ</t>
    </rPh>
    <rPh sb="18" eb="20">
      <t>シュウチ</t>
    </rPh>
    <rPh sb="26" eb="28">
      <t>テイシュツ</t>
    </rPh>
    <rPh sb="35" eb="37">
      <t>ショウメイ</t>
    </rPh>
    <phoneticPr fontId="15"/>
  </si>
  <si>
    <t>キャリアパスに関する要件について</t>
    <rPh sb="7" eb="8">
      <t>カン</t>
    </rPh>
    <rPh sb="10" eb="12">
      <t>ヨウケン</t>
    </rPh>
    <phoneticPr fontId="15"/>
  </si>
  <si>
    <t xml:space="preserve"> 次の内容について、当てはまるものに○を付けること。太枠内（該当・非該当）にレ点を入れること。</t>
    <rPh sb="1" eb="2">
      <t>ツギ</t>
    </rPh>
    <rPh sb="3" eb="5">
      <t>ナイヨウ</t>
    </rPh>
    <rPh sb="10" eb="11">
      <t>ア</t>
    </rPh>
    <rPh sb="20" eb="21">
      <t>ツ</t>
    </rPh>
    <rPh sb="26" eb="28">
      <t>フトワク</t>
    </rPh>
    <rPh sb="28" eb="29">
      <t>ナイ</t>
    </rPh>
    <rPh sb="30" eb="32">
      <t>ガイトウ</t>
    </rPh>
    <rPh sb="33" eb="36">
      <t>ヒガイトウ</t>
    </rPh>
    <rPh sb="39" eb="40">
      <t>テン</t>
    </rPh>
    <rPh sb="41" eb="42">
      <t>イ</t>
    </rPh>
    <phoneticPr fontId="15"/>
  </si>
  <si>
    <t>　（①及び②に該当していれば本要件を満たす。）</t>
    <rPh sb="3" eb="4">
      <t>オヨ</t>
    </rPh>
    <rPh sb="7" eb="9">
      <t>ガイトウ</t>
    </rPh>
    <rPh sb="14" eb="15">
      <t>ホン</t>
    </rPh>
    <rPh sb="15" eb="17">
      <t>ヨウケン</t>
    </rPh>
    <rPh sb="18" eb="19">
      <t>ミ</t>
    </rPh>
    <phoneticPr fontId="15"/>
  </si>
  <si>
    <t>①</t>
    <phoneticPr fontId="15"/>
  </si>
  <si>
    <t>次のaからcまでのすべての要件を満たす。</t>
    <rPh sb="0" eb="1">
      <t>ツギ</t>
    </rPh>
    <rPh sb="13" eb="15">
      <t>ヨウケン</t>
    </rPh>
    <rPh sb="16" eb="17">
      <t>ミ</t>
    </rPh>
    <phoneticPr fontId="15"/>
  </si>
  <si>
    <t>a</t>
    <phoneticPr fontId="15"/>
  </si>
  <si>
    <t>職員の職位、職責又は職務内容等に応じた勤務条件等の要件を定めている。（注１）</t>
    <rPh sb="0" eb="2">
      <t>ショクイン</t>
    </rPh>
    <rPh sb="3" eb="5">
      <t>ショクイ</t>
    </rPh>
    <rPh sb="6" eb="8">
      <t>ショクセキ</t>
    </rPh>
    <rPh sb="8" eb="9">
      <t>マタ</t>
    </rPh>
    <rPh sb="10" eb="12">
      <t>ショクム</t>
    </rPh>
    <rPh sb="12" eb="14">
      <t>ナイヨウ</t>
    </rPh>
    <rPh sb="14" eb="15">
      <t>トウ</t>
    </rPh>
    <rPh sb="16" eb="17">
      <t>オウ</t>
    </rPh>
    <rPh sb="19" eb="21">
      <t>キンム</t>
    </rPh>
    <rPh sb="21" eb="23">
      <t>ジョウケン</t>
    </rPh>
    <rPh sb="23" eb="24">
      <t>トウ</t>
    </rPh>
    <rPh sb="25" eb="27">
      <t>ヨウケン</t>
    </rPh>
    <rPh sb="28" eb="29">
      <t>サダ</t>
    </rPh>
    <rPh sb="35" eb="36">
      <t>チュウ</t>
    </rPh>
    <phoneticPr fontId="15"/>
  </si>
  <si>
    <t>b</t>
    <phoneticPr fontId="15"/>
  </si>
  <si>
    <t>職位、職責又は職務内容等に応じた賃金体系について定めている。（注２）</t>
    <rPh sb="0" eb="2">
      <t>ショクイ</t>
    </rPh>
    <rPh sb="3" eb="5">
      <t>ショクセキ</t>
    </rPh>
    <rPh sb="5" eb="6">
      <t>マタ</t>
    </rPh>
    <rPh sb="7" eb="9">
      <t>ショクム</t>
    </rPh>
    <rPh sb="9" eb="11">
      <t>ナイヨウ</t>
    </rPh>
    <rPh sb="11" eb="12">
      <t>トウ</t>
    </rPh>
    <rPh sb="13" eb="14">
      <t>オウ</t>
    </rPh>
    <rPh sb="16" eb="18">
      <t>チンギン</t>
    </rPh>
    <rPh sb="18" eb="20">
      <t>タイケイ</t>
    </rPh>
    <rPh sb="24" eb="25">
      <t>サダ</t>
    </rPh>
    <rPh sb="31" eb="32">
      <t>チュウ</t>
    </rPh>
    <phoneticPr fontId="15"/>
  </si>
  <si>
    <t>c</t>
    <phoneticPr fontId="15"/>
  </si>
  <si>
    <t>就業規則等の明確な根拠規定を書面で整備し、すべての職員に周知している。（注３）</t>
    <rPh sb="0" eb="2">
      <t>シュウギョウ</t>
    </rPh>
    <rPh sb="2" eb="4">
      <t>キソク</t>
    </rPh>
    <rPh sb="4" eb="5">
      <t>トウ</t>
    </rPh>
    <rPh sb="6" eb="8">
      <t>メイカク</t>
    </rPh>
    <rPh sb="9" eb="11">
      <t>コンキョ</t>
    </rPh>
    <rPh sb="11" eb="13">
      <t>キテイ</t>
    </rPh>
    <rPh sb="14" eb="16">
      <t>ショメン</t>
    </rPh>
    <rPh sb="17" eb="19">
      <t>セイビ</t>
    </rPh>
    <rPh sb="25" eb="27">
      <t>ショクイン</t>
    </rPh>
    <rPh sb="28" eb="30">
      <t>シュウチ</t>
    </rPh>
    <rPh sb="36" eb="37">
      <t>チュウ</t>
    </rPh>
    <phoneticPr fontId="15"/>
  </si>
  <si>
    <t>　①aの勤務条件とは、始業・就業時刻、休憩時間、休日、休暇、退職、就業時転換のことをいう。</t>
    <rPh sb="4" eb="6">
      <t>キンム</t>
    </rPh>
    <rPh sb="6" eb="8">
      <t>ジョウケン</t>
    </rPh>
    <rPh sb="11" eb="13">
      <t>シギョウ</t>
    </rPh>
    <rPh sb="14" eb="16">
      <t>シュウギョウ</t>
    </rPh>
    <rPh sb="16" eb="18">
      <t>ジコク</t>
    </rPh>
    <rPh sb="19" eb="21">
      <t>キュウケイ</t>
    </rPh>
    <rPh sb="21" eb="23">
      <t>ジカン</t>
    </rPh>
    <rPh sb="24" eb="26">
      <t>キュウジツ</t>
    </rPh>
    <rPh sb="27" eb="29">
      <t>キュウカ</t>
    </rPh>
    <rPh sb="30" eb="32">
      <t>タイショク</t>
    </rPh>
    <rPh sb="33" eb="35">
      <t>シュウギョウ</t>
    </rPh>
    <rPh sb="35" eb="36">
      <t>ジ</t>
    </rPh>
    <rPh sb="36" eb="38">
      <t>テンカン</t>
    </rPh>
    <phoneticPr fontId="15"/>
  </si>
  <si>
    <t>　①bの賃金体系とは、賃金の決定・計算・支払いの方法、締日・支払の時期、昇給等のことをいう。</t>
    <rPh sb="4" eb="6">
      <t>チンギン</t>
    </rPh>
    <rPh sb="6" eb="8">
      <t>タイケイ</t>
    </rPh>
    <rPh sb="11" eb="13">
      <t>チンギン</t>
    </rPh>
    <rPh sb="14" eb="16">
      <t>ケッテイ</t>
    </rPh>
    <rPh sb="17" eb="19">
      <t>ケイサン</t>
    </rPh>
    <rPh sb="20" eb="22">
      <t>シハライ</t>
    </rPh>
    <rPh sb="24" eb="26">
      <t>ホウホウ</t>
    </rPh>
    <rPh sb="27" eb="29">
      <t>シメビ</t>
    </rPh>
    <rPh sb="30" eb="32">
      <t>シハライ</t>
    </rPh>
    <rPh sb="33" eb="35">
      <t>ジキ</t>
    </rPh>
    <rPh sb="36" eb="38">
      <t>ショウキュウ</t>
    </rPh>
    <rPh sb="38" eb="39">
      <t>トウ</t>
    </rPh>
    <phoneticPr fontId="15"/>
  </si>
  <si>
    <t>　①cの就業規則は、労働契約就業規則に準じる。</t>
    <rPh sb="4" eb="6">
      <t>シュウギョウ</t>
    </rPh>
    <rPh sb="6" eb="8">
      <t>キソク</t>
    </rPh>
    <rPh sb="10" eb="12">
      <t>ロウドウ</t>
    </rPh>
    <rPh sb="12" eb="14">
      <t>ケイヤク</t>
    </rPh>
    <rPh sb="14" eb="16">
      <t>シュウギョウ</t>
    </rPh>
    <rPh sb="16" eb="18">
      <t>キソク</t>
    </rPh>
    <rPh sb="19" eb="20">
      <t>ジュン</t>
    </rPh>
    <phoneticPr fontId="15"/>
  </si>
  <si>
    <t>　②eアは、記入に変えて各施設・事業所で定めた年間の研修計画及び研修参加計画を添付することでも可。</t>
    <rPh sb="6" eb="8">
      <t>キニュウ</t>
    </rPh>
    <rPh sb="9" eb="10">
      <t>カ</t>
    </rPh>
    <rPh sb="12" eb="15">
      <t>カクシセツ</t>
    </rPh>
    <rPh sb="16" eb="19">
      <t>ジギョウショ</t>
    </rPh>
    <rPh sb="20" eb="21">
      <t>サダ</t>
    </rPh>
    <rPh sb="23" eb="25">
      <t>ネンカン</t>
    </rPh>
    <rPh sb="26" eb="28">
      <t>ケンシュウ</t>
    </rPh>
    <rPh sb="28" eb="30">
      <t>ケイカク</t>
    </rPh>
    <rPh sb="30" eb="31">
      <t>オヨ</t>
    </rPh>
    <rPh sb="32" eb="34">
      <t>ケンシュウ</t>
    </rPh>
    <rPh sb="34" eb="36">
      <t>サンカ</t>
    </rPh>
    <rPh sb="36" eb="38">
      <t>ケイカク</t>
    </rPh>
    <rPh sb="39" eb="41">
      <t>テンプ</t>
    </rPh>
    <rPh sb="47" eb="48">
      <t>カ</t>
    </rPh>
    <phoneticPr fontId="15"/>
  </si>
  <si>
    <t>＜資質向上のための目標設定について＞</t>
    <rPh sb="1" eb="3">
      <t>シシツ</t>
    </rPh>
    <rPh sb="3" eb="5">
      <t>コウジョウ</t>
    </rPh>
    <rPh sb="9" eb="11">
      <t>モクヒョウ</t>
    </rPh>
    <rPh sb="11" eb="13">
      <t>セッテイ</t>
    </rPh>
    <phoneticPr fontId="15"/>
  </si>
  <si>
    <t>　保育所保育指針や幼稚園教育要領、幼保連携型認定こども園教育・保育要領に基づき、施設・事業所の果たすべき役割をきちんと認識したうえで、各施設・事業所の特色、重視していること（強み）、これから伸ばしていきたいところといった視点で、職員と意見交換を行って目標を策定してください。
　すでに、資質向上の目標がある場合も、この機会に職員との意見交換を行い、再度共有を図ってください。</t>
    <rPh sb="1" eb="3">
      <t>ホイク</t>
    </rPh>
    <rPh sb="3" eb="4">
      <t>ショ</t>
    </rPh>
    <rPh sb="4" eb="6">
      <t>ホイク</t>
    </rPh>
    <rPh sb="6" eb="8">
      <t>シシン</t>
    </rPh>
    <rPh sb="9" eb="12">
      <t>ヨウチエン</t>
    </rPh>
    <rPh sb="12" eb="14">
      <t>キョウイク</t>
    </rPh>
    <rPh sb="14" eb="16">
      <t>ヨウリョウ</t>
    </rPh>
    <rPh sb="17" eb="19">
      <t>ヨウホ</t>
    </rPh>
    <rPh sb="19" eb="22">
      <t>レンケイガタ</t>
    </rPh>
    <rPh sb="22" eb="24">
      <t>ニンテイ</t>
    </rPh>
    <rPh sb="27" eb="28">
      <t>エン</t>
    </rPh>
    <rPh sb="28" eb="30">
      <t>キョウイク</t>
    </rPh>
    <rPh sb="31" eb="33">
      <t>ホイク</t>
    </rPh>
    <rPh sb="33" eb="35">
      <t>ヨウリョウ</t>
    </rPh>
    <rPh sb="36" eb="37">
      <t>モト</t>
    </rPh>
    <rPh sb="40" eb="42">
      <t>シセツ</t>
    </rPh>
    <rPh sb="43" eb="46">
      <t>ジギョウショ</t>
    </rPh>
    <rPh sb="47" eb="48">
      <t>ハ</t>
    </rPh>
    <rPh sb="52" eb="54">
      <t>ヤクワリ</t>
    </rPh>
    <rPh sb="59" eb="61">
      <t>ニンシキ</t>
    </rPh>
    <rPh sb="67" eb="70">
      <t>カクシセツ</t>
    </rPh>
    <rPh sb="71" eb="74">
      <t>ジギョウショ</t>
    </rPh>
    <rPh sb="75" eb="77">
      <t>トクショク</t>
    </rPh>
    <rPh sb="78" eb="80">
      <t>ジュウシ</t>
    </rPh>
    <rPh sb="87" eb="88">
      <t>ツヨ</t>
    </rPh>
    <rPh sb="95" eb="96">
      <t>ノ</t>
    </rPh>
    <rPh sb="110" eb="112">
      <t>シテン</t>
    </rPh>
    <rPh sb="114" eb="116">
      <t>ショクイン</t>
    </rPh>
    <rPh sb="117" eb="119">
      <t>イケン</t>
    </rPh>
    <rPh sb="119" eb="121">
      <t>コウカン</t>
    </rPh>
    <rPh sb="122" eb="123">
      <t>オコナ</t>
    </rPh>
    <rPh sb="125" eb="127">
      <t>モクヒョウ</t>
    </rPh>
    <rPh sb="128" eb="130">
      <t>サクテイ</t>
    </rPh>
    <rPh sb="143" eb="145">
      <t>シシツ</t>
    </rPh>
    <rPh sb="145" eb="147">
      <t>コウジョウ</t>
    </rPh>
    <rPh sb="148" eb="150">
      <t>モクヒョウ</t>
    </rPh>
    <rPh sb="153" eb="155">
      <t>バアイ</t>
    </rPh>
    <rPh sb="159" eb="161">
      <t>キカイ</t>
    </rPh>
    <rPh sb="162" eb="164">
      <t>ショクイン</t>
    </rPh>
    <rPh sb="166" eb="168">
      <t>イケン</t>
    </rPh>
    <rPh sb="168" eb="170">
      <t>コウカン</t>
    </rPh>
    <rPh sb="171" eb="172">
      <t>オコナ</t>
    </rPh>
    <rPh sb="174" eb="176">
      <t>サイド</t>
    </rPh>
    <rPh sb="176" eb="178">
      <t>キョウユウ</t>
    </rPh>
    <rPh sb="179" eb="180">
      <t>ハカ</t>
    </rPh>
    <phoneticPr fontId="15"/>
  </si>
  <si>
    <t>＜具体的な取り組み内容＞</t>
    <rPh sb="1" eb="4">
      <t>グタイテキ</t>
    </rPh>
    <rPh sb="5" eb="6">
      <t>ト</t>
    </rPh>
    <rPh sb="7" eb="8">
      <t>ク</t>
    </rPh>
    <rPh sb="9" eb="11">
      <t>ナイヨウ</t>
    </rPh>
    <phoneticPr fontId="15"/>
  </si>
  <si>
    <r>
      <t xml:space="preserve">　目標を達成するための具体的な取り組みは、目標に対応するよう、それぞれ経験年数や職位、階層ごとに具体的に設定してください。
　保育所保育指針及び保育所保育指針解説書、幼稚園教育要領及び幼稚園教育要領解説や幼保連携型認定こども園教育・保育要領及び幼保連携型認定こども園教育・保育要領解説で求められる職員の資質や能力の習得及び向上のために必要な研修や取組を実施してください。
　また、市や各区で行う研修、国や各種団体が行う研修への参加機会を提供してください。さらに、研修実施や参加だけでなく、業務を通じた研修（OJT）をどのように行うかといった視点を盛り込んだ研修計画であることが望ましいと考えます。
</t>
    </r>
    <r>
      <rPr>
        <sz val="10"/>
        <rFont val="HGｺﾞｼｯｸM"/>
        <family val="3"/>
        <charset val="128"/>
      </rPr>
      <t>※個人で実施している家庭的保育事業等であっても、キャリアパス要件、就業規則、賃金体系、補助員等の給与規定の整備や研修計画の策定・実施等ができていれば、適用になります。</t>
    </r>
    <rPh sb="1" eb="3">
      <t>モクヒョウ</t>
    </rPh>
    <rPh sb="4" eb="6">
      <t>タッセイ</t>
    </rPh>
    <rPh sb="11" eb="14">
      <t>グタイテキ</t>
    </rPh>
    <rPh sb="15" eb="16">
      <t>ト</t>
    </rPh>
    <rPh sb="17" eb="18">
      <t>ク</t>
    </rPh>
    <rPh sb="21" eb="23">
      <t>モクヒョウ</t>
    </rPh>
    <rPh sb="24" eb="26">
      <t>タイオウ</t>
    </rPh>
    <rPh sb="35" eb="37">
      <t>ケイケン</t>
    </rPh>
    <rPh sb="37" eb="39">
      <t>ネンスウ</t>
    </rPh>
    <rPh sb="40" eb="42">
      <t>ショクイ</t>
    </rPh>
    <rPh sb="43" eb="45">
      <t>カイソウ</t>
    </rPh>
    <rPh sb="48" eb="51">
      <t>グタイテキ</t>
    </rPh>
    <rPh sb="52" eb="54">
      <t>セッテイ</t>
    </rPh>
    <rPh sb="63" eb="65">
      <t>ホイク</t>
    </rPh>
    <rPh sb="65" eb="66">
      <t>ショ</t>
    </rPh>
    <rPh sb="66" eb="68">
      <t>ホイク</t>
    </rPh>
    <rPh sb="68" eb="70">
      <t>シシン</t>
    </rPh>
    <rPh sb="70" eb="71">
      <t>オヨ</t>
    </rPh>
    <rPh sb="72" eb="74">
      <t>ホイク</t>
    </rPh>
    <rPh sb="74" eb="75">
      <t>ショ</t>
    </rPh>
    <rPh sb="75" eb="77">
      <t>ホイク</t>
    </rPh>
    <rPh sb="77" eb="79">
      <t>シシン</t>
    </rPh>
    <rPh sb="79" eb="82">
      <t>カイセツショ</t>
    </rPh>
    <rPh sb="83" eb="86">
      <t>ヨウチエン</t>
    </rPh>
    <rPh sb="86" eb="88">
      <t>キョウイク</t>
    </rPh>
    <rPh sb="88" eb="90">
      <t>ヨウリョウ</t>
    </rPh>
    <rPh sb="90" eb="91">
      <t>オヨ</t>
    </rPh>
    <rPh sb="92" eb="95">
      <t>ヨウチエン</t>
    </rPh>
    <rPh sb="95" eb="97">
      <t>キョウイク</t>
    </rPh>
    <rPh sb="97" eb="99">
      <t>ヨウリョウ</t>
    </rPh>
    <rPh sb="99" eb="101">
      <t>カイセツ</t>
    </rPh>
    <rPh sb="102" eb="104">
      <t>ヨウホ</t>
    </rPh>
    <rPh sb="104" eb="107">
      <t>レンケイガタ</t>
    </rPh>
    <rPh sb="107" eb="109">
      <t>ニンテイ</t>
    </rPh>
    <rPh sb="112" eb="113">
      <t>エン</t>
    </rPh>
    <rPh sb="113" eb="115">
      <t>キョウイク</t>
    </rPh>
    <rPh sb="116" eb="118">
      <t>ホイク</t>
    </rPh>
    <rPh sb="118" eb="120">
      <t>ヨウリョウ</t>
    </rPh>
    <rPh sb="120" eb="121">
      <t>オヨ</t>
    </rPh>
    <rPh sb="122" eb="124">
      <t>ヨウホ</t>
    </rPh>
    <rPh sb="124" eb="126">
      <t>レンケイ</t>
    </rPh>
    <rPh sb="126" eb="127">
      <t>ガタ</t>
    </rPh>
    <rPh sb="127" eb="129">
      <t>ニンテイ</t>
    </rPh>
    <rPh sb="132" eb="133">
      <t>エン</t>
    </rPh>
    <rPh sb="133" eb="135">
      <t>キョウイク</t>
    </rPh>
    <rPh sb="136" eb="138">
      <t>ホイク</t>
    </rPh>
    <rPh sb="138" eb="140">
      <t>ヨウリョウ</t>
    </rPh>
    <rPh sb="140" eb="142">
      <t>カイセツ</t>
    </rPh>
    <rPh sb="143" eb="144">
      <t>モト</t>
    </rPh>
    <rPh sb="148" eb="150">
      <t>ショクイン</t>
    </rPh>
    <rPh sb="151" eb="153">
      <t>シシツ</t>
    </rPh>
    <rPh sb="154" eb="156">
      <t>ノウリョク</t>
    </rPh>
    <rPh sb="157" eb="159">
      <t>シュウトク</t>
    </rPh>
    <rPh sb="159" eb="160">
      <t>オヨ</t>
    </rPh>
    <rPh sb="161" eb="163">
      <t>コウジョウ</t>
    </rPh>
    <rPh sb="167" eb="169">
      <t>ヒツヨウ</t>
    </rPh>
    <rPh sb="170" eb="172">
      <t>ケンシュウ</t>
    </rPh>
    <rPh sb="173" eb="175">
      <t>トリクミ</t>
    </rPh>
    <rPh sb="176" eb="178">
      <t>ジッシ</t>
    </rPh>
    <rPh sb="190" eb="191">
      <t>シ</t>
    </rPh>
    <rPh sb="192" eb="194">
      <t>カクク</t>
    </rPh>
    <rPh sb="195" eb="196">
      <t>オコナ</t>
    </rPh>
    <rPh sb="197" eb="199">
      <t>ケンシュウ</t>
    </rPh>
    <rPh sb="200" eb="201">
      <t>クニ</t>
    </rPh>
    <rPh sb="202" eb="204">
      <t>カクシュ</t>
    </rPh>
    <rPh sb="204" eb="206">
      <t>ダンタイ</t>
    </rPh>
    <rPh sb="207" eb="208">
      <t>オコナ</t>
    </rPh>
    <rPh sb="209" eb="211">
      <t>ケンシュウ</t>
    </rPh>
    <rPh sb="213" eb="215">
      <t>サンカ</t>
    </rPh>
    <rPh sb="215" eb="217">
      <t>キカイ</t>
    </rPh>
    <rPh sb="218" eb="220">
      <t>テイキョウ</t>
    </rPh>
    <rPh sb="231" eb="233">
      <t>ケンシュウ</t>
    </rPh>
    <rPh sb="233" eb="235">
      <t>ジッシ</t>
    </rPh>
    <rPh sb="236" eb="238">
      <t>サンカ</t>
    </rPh>
    <rPh sb="244" eb="246">
      <t>ギョウム</t>
    </rPh>
    <rPh sb="247" eb="248">
      <t>ツウ</t>
    </rPh>
    <rPh sb="250" eb="252">
      <t>ケンシュウ</t>
    </rPh>
    <rPh sb="263" eb="264">
      <t>オコナ</t>
    </rPh>
    <rPh sb="270" eb="272">
      <t>シテン</t>
    </rPh>
    <rPh sb="273" eb="274">
      <t>モ</t>
    </rPh>
    <rPh sb="275" eb="276">
      <t>コ</t>
    </rPh>
    <rPh sb="278" eb="280">
      <t>ケンシュウ</t>
    </rPh>
    <rPh sb="280" eb="282">
      <t>ケイカク</t>
    </rPh>
    <rPh sb="288" eb="289">
      <t>ノゾ</t>
    </rPh>
    <rPh sb="293" eb="294">
      <t>カンガ</t>
    </rPh>
    <rPh sb="301" eb="303">
      <t>コジン</t>
    </rPh>
    <rPh sb="304" eb="306">
      <t>ジッシ</t>
    </rPh>
    <rPh sb="310" eb="313">
      <t>カテイテキ</t>
    </rPh>
    <rPh sb="313" eb="315">
      <t>ホイク</t>
    </rPh>
    <rPh sb="315" eb="317">
      <t>ジギョウ</t>
    </rPh>
    <rPh sb="317" eb="318">
      <t>トウ</t>
    </rPh>
    <rPh sb="330" eb="332">
      <t>ヨウケン</t>
    </rPh>
    <rPh sb="333" eb="335">
      <t>シュウギョウ</t>
    </rPh>
    <rPh sb="335" eb="337">
      <t>キソク</t>
    </rPh>
    <rPh sb="338" eb="340">
      <t>チンギン</t>
    </rPh>
    <rPh sb="340" eb="342">
      <t>タイケイ</t>
    </rPh>
    <rPh sb="343" eb="346">
      <t>ホジョイン</t>
    </rPh>
    <rPh sb="346" eb="347">
      <t>トウ</t>
    </rPh>
    <rPh sb="348" eb="350">
      <t>キュウヨ</t>
    </rPh>
    <rPh sb="350" eb="352">
      <t>キテイ</t>
    </rPh>
    <rPh sb="353" eb="355">
      <t>セイビ</t>
    </rPh>
    <rPh sb="356" eb="358">
      <t>ケンシュウ</t>
    </rPh>
    <rPh sb="358" eb="360">
      <t>ケイカク</t>
    </rPh>
    <rPh sb="361" eb="363">
      <t>サクテイ</t>
    </rPh>
    <rPh sb="364" eb="366">
      <t>ジッシ</t>
    </rPh>
    <rPh sb="366" eb="367">
      <t>トウ</t>
    </rPh>
    <rPh sb="375" eb="377">
      <t>テキヨウ</t>
    </rPh>
    <phoneticPr fontId="15"/>
  </si>
  <si>
    <t>　新規施設・事業所又は新たに賃金改善要件が「適」となる施設・事業所は必ず挙証資料の提出をお願いいたします。
　既存施設・事業所で昨年度も賃金改善要件（キャリアパス要件）が「適」だった場合は、内容変更がなければ挙証資料の再提出は必要ありません。なお、変更がある場合は、変更後の資料もしくは変更箇所、変更内容が分かる資料の提出をお願いいたします。</t>
    <rPh sb="1" eb="3">
      <t>シンキ</t>
    </rPh>
    <rPh sb="3" eb="5">
      <t>シセツ</t>
    </rPh>
    <rPh sb="6" eb="9">
      <t>ジギョウショ</t>
    </rPh>
    <rPh sb="9" eb="10">
      <t>マタ</t>
    </rPh>
    <rPh sb="11" eb="12">
      <t>アラ</t>
    </rPh>
    <rPh sb="14" eb="16">
      <t>チンギン</t>
    </rPh>
    <rPh sb="16" eb="18">
      <t>カイゼン</t>
    </rPh>
    <rPh sb="18" eb="20">
      <t>ヨウケン</t>
    </rPh>
    <rPh sb="22" eb="23">
      <t>テキ</t>
    </rPh>
    <rPh sb="27" eb="29">
      <t>シセツ</t>
    </rPh>
    <rPh sb="30" eb="33">
      <t>ジギョウショ</t>
    </rPh>
    <rPh sb="34" eb="35">
      <t>カナラ</t>
    </rPh>
    <rPh sb="36" eb="38">
      <t>キョショウ</t>
    </rPh>
    <rPh sb="38" eb="40">
      <t>シリョウ</t>
    </rPh>
    <rPh sb="41" eb="43">
      <t>テイシュツ</t>
    </rPh>
    <rPh sb="45" eb="46">
      <t>ネガ</t>
    </rPh>
    <rPh sb="55" eb="57">
      <t>キソン</t>
    </rPh>
    <rPh sb="57" eb="59">
      <t>シセツ</t>
    </rPh>
    <rPh sb="60" eb="63">
      <t>ジギョウショ</t>
    </rPh>
    <rPh sb="64" eb="67">
      <t>サクネンド</t>
    </rPh>
    <rPh sb="68" eb="70">
      <t>チンギン</t>
    </rPh>
    <rPh sb="70" eb="72">
      <t>カイゼン</t>
    </rPh>
    <rPh sb="72" eb="74">
      <t>ヨウケン</t>
    </rPh>
    <rPh sb="81" eb="83">
      <t>ヨウケン</t>
    </rPh>
    <rPh sb="86" eb="87">
      <t>テキ</t>
    </rPh>
    <rPh sb="91" eb="93">
      <t>バアイ</t>
    </rPh>
    <rPh sb="95" eb="97">
      <t>ナイヨウ</t>
    </rPh>
    <rPh sb="97" eb="99">
      <t>ヘンコウ</t>
    </rPh>
    <rPh sb="104" eb="106">
      <t>キョショウ</t>
    </rPh>
    <rPh sb="106" eb="108">
      <t>シリョウ</t>
    </rPh>
    <rPh sb="109" eb="110">
      <t>サイ</t>
    </rPh>
    <rPh sb="110" eb="112">
      <t>テイシュツ</t>
    </rPh>
    <rPh sb="113" eb="115">
      <t>ヒツヨウ</t>
    </rPh>
    <rPh sb="124" eb="126">
      <t>ヘンコウ</t>
    </rPh>
    <rPh sb="129" eb="131">
      <t>バアイ</t>
    </rPh>
    <rPh sb="133" eb="135">
      <t>ヘンコウ</t>
    </rPh>
    <rPh sb="135" eb="136">
      <t>ゴ</t>
    </rPh>
    <rPh sb="137" eb="139">
      <t>シリョウ</t>
    </rPh>
    <rPh sb="143" eb="145">
      <t>ヘンコウ</t>
    </rPh>
    <rPh sb="145" eb="147">
      <t>カショ</t>
    </rPh>
    <rPh sb="148" eb="150">
      <t>ヘンコウ</t>
    </rPh>
    <rPh sb="150" eb="152">
      <t>ナイヨウ</t>
    </rPh>
    <rPh sb="153" eb="154">
      <t>ワ</t>
    </rPh>
    <rPh sb="156" eb="158">
      <t>シリョウ</t>
    </rPh>
    <rPh sb="159" eb="161">
      <t>テイシュツ</t>
    </rPh>
    <rPh sb="163" eb="164">
      <t>ネガ</t>
    </rPh>
    <phoneticPr fontId="15"/>
  </si>
  <si>
    <t>横浜市</t>
    <rPh sb="0" eb="3">
      <t>ヨコハマシ</t>
    </rPh>
    <phoneticPr fontId="15"/>
  </si>
  <si>
    <t>施設・事業所
番号</t>
    <rPh sb="0" eb="2">
      <t>シセツ</t>
    </rPh>
    <rPh sb="3" eb="6">
      <t>ジギョウショ</t>
    </rPh>
    <rPh sb="7" eb="9">
      <t>バンゴウ</t>
    </rPh>
    <phoneticPr fontId="15"/>
  </si>
  <si>
    <t>施設・
事業所名</t>
    <rPh sb="0" eb="2">
      <t>シセツ</t>
    </rPh>
    <rPh sb="4" eb="7">
      <t>ジギョウショ</t>
    </rPh>
    <rPh sb="7" eb="8">
      <t>メイ</t>
    </rPh>
    <phoneticPr fontId="15"/>
  </si>
  <si>
    <t>②次のｄ及びｅの要件を満たす。</t>
    <rPh sb="1" eb="2">
      <t>ツギ</t>
    </rPh>
    <rPh sb="4" eb="5">
      <t>オヨ</t>
    </rPh>
    <rPh sb="8" eb="10">
      <t>ヨウケン</t>
    </rPh>
    <rPh sb="11" eb="12">
      <t>ミ</t>
    </rPh>
    <phoneticPr fontId="15"/>
  </si>
  <si>
    <t>目指すべき姿（保育理念・教育理念）</t>
    <rPh sb="0" eb="2">
      <t>メザ</t>
    </rPh>
    <rPh sb="5" eb="6">
      <t>スガタ</t>
    </rPh>
    <rPh sb="7" eb="9">
      <t>ホイク</t>
    </rPh>
    <rPh sb="9" eb="11">
      <t>リネン</t>
    </rPh>
    <rPh sb="12" eb="14">
      <t>キョウイク</t>
    </rPh>
    <rPh sb="14" eb="16">
      <t>リネン</t>
    </rPh>
    <phoneticPr fontId="15"/>
  </si>
  <si>
    <t>ｄ</t>
    <phoneticPr fontId="15"/>
  </si>
  <si>
    <t>e</t>
    <phoneticPr fontId="15"/>
  </si>
  <si>
    <t>職員との意見交換を踏まえた資質向上のための具体的な目標を策定していること。</t>
    <rPh sb="0" eb="2">
      <t>ショクイン</t>
    </rPh>
    <rPh sb="4" eb="6">
      <t>イケン</t>
    </rPh>
    <rPh sb="6" eb="8">
      <t>コウカン</t>
    </rPh>
    <rPh sb="9" eb="10">
      <t>フ</t>
    </rPh>
    <rPh sb="13" eb="15">
      <t>シシツ</t>
    </rPh>
    <rPh sb="15" eb="17">
      <t>コウジョウ</t>
    </rPh>
    <rPh sb="21" eb="24">
      <t>グタイテキ</t>
    </rPh>
    <rPh sb="25" eb="27">
      <t>モクヒョウ</t>
    </rPh>
    <rPh sb="28" eb="30">
      <t>サクテイ</t>
    </rPh>
    <phoneticPr fontId="15"/>
  </si>
  <si>
    <t>ｄの実現のための具体的な取り組み内容を計画していること。</t>
    <rPh sb="2" eb="4">
      <t>ジツゲン</t>
    </rPh>
    <rPh sb="8" eb="11">
      <t>グタイテキ</t>
    </rPh>
    <rPh sb="12" eb="13">
      <t>ト</t>
    </rPh>
    <rPh sb="14" eb="15">
      <t>ク</t>
    </rPh>
    <rPh sb="16" eb="18">
      <t>ナイヨウ</t>
    </rPh>
    <rPh sb="19" eb="21">
      <t>ケイカク</t>
    </rPh>
    <phoneticPr fontId="15"/>
  </si>
  <si>
    <t>ア</t>
    <phoneticPr fontId="15"/>
  </si>
  <si>
    <t>イ</t>
    <phoneticPr fontId="15"/>
  </si>
  <si>
    <t>資質向上のための計画に沿って、研修機会の提供又は技術指導等を実施するとともに、職員の能力評価を行っていること。研修実施・参加、業務を通した指導（ＯＪＴ）、他施設・事業者や地域子育て支援事業との交流等を記載すること。</t>
    <rPh sb="57" eb="59">
      <t>ジッシ</t>
    </rPh>
    <rPh sb="60" eb="62">
      <t>サンカ</t>
    </rPh>
    <rPh sb="63" eb="65">
      <t>ギョウム</t>
    </rPh>
    <rPh sb="66" eb="67">
      <t>トオ</t>
    </rPh>
    <rPh sb="69" eb="71">
      <t>シドウ</t>
    </rPh>
    <rPh sb="77" eb="78">
      <t>タ</t>
    </rPh>
    <rPh sb="78" eb="80">
      <t>シセツ</t>
    </rPh>
    <rPh sb="81" eb="83">
      <t>ジギョウ</t>
    </rPh>
    <rPh sb="83" eb="84">
      <t>シャ</t>
    </rPh>
    <rPh sb="85" eb="87">
      <t>チイキ</t>
    </rPh>
    <rPh sb="87" eb="89">
      <t>コソダ</t>
    </rPh>
    <rPh sb="90" eb="92">
      <t>シエン</t>
    </rPh>
    <rPh sb="92" eb="94">
      <t>ジギョウ</t>
    </rPh>
    <rPh sb="96" eb="98">
      <t>コウリュウ</t>
    </rPh>
    <rPh sb="98" eb="99">
      <t>トウ</t>
    </rPh>
    <rPh sb="100" eb="102">
      <t>キサイ</t>
    </rPh>
    <phoneticPr fontId="15"/>
  </si>
  <si>
    <t>資格取得のための支援の実施※当該支援の内容について下記に記載すること。</t>
    <rPh sb="0" eb="2">
      <t>シカク</t>
    </rPh>
    <rPh sb="2" eb="4">
      <t>シュトク</t>
    </rPh>
    <rPh sb="8" eb="10">
      <t>シエン</t>
    </rPh>
    <rPh sb="11" eb="13">
      <t>ジッシ</t>
    </rPh>
    <rPh sb="14" eb="16">
      <t>トウガイ</t>
    </rPh>
    <rPh sb="16" eb="18">
      <t>シエン</t>
    </rPh>
    <rPh sb="19" eb="21">
      <t>ナイヨウ</t>
    </rPh>
    <rPh sb="25" eb="27">
      <t>カキ</t>
    </rPh>
    <rPh sb="28" eb="30">
      <t>キサイ</t>
    </rPh>
    <phoneticPr fontId="15"/>
  </si>
  <si>
    <t>全体</t>
    <rPh sb="0" eb="2">
      <t>ゼンタイ</t>
    </rPh>
    <phoneticPr fontId="15"/>
  </si>
  <si>
    <t>初任者向け</t>
    <rPh sb="0" eb="3">
      <t>ショニンシャ</t>
    </rPh>
    <rPh sb="3" eb="4">
      <t>ム</t>
    </rPh>
    <phoneticPr fontId="15"/>
  </si>
  <si>
    <t>中堅向け</t>
    <rPh sb="0" eb="2">
      <t>チュウケン</t>
    </rPh>
    <rPh sb="2" eb="3">
      <t>ム</t>
    </rPh>
    <phoneticPr fontId="15"/>
  </si>
  <si>
    <t>主任・ベテラン向け</t>
    <rPh sb="0" eb="2">
      <t>シュニン</t>
    </rPh>
    <rPh sb="7" eb="8">
      <t>ム</t>
    </rPh>
    <phoneticPr fontId="15"/>
  </si>
  <si>
    <t>指導職員・管理職層向け</t>
    <rPh sb="0" eb="2">
      <t>シドウ</t>
    </rPh>
    <rPh sb="2" eb="4">
      <t>ショクイン</t>
    </rPh>
    <rPh sb="5" eb="7">
      <t>カンリ</t>
    </rPh>
    <rPh sb="7" eb="8">
      <t>ショク</t>
    </rPh>
    <rPh sb="8" eb="9">
      <t>ソウ</t>
    </rPh>
    <rPh sb="9" eb="10">
      <t>ム</t>
    </rPh>
    <phoneticPr fontId="15"/>
  </si>
  <si>
    <t>第６号様式</t>
    <phoneticPr fontId="7"/>
  </si>
  <si>
    <t>施設・事業所名称</t>
    <rPh sb="0" eb="2">
      <t>シセツ</t>
    </rPh>
    <rPh sb="3" eb="6">
      <t>ジギョウショ</t>
    </rPh>
    <rPh sb="6" eb="8">
      <t>メイショウ</t>
    </rPh>
    <phoneticPr fontId="3"/>
  </si>
  <si>
    <t>（１）賃金改善について</t>
    <rPh sb="3" eb="5">
      <t>チンギン</t>
    </rPh>
    <rPh sb="5" eb="7">
      <t>カイゼン</t>
    </rPh>
    <phoneticPr fontId="7"/>
  </si>
  <si>
    <t>加算Ⅱ新規事由</t>
    <rPh sb="0" eb="2">
      <t>カサン</t>
    </rPh>
    <rPh sb="3" eb="5">
      <t>シンキ</t>
    </rPh>
    <rPh sb="5" eb="7">
      <t>ジユウ</t>
    </rPh>
    <phoneticPr fontId="7"/>
  </si>
  <si>
    <t>あり</t>
    <phoneticPr fontId="7"/>
  </si>
  <si>
    <t>加算見込額（千円未満の端数は切り捨て）（※1）</t>
    <rPh sb="0" eb="2">
      <t>カサン</t>
    </rPh>
    <rPh sb="2" eb="4">
      <t>ミコ</t>
    </rPh>
    <rPh sb="4" eb="5">
      <t>ガク</t>
    </rPh>
    <phoneticPr fontId="7"/>
  </si>
  <si>
    <t>人数Ａ</t>
    <rPh sb="0" eb="2">
      <t>ニンズウ</t>
    </rPh>
    <phoneticPr fontId="7"/>
  </si>
  <si>
    <t>人</t>
    <rPh sb="0" eb="1">
      <t>ニン</t>
    </rPh>
    <phoneticPr fontId="7"/>
  </si>
  <si>
    <t>人数Ｂ</t>
    <rPh sb="0" eb="2">
      <t>ニンズウ</t>
    </rPh>
    <phoneticPr fontId="7"/>
  </si>
  <si>
    <t>人数Ｃ</t>
    <rPh sb="0" eb="2">
      <t>ニンズウ</t>
    </rPh>
    <phoneticPr fontId="7"/>
  </si>
  <si>
    <t>なし</t>
    <phoneticPr fontId="7"/>
  </si>
  <si>
    <t>処遇改善等加算Ⅱ【国】</t>
    <phoneticPr fontId="7"/>
  </si>
  <si>
    <t>職員処遇改善費【市】</t>
    <phoneticPr fontId="7"/>
  </si>
  <si>
    <t>③特定加算見込額（千円未満の端数は切り捨て）（※1）</t>
    <rPh sb="1" eb="3">
      <t>トクテイ</t>
    </rPh>
    <rPh sb="3" eb="5">
      <t>カサン</t>
    </rPh>
    <rPh sb="5" eb="7">
      <t>ミコ</t>
    </rPh>
    <rPh sb="7" eb="8">
      <t>ガク</t>
    </rPh>
    <phoneticPr fontId="7"/>
  </si>
  <si>
    <t>処遇改善等加算Ⅱ【国】</t>
  </si>
  <si>
    <t>職員処遇改善費【市】</t>
  </si>
  <si>
    <t>（</t>
    <phoneticPr fontId="7"/>
  </si>
  <si>
    <t>ヶ月</t>
  </si>
  <si>
    <t>）</t>
    <phoneticPr fontId="7"/>
  </si>
  <si>
    <t>賃金改善等見込総額（②＋⑨）（千円未満の端数は切り捨て）</t>
    <rPh sb="0" eb="2">
      <t>チンギン</t>
    </rPh>
    <rPh sb="2" eb="4">
      <t>カイゼン</t>
    </rPh>
    <rPh sb="4" eb="5">
      <t>トウ</t>
    </rPh>
    <rPh sb="5" eb="7">
      <t>ミコミ</t>
    </rPh>
    <rPh sb="7" eb="9">
      <t>ソウガク</t>
    </rPh>
    <phoneticPr fontId="7"/>
  </si>
  <si>
    <t>②賃金改善見込総額（③－④－⑤－⑧）</t>
    <rPh sb="5" eb="7">
      <t>ミコ</t>
    </rPh>
    <phoneticPr fontId="7"/>
  </si>
  <si>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7"/>
  </si>
  <si>
    <t>c</t>
    <phoneticPr fontId="7"/>
  </si>
  <si>
    <t>加算Ⅱの新規事由による賃金改善額</t>
    <rPh sb="0" eb="2">
      <t>カサン</t>
    </rPh>
    <rPh sb="4" eb="6">
      <t>シンキ</t>
    </rPh>
    <rPh sb="6" eb="8">
      <t>ジユウ</t>
    </rPh>
    <rPh sb="11" eb="13">
      <t>チンギン</t>
    </rPh>
    <rPh sb="13" eb="15">
      <t>カイゼン</t>
    </rPh>
    <rPh sb="15" eb="16">
      <t>ガク</t>
    </rPh>
    <phoneticPr fontId="7"/>
  </si>
  <si>
    <t>⑤起点賃金水準（⑥＋⑦）</t>
    <phoneticPr fontId="7"/>
  </si>
  <si>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7"/>
  </si>
  <si>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7"/>
  </si>
  <si>
    <t>⑨事業主負担増加見込総額</t>
    <rPh sb="1" eb="4">
      <t>ジギョウヌシ</t>
    </rPh>
    <rPh sb="4" eb="6">
      <t>フタン</t>
    </rPh>
    <rPh sb="6" eb="8">
      <t>ゾウカ</t>
    </rPh>
    <rPh sb="8" eb="10">
      <t>ミコ</t>
    </rPh>
    <rPh sb="10" eb="12">
      <t>ソウガク</t>
    </rPh>
    <phoneticPr fontId="7"/>
  </si>
  <si>
    <t>【処遇改善等加算Ⅱ】</t>
    <rPh sb="1" eb="3">
      <t>ショグウ</t>
    </rPh>
    <rPh sb="3" eb="5">
      <t>カイゼン</t>
    </rPh>
    <rPh sb="5" eb="6">
      <t>トウ</t>
    </rPh>
    <rPh sb="6" eb="8">
      <t>カサン</t>
    </rPh>
    <phoneticPr fontId="7"/>
  </si>
  <si>
    <t>＜加算Ⅱ新規事由がある場合＞（以下のＢの額がＡの額以上であること（※1））</t>
    <rPh sb="1" eb="3">
      <t>カサン</t>
    </rPh>
    <rPh sb="4" eb="6">
      <t>シンキ</t>
    </rPh>
    <rPh sb="6" eb="8">
      <t>ジユウ</t>
    </rPh>
    <rPh sb="11" eb="13">
      <t>バアイ</t>
    </rPh>
    <phoneticPr fontId="7"/>
  </si>
  <si>
    <t>特定加算見込額【（１）③】</t>
    <rPh sb="0" eb="2">
      <t>トクテイ</t>
    </rPh>
    <rPh sb="2" eb="4">
      <t>カサン</t>
    </rPh>
    <rPh sb="4" eb="6">
      <t>ミコミ</t>
    </rPh>
    <rPh sb="6" eb="7">
      <t>ガク</t>
    </rPh>
    <phoneticPr fontId="7"/>
  </si>
  <si>
    <t>＜加算Ⅱ新規事由がない場合＞（以下のＢの額がＡの額以上であること（※1）かつDの額がCの額以上であること）</t>
    <rPh sb="1" eb="3">
      <t>カサン</t>
    </rPh>
    <rPh sb="4" eb="6">
      <t>シンキ</t>
    </rPh>
    <rPh sb="6" eb="8">
      <t>ジユウ</t>
    </rPh>
    <rPh sb="11" eb="13">
      <t>バアイ</t>
    </rPh>
    <rPh sb="40" eb="41">
      <t>ガク</t>
    </rPh>
    <rPh sb="44" eb="45">
      <t>ガク</t>
    </rPh>
    <rPh sb="45" eb="47">
      <t>イジョウ</t>
    </rPh>
    <phoneticPr fontId="7"/>
  </si>
  <si>
    <t>賃金見込総額【（２）③－（２）④】</t>
    <phoneticPr fontId="7"/>
  </si>
  <si>
    <t>Ｃ</t>
    <phoneticPr fontId="7"/>
  </si>
  <si>
    <t>加算見込額【（１）②】</t>
    <rPh sb="0" eb="2">
      <t>カサン</t>
    </rPh>
    <rPh sb="2" eb="4">
      <t>ミコ</t>
    </rPh>
    <rPh sb="4" eb="5">
      <t>ガク</t>
    </rPh>
    <phoneticPr fontId="7"/>
  </si>
  <si>
    <t>Ｄ</t>
    <phoneticPr fontId="7"/>
  </si>
  <si>
    <t>【職員処遇改善費】</t>
    <rPh sb="1" eb="3">
      <t>ショクイン</t>
    </rPh>
    <rPh sb="3" eb="5">
      <t>ショグウ</t>
    </rPh>
    <rPh sb="5" eb="7">
      <t>カイゼン</t>
    </rPh>
    <rPh sb="7" eb="8">
      <t>ヒ</t>
    </rPh>
    <phoneticPr fontId="7"/>
  </si>
  <si>
    <t>第６号様式（添付書類）</t>
    <rPh sb="0" eb="1">
      <t>ダイ</t>
    </rPh>
    <rPh sb="2" eb="3">
      <t>ゴウ</t>
    </rPh>
    <rPh sb="3" eb="5">
      <t>ヨウシキ</t>
    </rPh>
    <rPh sb="6" eb="8">
      <t>テンプ</t>
    </rPh>
    <rPh sb="8" eb="10">
      <t>ショルイ</t>
    </rPh>
    <phoneticPr fontId="7"/>
  </si>
  <si>
    <t>職名</t>
    <rPh sb="0" eb="2">
      <t>ショクメイ</t>
    </rPh>
    <phoneticPr fontId="7"/>
  </si>
  <si>
    <t>職種</t>
    <rPh sb="0" eb="2">
      <t>ショクシュ</t>
    </rPh>
    <phoneticPr fontId="7"/>
  </si>
  <si>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7"/>
  </si>
  <si>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7"/>
  </si>
  <si>
    <t>※うち基準翌年度から加算当年度における賃金改善分</t>
    <phoneticPr fontId="7"/>
  </si>
  <si>
    <t>例1</t>
    <rPh sb="0" eb="1">
      <t>レイ</t>
    </rPh>
    <phoneticPr fontId="7"/>
  </si>
  <si>
    <t>副主任保育士</t>
    <rPh sb="0" eb="1">
      <t>フク</t>
    </rPh>
    <rPh sb="1" eb="3">
      <t>シュニン</t>
    </rPh>
    <rPh sb="3" eb="6">
      <t>ホイクシ</t>
    </rPh>
    <phoneticPr fontId="7"/>
  </si>
  <si>
    <t>保育士</t>
    <rPh sb="0" eb="3">
      <t>ホイクシ</t>
    </rPh>
    <phoneticPr fontId="7"/>
  </si>
  <si>
    <t>基本給</t>
    <rPh sb="0" eb="3">
      <t>キホンキュウ</t>
    </rPh>
    <phoneticPr fontId="7"/>
  </si>
  <si>
    <t>×</t>
    <phoneticPr fontId="7"/>
  </si>
  <si>
    <t>月</t>
    <rPh sb="0" eb="1">
      <t>ツキ</t>
    </rPh>
    <phoneticPr fontId="7"/>
  </si>
  <si>
    <t>＝</t>
    <phoneticPr fontId="7"/>
  </si>
  <si>
    <t>例2</t>
    <rPh sb="0" eb="1">
      <t>レイ</t>
    </rPh>
    <phoneticPr fontId="7"/>
  </si>
  <si>
    <t>手当</t>
    <rPh sb="0" eb="2">
      <t>テアテ</t>
    </rPh>
    <phoneticPr fontId="7"/>
  </si>
  <si>
    <t>専門リーダー</t>
    <rPh sb="0" eb="2">
      <t>センモン</t>
    </rPh>
    <phoneticPr fontId="7"/>
  </si>
  <si>
    <t>①賃金改善見込額　計</t>
    <rPh sb="1" eb="3">
      <t>チンギン</t>
    </rPh>
    <rPh sb="3" eb="5">
      <t>カイゼン</t>
    </rPh>
    <rPh sb="5" eb="7">
      <t>ミコ</t>
    </rPh>
    <rPh sb="7" eb="8">
      <t>ガク</t>
    </rPh>
    <rPh sb="9" eb="10">
      <t>ケイ</t>
    </rPh>
    <phoneticPr fontId="7"/>
  </si>
  <si>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7"/>
  </si>
  <si>
    <t>③①＋②</t>
    <phoneticPr fontId="7"/>
  </si>
  <si>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7"/>
  </si>
  <si>
    <t>○○○リーダー</t>
    <phoneticPr fontId="7"/>
  </si>
  <si>
    <t>◇◇◇リーダー</t>
    <phoneticPr fontId="7"/>
  </si>
  <si>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7"/>
  </si>
  <si>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7"/>
  </si>
  <si>
    <t>例２</t>
    <rPh sb="0" eb="1">
      <t>レイ</t>
    </rPh>
    <phoneticPr fontId="7"/>
  </si>
  <si>
    <t>横浜市</t>
    <rPh sb="0" eb="3">
      <t>ヨコハマシ</t>
    </rPh>
    <phoneticPr fontId="7"/>
  </si>
  <si>
    <t>区</t>
    <rPh sb="0" eb="1">
      <t>ク</t>
    </rPh>
    <phoneticPr fontId="7"/>
  </si>
  <si>
    <t>施設事業所番号</t>
    <rPh sb="0" eb="2">
      <t>シセツ</t>
    </rPh>
    <rPh sb="2" eb="5">
      <t>ジギョウショ</t>
    </rPh>
    <rPh sb="5" eb="7">
      <t>バンゴウ</t>
    </rPh>
    <phoneticPr fontId="7"/>
  </si>
  <si>
    <t>神奈川県</t>
    <rPh sb="0" eb="4">
      <t>カナガワケン</t>
    </rPh>
    <phoneticPr fontId="7"/>
  </si>
  <si>
    <t>施設・事業所名称</t>
    <rPh sb="0" eb="2">
      <t>シセツ</t>
    </rPh>
    <rPh sb="3" eb="6">
      <t>ジギョウショ</t>
    </rPh>
    <rPh sb="6" eb="8">
      <t>メイショウ</t>
    </rPh>
    <phoneticPr fontId="7"/>
  </si>
  <si>
    <t>施設・事業所名称</t>
    <phoneticPr fontId="7"/>
  </si>
  <si>
    <t>施設事業所番号</t>
    <phoneticPr fontId="7"/>
  </si>
  <si>
    <t>事務職員</t>
    <rPh sb="0" eb="2">
      <t>ジム</t>
    </rPh>
    <rPh sb="2" eb="4">
      <t>ショクイン</t>
    </rPh>
    <phoneticPr fontId="7"/>
  </si>
  <si>
    <t>園長・施設長</t>
    <rPh sb="0" eb="2">
      <t>エンチョウ</t>
    </rPh>
    <rPh sb="3" eb="5">
      <t>シセツ</t>
    </rPh>
    <rPh sb="5" eb="6">
      <t>チョウ</t>
    </rPh>
    <phoneticPr fontId="7"/>
  </si>
  <si>
    <t>基本給（法定福利費残）</t>
    <rPh sb="0" eb="3">
      <t>キホンキュウ</t>
    </rPh>
    <rPh sb="4" eb="6">
      <t>ホウテイ</t>
    </rPh>
    <rPh sb="6" eb="8">
      <t>フクリ</t>
    </rPh>
    <rPh sb="8" eb="9">
      <t>ヒ</t>
    </rPh>
    <rPh sb="9" eb="10">
      <t>ザン</t>
    </rPh>
    <phoneticPr fontId="7"/>
  </si>
  <si>
    <t>手当（法定福利費残）</t>
    <rPh sb="0" eb="2">
      <t>テアテ</t>
    </rPh>
    <rPh sb="3" eb="5">
      <t>ホウテイ</t>
    </rPh>
    <rPh sb="5" eb="7">
      <t>フクリ</t>
    </rPh>
    <rPh sb="7" eb="8">
      <t>ヒ</t>
    </rPh>
    <rPh sb="8" eb="9">
      <t>ザン</t>
    </rPh>
    <phoneticPr fontId="7"/>
  </si>
  <si>
    <t>一時金（法定福利費残）</t>
    <rPh sb="0" eb="3">
      <t>イチジキン</t>
    </rPh>
    <rPh sb="4" eb="6">
      <t>ホウテイ</t>
    </rPh>
    <rPh sb="6" eb="8">
      <t>フクリ</t>
    </rPh>
    <rPh sb="8" eb="9">
      <t>ヒ</t>
    </rPh>
    <rPh sb="9" eb="10">
      <t>ザン</t>
    </rPh>
    <phoneticPr fontId="7"/>
  </si>
  <si>
    <t>代表職・氏名</t>
    <rPh sb="0" eb="2">
      <t>ダイヒョウ</t>
    </rPh>
    <rPh sb="2" eb="3">
      <t>ショク</t>
    </rPh>
    <rPh sb="4" eb="6">
      <t>シメイ</t>
    </rPh>
    <phoneticPr fontId="3"/>
  </si>
  <si>
    <t>市町村</t>
    <rPh sb="0" eb="3">
      <t>シチョウソン</t>
    </rPh>
    <phoneticPr fontId="7"/>
  </si>
  <si>
    <t>市町村</t>
    <rPh sb="0" eb="3">
      <t>シチョウソン</t>
    </rPh>
    <phoneticPr fontId="7"/>
  </si>
  <si>
    <t>該当</t>
    <rPh sb="0" eb="2">
      <t>ガイトウ</t>
    </rPh>
    <phoneticPr fontId="7"/>
  </si>
  <si>
    <t>非該当</t>
    <rPh sb="0" eb="3">
      <t>ヒガイトウ</t>
    </rPh>
    <phoneticPr fontId="7"/>
  </si>
  <si>
    <t>基本給
①</t>
    <rPh sb="0" eb="3">
      <t>キホンキュウ</t>
    </rPh>
    <phoneticPr fontId="7"/>
  </si>
  <si>
    <t>加算Ⅱ新規事由がない場合は、前年度からの増減額を記入すること。</t>
    <rPh sb="10" eb="12">
      <t>バアイ</t>
    </rPh>
    <rPh sb="14" eb="17">
      <t>ゼンネンド</t>
    </rPh>
    <rPh sb="20" eb="22">
      <t>ゾウゲン</t>
    </rPh>
    <rPh sb="22" eb="23">
      <t>ガク</t>
    </rPh>
    <rPh sb="24" eb="26">
      <t>キニュウ</t>
    </rPh>
    <phoneticPr fontId="7"/>
  </si>
  <si>
    <t>（５）副主任保育士等に係る賃金改善について（内訳）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7"/>
  </si>
  <si>
    <t>職員処遇改善費による賃金改善額</t>
    <rPh sb="0" eb="2">
      <t>ショクイン</t>
    </rPh>
    <rPh sb="2" eb="4">
      <t>ショグウ</t>
    </rPh>
    <rPh sb="4" eb="6">
      <t>カイゼン</t>
    </rPh>
    <rPh sb="6" eb="7">
      <t>ヒ</t>
    </rPh>
    <rPh sb="10" eb="12">
      <t>チンギン</t>
    </rPh>
    <rPh sb="12" eb="14">
      <t>カイゼン</t>
    </rPh>
    <rPh sb="14" eb="15">
      <t>ガク</t>
    </rPh>
    <phoneticPr fontId="7"/>
  </si>
  <si>
    <t>（６）職務分野別リーダー等に係る賃金改善について（内訳）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7"/>
  </si>
  <si>
    <t>施設・事業所間で加算額の一部の配分を調整する場合の「加算見込額」及び「特定加算見込額」については、調整による加算額の増減を反映した（加算見込額にあっては（４）①の額を減じ、（４）③の額を加えた後の、特定加算見込額にあっては（４）②の額を減じ、（４）④の額を加えた後の）金額を記入すること。</t>
    <phoneticPr fontId="7"/>
  </si>
  <si>
    <t>（２）賃金改善等見込総額（処遇改善等加算Ⅱ【国】）</t>
    <rPh sb="3" eb="5">
      <t>チンギン</t>
    </rPh>
    <rPh sb="5" eb="7">
      <t>カイゼン</t>
    </rPh>
    <rPh sb="7" eb="8">
      <t>トウ</t>
    </rPh>
    <rPh sb="8" eb="10">
      <t>ミコミ</t>
    </rPh>
    <rPh sb="10" eb="12">
      <t>ソウガク</t>
    </rPh>
    <rPh sb="13" eb="15">
      <t>ショグウ</t>
    </rPh>
    <rPh sb="15" eb="17">
      <t>カイゼン</t>
    </rPh>
    <rPh sb="17" eb="18">
      <t>トウ</t>
    </rPh>
    <rPh sb="18" eb="20">
      <t>カサン</t>
    </rPh>
    <rPh sb="22" eb="23">
      <t>クニ</t>
    </rPh>
    <phoneticPr fontId="7"/>
  </si>
  <si>
    <t>（３）賃金改善等見込総額（職員処遇改善費【市】）</t>
    <rPh sb="3" eb="5">
      <t>チンギン</t>
    </rPh>
    <rPh sb="5" eb="7">
      <t>カイゼン</t>
    </rPh>
    <rPh sb="7" eb="8">
      <t>トウ</t>
    </rPh>
    <rPh sb="8" eb="10">
      <t>ミコミ</t>
    </rPh>
    <rPh sb="10" eb="12">
      <t>ソウガク</t>
    </rPh>
    <rPh sb="13" eb="15">
      <t>ショクイン</t>
    </rPh>
    <rPh sb="15" eb="17">
      <t>ショグウ</t>
    </rPh>
    <rPh sb="17" eb="19">
      <t>カイゼン</t>
    </rPh>
    <rPh sb="19" eb="20">
      <t>ヒ</t>
    </rPh>
    <rPh sb="21" eb="22">
      <t>シ</t>
    </rPh>
    <phoneticPr fontId="7"/>
  </si>
  <si>
    <t>⑧基準年度に職員処遇改善費の対象であり、かつ加算当年度に職員処遇改善費の対象外となった職員に係る、基準年度における職員処遇改善費に係る賃金改善額</t>
    <rPh sb="1" eb="3">
      <t>キジュン</t>
    </rPh>
    <rPh sb="3" eb="5">
      <t>ネンド</t>
    </rPh>
    <rPh sb="6" eb="8">
      <t>ショクイン</t>
    </rPh>
    <rPh sb="8" eb="10">
      <t>ショグウ</t>
    </rPh>
    <rPh sb="10" eb="12">
      <t>カイゼン</t>
    </rPh>
    <rPh sb="12" eb="13">
      <t>ヒ</t>
    </rPh>
    <rPh sb="14" eb="16">
      <t>タイショウ</t>
    </rPh>
    <rPh sb="22" eb="24">
      <t>カサン</t>
    </rPh>
    <rPh sb="24" eb="26">
      <t>トウネン</t>
    </rPh>
    <rPh sb="26" eb="27">
      <t>ド</t>
    </rPh>
    <rPh sb="36" eb="39">
      <t>タイショウガイ</t>
    </rPh>
    <rPh sb="43" eb="45">
      <t>ショクイン</t>
    </rPh>
    <rPh sb="46" eb="47">
      <t>カカ</t>
    </rPh>
    <rPh sb="49" eb="51">
      <t>キジュン</t>
    </rPh>
    <rPh sb="51" eb="53">
      <t>ネンド</t>
    </rPh>
    <rPh sb="65" eb="66">
      <t>カカ</t>
    </rPh>
    <rPh sb="67" eb="69">
      <t>チンギン</t>
    </rPh>
    <rPh sb="69" eb="71">
      <t>カイゼン</t>
    </rPh>
    <rPh sb="71" eb="72">
      <t>ガク</t>
    </rPh>
    <phoneticPr fontId="7"/>
  </si>
  <si>
    <t>　第６号様式添付書類２の「同一事業者内における拠出見込額・受入見込額一覧表」を添付すること</t>
    <rPh sb="1" eb="2">
      <t>ダイ</t>
    </rPh>
    <rPh sb="3" eb="4">
      <t>ゴウ</t>
    </rPh>
    <rPh sb="4" eb="6">
      <t>ヨウシキ</t>
    </rPh>
    <rPh sb="6" eb="8">
      <t>テンプ</t>
    </rPh>
    <rPh sb="8" eb="10">
      <t>ショルイ</t>
    </rPh>
    <phoneticPr fontId="7"/>
  </si>
  <si>
    <t>賃金改善等見込総額【（３）①】</t>
    <rPh sb="0" eb="2">
      <t>チンギン</t>
    </rPh>
    <rPh sb="2" eb="4">
      <t>カイゼン</t>
    </rPh>
    <rPh sb="8" eb="9">
      <t>ガク</t>
    </rPh>
    <phoneticPr fontId="7"/>
  </si>
  <si>
    <t>加算前年度の賃金水準（起点賃金水準）【（３）⑤】</t>
    <rPh sb="0" eb="2">
      <t>カサン</t>
    </rPh>
    <rPh sb="2" eb="5">
      <t>ゼンネンド</t>
    </rPh>
    <rPh sb="6" eb="8">
      <t>チンギン</t>
    </rPh>
    <rPh sb="8" eb="10">
      <t>スイジュン</t>
    </rPh>
    <rPh sb="11" eb="13">
      <t>キテン</t>
    </rPh>
    <rPh sb="13" eb="15">
      <t>チンギン</t>
    </rPh>
    <rPh sb="15" eb="17">
      <t>スイジュン</t>
    </rPh>
    <phoneticPr fontId="7"/>
  </si>
  <si>
    <t>賃金見込総額【（３）③－（３）④】</t>
    <phoneticPr fontId="7"/>
  </si>
  <si>
    <t>市町村</t>
    <rPh sb="0" eb="3">
      <t>シチョウソン</t>
    </rPh>
    <phoneticPr fontId="7"/>
  </si>
  <si>
    <t>施設・事業種別</t>
    <rPh sb="0" eb="2">
      <t>シセツ</t>
    </rPh>
    <rPh sb="3" eb="5">
      <t>ジギョウ</t>
    </rPh>
    <rPh sb="5" eb="7">
      <t>シュベツ</t>
    </rPh>
    <phoneticPr fontId="7"/>
  </si>
  <si>
    <t>施設・事業所番号</t>
    <rPh sb="0" eb="2">
      <t>シセツ</t>
    </rPh>
    <rPh sb="3" eb="6">
      <t>ジギョウショ</t>
    </rPh>
    <rPh sb="6" eb="8">
      <t>バンゴウ</t>
    </rPh>
    <phoneticPr fontId="7"/>
  </si>
  <si>
    <t>施設・事業所名称</t>
    <rPh sb="0" eb="2">
      <t>シセツ</t>
    </rPh>
    <rPh sb="3" eb="6">
      <t>ジギョウショ</t>
    </rPh>
    <rPh sb="6" eb="8">
      <t>メイショウ</t>
    </rPh>
    <phoneticPr fontId="7"/>
  </si>
  <si>
    <t>代表職・氏名</t>
    <rPh sb="0" eb="2">
      <t>ダイヒョウ</t>
    </rPh>
    <rPh sb="2" eb="3">
      <t>ショク</t>
    </rPh>
    <rPh sb="4" eb="6">
      <t>シメイ</t>
    </rPh>
    <phoneticPr fontId="7"/>
  </si>
  <si>
    <t>横浜市</t>
    <rPh sb="0" eb="3">
      <t>ヨコハマシ</t>
    </rPh>
    <phoneticPr fontId="7"/>
  </si>
  <si>
    <t>区</t>
    <rPh sb="0" eb="1">
      <t>ク</t>
    </rPh>
    <phoneticPr fontId="7"/>
  </si>
  <si>
    <t>神奈川県</t>
    <rPh sb="0" eb="4">
      <t>カナガワケン</t>
    </rPh>
    <phoneticPr fontId="7"/>
  </si>
  <si>
    <t>計
④
（①＋②＋③）</t>
    <rPh sb="0" eb="1">
      <t>ケイ</t>
    </rPh>
    <phoneticPr fontId="7"/>
  </si>
  <si>
    <t>就業規則等勤務状況等が定められていることが分かるもの</t>
    <rPh sb="0" eb="2">
      <t>シュウギョウ</t>
    </rPh>
    <rPh sb="2" eb="4">
      <t>キソク</t>
    </rPh>
    <rPh sb="4" eb="5">
      <t>トウ</t>
    </rPh>
    <rPh sb="5" eb="7">
      <t>キンム</t>
    </rPh>
    <rPh sb="7" eb="9">
      <t>ジョウキョウ</t>
    </rPh>
    <rPh sb="9" eb="10">
      <t>トウ</t>
    </rPh>
    <rPh sb="11" eb="12">
      <t>サダ</t>
    </rPh>
    <rPh sb="21" eb="22">
      <t>ワ</t>
    </rPh>
    <phoneticPr fontId="15"/>
  </si>
  <si>
    <t>給与表や昇給・昇格等について記された賃金体系等がわかるもの</t>
    <rPh sb="0" eb="2">
      <t>キュウヨ</t>
    </rPh>
    <rPh sb="2" eb="3">
      <t>ヒョウ</t>
    </rPh>
    <rPh sb="4" eb="6">
      <t>ショウキュウ</t>
    </rPh>
    <rPh sb="7" eb="9">
      <t>ショウカク</t>
    </rPh>
    <rPh sb="9" eb="10">
      <t>トウ</t>
    </rPh>
    <rPh sb="14" eb="15">
      <t>シル</t>
    </rPh>
    <rPh sb="18" eb="20">
      <t>チンギン</t>
    </rPh>
    <rPh sb="20" eb="22">
      <t>タイケイ</t>
    </rPh>
    <rPh sb="22" eb="23">
      <t>トウ</t>
    </rPh>
    <phoneticPr fontId="15"/>
  </si>
  <si>
    <t>資質向上のための研修計画策定と実施、能力評価の仕組みが分かるもの</t>
    <rPh sb="0" eb="2">
      <t>シシツ</t>
    </rPh>
    <rPh sb="2" eb="4">
      <t>コウジョウ</t>
    </rPh>
    <rPh sb="8" eb="10">
      <t>ケンシュウ</t>
    </rPh>
    <rPh sb="10" eb="12">
      <t>ケイカク</t>
    </rPh>
    <rPh sb="12" eb="14">
      <t>サクテイ</t>
    </rPh>
    <rPh sb="15" eb="17">
      <t>ジッシ</t>
    </rPh>
    <rPh sb="18" eb="20">
      <t>ノウリョク</t>
    </rPh>
    <rPh sb="20" eb="22">
      <t>ヒョウカ</t>
    </rPh>
    <rPh sb="23" eb="25">
      <t>シク</t>
    </rPh>
    <rPh sb="27" eb="28">
      <t>ワ</t>
    </rPh>
    <phoneticPr fontId="15"/>
  </si>
  <si>
    <t>加算Ⅱの新規事由による賃金改善額（処遇改善等加算Ⅱ分）</t>
    <rPh sb="17" eb="19">
      <t>ショグウ</t>
    </rPh>
    <rPh sb="19" eb="21">
      <t>カイゼン</t>
    </rPh>
    <rPh sb="21" eb="22">
      <t>トウ</t>
    </rPh>
    <rPh sb="22" eb="24">
      <t>カサン</t>
    </rPh>
    <rPh sb="25" eb="26">
      <t>ブン</t>
    </rPh>
    <phoneticPr fontId="7"/>
  </si>
  <si>
    <t>第２号様式の２の「同一事業者内における拠出見込額・受入見込額一覧表」を添付すること。</t>
    <rPh sb="0" eb="1">
      <t>ダイ</t>
    </rPh>
    <rPh sb="2" eb="3">
      <t>ゴウ</t>
    </rPh>
    <rPh sb="3" eb="5">
      <t>ヨウシキ</t>
    </rPh>
    <phoneticPr fontId="7"/>
  </si>
  <si>
    <t>経験年数</t>
    <rPh sb="0" eb="2">
      <t>ケイケン</t>
    </rPh>
    <rPh sb="2" eb="4">
      <t>ネンスウ</t>
    </rPh>
    <phoneticPr fontId="7"/>
  </si>
  <si>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rPh sb="3" eb="5">
      <t>チンギン</t>
    </rPh>
    <rPh sb="5" eb="7">
      <t>カイゼン</t>
    </rPh>
    <rPh sb="7" eb="8">
      <t>ナド</t>
    </rPh>
    <rPh sb="8" eb="10">
      <t>ミコ</t>
    </rPh>
    <rPh sb="10" eb="12">
      <t>ソウガク</t>
    </rPh>
    <rPh sb="17" eb="19">
      <t>トクテイ</t>
    </rPh>
    <rPh sb="19" eb="21">
      <t>カサン</t>
    </rPh>
    <rPh sb="21" eb="23">
      <t>ミコ</t>
    </rPh>
    <rPh sb="23" eb="24">
      <t>ガク</t>
    </rPh>
    <phoneticPr fontId="7"/>
  </si>
  <si>
    <t>原則、加算Ⅱに係る手当又は基本給の総額（Ｄ）は、加算見込額（Ｃ）以上であることが必要だが、法定福利費の事業主負担増加額が少ないことにより、Ｃの額を下回ることは差し支えない。その場合、その差額については、別途、職員の処遇改善に充てること。</t>
    <rPh sb="3" eb="5">
      <t>カサン</t>
    </rPh>
    <rPh sb="7" eb="8">
      <t>カカ</t>
    </rPh>
    <rPh sb="9" eb="11">
      <t>テアテ</t>
    </rPh>
    <rPh sb="11" eb="12">
      <t>マタ</t>
    </rPh>
    <rPh sb="13" eb="16">
      <t>キホンキュウ</t>
    </rPh>
    <rPh sb="17" eb="19">
      <t>ソウガク</t>
    </rPh>
    <rPh sb="24" eb="26">
      <t>カサン</t>
    </rPh>
    <rPh sb="26" eb="28">
      <t>ミコ</t>
    </rPh>
    <rPh sb="28" eb="29">
      <t>ガク</t>
    </rPh>
    <phoneticPr fontId="7"/>
  </si>
  <si>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phoneticPr fontId="7"/>
  </si>
  <si>
    <t>鶴見</t>
    <rPh sb="0" eb="2">
      <t>ツルミ</t>
    </rPh>
    <phoneticPr fontId="7"/>
  </si>
  <si>
    <t>神奈川</t>
    <rPh sb="0" eb="3">
      <t>カナガワ</t>
    </rPh>
    <phoneticPr fontId="7"/>
  </si>
  <si>
    <t>西</t>
    <rPh sb="0" eb="1">
      <t>ニシ</t>
    </rPh>
    <phoneticPr fontId="7"/>
  </si>
  <si>
    <t>中</t>
    <rPh sb="0" eb="1">
      <t>ナカ</t>
    </rPh>
    <phoneticPr fontId="7"/>
  </si>
  <si>
    <t>南</t>
    <rPh sb="0" eb="1">
      <t>ミナミ</t>
    </rPh>
    <phoneticPr fontId="7"/>
  </si>
  <si>
    <t>保土ケ谷</t>
    <rPh sb="0" eb="4">
      <t>ホドガヤ</t>
    </rPh>
    <phoneticPr fontId="7"/>
  </si>
  <si>
    <t>旭</t>
    <rPh sb="0" eb="1">
      <t>アサヒ</t>
    </rPh>
    <phoneticPr fontId="7"/>
  </si>
  <si>
    <t>磯子</t>
    <rPh sb="0" eb="2">
      <t>イソゴ</t>
    </rPh>
    <phoneticPr fontId="7"/>
  </si>
  <si>
    <t>金沢</t>
    <rPh sb="0" eb="2">
      <t>カナザワ</t>
    </rPh>
    <phoneticPr fontId="7"/>
  </si>
  <si>
    <t>港北</t>
    <rPh sb="0" eb="2">
      <t>コウホク</t>
    </rPh>
    <phoneticPr fontId="7"/>
  </si>
  <si>
    <t>緑</t>
    <rPh sb="0" eb="1">
      <t>ミドリ</t>
    </rPh>
    <phoneticPr fontId="7"/>
  </si>
  <si>
    <t>青葉</t>
    <rPh sb="0" eb="2">
      <t>アオバ</t>
    </rPh>
    <phoneticPr fontId="7"/>
  </si>
  <si>
    <t>都筑</t>
    <rPh sb="0" eb="2">
      <t>ツヅキ</t>
    </rPh>
    <phoneticPr fontId="7"/>
  </si>
  <si>
    <t>泉</t>
    <rPh sb="0" eb="1">
      <t>イズミ</t>
    </rPh>
    <phoneticPr fontId="7"/>
  </si>
  <si>
    <t>栄</t>
    <rPh sb="0" eb="1">
      <t>サカエ</t>
    </rPh>
    <phoneticPr fontId="7"/>
  </si>
  <si>
    <t>戸塚</t>
    <rPh sb="0" eb="2">
      <t>トツカ</t>
    </rPh>
    <phoneticPr fontId="7"/>
  </si>
  <si>
    <t>瀬谷</t>
    <rPh sb="0" eb="2">
      <t>セヤ</t>
    </rPh>
    <phoneticPr fontId="7"/>
  </si>
  <si>
    <t>賃金改善（処遇改善等加算Ⅰ）に要する費用※2</t>
    <rPh sb="0" eb="2">
      <t>チンギン</t>
    </rPh>
    <rPh sb="2" eb="4">
      <t>カイゼン</t>
    </rPh>
    <rPh sb="5" eb="7">
      <t>ショグウ</t>
    </rPh>
    <rPh sb="7" eb="9">
      <t>カイゼン</t>
    </rPh>
    <rPh sb="9" eb="10">
      <t>トウ</t>
    </rPh>
    <rPh sb="10" eb="12">
      <t>カサン</t>
    </rPh>
    <rPh sb="15" eb="16">
      <t>ヨウ</t>
    </rPh>
    <rPh sb="18" eb="20">
      <t>ヒヨウ</t>
    </rPh>
    <phoneticPr fontId="7"/>
  </si>
  <si>
    <t>改善する
給与項目</t>
    <rPh sb="0" eb="2">
      <t>カイゼン</t>
    </rPh>
    <rPh sb="5" eb="7">
      <t>キュウヨ</t>
    </rPh>
    <rPh sb="7" eb="9">
      <t>コウモク</t>
    </rPh>
    <phoneticPr fontId="7"/>
  </si>
  <si>
    <t>港南</t>
    <rPh sb="0" eb="2">
      <t>コウナン</t>
    </rPh>
    <phoneticPr fontId="7"/>
  </si>
  <si>
    <t>認定こども園</t>
    <rPh sb="0" eb="2">
      <t>ニンテイ</t>
    </rPh>
    <rPh sb="5" eb="6">
      <t>エン</t>
    </rPh>
    <phoneticPr fontId="7"/>
  </si>
  <si>
    <t>幼稚園</t>
    <rPh sb="0" eb="3">
      <t>ヨウチエン</t>
    </rPh>
    <phoneticPr fontId="7"/>
  </si>
  <si>
    <t>その他</t>
    <rPh sb="2" eb="3">
      <t>ホカ</t>
    </rPh>
    <phoneticPr fontId="7"/>
  </si>
  <si>
    <t>人数Ａ単価</t>
    <rPh sb="0" eb="2">
      <t>ニンズウ</t>
    </rPh>
    <rPh sb="3" eb="5">
      <t>タンカ</t>
    </rPh>
    <phoneticPr fontId="7"/>
  </si>
  <si>
    <t>人数Ｂ単価</t>
    <rPh sb="0" eb="2">
      <t>ニンズウ</t>
    </rPh>
    <rPh sb="3" eb="5">
      <t>タンカ</t>
    </rPh>
    <phoneticPr fontId="7"/>
  </si>
  <si>
    <t>第６号様式（添付書類２）</t>
    <phoneticPr fontId="7"/>
  </si>
  <si>
    <t>調理員</t>
    <rPh sb="0" eb="3">
      <t>チョウリイン</t>
    </rPh>
    <phoneticPr fontId="15"/>
  </si>
  <si>
    <t>円</t>
    <rPh sb="0" eb="1">
      <t>エン</t>
    </rPh>
    <phoneticPr fontId="7"/>
  </si>
  <si>
    <t>拠出・受入【国】</t>
    <rPh sb="0" eb="2">
      <t>キョシュツ</t>
    </rPh>
    <rPh sb="3" eb="5">
      <t>ウケイレ</t>
    </rPh>
    <rPh sb="6" eb="7">
      <t>クニ</t>
    </rPh>
    <phoneticPr fontId="7"/>
  </si>
  <si>
    <t>処遇改善等加算（当初額）【国】</t>
    <rPh sb="8" eb="10">
      <t>トウショ</t>
    </rPh>
    <rPh sb="10" eb="11">
      <t>ガク</t>
    </rPh>
    <phoneticPr fontId="7"/>
  </si>
  <si>
    <t>（４）他施設への配分等について→職員処遇改善費を申請している場合は、他施設への拠出はできません。</t>
    <phoneticPr fontId="7"/>
  </si>
  <si>
    <t>加算Ⅱに係る手当又は基本給の総額【第６号様式添付書類（５）③＋第６号様式添付書類（６）③】</t>
    <rPh sb="0" eb="2">
      <t>カサン</t>
    </rPh>
    <rPh sb="4" eb="5">
      <t>カカ</t>
    </rPh>
    <rPh sb="6" eb="8">
      <t>テアテ</t>
    </rPh>
    <rPh sb="8" eb="9">
      <t>マタ</t>
    </rPh>
    <rPh sb="10" eb="13">
      <t>キホンキュウ</t>
    </rPh>
    <rPh sb="17" eb="18">
      <t>ダイ</t>
    </rPh>
    <rPh sb="19" eb="20">
      <t>ゴウ</t>
    </rPh>
    <rPh sb="20" eb="22">
      <t>ヨウシキ</t>
    </rPh>
    <rPh sb="22" eb="24">
      <t>テンプ</t>
    </rPh>
    <rPh sb="24" eb="26">
      <t>ショルイ</t>
    </rPh>
    <phoneticPr fontId="7"/>
  </si>
  <si>
    <t>＜添付資料＞太枠内の当てはまる資料の□にレ点を入れること。</t>
    <rPh sb="1" eb="3">
      <t>テンプ</t>
    </rPh>
    <rPh sb="3" eb="5">
      <t>シリョウ</t>
    </rPh>
    <rPh sb="10" eb="11">
      <t>ア</t>
    </rPh>
    <rPh sb="15" eb="17">
      <t>シリョウ</t>
    </rPh>
    <rPh sb="21" eb="22">
      <t>テン</t>
    </rPh>
    <phoneticPr fontId="15"/>
  </si>
  <si>
    <t>加算率（賃金改善要件分）</t>
    <rPh sb="0" eb="3">
      <t>カサンリツ</t>
    </rPh>
    <rPh sb="4" eb="6">
      <t>チンギン</t>
    </rPh>
    <rPh sb="6" eb="8">
      <t>カイゼン</t>
    </rPh>
    <rPh sb="8" eb="10">
      <t>ヨウケン</t>
    </rPh>
    <rPh sb="10" eb="11">
      <t>ブン</t>
    </rPh>
    <phoneticPr fontId="7"/>
  </si>
  <si>
    <t>（4）②及び（４）④から法定福利費等の事業主負担分を除いたうえで算出すること。</t>
    <rPh sb="4" eb="5">
      <t>オヨ</t>
    </rPh>
    <rPh sb="12" eb="18">
      <t>ホウテイフクリヒトウ</t>
    </rPh>
    <rPh sb="19" eb="22">
      <t>ジギョウヌシ</t>
    </rPh>
    <rPh sb="22" eb="25">
      <t>フタンブン</t>
    </rPh>
    <rPh sb="26" eb="27">
      <t>ノゾ</t>
    </rPh>
    <rPh sb="32" eb="34">
      <t>サンシュツ</t>
    </rPh>
    <phoneticPr fontId="7"/>
  </si>
  <si>
    <t>賃金に占める法定福利費の
事業主負担分の割合</t>
    <rPh sb="0" eb="2">
      <t>チンギン</t>
    </rPh>
    <rPh sb="3" eb="4">
      <t>シ</t>
    </rPh>
    <rPh sb="6" eb="11">
      <t>ホウテイフクリヒ</t>
    </rPh>
    <rPh sb="13" eb="19">
      <t>ジギョウヌシフタンブン</t>
    </rPh>
    <rPh sb="20" eb="22">
      <t>ワリアイ</t>
    </rPh>
    <phoneticPr fontId="7"/>
  </si>
  <si>
    <t>時間</t>
    <rPh sb="0" eb="2">
      <t>ジカン</t>
    </rPh>
    <phoneticPr fontId="7"/>
  </si>
  <si>
    <t>施設の定めた、１月あたりの常勤時間</t>
    <rPh sb="0" eb="2">
      <t>シセツ</t>
    </rPh>
    <rPh sb="3" eb="4">
      <t>サダ</t>
    </rPh>
    <rPh sb="8" eb="9">
      <t>ツキ</t>
    </rPh>
    <rPh sb="13" eb="17">
      <t>ジョウキンジカン</t>
    </rPh>
    <phoneticPr fontId="7"/>
  </si>
  <si>
    <t>【基本情報】</t>
    <rPh sb="1" eb="5">
      <t>キホンジョウホウ</t>
    </rPh>
    <phoneticPr fontId="7"/>
  </si>
  <si>
    <t>カ月</t>
    <rPh sb="1" eb="2">
      <t>ゲツ</t>
    </rPh>
    <phoneticPr fontId="7"/>
  </si>
  <si>
    <t>～</t>
    <phoneticPr fontId="7"/>
  </si>
  <si>
    <t>賃金改善実施期間</t>
    <rPh sb="0" eb="8">
      <t>チンギンカイゼンジッシキカン</t>
    </rPh>
    <phoneticPr fontId="7"/>
  </si>
  <si>
    <t>代表者職・氏名</t>
    <rPh sb="0" eb="3">
      <t>ダイヒョウシャ</t>
    </rPh>
    <rPh sb="3" eb="4">
      <t>ショク</t>
    </rPh>
    <rPh sb="5" eb="7">
      <t>シメイ</t>
    </rPh>
    <phoneticPr fontId="7"/>
  </si>
  <si>
    <t>施設・事業所名称</t>
    <rPh sb="0" eb="2">
      <t>シセツ</t>
    </rPh>
    <rPh sb="3" eb="8">
      <t>ジギョウショメイショウ</t>
    </rPh>
    <phoneticPr fontId="7"/>
  </si>
  <si>
    <t>施設・事業所番号</t>
    <rPh sb="0" eb="2">
      <t>シセツ</t>
    </rPh>
    <rPh sb="3" eb="8">
      <t>ジギョウショバンゴウ</t>
    </rPh>
    <phoneticPr fontId="7"/>
  </si>
  <si>
    <t>【施設情報について】</t>
    <rPh sb="1" eb="5">
      <t>シセツジョウホウ</t>
    </rPh>
    <phoneticPr fontId="7"/>
  </si>
  <si>
    <t>＞＠40000</t>
    <phoneticPr fontId="15"/>
  </si>
  <si>
    <t>手当</t>
    <rPh sb="0" eb="2">
      <t>テアテ</t>
    </rPh>
    <phoneticPr fontId="15"/>
  </si>
  <si>
    <t>基本給</t>
    <rPh sb="0" eb="3">
      <t>キホンキュウ</t>
    </rPh>
    <phoneticPr fontId="15"/>
  </si>
  <si>
    <t>min</t>
    <phoneticPr fontId="15"/>
  </si>
  <si>
    <t>印刷行</t>
    <rPh sb="0" eb="3">
      <t>インサツギョウ</t>
    </rPh>
    <phoneticPr fontId="15"/>
  </si>
  <si>
    <t>月数</t>
    <rPh sb="0" eb="2">
      <t>ツキスウ</t>
    </rPh>
    <phoneticPr fontId="15"/>
  </si>
  <si>
    <t>金額</t>
    <rPh sb="0" eb="2">
      <t>キンガク</t>
    </rPh>
    <phoneticPr fontId="15"/>
  </si>
  <si>
    <t>月（年度当初から何か月目）</t>
    <rPh sb="0" eb="1">
      <t>ツキ</t>
    </rPh>
    <rPh sb="2" eb="6">
      <t>ネンドトウショ</t>
    </rPh>
    <rPh sb="8" eb="9">
      <t>ナン</t>
    </rPh>
    <rPh sb="10" eb="12">
      <t>ゲツメ</t>
    </rPh>
    <phoneticPr fontId="15"/>
  </si>
  <si>
    <t>基本給等</t>
    <rPh sb="0" eb="3">
      <t>キホンキュウ</t>
    </rPh>
    <rPh sb="3" eb="4">
      <t>トウ</t>
    </rPh>
    <phoneticPr fontId="15"/>
  </si>
  <si>
    <t>職員</t>
    <rPh sb="0" eb="2">
      <t>ショクイン</t>
    </rPh>
    <phoneticPr fontId="15"/>
  </si>
  <si>
    <t>合計</t>
    <rPh sb="0" eb="2">
      <t>ゴウケイ</t>
    </rPh>
    <phoneticPr fontId="15"/>
  </si>
  <si>
    <t>3月</t>
  </si>
  <si>
    <t>2月</t>
  </si>
  <si>
    <t>1月</t>
  </si>
  <si>
    <t>12月</t>
  </si>
  <si>
    <t>11月</t>
  </si>
  <si>
    <t>10月</t>
  </si>
  <si>
    <t>9月</t>
  </si>
  <si>
    <t>8月</t>
  </si>
  <si>
    <t>7月</t>
  </si>
  <si>
    <t>6月</t>
  </si>
  <si>
    <t>5月</t>
    <rPh sb="1" eb="2">
      <t>ガツ</t>
    </rPh>
    <phoneticPr fontId="15"/>
  </si>
  <si>
    <t>4月</t>
    <rPh sb="1" eb="2">
      <t>ガツ</t>
    </rPh>
    <phoneticPr fontId="15"/>
  </si>
  <si>
    <t>改善した給与項目</t>
    <rPh sb="0" eb="2">
      <t>カイゼン</t>
    </rPh>
    <rPh sb="4" eb="8">
      <t>キュウヨコウモク</t>
    </rPh>
    <phoneticPr fontId="7"/>
  </si>
  <si>
    <t>経験年数</t>
    <rPh sb="0" eb="4">
      <t>ケイケンネンスウ</t>
    </rPh>
    <phoneticPr fontId="15"/>
  </si>
  <si>
    <t>相当する職名</t>
    <rPh sb="0" eb="2">
      <t>ソウトウ</t>
    </rPh>
    <rPh sb="4" eb="6">
      <t>ショクメイ</t>
    </rPh>
    <phoneticPr fontId="15"/>
  </si>
  <si>
    <t>職名</t>
    <rPh sb="0" eb="2">
      <t>ショクメイ</t>
    </rPh>
    <phoneticPr fontId="15"/>
  </si>
  <si>
    <t>氏名</t>
    <rPh sb="0" eb="2">
      <t>シメイ</t>
    </rPh>
    <phoneticPr fontId="7"/>
  </si>
  <si>
    <t>処遇改善等加算Ⅱ</t>
    <rPh sb="0" eb="2">
      <t>ショグウ</t>
    </rPh>
    <rPh sb="2" eb="4">
      <t>カイゼン</t>
    </rPh>
    <rPh sb="4" eb="5">
      <t>トウ</t>
    </rPh>
    <rPh sb="5" eb="7">
      <t>カサン</t>
    </rPh>
    <phoneticPr fontId="15"/>
  </si>
  <si>
    <t>副主任保育士等に係る賃金改善について</t>
    <rPh sb="0" eb="7">
      <t>フクシュニンホイクシトウ</t>
    </rPh>
    <rPh sb="8" eb="9">
      <t>カカ</t>
    </rPh>
    <rPh sb="10" eb="14">
      <t>チンギンカイゼン</t>
    </rPh>
    <phoneticPr fontId="7"/>
  </si>
  <si>
    <t>4月の合計</t>
    <rPh sb="1" eb="2">
      <t>ガツ</t>
    </rPh>
    <rPh sb="3" eb="5">
      <t>ゴウケイ</t>
    </rPh>
    <phoneticPr fontId="15"/>
  </si>
  <si>
    <t>改善すべき額</t>
    <rPh sb="0" eb="2">
      <t>カイゼン</t>
    </rPh>
    <rPh sb="5" eb="6">
      <t>ガク</t>
    </rPh>
    <phoneticPr fontId="15"/>
  </si>
  <si>
    <t>職員処遇改善費</t>
    <phoneticPr fontId="15"/>
  </si>
  <si>
    <t>４月の改善額</t>
    <rPh sb="1" eb="2">
      <t>ガツ</t>
    </rPh>
    <rPh sb="3" eb="6">
      <t>カイゼンガク</t>
    </rPh>
    <phoneticPr fontId="15"/>
  </si>
  <si>
    <t>人</t>
    <rPh sb="0" eb="1">
      <t>ニン</t>
    </rPh>
    <phoneticPr fontId="15"/>
  </si>
  <si>
    <t>C</t>
    <phoneticPr fontId="15"/>
  </si>
  <si>
    <t>B</t>
    <phoneticPr fontId="15"/>
  </si>
  <si>
    <t>A</t>
    <phoneticPr fontId="15"/>
  </si>
  <si>
    <t>max</t>
    <phoneticPr fontId="15"/>
  </si>
  <si>
    <t>改善人数</t>
    <rPh sb="0" eb="4">
      <t>カイゼンニンズウ</t>
    </rPh>
    <phoneticPr fontId="15"/>
  </si>
  <si>
    <t>職務分野別リーダー等に係る賃金改善について</t>
    <rPh sb="0" eb="2">
      <t>ショクム</t>
    </rPh>
    <rPh sb="2" eb="4">
      <t>ブンヤ</t>
    </rPh>
    <rPh sb="4" eb="5">
      <t>ベツ</t>
    </rPh>
    <rPh sb="9" eb="10">
      <t>トウ</t>
    </rPh>
    <rPh sb="11" eb="12">
      <t>カカ</t>
    </rPh>
    <rPh sb="13" eb="15">
      <t>チンギン</t>
    </rPh>
    <rPh sb="15" eb="17">
      <t>カイゼン</t>
    </rPh>
    <phoneticPr fontId="7"/>
  </si>
  <si>
    <t>※　（３）②及び（３）④から法定福利費等の事業主負担分を除いたうえで算出すること。</t>
    <rPh sb="6" eb="7">
      <t>オヨ</t>
    </rPh>
    <rPh sb="14" eb="20">
      <t>ホウテイフクリヒトウ</t>
    </rPh>
    <rPh sb="21" eb="27">
      <t>ジギョウヌシフタンブン</t>
    </rPh>
    <rPh sb="28" eb="29">
      <t>ノゾ</t>
    </rPh>
    <rPh sb="34" eb="36">
      <t>サンシュツ</t>
    </rPh>
    <phoneticPr fontId="7"/>
  </si>
  <si>
    <t>⑥基準年度の賃金水準（当該年度に係る加算残額を含む。役職手当、職務手当など職位、職責又は職務内容等に応じて決まって毎月支払われる手当及び基本給に限る。）</t>
    <rPh sb="66" eb="67">
      <t>オヨ</t>
    </rPh>
    <phoneticPr fontId="7"/>
  </si>
  <si>
    <t>加算前年度の賃金水準（起点賃金水準）【（２）⑤－（４）②＋（４）④】※2</t>
    <rPh sb="0" eb="2">
      <t>カサン</t>
    </rPh>
    <rPh sb="2" eb="5">
      <t>ゼンネンド</t>
    </rPh>
    <rPh sb="6" eb="8">
      <t>チンギン</t>
    </rPh>
    <rPh sb="8" eb="10">
      <t>スイジュン</t>
    </rPh>
    <rPh sb="11" eb="13">
      <t>キテン</t>
    </rPh>
    <rPh sb="13" eb="15">
      <t>チンギン</t>
    </rPh>
    <rPh sb="15" eb="17">
      <t>スイジュン</t>
    </rPh>
    <phoneticPr fontId="7"/>
  </si>
  <si>
    <t>副主任保育士等</t>
    <rPh sb="0" eb="6">
      <t>フクシュニンホイクシ</t>
    </rPh>
    <rPh sb="6" eb="7">
      <t>トウ</t>
    </rPh>
    <phoneticPr fontId="15"/>
  </si>
  <si>
    <t>副園長</t>
    <phoneticPr fontId="15"/>
  </si>
  <si>
    <t>副園長・教頭</t>
    <phoneticPr fontId="15"/>
  </si>
  <si>
    <t>職務分野別リーダー等</t>
    <rPh sb="0" eb="5">
      <t>ショクムブンヤベツ</t>
    </rPh>
    <rPh sb="9" eb="10">
      <t>トウ</t>
    </rPh>
    <phoneticPr fontId="15"/>
  </si>
  <si>
    <t>教頭</t>
    <phoneticPr fontId="15"/>
  </si>
  <si>
    <t>保育教諭</t>
  </si>
  <si>
    <t>職員処遇</t>
    <rPh sb="0" eb="4">
      <t>ショクインショグウ</t>
    </rPh>
    <phoneticPr fontId="15"/>
  </si>
  <si>
    <t>主任保育士</t>
    <phoneticPr fontId="15"/>
  </si>
  <si>
    <t>教諭</t>
    <phoneticPr fontId="15"/>
  </si>
  <si>
    <t>主幹教諭</t>
    <phoneticPr fontId="15"/>
  </si>
  <si>
    <t>保育士</t>
    <rPh sb="0" eb="3">
      <t>ホイクシ</t>
    </rPh>
    <phoneticPr fontId="15"/>
  </si>
  <si>
    <t>保育従事者（無資格）</t>
    <rPh sb="0" eb="2">
      <t>ホイク</t>
    </rPh>
    <rPh sb="2" eb="5">
      <t>ジュウジシャ</t>
    </rPh>
    <rPh sb="6" eb="9">
      <t>ムシカク</t>
    </rPh>
    <phoneticPr fontId="15"/>
  </si>
  <si>
    <t>保健師・助産師・看護師・准看護師</t>
    <rPh sb="0" eb="3">
      <t>ホケンシ</t>
    </rPh>
    <rPh sb="4" eb="7">
      <t>ジョサンシ</t>
    </rPh>
    <rPh sb="8" eb="11">
      <t>カンゴシ</t>
    </rPh>
    <rPh sb="12" eb="16">
      <t>ジュンカンゴシ</t>
    </rPh>
    <phoneticPr fontId="15"/>
  </si>
  <si>
    <t>家庭的保育者</t>
    <rPh sb="0" eb="3">
      <t>カテイテキ</t>
    </rPh>
    <rPh sb="3" eb="6">
      <t>ホイクシャ</t>
    </rPh>
    <phoneticPr fontId="15"/>
  </si>
  <si>
    <t>家庭的保育補助者</t>
    <rPh sb="0" eb="3">
      <t>カテイテキ</t>
    </rPh>
    <rPh sb="3" eb="5">
      <t>ホイク</t>
    </rPh>
    <rPh sb="5" eb="8">
      <t>ホジョシャ</t>
    </rPh>
    <phoneticPr fontId="15"/>
  </si>
  <si>
    <t>子育て支援員</t>
    <rPh sb="0" eb="2">
      <t>コソダ</t>
    </rPh>
    <rPh sb="3" eb="5">
      <t>シエン</t>
    </rPh>
    <rPh sb="5" eb="6">
      <t>イン</t>
    </rPh>
    <phoneticPr fontId="15"/>
  </si>
  <si>
    <t>その他の職員</t>
    <rPh sb="2" eb="3">
      <t>タ</t>
    </rPh>
    <rPh sb="4" eb="6">
      <t>ショクイン</t>
    </rPh>
    <phoneticPr fontId="15"/>
  </si>
  <si>
    <t>＜職員処遇改善費　新規事由がある場合＞（以下のＢの額がＡの額以上であること（※1））</t>
    <rPh sb="1" eb="8">
      <t>ショクインショグウカイゼンヒ</t>
    </rPh>
    <rPh sb="9" eb="11">
      <t>シンキ</t>
    </rPh>
    <rPh sb="11" eb="13">
      <t>ジユウ</t>
    </rPh>
    <rPh sb="16" eb="18">
      <t>バアイ</t>
    </rPh>
    <phoneticPr fontId="7"/>
  </si>
  <si>
    <t>＜職員処遇改善費　新規事由がない場合＞（以下のＢの額がＡの額以上であること（※1）かつDの額がCの額以上であること）</t>
    <rPh sb="1" eb="8">
      <t>ショクインショグウカイゼンヒ</t>
    </rPh>
    <rPh sb="9" eb="11">
      <t>シンキ</t>
    </rPh>
    <rPh sb="11" eb="13">
      <t>ジユウ</t>
    </rPh>
    <rPh sb="16" eb="18">
      <t>バアイ</t>
    </rPh>
    <rPh sb="45" eb="46">
      <t>ガク</t>
    </rPh>
    <rPh sb="49" eb="50">
      <t>ガク</t>
    </rPh>
    <rPh sb="50" eb="52">
      <t>イジョウ</t>
    </rPh>
    <phoneticPr fontId="7"/>
  </si>
  <si>
    <t>職員処遇改善費に係る手当又は基本給の総額【第６号様式添付書類（５）③】</t>
    <rPh sb="0" eb="7">
      <t>ショクインショグウカイゼンヒ</t>
    </rPh>
    <rPh sb="8" eb="9">
      <t>カカ</t>
    </rPh>
    <rPh sb="10" eb="12">
      <t>テアテ</t>
    </rPh>
    <rPh sb="12" eb="13">
      <t>マタ</t>
    </rPh>
    <rPh sb="14" eb="17">
      <t>キホンキュウ</t>
    </rPh>
    <phoneticPr fontId="7"/>
  </si>
  <si>
    <t>原則、職員処遇改善費に係る手当又は基本給の総額（Ｄ）は、加算見込額（Ｃ）以上であることが必要だが、法定福利費の事業主負担増加額が少ないことにより、Ｃの額を下回ることは差し支えない。その場合、その差額については、別途、職員の処遇改善に充てること。</t>
    <rPh sb="3" eb="10">
      <t>ショクインショグウカイゼンヒ</t>
    </rPh>
    <phoneticPr fontId="7"/>
  </si>
  <si>
    <t>~</t>
    <phoneticPr fontId="7"/>
  </si>
  <si>
    <t>~</t>
    <phoneticPr fontId="7"/>
  </si>
  <si>
    <t>基本給</t>
    <rPh sb="0" eb="3">
      <t>キホンキュウ</t>
    </rPh>
    <phoneticPr fontId="53"/>
  </si>
  <si>
    <t>手当</t>
    <rPh sb="0" eb="2">
      <t>テアテ</t>
    </rPh>
    <phoneticPr fontId="53"/>
  </si>
  <si>
    <t>基本給（法定福利費残）</t>
    <rPh sb="0" eb="3">
      <t>キホンキュウ</t>
    </rPh>
    <rPh sb="4" eb="6">
      <t>ホウテイ</t>
    </rPh>
    <rPh sb="6" eb="8">
      <t>フクリ</t>
    </rPh>
    <rPh sb="8" eb="9">
      <t>ヒ</t>
    </rPh>
    <rPh sb="9" eb="10">
      <t>ザン</t>
    </rPh>
    <phoneticPr fontId="53"/>
  </si>
  <si>
    <t>手当（法定福利費残）</t>
    <rPh sb="0" eb="2">
      <t>テアテ</t>
    </rPh>
    <rPh sb="3" eb="5">
      <t>ホウテイ</t>
    </rPh>
    <rPh sb="5" eb="7">
      <t>フクリ</t>
    </rPh>
    <rPh sb="7" eb="8">
      <t>ヒ</t>
    </rPh>
    <rPh sb="8" eb="9">
      <t>ザン</t>
    </rPh>
    <phoneticPr fontId="53"/>
  </si>
  <si>
    <t>一時金（法定福利費残）</t>
    <rPh sb="0" eb="3">
      <t>イチジキン</t>
    </rPh>
    <rPh sb="4" eb="6">
      <t>ホウテイ</t>
    </rPh>
    <rPh sb="6" eb="8">
      <t>フクリ</t>
    </rPh>
    <rPh sb="8" eb="9">
      <t>ヒ</t>
    </rPh>
    <rPh sb="9" eb="10">
      <t>ザン</t>
    </rPh>
    <phoneticPr fontId="53"/>
  </si>
  <si>
    <t>min対象</t>
    <rPh sb="3" eb="5">
      <t>タイショウ</t>
    </rPh>
    <phoneticPr fontId="7"/>
  </si>
  <si>
    <t>処遇改善等加算Ⅱ、職員処遇改善費及び施設の持ち出し分による賃金改善額及び法定福利費等の事業主負担額を除く。</t>
    <rPh sb="0" eb="2">
      <t>ショグウ</t>
    </rPh>
    <rPh sb="2" eb="4">
      <t>カイゼン</t>
    </rPh>
    <rPh sb="4" eb="5">
      <t>トウ</t>
    </rPh>
    <rPh sb="5" eb="7">
      <t>カサン</t>
    </rPh>
    <rPh sb="9" eb="11">
      <t>ショクイン</t>
    </rPh>
    <rPh sb="11" eb="16">
      <t>ショグウカイゼンヒ</t>
    </rPh>
    <rPh sb="16" eb="17">
      <t>オヨ</t>
    </rPh>
    <rPh sb="18" eb="20">
      <t>シセツ</t>
    </rPh>
    <rPh sb="21" eb="22">
      <t>モ</t>
    </rPh>
    <rPh sb="23" eb="24">
      <t>ダ</t>
    </rPh>
    <rPh sb="25" eb="26">
      <t>ブン</t>
    </rPh>
    <rPh sb="29" eb="31">
      <t>チンギン</t>
    </rPh>
    <rPh sb="31" eb="33">
      <t>カイゼン</t>
    </rPh>
    <rPh sb="33" eb="34">
      <t>ガク</t>
    </rPh>
    <rPh sb="34" eb="35">
      <t>オヨ</t>
    </rPh>
    <rPh sb="36" eb="38">
      <t>ホウテイ</t>
    </rPh>
    <rPh sb="38" eb="40">
      <t>フクリ</t>
    </rPh>
    <rPh sb="40" eb="41">
      <t>ヒ</t>
    </rPh>
    <rPh sb="41" eb="42">
      <t>トウ</t>
    </rPh>
    <rPh sb="43" eb="46">
      <t>ジギョウヌシ</t>
    </rPh>
    <rPh sb="46" eb="48">
      <t>フタン</t>
    </rPh>
    <rPh sb="48" eb="49">
      <t>ガク</t>
    </rPh>
    <rPh sb="50" eb="51">
      <t>ノゾ</t>
    </rPh>
    <phoneticPr fontId="7"/>
  </si>
  <si>
    <t>③支払賃金（役職手当、職務手当など職位、職責又は職務内容等に応じて決まって毎月支払われる手当及び基本給に限る。）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7"/>
  </si>
  <si>
    <t>⑥基準年度の賃金水準（当該年度に係る加算残額を含む。役職手当、職務手当など職位、職責又は職務内容等に応じて決まって毎月支払われる手当及び基本給に限る。）</t>
    <rPh sb="64" eb="66">
      <t>テアテ</t>
    </rPh>
    <rPh sb="66" eb="67">
      <t>オヨ</t>
    </rPh>
    <phoneticPr fontId="7"/>
  </si>
  <si>
    <t>該当</t>
    <rPh sb="0" eb="2">
      <t>ガイトウ</t>
    </rPh>
    <phoneticPr fontId="7"/>
  </si>
  <si>
    <t>非該当</t>
    <rPh sb="0" eb="3">
      <t>ヒガイトウ</t>
    </rPh>
    <phoneticPr fontId="7"/>
  </si>
  <si>
    <t>施設・事業種別</t>
    <phoneticPr fontId="7"/>
  </si>
  <si>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7"/>
  </si>
  <si>
    <t>（３）②及び（３）④から法定福利費等の事業主負担分を除いたうえで算出すること。</t>
    <phoneticPr fontId="7"/>
  </si>
  <si>
    <t>※3</t>
    <phoneticPr fontId="7"/>
  </si>
  <si>
    <t>　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4" eb="6">
      <t>チンギン</t>
    </rPh>
    <rPh sb="6" eb="8">
      <t>カイゼン</t>
    </rPh>
    <rPh sb="14" eb="16">
      <t>カサン</t>
    </rPh>
    <phoneticPr fontId="7"/>
  </si>
  <si>
    <t>加算Ⅲによる賃金改善見込額の総額【別紙様式９別添１の「加算Ⅲによる賃金改善見込額」と「賃金改善に伴い増加する法定福利費等の事業主負担分」の総額欄の合計】</t>
    <rPh sb="0" eb="2">
      <t>カサン</t>
    </rPh>
    <rPh sb="6" eb="8">
      <t>チンギン</t>
    </rPh>
    <rPh sb="8" eb="10">
      <t>カイゼン</t>
    </rPh>
    <rPh sb="10" eb="12">
      <t>ミコ</t>
    </rPh>
    <rPh sb="12" eb="13">
      <t>ガク</t>
    </rPh>
    <rPh sb="14" eb="16">
      <t>ソウガク</t>
    </rPh>
    <rPh sb="17" eb="19">
      <t>ベッシ</t>
    </rPh>
    <rPh sb="19" eb="21">
      <t>ヨウシキ</t>
    </rPh>
    <rPh sb="22" eb="24">
      <t>ベッテン</t>
    </rPh>
    <rPh sb="37" eb="39">
      <t>ミコ</t>
    </rPh>
    <rPh sb="73" eb="75">
      <t>ゴウケイ</t>
    </rPh>
    <phoneticPr fontId="15"/>
  </si>
  <si>
    <t>賃金見込総額【（２）③－（２）④－（２）⑤】</t>
    <phoneticPr fontId="7"/>
  </si>
  <si>
    <t>基準年度の賃金水準（起点賃金水準）【（２）⑥－（３）②＋（３）④（※3）】</t>
    <rPh sb="0" eb="2">
      <t>キジュン</t>
    </rPh>
    <rPh sb="2" eb="4">
      <t>ネンド</t>
    </rPh>
    <rPh sb="5" eb="7">
      <t>チンギン</t>
    </rPh>
    <rPh sb="7" eb="9">
      <t>スイジュン</t>
    </rPh>
    <rPh sb="10" eb="12">
      <t>キテン</t>
    </rPh>
    <rPh sb="12" eb="14">
      <t>チンギン</t>
    </rPh>
    <rPh sb="14" eb="16">
      <t>スイジュン</t>
    </rPh>
    <phoneticPr fontId="7"/>
  </si>
  <si>
    <t>Ａ</t>
  </si>
  <si>
    <r>
      <t>＜加算Ⅲ新規事由がない場合＞</t>
    </r>
    <r>
      <rPr>
        <sz val="11"/>
        <rFont val="HGｺﾞｼｯｸM"/>
        <family val="3"/>
        <charset val="128"/>
      </rPr>
      <t>（以下のＢの額がＡの額以上であることかつＤの額がＣの額以上であること（※2））</t>
    </r>
    <rPh sb="1" eb="3">
      <t>カサン</t>
    </rPh>
    <rPh sb="4" eb="6">
      <t>シンキ</t>
    </rPh>
    <rPh sb="6" eb="8">
      <t>ジユウ</t>
    </rPh>
    <rPh sb="11" eb="13">
      <t>バアイ</t>
    </rPh>
    <phoneticPr fontId="7"/>
  </si>
  <si>
    <t>※1</t>
  </si>
  <si>
    <t>特定加算見込額【（１）③】</t>
    <rPh sb="0" eb="2">
      <t>トクテイ</t>
    </rPh>
    <rPh sb="2" eb="4">
      <t>カサン</t>
    </rPh>
    <rPh sb="4" eb="6">
      <t>ミコ</t>
    </rPh>
    <rPh sb="6" eb="7">
      <t>ガク</t>
    </rPh>
    <phoneticPr fontId="7"/>
  </si>
  <si>
    <r>
      <t>＜加算Ⅲ新規事由がある場合＞</t>
    </r>
    <r>
      <rPr>
        <sz val="11"/>
        <rFont val="HGｺﾞｼｯｸM"/>
        <family val="3"/>
        <charset val="128"/>
      </rPr>
      <t>（以下のＢの額がＡの額以上であること（※1）かつＤの額がＣの額以上であること（※2））</t>
    </r>
    <rPh sb="1" eb="3">
      <t>カサン</t>
    </rPh>
    <rPh sb="4" eb="6">
      <t>シンキ</t>
    </rPh>
    <rPh sb="6" eb="8">
      <t>ジユウ</t>
    </rPh>
    <rPh sb="11" eb="13">
      <t>バアイ</t>
    </rPh>
    <phoneticPr fontId="7"/>
  </si>
  <si>
    <t>※確認欄</t>
    <rPh sb="1" eb="3">
      <t>カクニン</t>
    </rPh>
    <rPh sb="3" eb="4">
      <t>ラン</t>
    </rPh>
    <phoneticPr fontId="15"/>
  </si>
  <si>
    <t>※　別紙様式９別添２の「同一事業者内における拠出見込額・受入見込額一覧表」を添付すること。</t>
    <phoneticPr fontId="7"/>
  </si>
  <si>
    <t>（３）他施設への配分等について</t>
    <rPh sb="3" eb="4">
      <t>ホカ</t>
    </rPh>
    <rPh sb="4" eb="6">
      <t>シセツ</t>
    </rPh>
    <rPh sb="8" eb="10">
      <t>ハイブン</t>
    </rPh>
    <rPh sb="10" eb="11">
      <t>トウ</t>
    </rPh>
    <phoneticPr fontId="15"/>
  </si>
  <si>
    <t>⑩事業主負担増加見込総額</t>
    <rPh sb="8" eb="10">
      <t>ミコ</t>
    </rPh>
    <rPh sb="10" eb="11">
      <t>ソウ</t>
    </rPh>
    <phoneticPr fontId="7"/>
  </si>
  <si>
    <t>⑨令和４年度の加算Ⅲ等による賃金改善額</t>
    <rPh sb="1" eb="3">
      <t>レイワ</t>
    </rPh>
    <rPh sb="4" eb="6">
      <t>ネンド</t>
    </rPh>
    <rPh sb="7" eb="9">
      <t>カサン</t>
    </rPh>
    <rPh sb="10" eb="11">
      <t>トウ</t>
    </rPh>
    <rPh sb="14" eb="16">
      <t>チンギン</t>
    </rPh>
    <rPh sb="16" eb="18">
      <t>カイゼン</t>
    </rPh>
    <rPh sb="18" eb="19">
      <t>ガク</t>
    </rPh>
    <phoneticPr fontId="7"/>
  </si>
  <si>
    <t>⑧基準翌年度から加算当年度までの公定価格における人件費の改定分</t>
    <rPh sb="1" eb="3">
      <t>キジュン</t>
    </rPh>
    <rPh sb="3" eb="6">
      <t>ヨクネンド</t>
    </rPh>
    <rPh sb="8" eb="10">
      <t>カサン</t>
    </rPh>
    <rPh sb="10" eb="12">
      <t>トウネン</t>
    </rPh>
    <rPh sb="12" eb="13">
      <t>ド</t>
    </rPh>
    <rPh sb="16" eb="18">
      <t>コウテイ</t>
    </rPh>
    <rPh sb="18" eb="20">
      <t>カカク</t>
    </rPh>
    <rPh sb="24" eb="27">
      <t>ジンケンヒ</t>
    </rPh>
    <rPh sb="28" eb="30">
      <t>カイテイ</t>
    </rPh>
    <rPh sb="30" eb="31">
      <t>ブン</t>
    </rPh>
    <phoneticPr fontId="7"/>
  </si>
  <si>
    <t>⑦基準年度の賃金水準（当該年度に係る加算残額（令和４年度の加算Ⅲに係るものを除く）を含む）</t>
    <rPh sb="1" eb="5">
      <t>キジュンネンド</t>
    </rPh>
    <rPh sb="6" eb="8">
      <t>チンギン</t>
    </rPh>
    <rPh sb="8" eb="10">
      <t>スイジュン</t>
    </rPh>
    <rPh sb="11" eb="13">
      <t>トウガイ</t>
    </rPh>
    <rPh sb="13" eb="15">
      <t>ネンド</t>
    </rPh>
    <rPh sb="16" eb="17">
      <t>カカ</t>
    </rPh>
    <rPh sb="18" eb="20">
      <t>カサン</t>
    </rPh>
    <rPh sb="20" eb="22">
      <t>ザンガク</t>
    </rPh>
    <rPh sb="23" eb="25">
      <t>レイワ</t>
    </rPh>
    <rPh sb="26" eb="28">
      <t>ネンド</t>
    </rPh>
    <rPh sb="42" eb="43">
      <t>フク</t>
    </rPh>
    <phoneticPr fontId="7"/>
  </si>
  <si>
    <t>⑥起点賃金水準（⑦＋⑧－⑨）</t>
    <phoneticPr fontId="7"/>
  </si>
  <si>
    <t>④③のうち、加算前年度基準年度の加算残額に係る支払賃金</t>
    <rPh sb="11" eb="15">
      <t>キジュンネンド</t>
    </rPh>
    <phoneticPr fontId="7"/>
  </si>
  <si>
    <t>賃金改善等見込総額（②＋⑩）（千円未満の端数は切り捨て）</t>
    <rPh sb="0" eb="2">
      <t>チンギン</t>
    </rPh>
    <rPh sb="2" eb="4">
      <t>カイゼン</t>
    </rPh>
    <rPh sb="4" eb="5">
      <t>トウ</t>
    </rPh>
    <rPh sb="5" eb="7">
      <t>ミコ</t>
    </rPh>
    <rPh sb="7" eb="9">
      <t>ソウガク</t>
    </rPh>
    <phoneticPr fontId="7"/>
  </si>
  <si>
    <t xml:space="preserve">①
</t>
    <phoneticPr fontId="7"/>
  </si>
  <si>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7"/>
  </si>
  <si>
    <t>加算Ⅲ算定対象人数</t>
    <rPh sb="0" eb="2">
      <t>カサン</t>
    </rPh>
    <rPh sb="3" eb="7">
      <t>サンテイタイショウ</t>
    </rPh>
    <rPh sb="7" eb="9">
      <t>ニンズウ</t>
    </rPh>
    <phoneticPr fontId="7"/>
  </si>
  <si>
    <t>加算見込額（千円未満の端数は切り捨て）（※）</t>
    <rPh sb="0" eb="2">
      <t>カサン</t>
    </rPh>
    <rPh sb="2" eb="4">
      <t>ミコ</t>
    </rPh>
    <rPh sb="4" eb="5">
      <t>ガク</t>
    </rPh>
    <phoneticPr fontId="7"/>
  </si>
  <si>
    <t>加算Ⅲ新規事由</t>
    <rPh sb="0" eb="2">
      <t>カサン</t>
    </rPh>
    <rPh sb="3" eb="5">
      <t>シンキ</t>
    </rPh>
    <rPh sb="5" eb="7">
      <t>ジユウ</t>
    </rPh>
    <phoneticPr fontId="7"/>
  </si>
  <si>
    <t>市町村名</t>
    <rPh sb="0" eb="3">
      <t>シチョウソン</t>
    </rPh>
    <rPh sb="3" eb="4">
      <t>メイ</t>
    </rPh>
    <phoneticPr fontId="7"/>
  </si>
  <si>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6" eb="58">
      <t>カサン</t>
    </rPh>
    <rPh sb="58" eb="59">
      <t>ゼン</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4" eb="85">
      <t>ゼン</t>
    </rPh>
    <rPh sb="85" eb="87">
      <t>ネンド</t>
    </rPh>
    <rPh sb="91" eb="93">
      <t>チンギン</t>
    </rPh>
    <rPh sb="94" eb="96">
      <t>ソウガク</t>
    </rPh>
    <rPh sb="97" eb="99">
      <t>チンギン</t>
    </rPh>
    <rPh sb="99" eb="101">
      <t>カイゼン</t>
    </rPh>
    <rPh sb="101" eb="102">
      <t>ガク</t>
    </rPh>
    <phoneticPr fontId="7"/>
  </si>
  <si>
    <t>賃金改善に伴い増加する法定福利費等の事業主負担分を除く。</t>
    <phoneticPr fontId="7"/>
  </si>
  <si>
    <t>備考欄には、賃金改善実施期間中の採用や退職がある場合にはその旨、また、賃金改善額が他の職員と比較して高額(低額、賃金改善を実施しない場合も含む)である場合についてはその理由を記入すること。</t>
    <phoneticPr fontId="7"/>
  </si>
  <si>
    <t>基本給及び決まって毎月支払う手当</t>
    <rPh sb="0" eb="3">
      <t>キホンキュウ</t>
    </rPh>
    <rPh sb="3" eb="4">
      <t>オヨ</t>
    </rPh>
    <rPh sb="5" eb="6">
      <t>キ</t>
    </rPh>
    <rPh sb="9" eb="11">
      <t>マイツキ</t>
    </rPh>
    <rPh sb="11" eb="13">
      <t>シハラ</t>
    </rPh>
    <rPh sb="14" eb="16">
      <t>テアテ</t>
    </rPh>
    <phoneticPr fontId="7"/>
  </si>
  <si>
    <t>施設・事業所名</t>
    <phoneticPr fontId="7"/>
  </si>
  <si>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7"/>
  </si>
  <si>
    <t>うち基準年度からの増減額
（円）</t>
    <rPh sb="2" eb="4">
      <t>キジュン</t>
    </rPh>
    <phoneticPr fontId="7"/>
  </si>
  <si>
    <t>他事業所からの受入額
（円）</t>
    <rPh sb="0" eb="1">
      <t>ホカ</t>
    </rPh>
    <rPh sb="1" eb="4">
      <t>ジギョウショ</t>
    </rPh>
    <rPh sb="7" eb="9">
      <t>ウケイレ</t>
    </rPh>
    <rPh sb="9" eb="10">
      <t>ガク</t>
    </rPh>
    <phoneticPr fontId="7"/>
  </si>
  <si>
    <t>他事業所への拠出額
（円）</t>
    <rPh sb="0" eb="1">
      <t>ホカ</t>
    </rPh>
    <rPh sb="1" eb="4">
      <t>ジギョウショ</t>
    </rPh>
    <rPh sb="6" eb="8">
      <t>キョシュツ</t>
    </rPh>
    <rPh sb="8" eb="9">
      <t>ガク</t>
    </rPh>
    <phoneticPr fontId="7"/>
  </si>
  <si>
    <t>あり</t>
  </si>
  <si>
    <t>処遇改善等加算Ⅲ【国】</t>
    <rPh sb="0" eb="2">
      <t>ショグウ</t>
    </rPh>
    <rPh sb="2" eb="5">
      <t>カイゼントウ</t>
    </rPh>
    <rPh sb="5" eb="7">
      <t>カサン</t>
    </rPh>
    <rPh sb="9" eb="10">
      <t>クニ</t>
    </rPh>
    <phoneticPr fontId="7"/>
  </si>
  <si>
    <t>処遇改善等加算Ⅲ【国】</t>
    <rPh sb="0" eb="2">
      <t>ショグウ</t>
    </rPh>
    <rPh sb="2" eb="4">
      <t>カイゼン</t>
    </rPh>
    <rPh sb="4" eb="5">
      <t>トウ</t>
    </rPh>
    <rPh sb="5" eb="7">
      <t>カサン</t>
    </rPh>
    <rPh sb="9" eb="10">
      <t>クニ</t>
    </rPh>
    <phoneticPr fontId="7"/>
  </si>
  <si>
    <t>③特定加算見込額（千円未満の端数は切り捨て）（※）</t>
    <rPh sb="1" eb="3">
      <t>トクテイ</t>
    </rPh>
    <rPh sb="3" eb="5">
      <t>カサン</t>
    </rPh>
    <rPh sb="5" eb="7">
      <t>ミコ</t>
    </rPh>
    <rPh sb="7" eb="8">
      <t>ガク</t>
    </rPh>
    <phoneticPr fontId="7"/>
  </si>
  <si>
    <t>令和５年４月</t>
    <rPh sb="0" eb="2">
      <t>レイワ</t>
    </rPh>
    <rPh sb="3" eb="4">
      <t>ネン</t>
    </rPh>
    <rPh sb="5" eb="6">
      <t>ガツ</t>
    </rPh>
    <phoneticPr fontId="7"/>
  </si>
  <si>
    <t>令和５年５月</t>
    <rPh sb="0" eb="2">
      <t>レイワ</t>
    </rPh>
    <rPh sb="3" eb="4">
      <t>ネン</t>
    </rPh>
    <rPh sb="5" eb="6">
      <t>ガツ</t>
    </rPh>
    <phoneticPr fontId="7"/>
  </si>
  <si>
    <t>令和５年６月</t>
    <rPh sb="0" eb="2">
      <t>レイワ</t>
    </rPh>
    <rPh sb="3" eb="4">
      <t>ネン</t>
    </rPh>
    <rPh sb="5" eb="6">
      <t>ガツ</t>
    </rPh>
    <phoneticPr fontId="7"/>
  </si>
  <si>
    <t>令和５年７月</t>
    <rPh sb="0" eb="2">
      <t>レイワ</t>
    </rPh>
    <rPh sb="3" eb="4">
      <t>ネン</t>
    </rPh>
    <rPh sb="5" eb="6">
      <t>ガツ</t>
    </rPh>
    <phoneticPr fontId="7"/>
  </si>
  <si>
    <t>令和５年８月</t>
    <rPh sb="0" eb="2">
      <t>レイワ</t>
    </rPh>
    <rPh sb="3" eb="4">
      <t>ネン</t>
    </rPh>
    <rPh sb="5" eb="6">
      <t>ガツ</t>
    </rPh>
    <phoneticPr fontId="7"/>
  </si>
  <si>
    <t>令和５年９月</t>
    <rPh sb="0" eb="2">
      <t>レイワ</t>
    </rPh>
    <rPh sb="3" eb="4">
      <t>ネン</t>
    </rPh>
    <rPh sb="5" eb="6">
      <t>ガツ</t>
    </rPh>
    <phoneticPr fontId="7"/>
  </si>
  <si>
    <t>令和５年11月</t>
    <rPh sb="0" eb="2">
      <t>レイワ</t>
    </rPh>
    <rPh sb="3" eb="4">
      <t>ネン</t>
    </rPh>
    <rPh sb="6" eb="7">
      <t>ガツ</t>
    </rPh>
    <phoneticPr fontId="7"/>
  </si>
  <si>
    <t>令和５年10月</t>
    <rPh sb="0" eb="2">
      <t>レイワ</t>
    </rPh>
    <rPh sb="3" eb="4">
      <t>ネン</t>
    </rPh>
    <rPh sb="6" eb="7">
      <t>ガツ</t>
    </rPh>
    <phoneticPr fontId="7"/>
  </si>
  <si>
    <t>令和６年１月</t>
    <rPh sb="0" eb="2">
      <t>レイワ</t>
    </rPh>
    <rPh sb="3" eb="4">
      <t>ネン</t>
    </rPh>
    <rPh sb="5" eb="6">
      <t>ガツ</t>
    </rPh>
    <phoneticPr fontId="7"/>
  </si>
  <si>
    <t>令和６年２月</t>
    <rPh sb="0" eb="2">
      <t>レイワ</t>
    </rPh>
    <rPh sb="3" eb="4">
      <t>ネン</t>
    </rPh>
    <rPh sb="5" eb="6">
      <t>ガツ</t>
    </rPh>
    <phoneticPr fontId="7"/>
  </si>
  <si>
    <t>令和６年３月</t>
    <rPh sb="0" eb="2">
      <t>レイワ</t>
    </rPh>
    <rPh sb="3" eb="4">
      <t>ネン</t>
    </rPh>
    <rPh sb="5" eb="6">
      <t>ガツ</t>
    </rPh>
    <phoneticPr fontId="7"/>
  </si>
  <si>
    <t>令和４年度</t>
    <rPh sb="0" eb="2">
      <t>レイワ</t>
    </rPh>
    <rPh sb="3" eb="5">
      <t>ネンド</t>
    </rPh>
    <phoneticPr fontId="7"/>
  </si>
  <si>
    <t>令和５年12月</t>
    <rPh sb="0" eb="2">
      <t>レイワ</t>
    </rPh>
    <rPh sb="3" eb="4">
      <t>ネン</t>
    </rPh>
    <rPh sb="6" eb="7">
      <t>ガツ</t>
    </rPh>
    <phoneticPr fontId="7"/>
  </si>
  <si>
    <t>⑩令和４年度の加算Ⅲ等による賃金改善額</t>
    <rPh sb="1" eb="3">
      <t>レイワ</t>
    </rPh>
    <rPh sb="4" eb="6">
      <t>ネンド</t>
    </rPh>
    <rPh sb="7" eb="9">
      <t>カサン</t>
    </rPh>
    <rPh sb="10" eb="11">
      <t>トウ</t>
    </rPh>
    <rPh sb="14" eb="16">
      <t>チンギン</t>
    </rPh>
    <rPh sb="16" eb="18">
      <t>カイゼン</t>
    </rPh>
    <rPh sb="18" eb="19">
      <t>ガク</t>
    </rPh>
    <phoneticPr fontId="7"/>
  </si>
  <si>
    <t>向上支援費加算Ⅲ</t>
    <rPh sb="0" eb="7">
      <t>コウジョウシエンヒカサン</t>
    </rPh>
    <phoneticPr fontId="7"/>
  </si>
  <si>
    <t>適切に賃金改善を実施する</t>
    <rPh sb="0" eb="2">
      <t>テキセツ</t>
    </rPh>
    <rPh sb="3" eb="7">
      <t>チンギンカイゼン</t>
    </rPh>
    <rPh sb="8" eb="10">
      <t>ジッシ</t>
    </rPh>
    <phoneticPr fontId="7"/>
  </si>
  <si>
    <t>同一事業者内における拠出見込額・受入見込額一覧表
（処遇改善等加算Ⅲ）（内訳表）（令和５年度）</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7"/>
  </si>
  <si>
    <t>処遇Ⅰ</t>
    <rPh sb="0" eb="2">
      <t>ショグウ</t>
    </rPh>
    <phoneticPr fontId="7"/>
  </si>
  <si>
    <t>処遇Ⅱ</t>
    <rPh sb="0" eb="2">
      <t>ショグウ</t>
    </rPh>
    <phoneticPr fontId="7"/>
  </si>
  <si>
    <t>職員処遇</t>
    <rPh sb="0" eb="4">
      <t>ショクインショグウ</t>
    </rPh>
    <phoneticPr fontId="7"/>
  </si>
  <si>
    <t>処遇Ⅲ</t>
    <rPh sb="0" eb="2">
      <t>ショグウ</t>
    </rPh>
    <phoneticPr fontId="7"/>
  </si>
  <si>
    <t>○</t>
  </si>
  <si>
    <t>　各職員の対象の加算を選択してください。なお、複数が対象の場合は、対象となる加算の全てを選択してください。</t>
    <rPh sb="1" eb="4">
      <t>カクショクイン</t>
    </rPh>
    <rPh sb="5" eb="7">
      <t>タイショウ</t>
    </rPh>
    <rPh sb="8" eb="10">
      <t>カサン</t>
    </rPh>
    <rPh sb="11" eb="13">
      <t>センタク</t>
    </rPh>
    <rPh sb="41" eb="42">
      <t>スベ</t>
    </rPh>
    <rPh sb="44" eb="46">
      <t>センタク</t>
    </rPh>
    <phoneticPr fontId="15"/>
  </si>
  <si>
    <t>R5法定福利費残</t>
    <phoneticPr fontId="15"/>
  </si>
  <si>
    <t>①+②合計</t>
    <rPh sb="3" eb="5">
      <t>ゴウケイ</t>
    </rPh>
    <phoneticPr fontId="7"/>
  </si>
  <si>
    <t>賃金改善に伴い増加する法定福利費等の事業主負担分② ※2</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7"/>
  </si>
  <si>
    <t>※3</t>
    <phoneticPr fontId="15"/>
  </si>
  <si>
    <t>第９号様式添付書類１</t>
    <rPh sb="0" eb="1">
      <t>ダイ</t>
    </rPh>
    <rPh sb="2" eb="3">
      <t>ゴウ</t>
    </rPh>
    <rPh sb="3" eb="5">
      <t>ヨウシキ</t>
    </rPh>
    <rPh sb="5" eb="9">
      <t>テンプショルイ</t>
    </rPh>
    <phoneticPr fontId="7"/>
  </si>
  <si>
    <t>第９号様式添付書類２</t>
    <rPh sb="0" eb="1">
      <t>ダイ</t>
    </rPh>
    <rPh sb="2" eb="5">
      <t>ゴウヨウシキ</t>
    </rPh>
    <rPh sb="5" eb="9">
      <t>テンプショルイ</t>
    </rPh>
    <phoneticPr fontId="7"/>
  </si>
  <si>
    <t>第９号様式</t>
    <rPh sb="0" eb="1">
      <t>ダイ</t>
    </rPh>
    <rPh sb="2" eb="5">
      <t>ゴウヨウシキ</t>
    </rPh>
    <phoneticPr fontId="7"/>
  </si>
  <si>
    <t>施設・事業所番号</t>
    <phoneticPr fontId="7"/>
  </si>
  <si>
    <t>代表者・氏名</t>
    <rPh sb="0" eb="3">
      <t>ダイヒョウシャ</t>
    </rPh>
    <rPh sb="4" eb="6">
      <t>シメイ</t>
    </rPh>
    <phoneticPr fontId="7"/>
  </si>
  <si>
    <t>Ｒ４賃金改善要件分に係る加算率</t>
    <rPh sb="2" eb="6">
      <t>チンギンカイゼン</t>
    </rPh>
    <rPh sb="6" eb="9">
      <t>ヨウケンブン</t>
    </rPh>
    <rPh sb="10" eb="11">
      <t>カカ</t>
    </rPh>
    <rPh sb="12" eb="15">
      <t>カサンリツ</t>
    </rPh>
    <phoneticPr fontId="7"/>
  </si>
  <si>
    <t>「人数Ａ」の人数</t>
    <phoneticPr fontId="7"/>
  </si>
  <si>
    <t>人</t>
    <rPh sb="0" eb="1">
      <t>ヒト</t>
    </rPh>
    <phoneticPr fontId="7"/>
  </si>
  <si>
    <t>「人数Ｂ」の人数</t>
    <phoneticPr fontId="7"/>
  </si>
  <si>
    <t>「人数Ｃ」の人数</t>
    <phoneticPr fontId="7"/>
  </si>
  <si>
    <t>％</t>
    <phoneticPr fontId="7"/>
  </si>
  <si>
    <t>Ｒ５賃金改善要件分に係る加算率</t>
    <phoneticPr fontId="7"/>
  </si>
  <si>
    <t>【処遇改善等加算Ⅱ及び職員処遇改善費】　</t>
    <rPh sb="1" eb="3">
      <t>ショグウ</t>
    </rPh>
    <rPh sb="3" eb="6">
      <t>カイゼントウ</t>
    </rPh>
    <rPh sb="6" eb="8">
      <t>カサン</t>
    </rPh>
    <rPh sb="9" eb="10">
      <t>オヨ</t>
    </rPh>
    <rPh sb="11" eb="18">
      <t>ショクインショグウカイゼンヒ</t>
    </rPh>
    <phoneticPr fontId="7"/>
  </si>
  <si>
    <t>加算Ⅲ算定対象人数</t>
    <phoneticPr fontId="7"/>
  </si>
  <si>
    <t>【処遇改善等加算Ⅲ】</t>
    <rPh sb="1" eb="3">
      <t>ショグウ</t>
    </rPh>
    <rPh sb="3" eb="6">
      <t>カイゼントウ</t>
    </rPh>
    <rPh sb="6" eb="8">
      <t>カサン</t>
    </rPh>
    <phoneticPr fontId="7"/>
  </si>
  <si>
    <t>※令和５年度処遇改善等加算Ⅲ及び向上支援費加算Ⅲに係る申請の審査結果について（通知）から転記</t>
    <phoneticPr fontId="7"/>
  </si>
  <si>
    <t>【処遇改善等加算Ⅰ】　※令和５年度処遇改善等加算Ⅰに係る平均経験年数について（通知）から転記</t>
    <rPh sb="1" eb="3">
      <t>ショグウ</t>
    </rPh>
    <rPh sb="3" eb="6">
      <t>カイゼントウ</t>
    </rPh>
    <rPh sb="6" eb="8">
      <t>カサン</t>
    </rPh>
    <rPh sb="44" eb="46">
      <t>テンキ</t>
    </rPh>
    <phoneticPr fontId="7"/>
  </si>
  <si>
    <t>※令和５年度処遇改善等加算Ⅱ及び職員処遇改善費に係る申請の審査結果について（通知）から転記</t>
    <phoneticPr fontId="7"/>
  </si>
  <si>
    <t>Ｒ５処遇Ⅰ新規事由</t>
    <phoneticPr fontId="7"/>
  </si>
  <si>
    <t>⑥加算Ⅲによる賃金改善額</t>
    <phoneticPr fontId="7"/>
  </si>
  <si>
    <t>R5単価</t>
    <rPh sb="2" eb="4">
      <t>タンカ</t>
    </rPh>
    <phoneticPr fontId="7"/>
  </si>
  <si>
    <t>⑤③のうち、加算Ⅱの新規事由による賃金改善額（職員処遇改善費分）</t>
    <rPh sb="6" eb="8">
      <t>カサン</t>
    </rPh>
    <rPh sb="10" eb="12">
      <t>シンキ</t>
    </rPh>
    <rPh sb="12" eb="14">
      <t>ジユウ</t>
    </rPh>
    <rPh sb="23" eb="30">
      <t>ショクインショグウカイゼンヒ</t>
    </rPh>
    <rPh sb="30" eb="31">
      <t>ブン</t>
    </rPh>
    <phoneticPr fontId="7"/>
  </si>
  <si>
    <t>Ｒ５処遇Ⅰ基準年度</t>
    <rPh sb="5" eb="9">
      <t>キジュンネンド</t>
    </rPh>
    <phoneticPr fontId="7"/>
  </si>
  <si>
    <t>令和３年度</t>
    <rPh sb="0" eb="2">
      <t>レイワ</t>
    </rPh>
    <rPh sb="3" eb="5">
      <t>ネンド</t>
    </rPh>
    <phoneticPr fontId="7"/>
  </si>
  <si>
    <t>令和２年度</t>
    <rPh sb="0" eb="2">
      <t>レイワ</t>
    </rPh>
    <rPh sb="3" eb="5">
      <t>ネンド</t>
    </rPh>
    <phoneticPr fontId="7"/>
  </si>
  <si>
    <t>Ｒ５処遇Ⅱ基準年度</t>
    <rPh sb="5" eb="9">
      <t>キジュンネンド</t>
    </rPh>
    <phoneticPr fontId="7"/>
  </si>
  <si>
    <t>令和５年度　処遇改善等加算Ⅰ・Ⅱ・Ⅲ及び職員処遇改善費　計画書　入力シート</t>
    <rPh sb="0" eb="2">
      <t>レイワ</t>
    </rPh>
    <rPh sb="3" eb="5">
      <t>ネンド</t>
    </rPh>
    <rPh sb="6" eb="11">
      <t>ショグウカイゼントウ</t>
    </rPh>
    <rPh sb="11" eb="13">
      <t>カサン</t>
    </rPh>
    <rPh sb="18" eb="19">
      <t>オヨ</t>
    </rPh>
    <rPh sb="20" eb="27">
      <t>ショクインショグウカイゼンヒ</t>
    </rPh>
    <rPh sb="28" eb="31">
      <t>ケイカクショ</t>
    </rPh>
    <rPh sb="32" eb="34">
      <t>ニュウリョク</t>
    </rPh>
    <phoneticPr fontId="7"/>
  </si>
  <si>
    <r>
      <t>施設の全職員（賃金改善していない職員を含む）
の</t>
    </r>
    <r>
      <rPr>
        <b/>
        <u val="double"/>
        <sz val="11"/>
        <rFont val="ＭＳ Ｐゴシック"/>
        <family val="3"/>
        <charset val="128"/>
      </rPr>
      <t>令和４年度</t>
    </r>
    <r>
      <rPr>
        <sz val="11"/>
        <rFont val="ＭＳ Ｐゴシック"/>
        <family val="3"/>
        <charset val="128"/>
      </rPr>
      <t>の賃金総額</t>
    </r>
    <rPh sb="0" eb="2">
      <t>シセツ</t>
    </rPh>
    <rPh sb="3" eb="6">
      <t>ゼンショクイン</t>
    </rPh>
    <rPh sb="7" eb="11">
      <t>チンギンカイゼン</t>
    </rPh>
    <rPh sb="16" eb="18">
      <t>ショクイン</t>
    </rPh>
    <rPh sb="19" eb="20">
      <t>フク</t>
    </rPh>
    <rPh sb="24" eb="26">
      <t>レイワ</t>
    </rPh>
    <rPh sb="27" eb="29">
      <t>ネンド</t>
    </rPh>
    <rPh sb="30" eb="34">
      <t>チンギンソウガク</t>
    </rPh>
    <phoneticPr fontId="7"/>
  </si>
  <si>
    <r>
      <t>施設の全職員（賃金改善していない職員を含む）
の</t>
    </r>
    <r>
      <rPr>
        <b/>
        <u val="double"/>
        <sz val="11"/>
        <rFont val="ＭＳ Ｐゴシック"/>
        <family val="3"/>
        <charset val="128"/>
      </rPr>
      <t>令和４年度</t>
    </r>
    <r>
      <rPr>
        <sz val="11"/>
        <rFont val="ＭＳ Ｐゴシック"/>
        <family val="3"/>
        <charset val="128"/>
      </rPr>
      <t>の法定福利費の事業主負担分の総額</t>
    </r>
    <rPh sb="0" eb="2">
      <t>シセツ</t>
    </rPh>
    <rPh sb="3" eb="6">
      <t>ゼンショクイン</t>
    </rPh>
    <rPh sb="7" eb="11">
      <t>チンギンカイゼン</t>
    </rPh>
    <rPh sb="16" eb="18">
      <t>ショクイン</t>
    </rPh>
    <rPh sb="19" eb="20">
      <t>フク</t>
    </rPh>
    <rPh sb="24" eb="26">
      <t>レイワ</t>
    </rPh>
    <rPh sb="27" eb="29">
      <t>ネンド</t>
    </rPh>
    <rPh sb="30" eb="35">
      <t>ホウテイフクリヒ</t>
    </rPh>
    <rPh sb="36" eb="39">
      <t>ジギョウヌシ</t>
    </rPh>
    <rPh sb="39" eb="42">
      <t>フタンブン</t>
    </rPh>
    <rPh sb="43" eb="45">
      <t>ソウガク</t>
    </rPh>
    <phoneticPr fontId="7"/>
  </si>
  <si>
    <r>
      <t>　※令和５年度ではなく、</t>
    </r>
    <r>
      <rPr>
        <b/>
        <u val="double"/>
        <sz val="10"/>
        <rFont val="ＭＳ Ｐゴシック"/>
        <family val="3"/>
        <charset val="128"/>
      </rPr>
      <t>令和４年度</t>
    </r>
    <r>
      <rPr>
        <sz val="10"/>
        <rFont val="ＭＳ Ｐゴシック"/>
        <family val="3"/>
        <charset val="128"/>
      </rPr>
      <t>の金額を入力する欄なので、ご注意ください。
　※上記２つの情報から、賃金に係る法定福利費の事業主負担分の割合を算出することで、
　　 様式内の法定福利費の事業主負担分を記載する欄は自動算出されるようにしています。</t>
    </r>
    <rPh sb="2" eb="4">
      <t>レイワ</t>
    </rPh>
    <rPh sb="5" eb="6">
      <t>ネン</t>
    </rPh>
    <rPh sb="6" eb="7">
      <t>ド</t>
    </rPh>
    <rPh sb="12" eb="14">
      <t>レイワ</t>
    </rPh>
    <rPh sb="15" eb="17">
      <t>ネンド</t>
    </rPh>
    <rPh sb="18" eb="20">
      <t>キンガク</t>
    </rPh>
    <rPh sb="21" eb="23">
      <t>ニュウリョク</t>
    </rPh>
    <rPh sb="25" eb="26">
      <t>ラン</t>
    </rPh>
    <rPh sb="31" eb="33">
      <t>チュウイ</t>
    </rPh>
    <rPh sb="42" eb="44">
      <t>ジョウキ</t>
    </rPh>
    <rPh sb="47" eb="49">
      <t>ジョウホウ</t>
    </rPh>
    <rPh sb="52" eb="54">
      <t>チンギン</t>
    </rPh>
    <rPh sb="55" eb="56">
      <t>カカ</t>
    </rPh>
    <rPh sb="57" eb="62">
      <t>ホウテイフクリヒ</t>
    </rPh>
    <rPh sb="63" eb="69">
      <t>ジギョウヌシフタンブン</t>
    </rPh>
    <rPh sb="70" eb="72">
      <t>ワリアイ</t>
    </rPh>
    <rPh sb="73" eb="75">
      <t>サンシュツ</t>
    </rPh>
    <rPh sb="85" eb="88">
      <t>ヨウシキナイ</t>
    </rPh>
    <rPh sb="89" eb="94">
      <t>ホウテイフクリヒ</t>
    </rPh>
    <rPh sb="95" eb="101">
      <t>ジギョウヌシフタンブン</t>
    </rPh>
    <rPh sb="102" eb="104">
      <t>キサイ</t>
    </rPh>
    <rPh sb="106" eb="107">
      <t>ラン</t>
    </rPh>
    <rPh sb="108" eb="112">
      <t>ジドウサンシュツ</t>
    </rPh>
    <phoneticPr fontId="7"/>
  </si>
  <si>
    <t>賃金改善計画書（処遇改善等加算Ⅱ）（内訳表）（令和５年度）</t>
    <rPh sb="23" eb="25">
      <t>レイワ</t>
    </rPh>
    <phoneticPr fontId="7"/>
  </si>
  <si>
    <t>処遇改善等加算Ⅱ（人数A）</t>
    <rPh sb="0" eb="2">
      <t>ショグウ</t>
    </rPh>
    <rPh sb="2" eb="4">
      <t>カイゼン</t>
    </rPh>
    <rPh sb="4" eb="5">
      <t>トウ</t>
    </rPh>
    <rPh sb="5" eb="7">
      <t>カサン</t>
    </rPh>
    <rPh sb="9" eb="11">
      <t>ニンズウ</t>
    </rPh>
    <phoneticPr fontId="15"/>
  </si>
  <si>
    <t>職員処遇改善費（人数C）</t>
    <rPh sb="0" eb="2">
      <t>ショクイン</t>
    </rPh>
    <rPh sb="2" eb="4">
      <t>ショグウ</t>
    </rPh>
    <rPh sb="4" eb="6">
      <t>カイゼン</t>
    </rPh>
    <rPh sb="6" eb="7">
      <t>ヒ</t>
    </rPh>
    <rPh sb="8" eb="10">
      <t>ニンズウ</t>
    </rPh>
    <phoneticPr fontId="15"/>
  </si>
  <si>
    <t>処遇Ⅱ（人数B）</t>
    <rPh sb="0" eb="3">
      <t>ショグウニ</t>
    </rPh>
    <rPh sb="4" eb="6">
      <t>ニンズウ</t>
    </rPh>
    <phoneticPr fontId="15"/>
  </si>
  <si>
    <t>令和５年度賃金改善計画書（処遇改善等加算Ⅱ及び職員処遇改善費）</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rPh sb="21" eb="22">
      <t>オヨ</t>
    </rPh>
    <rPh sb="23" eb="25">
      <t>ショクイン</t>
    </rPh>
    <rPh sb="25" eb="27">
      <t>ショグウ</t>
    </rPh>
    <rPh sb="27" eb="29">
      <t>カイゼン</t>
    </rPh>
    <rPh sb="29" eb="30">
      <t>ヒ</t>
    </rPh>
    <phoneticPr fontId="7"/>
  </si>
  <si>
    <t>施設・事業所名</t>
  </si>
  <si>
    <t>処遇改善等加算Ⅲ及び向上支援費加算Ⅲに係る賃金改善内訳(職員別内訳)</t>
    <rPh sb="25" eb="27">
      <t>ウチワケ</t>
    </rPh>
    <rPh sb="28" eb="30">
      <t>ショクイン</t>
    </rPh>
    <rPh sb="30" eb="31">
      <t>ベツ</t>
    </rPh>
    <rPh sb="31" eb="33">
      <t>ウチワケ</t>
    </rPh>
    <phoneticPr fontId="7"/>
  </si>
  <si>
    <t>加算Ⅲによる賃金改善見込額　※1</t>
    <rPh sb="0" eb="2">
      <t>カサン</t>
    </rPh>
    <rPh sb="6" eb="8">
      <t>チンギン</t>
    </rPh>
    <rPh sb="8" eb="10">
      <t>カイゼン</t>
    </rPh>
    <rPh sb="10" eb="12">
      <t>ミコ</t>
    </rPh>
    <rPh sb="12" eb="13">
      <t>ガク</t>
    </rPh>
    <phoneticPr fontId="7"/>
  </si>
  <si>
    <t>加算による賃金改善のうち、基本給及び決まって毎月支払う手当によるものの割合※3</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15"/>
  </si>
  <si>
    <t>「加算Ⅲによる賃金改善見込額（法定福利費等の事業主負担額を含む）」に占める「基本給及び決まって毎月支払う手当による金額」の割合が３分の２以上であることが必要。</t>
    <rPh sb="1" eb="3">
      <t>カサン</t>
    </rPh>
    <rPh sb="29" eb="30">
      <t>フク</t>
    </rPh>
    <rPh sb="34" eb="35">
      <t>シ</t>
    </rPh>
    <rPh sb="61" eb="63">
      <t>ワリアイ</t>
    </rPh>
    <rPh sb="64" eb="66">
      <t>サンブン</t>
    </rPh>
    <rPh sb="68" eb="70">
      <t>イジョウ</t>
    </rPh>
    <rPh sb="76" eb="78">
      <t>ヒツヨウ</t>
    </rPh>
    <phoneticPr fontId="15"/>
  </si>
  <si>
    <t>⑤③のうち、加算Ⅱの新規事由による賃金改善額（処遇改善等加算Ⅱ分）</t>
    <rPh sb="6" eb="8">
      <t>カサン</t>
    </rPh>
    <rPh sb="10" eb="12">
      <t>シンキ</t>
    </rPh>
    <rPh sb="12" eb="14">
      <t>ジユウ</t>
    </rPh>
    <rPh sb="23" eb="25">
      <t>ショグウ</t>
    </rPh>
    <rPh sb="25" eb="28">
      <t>カイゼントウ</t>
    </rPh>
    <rPh sb="28" eb="30">
      <t>カサン</t>
    </rPh>
    <rPh sb="31" eb="32">
      <t>ブン</t>
    </rPh>
    <phoneticPr fontId="7"/>
  </si>
  <si>
    <t>賃金改善計画書（処遇改善等加算Ⅰ）（内訳表）（令和５年度）</t>
    <rPh sb="23" eb="25">
      <t>レイワ</t>
    </rPh>
    <phoneticPr fontId="7"/>
  </si>
  <si>
    <t>処遇改善等加算Ⅰに係る賃金改善明細（職員別表）</t>
    <rPh sb="0" eb="4">
      <t>ショグ</t>
    </rPh>
    <rPh sb="4" eb="5">
      <t>トウ</t>
    </rPh>
    <rPh sb="5" eb="7">
      <t>カサン</t>
    </rPh>
    <rPh sb="9" eb="10">
      <t>カカ</t>
    </rPh>
    <rPh sb="11" eb="13">
      <t>チンギン</t>
    </rPh>
    <rPh sb="15" eb="17">
      <t>メイサイ</t>
    </rPh>
    <rPh sb="18" eb="20">
      <t>ショクイン</t>
    </rPh>
    <rPh sb="20" eb="21">
      <t>ベツ</t>
    </rPh>
    <rPh sb="21" eb="22">
      <t>ヒョウ</t>
    </rPh>
    <phoneticPr fontId="7"/>
  </si>
  <si>
    <t>キャリアパス要件届出書（処遇改善等加算Ⅰ）（令和５年度）</t>
    <rPh sb="6" eb="8">
      <t>ヨウケン</t>
    </rPh>
    <rPh sb="8" eb="11">
      <t>トドケデショ</t>
    </rPh>
    <rPh sb="12" eb="14">
      <t>ショグウ</t>
    </rPh>
    <rPh sb="14" eb="16">
      <t>カイゼン</t>
    </rPh>
    <rPh sb="16" eb="17">
      <t>トウ</t>
    </rPh>
    <rPh sb="17" eb="19">
      <t>カサン</t>
    </rPh>
    <rPh sb="22" eb="24">
      <t>レイワ</t>
    </rPh>
    <rPh sb="25" eb="26">
      <t>ネン</t>
    </rPh>
    <rPh sb="26" eb="27">
      <t>ド</t>
    </rPh>
    <phoneticPr fontId="15"/>
  </si>
  <si>
    <t>第４の２(1)ケ参照のこと。</t>
    <rPh sb="0" eb="1">
      <t>ダイ</t>
    </rPh>
    <rPh sb="8" eb="10">
      <t>サンショウ</t>
    </rPh>
    <phoneticPr fontId="7"/>
  </si>
  <si>
    <t>令和５年度賃金改善計画書（処遇改善等加算Ⅰ）</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7"/>
  </si>
  <si>
    <t>④加算前年度の加算残額に係る支払賃金</t>
    <phoneticPr fontId="7"/>
  </si>
  <si>
    <t>⑦起点賃金水準（⑧＋⑨ー⑩）</t>
    <phoneticPr fontId="7"/>
  </si>
  <si>
    <t>⑧基準年度の賃金水準（当該年度に係る加算残額を含む）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7"/>
  </si>
  <si>
    <t>⑨基準翌年度から加算当年度までの公定価格における人件費の改定分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7"/>
  </si>
  <si>
    <t>⑪事業主負担増加見込総額</t>
    <rPh sb="8" eb="10">
      <t>ミコ</t>
    </rPh>
    <rPh sb="10" eb="11">
      <t>ソウ</t>
    </rPh>
    <phoneticPr fontId="7"/>
  </si>
  <si>
    <t>加算前年度の賃金水準（起点賃金水準）【（２）⑦－（３）②＋（３）④（※）】</t>
    <rPh sb="0" eb="2">
      <t>カサン</t>
    </rPh>
    <rPh sb="2" eb="5">
      <t>ゼンネンド</t>
    </rPh>
    <rPh sb="6" eb="8">
      <t>チンギン</t>
    </rPh>
    <rPh sb="8" eb="10">
      <t>スイジュン</t>
    </rPh>
    <rPh sb="11" eb="13">
      <t>キテン</t>
    </rPh>
    <rPh sb="13" eb="15">
      <t>チンギン</t>
    </rPh>
    <rPh sb="15" eb="17">
      <t>スイジュン</t>
    </rPh>
    <phoneticPr fontId="7"/>
  </si>
  <si>
    <t>賃金見込総額【（２）③－（２）④－（２）⑤－（２）⑥】</t>
    <rPh sb="0" eb="2">
      <t>チンギン</t>
    </rPh>
    <rPh sb="2" eb="4">
      <t>ミコ</t>
    </rPh>
    <rPh sb="4" eb="6">
      <t>ソウガク</t>
    </rPh>
    <phoneticPr fontId="7"/>
  </si>
  <si>
    <t>賃金改善確認書（令和５年度）</t>
    <rPh sb="0" eb="2">
      <t>チンギン</t>
    </rPh>
    <rPh sb="2" eb="4">
      <t>カイゼン</t>
    </rPh>
    <rPh sb="4" eb="7">
      <t>カクニンショ</t>
    </rPh>
    <rPh sb="8" eb="10">
      <t>レイワ</t>
    </rPh>
    <rPh sb="11" eb="12">
      <t>ネン</t>
    </rPh>
    <rPh sb="12" eb="13">
      <t>ド</t>
    </rPh>
    <phoneticPr fontId="15"/>
  </si>
  <si>
    <t>□　『賃金改善計画書(処遇改善等加算Ⅰ)（第２号様式の１）』『賃金改善計画書（処遇改善等加算Ⅱ及び職員処遇改善費）（第６号様式）』『賃金改善計画書（処遇改善等加算Ⅲ）（第９号様式）』に基づき、賃金改善が行われることの説明を受けました。</t>
    <rPh sb="3" eb="5">
      <t>チンギン</t>
    </rPh>
    <rPh sb="5" eb="7">
      <t>カイゼン</t>
    </rPh>
    <rPh sb="7" eb="10">
      <t>ケイカクショ</t>
    </rPh>
    <rPh sb="11" eb="13">
      <t>ショグウ</t>
    </rPh>
    <rPh sb="13" eb="15">
      <t>カイゼン</t>
    </rPh>
    <rPh sb="15" eb="16">
      <t>トウ</t>
    </rPh>
    <rPh sb="16" eb="18">
      <t>カサン</t>
    </rPh>
    <rPh sb="21" eb="22">
      <t>ダイ</t>
    </rPh>
    <rPh sb="23" eb="24">
      <t>ゴウ</t>
    </rPh>
    <rPh sb="24" eb="26">
      <t>ヨウシキ</t>
    </rPh>
    <rPh sb="31" eb="33">
      <t>チンギン</t>
    </rPh>
    <rPh sb="33" eb="35">
      <t>カイゼン</t>
    </rPh>
    <rPh sb="35" eb="38">
      <t>ケイカクショ</t>
    </rPh>
    <rPh sb="39" eb="41">
      <t>ショグウ</t>
    </rPh>
    <rPh sb="41" eb="43">
      <t>カイゼン</t>
    </rPh>
    <rPh sb="43" eb="44">
      <t>トウ</t>
    </rPh>
    <rPh sb="44" eb="46">
      <t>カサン</t>
    </rPh>
    <rPh sb="47" eb="48">
      <t>オヨ</t>
    </rPh>
    <rPh sb="49" eb="51">
      <t>ショクイン</t>
    </rPh>
    <rPh sb="51" eb="53">
      <t>ショグウ</t>
    </rPh>
    <rPh sb="53" eb="55">
      <t>カイゼン</t>
    </rPh>
    <rPh sb="55" eb="56">
      <t>ヒ</t>
    </rPh>
    <rPh sb="58" eb="59">
      <t>ダイ</t>
    </rPh>
    <rPh sb="60" eb="61">
      <t>ゴウ</t>
    </rPh>
    <rPh sb="61" eb="63">
      <t>ヨウシキ</t>
    </rPh>
    <rPh sb="84" eb="85">
      <t>ダイ</t>
    </rPh>
    <rPh sb="86" eb="89">
      <t>ゴウヨウシキ</t>
    </rPh>
    <rPh sb="92" eb="93">
      <t>モト</t>
    </rPh>
    <rPh sb="96" eb="98">
      <t>チンギン</t>
    </rPh>
    <rPh sb="98" eb="100">
      <t>カイゼン</t>
    </rPh>
    <rPh sb="101" eb="102">
      <t>オコナ</t>
    </rPh>
    <rPh sb="108" eb="110">
      <t>セツメイ</t>
    </rPh>
    <rPh sb="111" eb="112">
      <t>ウ</t>
    </rPh>
    <phoneticPr fontId="15"/>
  </si>
  <si>
    <t>□　『賃金改善実績報告書（処遇改善等加算Ⅰ）（第４号様式の１）』『賃金改善実績報告書（処遇改善等加算Ⅱ及び職員処遇改善費）（第７号様式）』『賃金改善報告書（処遇改善等加算Ⅲ）（第10号様式）』に基づき、賃金改善が行われたことを確認いたしました。</t>
    <rPh sb="3" eb="5">
      <t>チンギン</t>
    </rPh>
    <rPh sb="5" eb="7">
      <t>カイゼン</t>
    </rPh>
    <rPh sb="7" eb="9">
      <t>ジッセキ</t>
    </rPh>
    <rPh sb="9" eb="12">
      <t>ホウコクショ</t>
    </rPh>
    <rPh sb="13" eb="15">
      <t>ショグウ</t>
    </rPh>
    <rPh sb="15" eb="17">
      <t>カイゼン</t>
    </rPh>
    <rPh sb="17" eb="18">
      <t>トウ</t>
    </rPh>
    <rPh sb="18" eb="20">
      <t>カサン</t>
    </rPh>
    <rPh sb="23" eb="24">
      <t>ダイ</t>
    </rPh>
    <rPh sb="25" eb="26">
      <t>ゴウ</t>
    </rPh>
    <rPh sb="26" eb="28">
      <t>ヨウシキ</t>
    </rPh>
    <rPh sb="33" eb="35">
      <t>チンギン</t>
    </rPh>
    <rPh sb="35" eb="37">
      <t>カイゼン</t>
    </rPh>
    <rPh sb="37" eb="39">
      <t>ジッセキ</t>
    </rPh>
    <rPh sb="39" eb="42">
      <t>ホウコクショ</t>
    </rPh>
    <rPh sb="43" eb="45">
      <t>ショグウ</t>
    </rPh>
    <rPh sb="45" eb="47">
      <t>カイゼン</t>
    </rPh>
    <rPh sb="47" eb="48">
      <t>トウ</t>
    </rPh>
    <rPh sb="48" eb="50">
      <t>カサン</t>
    </rPh>
    <rPh sb="62" eb="63">
      <t>ダイ</t>
    </rPh>
    <rPh sb="64" eb="65">
      <t>ゴウ</t>
    </rPh>
    <rPh sb="65" eb="67">
      <t>ヨウシキ</t>
    </rPh>
    <rPh sb="74" eb="76">
      <t>ホウコク</t>
    </rPh>
    <rPh sb="97" eb="98">
      <t>モト</t>
    </rPh>
    <rPh sb="101" eb="103">
      <t>チンギン</t>
    </rPh>
    <rPh sb="103" eb="105">
      <t>カイゼン</t>
    </rPh>
    <rPh sb="106" eb="107">
      <t>オコナ</t>
    </rPh>
    <rPh sb="113" eb="115">
      <t>カクニン</t>
    </rPh>
    <phoneticPr fontId="15"/>
  </si>
  <si>
    <r>
      <t>対象の加算</t>
    </r>
    <r>
      <rPr>
        <sz val="6"/>
        <rFont val="HGｺﾞｼｯｸM"/>
        <family val="3"/>
        <charset val="128"/>
      </rPr>
      <t>　注４）</t>
    </r>
    <rPh sb="0" eb="2">
      <t>タイショウ</t>
    </rPh>
    <rPh sb="3" eb="5">
      <t>カサン</t>
    </rPh>
    <phoneticPr fontId="15"/>
  </si>
  <si>
    <t>　代表者は賃金改善実施後、実績報告時には、賃金改善計画時に保管していた「実施計画時欄に自署で署名が書かれた写し」の「実績報告時」欄に自署で署名を受け、『賃金改善実績報告書（処遇改善等加算Ⅰ）（第４号様式の１）』『賃金改善実績報告書（処遇改善等加算Ⅱ及び職員処遇改善費）（第７号様式）』『賃金改善実績報告書（処遇改善等加算Ⅲ）（第10号様式）』に添付し提出すること。</t>
    <rPh sb="1" eb="4">
      <t>ダイヒョウシャ</t>
    </rPh>
    <rPh sb="5" eb="7">
      <t>チンギン</t>
    </rPh>
    <rPh sb="7" eb="9">
      <t>カイゼン</t>
    </rPh>
    <rPh sb="9" eb="12">
      <t>ジッシゴ</t>
    </rPh>
    <rPh sb="13" eb="15">
      <t>ジッセキ</t>
    </rPh>
    <rPh sb="15" eb="17">
      <t>ホウコク</t>
    </rPh>
    <rPh sb="17" eb="18">
      <t>ジ</t>
    </rPh>
    <rPh sb="21" eb="23">
      <t>チンギン</t>
    </rPh>
    <rPh sb="23" eb="25">
      <t>カイゼン</t>
    </rPh>
    <rPh sb="25" eb="27">
      <t>ケイカク</t>
    </rPh>
    <rPh sb="27" eb="28">
      <t>ジ</t>
    </rPh>
    <rPh sb="29" eb="31">
      <t>ホカン</t>
    </rPh>
    <rPh sb="36" eb="38">
      <t>ジッシ</t>
    </rPh>
    <rPh sb="38" eb="40">
      <t>ケイカク</t>
    </rPh>
    <rPh sb="40" eb="41">
      <t>ジ</t>
    </rPh>
    <rPh sb="41" eb="42">
      <t>ラン</t>
    </rPh>
    <rPh sb="43" eb="45">
      <t>ジショ</t>
    </rPh>
    <rPh sb="46" eb="48">
      <t>ショメイ</t>
    </rPh>
    <rPh sb="49" eb="50">
      <t>カ</t>
    </rPh>
    <rPh sb="53" eb="54">
      <t>ウツ</t>
    </rPh>
    <rPh sb="58" eb="60">
      <t>ジッセキ</t>
    </rPh>
    <rPh sb="60" eb="62">
      <t>ホウコク</t>
    </rPh>
    <rPh sb="62" eb="63">
      <t>ジ</t>
    </rPh>
    <rPh sb="64" eb="65">
      <t>ラン</t>
    </rPh>
    <rPh sb="66" eb="68">
      <t>ジショ</t>
    </rPh>
    <rPh sb="69" eb="71">
      <t>ショメイ</t>
    </rPh>
    <rPh sb="72" eb="73">
      <t>ウ</t>
    </rPh>
    <rPh sb="76" eb="78">
      <t>チンギン</t>
    </rPh>
    <rPh sb="78" eb="80">
      <t>カイゼン</t>
    </rPh>
    <rPh sb="80" eb="82">
      <t>ジッセキ</t>
    </rPh>
    <rPh sb="82" eb="85">
      <t>ホウコクショ</t>
    </rPh>
    <rPh sb="86" eb="88">
      <t>ショグウ</t>
    </rPh>
    <rPh sb="88" eb="90">
      <t>カイゼン</t>
    </rPh>
    <rPh sb="90" eb="91">
      <t>トウ</t>
    </rPh>
    <rPh sb="91" eb="93">
      <t>カサン</t>
    </rPh>
    <rPh sb="96" eb="97">
      <t>ダイ</t>
    </rPh>
    <rPh sb="98" eb="99">
      <t>ゴウ</t>
    </rPh>
    <rPh sb="99" eb="101">
      <t>ヨウシキ</t>
    </rPh>
    <rPh sb="106" eb="108">
      <t>チンギン</t>
    </rPh>
    <rPh sb="108" eb="110">
      <t>カイゼン</t>
    </rPh>
    <rPh sb="110" eb="112">
      <t>ジッセキ</t>
    </rPh>
    <rPh sb="112" eb="115">
      <t>ホウコクショ</t>
    </rPh>
    <rPh sb="116" eb="118">
      <t>ショグウ</t>
    </rPh>
    <rPh sb="118" eb="120">
      <t>カイゼン</t>
    </rPh>
    <rPh sb="120" eb="121">
      <t>トウ</t>
    </rPh>
    <rPh sb="121" eb="123">
      <t>カサン</t>
    </rPh>
    <rPh sb="135" eb="136">
      <t>ダイ</t>
    </rPh>
    <rPh sb="137" eb="138">
      <t>ゴウ</t>
    </rPh>
    <rPh sb="138" eb="140">
      <t>ヨウシキ</t>
    </rPh>
    <rPh sb="172" eb="174">
      <t>テンプ</t>
    </rPh>
    <rPh sb="175" eb="177">
      <t>テイシュツ</t>
    </rPh>
    <phoneticPr fontId="15"/>
  </si>
  <si>
    <t>賃金改善見込総額①</t>
    <rPh sb="0" eb="2">
      <t>チンギン</t>
    </rPh>
    <rPh sb="2" eb="4">
      <t>カイゼン</t>
    </rPh>
    <rPh sb="4" eb="6">
      <t>ミコミ</t>
    </rPh>
    <rPh sb="6" eb="8">
      <t>ソウガク</t>
    </rPh>
    <phoneticPr fontId="7"/>
  </si>
  <si>
    <t>加算の適用を受けない</t>
    <rPh sb="0" eb="2">
      <t>カサン</t>
    </rPh>
    <rPh sb="3" eb="5">
      <t>テキヨウ</t>
    </rPh>
    <rPh sb="6" eb="7">
      <t>ウ</t>
    </rPh>
    <phoneticPr fontId="7"/>
  </si>
  <si>
    <t>施設・事業所に現に勤務している職員全員(職種を問わず、非常勤を含む。)を記入すること。</t>
    <phoneticPr fontId="7"/>
  </si>
  <si>
    <t>施設・事業所に現に勤務している職員全員(職種を問わず、非常勤を含む。)を記入すること。</t>
    <rPh sb="0" eb="2">
      <t>シセツ</t>
    </rPh>
    <rPh sb="3" eb="6">
      <t>ジギョウショ</t>
    </rPh>
    <rPh sb="7" eb="8">
      <t>ゲン</t>
    </rPh>
    <rPh sb="9" eb="11">
      <t>キンム</t>
    </rPh>
    <rPh sb="15" eb="17">
      <t>ショクイン</t>
    </rPh>
    <rPh sb="17" eb="19">
      <t>ゼンイン</t>
    </rPh>
    <rPh sb="20" eb="22">
      <t>ショクシュ</t>
    </rPh>
    <rPh sb="23" eb="24">
      <t>ト</t>
    </rPh>
    <rPh sb="27" eb="30">
      <t>ヒジョウキン</t>
    </rPh>
    <rPh sb="31" eb="32">
      <t>フク</t>
    </rPh>
    <rPh sb="36" eb="38">
      <t>キニュウ</t>
    </rPh>
    <phoneticPr fontId="7"/>
  </si>
  <si>
    <t>s</t>
    <phoneticPr fontId="7"/>
  </si>
  <si>
    <t>【処遇改善等加算Ⅰ　加算見込額】　</t>
    <rPh sb="1" eb="3">
      <t>ショグウ</t>
    </rPh>
    <rPh sb="3" eb="6">
      <t>カイゼントウ</t>
    </rPh>
    <rPh sb="6" eb="8">
      <t>カサン</t>
    </rPh>
    <rPh sb="10" eb="12">
      <t>カサン</t>
    </rPh>
    <rPh sb="12" eb="15">
      <t>ミコミガク</t>
    </rPh>
    <phoneticPr fontId="7"/>
  </si>
  <si>
    <t>加算見込額</t>
    <rPh sb="0" eb="5">
      <t>カサンミコミガク</t>
    </rPh>
    <phoneticPr fontId="7"/>
  </si>
  <si>
    <t>処遇改善等加算【国】</t>
    <rPh sb="0" eb="2">
      <t>ショグウ</t>
    </rPh>
    <rPh sb="2" eb="7">
      <t>カイゼントウカサン</t>
    </rPh>
    <rPh sb="8" eb="9">
      <t>クニ</t>
    </rPh>
    <phoneticPr fontId="7"/>
  </si>
  <si>
    <t>職員配置加算【市】</t>
    <rPh sb="0" eb="6">
      <t>ショクインハイチカサン</t>
    </rPh>
    <rPh sb="7" eb="8">
      <t>シ</t>
    </rPh>
    <phoneticPr fontId="7"/>
  </si>
  <si>
    <t>特定加算見込額</t>
    <rPh sb="0" eb="2">
      <t>トクテイ</t>
    </rPh>
    <rPh sb="2" eb="4">
      <t>カサン</t>
    </rPh>
    <rPh sb="4" eb="6">
      <t>ミコ</t>
    </rPh>
    <rPh sb="6" eb="7">
      <t>ガク</t>
    </rPh>
    <phoneticPr fontId="7"/>
  </si>
  <si>
    <t>Ｒ５処遇Ⅱ新規事由</t>
    <phoneticPr fontId="7"/>
  </si>
  <si>
    <r>
      <rPr>
        <u val="double"/>
        <sz val="18"/>
        <color rgb="FFFF3399"/>
        <rFont val="BIZ UDPゴシック"/>
        <family val="3"/>
        <charset val="128"/>
      </rPr>
      <t xml:space="preserve">　必ず、説明テキストを確認しながら、作成してください。
</t>
    </r>
    <r>
      <rPr>
        <sz val="18"/>
        <color rgb="FFFF3399"/>
        <rFont val="BIZ UDPゴシック"/>
        <family val="3"/>
        <charset val="128"/>
      </rPr>
      <t>　 　●処遇改善等加算Ⅰ、Ⅱ、Ⅲ及び職員処遇改善費
　　　  ～制度編～　（令和５年８月）
　　 ●処遇改善等加算　計画事務手続き編
　　　　 （令和５年度）</t>
    </r>
    <r>
      <rPr>
        <u val="double"/>
        <sz val="18"/>
        <color rgb="FFFF3399"/>
        <rFont val="BIZ UDPゴシック"/>
        <family val="3"/>
        <charset val="128"/>
      </rPr>
      <t xml:space="preserve">
</t>
    </r>
    <r>
      <rPr>
        <sz val="18"/>
        <color rgb="FFFF3399"/>
        <rFont val="BIZ UDPゴシック"/>
        <family val="3"/>
        <charset val="128"/>
      </rPr>
      <t>　</t>
    </r>
    <r>
      <rPr>
        <sz val="16"/>
        <color rgb="FFFF3399"/>
        <rFont val="BIZ UDPゴシック"/>
        <family val="3"/>
        <charset val="128"/>
      </rPr>
      <t>★</t>
    </r>
    <r>
      <rPr>
        <u/>
        <sz val="16"/>
        <color rgb="FFFF3399"/>
        <rFont val="BIZ UDPゴシック"/>
        <family val="3"/>
        <charset val="128"/>
      </rPr>
      <t>近年、テキスト通りに作成しなかったことによる書類の訂正</t>
    </r>
    <r>
      <rPr>
        <u/>
        <sz val="18"/>
        <color rgb="FFFF3399"/>
        <rFont val="BIZ UDPゴシック"/>
        <family val="3"/>
        <charset val="128"/>
      </rPr>
      <t xml:space="preserve">、
</t>
    </r>
    <r>
      <rPr>
        <sz val="18"/>
        <color rgb="FFFF3399"/>
        <rFont val="BIZ UDPゴシック"/>
        <family val="3"/>
        <charset val="128"/>
      </rPr>
      <t>　 　</t>
    </r>
    <r>
      <rPr>
        <u/>
        <sz val="16"/>
        <color rgb="FFFF3399"/>
        <rFont val="BIZ UDPゴシック"/>
        <family val="3"/>
        <charset val="128"/>
      </rPr>
      <t xml:space="preserve">テキスト内に回答が書いてあるお問い合わせが非常に増え
</t>
    </r>
    <r>
      <rPr>
        <sz val="16"/>
        <color rgb="FFFF3399"/>
        <rFont val="BIZ UDPゴシック"/>
        <family val="3"/>
        <charset val="128"/>
      </rPr>
      <t xml:space="preserve">　　 </t>
    </r>
    <r>
      <rPr>
        <u/>
        <sz val="16"/>
        <color rgb="FFFF3399"/>
        <rFont val="BIZ UDPゴシック"/>
        <family val="3"/>
        <charset val="128"/>
      </rPr>
      <t>ています。ご協力をお願いいたします。</t>
    </r>
    <rPh sb="1" eb="2">
      <t>カナラ</t>
    </rPh>
    <rPh sb="4" eb="6">
      <t>セツメイ</t>
    </rPh>
    <rPh sb="11" eb="13">
      <t>カクニン</t>
    </rPh>
    <rPh sb="18" eb="20">
      <t>サクセイ</t>
    </rPh>
    <rPh sb="32" eb="37">
      <t>ショグウカイゼントウ</t>
    </rPh>
    <rPh sb="37" eb="39">
      <t>カサン</t>
    </rPh>
    <rPh sb="44" eb="45">
      <t>オヨ</t>
    </rPh>
    <rPh sb="46" eb="50">
      <t>ショクインショグウ</t>
    </rPh>
    <rPh sb="50" eb="53">
      <t>カイゼンヒ</t>
    </rPh>
    <rPh sb="60" eb="63">
      <t>セイドヘン</t>
    </rPh>
    <rPh sb="66" eb="68">
      <t>レイワ</t>
    </rPh>
    <rPh sb="69" eb="70">
      <t>ネン</t>
    </rPh>
    <rPh sb="71" eb="72">
      <t>ガツ</t>
    </rPh>
    <rPh sb="78" eb="83">
      <t>ショグウカイゼントウ</t>
    </rPh>
    <rPh sb="83" eb="85">
      <t>カサン</t>
    </rPh>
    <rPh sb="90" eb="92">
      <t>テツヅ</t>
    </rPh>
    <rPh sb="93" eb="94">
      <t>ヘン</t>
    </rPh>
    <rPh sb="101" eb="103">
      <t>レイワ</t>
    </rPh>
    <rPh sb="104" eb="106">
      <t>ネンド</t>
    </rPh>
    <rPh sb="111" eb="113">
      <t>キンネン</t>
    </rPh>
    <rPh sb="118" eb="119">
      <t>ドオ</t>
    </rPh>
    <rPh sb="121" eb="123">
      <t>サクセイ</t>
    </rPh>
    <rPh sb="133" eb="135">
      <t>ショルイ</t>
    </rPh>
    <rPh sb="136" eb="138">
      <t>テイセイ</t>
    </rPh>
    <rPh sb="147" eb="148">
      <t>ナイ</t>
    </rPh>
    <rPh sb="149" eb="151">
      <t>カイトウ</t>
    </rPh>
    <rPh sb="152" eb="153">
      <t>カ</t>
    </rPh>
    <rPh sb="158" eb="159">
      <t>ト</t>
    </rPh>
    <rPh sb="160" eb="161">
      <t>ア</t>
    </rPh>
    <rPh sb="164" eb="166">
      <t>ヒジョウ</t>
    </rPh>
    <rPh sb="167" eb="168">
      <t>フ</t>
    </rPh>
    <rPh sb="179" eb="181">
      <t>キョウリョク</t>
    </rPh>
    <rPh sb="183" eb="184">
      <t>ネガ</t>
    </rPh>
    <phoneticPr fontId="7"/>
  </si>
  <si>
    <t>②賃金改善見込総額（③－④－⑤－⑥－⑦）</t>
    <phoneticPr fontId="7"/>
  </si>
  <si>
    <t>令和５年度賃金改善計画書（処遇改善等加算Ⅲ及び向上支援費加算Ⅲ）</t>
    <rPh sb="0" eb="2">
      <t>レイワ</t>
    </rPh>
    <rPh sb="3" eb="5">
      <t>ネンド</t>
    </rPh>
    <rPh sb="5" eb="7">
      <t>チンギン</t>
    </rPh>
    <rPh sb="7" eb="9">
      <t>カイゼン</t>
    </rPh>
    <rPh sb="9" eb="12">
      <t>ケイカクショ</t>
    </rPh>
    <rPh sb="13" eb="15">
      <t>ショグウ</t>
    </rPh>
    <rPh sb="15" eb="17">
      <t>カイゼン</t>
    </rPh>
    <rPh sb="17" eb="18">
      <t>トウ</t>
    </rPh>
    <rPh sb="18" eb="20">
      <t>カサン</t>
    </rPh>
    <rPh sb="21" eb="22">
      <t>オヨ</t>
    </rPh>
    <rPh sb="23" eb="28">
      <t>コウジョウシエンヒ</t>
    </rPh>
    <rPh sb="28" eb="30">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</si>
</sst>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_ ;[Red]\-#,##0\ "/>
    <numFmt numFmtId="177" formatCode="[$-411]ggge&quot;年&quot;m&quot;月&quot;d&quot;日&quot;;@"/>
    <numFmt numFmtId="178" formatCode="#,##0;&quot;▲ &quot;#,##0"/>
    <numFmt numFmtId="179" formatCode="#,###"/>
    <numFmt numFmtId="180" formatCode="0_ "/>
    <numFmt numFmtId="181" formatCode="0_);[Red]\(0\)"/>
    <numFmt numFmtId="182" formatCode="#,##0_ "/>
    <numFmt numFmtId="183" formatCode="yyyy/m/d;@"/>
    <numFmt numFmtId="184" formatCode="#,##0_);[Red]\(#,##0\)"/>
    <numFmt numFmtId="185" formatCode="#,###_);[Red]\(#,##0\)"/>
    <numFmt numFmtId="186" formatCode="#,###;[Red]#,##0"/>
    <numFmt numFmtId="187" formatCode="yyyy/mm/dd"/>
    <numFmt numFmtId="188" formatCode="#,##0&quot;円&quot;"/>
    <numFmt numFmtId="189" formatCode="0.0%"/>
  </numFmts>
  <fonts count="7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sz val="10"/>
      <name val="ＭＳ Ｐゴシック"/>
      <family val="3"/>
      <charset val="128"/>
    </font>
    <font>
      <sz val="9"/>
      <name val="HGｺﾞｼｯｸM"/>
      <family val="3"/>
      <charset val="128"/>
    </font>
    <font>
      <vertAlign val="superscript"/>
      <sz val="9"/>
      <name val="HGｺﾞｼｯｸM"/>
      <family val="3"/>
      <charset val="128"/>
    </font>
    <font>
      <vertAlign val="superscript"/>
      <sz val="12"/>
      <name val="HGｺﾞｼｯｸM"/>
      <family val="3"/>
      <charset val="128"/>
    </font>
    <font>
      <sz val="11"/>
      <name val="ＭＳ Ｐ明朝"/>
      <family val="1"/>
      <charset val="128"/>
    </font>
    <font>
      <sz val="6"/>
      <name val="ＭＳ Ｐゴシック"/>
      <family val="2"/>
      <charset val="128"/>
      <scheme val="minor"/>
    </font>
    <font>
      <sz val="10"/>
      <name val="ＭＳ Ｐ明朝"/>
      <family val="1"/>
      <charset val="128"/>
    </font>
    <font>
      <sz val="11"/>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明朝"/>
      <family val="1"/>
      <charset val="128"/>
    </font>
    <font>
      <sz val="14"/>
      <name val="ＭＳ Ｐ明朝"/>
      <family val="1"/>
      <charset val="128"/>
    </font>
    <font>
      <sz val="14"/>
      <name val="ＭＳ Ｐゴシック"/>
      <family val="3"/>
      <charset val="128"/>
      <scheme val="major"/>
    </font>
    <font>
      <sz val="11"/>
      <color indexed="8"/>
      <name val="ＭＳ Ｐゴシック"/>
      <family val="3"/>
      <charset val="128"/>
    </font>
    <font>
      <sz val="14"/>
      <name val="ＭＳ Ｐゴシック"/>
      <family val="3"/>
      <charset val="128"/>
    </font>
    <font>
      <b/>
      <sz val="14"/>
      <name val="ＭＳ ゴシック"/>
      <family val="3"/>
      <charset val="128"/>
    </font>
    <font>
      <sz val="14"/>
      <name val="ＭＳ ゴシック"/>
      <family val="3"/>
      <charset val="128"/>
    </font>
    <font>
      <sz val="16"/>
      <name val="ＭＳ Ｐゴシック"/>
      <family val="3"/>
      <charset val="128"/>
    </font>
    <font>
      <sz val="22"/>
      <name val="ＭＳ Ｐゴシック"/>
      <family val="3"/>
      <charset val="128"/>
    </font>
    <font>
      <sz val="18"/>
      <name val="HGSｺﾞｼｯｸM"/>
      <family val="3"/>
      <charset val="128"/>
    </font>
    <font>
      <sz val="16"/>
      <name val="HGｺﾞｼｯｸE"/>
      <family val="3"/>
      <charset val="128"/>
    </font>
    <font>
      <sz val="16"/>
      <name val="HGｺﾞｼｯｸM"/>
      <family val="3"/>
      <charset val="128"/>
    </font>
    <font>
      <sz val="20"/>
      <name val="HGｺﾞｼｯｸM"/>
      <family val="3"/>
      <charset val="128"/>
    </font>
    <font>
      <sz val="11"/>
      <name val="HGｺﾞｼｯｸE"/>
      <family val="3"/>
      <charset val="128"/>
    </font>
    <font>
      <sz val="12"/>
      <name val="HGｺﾞｼｯｸE"/>
      <family val="3"/>
      <charset val="128"/>
    </font>
    <font>
      <sz val="14"/>
      <name val="HGｺﾞｼｯｸM"/>
      <family val="3"/>
      <charset val="128"/>
    </font>
    <font>
      <sz val="12"/>
      <color theme="1"/>
      <name val="HGｺﾞｼｯｸM"/>
      <family val="3"/>
      <charset val="128"/>
    </font>
    <font>
      <b/>
      <sz val="22"/>
      <name val="ＭＳ ゴシック"/>
      <family val="3"/>
      <charset val="128"/>
    </font>
    <font>
      <sz val="12"/>
      <name val="ＭＳ Ｐゴシック"/>
      <family val="3"/>
      <charset val="128"/>
    </font>
    <font>
      <sz val="18"/>
      <name val="HGｺﾞｼｯｸM"/>
      <family val="3"/>
      <charset val="128"/>
    </font>
    <font>
      <b/>
      <sz val="16"/>
      <name val="HGｺﾞｼｯｸM"/>
      <family val="3"/>
      <charset val="128"/>
    </font>
    <font>
      <b/>
      <sz val="16"/>
      <name val="ＭＳ Ｐゴシック"/>
      <family val="3"/>
      <charset val="128"/>
    </font>
    <font>
      <u/>
      <sz val="12"/>
      <name val="HGｺﾞｼｯｸM"/>
      <family val="3"/>
      <charset val="128"/>
    </font>
    <font>
      <b/>
      <sz val="18"/>
      <name val="HGｺﾞｼｯｸM"/>
      <family val="3"/>
      <charset val="128"/>
    </font>
    <font>
      <b/>
      <sz val="12"/>
      <name val="HGｺﾞｼｯｸM"/>
      <family val="3"/>
      <charset val="128"/>
    </font>
    <font>
      <b/>
      <sz val="28"/>
      <name val="HGｺﾞｼｯｸM"/>
      <family val="3"/>
      <charset val="128"/>
    </font>
    <font>
      <b/>
      <sz val="14"/>
      <name val="HGｺﾞｼｯｸM"/>
      <family val="3"/>
      <charset val="128"/>
    </font>
    <font>
      <strike/>
      <sz val="10"/>
      <name val="HGｺﾞｼｯｸM"/>
      <family val="3"/>
      <charset val="128"/>
    </font>
    <font>
      <sz val="11"/>
      <color theme="1"/>
      <name val="ＭＳ Ｐゴシック"/>
      <family val="3"/>
      <charset val="128"/>
    </font>
    <font>
      <sz val="11"/>
      <color theme="1"/>
      <name val="ＭＳ ゴシック"/>
      <family val="3"/>
      <charset val="128"/>
    </font>
    <font>
      <sz val="11"/>
      <color theme="1"/>
      <name val="HG丸ｺﾞｼｯｸM-PRO"/>
      <family val="3"/>
      <charset val="128"/>
    </font>
    <font>
      <sz val="11"/>
      <color rgb="FF006100"/>
      <name val="ＭＳ Ｐゴシック"/>
      <family val="2"/>
      <charset val="128"/>
      <scheme val="minor"/>
    </font>
    <font>
      <b/>
      <u val="double"/>
      <sz val="10"/>
      <name val="ＭＳ Ｐゴシック"/>
      <family val="3"/>
      <charset val="128"/>
    </font>
    <font>
      <sz val="16"/>
      <color rgb="FFFF3399"/>
      <name val="BIZ UDPゴシック"/>
      <family val="3"/>
      <charset val="128"/>
    </font>
    <font>
      <u val="double"/>
      <sz val="18"/>
      <color rgb="FFFF3399"/>
      <name val="BIZ UDPゴシック"/>
      <family val="3"/>
      <charset val="128"/>
    </font>
    <font>
      <sz val="18"/>
      <color rgb="FFFF3399"/>
      <name val="BIZ UDPゴシック"/>
      <family val="3"/>
      <charset val="128"/>
    </font>
    <font>
      <u/>
      <sz val="16"/>
      <color rgb="FFFF3399"/>
      <name val="BIZ UDPゴシック"/>
      <family val="3"/>
      <charset val="128"/>
    </font>
    <font>
      <u/>
      <sz val="18"/>
      <color rgb="FFFF3399"/>
      <name val="BIZ UDPゴシック"/>
      <family val="3"/>
      <charset val="128"/>
    </font>
    <font>
      <b/>
      <sz val="11"/>
      <name val="ＭＳ Ｐ明朝"/>
      <family val="1"/>
      <charset val="128"/>
    </font>
    <font>
      <b/>
      <sz val="12"/>
      <name val="ＭＳ Ｐ明朝"/>
      <family val="1"/>
      <charset val="128"/>
    </font>
    <font>
      <sz val="11"/>
      <name val="ＭＳ Ｐゴシック"/>
      <family val="2"/>
      <charset val="128"/>
      <scheme val="minor"/>
    </font>
    <font>
      <sz val="12"/>
      <name val="ＭＳ Ｐゴシック"/>
      <family val="2"/>
      <charset val="128"/>
      <scheme val="minor"/>
    </font>
    <font>
      <b/>
      <sz val="14"/>
      <name val="ＭＳ Ｐゴシック"/>
      <family val="3"/>
      <charset val="128"/>
    </font>
    <font>
      <sz val="11"/>
      <name val="ＭＳ ゴシック"/>
      <family val="3"/>
      <charset val="128"/>
    </font>
    <font>
      <sz val="11"/>
      <name val="HG丸ｺﾞｼｯｸM-PRO"/>
      <family val="3"/>
      <charset val="128"/>
    </font>
    <font>
      <b/>
      <u val="double"/>
      <sz val="11"/>
      <name val="ＭＳ Ｐゴシック"/>
      <family val="3"/>
      <charset val="128"/>
    </font>
    <font>
      <sz val="11"/>
      <name val="ＭＳ Ｐゴシック"/>
      <family val="2"/>
      <charset val="128"/>
    </font>
    <font>
      <b/>
      <sz val="14"/>
      <name val="ＭＳ Ｐゴシック"/>
      <family val="3"/>
      <charset val="128"/>
      <scheme val="minor"/>
    </font>
    <font>
      <strike/>
      <sz val="12"/>
      <name val="HGｺﾞｼｯｸM"/>
      <family val="3"/>
      <charset val="128"/>
    </font>
    <font>
      <strike/>
      <sz val="12"/>
      <name val="ＭＳ Ｐゴシック"/>
      <family val="3"/>
      <charset val="128"/>
    </font>
    <font>
      <sz val="22"/>
      <name val="HGｺﾞｼｯｸM"/>
      <family val="3"/>
      <charset val="128"/>
    </font>
    <font>
      <strike/>
      <sz val="11"/>
      <name val="HGｺﾞｼｯｸM"/>
      <family val="3"/>
      <charset val="128"/>
    </font>
    <font>
      <sz val="6"/>
      <name val="HGｺﾞｼｯｸM"/>
      <family val="3"/>
      <charset val="128"/>
    </font>
    <font>
      <sz val="9"/>
      <name val="ＭＳ Ｐ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8E8FE"/>
        <bgColor indexed="64"/>
      </patternFill>
    </fill>
    <fill>
      <patternFill patternType="solid">
        <fgColor rgb="FFFFFF66"/>
        <bgColor indexed="64"/>
      </patternFill>
    </fill>
    <fill>
      <patternFill patternType="solid">
        <fgColor rgb="FFFFFF00"/>
        <bgColor indexed="64"/>
      </patternFill>
    </fill>
    <fill>
      <patternFill patternType="solid">
        <fgColor theme="2" tint="-0.499984740745262"/>
        <bgColor indexed="64"/>
      </patternFill>
    </fill>
  </fills>
  <borders count="117">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auto="1"/>
      </right>
      <top/>
      <bottom style="thin">
        <color auto="1"/>
      </bottom>
      <diagonal/>
    </border>
    <border>
      <left/>
      <right style="thin">
        <color indexed="64"/>
      </right>
      <top/>
      <bottom/>
      <diagonal/>
    </border>
    <border>
      <left/>
      <right style="double">
        <color auto="1"/>
      </right>
      <top/>
      <bottom/>
      <diagonal/>
    </border>
    <border>
      <left/>
      <right style="double">
        <color auto="1"/>
      </right>
      <top style="thin">
        <color auto="1"/>
      </top>
      <bottom/>
      <diagonal/>
    </border>
    <border>
      <left style="thin">
        <color auto="1"/>
      </left>
      <right style="double">
        <color auto="1"/>
      </right>
      <top style="thin">
        <color auto="1"/>
      </top>
      <bottom style="thin">
        <color auto="1"/>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thin">
        <color indexed="64"/>
      </top>
      <bottom style="double">
        <color indexed="64"/>
      </bottom>
      <diagonal/>
    </border>
    <border>
      <left style="thin">
        <color auto="1"/>
      </left>
      <right style="double">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double">
        <color auto="1"/>
      </right>
      <top style="thin">
        <color auto="1"/>
      </top>
      <bottom style="double">
        <color indexed="64"/>
      </bottom>
      <diagonal/>
    </border>
    <border>
      <left style="medium">
        <color indexed="64"/>
      </left>
      <right style="medium">
        <color indexed="64"/>
      </right>
      <top style="thin">
        <color indexed="64"/>
      </top>
      <bottom style="thin">
        <color indexed="64"/>
      </bottom>
      <diagonal/>
    </border>
  </borders>
  <cellStyleXfs count="16">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0" fontId="17" fillId="0" borderId="0">
      <alignment vertical="center"/>
    </xf>
    <xf numFmtId="0" fontId="10" fillId="0" borderId="0"/>
    <xf numFmtId="0" fontId="25" fillId="0" borderId="0">
      <alignment vertical="center"/>
    </xf>
    <xf numFmtId="0" fontId="5" fillId="0" borderId="0"/>
    <xf numFmtId="0" fontId="3"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0"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cellStyleXfs>
  <cellXfs count="1592">
    <xf numFmtId="0" fontId="0" fillId="0" borderId="0" xfId="0">
      <alignment vertical="center"/>
    </xf>
    <xf numFmtId="0" fontId="6" fillId="0" borderId="0" xfId="0" applyFont="1" applyProtection="1">
      <alignment vertical="center"/>
    </xf>
    <xf numFmtId="0" fontId="8" fillId="0" borderId="0" xfId="0" applyFont="1" applyProtection="1">
      <alignment vertical="center"/>
    </xf>
    <xf numFmtId="0" fontId="8" fillId="0" borderId="0" xfId="0" applyFont="1" applyFill="1" applyProtection="1">
      <alignment vertical="center"/>
    </xf>
    <xf numFmtId="0" fontId="6" fillId="0" borderId="0" xfId="0" applyFont="1" applyFill="1" applyProtection="1">
      <alignment vertical="center"/>
    </xf>
    <xf numFmtId="0" fontId="6" fillId="0" borderId="0" xfId="0" applyFont="1" applyFill="1" applyBorder="1" applyProtection="1">
      <alignment vertical="center"/>
    </xf>
    <xf numFmtId="0" fontId="6" fillId="2" borderId="47" xfId="0" applyFont="1" applyFill="1" applyBorder="1" applyAlignment="1" applyProtection="1">
      <alignment horizontal="center" vertical="center" shrinkToFit="1"/>
      <protection locked="0"/>
    </xf>
    <xf numFmtId="0" fontId="14" fillId="3" borderId="0" xfId="2" applyFont="1" applyFill="1">
      <alignment vertical="center"/>
    </xf>
    <xf numFmtId="0" fontId="16" fillId="0" borderId="0" xfId="4" applyFont="1" applyProtection="1"/>
    <xf numFmtId="0" fontId="19" fillId="0" borderId="0" xfId="4" applyFont="1" applyProtection="1"/>
    <xf numFmtId="0" fontId="20" fillId="0" borderId="0" xfId="4" applyFont="1" applyProtection="1"/>
    <xf numFmtId="0" fontId="20" fillId="0" borderId="0" xfId="4" applyFont="1" applyAlignment="1" applyProtection="1">
      <alignment vertical="top"/>
    </xf>
    <xf numFmtId="0" fontId="21" fillId="0" borderId="0" xfId="4" applyFont="1" applyProtection="1"/>
    <xf numFmtId="0" fontId="21" fillId="0" borderId="0" xfId="4" applyFont="1" applyAlignment="1" applyProtection="1"/>
    <xf numFmtId="0" fontId="22" fillId="0" borderId="0" xfId="4" applyFont="1" applyProtection="1"/>
    <xf numFmtId="0" fontId="23" fillId="0" borderId="0" xfId="4" applyFont="1" applyProtection="1"/>
    <xf numFmtId="0" fontId="24" fillId="0" borderId="0" xfId="4" applyFont="1" applyAlignment="1" applyProtection="1">
      <alignment vertical="top"/>
    </xf>
    <xf numFmtId="0" fontId="23" fillId="0" borderId="0" xfId="4" applyFont="1" applyAlignment="1" applyProtection="1">
      <alignment vertical="top" wrapText="1"/>
    </xf>
    <xf numFmtId="38" fontId="28" fillId="0" borderId="71" xfId="5" applyNumberFormat="1" applyFont="1" applyFill="1" applyBorder="1" applyAlignment="1" applyProtection="1">
      <alignment vertical="center" shrinkToFit="1"/>
    </xf>
    <xf numFmtId="0" fontId="0" fillId="0" borderId="0" xfId="5" applyFont="1" applyFill="1" applyBorder="1" applyAlignment="1" applyProtection="1">
      <alignment horizontal="left" vertical="center"/>
    </xf>
    <xf numFmtId="0" fontId="16" fillId="0" borderId="69" xfId="4" applyFont="1" applyBorder="1" applyAlignment="1" applyProtection="1">
      <alignment horizontal="center"/>
    </xf>
    <xf numFmtId="0" fontId="16" fillId="0" borderId="0" xfId="4" applyFont="1" applyBorder="1" applyAlignment="1" applyProtection="1">
      <alignment horizontal="center"/>
    </xf>
    <xf numFmtId="0" fontId="16" fillId="0" borderId="32" xfId="4" applyFont="1" applyBorder="1" applyAlignment="1" applyProtection="1">
      <alignment horizontal="center"/>
    </xf>
    <xf numFmtId="0" fontId="0" fillId="0" borderId="0" xfId="5" applyFont="1" applyBorder="1" applyAlignment="1" applyProtection="1">
      <alignment vertical="center"/>
    </xf>
    <xf numFmtId="0" fontId="29" fillId="0" borderId="0" xfId="5" applyFont="1" applyBorder="1" applyAlignment="1" applyProtection="1">
      <alignment horizontal="left" vertical="center"/>
    </xf>
    <xf numFmtId="0" fontId="31" fillId="0" borderId="0" xfId="4" applyFont="1" applyAlignment="1" applyProtection="1">
      <alignment vertical="top"/>
    </xf>
    <xf numFmtId="0" fontId="32" fillId="0" borderId="0" xfId="0" applyFont="1" applyFill="1" applyProtection="1">
      <alignment vertical="center"/>
    </xf>
    <xf numFmtId="0" fontId="26" fillId="0" borderId="33" xfId="5" applyFont="1" applyBorder="1" applyAlignment="1" applyProtection="1">
      <alignment horizontal="center" vertical="center"/>
    </xf>
    <xf numFmtId="0" fontId="26" fillId="0" borderId="14" xfId="5" applyFont="1" applyBorder="1" applyAlignment="1" applyProtection="1">
      <alignment horizontal="center" vertical="center"/>
    </xf>
    <xf numFmtId="0" fontId="14" fillId="3" borderId="0" xfId="7" applyFont="1" applyFill="1">
      <alignment vertical="center"/>
    </xf>
    <xf numFmtId="0" fontId="9" fillId="3" borderId="0" xfId="7" applyFont="1" applyFill="1" applyAlignment="1">
      <alignment vertical="center"/>
    </xf>
    <xf numFmtId="0" fontId="14" fillId="3" borderId="0" xfId="7" applyFont="1" applyFill="1" applyAlignment="1">
      <alignment vertical="center"/>
    </xf>
    <xf numFmtId="0" fontId="37" fillId="0" borderId="0" xfId="0" applyFont="1" applyAlignment="1" applyProtection="1">
      <alignment horizontal="center" vertical="center"/>
    </xf>
    <xf numFmtId="38" fontId="6" fillId="2" borderId="47" xfId="1" applyFont="1" applyFill="1" applyBorder="1" applyAlignment="1" applyProtection="1">
      <alignment vertical="center" shrinkToFit="1"/>
      <protection locked="0"/>
    </xf>
    <xf numFmtId="38" fontId="6" fillId="2" borderId="25" xfId="1" applyFont="1" applyFill="1" applyBorder="1" applyAlignment="1" applyProtection="1">
      <alignment vertical="center" shrinkToFit="1"/>
      <protection locked="0"/>
    </xf>
    <xf numFmtId="38" fontId="6" fillId="2" borderId="54" xfId="1" applyFont="1" applyFill="1" applyBorder="1" applyAlignment="1" applyProtection="1">
      <alignment vertical="center" shrinkToFit="1"/>
      <protection locked="0"/>
    </xf>
    <xf numFmtId="38" fontId="6" fillId="2" borderId="18" xfId="1" applyFont="1" applyFill="1" applyBorder="1" applyAlignment="1" applyProtection="1">
      <alignment vertical="center" shrinkToFit="1"/>
      <protection locked="0"/>
    </xf>
    <xf numFmtId="38" fontId="6" fillId="2" borderId="17" xfId="1" applyFont="1" applyFill="1" applyBorder="1" applyAlignment="1" applyProtection="1">
      <alignment vertical="center" shrinkToFit="1"/>
      <protection locked="0"/>
    </xf>
    <xf numFmtId="0" fontId="6" fillId="3" borderId="58"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52" xfId="0" applyFont="1" applyFill="1" applyBorder="1" applyAlignment="1" applyProtection="1">
      <alignment horizontal="center" vertical="center" wrapText="1"/>
    </xf>
    <xf numFmtId="0" fontId="26" fillId="0" borderId="50" xfId="5" applyFont="1" applyBorder="1" applyAlignment="1" applyProtection="1">
      <alignment horizontal="center" vertical="center"/>
    </xf>
    <xf numFmtId="0" fontId="38" fillId="3" borderId="0" xfId="0" applyFont="1" applyFill="1" applyProtection="1">
      <alignment vertical="center"/>
    </xf>
    <xf numFmtId="0" fontId="26" fillId="0" borderId="0" xfId="5" applyFont="1" applyFill="1" applyBorder="1" applyAlignment="1" applyProtection="1">
      <alignment horizontal="left" vertical="center"/>
    </xf>
    <xf numFmtId="0" fontId="26" fillId="0" borderId="0" xfId="5" applyFont="1" applyBorder="1" applyAlignment="1" applyProtection="1">
      <alignment horizontal="center" vertical="center"/>
    </xf>
    <xf numFmtId="0" fontId="26" fillId="0" borderId="0" xfId="6" applyFont="1" applyBorder="1" applyAlignment="1" applyProtection="1">
      <alignment horizontal="center" vertical="center" wrapText="1" shrinkToFit="1"/>
    </xf>
    <xf numFmtId="178" fontId="23" fillId="0" borderId="0" xfId="5" applyNumberFormat="1" applyFont="1" applyFill="1" applyBorder="1" applyAlignment="1" applyProtection="1">
      <alignment vertical="center" shrinkToFit="1"/>
    </xf>
    <xf numFmtId="0" fontId="6" fillId="3" borderId="0" xfId="0" applyFont="1" applyFill="1" applyProtection="1">
      <alignment vertical="center"/>
    </xf>
    <xf numFmtId="0" fontId="6" fillId="3" borderId="51"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35" fillId="3" borderId="0" xfId="7" applyFont="1" applyFill="1" applyProtection="1">
      <alignment vertical="center"/>
    </xf>
    <xf numFmtId="0" fontId="34" fillId="3" borderId="0" xfId="7" applyFont="1" applyFill="1" applyAlignment="1" applyProtection="1">
      <alignment horizontal="center" vertical="center"/>
    </xf>
    <xf numFmtId="0" fontId="9" fillId="3" borderId="0" xfId="7" applyFont="1" applyFill="1" applyProtection="1">
      <alignment vertical="center"/>
    </xf>
    <xf numFmtId="0" fontId="9" fillId="3" borderId="0" xfId="7" applyFont="1" applyFill="1" applyBorder="1" applyAlignment="1" applyProtection="1">
      <alignment horizontal="center" vertical="center" shrinkToFit="1"/>
    </xf>
    <xf numFmtId="0" fontId="9" fillId="3" borderId="0" xfId="3" applyFont="1" applyFill="1" applyBorder="1" applyAlignment="1" applyProtection="1">
      <alignment vertical="center" shrinkToFit="1"/>
    </xf>
    <xf numFmtId="0" fontId="9" fillId="3" borderId="0" xfId="7" applyFont="1" applyFill="1" applyBorder="1" applyProtection="1">
      <alignment vertical="center"/>
    </xf>
    <xf numFmtId="0" fontId="8" fillId="3" borderId="37" xfId="7" applyFont="1" applyFill="1" applyBorder="1" applyProtection="1">
      <alignment vertical="center"/>
    </xf>
    <xf numFmtId="0" fontId="9" fillId="3" borderId="64" xfId="7" applyFont="1" applyFill="1" applyBorder="1" applyProtection="1">
      <alignment vertical="center"/>
    </xf>
    <xf numFmtId="0" fontId="9" fillId="3" borderId="17" xfId="7" applyFont="1" applyFill="1" applyBorder="1" applyProtection="1">
      <alignment vertical="center"/>
    </xf>
    <xf numFmtId="0" fontId="9" fillId="3" borderId="20" xfId="7" applyFont="1" applyFill="1" applyBorder="1" applyProtection="1">
      <alignment vertical="center"/>
    </xf>
    <xf numFmtId="0" fontId="9" fillId="3" borderId="38" xfId="7" applyFont="1" applyFill="1" applyBorder="1" applyProtection="1">
      <alignment vertical="center"/>
    </xf>
    <xf numFmtId="0" fontId="9" fillId="3" borderId="38" xfId="7" applyFont="1" applyFill="1" applyBorder="1" applyAlignment="1" applyProtection="1">
      <alignment horizontal="center" vertical="center" shrinkToFit="1"/>
    </xf>
    <xf numFmtId="0" fontId="11" fillId="3" borderId="0" xfId="7" applyFont="1" applyFill="1" applyBorder="1" applyProtection="1">
      <alignment vertical="center"/>
    </xf>
    <xf numFmtId="0" fontId="9" fillId="3" borderId="37" xfId="7" applyFont="1" applyFill="1" applyBorder="1" applyProtection="1">
      <alignment vertical="center"/>
    </xf>
    <xf numFmtId="0" fontId="9" fillId="3" borderId="37" xfId="7" applyFont="1" applyFill="1" applyBorder="1" applyAlignment="1" applyProtection="1">
      <alignment horizontal="center" vertical="center" shrinkToFit="1"/>
    </xf>
    <xf numFmtId="0" fontId="11" fillId="3" borderId="49" xfId="7" applyFont="1" applyFill="1" applyBorder="1" applyProtection="1">
      <alignment vertical="center"/>
    </xf>
    <xf numFmtId="0" fontId="9" fillId="3" borderId="49" xfId="7" applyFont="1" applyFill="1" applyBorder="1" applyProtection="1">
      <alignment vertical="center"/>
    </xf>
    <xf numFmtId="0" fontId="11" fillId="3" borderId="0" xfId="7" applyFont="1" applyFill="1" applyProtection="1">
      <alignment vertical="center"/>
    </xf>
    <xf numFmtId="0" fontId="8" fillId="3" borderId="0" xfId="7" applyFont="1" applyFill="1" applyProtection="1">
      <alignment vertical="center"/>
    </xf>
    <xf numFmtId="0" fontId="9" fillId="3" borderId="0" xfId="7" applyFont="1" applyFill="1" applyAlignment="1" applyProtection="1">
      <alignment vertical="top"/>
    </xf>
    <xf numFmtId="0" fontId="9" fillId="3" borderId="0" xfId="7" applyFont="1" applyFill="1" applyAlignment="1" applyProtection="1">
      <alignment vertical="center"/>
    </xf>
    <xf numFmtId="0" fontId="14" fillId="3" borderId="0" xfId="7" applyFont="1" applyFill="1" applyAlignment="1" applyProtection="1">
      <alignment vertical="center"/>
    </xf>
    <xf numFmtId="0" fontId="9" fillId="3" borderId="0" xfId="2" applyFont="1" applyFill="1" applyProtection="1">
      <alignment vertical="center"/>
    </xf>
    <xf numFmtId="0" fontId="34" fillId="3" borderId="0" xfId="2" applyFont="1" applyFill="1" applyAlignment="1" applyProtection="1">
      <alignment horizontal="center" vertical="center"/>
    </xf>
    <xf numFmtId="180" fontId="6" fillId="3" borderId="24" xfId="0" applyNumberFormat="1" applyFont="1" applyFill="1" applyBorder="1" applyAlignment="1" applyProtection="1">
      <alignment vertical="center"/>
    </xf>
    <xf numFmtId="180" fontId="6" fillId="3" borderId="49" xfId="0" applyNumberFormat="1" applyFont="1" applyFill="1" applyBorder="1" applyAlignment="1" applyProtection="1">
      <alignment vertical="center"/>
    </xf>
    <xf numFmtId="180" fontId="6" fillId="3" borderId="11" xfId="0" applyNumberFormat="1" applyFont="1" applyFill="1" applyBorder="1" applyAlignment="1" applyProtection="1">
      <alignment vertical="center"/>
    </xf>
    <xf numFmtId="0" fontId="6" fillId="3" borderId="0" xfId="8" applyFont="1" applyFill="1" applyProtection="1">
      <alignment vertical="center"/>
    </xf>
    <xf numFmtId="0" fontId="6" fillId="3" borderId="0" xfId="8" applyFont="1" applyFill="1" applyAlignment="1" applyProtection="1">
      <alignment vertical="center" wrapText="1"/>
    </xf>
    <xf numFmtId="0" fontId="6" fillId="3" borderId="51"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xf>
    <xf numFmtId="180" fontId="6" fillId="3" borderId="24" xfId="0" applyNumberFormat="1" applyFont="1" applyFill="1" applyBorder="1" applyAlignment="1" applyProtection="1">
      <alignment horizontal="center" vertical="center"/>
    </xf>
    <xf numFmtId="180" fontId="6" fillId="3" borderId="24" xfId="0" applyNumberFormat="1" applyFont="1" applyFill="1" applyBorder="1" applyAlignment="1" applyProtection="1">
      <alignment horizontal="right" vertical="center"/>
    </xf>
    <xf numFmtId="180" fontId="6" fillId="3" borderId="49" xfId="0" applyNumberFormat="1" applyFont="1" applyFill="1" applyBorder="1" applyAlignment="1" applyProtection="1">
      <alignment horizontal="center" vertical="center"/>
    </xf>
    <xf numFmtId="180" fontId="6" fillId="3" borderId="48" xfId="0" applyNumberFormat="1" applyFont="1" applyFill="1" applyBorder="1" applyAlignment="1" applyProtection="1">
      <alignment horizontal="right" vertical="center"/>
    </xf>
    <xf numFmtId="180" fontId="6" fillId="3" borderId="49" xfId="0" applyNumberFormat="1" applyFont="1" applyFill="1" applyBorder="1" applyAlignment="1" applyProtection="1">
      <alignment horizontal="right" vertical="center"/>
    </xf>
    <xf numFmtId="38" fontId="6" fillId="3" borderId="51" xfId="1" applyFont="1" applyFill="1" applyBorder="1" applyProtection="1">
      <alignment vertical="center"/>
    </xf>
    <xf numFmtId="0" fontId="6" fillId="3" borderId="47" xfId="0" applyFont="1" applyFill="1" applyBorder="1" applyAlignment="1" applyProtection="1">
      <alignment horizontal="center" vertical="center"/>
    </xf>
    <xf numFmtId="180" fontId="6" fillId="3" borderId="23" xfId="0" applyNumberFormat="1" applyFont="1" applyFill="1" applyBorder="1" applyAlignment="1" applyProtection="1">
      <alignment horizontal="right" vertical="center"/>
    </xf>
    <xf numFmtId="0" fontId="6" fillId="0" borderId="7" xfId="0" applyFont="1" applyFill="1" applyBorder="1" applyAlignment="1" applyProtection="1">
      <alignment vertical="center" shrinkToFit="1"/>
    </xf>
    <xf numFmtId="0" fontId="6" fillId="3" borderId="69" xfId="0" applyFont="1" applyFill="1" applyBorder="1" applyAlignment="1" applyProtection="1">
      <alignment vertical="center" shrinkToFit="1"/>
    </xf>
    <xf numFmtId="38" fontId="6" fillId="3" borderId="13" xfId="1" applyNumberFormat="1" applyFont="1" applyFill="1" applyBorder="1" applyAlignment="1" applyProtection="1">
      <alignment vertical="center"/>
    </xf>
    <xf numFmtId="0" fontId="6" fillId="3" borderId="76" xfId="0" applyFont="1" applyFill="1" applyBorder="1" applyAlignment="1" applyProtection="1">
      <alignment vertical="center" shrinkToFit="1"/>
    </xf>
    <xf numFmtId="0" fontId="40" fillId="3" borderId="0" xfId="0" applyFont="1" applyFill="1" applyBorder="1" applyAlignment="1" applyProtection="1">
      <alignment vertical="top"/>
    </xf>
    <xf numFmtId="0" fontId="6" fillId="3" borderId="0" xfId="8" applyFont="1" applyFill="1" applyBorder="1" applyAlignment="1" applyProtection="1">
      <alignment vertical="top"/>
    </xf>
    <xf numFmtId="0" fontId="6" fillId="3" borderId="0"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180" fontId="6" fillId="3" borderId="11" xfId="0" applyNumberFormat="1" applyFont="1" applyFill="1" applyBorder="1" applyAlignment="1" applyProtection="1">
      <alignment horizontal="center" vertical="center"/>
    </xf>
    <xf numFmtId="180" fontId="6" fillId="3" borderId="0" xfId="0" applyNumberFormat="1" applyFont="1" applyFill="1" applyBorder="1" applyAlignment="1" applyProtection="1">
      <alignment horizontal="center" vertical="center"/>
    </xf>
    <xf numFmtId="180" fontId="6" fillId="3" borderId="0" xfId="0" applyNumberFormat="1" applyFont="1" applyFill="1" applyBorder="1" applyAlignment="1" applyProtection="1">
      <alignment vertical="center"/>
    </xf>
    <xf numFmtId="180" fontId="6" fillId="3" borderId="0" xfId="0" applyNumberFormat="1" applyFont="1" applyFill="1" applyBorder="1" applyAlignment="1" applyProtection="1">
      <alignment horizontal="right" vertical="center"/>
    </xf>
    <xf numFmtId="0" fontId="6" fillId="3" borderId="0" xfId="8" applyFont="1" applyFill="1" applyBorder="1" applyProtection="1">
      <alignment vertical="center"/>
    </xf>
    <xf numFmtId="38" fontId="6" fillId="3" borderId="0" xfId="0" applyNumberFormat="1" applyFont="1" applyFill="1" applyBorder="1" applyAlignment="1" applyProtection="1">
      <alignment vertical="center" shrinkToFit="1"/>
    </xf>
    <xf numFmtId="0" fontId="6" fillId="3" borderId="0" xfId="0" applyFont="1" applyFill="1" applyBorder="1" applyAlignment="1" applyProtection="1">
      <alignment vertical="center" shrinkToFit="1"/>
    </xf>
    <xf numFmtId="38" fontId="6" fillId="3" borderId="73" xfId="1" applyNumberFormat="1" applyFont="1" applyFill="1" applyBorder="1" applyAlignment="1" applyProtection="1">
      <alignment vertical="center"/>
    </xf>
    <xf numFmtId="38" fontId="6" fillId="3" borderId="47" xfId="1" applyFont="1" applyFill="1" applyBorder="1" applyProtection="1">
      <alignment vertical="center"/>
    </xf>
    <xf numFmtId="0" fontId="6" fillId="3" borderId="64" xfId="8" applyFont="1" applyFill="1" applyBorder="1" applyProtection="1">
      <alignment vertical="center"/>
    </xf>
    <xf numFmtId="0" fontId="6" fillId="3" borderId="14" xfId="0" applyFont="1" applyFill="1" applyBorder="1" applyAlignment="1" applyProtection="1">
      <alignment horizontal="center" vertical="center"/>
    </xf>
    <xf numFmtId="180" fontId="6" fillId="3" borderId="5" xfId="0" applyNumberFormat="1" applyFont="1" applyFill="1" applyBorder="1" applyAlignment="1" applyProtection="1">
      <alignment horizontal="center" vertical="center"/>
    </xf>
    <xf numFmtId="0" fontId="6" fillId="3" borderId="0" xfId="0" applyFont="1" applyFill="1" applyBorder="1" applyAlignment="1" applyProtection="1">
      <alignment vertical="center"/>
    </xf>
    <xf numFmtId="38" fontId="6" fillId="3" borderId="38" xfId="1" applyNumberFormat="1" applyFont="1" applyFill="1" applyBorder="1" applyAlignment="1" applyProtection="1">
      <alignment vertical="center"/>
    </xf>
    <xf numFmtId="38" fontId="6" fillId="3" borderId="0" xfId="1" applyNumberFormat="1" applyFont="1" applyFill="1" applyBorder="1" applyAlignment="1" applyProtection="1">
      <alignment vertical="center" shrinkToFit="1"/>
    </xf>
    <xf numFmtId="38" fontId="6" fillId="3" borderId="49" xfId="1" applyNumberFormat="1" applyFont="1" applyFill="1" applyBorder="1" applyAlignment="1" applyProtection="1">
      <alignment vertical="center" shrinkToFit="1"/>
    </xf>
    <xf numFmtId="38" fontId="28" fillId="0" borderId="95" xfId="5" applyNumberFormat="1" applyFont="1" applyFill="1" applyBorder="1" applyAlignment="1" applyProtection="1">
      <alignment vertical="center" shrinkToFit="1"/>
    </xf>
    <xf numFmtId="0" fontId="39" fillId="3" borderId="0" xfId="0" applyFont="1" applyFill="1" applyAlignment="1" applyProtection="1">
      <alignment horizontal="center" vertical="center" wrapText="1"/>
    </xf>
    <xf numFmtId="0" fontId="6" fillId="0" borderId="25" xfId="0" applyFont="1" applyBorder="1" applyProtection="1">
      <alignment vertical="center"/>
    </xf>
    <xf numFmtId="0" fontId="6" fillId="0" borderId="10" xfId="0" applyFont="1" applyBorder="1" applyAlignment="1" applyProtection="1">
      <alignment horizontal="center" vertical="center"/>
    </xf>
    <xf numFmtId="0" fontId="6" fillId="0" borderId="7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2" xfId="0" applyFont="1" applyBorder="1" applyAlignment="1" applyProtection="1">
      <alignment horizontal="center" vertical="center"/>
    </xf>
    <xf numFmtId="0" fontId="9" fillId="2" borderId="0" xfId="7" applyFont="1" applyFill="1" applyBorder="1" applyAlignment="1" applyProtection="1">
      <alignment vertical="center"/>
    </xf>
    <xf numFmtId="0" fontId="9" fillId="2" borderId="80" xfId="7" applyFont="1" applyFill="1" applyBorder="1" applyAlignment="1" applyProtection="1">
      <alignment vertical="center"/>
      <protection locked="0"/>
    </xf>
    <xf numFmtId="0" fontId="9" fillId="2" borderId="81" xfId="7" applyFont="1" applyFill="1" applyBorder="1" applyAlignment="1" applyProtection="1">
      <alignment vertical="center"/>
    </xf>
    <xf numFmtId="0" fontId="9" fillId="2" borderId="82" xfId="7" applyFont="1" applyFill="1" applyBorder="1" applyAlignment="1" applyProtection="1">
      <alignment vertical="center"/>
    </xf>
    <xf numFmtId="0" fontId="9" fillId="2" borderId="83" xfId="7" applyFont="1" applyFill="1" applyBorder="1" applyAlignment="1" applyProtection="1">
      <alignment vertical="center"/>
      <protection locked="0"/>
    </xf>
    <xf numFmtId="0" fontId="9" fillId="2" borderId="85" xfId="7" applyFont="1" applyFill="1" applyBorder="1" applyAlignment="1" applyProtection="1">
      <alignment vertical="center"/>
      <protection locked="0"/>
    </xf>
    <xf numFmtId="0" fontId="9" fillId="2" borderId="86" xfId="7" applyFont="1" applyFill="1" applyBorder="1" applyAlignment="1" applyProtection="1">
      <alignment vertical="center"/>
    </xf>
    <xf numFmtId="0" fontId="36" fillId="3" borderId="0" xfId="0" applyFont="1" applyFill="1" applyProtection="1">
      <alignment vertical="center"/>
    </xf>
    <xf numFmtId="0" fontId="26" fillId="3" borderId="0" xfId="5" applyFont="1" applyFill="1" applyBorder="1" applyAlignment="1" applyProtection="1">
      <alignment horizontal="center" vertical="center"/>
    </xf>
    <xf numFmtId="0" fontId="26" fillId="3" borderId="47" xfId="5" applyFont="1" applyFill="1" applyBorder="1" applyAlignment="1" applyProtection="1">
      <alignment horizontal="center" vertical="center"/>
    </xf>
    <xf numFmtId="0" fontId="44" fillId="3" borderId="0" xfId="0" applyFont="1" applyFill="1" applyAlignment="1" applyProtection="1">
      <alignment horizontal="center" vertical="center"/>
    </xf>
    <xf numFmtId="0" fontId="36" fillId="3" borderId="0" xfId="8" applyFont="1" applyFill="1" applyAlignment="1" applyProtection="1">
      <alignment vertical="top"/>
    </xf>
    <xf numFmtId="0" fontId="40" fillId="3" borderId="0" xfId="0" applyFont="1" applyFill="1" applyBorder="1" applyAlignment="1" applyProtection="1">
      <alignment vertical="center"/>
    </xf>
    <xf numFmtId="0" fontId="6" fillId="3" borderId="78" xfId="8" applyFont="1" applyFill="1" applyBorder="1" applyAlignment="1" applyProtection="1">
      <alignment vertical="center" wrapText="1"/>
    </xf>
    <xf numFmtId="0" fontId="6" fillId="3" borderId="47" xfId="8" applyFont="1" applyFill="1" applyBorder="1" applyAlignment="1" applyProtection="1">
      <alignment horizontal="center" vertical="center" wrapText="1"/>
    </xf>
    <xf numFmtId="0" fontId="46" fillId="3" borderId="0" xfId="0" applyFont="1" applyFill="1" applyProtection="1">
      <alignment vertical="center"/>
    </xf>
    <xf numFmtId="180" fontId="44" fillId="3" borderId="0" xfId="0" applyNumberFormat="1" applyFont="1" applyFill="1" applyBorder="1" applyAlignment="1" applyProtection="1">
      <alignment horizontal="center" vertical="center"/>
    </xf>
    <xf numFmtId="0" fontId="6" fillId="3" borderId="0" xfId="0" applyFont="1" applyFill="1" applyBorder="1" applyProtection="1">
      <alignment vertical="center"/>
    </xf>
    <xf numFmtId="0" fontId="6" fillId="3" borderId="0" xfId="0" applyFont="1" applyFill="1" applyBorder="1" applyAlignment="1" applyProtection="1">
      <alignment horizontal="right" vertical="center"/>
    </xf>
    <xf numFmtId="0" fontId="6" fillId="3" borderId="69" xfId="0" applyFont="1" applyFill="1" applyBorder="1" applyProtection="1">
      <alignment vertical="center"/>
    </xf>
    <xf numFmtId="0" fontId="9" fillId="3" borderId="0" xfId="0" applyFont="1" applyFill="1" applyBorder="1" applyAlignment="1" applyProtection="1">
      <alignment horizontal="distributed" vertical="center"/>
    </xf>
    <xf numFmtId="0" fontId="6" fillId="3" borderId="0" xfId="0" applyFont="1" applyFill="1" applyBorder="1" applyAlignment="1" applyProtection="1">
      <alignment horizontal="distributed" vertical="center"/>
    </xf>
    <xf numFmtId="0" fontId="6" fillId="3" borderId="74" xfId="0" applyFont="1" applyFill="1" applyBorder="1" applyProtection="1">
      <alignment vertical="center"/>
    </xf>
    <xf numFmtId="0" fontId="9" fillId="0" borderId="56" xfId="0" applyFont="1" applyBorder="1" applyAlignment="1" applyProtection="1">
      <alignment vertical="center"/>
    </xf>
    <xf numFmtId="0" fontId="9" fillId="0" borderId="11" xfId="0" applyFont="1" applyBorder="1" applyAlignment="1" applyProtection="1">
      <alignment vertical="center"/>
    </xf>
    <xf numFmtId="0" fontId="6" fillId="0" borderId="7" xfId="0" applyFont="1" applyBorder="1" applyProtection="1">
      <alignment vertical="center"/>
    </xf>
    <xf numFmtId="0" fontId="6" fillId="3" borderId="13" xfId="0" applyFont="1" applyFill="1" applyBorder="1" applyProtection="1">
      <alignment vertical="center"/>
    </xf>
    <xf numFmtId="0" fontId="9" fillId="0" borderId="69" xfId="0" applyFont="1" applyBorder="1" applyAlignment="1" applyProtection="1">
      <alignment horizontal="right" vertical="center"/>
    </xf>
    <xf numFmtId="0" fontId="9" fillId="0" borderId="23" xfId="0" applyFont="1" applyBorder="1" applyAlignment="1" applyProtection="1">
      <alignment horizontal="right" vertical="center"/>
    </xf>
    <xf numFmtId="0" fontId="9" fillId="3" borderId="26" xfId="0" applyFont="1" applyFill="1" applyBorder="1" applyAlignment="1" applyProtection="1">
      <alignment horizontal="left" vertical="center"/>
    </xf>
    <xf numFmtId="0" fontId="9" fillId="0" borderId="16" xfId="0" applyFont="1" applyBorder="1" applyAlignment="1" applyProtection="1">
      <alignment horizontal="right" vertical="center"/>
    </xf>
    <xf numFmtId="0" fontId="9" fillId="3" borderId="38" xfId="0" applyFont="1" applyFill="1" applyBorder="1" applyAlignment="1" applyProtection="1">
      <alignment horizontal="left" vertical="center"/>
    </xf>
    <xf numFmtId="0" fontId="9" fillId="3" borderId="73" xfId="0" applyFont="1" applyFill="1" applyBorder="1" applyAlignment="1" applyProtection="1">
      <alignment horizontal="left" vertical="center"/>
    </xf>
    <xf numFmtId="0" fontId="9" fillId="0" borderId="1" xfId="0" applyFont="1" applyBorder="1" applyAlignment="1" applyProtection="1">
      <alignment horizontal="right" vertical="center"/>
    </xf>
    <xf numFmtId="0" fontId="9" fillId="3" borderId="70"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6" fillId="0" borderId="61" xfId="0" applyFont="1" applyFill="1" applyBorder="1" applyProtection="1">
      <alignment vertical="center"/>
    </xf>
    <xf numFmtId="0" fontId="9" fillId="3" borderId="60" xfId="0" applyFont="1" applyFill="1" applyBorder="1" applyAlignment="1" applyProtection="1">
      <alignment horizontal="center" vertical="center"/>
    </xf>
    <xf numFmtId="180" fontId="9" fillId="3" borderId="32" xfId="0" applyNumberFormat="1" applyFont="1" applyFill="1" applyBorder="1" applyAlignment="1" applyProtection="1">
      <alignment vertical="top" shrinkToFit="1"/>
    </xf>
    <xf numFmtId="0" fontId="8" fillId="3" borderId="0" xfId="0" applyFont="1" applyFill="1" applyProtection="1">
      <alignment vertical="center"/>
    </xf>
    <xf numFmtId="0" fontId="8" fillId="3" borderId="0" xfId="0" applyFont="1" applyFill="1" applyBorder="1" applyAlignment="1" applyProtection="1">
      <alignment vertical="top" shrinkToFit="1"/>
    </xf>
    <xf numFmtId="0" fontId="8" fillId="3" borderId="0" xfId="0" applyFont="1" applyFill="1" applyBorder="1" applyAlignment="1" applyProtection="1">
      <alignment horizontal="center" vertical="top"/>
    </xf>
    <xf numFmtId="0" fontId="8" fillId="3" borderId="0" xfId="0" applyFont="1" applyFill="1" applyBorder="1" applyAlignment="1" applyProtection="1">
      <alignment horizontal="left" vertical="top"/>
    </xf>
    <xf numFmtId="0" fontId="9" fillId="3" borderId="0" xfId="0" applyFont="1" applyFill="1" applyBorder="1" applyAlignment="1" applyProtection="1">
      <alignment vertical="top"/>
    </xf>
    <xf numFmtId="0" fontId="9" fillId="3" borderId="0" xfId="0" applyFont="1" applyFill="1" applyBorder="1" applyAlignment="1" applyProtection="1">
      <alignment horizontal="left" vertical="top"/>
    </xf>
    <xf numFmtId="0" fontId="8" fillId="3" borderId="0" xfId="0" applyFont="1" applyFill="1" applyBorder="1" applyAlignment="1" applyProtection="1">
      <alignment horizontal="center" vertical="center"/>
    </xf>
    <xf numFmtId="0" fontId="9" fillId="3" borderId="0" xfId="0" applyFont="1" applyFill="1" applyBorder="1" applyProtection="1">
      <alignment vertical="center"/>
    </xf>
    <xf numFmtId="0" fontId="9" fillId="3" borderId="0"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28" xfId="0" applyFont="1" applyBorder="1" applyAlignment="1" applyProtection="1">
      <alignment horizontal="right" vertical="center"/>
    </xf>
    <xf numFmtId="0" fontId="9" fillId="3" borderId="17" xfId="0" applyFont="1" applyFill="1" applyBorder="1" applyProtection="1">
      <alignment vertical="center"/>
    </xf>
    <xf numFmtId="0" fontId="9" fillId="3" borderId="20" xfId="0" applyFont="1" applyFill="1" applyBorder="1" applyProtection="1">
      <alignment vertical="center"/>
    </xf>
    <xf numFmtId="0" fontId="9" fillId="3" borderId="39" xfId="0" applyFont="1" applyFill="1" applyBorder="1" applyProtection="1">
      <alignment vertical="center"/>
    </xf>
    <xf numFmtId="0" fontId="9" fillId="3" borderId="38" xfId="0" applyFont="1" applyFill="1" applyBorder="1" applyProtection="1">
      <alignment vertical="center"/>
    </xf>
    <xf numFmtId="0" fontId="9" fillId="3" borderId="25" xfId="0" applyFont="1" applyFill="1" applyBorder="1" applyAlignment="1" applyProtection="1">
      <alignment horizontal="center" vertical="center"/>
    </xf>
    <xf numFmtId="38" fontId="9" fillId="2" borderId="25" xfId="0" applyNumberFormat="1" applyFont="1" applyFill="1" applyBorder="1" applyAlignment="1" applyProtection="1">
      <alignment horizontal="center" vertical="center"/>
    </xf>
    <xf numFmtId="38" fontId="9" fillId="2" borderId="24" xfId="0" applyNumberFormat="1" applyFont="1" applyFill="1" applyBorder="1" applyAlignment="1" applyProtection="1">
      <alignment horizontal="center" vertical="center"/>
    </xf>
    <xf numFmtId="0" fontId="9" fillId="3" borderId="40" xfId="0" applyFont="1" applyFill="1" applyBorder="1" applyProtection="1">
      <alignment vertical="center"/>
    </xf>
    <xf numFmtId="0" fontId="0" fillId="3" borderId="24" xfId="0" applyFont="1" applyFill="1" applyBorder="1" applyAlignment="1" applyProtection="1">
      <alignment vertical="center"/>
    </xf>
    <xf numFmtId="0" fontId="0" fillId="3" borderId="36" xfId="0" applyFont="1" applyFill="1" applyBorder="1" applyAlignment="1" applyProtection="1">
      <alignment vertical="center"/>
    </xf>
    <xf numFmtId="0" fontId="9" fillId="3" borderId="38" xfId="0" applyFont="1" applyFill="1" applyBorder="1" applyAlignment="1" applyProtection="1">
      <alignment horizontal="center" vertical="center"/>
    </xf>
    <xf numFmtId="0" fontId="9" fillId="3" borderId="37" xfId="0" applyFont="1" applyFill="1" applyBorder="1" applyAlignment="1" applyProtection="1">
      <alignment horizontal="center" vertical="center"/>
    </xf>
    <xf numFmtId="0" fontId="9" fillId="3" borderId="41" xfId="0" applyFont="1" applyFill="1" applyBorder="1" applyProtection="1">
      <alignment vertical="center"/>
    </xf>
    <xf numFmtId="0" fontId="9" fillId="3" borderId="15" xfId="0" applyFont="1" applyFill="1" applyBorder="1" applyAlignment="1" applyProtection="1">
      <alignment horizontal="center" vertical="center"/>
    </xf>
    <xf numFmtId="0" fontId="9" fillId="3" borderId="35" xfId="0" applyFont="1" applyFill="1" applyBorder="1" applyAlignment="1" applyProtection="1">
      <alignment vertical="center"/>
    </xf>
    <xf numFmtId="0" fontId="9" fillId="3" borderId="34" xfId="0" applyFont="1" applyFill="1" applyBorder="1" applyAlignment="1" applyProtection="1">
      <alignment horizontal="center" vertical="center"/>
    </xf>
    <xf numFmtId="0" fontId="9" fillId="3" borderId="0" xfId="0" applyFont="1" applyFill="1" applyBorder="1" applyAlignment="1" applyProtection="1">
      <alignment vertical="center"/>
    </xf>
    <xf numFmtId="38" fontId="9" fillId="3" borderId="0" xfId="0" applyNumberFormat="1" applyFont="1" applyFill="1" applyBorder="1" applyAlignment="1" applyProtection="1">
      <alignment horizontal="right" vertical="center"/>
    </xf>
    <xf numFmtId="0" fontId="9" fillId="3" borderId="0" xfId="0" applyFont="1" applyFill="1" applyBorder="1" applyAlignment="1" applyProtection="1">
      <alignment horizontal="right" vertical="center"/>
    </xf>
    <xf numFmtId="0" fontId="8" fillId="3" borderId="0" xfId="0" applyFont="1" applyFill="1" applyAlignment="1" applyProtection="1">
      <alignment horizontal="left" vertical="center"/>
    </xf>
    <xf numFmtId="0" fontId="9" fillId="0" borderId="28" xfId="0" applyFont="1" applyBorder="1" applyAlignment="1" applyProtection="1">
      <alignment horizontal="left" vertical="center"/>
    </xf>
    <xf numFmtId="0" fontId="9" fillId="3" borderId="0" xfId="0" applyFont="1" applyFill="1" applyBorder="1" applyAlignment="1" applyProtection="1">
      <alignment horizontal="left" vertical="center"/>
    </xf>
    <xf numFmtId="0" fontId="9" fillId="0" borderId="16" xfId="0" applyFont="1" applyBorder="1" applyAlignment="1" applyProtection="1">
      <alignment horizontal="left" vertical="center"/>
    </xf>
    <xf numFmtId="0" fontId="9" fillId="3" borderId="14" xfId="0" applyFont="1" applyFill="1" applyBorder="1" applyAlignment="1" applyProtection="1">
      <alignment horizontal="left" vertical="center"/>
    </xf>
    <xf numFmtId="0" fontId="9" fillId="3" borderId="13" xfId="0" applyFont="1" applyFill="1" applyBorder="1" applyAlignment="1" applyProtection="1">
      <alignment horizontal="left" vertical="center"/>
    </xf>
    <xf numFmtId="0" fontId="9" fillId="0" borderId="1" xfId="0" applyFont="1" applyBorder="1" applyAlignment="1" applyProtection="1">
      <alignment horizontal="left" vertical="center"/>
    </xf>
    <xf numFmtId="0" fontId="8" fillId="3" borderId="0" xfId="0" applyFont="1" applyFill="1" applyAlignment="1" applyProtection="1">
      <alignment horizontal="left" vertical="top"/>
    </xf>
    <xf numFmtId="0" fontId="8" fillId="3" borderId="0" xfId="0" applyFont="1" applyFill="1" applyAlignment="1" applyProtection="1">
      <alignment horizontal="left" vertical="top" wrapText="1"/>
    </xf>
    <xf numFmtId="0" fontId="8" fillId="0" borderId="12" xfId="0" applyFont="1" applyFill="1" applyBorder="1" applyProtection="1">
      <alignment vertical="center"/>
    </xf>
    <xf numFmtId="0" fontId="9" fillId="0" borderId="7" xfId="0" applyFont="1" applyBorder="1" applyAlignment="1" applyProtection="1">
      <alignment horizontal="left" vertical="center"/>
    </xf>
    <xf numFmtId="38" fontId="8" fillId="3" borderId="0" xfId="0" applyNumberFormat="1" applyFont="1" applyFill="1" applyProtection="1">
      <alignment vertical="center"/>
    </xf>
    <xf numFmtId="0" fontId="8" fillId="0" borderId="6" xfId="0" applyFont="1" applyFill="1" applyBorder="1" applyProtection="1">
      <alignment vertical="center"/>
    </xf>
    <xf numFmtId="0" fontId="8" fillId="3" borderId="10" xfId="0" applyFont="1" applyFill="1" applyBorder="1" applyProtection="1">
      <alignment vertical="center"/>
    </xf>
    <xf numFmtId="0" fontId="8" fillId="3" borderId="4" xfId="0" applyFont="1" applyFill="1" applyBorder="1" applyProtection="1">
      <alignment vertical="center"/>
    </xf>
    <xf numFmtId="0" fontId="8" fillId="3" borderId="32" xfId="0" applyFont="1" applyFill="1" applyBorder="1" applyAlignment="1" applyProtection="1">
      <alignment horizontal="left" vertical="top" shrinkToFit="1"/>
    </xf>
    <xf numFmtId="0" fontId="8" fillId="3" borderId="0" xfId="0" applyFont="1" applyFill="1" applyBorder="1" applyProtection="1">
      <alignment vertical="center"/>
    </xf>
    <xf numFmtId="0" fontId="6" fillId="4" borderId="0" xfId="0" applyFont="1" applyFill="1" applyProtection="1">
      <alignment vertical="center"/>
    </xf>
    <xf numFmtId="0" fontId="8" fillId="4" borderId="0" xfId="0" applyFont="1" applyFill="1" applyProtection="1">
      <alignment vertical="center"/>
    </xf>
    <xf numFmtId="0" fontId="8" fillId="4" borderId="0" xfId="0" applyFont="1" applyFill="1" applyAlignment="1" applyProtection="1">
      <alignment horizontal="left" vertical="center"/>
    </xf>
    <xf numFmtId="0" fontId="8" fillId="0" borderId="10" xfId="0" applyFont="1" applyFill="1" applyBorder="1" applyProtection="1">
      <alignment vertical="center"/>
    </xf>
    <xf numFmtId="0" fontId="8" fillId="0" borderId="4" xfId="0" applyFont="1" applyFill="1" applyBorder="1" applyProtection="1">
      <alignment vertical="center"/>
    </xf>
    <xf numFmtId="0" fontId="6" fillId="3" borderId="0" xfId="0" applyFont="1" applyFill="1" applyAlignment="1" applyProtection="1">
      <alignment vertical="center"/>
    </xf>
    <xf numFmtId="0" fontId="6" fillId="3" borderId="32" xfId="0" applyFont="1" applyFill="1" applyBorder="1" applyProtection="1">
      <alignment vertical="center"/>
    </xf>
    <xf numFmtId="0" fontId="6" fillId="3" borderId="44" xfId="0" applyFont="1" applyFill="1" applyBorder="1" applyProtection="1">
      <alignment vertical="center"/>
    </xf>
    <xf numFmtId="0" fontId="6" fillId="3" borderId="22" xfId="0" applyFont="1" applyFill="1" applyBorder="1" applyProtection="1">
      <alignment vertical="center"/>
    </xf>
    <xf numFmtId="0" fontId="6" fillId="3" borderId="27" xfId="0" applyFont="1" applyFill="1" applyBorder="1" applyProtection="1">
      <alignment vertical="center"/>
    </xf>
    <xf numFmtId="0" fontId="6" fillId="3" borderId="14" xfId="0" applyFont="1" applyFill="1" applyBorder="1" applyProtection="1">
      <alignment vertical="center"/>
    </xf>
    <xf numFmtId="0" fontId="9" fillId="3" borderId="26"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6" fillId="3" borderId="26" xfId="0" applyFont="1" applyFill="1" applyBorder="1" applyProtection="1">
      <alignment vertical="center"/>
    </xf>
    <xf numFmtId="0" fontId="6" fillId="3" borderId="38" xfId="0" applyFont="1" applyFill="1" applyBorder="1" applyProtection="1">
      <alignment vertical="center"/>
    </xf>
    <xf numFmtId="0" fontId="6" fillId="3" borderId="37" xfId="0" applyFont="1" applyFill="1" applyBorder="1" applyProtection="1">
      <alignment vertical="center"/>
    </xf>
    <xf numFmtId="0" fontId="9" fillId="3" borderId="46" xfId="0" applyFont="1" applyFill="1" applyBorder="1" applyAlignment="1" applyProtection="1">
      <alignment horizontal="center" vertical="center"/>
    </xf>
    <xf numFmtId="0" fontId="10" fillId="3" borderId="0" xfId="0" applyFont="1" applyFill="1" applyBorder="1" applyAlignment="1" applyProtection="1">
      <alignment vertical="top" wrapText="1"/>
    </xf>
    <xf numFmtId="0" fontId="9" fillId="3" borderId="2" xfId="0" applyFont="1" applyFill="1" applyBorder="1" applyProtection="1">
      <alignment vertical="center"/>
    </xf>
    <xf numFmtId="0" fontId="0" fillId="3" borderId="5" xfId="0" applyFont="1" applyFill="1" applyBorder="1" applyAlignment="1" applyProtection="1">
      <alignment vertical="center"/>
    </xf>
    <xf numFmtId="0" fontId="0" fillId="3" borderId="35" xfId="0" applyFont="1" applyFill="1" applyBorder="1" applyAlignment="1" applyProtection="1">
      <alignment vertical="center"/>
    </xf>
    <xf numFmtId="0" fontId="9" fillId="3" borderId="0" xfId="0" applyFont="1" applyFill="1" applyProtection="1">
      <alignment vertical="center"/>
    </xf>
    <xf numFmtId="0" fontId="8" fillId="3" borderId="12" xfId="0" applyFont="1" applyFill="1" applyBorder="1" applyProtection="1">
      <alignment vertical="center"/>
    </xf>
    <xf numFmtId="0" fontId="8" fillId="3" borderId="6" xfId="0" applyFont="1" applyFill="1" applyBorder="1" applyProtection="1">
      <alignment vertical="center"/>
    </xf>
    <xf numFmtId="0" fontId="50" fillId="3" borderId="0" xfId="0" applyFont="1" applyFill="1" applyProtection="1">
      <alignment vertical="center"/>
    </xf>
    <xf numFmtId="0" fontId="51" fillId="3" borderId="0" xfId="0" applyFont="1" applyFill="1" applyBorder="1" applyAlignment="1" applyProtection="1">
      <alignment horizontal="center" vertical="center"/>
    </xf>
    <xf numFmtId="183" fontId="0" fillId="0" borderId="47" xfId="0" applyNumberFormat="1" applyBorder="1">
      <alignment vertical="center"/>
    </xf>
    <xf numFmtId="0" fontId="0" fillId="0" borderId="47" xfId="0" applyBorder="1">
      <alignment vertical="center"/>
    </xf>
    <xf numFmtId="0" fontId="52" fillId="3" borderId="0" xfId="0" applyFont="1" applyFill="1" applyProtection="1">
      <alignment vertical="center"/>
    </xf>
    <xf numFmtId="0" fontId="50" fillId="3" borderId="76" xfId="0" applyFont="1" applyFill="1" applyBorder="1" applyAlignment="1" applyProtection="1">
      <alignment horizontal="center" vertical="center"/>
    </xf>
    <xf numFmtId="181" fontId="50" fillId="3" borderId="14" xfId="0" applyNumberFormat="1" applyFont="1" applyFill="1" applyBorder="1" applyAlignment="1" applyProtection="1">
      <alignment horizontal="center" vertical="center"/>
    </xf>
    <xf numFmtId="0" fontId="51" fillId="3" borderId="13" xfId="0" applyFont="1" applyFill="1" applyBorder="1" applyAlignment="1" applyProtection="1">
      <alignment horizontal="center" vertical="center"/>
    </xf>
    <xf numFmtId="177" fontId="51" fillId="3" borderId="14" xfId="0" applyNumberFormat="1" applyFont="1" applyFill="1" applyBorder="1" applyAlignment="1" applyProtection="1">
      <alignment horizontal="center" vertical="center"/>
    </xf>
    <xf numFmtId="0" fontId="2" fillId="0" borderId="0" xfId="9">
      <alignment vertical="center"/>
    </xf>
    <xf numFmtId="38" fontId="0" fillId="0" borderId="0" xfId="10" applyFont="1">
      <alignment vertical="center"/>
    </xf>
    <xf numFmtId="0" fontId="2" fillId="0" borderId="0" xfId="9" applyAlignment="1">
      <alignment horizontal="center" vertical="center"/>
    </xf>
    <xf numFmtId="187" fontId="0" fillId="0" borderId="0" xfId="0" applyNumberFormat="1" applyAlignment="1">
      <alignment vertical="center"/>
    </xf>
    <xf numFmtId="0" fontId="9" fillId="3" borderId="13" xfId="0" applyFont="1" applyFill="1" applyBorder="1" applyAlignment="1" applyProtection="1">
      <alignment vertical="center"/>
    </xf>
    <xf numFmtId="0" fontId="23" fillId="0" borderId="33" xfId="4" applyFont="1" applyFill="1" applyBorder="1" applyAlignment="1" applyProtection="1">
      <alignment horizontal="center" vertical="center"/>
    </xf>
    <xf numFmtId="0" fontId="23" fillId="0" borderId="32" xfId="4" applyFont="1" applyFill="1" applyBorder="1" applyAlignment="1" applyProtection="1">
      <alignment horizontal="center" vertical="center"/>
    </xf>
    <xf numFmtId="0" fontId="23" fillId="0" borderId="28" xfId="4" applyFont="1" applyFill="1" applyBorder="1" applyAlignment="1" applyProtection="1">
      <alignment horizontal="center" vertical="center"/>
    </xf>
    <xf numFmtId="0" fontId="8" fillId="3" borderId="0" xfId="2" applyFont="1" applyFill="1" applyProtection="1">
      <alignment vertical="center"/>
    </xf>
    <xf numFmtId="38" fontId="6" fillId="0" borderId="91" xfId="0" applyNumberFormat="1" applyFont="1" applyFill="1" applyBorder="1" applyAlignment="1" applyProtection="1">
      <alignment vertical="center"/>
    </xf>
    <xf numFmtId="38" fontId="6" fillId="0" borderId="92" xfId="0" applyNumberFormat="1" applyFont="1" applyFill="1" applyBorder="1" applyAlignment="1" applyProtection="1">
      <alignment vertical="center"/>
    </xf>
    <xf numFmtId="38" fontId="6" fillId="0" borderId="93" xfId="0" applyNumberFormat="1" applyFont="1" applyFill="1" applyBorder="1" applyAlignment="1" applyProtection="1">
      <alignment vertical="center"/>
    </xf>
    <xf numFmtId="0" fontId="28" fillId="0" borderId="10" xfId="5" applyFont="1" applyFill="1" applyBorder="1" applyAlignment="1" applyProtection="1">
      <alignment horizontal="center" vertical="center" shrinkToFit="1"/>
    </xf>
    <xf numFmtId="38" fontId="27" fillId="0" borderId="41" xfId="5" applyNumberFormat="1" applyFont="1" applyFill="1" applyBorder="1" applyAlignment="1" applyProtection="1">
      <alignment vertical="center" shrinkToFit="1"/>
    </xf>
    <xf numFmtId="0" fontId="28" fillId="0" borderId="57" xfId="5" applyFont="1" applyFill="1" applyBorder="1" applyAlignment="1" applyProtection="1">
      <alignment horizontal="center" vertical="center" shrinkToFit="1"/>
    </xf>
    <xf numFmtId="0" fontId="28" fillId="0" borderId="51" xfId="5" applyFont="1" applyFill="1" applyBorder="1" applyAlignment="1" applyProtection="1">
      <alignment horizontal="center" vertical="center" shrinkToFit="1"/>
    </xf>
    <xf numFmtId="38" fontId="27" fillId="0" borderId="47" xfId="5" applyNumberFormat="1" applyFont="1" applyFill="1" applyBorder="1" applyAlignment="1" applyProtection="1">
      <alignment vertical="center" shrinkToFit="1"/>
    </xf>
    <xf numFmtId="0" fontId="28" fillId="0" borderId="59" xfId="5" applyFont="1" applyFill="1" applyBorder="1" applyAlignment="1" applyProtection="1">
      <alignment vertical="center" shrinkToFit="1"/>
    </xf>
    <xf numFmtId="38" fontId="27" fillId="0" borderId="71" xfId="5" applyNumberFormat="1" applyFont="1" applyFill="1" applyBorder="1" applyAlignment="1" applyProtection="1">
      <alignment vertical="center" shrinkToFit="1"/>
    </xf>
    <xf numFmtId="0" fontId="9" fillId="3" borderId="80" xfId="2" applyFont="1" applyFill="1" applyBorder="1" applyAlignment="1" applyProtection="1">
      <alignment vertical="center" wrapText="1"/>
    </xf>
    <xf numFmtId="0" fontId="9" fillId="3" borderId="81" xfId="2" applyFont="1" applyFill="1" applyBorder="1" applyAlignment="1" applyProtection="1">
      <alignment vertical="center" wrapText="1"/>
    </xf>
    <xf numFmtId="0" fontId="9" fillId="3" borderId="82" xfId="2" applyFont="1" applyFill="1" applyBorder="1" applyAlignment="1" applyProtection="1">
      <alignment vertical="center" wrapText="1"/>
    </xf>
    <xf numFmtId="0" fontId="9" fillId="3" borderId="83" xfId="2" applyFont="1" applyFill="1" applyBorder="1" applyAlignment="1" applyProtection="1">
      <alignment vertical="center" wrapText="1"/>
    </xf>
    <xf numFmtId="0" fontId="9" fillId="3" borderId="85" xfId="2" applyFont="1" applyFill="1" applyBorder="1" applyAlignment="1" applyProtection="1">
      <alignment vertical="center" wrapText="1"/>
    </xf>
    <xf numFmtId="0" fontId="9" fillId="3" borderId="86" xfId="2" applyFont="1" applyFill="1" applyBorder="1" applyAlignment="1" applyProtection="1">
      <alignment vertical="center" wrapText="1"/>
    </xf>
    <xf numFmtId="0" fontId="9" fillId="3" borderId="87" xfId="2" applyFont="1" applyFill="1" applyBorder="1" applyAlignment="1" applyProtection="1">
      <alignment vertical="center" wrapText="1"/>
    </xf>
    <xf numFmtId="0" fontId="60" fillId="3" borderId="0" xfId="7" applyFont="1" applyFill="1" applyAlignment="1">
      <alignment vertical="center"/>
    </xf>
    <xf numFmtId="0" fontId="60" fillId="3" borderId="0" xfId="7" applyFont="1" applyFill="1">
      <alignment vertical="center"/>
    </xf>
    <xf numFmtId="0" fontId="61" fillId="3" borderId="0" xfId="7" applyFont="1" applyFill="1" applyAlignment="1">
      <alignment vertical="center"/>
    </xf>
    <xf numFmtId="0" fontId="51" fillId="3" borderId="10" xfId="0" applyFont="1" applyFill="1" applyBorder="1" applyAlignment="1" applyProtection="1">
      <alignment horizontal="center" vertical="center"/>
    </xf>
    <xf numFmtId="0" fontId="51" fillId="3" borderId="8" xfId="0" applyFont="1" applyFill="1" applyBorder="1" applyAlignment="1" applyProtection="1">
      <alignment horizontal="center" vertical="center"/>
    </xf>
    <xf numFmtId="0" fontId="51" fillId="3" borderId="11" xfId="0" applyFont="1" applyFill="1" applyBorder="1" applyAlignment="1" applyProtection="1">
      <alignment horizontal="center" vertical="center"/>
      <protection locked="0"/>
    </xf>
    <xf numFmtId="0" fontId="51" fillId="3" borderId="7" xfId="0" applyFont="1" applyFill="1" applyBorder="1" applyProtection="1">
      <alignment vertical="center"/>
    </xf>
    <xf numFmtId="0" fontId="51" fillId="3" borderId="51" xfId="0" applyFont="1" applyFill="1" applyBorder="1" applyAlignment="1" applyProtection="1">
      <alignment horizontal="center" vertical="center"/>
    </xf>
    <xf numFmtId="0" fontId="51" fillId="3" borderId="4" xfId="0" applyFont="1" applyFill="1" applyBorder="1" applyAlignment="1" applyProtection="1">
      <alignment horizontal="center" vertical="center"/>
    </xf>
    <xf numFmtId="180" fontId="6" fillId="3" borderId="24" xfId="0" applyNumberFormat="1" applyFont="1" applyFill="1" applyBorder="1" applyAlignment="1" applyProtection="1">
      <alignment vertical="center"/>
      <protection locked="0"/>
    </xf>
    <xf numFmtId="38" fontId="6" fillId="3" borderId="51" xfId="1" applyFont="1" applyFill="1" applyBorder="1" applyAlignment="1" applyProtection="1">
      <alignment vertical="center" shrinkToFit="1"/>
    </xf>
    <xf numFmtId="38" fontId="6" fillId="3" borderId="47" xfId="1" applyFont="1" applyFill="1" applyBorder="1" applyAlignment="1" applyProtection="1">
      <alignment vertical="center" shrinkToFit="1"/>
    </xf>
    <xf numFmtId="0" fontId="6" fillId="3" borderId="68" xfId="0" applyFont="1" applyFill="1" applyBorder="1" applyAlignment="1" applyProtection="1">
      <alignment vertical="center" shrinkToFit="1"/>
    </xf>
    <xf numFmtId="0" fontId="6" fillId="3" borderId="7" xfId="0" applyFont="1" applyFill="1" applyBorder="1" applyAlignment="1" applyProtection="1">
      <alignment vertical="center" shrinkToFit="1"/>
    </xf>
    <xf numFmtId="0" fontId="6" fillId="3" borderId="56" xfId="0" applyFont="1" applyFill="1" applyBorder="1" applyAlignment="1" applyProtection="1">
      <alignment vertical="center" shrinkToFit="1"/>
    </xf>
    <xf numFmtId="0" fontId="6" fillId="3" borderId="45" xfId="0" applyFont="1" applyFill="1" applyBorder="1" applyAlignment="1" applyProtection="1">
      <alignment vertical="center" shrinkToFit="1"/>
    </xf>
    <xf numFmtId="0" fontId="6" fillId="3" borderId="0" xfId="0" applyFont="1" applyFill="1" applyAlignment="1">
      <alignment horizontal="center" vertical="center"/>
    </xf>
    <xf numFmtId="180" fontId="6" fillId="3" borderId="5" xfId="0" applyNumberFormat="1" applyFont="1" applyFill="1" applyBorder="1" applyAlignment="1" applyProtection="1">
      <alignment vertical="center"/>
      <protection locked="0"/>
    </xf>
    <xf numFmtId="180" fontId="6" fillId="3" borderId="5" xfId="0" applyNumberFormat="1" applyFont="1" applyFill="1" applyBorder="1" applyAlignment="1" applyProtection="1">
      <alignment horizontal="right" vertical="center"/>
    </xf>
    <xf numFmtId="180" fontId="6" fillId="3" borderId="1" xfId="0" applyNumberFormat="1" applyFont="1" applyFill="1" applyBorder="1" applyAlignment="1" applyProtection="1">
      <alignment horizontal="right" vertical="center"/>
    </xf>
    <xf numFmtId="38" fontId="6" fillId="3" borderId="0" xfId="8" applyNumberFormat="1" applyFont="1" applyFill="1" applyProtection="1">
      <alignment vertical="center"/>
    </xf>
    <xf numFmtId="0" fontId="22" fillId="3" borderId="0" xfId="4" applyFont="1" applyFill="1" applyProtection="1"/>
    <xf numFmtId="0" fontId="40" fillId="3" borderId="0" xfId="0" applyFont="1" applyFill="1">
      <alignment vertical="center"/>
    </xf>
    <xf numFmtId="0" fontId="6" fillId="3" borderId="34" xfId="0" applyFont="1" applyFill="1" applyBorder="1" applyProtection="1">
      <alignment vertical="center"/>
    </xf>
    <xf numFmtId="55" fontId="9" fillId="3" borderId="23" xfId="0" applyNumberFormat="1" applyFont="1" applyFill="1" applyBorder="1" applyAlignment="1" applyProtection="1">
      <alignment vertical="center"/>
    </xf>
    <xf numFmtId="55" fontId="9" fillId="3" borderId="16" xfId="0" applyNumberFormat="1" applyFont="1" applyFill="1" applyBorder="1" applyAlignment="1" applyProtection="1">
      <alignment vertical="center"/>
    </xf>
    <xf numFmtId="0" fontId="9" fillId="3" borderId="7" xfId="0" applyFont="1" applyFill="1" applyBorder="1" applyAlignment="1" applyProtection="1">
      <alignment horizontal="right" vertical="center"/>
    </xf>
    <xf numFmtId="0" fontId="9" fillId="3" borderId="23" xfId="0" applyFont="1" applyFill="1" applyBorder="1" applyAlignment="1" applyProtection="1">
      <alignment horizontal="right" vertical="center"/>
    </xf>
    <xf numFmtId="0" fontId="9" fillId="3" borderId="48" xfId="0" applyFont="1" applyFill="1" applyBorder="1" applyAlignment="1" applyProtection="1">
      <alignment horizontal="right" vertical="center"/>
    </xf>
    <xf numFmtId="0" fontId="9" fillId="3" borderId="28" xfId="0" applyFont="1" applyFill="1" applyBorder="1" applyAlignment="1" applyProtection="1">
      <alignment horizontal="right" vertical="center"/>
    </xf>
    <xf numFmtId="0" fontId="9" fillId="3" borderId="16" xfId="0" applyFont="1" applyFill="1" applyBorder="1" applyAlignment="1" applyProtection="1">
      <alignment horizontal="right" vertical="center"/>
    </xf>
    <xf numFmtId="0" fontId="9" fillId="3" borderId="1" xfId="0" applyFont="1" applyFill="1" applyBorder="1" applyAlignment="1" applyProtection="1">
      <alignment horizontal="right" vertical="center"/>
    </xf>
    <xf numFmtId="0" fontId="9" fillId="3" borderId="28" xfId="0" applyFont="1" applyFill="1" applyBorder="1" applyAlignment="1" applyProtection="1">
      <alignment horizontal="left" vertical="center"/>
    </xf>
    <xf numFmtId="0" fontId="9" fillId="3" borderId="16" xfId="0" applyFont="1" applyFill="1" applyBorder="1" applyAlignment="1" applyProtection="1">
      <alignment horizontal="left" vertical="center"/>
    </xf>
    <xf numFmtId="0" fontId="9" fillId="3" borderId="1"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9" fillId="0" borderId="49" xfId="0" applyFont="1" applyFill="1" applyBorder="1" applyAlignment="1" applyProtection="1">
      <alignment vertical="center"/>
    </xf>
    <xf numFmtId="0" fontId="9" fillId="0" borderId="11" xfId="0" applyFont="1" applyFill="1" applyBorder="1" applyAlignment="1" applyProtection="1">
      <alignment vertical="center"/>
    </xf>
    <xf numFmtId="0" fontId="6" fillId="0" borderId="11" xfId="0" applyFont="1" applyFill="1" applyBorder="1" applyProtection="1">
      <alignment vertical="center"/>
    </xf>
    <xf numFmtId="0" fontId="9" fillId="3" borderId="0" xfId="2" applyFont="1" applyFill="1" applyBorder="1" applyAlignment="1" applyProtection="1">
      <alignment vertical="center" wrapText="1"/>
    </xf>
    <xf numFmtId="0" fontId="14" fillId="3" borderId="0" xfId="7" applyFont="1" applyFill="1" applyProtection="1">
      <alignment vertical="center"/>
      <protection locked="0"/>
    </xf>
    <xf numFmtId="0" fontId="28" fillId="0" borderId="9" xfId="5" applyFont="1" applyFill="1" applyBorder="1" applyAlignment="1" applyProtection="1">
      <alignment horizontal="center" vertical="center" shrinkToFit="1"/>
      <protection locked="0"/>
    </xf>
    <xf numFmtId="0" fontId="28" fillId="0" borderId="47" xfId="5" applyFont="1" applyFill="1" applyBorder="1" applyAlignment="1" applyProtection="1">
      <alignment horizontal="center" vertical="center" shrinkToFit="1"/>
      <protection locked="0"/>
    </xf>
    <xf numFmtId="0" fontId="6" fillId="0" borderId="0" xfId="4" applyFont="1" applyAlignment="1">
      <alignment vertical="center"/>
    </xf>
    <xf numFmtId="0" fontId="9" fillId="0" borderId="0" xfId="4" applyFont="1" applyAlignment="1">
      <alignment horizontal="center" vertical="center" wrapText="1"/>
    </xf>
    <xf numFmtId="0" fontId="9" fillId="0" borderId="0" xfId="4" applyFont="1" applyAlignment="1">
      <alignment vertical="center" wrapText="1"/>
    </xf>
    <xf numFmtId="0" fontId="6" fillId="0" borderId="0" xfId="0" applyFont="1">
      <alignment vertical="center"/>
    </xf>
    <xf numFmtId="0" fontId="9" fillId="0" borderId="0" xfId="0" applyFont="1">
      <alignment vertical="center"/>
    </xf>
    <xf numFmtId="0" fontId="0"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shrinkToFit="1"/>
    </xf>
    <xf numFmtId="0" fontId="8" fillId="0" borderId="0" xfId="0" applyFont="1">
      <alignment vertical="center"/>
    </xf>
    <xf numFmtId="0" fontId="9" fillId="0" borderId="1" xfId="0" applyFont="1" applyBorder="1" applyAlignment="1">
      <alignment horizontal="left" vertical="center"/>
    </xf>
    <xf numFmtId="0" fontId="6" fillId="0" borderId="4" xfId="0" applyFont="1" applyBorder="1">
      <alignment vertical="center"/>
    </xf>
    <xf numFmtId="0" fontId="9" fillId="0" borderId="7" xfId="0" applyFont="1" applyBorder="1" applyAlignment="1">
      <alignment horizontal="left" vertical="center"/>
    </xf>
    <xf numFmtId="0" fontId="6" fillId="0" borderId="10" xfId="0" applyFont="1" applyBorder="1">
      <alignment vertical="center"/>
    </xf>
    <xf numFmtId="0" fontId="9" fillId="0" borderId="0" xfId="0" applyFont="1" applyAlignment="1">
      <alignment vertical="top" shrinkToFit="1"/>
    </xf>
    <xf numFmtId="0" fontId="8" fillId="0" borderId="1" xfId="0" applyFont="1" applyBorder="1">
      <alignment vertical="center"/>
    </xf>
    <xf numFmtId="0" fontId="8" fillId="0" borderId="5" xfId="0" applyFont="1" applyBorder="1">
      <alignment vertical="center"/>
    </xf>
    <xf numFmtId="0" fontId="8" fillId="0" borderId="7" xfId="0" applyFont="1" applyBorder="1">
      <alignment vertical="center"/>
    </xf>
    <xf numFmtId="0" fontId="8" fillId="0" borderId="11" xfId="0" applyFont="1" applyBorder="1">
      <alignment vertical="center"/>
    </xf>
    <xf numFmtId="188" fontId="0" fillId="0" borderId="0" xfId="4" applyNumberFormat="1" applyFont="1" applyAlignment="1">
      <alignment vertical="center"/>
    </xf>
    <xf numFmtId="3" fontId="62" fillId="0" borderId="0" xfId="0" applyNumberFormat="1" applyFont="1">
      <alignment vertical="center"/>
    </xf>
    <xf numFmtId="3" fontId="6" fillId="0" borderId="0" xfId="4" applyNumberFormat="1" applyFont="1" applyAlignment="1">
      <alignmen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center" vertical="center"/>
    </xf>
    <xf numFmtId="0" fontId="9" fillId="0" borderId="16" xfId="0" applyFont="1" applyBorder="1" applyAlignment="1">
      <alignment horizontal="left" vertical="center"/>
    </xf>
    <xf numFmtId="0" fontId="6" fillId="0" borderId="23" xfId="0" applyFont="1" applyBorder="1">
      <alignment vertical="center"/>
    </xf>
    <xf numFmtId="0" fontId="6" fillId="0" borderId="24" xfId="0" applyFont="1" applyBorder="1">
      <alignment vertical="center"/>
    </xf>
    <xf numFmtId="0" fontId="6" fillId="0" borderId="22" xfId="0" applyFont="1" applyBorder="1" applyAlignment="1">
      <alignment horizontal="center" vertical="center"/>
    </xf>
    <xf numFmtId="0" fontId="6" fillId="0" borderId="0" xfId="0" applyFont="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center" vertical="center"/>
    </xf>
    <xf numFmtId="0" fontId="9" fillId="0" borderId="28" xfId="0" applyFont="1" applyBorder="1" applyAlignment="1">
      <alignment horizontal="left" vertical="center"/>
    </xf>
    <xf numFmtId="0" fontId="6" fillId="0" borderId="7" xfId="0" applyFont="1" applyBorder="1">
      <alignment vertical="center"/>
    </xf>
    <xf numFmtId="0" fontId="6" fillId="0" borderId="11" xfId="0" applyFont="1" applyBorder="1">
      <alignment vertical="center"/>
    </xf>
    <xf numFmtId="0" fontId="6" fillId="0" borderId="34" xfId="0" applyFont="1" applyBorder="1" applyAlignment="1">
      <alignment horizontal="center" vertical="center"/>
    </xf>
    <xf numFmtId="0" fontId="0" fillId="0" borderId="0" xfId="4" applyFont="1" applyAlignment="1">
      <alignment vertical="center"/>
    </xf>
    <xf numFmtId="0" fontId="9" fillId="0" borderId="1" xfId="0" applyFont="1" applyBorder="1" applyAlignment="1">
      <alignment horizontal="right" vertical="center"/>
    </xf>
    <xf numFmtId="0" fontId="6" fillId="0" borderId="14" xfId="0" applyFont="1" applyBorder="1">
      <alignment vertical="center"/>
    </xf>
    <xf numFmtId="0" fontId="9" fillId="0" borderId="23" xfId="0" applyFont="1" applyBorder="1" applyAlignment="1">
      <alignment horizontal="right" vertical="center"/>
    </xf>
    <xf numFmtId="0" fontId="6" fillId="0" borderId="37" xfId="0" applyFont="1" applyBorder="1" applyAlignment="1">
      <alignment horizontal="center" vertical="center"/>
    </xf>
    <xf numFmtId="0" fontId="6" fillId="0" borderId="37" xfId="0" applyFont="1" applyBorder="1">
      <alignment vertical="center"/>
    </xf>
    <xf numFmtId="0" fontId="6" fillId="0" borderId="26" xfId="0" applyFont="1" applyBorder="1">
      <alignment vertical="center"/>
    </xf>
    <xf numFmtId="0" fontId="6" fillId="0" borderId="40" xfId="0" applyFont="1" applyBorder="1" applyAlignment="1">
      <alignment horizontal="center" vertical="center"/>
    </xf>
    <xf numFmtId="0" fontId="6" fillId="0" borderId="38" xfId="0" applyFont="1" applyBorder="1">
      <alignment vertical="center"/>
    </xf>
    <xf numFmtId="0" fontId="6" fillId="0" borderId="38" xfId="0" applyFont="1" applyBorder="1" applyAlignment="1">
      <alignment horizontal="center" vertical="center"/>
    </xf>
    <xf numFmtId="0" fontId="6" fillId="0" borderId="40" xfId="0" applyFont="1" applyBorder="1">
      <alignment vertical="center"/>
    </xf>
    <xf numFmtId="0" fontId="9" fillId="0" borderId="16" xfId="0" applyFont="1" applyBorder="1" applyAlignment="1">
      <alignment horizontal="right" vertical="center"/>
    </xf>
    <xf numFmtId="0" fontId="9" fillId="0" borderId="28" xfId="0" applyFont="1" applyBorder="1" applyAlignment="1">
      <alignment horizontal="right" vertical="center"/>
    </xf>
    <xf numFmtId="0" fontId="6" fillId="0" borderId="34" xfId="0" applyFont="1" applyBorder="1" applyAlignment="1">
      <alignment horizontal="center" vertical="center" wrapText="1"/>
    </xf>
    <xf numFmtId="0" fontId="37" fillId="0" borderId="0" xfId="12" applyFont="1" applyAlignment="1">
      <alignment vertical="top"/>
    </xf>
    <xf numFmtId="0" fontId="37" fillId="0" borderId="0" xfId="12" applyFont="1"/>
    <xf numFmtId="0" fontId="37" fillId="0" borderId="0" xfId="5" applyFont="1" applyAlignment="1">
      <alignment horizontal="left" vertical="top"/>
    </xf>
    <xf numFmtId="0" fontId="8" fillId="0" borderId="0" xfId="12" applyFont="1"/>
    <xf numFmtId="189" fontId="37" fillId="0" borderId="0" xfId="5" applyNumberFormat="1" applyFont="1" applyAlignment="1">
      <alignment vertical="center" shrinkToFit="1"/>
    </xf>
    <xf numFmtId="0" fontId="5" fillId="0" borderId="0" xfId="0" applyFont="1" applyAlignment="1">
      <alignment vertical="center" shrinkToFit="1"/>
    </xf>
    <xf numFmtId="188" fontId="37" fillId="0" borderId="0" xfId="5" applyNumberFormat="1" applyFont="1" applyAlignment="1">
      <alignment vertical="center" wrapText="1" shrinkToFit="1"/>
    </xf>
    <xf numFmtId="0" fontId="37" fillId="0" borderId="51" xfId="5" applyFont="1" applyBorder="1" applyAlignment="1">
      <alignment horizontal="center" vertical="center" shrinkToFit="1"/>
    </xf>
    <xf numFmtId="0" fontId="37" fillId="0" borderId="57" xfId="5" applyFont="1" applyBorder="1" applyAlignment="1">
      <alignment horizontal="center" vertical="center" shrinkToFit="1"/>
    </xf>
    <xf numFmtId="0" fontId="37" fillId="0" borderId="10" xfId="5" applyFont="1" applyBorder="1" applyAlignment="1">
      <alignment horizontal="center" vertical="center" shrinkToFit="1"/>
    </xf>
    <xf numFmtId="179" fontId="37" fillId="0" borderId="2" xfId="5" applyNumberFormat="1" applyFont="1" applyBorder="1" applyAlignment="1">
      <alignment horizontal="center" vertical="center" wrapText="1" shrinkToFit="1"/>
    </xf>
    <xf numFmtId="179" fontId="6" fillId="0" borderId="3" xfId="5" applyNumberFormat="1" applyFont="1" applyBorder="1" applyAlignment="1">
      <alignment horizontal="center" vertical="center" wrapText="1" shrinkToFit="1"/>
    </xf>
    <xf numFmtId="179" fontId="37" fillId="0" borderId="59" xfId="5" applyNumberFormat="1" applyFont="1" applyBorder="1" applyAlignment="1">
      <alignment horizontal="center" vertical="center" wrapText="1" shrinkToFit="1"/>
    </xf>
    <xf numFmtId="0" fontId="6" fillId="0" borderId="58" xfId="0" applyFont="1" applyBorder="1" applyAlignment="1">
      <alignment horizontal="center" vertical="center" wrapText="1"/>
    </xf>
    <xf numFmtId="188" fontId="37" fillId="0" borderId="8" xfId="5" applyNumberFormat="1" applyFont="1" applyFill="1" applyBorder="1" applyAlignment="1" applyProtection="1">
      <alignment vertical="center" shrinkToFit="1"/>
      <protection locked="0"/>
    </xf>
    <xf numFmtId="188" fontId="37" fillId="0" borderId="37" xfId="5" applyNumberFormat="1" applyFont="1" applyFill="1" applyBorder="1" applyAlignment="1" applyProtection="1">
      <alignment vertical="center" shrinkToFit="1"/>
      <protection locked="0"/>
    </xf>
    <xf numFmtId="188" fontId="37" fillId="0" borderId="25" xfId="5" applyNumberFormat="1" applyFont="1" applyFill="1" applyBorder="1" applyAlignment="1" applyProtection="1">
      <alignment vertical="center" shrinkToFit="1"/>
      <protection locked="0"/>
    </xf>
    <xf numFmtId="188" fontId="37" fillId="0" borderId="17" xfId="5" applyNumberFormat="1" applyFont="1" applyFill="1" applyBorder="1" applyAlignment="1" applyProtection="1">
      <alignment vertical="center" shrinkToFit="1"/>
      <protection locked="0"/>
    </xf>
    <xf numFmtId="188" fontId="37" fillId="0" borderId="2" xfId="5" applyNumberFormat="1" applyFont="1" applyFill="1" applyBorder="1" applyAlignment="1" applyProtection="1">
      <alignment vertical="center" shrinkToFit="1"/>
      <protection locked="0"/>
    </xf>
    <xf numFmtId="188" fontId="6" fillId="0" borderId="72" xfId="13" applyNumberFormat="1" applyFont="1" applyFill="1" applyBorder="1" applyAlignment="1" applyProtection="1">
      <alignment horizontal="right" vertical="center"/>
    </xf>
    <xf numFmtId="0" fontId="0" fillId="0" borderId="0" xfId="0" applyBorder="1" applyAlignment="1">
      <alignment horizontal="center" vertical="center"/>
    </xf>
    <xf numFmtId="0" fontId="0" fillId="0" borderId="0" xfId="0" applyBorder="1">
      <alignment vertical="center"/>
    </xf>
    <xf numFmtId="183" fontId="0" fillId="0" borderId="20" xfId="0" applyNumberFormat="1" applyBorder="1">
      <alignment vertical="center"/>
    </xf>
    <xf numFmtId="0" fontId="6" fillId="2" borderId="47" xfId="4" applyFont="1" applyFill="1" applyBorder="1" applyAlignment="1" applyProtection="1">
      <alignment horizontal="center" vertical="center" shrinkToFit="1"/>
      <protection locked="0"/>
    </xf>
    <xf numFmtId="0" fontId="6" fillId="2" borderId="18" xfId="4" applyFont="1" applyFill="1" applyBorder="1" applyAlignment="1" applyProtection="1">
      <alignment horizontal="center" vertical="center" shrinkToFit="1"/>
      <protection locked="0"/>
    </xf>
    <xf numFmtId="0" fontId="9" fillId="3" borderId="41" xfId="0" applyFont="1" applyFill="1" applyBorder="1" applyAlignment="1" applyProtection="1">
      <alignment horizontal="center" vertical="center"/>
    </xf>
    <xf numFmtId="3" fontId="6" fillId="0" borderId="10" xfId="0" applyNumberFormat="1" applyFont="1" applyBorder="1" applyAlignment="1" applyProtection="1">
      <alignment horizontal="center" vertical="center"/>
    </xf>
    <xf numFmtId="3" fontId="6" fillId="0" borderId="4" xfId="0" applyNumberFormat="1" applyFont="1" applyBorder="1" applyAlignment="1" applyProtection="1">
      <alignment horizontal="center" vertical="center"/>
    </xf>
    <xf numFmtId="0" fontId="6" fillId="0" borderId="25" xfId="0" applyFont="1" applyBorder="1" applyAlignment="1" applyProtection="1">
      <alignment vertical="center" shrinkToFit="1"/>
    </xf>
    <xf numFmtId="0" fontId="6" fillId="0" borderId="0" xfId="0" applyFont="1" applyBorder="1" applyProtection="1">
      <alignment vertical="center"/>
    </xf>
    <xf numFmtId="3"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38" fontId="28" fillId="8" borderId="41" xfId="5" applyNumberFormat="1" applyFont="1" applyFill="1" applyBorder="1" applyAlignment="1" applyProtection="1">
      <alignment vertical="center" shrinkToFit="1"/>
      <protection locked="0"/>
    </xf>
    <xf numFmtId="38" fontId="28" fillId="8" borderId="37" xfId="5" applyNumberFormat="1" applyFont="1" applyFill="1" applyBorder="1" applyAlignment="1" applyProtection="1">
      <alignment vertical="center" shrinkToFit="1"/>
      <protection locked="0"/>
    </xf>
    <xf numFmtId="38" fontId="28" fillId="8" borderId="47" xfId="5" applyNumberFormat="1" applyFont="1" applyFill="1" applyBorder="1" applyAlignment="1" applyProtection="1">
      <alignment vertical="center" shrinkToFit="1"/>
      <protection locked="0"/>
    </xf>
    <xf numFmtId="38" fontId="28" fillId="8" borderId="25" xfId="5" applyNumberFormat="1" applyFont="1" applyFill="1" applyBorder="1" applyAlignment="1" applyProtection="1">
      <alignment vertical="center" shrinkToFit="1"/>
      <protection locked="0"/>
    </xf>
    <xf numFmtId="183" fontId="0" fillId="0" borderId="0"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Fill="1" applyBorder="1">
      <alignment vertical="center"/>
    </xf>
    <xf numFmtId="0" fontId="6" fillId="3" borderId="57" xfId="0" applyFont="1" applyFill="1" applyBorder="1" applyAlignment="1" applyProtection="1">
      <alignment horizontal="center" vertical="center" shrinkToFit="1"/>
    </xf>
    <xf numFmtId="180" fontId="6" fillId="3" borderId="49" xfId="0" applyNumberFormat="1" applyFont="1" applyFill="1" applyBorder="1" applyAlignment="1" applyProtection="1">
      <alignment vertical="center"/>
      <protection locked="0"/>
    </xf>
    <xf numFmtId="38" fontId="6" fillId="3" borderId="57" xfId="1" applyFont="1" applyFill="1" applyBorder="1" applyAlignment="1" applyProtection="1">
      <alignment vertical="center" shrinkToFit="1"/>
    </xf>
    <xf numFmtId="38" fontId="6" fillId="3" borderId="41" xfId="1" applyFont="1" applyFill="1" applyBorder="1" applyAlignment="1" applyProtection="1">
      <alignment vertical="center" shrinkToFit="1"/>
    </xf>
    <xf numFmtId="0" fontId="6" fillId="3" borderId="4"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xf>
    <xf numFmtId="180" fontId="6" fillId="3" borderId="5" xfId="0" applyNumberFormat="1" applyFont="1" applyFill="1" applyBorder="1" applyAlignment="1" applyProtection="1">
      <alignment vertical="center"/>
    </xf>
    <xf numFmtId="38" fontId="6" fillId="3" borderId="4" xfId="1" applyFont="1" applyFill="1" applyBorder="1" applyProtection="1">
      <alignment vertical="center"/>
    </xf>
    <xf numFmtId="38" fontId="6" fillId="3" borderId="3" xfId="1" applyFont="1" applyFill="1" applyBorder="1" applyProtection="1">
      <alignment vertical="center"/>
    </xf>
    <xf numFmtId="0" fontId="6" fillId="3" borderId="10" xfId="0" applyFont="1" applyFill="1" applyBorder="1" applyAlignment="1" applyProtection="1">
      <alignment horizontal="center" vertical="center" shrinkToFit="1"/>
    </xf>
    <xf numFmtId="180" fontId="6" fillId="3" borderId="11" xfId="0" applyNumberFormat="1" applyFont="1" applyFill="1" applyBorder="1" applyAlignment="1" applyProtection="1">
      <alignment horizontal="right" vertical="center"/>
    </xf>
    <xf numFmtId="180" fontId="6" fillId="3" borderId="7" xfId="0" applyNumberFormat="1" applyFont="1" applyFill="1" applyBorder="1" applyAlignment="1" applyProtection="1">
      <alignment horizontal="right" vertical="center"/>
    </xf>
    <xf numFmtId="0" fontId="6" fillId="3" borderId="3" xfId="0" applyFont="1" applyFill="1" applyBorder="1" applyAlignment="1" applyProtection="1">
      <alignment horizontal="center" vertical="center" shrinkToFit="1"/>
    </xf>
    <xf numFmtId="0" fontId="6" fillId="0" borderId="57" xfId="4" applyFont="1" applyFill="1" applyBorder="1" applyAlignment="1" applyProtection="1">
      <alignment horizontal="center" vertical="center" shrinkToFit="1"/>
    </xf>
    <xf numFmtId="0" fontId="6" fillId="0" borderId="41" xfId="4" applyFont="1" applyFill="1" applyBorder="1" applyAlignment="1" applyProtection="1">
      <alignment horizontal="center" vertical="center" shrinkToFit="1"/>
    </xf>
    <xf numFmtId="188" fontId="6" fillId="2" borderId="41" xfId="14" applyNumberFormat="1" applyFont="1" applyFill="1" applyBorder="1" applyAlignment="1" applyProtection="1">
      <alignment horizontal="right" vertical="center" shrinkToFit="1"/>
      <protection locked="0"/>
    </xf>
    <xf numFmtId="188" fontId="6" fillId="2" borderId="37" xfId="14" applyNumberFormat="1" applyFont="1" applyFill="1" applyBorder="1" applyAlignment="1" applyProtection="1">
      <alignment horizontal="right" vertical="center" shrinkToFit="1"/>
      <protection locked="0"/>
    </xf>
    <xf numFmtId="0" fontId="6" fillId="0" borderId="58" xfId="0" applyFont="1" applyBorder="1" applyAlignment="1" applyProtection="1">
      <alignment horizontal="center" vertical="center"/>
    </xf>
    <xf numFmtId="38" fontId="6" fillId="0" borderId="58" xfId="1" applyFont="1" applyBorder="1" applyAlignment="1" applyProtection="1">
      <alignment vertical="center"/>
    </xf>
    <xf numFmtId="38" fontId="6" fillId="0" borderId="73" xfId="1" applyFont="1" applyBorder="1" applyAlignment="1" applyProtection="1">
      <alignment vertical="center"/>
    </xf>
    <xf numFmtId="0" fontId="6" fillId="3" borderId="32" xfId="0" applyFont="1" applyFill="1" applyBorder="1" applyAlignment="1" applyProtection="1">
      <alignment vertical="top" wrapText="1"/>
    </xf>
    <xf numFmtId="0" fontId="6" fillId="3" borderId="0" xfId="0" applyFont="1" applyFill="1" applyAlignment="1" applyProtection="1">
      <alignment vertical="top"/>
    </xf>
    <xf numFmtId="0" fontId="6" fillId="3" borderId="73"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73" xfId="0" applyFont="1" applyFill="1" applyBorder="1" applyAlignment="1" applyProtection="1">
      <alignment horizontal="center" vertical="center" wrapText="1"/>
    </xf>
    <xf numFmtId="0" fontId="6" fillId="3" borderId="45" xfId="0" applyFont="1" applyFill="1" applyBorder="1" applyAlignment="1" applyProtection="1">
      <alignment horizontal="center" vertical="center" wrapText="1"/>
    </xf>
    <xf numFmtId="38" fontId="6" fillId="3" borderId="0" xfId="1" applyNumberFormat="1" applyFont="1" applyFill="1" applyBorder="1" applyAlignment="1" applyProtection="1">
      <alignment vertical="center"/>
    </xf>
    <xf numFmtId="0" fontId="9" fillId="3" borderId="22"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9" fillId="3" borderId="26"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61" xfId="0" applyFont="1" applyFill="1" applyBorder="1" applyAlignment="1" applyProtection="1">
      <alignment horizontal="center" vertical="center"/>
    </xf>
    <xf numFmtId="0" fontId="9" fillId="3" borderId="2" xfId="0" applyFont="1" applyFill="1" applyBorder="1" applyAlignment="1" applyProtection="1">
      <alignment vertical="center"/>
    </xf>
    <xf numFmtId="0" fontId="9" fillId="3" borderId="5" xfId="0" applyFont="1" applyFill="1" applyBorder="1" applyAlignment="1" applyProtection="1">
      <alignment vertical="center"/>
    </xf>
    <xf numFmtId="0" fontId="9" fillId="3" borderId="1" xfId="0" applyFont="1" applyFill="1" applyBorder="1" applyAlignment="1" applyProtection="1">
      <alignment vertical="center"/>
    </xf>
    <xf numFmtId="0" fontId="0" fillId="3" borderId="0" xfId="0" applyFont="1" applyFill="1" applyAlignment="1" applyProtection="1">
      <alignment horizontal="left" vertical="top" wrapText="1"/>
    </xf>
    <xf numFmtId="0" fontId="37" fillId="0" borderId="0" xfId="5" applyFont="1" applyAlignment="1">
      <alignment horizontal="left" vertical="top" shrinkToFit="1"/>
    </xf>
    <xf numFmtId="0" fontId="48" fillId="3" borderId="0" xfId="0" applyFont="1" applyFill="1" applyAlignment="1" applyProtection="1">
      <alignment horizontal="center" vertical="center"/>
    </xf>
    <xf numFmtId="0" fontId="6" fillId="3" borderId="0" xfId="0" applyFont="1" applyFill="1" applyAlignment="1" applyProtection="1">
      <alignment horizontal="left" vertical="center"/>
    </xf>
    <xf numFmtId="0" fontId="9" fillId="3" borderId="17" xfId="0" applyFont="1" applyFill="1" applyBorder="1" applyAlignment="1" applyProtection="1">
      <alignment vertical="center"/>
    </xf>
    <xf numFmtId="0" fontId="9" fillId="3" borderId="20" xfId="0" applyFont="1" applyFill="1" applyBorder="1" applyAlignment="1" applyProtection="1">
      <alignment vertical="center"/>
    </xf>
    <xf numFmtId="0" fontId="8" fillId="3" borderId="0" xfId="0" applyFont="1" applyFill="1" applyBorder="1" applyAlignment="1" applyProtection="1">
      <alignment vertical="top" wrapText="1"/>
    </xf>
    <xf numFmtId="0" fontId="11" fillId="3" borderId="49" xfId="2" applyFont="1" applyFill="1" applyBorder="1" applyAlignment="1" applyProtection="1">
      <alignment vertical="top" wrapText="1"/>
    </xf>
    <xf numFmtId="0" fontId="6" fillId="3" borderId="57" xfId="0" applyFont="1" applyFill="1" applyBorder="1" applyAlignment="1" applyProtection="1">
      <alignment horizontal="center" vertical="center"/>
    </xf>
    <xf numFmtId="0" fontId="6" fillId="0" borderId="41" xfId="0" applyFont="1" applyFill="1" applyBorder="1" applyAlignment="1" applyProtection="1">
      <alignment horizontal="center" vertical="center" shrinkToFit="1"/>
    </xf>
    <xf numFmtId="38" fontId="6" fillId="2" borderId="41" xfId="1" applyFont="1" applyFill="1" applyBorder="1" applyAlignment="1" applyProtection="1">
      <alignment vertical="center" shrinkToFit="1"/>
      <protection locked="0"/>
    </xf>
    <xf numFmtId="0" fontId="6" fillId="0" borderId="9" xfId="0" applyFont="1" applyBorder="1" applyAlignment="1" applyProtection="1">
      <alignment horizontal="center" vertical="center"/>
    </xf>
    <xf numFmtId="38" fontId="6" fillId="0" borderId="9" xfId="1" applyFont="1" applyBorder="1" applyAlignment="1" applyProtection="1">
      <alignment vertical="center"/>
    </xf>
    <xf numFmtId="38" fontId="6" fillId="0" borderId="8" xfId="1" applyFont="1" applyBorder="1" applyAlignment="1" applyProtection="1">
      <alignment vertical="center"/>
    </xf>
    <xf numFmtId="38" fontId="6" fillId="0" borderId="75" xfId="1" applyFont="1" applyBorder="1" applyAlignment="1" applyProtection="1">
      <alignment vertical="center"/>
    </xf>
    <xf numFmtId="38" fontId="6" fillId="0" borderId="77" xfId="1" applyFont="1" applyBorder="1" applyAlignment="1" applyProtection="1">
      <alignment vertical="center"/>
    </xf>
    <xf numFmtId="0" fontId="6" fillId="0" borderId="51" xfId="4" applyFont="1" applyFill="1" applyBorder="1" applyAlignment="1" applyProtection="1">
      <alignment horizontal="center" vertical="center" shrinkToFit="1"/>
      <protection locked="0"/>
    </xf>
    <xf numFmtId="0" fontId="6" fillId="0" borderId="19" xfId="4" applyFont="1" applyFill="1" applyBorder="1" applyAlignment="1" applyProtection="1">
      <alignment horizontal="center" vertical="center" shrinkToFit="1"/>
      <protection locked="0"/>
    </xf>
    <xf numFmtId="0" fontId="9" fillId="9" borderId="1" xfId="0" applyFont="1" applyFill="1" applyBorder="1" applyAlignment="1">
      <alignment horizontal="left" vertical="center"/>
    </xf>
    <xf numFmtId="0" fontId="6" fillId="9" borderId="10" xfId="0" applyFont="1" applyFill="1" applyBorder="1">
      <alignment vertical="center"/>
    </xf>
    <xf numFmtId="0" fontId="9" fillId="9" borderId="7" xfId="0" applyFont="1" applyFill="1" applyBorder="1" applyAlignment="1">
      <alignment horizontal="left" vertical="center"/>
    </xf>
    <xf numFmtId="0" fontId="6" fillId="9" borderId="4" xfId="0" applyFont="1" applyFill="1" applyBorder="1">
      <alignment vertical="center"/>
    </xf>
    <xf numFmtId="0" fontId="64" fillId="3" borderId="0" xfId="0" applyFont="1" applyFill="1" applyProtection="1">
      <alignment vertical="center"/>
    </xf>
    <xf numFmtId="0" fontId="0" fillId="3" borderId="0" xfId="0" applyFont="1" applyFill="1" applyProtection="1">
      <alignment vertical="center"/>
    </xf>
    <xf numFmtId="0" fontId="65" fillId="3" borderId="0" xfId="0" applyFont="1" applyFill="1" applyBorder="1" applyAlignment="1" applyProtection="1">
      <alignment horizontal="center" vertical="center"/>
    </xf>
    <xf numFmtId="0" fontId="0" fillId="3" borderId="7" xfId="0" applyFont="1" applyFill="1" applyBorder="1" applyProtection="1">
      <alignment vertical="center"/>
    </xf>
    <xf numFmtId="0" fontId="0" fillId="3" borderId="23" xfId="0" applyFont="1" applyFill="1" applyBorder="1" applyProtection="1">
      <alignment vertical="center"/>
    </xf>
    <xf numFmtId="0" fontId="0" fillId="3" borderId="1" xfId="0" applyFont="1" applyFill="1" applyBorder="1" applyProtection="1">
      <alignment vertical="center"/>
    </xf>
    <xf numFmtId="0" fontId="0" fillId="3" borderId="0" xfId="0" applyFont="1" applyFill="1" applyAlignment="1" applyProtection="1">
      <alignment vertical="center"/>
    </xf>
    <xf numFmtId="0" fontId="0" fillId="3" borderId="60" xfId="0" applyFont="1" applyFill="1" applyBorder="1" applyProtection="1">
      <alignment vertical="center"/>
    </xf>
    <xf numFmtId="0" fontId="66" fillId="3" borderId="0" xfId="0" applyFont="1" applyFill="1" applyProtection="1">
      <alignment vertical="center"/>
    </xf>
    <xf numFmtId="180" fontId="0" fillId="3" borderId="72" xfId="0" applyNumberFormat="1" applyFont="1" applyFill="1" applyBorder="1" applyAlignment="1" applyProtection="1">
      <alignment horizontal="center" vertical="center"/>
      <protection locked="0"/>
    </xf>
    <xf numFmtId="180" fontId="0" fillId="3" borderId="0" xfId="0" applyNumberFormat="1" applyFont="1" applyFill="1" applyBorder="1" applyAlignment="1" applyProtection="1">
      <alignment horizontal="center" vertical="center"/>
    </xf>
    <xf numFmtId="0" fontId="0" fillId="3" borderId="0" xfId="0" applyFont="1" applyFill="1" applyBorder="1" applyProtection="1">
      <alignment vertical="center"/>
    </xf>
    <xf numFmtId="184" fontId="62" fillId="3" borderId="0" xfId="9" applyNumberFormat="1" applyFont="1" applyFill="1" applyAlignment="1" applyProtection="1">
      <alignment vertical="center" shrinkToFit="1"/>
      <protection hidden="1"/>
    </xf>
    <xf numFmtId="184" fontId="68" fillId="3" borderId="0" xfId="10" applyNumberFormat="1" applyFont="1" applyFill="1" applyAlignment="1" applyProtection="1">
      <alignment vertical="center" shrinkToFit="1"/>
      <protection hidden="1"/>
    </xf>
    <xf numFmtId="184" fontId="62" fillId="0" borderId="0" xfId="9" applyNumberFormat="1" applyFont="1" applyAlignment="1" applyProtection="1">
      <alignment vertical="center" shrinkToFit="1"/>
      <protection hidden="1"/>
    </xf>
    <xf numFmtId="184" fontId="68" fillId="3" borderId="47" xfId="10" applyNumberFormat="1" applyFont="1" applyFill="1" applyBorder="1" applyAlignment="1" applyProtection="1">
      <alignment vertical="center" shrinkToFit="1"/>
      <protection hidden="1"/>
    </xf>
    <xf numFmtId="184" fontId="5" fillId="3" borderId="0" xfId="10" applyNumberFormat="1" applyFont="1" applyFill="1" applyAlignment="1" applyProtection="1">
      <alignment shrinkToFit="1"/>
      <protection hidden="1"/>
    </xf>
    <xf numFmtId="184" fontId="20" fillId="0" borderId="47" xfId="9" applyNumberFormat="1" applyFont="1" applyBorder="1" applyAlignment="1" applyProtection="1">
      <alignment vertical="center" shrinkToFit="1"/>
      <protection hidden="1"/>
    </xf>
    <xf numFmtId="184" fontId="20" fillId="0" borderId="47" xfId="9" applyNumberFormat="1" applyFont="1" applyBorder="1" applyAlignment="1" applyProtection="1">
      <alignment horizontal="center" vertical="center" shrinkToFit="1"/>
      <protection hidden="1"/>
    </xf>
    <xf numFmtId="184" fontId="5" fillId="5" borderId="47" xfId="10" applyNumberFormat="1" applyFont="1" applyFill="1" applyBorder="1" applyAlignment="1" applyProtection="1">
      <alignment horizontal="center" vertical="center" shrinkToFit="1"/>
      <protection hidden="1"/>
    </xf>
    <xf numFmtId="184" fontId="5" fillId="0" borderId="0" xfId="10" applyNumberFormat="1" applyFont="1" applyAlignment="1" applyProtection="1">
      <alignment horizontal="center" vertical="center" shrinkToFit="1"/>
      <protection hidden="1"/>
    </xf>
    <xf numFmtId="184" fontId="20" fillId="0" borderId="0" xfId="9" applyNumberFormat="1" applyFont="1" applyAlignment="1" applyProtection="1">
      <alignment horizontal="center" vertical="center" shrinkToFit="1"/>
      <protection hidden="1"/>
    </xf>
    <xf numFmtId="184" fontId="20" fillId="0" borderId="0" xfId="9" quotePrefix="1" applyNumberFormat="1" applyFont="1" applyAlignment="1" applyProtection="1">
      <alignment vertical="center" shrinkToFit="1"/>
      <protection hidden="1"/>
    </xf>
    <xf numFmtId="184" fontId="20" fillId="0" borderId="99" xfId="9" applyNumberFormat="1" applyFont="1" applyBorder="1" applyAlignment="1" applyProtection="1">
      <alignment vertical="center" shrinkToFit="1"/>
      <protection hidden="1"/>
    </xf>
    <xf numFmtId="185" fontId="5" fillId="0" borderId="99" xfId="10" applyNumberFormat="1" applyFont="1" applyBorder="1" applyAlignment="1" applyProtection="1">
      <alignment vertical="center" shrinkToFit="1"/>
      <protection locked="0"/>
    </xf>
    <xf numFmtId="185" fontId="5" fillId="0" borderId="99" xfId="10" applyNumberFormat="1" applyFont="1" applyBorder="1" applyAlignment="1" applyProtection="1">
      <alignment vertical="center" shrinkToFit="1"/>
    </xf>
    <xf numFmtId="185" fontId="5" fillId="5" borderId="99" xfId="10" applyNumberFormat="1" applyFont="1" applyFill="1" applyBorder="1" applyAlignment="1" applyProtection="1">
      <alignment vertical="center" shrinkToFit="1"/>
      <protection hidden="1"/>
    </xf>
    <xf numFmtId="185" fontId="5" fillId="0" borderId="99" xfId="10" applyNumberFormat="1" applyFont="1" applyFill="1" applyBorder="1" applyAlignment="1" applyProtection="1">
      <alignment vertical="center" shrinkToFit="1"/>
      <protection locked="0"/>
    </xf>
    <xf numFmtId="185" fontId="5" fillId="0" borderId="99" xfId="10" applyNumberFormat="1" applyFont="1" applyFill="1" applyBorder="1" applyAlignment="1" applyProtection="1">
      <alignment vertical="center" shrinkToFit="1"/>
    </xf>
    <xf numFmtId="184" fontId="5" fillId="0" borderId="0" xfId="10" applyNumberFormat="1" applyFont="1" applyAlignment="1" applyProtection="1">
      <alignment vertical="center" shrinkToFit="1"/>
      <protection hidden="1"/>
    </xf>
    <xf numFmtId="184" fontId="5" fillId="0" borderId="0" xfId="10" quotePrefix="1" applyNumberFormat="1" applyFont="1" applyAlignment="1" applyProtection="1">
      <alignment vertical="center" shrinkToFit="1"/>
      <protection hidden="1"/>
    </xf>
    <xf numFmtId="184" fontId="20" fillId="0" borderId="0" xfId="9" applyNumberFormat="1" applyFont="1" applyAlignment="1" applyProtection="1">
      <alignment vertical="center" shrinkToFit="1"/>
      <protection hidden="1"/>
    </xf>
    <xf numFmtId="184" fontId="20" fillId="0" borderId="98" xfId="9" applyNumberFormat="1" applyFont="1" applyBorder="1" applyAlignment="1" applyProtection="1">
      <alignment vertical="center" shrinkToFit="1"/>
      <protection hidden="1"/>
    </xf>
    <xf numFmtId="185" fontId="5" fillId="0" borderId="98" xfId="10" applyNumberFormat="1" applyFont="1" applyBorder="1" applyAlignment="1" applyProtection="1">
      <alignment vertical="center" shrinkToFit="1"/>
      <protection locked="0"/>
    </xf>
    <xf numFmtId="185" fontId="5" fillId="0" borderId="98" xfId="10" applyNumberFormat="1" applyFont="1" applyBorder="1" applyAlignment="1" applyProtection="1">
      <alignment vertical="center" shrinkToFit="1"/>
    </xf>
    <xf numFmtId="185" fontId="5" fillId="5" borderId="98" xfId="10" applyNumberFormat="1" applyFont="1" applyFill="1" applyBorder="1" applyAlignment="1" applyProtection="1">
      <alignment vertical="center" shrinkToFit="1"/>
      <protection hidden="1"/>
    </xf>
    <xf numFmtId="185" fontId="5" fillId="0" borderId="98" xfId="10" applyNumberFormat="1" applyFont="1" applyFill="1" applyBorder="1" applyAlignment="1" applyProtection="1">
      <alignment vertical="center" shrinkToFit="1"/>
      <protection locked="0"/>
    </xf>
    <xf numFmtId="185" fontId="5" fillId="0" borderId="98" xfId="10" applyNumberFormat="1" applyFont="1" applyFill="1" applyBorder="1" applyAlignment="1" applyProtection="1">
      <alignment vertical="center" shrinkToFit="1"/>
    </xf>
    <xf numFmtId="184" fontId="20" fillId="0" borderId="97" xfId="9" applyNumberFormat="1" applyFont="1" applyBorder="1" applyAlignment="1" applyProtection="1">
      <alignment vertical="center" shrinkToFit="1"/>
      <protection hidden="1"/>
    </xf>
    <xf numFmtId="185" fontId="5" fillId="0" borderId="97" xfId="10" applyNumberFormat="1" applyFont="1" applyBorder="1" applyAlignment="1" applyProtection="1">
      <alignment vertical="center" shrinkToFit="1"/>
      <protection locked="0"/>
    </xf>
    <xf numFmtId="185" fontId="5" fillId="0" borderId="97" xfId="10" applyNumberFormat="1" applyFont="1" applyBorder="1" applyAlignment="1" applyProtection="1">
      <alignment vertical="center" shrinkToFit="1"/>
    </xf>
    <xf numFmtId="185" fontId="5" fillId="5" borderId="97" xfId="10" applyNumberFormat="1" applyFont="1" applyFill="1" applyBorder="1" applyAlignment="1" applyProtection="1">
      <alignment vertical="center" shrinkToFit="1"/>
      <protection hidden="1"/>
    </xf>
    <xf numFmtId="185" fontId="5" fillId="0" borderId="97" xfId="10" applyNumberFormat="1" applyFont="1" applyFill="1" applyBorder="1" applyAlignment="1" applyProtection="1">
      <alignment vertical="center" shrinkToFit="1"/>
      <protection locked="0"/>
    </xf>
    <xf numFmtId="185" fontId="5" fillId="0" borderId="97" xfId="10" applyNumberFormat="1" applyFont="1" applyFill="1" applyBorder="1" applyAlignment="1" applyProtection="1">
      <alignment vertical="center" shrinkToFit="1"/>
    </xf>
    <xf numFmtId="186" fontId="5" fillId="3" borderId="47" xfId="10" applyNumberFormat="1" applyFont="1" applyFill="1" applyBorder="1" applyAlignment="1" applyProtection="1">
      <alignment vertical="center" shrinkToFit="1"/>
    </xf>
    <xf numFmtId="0" fontId="62" fillId="0" borderId="0" xfId="9" applyFont="1" applyProtection="1">
      <alignment vertical="center"/>
      <protection hidden="1"/>
    </xf>
    <xf numFmtId="186" fontId="5" fillId="3" borderId="47" xfId="10" applyNumberFormat="1" applyFont="1" applyFill="1" applyBorder="1" applyAlignment="1" applyProtection="1">
      <alignment vertical="center" shrinkToFit="1"/>
      <protection hidden="1"/>
    </xf>
    <xf numFmtId="0" fontId="20" fillId="0" borderId="0" xfId="9" applyNumberFormat="1" applyFont="1" applyProtection="1">
      <alignment vertical="center"/>
      <protection hidden="1"/>
    </xf>
    <xf numFmtId="180" fontId="6" fillId="0" borderId="24" xfId="0" applyNumberFormat="1" applyFont="1" applyFill="1" applyBorder="1" applyAlignment="1" applyProtection="1">
      <alignment vertical="center"/>
    </xf>
    <xf numFmtId="180" fontId="6" fillId="0" borderId="49" xfId="0" applyNumberFormat="1" applyFont="1" applyFill="1" applyBorder="1" applyAlignment="1" applyProtection="1">
      <alignment vertical="center"/>
    </xf>
    <xf numFmtId="0" fontId="6" fillId="3" borderId="41" xfId="0" applyFont="1" applyFill="1" applyBorder="1" applyAlignment="1" applyProtection="1">
      <alignment horizontal="center" vertical="center"/>
      <protection hidden="1"/>
    </xf>
    <xf numFmtId="179" fontId="6" fillId="3" borderId="49" xfId="0" applyNumberFormat="1" applyFont="1" applyFill="1" applyBorder="1" applyAlignment="1" applyProtection="1">
      <alignment vertical="center"/>
      <protection hidden="1"/>
    </xf>
    <xf numFmtId="0" fontId="6" fillId="3" borderId="47" xfId="0" applyFont="1" applyFill="1" applyBorder="1" applyAlignment="1" applyProtection="1">
      <alignment horizontal="center" vertical="center"/>
      <protection hidden="1"/>
    </xf>
    <xf numFmtId="180" fontId="6" fillId="0" borderId="11" xfId="0" applyNumberFormat="1" applyFont="1" applyFill="1" applyBorder="1" applyAlignment="1" applyProtection="1">
      <alignment vertical="center"/>
    </xf>
    <xf numFmtId="0" fontId="6" fillId="3" borderId="41" xfId="0" applyFont="1" applyFill="1" applyBorder="1" applyAlignment="1" applyProtection="1">
      <alignment horizontal="center" vertical="center" shrinkToFit="1"/>
      <protection hidden="1"/>
    </xf>
    <xf numFmtId="0" fontId="42" fillId="0" borderId="0" xfId="4" applyFont="1" applyAlignment="1">
      <alignment vertical="center"/>
    </xf>
    <xf numFmtId="0" fontId="16" fillId="0" borderId="0" xfId="4" applyFont="1"/>
    <xf numFmtId="0" fontId="41" fillId="0" borderId="0" xfId="12" applyFont="1" applyAlignment="1">
      <alignment vertical="top"/>
    </xf>
    <xf numFmtId="0" fontId="45" fillId="0" borderId="0" xfId="5" applyFont="1" applyAlignment="1">
      <alignment horizontal="left" vertical="center"/>
    </xf>
    <xf numFmtId="0" fontId="72" fillId="0" borderId="0" xfId="5" applyFont="1" applyAlignment="1">
      <alignment horizontal="left" vertical="center"/>
    </xf>
    <xf numFmtId="0" fontId="37" fillId="0" borderId="0" xfId="12" applyFont="1" applyAlignment="1">
      <alignment horizontal="center" vertical="center"/>
    </xf>
    <xf numFmtId="0" fontId="20" fillId="0" borderId="0" xfId="4" applyFont="1"/>
    <xf numFmtId="0" fontId="33" fillId="0" borderId="0" xfId="5" applyFont="1" applyAlignment="1">
      <alignment horizontal="left" vertical="center"/>
    </xf>
    <xf numFmtId="0" fontId="19" fillId="0" borderId="0" xfId="4" applyFont="1"/>
    <xf numFmtId="0" fontId="5" fillId="0" borderId="0" xfId="0" applyFont="1">
      <alignment vertical="center"/>
    </xf>
    <xf numFmtId="188" fontId="37" fillId="0" borderId="10" xfId="5" applyNumberFormat="1" applyFont="1" applyFill="1" applyBorder="1" applyAlignment="1" applyProtection="1">
      <alignment vertical="center" shrinkToFit="1"/>
    </xf>
    <xf numFmtId="188" fontId="37" fillId="0" borderId="9" xfId="5" applyNumberFormat="1" applyFont="1" applyFill="1" applyBorder="1" applyAlignment="1">
      <alignment vertical="center" shrinkToFit="1"/>
    </xf>
    <xf numFmtId="188" fontId="37" fillId="0" borderId="4" xfId="5" applyNumberFormat="1" applyFont="1" applyFill="1" applyBorder="1" applyAlignment="1" applyProtection="1">
      <alignment vertical="center" shrinkToFit="1"/>
    </xf>
    <xf numFmtId="188" fontId="37" fillId="0" borderId="3" xfId="5" applyNumberFormat="1" applyFont="1" applyFill="1" applyBorder="1" applyAlignment="1">
      <alignment vertical="center" shrinkToFit="1"/>
    </xf>
    <xf numFmtId="0" fontId="37" fillId="0" borderId="0" xfId="12" applyFont="1" applyFill="1" applyAlignment="1">
      <alignment vertical="top" wrapText="1"/>
    </xf>
    <xf numFmtId="0" fontId="8" fillId="0" borderId="29" xfId="12" applyFont="1" applyBorder="1"/>
    <xf numFmtId="0" fontId="8" fillId="0" borderId="32" xfId="12" applyFont="1" applyBorder="1"/>
    <xf numFmtId="0" fontId="8" fillId="0" borderId="28" xfId="12" applyFont="1" applyBorder="1"/>
    <xf numFmtId="0" fontId="8" fillId="0" borderId="73" xfId="12" applyFont="1" applyBorder="1"/>
    <xf numFmtId="0" fontId="8" fillId="0" borderId="13" xfId="12" applyFont="1" applyBorder="1"/>
    <xf numFmtId="0" fontId="8" fillId="0" borderId="76" xfId="12" applyFont="1" applyBorder="1"/>
    <xf numFmtId="189" fontId="37" fillId="0" borderId="94" xfId="5" applyNumberFormat="1" applyFont="1" applyFill="1" applyBorder="1" applyAlignment="1">
      <alignment vertical="center" shrinkToFit="1"/>
    </xf>
    <xf numFmtId="0" fontId="46" fillId="3" borderId="0" xfId="4" applyFont="1" applyFill="1" applyAlignment="1">
      <alignment vertical="center"/>
    </xf>
    <xf numFmtId="0" fontId="6" fillId="3" borderId="0" xfId="4" applyFont="1" applyFill="1" applyAlignment="1">
      <alignment vertical="center"/>
    </xf>
    <xf numFmtId="0" fontId="6" fillId="3" borderId="62" xfId="4" applyFont="1" applyFill="1" applyBorder="1" applyAlignment="1">
      <alignment horizontal="center" vertical="center"/>
    </xf>
    <xf numFmtId="0" fontId="44" fillId="3" borderId="0" xfId="4" applyFont="1" applyFill="1" applyAlignment="1">
      <alignment horizontal="center" vertical="center"/>
    </xf>
    <xf numFmtId="0" fontId="6" fillId="3" borderId="10" xfId="4" applyFont="1" applyFill="1" applyBorder="1" applyAlignment="1">
      <alignment horizontal="center" vertical="center"/>
    </xf>
    <xf numFmtId="0" fontId="6" fillId="3" borderId="9" xfId="4" applyFont="1" applyFill="1" applyBorder="1" applyAlignment="1">
      <alignment horizontal="center" vertical="center"/>
    </xf>
    <xf numFmtId="188" fontId="6" fillId="3" borderId="9" xfId="13" applyNumberFormat="1" applyFont="1" applyFill="1" applyBorder="1" applyAlignment="1" applyProtection="1">
      <alignment horizontal="right" vertical="center"/>
    </xf>
    <xf numFmtId="188" fontId="6" fillId="3" borderId="8" xfId="13" applyNumberFormat="1" applyFont="1" applyFill="1" applyBorder="1" applyAlignment="1" applyProtection="1">
      <alignment horizontal="right" vertical="center"/>
    </xf>
    <xf numFmtId="0" fontId="6" fillId="0" borderId="0" xfId="0" applyFont="1" applyBorder="1">
      <alignment vertical="center"/>
    </xf>
    <xf numFmtId="188" fontId="6" fillId="0" borderId="71" xfId="13" applyNumberFormat="1" applyFont="1" applyFill="1" applyBorder="1" applyAlignment="1" applyProtection="1">
      <alignment horizontal="right" vertical="center"/>
    </xf>
    <xf numFmtId="0" fontId="6" fillId="3" borderId="32" xfId="4" applyFont="1" applyFill="1" applyBorder="1" applyAlignment="1">
      <alignment vertical="top" wrapText="1"/>
    </xf>
    <xf numFmtId="0" fontId="6" fillId="3" borderId="0" xfId="4" applyFont="1" applyFill="1" applyAlignment="1">
      <alignment vertical="top" wrapText="1"/>
    </xf>
    <xf numFmtId="0" fontId="46" fillId="0" borderId="0" xfId="4" applyFont="1" applyAlignment="1">
      <alignment vertical="center"/>
    </xf>
    <xf numFmtId="0" fontId="37" fillId="0" borderId="0" xfId="4" applyFont="1" applyAlignment="1" applyProtection="1">
      <alignment horizontal="center" vertical="center"/>
      <protection locked="0"/>
    </xf>
    <xf numFmtId="0" fontId="6" fillId="0" borderId="0" xfId="4" applyFont="1" applyAlignment="1">
      <alignment horizontal="center" vertical="center"/>
    </xf>
    <xf numFmtId="0" fontId="6" fillId="0" borderId="0" xfId="4" applyFont="1" applyAlignment="1">
      <alignment horizontal="right" vertical="center"/>
    </xf>
    <xf numFmtId="0" fontId="9" fillId="0" borderId="0" xfId="4" applyFont="1" applyAlignment="1">
      <alignment horizontal="distributed" vertical="center"/>
    </xf>
    <xf numFmtId="0" fontId="6" fillId="0" borderId="0" xfId="4" applyFont="1" applyAlignment="1">
      <alignment horizontal="distributed" vertical="center"/>
    </xf>
    <xf numFmtId="0" fontId="6" fillId="0" borderId="74" xfId="0" applyFont="1" applyBorder="1">
      <alignment vertical="center"/>
    </xf>
    <xf numFmtId="0" fontId="6" fillId="0" borderId="68" xfId="0" applyFont="1" applyBorder="1">
      <alignment vertical="center"/>
    </xf>
    <xf numFmtId="0" fontId="6" fillId="0" borderId="14" xfId="0" applyFont="1" applyBorder="1" applyProtection="1">
      <alignment vertical="center"/>
    </xf>
    <xf numFmtId="0" fontId="6" fillId="0" borderId="13" xfId="0" applyFont="1" applyBorder="1" applyProtection="1">
      <alignment vertical="center"/>
    </xf>
    <xf numFmtId="0" fontId="9" fillId="0" borderId="48" xfId="0" applyFont="1" applyBorder="1" applyProtection="1">
      <alignment vertical="center"/>
    </xf>
    <xf numFmtId="0" fontId="9" fillId="0" borderId="27" xfId="0" applyFont="1" applyBorder="1" applyAlignment="1">
      <alignment horizontal="center" vertical="center"/>
    </xf>
    <xf numFmtId="0" fontId="6" fillId="0" borderId="40" xfId="0" applyFont="1" applyBorder="1" applyAlignment="1">
      <alignment horizontal="left" vertical="center"/>
    </xf>
    <xf numFmtId="0" fontId="9" fillId="0" borderId="116" xfId="0" applyFont="1" applyBorder="1" applyAlignment="1">
      <alignment horizontal="center" vertical="center"/>
    </xf>
    <xf numFmtId="0" fontId="9" fillId="0" borderId="24" xfId="0" applyFont="1" applyBorder="1" applyAlignment="1" applyProtection="1">
      <alignment horizontal="center" vertical="center"/>
    </xf>
    <xf numFmtId="0" fontId="9" fillId="0" borderId="24" xfId="0" applyFont="1" applyFill="1" applyBorder="1" applyAlignment="1" applyProtection="1">
      <alignment horizontal="center" vertical="center"/>
    </xf>
    <xf numFmtId="0" fontId="6" fillId="0" borderId="24" xfId="0" applyFont="1" applyBorder="1" applyProtection="1">
      <alignment vertical="center"/>
    </xf>
    <xf numFmtId="0" fontId="9" fillId="0" borderId="23" xfId="0" applyFont="1" applyBorder="1" applyAlignment="1" applyProtection="1">
      <alignment horizontal="center" vertical="center"/>
    </xf>
    <xf numFmtId="0" fontId="9" fillId="0" borderId="15" xfId="0" applyFont="1" applyBorder="1" applyAlignment="1">
      <alignment horizontal="center" vertical="center"/>
    </xf>
    <xf numFmtId="180" fontId="9" fillId="0" borderId="0" xfId="0" applyNumberFormat="1" applyFont="1" applyAlignment="1">
      <alignment vertical="top" shrinkToFit="1"/>
    </xf>
    <xf numFmtId="0" fontId="6" fillId="3" borderId="95" xfId="0" applyFont="1" applyFill="1" applyBorder="1" applyAlignment="1" applyProtection="1">
      <alignment horizontal="center" vertical="center"/>
    </xf>
    <xf numFmtId="0" fontId="6" fillId="3" borderId="71" xfId="0" applyFont="1" applyFill="1" applyBorder="1" applyAlignment="1" applyProtection="1">
      <alignment horizontal="center" vertical="center"/>
    </xf>
    <xf numFmtId="38" fontId="6" fillId="3" borderId="71" xfId="1" applyNumberFormat="1" applyFont="1" applyFill="1" applyBorder="1" applyAlignment="1" applyProtection="1">
      <alignment horizontal="right" vertical="center"/>
    </xf>
    <xf numFmtId="38" fontId="6" fillId="3" borderId="96" xfId="1" applyNumberFormat="1" applyFont="1" applyFill="1" applyBorder="1" applyAlignment="1" applyProtection="1">
      <alignment horizontal="right" vertical="center"/>
    </xf>
    <xf numFmtId="38" fontId="6" fillId="3" borderId="94" xfId="1" applyNumberFormat="1" applyFont="1" applyFill="1" applyBorder="1" applyAlignment="1" applyProtection="1">
      <alignment horizontal="right" vertical="center"/>
    </xf>
    <xf numFmtId="0" fontId="6" fillId="3" borderId="41" xfId="0" applyFont="1" applyFill="1" applyBorder="1" applyAlignment="1" applyProtection="1">
      <alignment horizontal="center" vertical="center" shrinkToFit="1"/>
    </xf>
    <xf numFmtId="38" fontId="6" fillId="2" borderId="41" xfId="1" applyNumberFormat="1" applyFont="1" applyFill="1" applyBorder="1" applyAlignment="1" applyProtection="1">
      <alignment horizontal="right" vertical="center" shrinkToFit="1"/>
      <protection locked="0"/>
    </xf>
    <xf numFmtId="38" fontId="6" fillId="2" borderId="56" xfId="1" applyNumberFormat="1" applyFont="1" applyFill="1" applyBorder="1" applyAlignment="1" applyProtection="1">
      <alignment horizontal="right" vertical="center" shrinkToFit="1"/>
      <protection locked="0"/>
    </xf>
    <xf numFmtId="38" fontId="6" fillId="2" borderId="55" xfId="1" applyNumberFormat="1" applyFont="1" applyFill="1" applyBorder="1" applyAlignment="1" applyProtection="1">
      <alignment horizontal="right" vertical="center"/>
      <protection locked="0"/>
    </xf>
    <xf numFmtId="0" fontId="6" fillId="2" borderId="18" xfId="0" applyFont="1" applyFill="1" applyBorder="1" applyAlignment="1" applyProtection="1">
      <alignment horizontal="center" vertical="center" shrinkToFit="1"/>
      <protection locked="0"/>
    </xf>
    <xf numFmtId="38" fontId="6" fillId="2" borderId="18" xfId="1" applyNumberFormat="1" applyFont="1" applyFill="1" applyBorder="1" applyAlignment="1" applyProtection="1">
      <alignment horizontal="right" vertical="center" shrinkToFit="1"/>
      <protection locked="0"/>
    </xf>
    <xf numFmtId="38" fontId="6" fillId="2" borderId="39" xfId="1" applyNumberFormat="1" applyFont="1" applyFill="1" applyBorder="1" applyAlignment="1" applyProtection="1">
      <alignment horizontal="right" vertical="center" shrinkToFit="1"/>
      <protection locked="0"/>
    </xf>
    <xf numFmtId="38" fontId="6" fillId="2" borderId="53" xfId="1" applyNumberFormat="1" applyFont="1" applyFill="1" applyBorder="1" applyAlignment="1" applyProtection="1">
      <alignment horizontal="right" vertical="center" shrinkToFit="1"/>
      <protection locked="0"/>
    </xf>
    <xf numFmtId="38" fontId="6" fillId="3" borderId="3" xfId="1" applyNumberFormat="1" applyFont="1" applyFill="1" applyBorder="1" applyAlignment="1" applyProtection="1">
      <alignment horizontal="right" vertical="center"/>
    </xf>
    <xf numFmtId="38" fontId="6" fillId="3" borderId="3" xfId="0" applyNumberFormat="1" applyFont="1" applyFill="1" applyBorder="1" applyAlignment="1" applyProtection="1">
      <alignment horizontal="right" vertical="center"/>
    </xf>
    <xf numFmtId="38" fontId="6" fillId="3" borderId="35" xfId="1" applyNumberFormat="1" applyFont="1" applyFill="1" applyBorder="1" applyAlignment="1" applyProtection="1">
      <alignment horizontal="right" vertical="center"/>
    </xf>
    <xf numFmtId="38" fontId="6" fillId="3" borderId="52" xfId="0" applyNumberFormat="1" applyFont="1" applyFill="1" applyBorder="1" applyAlignment="1" applyProtection="1">
      <alignment horizontal="right" vertical="center"/>
    </xf>
    <xf numFmtId="0" fontId="6" fillId="3" borderId="0" xfId="0" applyFont="1" applyFill="1" applyAlignment="1" applyProtection="1">
      <alignment vertical="top" wrapText="1"/>
    </xf>
    <xf numFmtId="0" fontId="0" fillId="0" borderId="0" xfId="0" applyFont="1">
      <alignment vertical="center"/>
    </xf>
    <xf numFmtId="178" fontId="23" fillId="0" borderId="0" xfId="5" applyNumberFormat="1" applyFont="1" applyFill="1" applyBorder="1" applyAlignment="1" applyProtection="1">
      <alignment vertical="top" shrinkToFit="1"/>
    </xf>
    <xf numFmtId="0" fontId="24" fillId="0" borderId="0" xfId="4" applyFont="1" applyAlignment="1" applyProtection="1">
      <alignment vertical="top" wrapText="1"/>
    </xf>
    <xf numFmtId="0" fontId="73" fillId="2" borderId="0" xfId="7" applyFont="1" applyFill="1" applyBorder="1" applyAlignment="1" applyProtection="1">
      <alignment vertical="center"/>
    </xf>
    <xf numFmtId="0" fontId="73" fillId="2" borderId="84" xfId="7" applyFont="1" applyFill="1" applyBorder="1" applyAlignment="1" applyProtection="1">
      <alignment vertical="center"/>
    </xf>
    <xf numFmtId="0" fontId="73" fillId="3" borderId="0" xfId="7" applyFont="1" applyFill="1" applyAlignment="1" applyProtection="1">
      <alignment vertical="center"/>
    </xf>
    <xf numFmtId="0" fontId="73" fillId="2" borderId="86" xfId="7" applyFont="1" applyFill="1" applyBorder="1" applyAlignment="1" applyProtection="1">
      <alignment vertical="center"/>
    </xf>
    <xf numFmtId="0" fontId="73" fillId="2" borderId="87" xfId="7" applyFont="1" applyFill="1" applyBorder="1" applyAlignment="1" applyProtection="1">
      <alignment vertical="center"/>
    </xf>
    <xf numFmtId="0" fontId="9" fillId="3" borderId="0" xfId="7" applyFont="1" applyFill="1">
      <alignment vertical="center"/>
    </xf>
    <xf numFmtId="0" fontId="9" fillId="3" borderId="0" xfId="7" applyFont="1" applyFill="1" applyBorder="1" applyAlignment="1" applyProtection="1">
      <alignment horizontal="center" vertical="center"/>
    </xf>
    <xf numFmtId="0" fontId="9" fillId="3" borderId="0" xfId="7" applyFont="1" applyFill="1" applyBorder="1" applyAlignment="1" applyProtection="1">
      <alignment horizontal="center" vertical="center" wrapText="1"/>
    </xf>
    <xf numFmtId="0" fontId="9" fillId="3" borderId="33" xfId="7" applyFont="1" applyFill="1" applyBorder="1" applyAlignment="1" applyProtection="1">
      <alignment vertical="center" wrapText="1"/>
      <protection locked="0"/>
    </xf>
    <xf numFmtId="0" fontId="9" fillId="3" borderId="0" xfId="7" applyFont="1" applyFill="1" applyProtection="1">
      <alignment vertical="center"/>
      <protection locked="0"/>
    </xf>
    <xf numFmtId="0" fontId="9" fillId="3" borderId="14" xfId="7" applyFont="1" applyFill="1" applyBorder="1" applyAlignment="1" applyProtection="1">
      <alignment vertical="center"/>
      <protection locked="0"/>
    </xf>
    <xf numFmtId="0" fontId="11" fillId="0" borderId="3" xfId="0" applyFont="1" applyFill="1" applyBorder="1" applyAlignment="1" applyProtection="1">
      <alignment horizontal="center" vertical="center" wrapText="1"/>
    </xf>
    <xf numFmtId="188" fontId="44" fillId="0" borderId="8" xfId="13" applyNumberFormat="1" applyFont="1" applyFill="1" applyBorder="1" applyAlignment="1" applyProtection="1">
      <alignment horizontal="right" vertical="center"/>
    </xf>
    <xf numFmtId="38" fontId="6" fillId="0" borderId="58" xfId="1" applyFont="1" applyFill="1" applyBorder="1" applyAlignment="1" applyProtection="1">
      <alignment vertical="center"/>
    </xf>
    <xf numFmtId="0" fontId="11" fillId="0" borderId="52" xfId="0" applyFont="1" applyFill="1" applyBorder="1" applyAlignment="1" applyProtection="1">
      <alignment horizontal="center" vertical="center" wrapText="1"/>
    </xf>
    <xf numFmtId="188" fontId="44" fillId="0" borderId="75" xfId="13" applyNumberFormat="1" applyFont="1" applyFill="1" applyBorder="1" applyAlignment="1" applyProtection="1">
      <alignment horizontal="right" vertical="center"/>
    </xf>
    <xf numFmtId="38" fontId="6" fillId="0" borderId="77" xfId="1" applyFont="1" applyFill="1" applyBorder="1" applyAlignment="1" applyProtection="1">
      <alignment vertical="center"/>
    </xf>
    <xf numFmtId="188" fontId="6" fillId="0" borderId="94" xfId="13" applyNumberFormat="1" applyFont="1" applyFill="1" applyBorder="1" applyAlignment="1" applyProtection="1">
      <alignment horizontal="right" vertical="center"/>
    </xf>
    <xf numFmtId="180" fontId="6" fillId="0" borderId="49" xfId="0" applyNumberFormat="1" applyFont="1" applyFill="1" applyBorder="1" applyAlignment="1" applyProtection="1">
      <alignment vertical="center"/>
      <protection locked="0"/>
    </xf>
    <xf numFmtId="0" fontId="6" fillId="0" borderId="24" xfId="0" applyFont="1" applyFill="1" applyBorder="1">
      <alignment vertical="center"/>
    </xf>
    <xf numFmtId="0" fontId="6" fillId="0" borderId="23" xfId="0" applyFont="1" applyFill="1" applyBorder="1">
      <alignment vertical="center"/>
    </xf>
    <xf numFmtId="0" fontId="9" fillId="0" borderId="16" xfId="0" applyFont="1" applyFill="1" applyBorder="1" applyAlignment="1">
      <alignment horizontal="left" vertical="center"/>
    </xf>
    <xf numFmtId="0" fontId="6" fillId="0" borderId="5" xfId="0" applyFont="1" applyFill="1" applyBorder="1">
      <alignment vertical="center"/>
    </xf>
    <xf numFmtId="0" fontId="6" fillId="0" borderId="1" xfId="0" applyFont="1" applyFill="1" applyBorder="1">
      <alignment vertical="center"/>
    </xf>
    <xf numFmtId="0" fontId="9" fillId="0" borderId="1" xfId="0" applyFont="1" applyFill="1" applyBorder="1" applyAlignment="1">
      <alignment horizontal="left" vertical="center"/>
    </xf>
    <xf numFmtId="178" fontId="26" fillId="3" borderId="0" xfId="5" applyNumberFormat="1" applyFont="1" applyFill="1" applyBorder="1" applyAlignment="1" applyProtection="1">
      <alignment horizontal="left" vertical="center" wrapText="1" shrinkToFit="1"/>
    </xf>
    <xf numFmtId="0" fontId="6" fillId="0" borderId="0" xfId="0" applyFont="1" applyFill="1">
      <alignment vertical="center"/>
    </xf>
    <xf numFmtId="0" fontId="9" fillId="3" borderId="5" xfId="0" applyFont="1" applyFill="1" applyBorder="1" applyAlignment="1" applyProtection="1">
      <alignment vertical="center"/>
    </xf>
    <xf numFmtId="0" fontId="9" fillId="3" borderId="5" xfId="0" applyFont="1" applyFill="1" applyBorder="1" applyAlignment="1" applyProtection="1">
      <alignment vertical="center" wrapText="1"/>
    </xf>
    <xf numFmtId="188" fontId="37" fillId="0" borderId="51" xfId="5" applyNumberFormat="1" applyFont="1" applyFill="1" applyBorder="1" applyAlignment="1" applyProtection="1">
      <alignment vertical="center" shrinkToFit="1"/>
      <protection locked="0"/>
    </xf>
    <xf numFmtId="188" fontId="37" fillId="0" borderId="47" xfId="5" applyNumberFormat="1" applyFont="1" applyFill="1" applyBorder="1" applyAlignment="1" applyProtection="1">
      <alignment vertical="center" shrinkToFit="1"/>
      <protection locked="0"/>
    </xf>
    <xf numFmtId="188" fontId="6" fillId="2" borderId="55" xfId="14" applyNumberFormat="1" applyFont="1" applyFill="1" applyBorder="1" applyAlignment="1" applyProtection="1">
      <alignment horizontal="right" vertical="center" shrinkToFit="1"/>
      <protection locked="0"/>
    </xf>
    <xf numFmtId="0" fontId="8" fillId="3" borderId="63" xfId="2" applyNumberFormat="1" applyFont="1" applyFill="1" applyBorder="1" applyAlignment="1" applyProtection="1">
      <alignment vertical="center" shrinkToFit="1"/>
      <protection locked="0"/>
    </xf>
    <xf numFmtId="0" fontId="8" fillId="3" borderId="56" xfId="2" applyNumberFormat="1" applyFont="1" applyFill="1" applyBorder="1" applyAlignment="1" applyProtection="1">
      <alignment vertical="center" shrinkToFit="1"/>
      <protection locked="0"/>
    </xf>
    <xf numFmtId="38" fontId="37" fillId="0" borderId="49" xfId="1" applyFont="1" applyFill="1" applyBorder="1" applyAlignment="1" applyProtection="1">
      <alignment vertical="center" shrinkToFit="1"/>
    </xf>
    <xf numFmtId="38" fontId="37" fillId="0" borderId="24" xfId="1" applyFont="1" applyFill="1" applyBorder="1" applyAlignment="1" applyProtection="1">
      <alignment vertical="center" shrinkToFit="1"/>
    </xf>
    <xf numFmtId="38" fontId="37" fillId="0" borderId="68" xfId="1" applyFont="1" applyFill="1" applyBorder="1" applyAlignment="1" applyProtection="1">
      <alignment vertical="center" shrinkToFit="1"/>
    </xf>
    <xf numFmtId="0" fontId="37" fillId="0" borderId="75" xfId="5" applyFont="1" applyFill="1" applyBorder="1" applyAlignment="1" applyProtection="1">
      <alignment vertical="center" shrinkToFit="1"/>
      <protection locked="0"/>
    </xf>
    <xf numFmtId="0" fontId="37" fillId="0" borderId="54" xfId="5" applyFont="1" applyFill="1" applyBorder="1" applyAlignment="1" applyProtection="1">
      <alignment vertical="center" shrinkToFit="1"/>
      <protection locked="0"/>
    </xf>
    <xf numFmtId="0" fontId="37" fillId="0" borderId="19" xfId="5" applyFont="1" applyBorder="1" applyAlignment="1">
      <alignment horizontal="center" vertical="center" shrinkToFit="1"/>
    </xf>
    <xf numFmtId="0" fontId="37" fillId="0" borderId="53" xfId="5" applyFont="1" applyFill="1" applyBorder="1" applyAlignment="1" applyProtection="1">
      <alignment vertical="center" shrinkToFit="1"/>
      <protection locked="0"/>
    </xf>
    <xf numFmtId="178" fontId="48" fillId="0" borderId="17" xfId="5" applyNumberFormat="1" applyFont="1" applyFill="1" applyBorder="1" applyAlignment="1" applyProtection="1">
      <alignment horizontal="center" vertical="center" shrinkToFit="1"/>
      <protection locked="0"/>
    </xf>
    <xf numFmtId="178" fontId="48" fillId="0" borderId="20" xfId="5" applyNumberFormat="1" applyFont="1" applyFill="1" applyBorder="1" applyAlignment="1" applyProtection="1">
      <alignment horizontal="center" vertical="center" shrinkToFit="1"/>
      <protection locked="0"/>
    </xf>
    <xf numFmtId="178" fontId="48" fillId="0" borderId="16" xfId="5" applyNumberFormat="1" applyFont="1" applyFill="1" applyBorder="1" applyAlignment="1" applyProtection="1">
      <alignment horizontal="center" vertical="center" shrinkToFit="1"/>
      <protection locked="0"/>
    </xf>
    <xf numFmtId="0" fontId="6" fillId="3" borderId="40"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shrinkToFit="1"/>
    </xf>
    <xf numFmtId="0" fontId="6" fillId="3" borderId="21" xfId="0" applyFont="1" applyFill="1" applyBorder="1" applyAlignment="1" applyProtection="1">
      <alignment horizontal="center" vertical="center" shrinkToFit="1"/>
    </xf>
    <xf numFmtId="0" fontId="6" fillId="3" borderId="11"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24" xfId="0" applyFont="1" applyFill="1" applyBorder="1" applyAlignment="1">
      <alignment horizontal="center" vertical="center"/>
    </xf>
    <xf numFmtId="0" fontId="65" fillId="0" borderId="47" xfId="0" applyFont="1" applyFill="1" applyBorder="1" applyAlignment="1" applyProtection="1">
      <alignment horizontal="center" vertical="center"/>
    </xf>
    <xf numFmtId="0" fontId="0" fillId="0" borderId="47" xfId="0" applyFont="1" applyFill="1" applyBorder="1" applyAlignment="1">
      <alignment vertical="center"/>
    </xf>
    <xf numFmtId="0" fontId="0" fillId="0" borderId="25" xfId="0" applyFont="1" applyFill="1" applyBorder="1" applyAlignment="1">
      <alignment vertical="center"/>
    </xf>
    <xf numFmtId="0" fontId="0" fillId="0" borderId="8" xfId="0" applyFont="1" applyBorder="1" applyAlignment="1">
      <alignment horizontal="center" vertical="center"/>
    </xf>
    <xf numFmtId="0" fontId="0" fillId="0" borderId="68" xfId="0" applyFont="1" applyBorder="1" applyAlignment="1">
      <alignment horizontal="center" vertical="center"/>
    </xf>
    <xf numFmtId="6" fontId="65" fillId="0" borderId="9" xfId="15" applyFont="1" applyFill="1" applyBorder="1" applyAlignment="1" applyProtection="1">
      <alignment horizontal="center" vertical="center"/>
    </xf>
    <xf numFmtId="6" fontId="65" fillId="0" borderId="8" xfId="15" applyFont="1" applyFill="1" applyBorder="1" applyAlignment="1" applyProtection="1">
      <alignment horizontal="center" vertical="center"/>
    </xf>
    <xf numFmtId="0" fontId="0" fillId="0" borderId="25" xfId="0" applyFont="1" applyBorder="1" applyAlignment="1">
      <alignment horizontal="center" vertical="center"/>
    </xf>
    <xf numFmtId="0" fontId="0" fillId="0" borderId="36" xfId="0" applyFont="1" applyBorder="1" applyAlignment="1">
      <alignment horizontal="center" vertical="center"/>
    </xf>
    <xf numFmtId="6" fontId="65" fillId="0" borderId="47" xfId="15" applyFont="1" applyFill="1" applyBorder="1" applyAlignment="1" applyProtection="1">
      <alignment horizontal="center" vertical="center"/>
    </xf>
    <xf numFmtId="6" fontId="0" fillId="0" borderId="47" xfId="15" applyFont="1" applyFill="1" applyBorder="1" applyAlignment="1">
      <alignment vertical="center"/>
    </xf>
    <xf numFmtId="6" fontId="0" fillId="0" borderId="25" xfId="15" applyFont="1" applyFill="1" applyBorder="1" applyAlignment="1">
      <alignment vertical="center"/>
    </xf>
    <xf numFmtId="0" fontId="65" fillId="3" borderId="19" xfId="0" applyFont="1" applyFill="1" applyBorder="1" applyAlignment="1" applyProtection="1">
      <alignment horizontal="center" vertical="center"/>
    </xf>
    <xf numFmtId="0" fontId="65" fillId="3" borderId="59"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35" xfId="0" applyFont="1" applyBorder="1" applyAlignment="1">
      <alignment horizontal="center" vertical="center"/>
    </xf>
    <xf numFmtId="6" fontId="65" fillId="0" borderId="2" xfId="15" applyFont="1" applyFill="1" applyBorder="1" applyAlignment="1" applyProtection="1">
      <alignment horizontal="center" vertical="center"/>
    </xf>
    <xf numFmtId="6" fontId="65" fillId="0" borderId="5" xfId="15" applyFont="1" applyFill="1" applyBorder="1" applyAlignment="1" applyProtection="1">
      <alignment horizontal="center" vertical="center"/>
    </xf>
    <xf numFmtId="0" fontId="0" fillId="0" borderId="47" xfId="0" applyBorder="1" applyAlignment="1">
      <alignment horizontal="center" vertical="center" wrapText="1"/>
    </xf>
    <xf numFmtId="0" fontId="0" fillId="0" borderId="47" xfId="0" applyBorder="1" applyAlignment="1">
      <alignment horizontal="center" vertical="center"/>
    </xf>
    <xf numFmtId="0" fontId="65" fillId="3" borderId="62" xfId="0" applyFont="1" applyFill="1" applyBorder="1" applyAlignment="1" applyProtection="1">
      <alignment horizontal="center" vertical="center"/>
    </xf>
    <xf numFmtId="0" fontId="65" fillId="3" borderId="61" xfId="0" applyFont="1" applyFill="1" applyBorder="1" applyAlignment="1" applyProtection="1">
      <alignment horizontal="center" vertical="center"/>
    </xf>
    <xf numFmtId="0" fontId="65" fillId="3" borderId="96" xfId="0" applyFont="1" applyFill="1" applyBorder="1" applyAlignment="1" applyProtection="1">
      <alignment horizontal="center" vertical="center"/>
    </xf>
    <xf numFmtId="0" fontId="0" fillId="3" borderId="10"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182" fontId="0" fillId="3" borderId="8" xfId="0" applyNumberFormat="1" applyFont="1" applyFill="1" applyBorder="1" applyAlignment="1" applyProtection="1">
      <alignment horizontal="center" vertical="center"/>
      <protection locked="0"/>
    </xf>
    <xf numFmtId="182" fontId="0" fillId="3" borderId="11" xfId="0" applyNumberFormat="1" applyFont="1" applyFill="1" applyBorder="1" applyAlignment="1" applyProtection="1">
      <alignment horizontal="center" vertical="center"/>
      <protection locked="0"/>
    </xf>
    <xf numFmtId="182" fontId="0" fillId="3" borderId="2" xfId="0" applyNumberFormat="1" applyFont="1" applyFill="1" applyBorder="1" applyAlignment="1" applyProtection="1">
      <alignment horizontal="center" vertical="center"/>
      <protection locked="0"/>
    </xf>
    <xf numFmtId="182" fontId="0" fillId="3" borderId="5" xfId="0" applyNumberFormat="1" applyFont="1" applyFill="1" applyBorder="1" applyAlignment="1" applyProtection="1">
      <alignment horizontal="center" vertical="center"/>
      <protection locked="0"/>
    </xf>
    <xf numFmtId="181" fontId="65" fillId="0" borderId="3" xfId="0" applyNumberFormat="1" applyFont="1" applyFill="1" applyBorder="1" applyAlignment="1" applyProtection="1">
      <alignment horizontal="center" vertical="center"/>
    </xf>
    <xf numFmtId="181" fontId="0" fillId="0" borderId="3" xfId="0" applyNumberFormat="1" applyFont="1" applyFill="1" applyBorder="1" applyAlignment="1">
      <alignment vertical="center"/>
    </xf>
    <xf numFmtId="181" fontId="0" fillId="0" borderId="2" xfId="0" applyNumberFormat="1" applyFont="1" applyFill="1" applyBorder="1" applyAlignment="1">
      <alignment vertical="center"/>
    </xf>
    <xf numFmtId="0" fontId="65" fillId="3" borderId="10" xfId="0" applyFont="1" applyFill="1" applyBorder="1" applyAlignment="1" applyProtection="1">
      <alignment horizontal="center" vertical="center"/>
    </xf>
    <xf numFmtId="0" fontId="0" fillId="0" borderId="9" xfId="0" applyFont="1" applyBorder="1" applyAlignment="1">
      <alignment horizontal="center" vertical="center"/>
    </xf>
    <xf numFmtId="0" fontId="65" fillId="0" borderId="9" xfId="0" applyFont="1" applyFill="1" applyBorder="1" applyAlignment="1" applyProtection="1">
      <alignment horizontal="center" vertical="center"/>
    </xf>
    <xf numFmtId="0" fontId="0" fillId="0" borderId="9" xfId="0" applyFont="1" applyFill="1" applyBorder="1" applyAlignment="1">
      <alignment vertical="center"/>
    </xf>
    <xf numFmtId="0" fontId="0" fillId="0" borderId="8" xfId="0" applyFont="1" applyFill="1" applyBorder="1" applyAlignment="1">
      <alignment vertical="center"/>
    </xf>
    <xf numFmtId="0" fontId="10" fillId="3" borderId="32" xfId="0" applyFont="1" applyFill="1" applyBorder="1" applyAlignment="1" applyProtection="1">
      <alignment horizontal="left" vertical="center" wrapText="1"/>
    </xf>
    <xf numFmtId="177" fontId="51" fillId="3" borderId="13" xfId="0" applyNumberFormat="1" applyFont="1" applyFill="1" applyBorder="1" applyAlignment="1" applyProtection="1">
      <alignment horizontal="center" vertical="center"/>
    </xf>
    <xf numFmtId="177" fontId="51" fillId="3" borderId="76" xfId="0" applyNumberFormat="1" applyFont="1" applyFill="1" applyBorder="1" applyAlignment="1" applyProtection="1">
      <alignment horizontal="center" vertical="center"/>
    </xf>
    <xf numFmtId="0" fontId="65" fillId="3" borderId="4" xfId="0" applyFont="1" applyFill="1" applyBorder="1" applyAlignment="1" applyProtection="1">
      <alignment horizontal="center" vertical="center"/>
    </xf>
    <xf numFmtId="0" fontId="0" fillId="0" borderId="3" xfId="0" applyFont="1" applyBorder="1" applyAlignment="1">
      <alignment horizontal="center" vertical="center"/>
    </xf>
    <xf numFmtId="0" fontId="65" fillId="3" borderId="95" xfId="0" applyFont="1" applyFill="1" applyBorder="1" applyAlignment="1" applyProtection="1">
      <alignment horizontal="center" vertical="center"/>
    </xf>
    <xf numFmtId="0" fontId="0" fillId="0" borderId="71" xfId="0" applyFont="1" applyBorder="1" applyAlignment="1">
      <alignment horizontal="center" vertical="center"/>
    </xf>
    <xf numFmtId="0" fontId="65" fillId="0" borderId="71" xfId="0" applyFont="1" applyFill="1" applyBorder="1" applyAlignment="1" applyProtection="1">
      <alignment horizontal="center"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65" fillId="3" borderId="51" xfId="0" applyFont="1" applyFill="1" applyBorder="1" applyAlignment="1" applyProtection="1">
      <alignment horizontal="center" vertical="center"/>
    </xf>
    <xf numFmtId="0" fontId="0" fillId="0" borderId="47" xfId="0" applyFont="1" applyBorder="1" applyAlignment="1">
      <alignment horizontal="center" vertical="center"/>
    </xf>
    <xf numFmtId="181" fontId="65" fillId="0" borderId="47" xfId="0" applyNumberFormat="1" applyFont="1" applyFill="1" applyBorder="1" applyAlignment="1" applyProtection="1">
      <alignment horizontal="center" vertical="center"/>
    </xf>
    <xf numFmtId="181" fontId="0" fillId="0" borderId="47" xfId="0" applyNumberFormat="1" applyFont="1" applyFill="1" applyBorder="1" applyAlignment="1">
      <alignment vertical="center"/>
    </xf>
    <xf numFmtId="181" fontId="0" fillId="0" borderId="25" xfId="0" applyNumberFormat="1" applyFont="1" applyFill="1" applyBorder="1" applyAlignment="1">
      <alignment vertical="center"/>
    </xf>
    <xf numFmtId="0" fontId="65" fillId="3" borderId="31" xfId="0" applyFont="1" applyFill="1" applyBorder="1" applyAlignment="1" applyProtection="1">
      <alignment horizontal="center" vertical="center"/>
    </xf>
    <xf numFmtId="0" fontId="65" fillId="3" borderId="57" xfId="0" applyFont="1" applyFill="1" applyBorder="1" applyAlignment="1" applyProtection="1">
      <alignment horizontal="center" vertical="center"/>
    </xf>
    <xf numFmtId="0" fontId="51" fillId="3" borderId="12" xfId="0" applyFont="1" applyFill="1" applyBorder="1" applyAlignment="1" applyProtection="1">
      <alignment horizontal="center" vertical="center"/>
    </xf>
    <xf numFmtId="0" fontId="51" fillId="3" borderId="11" xfId="0" applyFont="1" applyFill="1" applyBorder="1" applyAlignment="1" applyProtection="1">
      <alignment horizontal="center" vertical="center"/>
    </xf>
    <xf numFmtId="0" fontId="51" fillId="3" borderId="7" xfId="0" applyFont="1" applyFill="1" applyBorder="1" applyAlignment="1" applyProtection="1">
      <alignment horizontal="center" vertical="center"/>
    </xf>
    <xf numFmtId="0" fontId="50" fillId="3" borderId="12" xfId="0" applyFont="1" applyFill="1" applyBorder="1" applyAlignment="1" applyProtection="1">
      <alignment horizontal="center" vertical="center"/>
    </xf>
    <xf numFmtId="0" fontId="50" fillId="3" borderId="7" xfId="0" applyFont="1" applyFill="1" applyBorder="1" applyAlignment="1" applyProtection="1">
      <alignment horizontal="center" vertical="center"/>
    </xf>
    <xf numFmtId="181" fontId="65" fillId="0" borderId="2" xfId="0" applyNumberFormat="1" applyFont="1" applyFill="1" applyBorder="1" applyAlignment="1" applyProtection="1">
      <alignment horizontal="center" vertical="center"/>
    </xf>
    <xf numFmtId="181" fontId="65" fillId="0" borderId="5" xfId="0" applyNumberFormat="1" applyFont="1" applyFill="1" applyBorder="1" applyAlignment="1" applyProtection="1">
      <alignment horizontal="center" vertical="center"/>
    </xf>
    <xf numFmtId="181" fontId="65" fillId="0" borderId="9" xfId="0" applyNumberFormat="1" applyFont="1" applyFill="1" applyBorder="1" applyAlignment="1" applyProtection="1">
      <alignment horizontal="center" vertical="center"/>
    </xf>
    <xf numFmtId="181" fontId="65" fillId="0" borderId="8" xfId="0" applyNumberFormat="1" applyFont="1" applyFill="1" applyBorder="1" applyAlignment="1" applyProtection="1">
      <alignment horizontal="center" vertical="center"/>
    </xf>
    <xf numFmtId="0" fontId="55" fillId="6" borderId="103" xfId="0" applyFont="1" applyFill="1" applyBorder="1" applyAlignment="1" applyProtection="1">
      <alignment horizontal="left" vertical="center" wrapText="1"/>
    </xf>
    <xf numFmtId="0" fontId="55" fillId="6" borderId="104" xfId="0" applyFont="1" applyFill="1" applyBorder="1" applyAlignment="1" applyProtection="1">
      <alignment horizontal="left" vertical="center" wrapText="1"/>
    </xf>
    <xf numFmtId="0" fontId="55" fillId="6" borderId="105" xfId="0" applyFont="1" applyFill="1" applyBorder="1" applyAlignment="1" applyProtection="1">
      <alignment horizontal="left" vertical="center" wrapText="1"/>
    </xf>
    <xf numFmtId="0" fontId="51" fillId="3" borderId="47" xfId="0" applyFont="1" applyFill="1" applyBorder="1" applyAlignment="1" applyProtection="1">
      <alignment horizontal="center" vertical="center"/>
      <protection locked="0"/>
    </xf>
    <xf numFmtId="0" fontId="51" fillId="3" borderId="54" xfId="0" applyFont="1" applyFill="1" applyBorder="1" applyAlignment="1" applyProtection="1">
      <alignment horizontal="center" vertical="center"/>
      <protection locked="0"/>
    </xf>
    <xf numFmtId="180" fontId="51" fillId="3" borderId="47" xfId="0" applyNumberFormat="1" applyFont="1" applyFill="1" applyBorder="1" applyAlignment="1" applyProtection="1">
      <alignment horizontal="center" vertical="center"/>
      <protection locked="0"/>
    </xf>
    <xf numFmtId="180" fontId="51" fillId="3" borderId="54" xfId="0" applyNumberFormat="1" applyFont="1" applyFill="1" applyBorder="1" applyAlignment="1" applyProtection="1">
      <alignment horizontal="center" vertical="center"/>
      <protection locked="0"/>
    </xf>
    <xf numFmtId="0" fontId="51" fillId="3" borderId="47" xfId="0" applyFont="1" applyFill="1" applyBorder="1" applyAlignment="1" applyProtection="1">
      <alignment horizontal="center" vertical="center" shrinkToFit="1"/>
      <protection locked="0"/>
    </xf>
    <xf numFmtId="0" fontId="51" fillId="3" borderId="24" xfId="0" applyFont="1" applyFill="1" applyBorder="1" applyAlignment="1" applyProtection="1">
      <alignment horizontal="center" vertical="center" shrinkToFit="1"/>
      <protection locked="0"/>
    </xf>
    <xf numFmtId="0" fontId="51" fillId="3" borderId="23" xfId="0" applyFont="1" applyFill="1" applyBorder="1" applyAlignment="1" applyProtection="1">
      <alignment horizontal="center" vertical="center" shrinkToFit="1"/>
      <protection locked="0"/>
    </xf>
    <xf numFmtId="0" fontId="51" fillId="3" borderId="2" xfId="0" applyFont="1" applyFill="1" applyBorder="1" applyAlignment="1" applyProtection="1">
      <alignment horizontal="center" vertical="center" shrinkToFit="1"/>
      <protection locked="0"/>
    </xf>
    <xf numFmtId="0" fontId="51" fillId="3" borderId="5" xfId="0" applyFont="1" applyFill="1" applyBorder="1" applyAlignment="1" applyProtection="1">
      <alignment horizontal="center" vertical="center" shrinkToFit="1"/>
      <protection locked="0"/>
    </xf>
    <xf numFmtId="0" fontId="51" fillId="3" borderId="1" xfId="0" applyFont="1" applyFill="1" applyBorder="1" applyAlignment="1" applyProtection="1">
      <alignment horizontal="center" vertical="center" shrinkToFit="1"/>
      <protection locked="0"/>
    </xf>
    <xf numFmtId="0" fontId="6" fillId="0" borderId="25"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181" fontId="6" fillId="0" borderId="25" xfId="0" applyNumberFormat="1" applyFont="1" applyFill="1" applyBorder="1" applyAlignment="1" applyProtection="1">
      <alignment horizontal="center" vertical="center"/>
      <protection locked="0"/>
    </xf>
    <xf numFmtId="181" fontId="6" fillId="0" borderId="24" xfId="0" applyNumberFormat="1" applyFont="1" applyFill="1" applyBorder="1" applyAlignment="1" applyProtection="1">
      <alignment horizontal="center" vertical="center"/>
      <protection locked="0"/>
    </xf>
    <xf numFmtId="181" fontId="6" fillId="0" borderId="36" xfId="0" applyNumberFormat="1" applyFont="1" applyFill="1" applyBorder="1" applyAlignment="1" applyProtection="1">
      <alignment horizontal="center" vertical="center"/>
      <protection locked="0"/>
    </xf>
    <xf numFmtId="0" fontId="6" fillId="0" borderId="88" xfId="0" applyFont="1" applyBorder="1" applyAlignment="1" applyProtection="1">
      <alignment horizontal="center" vertical="center"/>
    </xf>
    <xf numFmtId="0" fontId="6" fillId="0" borderId="89" xfId="0" applyFont="1" applyBorder="1" applyAlignment="1" applyProtection="1">
      <alignment horizontal="center" vertical="center"/>
    </xf>
    <xf numFmtId="0" fontId="6" fillId="0" borderId="90" xfId="0" applyFont="1" applyBorder="1" applyAlignment="1" applyProtection="1">
      <alignment horizontal="center" vertical="center"/>
    </xf>
    <xf numFmtId="0" fontId="6" fillId="3" borderId="32" xfId="0" applyFont="1" applyFill="1" applyBorder="1" applyAlignment="1" applyProtection="1">
      <alignment vertical="top" wrapText="1"/>
    </xf>
    <xf numFmtId="0" fontId="0" fillId="3" borderId="32" xfId="0" applyFont="1" applyFill="1" applyBorder="1" applyAlignment="1" applyProtection="1">
      <alignment vertical="center"/>
    </xf>
    <xf numFmtId="0" fontId="6" fillId="3" borderId="0" xfId="0" applyFont="1" applyFill="1" applyAlignment="1" applyProtection="1">
      <alignment vertical="top"/>
    </xf>
    <xf numFmtId="0" fontId="42" fillId="3" borderId="0" xfId="0" applyFont="1" applyFill="1" applyAlignment="1" applyProtection="1">
      <alignment horizontal="center" vertical="center"/>
    </xf>
    <xf numFmtId="0" fontId="43" fillId="3" borderId="0" xfId="0" applyFont="1" applyFill="1" applyAlignment="1" applyProtection="1">
      <alignment vertical="center"/>
    </xf>
    <xf numFmtId="0" fontId="6" fillId="3" borderId="31" xfId="0" applyFont="1" applyFill="1" applyBorder="1" applyAlignment="1" applyProtection="1">
      <alignment horizontal="center" vertical="center"/>
    </xf>
    <xf numFmtId="0" fontId="6" fillId="3" borderId="5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58" xfId="0" applyFont="1" applyFill="1" applyBorder="1" applyAlignment="1" applyProtection="1">
      <alignment horizontal="center" vertical="center"/>
    </xf>
    <xf numFmtId="0" fontId="6" fillId="3" borderId="29" xfId="0" applyFont="1" applyFill="1" applyBorder="1" applyAlignment="1" applyProtection="1">
      <alignment horizontal="center" vertical="center" wrapText="1"/>
    </xf>
    <xf numFmtId="0" fontId="6" fillId="3" borderId="44"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184" fontId="20" fillId="0" borderId="18" xfId="9" applyNumberFormat="1" applyFont="1" applyBorder="1" applyAlignment="1" applyProtection="1">
      <alignment horizontal="center" vertical="center" shrinkToFit="1"/>
      <protection hidden="1"/>
    </xf>
    <xf numFmtId="184" fontId="20" fillId="0" borderId="40" xfId="9" applyNumberFormat="1" applyFont="1" applyBorder="1" applyAlignment="1" applyProtection="1">
      <alignment horizontal="center" vertical="center" shrinkToFit="1"/>
      <protection hidden="1"/>
    </xf>
    <xf numFmtId="184" fontId="20" fillId="0" borderId="41" xfId="9" applyNumberFormat="1" applyFont="1" applyBorder="1" applyAlignment="1" applyProtection="1">
      <alignment horizontal="center" vertical="center" shrinkToFit="1"/>
      <protection hidden="1"/>
    </xf>
    <xf numFmtId="184" fontId="20" fillId="0" borderId="18" xfId="9" applyNumberFormat="1" applyFont="1" applyBorder="1" applyAlignment="1" applyProtection="1">
      <alignment horizontal="center" vertical="center" shrinkToFit="1"/>
      <protection locked="0"/>
    </xf>
    <xf numFmtId="184" fontId="20" fillId="0" borderId="40" xfId="9" applyNumberFormat="1" applyFont="1" applyBorder="1" applyAlignment="1" applyProtection="1">
      <alignment horizontal="center" vertical="center" shrinkToFit="1"/>
      <protection locked="0"/>
    </xf>
    <xf numFmtId="184" fontId="20" fillId="0" borderId="41" xfId="9" applyNumberFormat="1" applyFont="1" applyBorder="1" applyAlignment="1" applyProtection="1">
      <alignment horizontal="center" vertical="center" shrinkToFit="1"/>
      <protection locked="0"/>
    </xf>
    <xf numFmtId="184" fontId="20" fillId="0" borderId="18" xfId="9" applyNumberFormat="1" applyFont="1" applyBorder="1" applyAlignment="1" applyProtection="1">
      <alignment horizontal="center" vertical="center" wrapText="1" shrinkToFit="1"/>
      <protection locked="0"/>
    </xf>
    <xf numFmtId="184" fontId="20" fillId="0" borderId="40" xfId="9" applyNumberFormat="1" applyFont="1" applyBorder="1" applyAlignment="1" applyProtection="1">
      <alignment horizontal="center" vertical="center" wrapText="1" shrinkToFit="1"/>
      <protection locked="0"/>
    </xf>
    <xf numFmtId="184" fontId="20" fillId="0" borderId="41" xfId="9" applyNumberFormat="1" applyFont="1" applyBorder="1" applyAlignment="1" applyProtection="1">
      <alignment horizontal="center" vertical="center" wrapText="1" shrinkToFit="1"/>
      <protection locked="0"/>
    </xf>
    <xf numFmtId="184" fontId="68" fillId="3" borderId="0" xfId="10" applyNumberFormat="1" applyFont="1" applyFill="1" applyAlignment="1" applyProtection="1">
      <alignment horizontal="right" vertical="center" shrinkToFit="1"/>
      <protection hidden="1"/>
    </xf>
    <xf numFmtId="184" fontId="5" fillId="3" borderId="25" xfId="10" applyNumberFormat="1" applyFont="1" applyFill="1" applyBorder="1" applyAlignment="1" applyProtection="1">
      <alignment horizontal="center" vertical="center" shrinkToFit="1"/>
      <protection hidden="1"/>
    </xf>
    <xf numFmtId="184" fontId="5" fillId="3" borderId="36" xfId="10" applyNumberFormat="1" applyFont="1" applyFill="1" applyBorder="1" applyAlignment="1" applyProtection="1">
      <alignment horizontal="center" vertical="center" shrinkToFit="1"/>
      <protection hidden="1"/>
    </xf>
    <xf numFmtId="184" fontId="5" fillId="3" borderId="102" xfId="10" applyNumberFormat="1" applyFont="1" applyFill="1" applyBorder="1" applyAlignment="1" applyProtection="1">
      <alignment horizontal="center" vertical="center" shrinkToFit="1"/>
      <protection hidden="1"/>
    </xf>
    <xf numFmtId="184" fontId="5" fillId="3" borderId="101" xfId="10" applyNumberFormat="1" applyFont="1" applyFill="1" applyBorder="1" applyAlignment="1" applyProtection="1">
      <alignment horizontal="center" vertical="center" shrinkToFit="1"/>
      <protection hidden="1"/>
    </xf>
    <xf numFmtId="38" fontId="5" fillId="3" borderId="101" xfId="10" applyFont="1" applyFill="1" applyBorder="1" applyAlignment="1" applyProtection="1">
      <alignment horizontal="right" vertical="center" shrinkToFit="1"/>
      <protection hidden="1"/>
    </xf>
    <xf numFmtId="38" fontId="5" fillId="3" borderId="100" xfId="10" applyFont="1" applyFill="1" applyBorder="1" applyAlignment="1" applyProtection="1">
      <alignment horizontal="right" vertical="center" shrinkToFit="1"/>
      <protection hidden="1"/>
    </xf>
    <xf numFmtId="184" fontId="69" fillId="0" borderId="56" xfId="9" applyNumberFormat="1" applyFont="1" applyBorder="1" applyAlignment="1" applyProtection="1">
      <alignment horizontal="left" vertical="center" shrinkToFit="1"/>
      <protection hidden="1"/>
    </xf>
    <xf numFmtId="184" fontId="69" fillId="0" borderId="41" xfId="9" applyNumberFormat="1" applyFont="1" applyBorder="1" applyAlignment="1" applyProtection="1">
      <alignment horizontal="left" vertical="center" shrinkToFit="1"/>
      <protection hidden="1"/>
    </xf>
    <xf numFmtId="184" fontId="5" fillId="0" borderId="25" xfId="10" applyNumberFormat="1" applyFont="1" applyBorder="1" applyAlignment="1" applyProtection="1">
      <alignment horizontal="center" vertical="center" shrinkToFit="1"/>
      <protection hidden="1"/>
    </xf>
    <xf numFmtId="184" fontId="5" fillId="0" borderId="24" xfId="10" applyNumberFormat="1" applyFont="1" applyBorder="1" applyAlignment="1" applyProtection="1">
      <alignment horizontal="center" vertical="center" shrinkToFit="1"/>
      <protection hidden="1"/>
    </xf>
    <xf numFmtId="184" fontId="5" fillId="0" borderId="36" xfId="10" applyNumberFormat="1" applyFont="1" applyBorder="1" applyAlignment="1" applyProtection="1">
      <alignment horizontal="center" vertical="center" shrinkToFit="1"/>
      <protection hidden="1"/>
    </xf>
    <xf numFmtId="184" fontId="69" fillId="0" borderId="49" xfId="9" applyNumberFormat="1" applyFont="1" applyBorder="1" applyAlignment="1" applyProtection="1">
      <alignment horizontal="left" vertical="center" shrinkToFit="1"/>
      <protection hidden="1"/>
    </xf>
    <xf numFmtId="0" fontId="6" fillId="3" borderId="2"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38" fontId="6" fillId="3" borderId="2" xfId="0" applyNumberFormat="1" applyFont="1" applyFill="1" applyBorder="1" applyAlignment="1" applyProtection="1">
      <alignment vertical="center"/>
    </xf>
    <xf numFmtId="38" fontId="6" fillId="3" borderId="5" xfId="0" applyNumberFormat="1" applyFont="1" applyFill="1" applyBorder="1" applyAlignment="1" applyProtection="1">
      <alignment vertical="center"/>
    </xf>
    <xf numFmtId="38" fontId="6" fillId="3" borderId="5" xfId="0" applyNumberFormat="1" applyFont="1" applyFill="1" applyBorder="1" applyAlignment="1" applyProtection="1">
      <alignment horizontal="right" vertical="center"/>
    </xf>
    <xf numFmtId="0" fontId="6" fillId="3" borderId="29"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38" fontId="6" fillId="3" borderId="13" xfId="0" applyNumberFormat="1" applyFont="1" applyFill="1" applyBorder="1" applyAlignment="1" applyProtection="1">
      <alignment horizontal="right" vertical="center"/>
    </xf>
    <xf numFmtId="0" fontId="6" fillId="3" borderId="33" xfId="8" applyFont="1" applyFill="1" applyBorder="1" applyAlignment="1" applyProtection="1">
      <alignment horizontal="center" vertical="center" wrapText="1"/>
    </xf>
    <xf numFmtId="0" fontId="6" fillId="3" borderId="44" xfId="8"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6" fillId="3" borderId="25"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38" fontId="6" fillId="3" borderId="25" xfId="0" applyNumberFormat="1" applyFont="1" applyFill="1" applyBorder="1" applyAlignment="1" applyProtection="1">
      <alignment vertical="center"/>
    </xf>
    <xf numFmtId="38" fontId="6" fillId="3" borderId="24" xfId="0" applyNumberFormat="1" applyFont="1" applyFill="1" applyBorder="1" applyAlignment="1" applyProtection="1">
      <alignment vertical="center"/>
    </xf>
    <xf numFmtId="38" fontId="6" fillId="3" borderId="24" xfId="0" applyNumberFormat="1" applyFont="1" applyFill="1" applyBorder="1" applyAlignment="1" applyProtection="1">
      <alignment horizontal="right" vertical="center"/>
    </xf>
    <xf numFmtId="38" fontId="6" fillId="3" borderId="37" xfId="0" applyNumberFormat="1" applyFont="1" applyFill="1" applyBorder="1" applyAlignment="1" applyProtection="1">
      <alignment vertical="center"/>
    </xf>
    <xf numFmtId="38" fontId="6" fillId="3" borderId="49" xfId="0" applyNumberFormat="1" applyFont="1" applyFill="1" applyBorder="1" applyAlignment="1" applyProtection="1">
      <alignment vertical="center"/>
    </xf>
    <xf numFmtId="38" fontId="6" fillId="3" borderId="49" xfId="0" applyNumberFormat="1" applyFont="1" applyFill="1" applyBorder="1" applyAlignment="1" applyProtection="1">
      <alignment horizontal="right" vertical="center"/>
    </xf>
    <xf numFmtId="0" fontId="6" fillId="3" borderId="51" xfId="8" applyFont="1" applyFill="1" applyBorder="1" applyAlignment="1" applyProtection="1">
      <alignment horizontal="center" vertical="center"/>
    </xf>
    <xf numFmtId="0" fontId="6" fillId="3" borderId="47" xfId="8" applyFont="1" applyFill="1" applyBorder="1" applyAlignment="1" applyProtection="1">
      <alignment horizontal="center" vertical="center"/>
    </xf>
    <xf numFmtId="181" fontId="6" fillId="3" borderId="47" xfId="8" applyNumberFormat="1" applyFont="1" applyFill="1" applyBorder="1" applyAlignment="1" applyProtection="1">
      <alignment horizontal="center" vertical="center"/>
    </xf>
    <xf numFmtId="181" fontId="6" fillId="3" borderId="54" xfId="8" applyNumberFormat="1" applyFont="1" applyFill="1" applyBorder="1" applyAlignment="1" applyProtection="1">
      <alignment horizontal="center" vertical="center"/>
    </xf>
    <xf numFmtId="180" fontId="70" fillId="3" borderId="13" xfId="8" applyNumberFormat="1" applyFont="1" applyFill="1" applyBorder="1" applyAlignment="1" applyProtection="1">
      <alignment horizontal="left" vertical="top" wrapText="1"/>
    </xf>
    <xf numFmtId="0" fontId="46" fillId="3" borderId="0" xfId="0" applyFont="1" applyFill="1" applyAlignment="1" applyProtection="1">
      <alignment horizontal="left" vertical="center"/>
    </xf>
    <xf numFmtId="0" fontId="45" fillId="3" borderId="0" xfId="8" applyFont="1" applyFill="1" applyAlignment="1" applyProtection="1">
      <alignment horizontal="center" vertical="center"/>
    </xf>
    <xf numFmtId="0" fontId="6" fillId="3" borderId="10" xfId="8" applyFont="1" applyFill="1" applyBorder="1" applyAlignment="1" applyProtection="1">
      <alignment horizontal="center" vertical="center"/>
    </xf>
    <xf numFmtId="0" fontId="6" fillId="3" borderId="9" xfId="8" applyFont="1" applyFill="1" applyBorder="1" applyAlignment="1" applyProtection="1">
      <alignment horizontal="center" vertical="center"/>
    </xf>
    <xf numFmtId="0" fontId="6" fillId="3" borderId="4" xfId="8" applyFont="1" applyFill="1" applyBorder="1" applyAlignment="1" applyProtection="1">
      <alignment horizontal="center" vertical="center"/>
    </xf>
    <xf numFmtId="0" fontId="6" fillId="3" borderId="3" xfId="8" applyFont="1" applyFill="1" applyBorder="1" applyAlignment="1" applyProtection="1">
      <alignment horizontal="center" vertical="center"/>
    </xf>
    <xf numFmtId="0" fontId="6" fillId="3" borderId="31" xfId="0" applyFont="1" applyFill="1" applyBorder="1" applyAlignment="1" applyProtection="1">
      <alignment horizontal="center" vertical="center" wrapText="1"/>
    </xf>
    <xf numFmtId="0" fontId="6" fillId="3" borderId="59" xfId="0" applyFont="1" applyFill="1" applyBorder="1" applyAlignment="1" applyProtection="1">
      <alignment horizontal="center" vertical="center" wrapText="1"/>
    </xf>
    <xf numFmtId="0" fontId="6" fillId="3" borderId="44" xfId="0" applyFont="1" applyFill="1" applyBorder="1" applyAlignment="1" applyProtection="1">
      <alignment horizontal="center" vertical="center"/>
    </xf>
    <xf numFmtId="0" fontId="6" fillId="3" borderId="73"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45" xfId="0" applyFont="1" applyFill="1" applyBorder="1" applyAlignment="1" applyProtection="1">
      <alignment horizontal="center" vertical="center"/>
    </xf>
    <xf numFmtId="0" fontId="6" fillId="3" borderId="32" xfId="0" applyFont="1" applyFill="1" applyBorder="1" applyAlignment="1" applyProtection="1">
      <alignment horizontal="center" vertical="center" wrapText="1"/>
    </xf>
    <xf numFmtId="0" fontId="6" fillId="3" borderId="73"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45"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xf>
    <xf numFmtId="38" fontId="6" fillId="0" borderId="37" xfId="0" applyNumberFormat="1" applyFont="1" applyFill="1" applyBorder="1" applyAlignment="1" applyProtection="1">
      <alignment horizontal="center" vertical="center" shrinkToFit="1"/>
    </xf>
    <xf numFmtId="38" fontId="6" fillId="0" borderId="49" xfId="0" applyNumberFormat="1" applyFont="1" applyFill="1" applyBorder="1" applyAlignment="1" applyProtection="1">
      <alignment horizontal="center" vertical="center" shrinkToFit="1"/>
    </xf>
    <xf numFmtId="179" fontId="9" fillId="3" borderId="24" xfId="0" applyNumberFormat="1" applyFont="1" applyFill="1" applyBorder="1" applyAlignment="1" applyProtection="1">
      <alignment horizontal="right" vertical="center"/>
      <protection hidden="1"/>
    </xf>
    <xf numFmtId="179" fontId="6" fillId="3" borderId="37" xfId="0" applyNumberFormat="1" applyFont="1" applyFill="1" applyBorder="1" applyAlignment="1" applyProtection="1">
      <alignment horizontal="center" vertical="center" shrinkToFit="1"/>
      <protection hidden="1"/>
    </xf>
    <xf numFmtId="179" fontId="6" fillId="3" borderId="49" xfId="0" applyNumberFormat="1" applyFont="1" applyFill="1" applyBorder="1" applyAlignment="1" applyProtection="1">
      <alignment horizontal="center" vertical="center" shrinkToFit="1"/>
      <protection hidden="1"/>
    </xf>
    <xf numFmtId="179" fontId="6" fillId="3" borderId="24" xfId="0" applyNumberFormat="1" applyFont="1" applyFill="1" applyBorder="1" applyAlignment="1" applyProtection="1">
      <alignment horizontal="right" vertical="center"/>
      <protection hidden="1"/>
    </xf>
    <xf numFmtId="38" fontId="6" fillId="0" borderId="37" xfId="0" applyNumberFormat="1" applyFont="1" applyFill="1" applyBorder="1" applyAlignment="1" applyProtection="1">
      <alignment horizontal="center" vertical="center" shrinkToFit="1"/>
      <protection locked="0"/>
    </xf>
    <xf numFmtId="38" fontId="6" fillId="0" borderId="49" xfId="0" applyNumberFormat="1" applyFont="1" applyFill="1" applyBorder="1" applyAlignment="1" applyProtection="1">
      <alignment horizontal="center" vertical="center" shrinkToFit="1"/>
      <protection locked="0"/>
    </xf>
    <xf numFmtId="179" fontId="6" fillId="3" borderId="24" xfId="0" applyNumberFormat="1" applyFont="1" applyFill="1" applyBorder="1" applyAlignment="1" applyProtection="1">
      <alignment horizontal="right" vertical="center" shrinkToFit="1"/>
      <protection hidden="1"/>
    </xf>
    <xf numFmtId="179" fontId="9" fillId="3" borderId="49" xfId="0" applyNumberFormat="1" applyFont="1" applyFill="1" applyBorder="1" applyAlignment="1" applyProtection="1">
      <alignment horizontal="right" vertical="center"/>
      <protection hidden="1"/>
    </xf>
    <xf numFmtId="179" fontId="6" fillId="3" borderId="49" xfId="0" applyNumberFormat="1" applyFont="1" applyFill="1" applyBorder="1" applyAlignment="1" applyProtection="1">
      <alignment horizontal="right" vertical="center"/>
      <protection hidden="1"/>
    </xf>
    <xf numFmtId="179" fontId="6" fillId="3" borderId="49" xfId="0" applyNumberFormat="1" applyFont="1" applyFill="1" applyBorder="1" applyAlignment="1" applyProtection="1">
      <alignment horizontal="right" vertical="center" shrinkToFit="1"/>
      <protection hidden="1"/>
    </xf>
    <xf numFmtId="0" fontId="9" fillId="3" borderId="37" xfId="0" applyFont="1" applyFill="1" applyBorder="1" applyAlignment="1" applyProtection="1">
      <alignment vertical="center" wrapText="1"/>
      <protection hidden="1"/>
    </xf>
    <xf numFmtId="0" fontId="9" fillId="3" borderId="49" xfId="0" applyFont="1" applyFill="1" applyBorder="1" applyAlignment="1" applyProtection="1">
      <alignment vertical="center"/>
      <protection hidden="1"/>
    </xf>
    <xf numFmtId="0" fontId="9" fillId="3" borderId="37" xfId="0" applyFont="1" applyFill="1" applyBorder="1" applyAlignment="1" applyProtection="1">
      <alignment horizontal="center" vertical="center" wrapText="1"/>
      <protection hidden="1"/>
    </xf>
    <xf numFmtId="0" fontId="9" fillId="3" borderId="49" xfId="0" applyFont="1" applyFill="1" applyBorder="1" applyAlignment="1" applyProtection="1">
      <alignment horizontal="center" vertical="center" wrapText="1"/>
      <protection hidden="1"/>
    </xf>
    <xf numFmtId="0" fontId="9" fillId="3" borderId="56"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left" vertical="center"/>
    </xf>
    <xf numFmtId="0" fontId="6" fillId="3" borderId="11" xfId="0" applyFont="1" applyFill="1" applyBorder="1" applyAlignment="1" applyProtection="1">
      <alignment horizontal="left" vertical="center"/>
    </xf>
    <xf numFmtId="0" fontId="6" fillId="3" borderId="68" xfId="0" applyFont="1" applyFill="1" applyBorder="1" applyAlignment="1" applyProtection="1">
      <alignment horizontal="left" vertical="center"/>
    </xf>
    <xf numFmtId="38" fontId="6" fillId="3" borderId="8" xfId="1" applyNumberFormat="1" applyFont="1" applyFill="1" applyBorder="1" applyAlignment="1" applyProtection="1">
      <alignment vertical="center" shrinkToFit="1"/>
    </xf>
    <xf numFmtId="38" fontId="6" fillId="3" borderId="11" xfId="1" applyNumberFormat="1" applyFont="1" applyFill="1" applyBorder="1" applyAlignment="1" applyProtection="1">
      <alignment vertical="center" shrinkToFit="1"/>
    </xf>
    <xf numFmtId="38" fontId="6" fillId="3" borderId="11" xfId="0" applyNumberFormat="1" applyFont="1" applyFill="1" applyBorder="1" applyAlignment="1" applyProtection="1">
      <alignment horizontal="right" vertical="center"/>
    </xf>
    <xf numFmtId="38" fontId="6" fillId="3" borderId="8" xfId="0" applyNumberFormat="1" applyFont="1" applyFill="1" applyBorder="1" applyAlignment="1" applyProtection="1">
      <alignment vertical="center"/>
    </xf>
    <xf numFmtId="38" fontId="6" fillId="3" borderId="11" xfId="0" applyNumberFormat="1" applyFont="1" applyFill="1" applyBorder="1" applyAlignment="1" applyProtection="1">
      <alignment vertical="center"/>
    </xf>
    <xf numFmtId="38" fontId="6" fillId="3" borderId="0" xfId="0" applyNumberFormat="1" applyFont="1" applyFill="1" applyBorder="1" applyAlignment="1" applyProtection="1">
      <alignment vertical="center"/>
    </xf>
    <xf numFmtId="38" fontId="6" fillId="3" borderId="0" xfId="0" applyNumberFormat="1" applyFont="1" applyFill="1" applyBorder="1" applyAlignment="1" applyProtection="1">
      <alignment horizontal="right" vertical="center"/>
    </xf>
    <xf numFmtId="180" fontId="71" fillId="3" borderId="13" xfId="8" applyNumberFormat="1" applyFont="1" applyFill="1" applyBorder="1" applyAlignment="1" applyProtection="1">
      <alignment horizontal="left" vertical="top" wrapText="1"/>
    </xf>
    <xf numFmtId="180" fontId="71" fillId="3" borderId="13" xfId="0" applyNumberFormat="1" applyFont="1" applyFill="1" applyBorder="1" applyAlignment="1" applyProtection="1">
      <alignment horizontal="left" vertical="top" wrapText="1"/>
    </xf>
    <xf numFmtId="0" fontId="71" fillId="3" borderId="13" xfId="0" applyFont="1" applyFill="1" applyBorder="1" applyAlignment="1" applyProtection="1">
      <alignment vertical="top"/>
    </xf>
    <xf numFmtId="0" fontId="6" fillId="3" borderId="33" xfId="0" applyFont="1" applyFill="1" applyBorder="1" applyAlignment="1" applyProtection="1">
      <alignment horizontal="center" vertical="center"/>
    </xf>
    <xf numFmtId="0" fontId="6" fillId="3" borderId="50" xfId="0" applyFont="1" applyFill="1" applyBorder="1" applyAlignment="1" applyProtection="1">
      <alignment vertical="center" shrinkToFit="1"/>
    </xf>
    <xf numFmtId="0" fontId="6" fillId="3" borderId="24" xfId="0" applyFont="1" applyFill="1" applyBorder="1" applyAlignment="1" applyProtection="1">
      <alignment vertical="center" shrinkToFit="1"/>
    </xf>
    <xf numFmtId="0" fontId="6" fillId="3" borderId="36" xfId="0" applyFont="1" applyFill="1" applyBorder="1" applyAlignment="1" applyProtection="1">
      <alignment vertical="center" shrinkToFit="1"/>
    </xf>
    <xf numFmtId="38" fontId="6" fillId="3" borderId="37" xfId="1" applyNumberFormat="1" applyFont="1" applyFill="1" applyBorder="1" applyAlignment="1" applyProtection="1">
      <alignment vertical="center" shrinkToFit="1"/>
      <protection locked="0"/>
    </xf>
    <xf numFmtId="38" fontId="6" fillId="3" borderId="49" xfId="1" applyNumberFormat="1" applyFont="1" applyFill="1" applyBorder="1" applyAlignment="1" applyProtection="1">
      <alignment vertical="center" shrinkToFit="1"/>
      <protection locked="0"/>
    </xf>
    <xf numFmtId="0" fontId="6" fillId="3" borderId="6" xfId="0" applyFont="1" applyFill="1" applyBorder="1" applyAlignment="1" applyProtection="1">
      <alignment vertical="center"/>
    </xf>
    <xf numFmtId="0" fontId="6" fillId="3" borderId="5" xfId="0" applyFont="1" applyFill="1" applyBorder="1" applyAlignment="1" applyProtection="1">
      <alignment vertical="center"/>
    </xf>
    <xf numFmtId="0" fontId="6" fillId="3" borderId="35" xfId="0" applyFont="1" applyFill="1" applyBorder="1" applyAlignment="1" applyProtection="1">
      <alignment vertical="center"/>
    </xf>
    <xf numFmtId="38" fontId="6" fillId="3" borderId="2" xfId="1" applyNumberFormat="1" applyFont="1" applyFill="1" applyBorder="1" applyAlignment="1" applyProtection="1">
      <alignment vertical="center" shrinkToFit="1"/>
    </xf>
    <xf numFmtId="38" fontId="6" fillId="3" borderId="5" xfId="1" applyNumberFormat="1" applyFont="1" applyFill="1" applyBorder="1" applyAlignment="1" applyProtection="1">
      <alignment vertical="center" shrinkToFit="1"/>
    </xf>
    <xf numFmtId="38" fontId="6" fillId="3" borderId="73" xfId="1" applyNumberFormat="1" applyFont="1" applyFill="1" applyBorder="1" applyAlignment="1" applyProtection="1">
      <alignment vertical="center" shrinkToFit="1"/>
    </xf>
    <xf numFmtId="38" fontId="6" fillId="3" borderId="13" xfId="1" applyNumberFormat="1" applyFont="1" applyFill="1" applyBorder="1" applyAlignment="1" applyProtection="1">
      <alignment vertical="center" shrinkToFit="1"/>
    </xf>
    <xf numFmtId="0" fontId="6" fillId="3" borderId="24" xfId="8" applyFont="1" applyFill="1" applyBorder="1" applyAlignment="1" applyProtection="1">
      <alignment horizontal="center" vertical="center"/>
    </xf>
    <xf numFmtId="0" fontId="6" fillId="3" borderId="36" xfId="8" applyFont="1" applyFill="1" applyBorder="1" applyAlignment="1" applyProtection="1">
      <alignment horizontal="center" vertical="center"/>
    </xf>
    <xf numFmtId="0" fontId="6" fillId="3" borderId="37" xfId="8" applyFont="1" applyFill="1" applyBorder="1" applyAlignment="1" applyProtection="1">
      <alignment horizontal="center" vertical="center"/>
    </xf>
    <xf numFmtId="0" fontId="6" fillId="3" borderId="49" xfId="8" applyFont="1" applyFill="1" applyBorder="1" applyAlignment="1" applyProtection="1">
      <alignment horizontal="center" vertical="center"/>
    </xf>
    <xf numFmtId="0" fontId="41" fillId="3" borderId="0" xfId="0" applyFont="1" applyFill="1" applyBorder="1" applyAlignment="1" applyProtection="1">
      <alignment horizontal="center" vertical="center"/>
    </xf>
    <xf numFmtId="0" fontId="47" fillId="3" borderId="0" xfId="0" applyFont="1" applyFill="1" applyBorder="1" applyAlignment="1" applyProtection="1">
      <alignment horizontal="center" vertical="center"/>
    </xf>
    <xf numFmtId="0" fontId="6" fillId="3" borderId="37" xfId="0" applyFont="1" applyFill="1" applyBorder="1" applyAlignment="1" applyProtection="1">
      <alignment vertical="center" wrapText="1"/>
      <protection hidden="1"/>
    </xf>
    <xf numFmtId="0" fontId="6" fillId="3" borderId="49" xfId="0" applyFont="1" applyFill="1" applyBorder="1" applyAlignment="1" applyProtection="1">
      <alignment vertical="center" wrapText="1"/>
      <protection hidden="1"/>
    </xf>
    <xf numFmtId="0" fontId="6" fillId="3" borderId="56" xfId="0" applyFont="1" applyFill="1" applyBorder="1" applyAlignment="1" applyProtection="1">
      <alignment vertical="center" wrapText="1"/>
      <protection hidden="1"/>
    </xf>
    <xf numFmtId="0" fontId="6" fillId="3" borderId="37" xfId="0" applyFont="1" applyFill="1" applyBorder="1" applyAlignment="1" applyProtection="1">
      <alignment horizontal="center" vertical="center" shrinkToFit="1"/>
      <protection hidden="1"/>
    </xf>
    <xf numFmtId="0" fontId="6" fillId="3" borderId="49" xfId="0" applyFont="1" applyFill="1" applyBorder="1" applyAlignment="1" applyProtection="1">
      <alignment horizontal="center" vertical="center" shrinkToFit="1"/>
      <protection hidden="1"/>
    </xf>
    <xf numFmtId="38" fontId="6" fillId="3" borderId="78" xfId="0" applyNumberFormat="1" applyFont="1" applyFill="1" applyBorder="1" applyAlignment="1" applyProtection="1">
      <alignment horizontal="center" vertical="center" shrinkToFit="1"/>
      <protection locked="0"/>
    </xf>
    <xf numFmtId="38" fontId="6" fillId="3" borderId="49" xfId="0" applyNumberFormat="1" applyFont="1" applyFill="1" applyBorder="1" applyAlignment="1" applyProtection="1">
      <alignment horizontal="center" vertical="center" shrinkToFit="1"/>
      <protection locked="0"/>
    </xf>
    <xf numFmtId="38" fontId="6" fillId="3" borderId="49" xfId="0" applyNumberFormat="1" applyFont="1" applyFill="1" applyBorder="1" applyAlignment="1" applyProtection="1">
      <alignment horizontal="right" vertical="center" shrinkToFit="1"/>
    </xf>
    <xf numFmtId="38" fontId="6" fillId="3" borderId="24" xfId="0" applyNumberFormat="1" applyFont="1" applyFill="1" applyBorder="1" applyAlignment="1" applyProtection="1">
      <alignment horizontal="right" vertical="center" shrinkToFit="1"/>
    </xf>
    <xf numFmtId="0" fontId="6" fillId="3" borderId="2" xfId="0" applyFont="1" applyFill="1" applyBorder="1" applyAlignment="1" applyProtection="1">
      <alignment vertical="center" wrapText="1"/>
    </xf>
    <xf numFmtId="0" fontId="6" fillId="3" borderId="5" xfId="0" applyFont="1" applyFill="1" applyBorder="1" applyAlignment="1" applyProtection="1">
      <alignment vertical="center" wrapText="1"/>
    </xf>
    <xf numFmtId="0" fontId="6" fillId="3" borderId="35" xfId="0" applyFont="1" applyFill="1" applyBorder="1" applyAlignment="1" applyProtection="1">
      <alignment vertical="center" wrapText="1"/>
    </xf>
    <xf numFmtId="0" fontId="6" fillId="3" borderId="2"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38" fontId="6" fillId="3" borderId="6" xfId="0" applyNumberFormat="1" applyFont="1" applyFill="1" applyBorder="1" applyAlignment="1" applyProtection="1">
      <alignment vertical="center"/>
    </xf>
    <xf numFmtId="0" fontId="6" fillId="3" borderId="8" xfId="0" applyFont="1" applyFill="1" applyBorder="1" applyAlignment="1" applyProtection="1">
      <alignment vertical="center" wrapText="1"/>
    </xf>
    <xf numFmtId="0" fontId="6" fillId="3" borderId="11" xfId="0" applyFont="1" applyFill="1" applyBorder="1" applyAlignment="1" applyProtection="1">
      <alignment vertical="center"/>
    </xf>
    <xf numFmtId="0" fontId="6" fillId="3" borderId="8"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38" fontId="6" fillId="3" borderId="12" xfId="0" applyNumberFormat="1" applyFont="1" applyFill="1" applyBorder="1" applyAlignment="1" applyProtection="1">
      <alignment vertical="center"/>
    </xf>
    <xf numFmtId="38" fontId="6" fillId="3" borderId="24" xfId="1" applyNumberFormat="1" applyFont="1" applyFill="1" applyBorder="1" applyAlignment="1" applyProtection="1">
      <alignment horizontal="right" vertical="center" shrinkToFit="1"/>
    </xf>
    <xf numFmtId="38" fontId="6" fillId="3" borderId="0" xfId="1" applyNumberFormat="1" applyFont="1" applyFill="1" applyBorder="1" applyAlignment="1" applyProtection="1">
      <alignment horizontal="right" vertical="center"/>
    </xf>
    <xf numFmtId="38" fontId="6" fillId="3" borderId="0" xfId="0" applyNumberFormat="1" applyFont="1" applyFill="1" applyBorder="1" applyAlignment="1" applyProtection="1">
      <alignment horizontal="center" vertical="center"/>
    </xf>
    <xf numFmtId="38" fontId="6" fillId="3" borderId="0" xfId="1" applyNumberFormat="1" applyFont="1" applyFill="1" applyBorder="1" applyAlignment="1" applyProtection="1">
      <alignment vertical="center"/>
    </xf>
    <xf numFmtId="38" fontId="6" fillId="3" borderId="49" xfId="1" applyNumberFormat="1" applyFont="1" applyFill="1" applyBorder="1" applyAlignment="1" applyProtection="1">
      <alignment horizontal="right" vertical="center" shrinkToFit="1"/>
    </xf>
    <xf numFmtId="0" fontId="6" fillId="3" borderId="52" xfId="8" applyFont="1" applyFill="1" applyBorder="1" applyAlignment="1" applyProtection="1">
      <alignment horizontal="center" vertical="center"/>
    </xf>
    <xf numFmtId="0" fontId="6" fillId="3" borderId="8" xfId="8" applyFont="1" applyFill="1" applyBorder="1" applyAlignment="1" applyProtection="1">
      <alignment horizontal="center" vertical="center"/>
    </xf>
    <xf numFmtId="0" fontId="6" fillId="3" borderId="11" xfId="8" applyFont="1" applyFill="1" applyBorder="1" applyAlignment="1" applyProtection="1">
      <alignment horizontal="center" vertical="center"/>
    </xf>
    <xf numFmtId="0" fontId="6" fillId="3" borderId="7" xfId="8" applyFont="1" applyFill="1" applyBorder="1" applyAlignment="1" applyProtection="1">
      <alignment horizontal="center" vertical="center"/>
    </xf>
    <xf numFmtId="0" fontId="9" fillId="3" borderId="38" xfId="0" applyFont="1" applyFill="1" applyBorder="1" applyAlignment="1" applyProtection="1">
      <alignment vertical="center" wrapText="1"/>
      <protection hidden="1"/>
    </xf>
    <xf numFmtId="0" fontId="9" fillId="3" borderId="0" xfId="0" applyFont="1" applyFill="1" applyBorder="1" applyAlignment="1" applyProtection="1">
      <alignment vertical="center"/>
      <protection hidden="1"/>
    </xf>
    <xf numFmtId="0" fontId="9" fillId="3" borderId="38"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3" borderId="64" xfId="0" applyFont="1" applyFill="1" applyBorder="1" applyAlignment="1" applyProtection="1">
      <alignment horizontal="center" vertical="center" wrapText="1"/>
      <protection hidden="1"/>
    </xf>
    <xf numFmtId="0" fontId="9" fillId="3" borderId="47" xfId="0" applyFont="1" applyFill="1" applyBorder="1" applyAlignment="1" applyProtection="1">
      <alignment horizontal="center" vertical="center" wrapText="1"/>
      <protection hidden="1"/>
    </xf>
    <xf numFmtId="0" fontId="9" fillId="3" borderId="47" xfId="0" applyFont="1" applyFill="1" applyBorder="1" applyAlignment="1" applyProtection="1">
      <alignment vertical="center" wrapText="1"/>
      <protection hidden="1"/>
    </xf>
    <xf numFmtId="0" fontId="9" fillId="3" borderId="47" xfId="0" applyFont="1" applyFill="1" applyBorder="1" applyAlignment="1" applyProtection="1">
      <alignment vertical="center"/>
      <protection hidden="1"/>
    </xf>
    <xf numFmtId="179" fontId="6" fillId="3" borderId="13" xfId="0" applyNumberFormat="1" applyFont="1" applyFill="1" applyBorder="1" applyAlignment="1" applyProtection="1">
      <alignment horizontal="right" vertical="center" shrinkToFit="1"/>
      <protection hidden="1"/>
    </xf>
    <xf numFmtId="179" fontId="6" fillId="3" borderId="11" xfId="0" applyNumberFormat="1" applyFont="1" applyFill="1" applyBorder="1" applyAlignment="1" applyProtection="1">
      <alignment horizontal="right" vertical="center" shrinkToFit="1"/>
      <protection hidden="1"/>
    </xf>
    <xf numFmtId="0" fontId="9" fillId="3" borderId="25" xfId="0" applyFont="1" applyFill="1" applyBorder="1" applyAlignment="1" applyProtection="1">
      <alignment vertical="center" wrapText="1"/>
      <protection hidden="1"/>
    </xf>
    <xf numFmtId="0" fontId="9" fillId="3" borderId="24" xfId="0" applyFont="1" applyFill="1" applyBorder="1" applyAlignment="1" applyProtection="1">
      <alignment vertical="center"/>
      <protection hidden="1"/>
    </xf>
    <xf numFmtId="0" fontId="9" fillId="3" borderId="36" xfId="0" applyFont="1" applyFill="1" applyBorder="1" applyAlignment="1" applyProtection="1">
      <alignment vertical="center"/>
      <protection hidden="1"/>
    </xf>
    <xf numFmtId="0" fontId="9" fillId="3" borderId="32" xfId="0" applyFont="1" applyFill="1" applyBorder="1" applyAlignment="1" applyProtection="1">
      <alignment horizontal="left" vertical="top" wrapText="1"/>
    </xf>
    <xf numFmtId="0" fontId="48" fillId="0" borderId="0" xfId="0" applyFont="1" applyFill="1" applyAlignment="1" applyProtection="1">
      <alignment horizontal="center" vertical="center"/>
    </xf>
    <xf numFmtId="0" fontId="48" fillId="3" borderId="0" xfId="0" applyFont="1" applyFill="1" applyAlignment="1" applyProtection="1">
      <alignment horizontal="left" vertical="center"/>
    </xf>
    <xf numFmtId="177" fontId="6" fillId="3" borderId="13" xfId="0" applyNumberFormat="1" applyFont="1" applyFill="1" applyBorder="1" applyAlignment="1" applyProtection="1">
      <alignment horizontal="right" vertical="center"/>
    </xf>
    <xf numFmtId="0" fontId="9" fillId="0" borderId="10" xfId="0" applyFont="1" applyBorder="1" applyAlignment="1" applyProtection="1">
      <alignment horizontal="distributed" vertical="center"/>
    </xf>
    <xf numFmtId="0" fontId="9" fillId="0" borderId="9" xfId="0" applyFont="1" applyBorder="1" applyAlignment="1" applyProtection="1">
      <alignment horizontal="distributed" vertical="center"/>
    </xf>
    <xf numFmtId="0" fontId="6" fillId="0" borderId="8"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9" fillId="3" borderId="22"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9" fillId="3" borderId="26"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64" xfId="0" applyFont="1" applyFill="1" applyBorder="1" applyAlignment="1" applyProtection="1">
      <alignment horizontal="left" vertical="center" wrapText="1"/>
    </xf>
    <xf numFmtId="0" fontId="9" fillId="0" borderId="37"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8" xfId="0" applyFont="1" applyBorder="1" applyAlignment="1" applyProtection="1">
      <alignment horizontal="center" vertical="center"/>
    </xf>
    <xf numFmtId="38" fontId="9" fillId="0" borderId="17" xfId="1" applyFont="1" applyFill="1" applyBorder="1" applyAlignment="1" applyProtection="1">
      <alignment horizontal="right" vertical="center"/>
    </xf>
    <xf numFmtId="38" fontId="9" fillId="0" borderId="20" xfId="1" applyFont="1" applyFill="1" applyBorder="1" applyAlignment="1" applyProtection="1">
      <alignment horizontal="right" vertical="center"/>
    </xf>
    <xf numFmtId="38" fontId="9" fillId="0" borderId="0" xfId="1" applyFont="1" applyFill="1" applyBorder="1" applyAlignment="1" applyProtection="1">
      <alignment horizontal="right" vertical="center"/>
    </xf>
    <xf numFmtId="0" fontId="9" fillId="0" borderId="51" xfId="0" applyFont="1" applyBorder="1" applyAlignment="1" applyProtection="1">
      <alignment horizontal="distributed" vertical="center"/>
    </xf>
    <xf numFmtId="0" fontId="9" fillId="0" borderId="47" xfId="0" applyFont="1" applyBorder="1" applyAlignment="1" applyProtection="1">
      <alignment horizontal="distributed" vertical="center"/>
    </xf>
    <xf numFmtId="0" fontId="6" fillId="0" borderId="25" xfId="0" applyFont="1" applyFill="1" applyBorder="1" applyAlignment="1" applyProtection="1">
      <alignment horizontal="center" vertical="center" shrinkToFit="1"/>
    </xf>
    <xf numFmtId="0" fontId="6" fillId="0" borderId="24"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181" fontId="6" fillId="0" borderId="25" xfId="0" applyNumberFormat="1" applyFont="1" applyFill="1" applyBorder="1" applyAlignment="1" applyProtection="1">
      <alignment horizontal="center" vertical="center" shrinkToFit="1"/>
    </xf>
    <xf numFmtId="181" fontId="6" fillId="0" borderId="24" xfId="0" applyNumberFormat="1" applyFont="1" applyFill="1" applyBorder="1" applyAlignment="1" applyProtection="1">
      <alignment horizontal="center" vertical="center" shrinkToFit="1"/>
    </xf>
    <xf numFmtId="181" fontId="6" fillId="0" borderId="23" xfId="0" applyNumberFormat="1" applyFont="1" applyFill="1" applyBorder="1" applyAlignment="1" applyProtection="1">
      <alignment horizontal="center" vertical="center" shrinkToFit="1"/>
    </xf>
    <xf numFmtId="0" fontId="9" fillId="0" borderId="50" xfId="0" applyFont="1" applyBorder="1" applyAlignment="1" applyProtection="1">
      <alignment horizontal="distributed" vertical="center"/>
    </xf>
    <xf numFmtId="0" fontId="9" fillId="0" borderId="24" xfId="0" applyFont="1" applyBorder="1" applyAlignment="1" applyProtection="1">
      <alignment horizontal="distributed" vertical="center"/>
    </xf>
    <xf numFmtId="0" fontId="9" fillId="0" borderId="36" xfId="0" applyFont="1" applyBorder="1" applyAlignment="1" applyProtection="1">
      <alignment horizontal="distributed" vertical="center"/>
    </xf>
    <xf numFmtId="0" fontId="6" fillId="0" borderId="25"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9" fillId="3" borderId="47" xfId="0" applyFont="1" applyFill="1" applyBorder="1" applyAlignment="1" applyProtection="1">
      <alignment horizontal="right" vertical="center" wrapText="1"/>
    </xf>
    <xf numFmtId="38" fontId="9" fillId="0" borderId="25" xfId="1" applyFont="1" applyFill="1" applyBorder="1" applyAlignment="1" applyProtection="1">
      <alignment horizontal="right" vertical="center"/>
    </xf>
    <xf numFmtId="38" fontId="9" fillId="0" borderId="24" xfId="1" applyFont="1" applyFill="1" applyBorder="1" applyAlignment="1" applyProtection="1">
      <alignment horizontal="right" vertical="center"/>
    </xf>
    <xf numFmtId="0" fontId="9" fillId="3" borderId="18" xfId="0" applyFont="1" applyFill="1" applyBorder="1" applyAlignment="1" applyProtection="1">
      <alignment horizontal="right" vertical="center" wrapText="1"/>
    </xf>
    <xf numFmtId="0" fontId="9" fillId="3" borderId="17" xfId="0" applyFont="1" applyFill="1" applyBorder="1" applyAlignment="1" applyProtection="1">
      <alignment vertical="center" wrapText="1"/>
    </xf>
    <xf numFmtId="0" fontId="9" fillId="3" borderId="20" xfId="0" applyFont="1" applyFill="1" applyBorder="1" applyAlignment="1" applyProtection="1">
      <alignment vertical="center" wrapText="1"/>
    </xf>
    <xf numFmtId="0" fontId="9" fillId="3" borderId="39" xfId="0" applyFont="1" applyFill="1" applyBorder="1" applyAlignment="1" applyProtection="1">
      <alignment vertical="center" wrapText="1"/>
    </xf>
    <xf numFmtId="0" fontId="9" fillId="0" borderId="4" xfId="0" applyFont="1" applyBorder="1" applyAlignment="1" applyProtection="1">
      <alignment horizontal="distributed" vertical="center"/>
    </xf>
    <xf numFmtId="0" fontId="9" fillId="0" borderId="3" xfId="0" applyFont="1" applyBorder="1" applyAlignment="1" applyProtection="1">
      <alignment horizontal="distributed" vertical="center"/>
    </xf>
    <xf numFmtId="0" fontId="9" fillId="0" borderId="12" xfId="0" applyFont="1" applyBorder="1" applyAlignment="1" applyProtection="1">
      <alignment horizontal="left" vertical="center"/>
    </xf>
    <xf numFmtId="0" fontId="9" fillId="0" borderId="11" xfId="0" applyFont="1" applyBorder="1" applyAlignment="1" applyProtection="1">
      <alignment horizontal="left" vertical="center"/>
    </xf>
    <xf numFmtId="0" fontId="9" fillId="0" borderId="68" xfId="0" applyFont="1" applyBorder="1" applyAlignment="1" applyProtection="1">
      <alignment horizontal="left" vertical="center"/>
    </xf>
    <xf numFmtId="0" fontId="9" fillId="3" borderId="8" xfId="0" applyNumberFormat="1" applyFont="1" applyFill="1" applyBorder="1" applyAlignment="1" applyProtection="1">
      <alignment horizontal="center" vertical="center"/>
    </xf>
    <xf numFmtId="0" fontId="9" fillId="3" borderId="11" xfId="0" applyNumberFormat="1" applyFont="1" applyFill="1" applyBorder="1" applyAlignment="1" applyProtection="1">
      <alignment horizontal="center" vertical="center"/>
    </xf>
    <xf numFmtId="0" fontId="9" fillId="3" borderId="7" xfId="0" applyNumberFormat="1" applyFont="1" applyFill="1" applyBorder="1" applyAlignment="1" applyProtection="1">
      <alignment horizontal="center" vertical="center"/>
    </xf>
    <xf numFmtId="0" fontId="49" fillId="3" borderId="0" xfId="0" applyFont="1" applyFill="1" applyBorder="1" applyAlignment="1" applyProtection="1">
      <alignment vertical="top" wrapText="1"/>
    </xf>
    <xf numFmtId="0" fontId="9" fillId="0" borderId="33" xfId="0" applyFont="1" applyFill="1" applyBorder="1" applyAlignment="1" applyProtection="1">
      <alignment horizontal="left" vertical="center" wrapText="1"/>
    </xf>
    <xf numFmtId="0" fontId="9" fillId="0" borderId="32" xfId="0" applyFont="1" applyFill="1" applyBorder="1" applyAlignment="1" applyProtection="1">
      <alignment horizontal="left" vertical="center" wrapText="1"/>
    </xf>
    <xf numFmtId="0" fontId="9" fillId="0" borderId="44" xfId="0" applyFont="1" applyFill="1" applyBorder="1" applyAlignment="1" applyProtection="1">
      <alignment horizontal="left" vertical="center" wrapText="1"/>
    </xf>
    <xf numFmtId="38" fontId="9" fillId="0" borderId="8" xfId="0" applyNumberFormat="1" applyFont="1" applyFill="1" applyBorder="1" applyAlignment="1" applyProtection="1">
      <alignment horizontal="right" vertical="center"/>
    </xf>
    <xf numFmtId="38" fontId="9" fillId="0" borderId="11" xfId="0"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38" fontId="9" fillId="0" borderId="43" xfId="0" applyNumberFormat="1" applyFont="1" applyFill="1" applyBorder="1" applyAlignment="1" applyProtection="1">
      <alignment horizontal="right" vertical="center"/>
    </xf>
    <xf numFmtId="38" fontId="9" fillId="0" borderId="42" xfId="0" applyNumberFormat="1" applyFont="1" applyFill="1" applyBorder="1" applyAlignment="1" applyProtection="1">
      <alignment horizontal="right" vertical="center"/>
    </xf>
    <xf numFmtId="0" fontId="9" fillId="3" borderId="25" xfId="0" applyFont="1" applyFill="1" applyBorder="1" applyAlignment="1" applyProtection="1">
      <alignment vertical="center" wrapText="1"/>
    </xf>
    <xf numFmtId="0" fontId="9" fillId="3" borderId="24" xfId="0" applyFont="1" applyFill="1" applyBorder="1" applyAlignment="1" applyProtection="1">
      <alignment vertical="center" wrapText="1"/>
    </xf>
    <xf numFmtId="0" fontId="9" fillId="3" borderId="36" xfId="0" applyFont="1" applyFill="1" applyBorder="1" applyAlignment="1" applyProtection="1">
      <alignment vertical="center" wrapText="1"/>
    </xf>
    <xf numFmtId="38" fontId="9" fillId="0" borderId="25" xfId="0" applyNumberFormat="1" applyFont="1" applyFill="1" applyBorder="1" applyAlignment="1" applyProtection="1">
      <alignment horizontal="right" vertical="center"/>
    </xf>
    <xf numFmtId="38" fontId="9" fillId="0" borderId="24" xfId="0" applyNumberFormat="1" applyFont="1" applyFill="1" applyBorder="1" applyAlignment="1" applyProtection="1">
      <alignment horizontal="right" vertical="center"/>
    </xf>
    <xf numFmtId="0" fontId="9" fillId="3" borderId="3" xfId="0" applyFont="1" applyFill="1" applyBorder="1" applyAlignment="1" applyProtection="1">
      <alignment horizontal="right" vertical="center" wrapText="1"/>
    </xf>
    <xf numFmtId="0" fontId="9" fillId="0" borderId="62" xfId="0" applyFont="1" applyBorder="1" applyProtection="1">
      <alignment vertical="center"/>
    </xf>
    <xf numFmtId="0" fontId="9" fillId="0" borderId="13" xfId="0" applyFont="1" applyBorder="1" applyProtection="1">
      <alignment vertical="center"/>
    </xf>
    <xf numFmtId="0" fontId="9" fillId="0" borderId="45" xfId="0" applyFont="1" applyBorder="1" applyProtection="1">
      <alignment vertical="center"/>
    </xf>
    <xf numFmtId="0" fontId="9" fillId="3" borderId="72" xfId="0" applyFont="1" applyFill="1" applyBorder="1" applyAlignment="1" applyProtection="1">
      <alignment horizontal="center" vertical="center"/>
    </xf>
    <xf numFmtId="0" fontId="9" fillId="3" borderId="61" xfId="0" applyFont="1" applyFill="1" applyBorder="1" applyAlignment="1" applyProtection="1">
      <alignment horizontal="center" vertical="center"/>
    </xf>
    <xf numFmtId="0" fontId="9" fillId="3" borderId="61" xfId="0" applyFont="1" applyFill="1" applyBorder="1" applyAlignment="1" applyProtection="1">
      <alignment horizontal="center"/>
    </xf>
    <xf numFmtId="0" fontId="9" fillId="3" borderId="96" xfId="0" applyFont="1" applyFill="1" applyBorder="1" applyAlignment="1" applyProtection="1">
      <alignment horizontal="center" vertical="center"/>
    </xf>
    <xf numFmtId="0" fontId="9" fillId="3" borderId="25" xfId="0" applyFont="1" applyFill="1" applyBorder="1" applyAlignment="1" applyProtection="1">
      <alignment horizontal="left" vertical="center" wrapText="1"/>
    </xf>
    <xf numFmtId="0" fontId="9" fillId="3" borderId="24" xfId="0" applyFont="1" applyFill="1" applyBorder="1" applyAlignment="1" applyProtection="1">
      <alignment horizontal="left" vertical="center" wrapText="1"/>
    </xf>
    <xf numFmtId="0" fontId="9" fillId="3" borderId="36" xfId="0" applyFont="1" applyFill="1" applyBorder="1" applyAlignment="1" applyProtection="1">
      <alignment horizontal="left" vertical="center" wrapText="1"/>
    </xf>
    <xf numFmtId="38" fontId="9" fillId="3" borderId="25" xfId="0" applyNumberFormat="1" applyFont="1" applyFill="1" applyBorder="1" applyAlignment="1" applyProtection="1">
      <alignment horizontal="right" vertical="center"/>
    </xf>
    <xf numFmtId="38" fontId="9" fillId="3" borderId="24" xfId="0" applyNumberFormat="1" applyFont="1" applyFill="1" applyBorder="1" applyAlignment="1" applyProtection="1">
      <alignment horizontal="right" vertical="center"/>
    </xf>
    <xf numFmtId="38" fontId="9" fillId="0" borderId="2" xfId="0" applyNumberFormat="1" applyFont="1" applyFill="1" applyBorder="1" applyAlignment="1" applyProtection="1">
      <alignment horizontal="right" vertical="center"/>
      <protection locked="0"/>
    </xf>
    <xf numFmtId="38" fontId="9" fillId="0" borderId="5" xfId="0" applyNumberFormat="1" applyFont="1" applyFill="1" applyBorder="1" applyAlignment="1" applyProtection="1">
      <alignment horizontal="right" vertical="center"/>
      <protection locked="0"/>
    </xf>
    <xf numFmtId="0" fontId="9" fillId="3" borderId="33" xfId="0" applyFont="1" applyFill="1" applyBorder="1" applyAlignment="1" applyProtection="1">
      <alignment horizontal="left" vertical="center" wrapText="1"/>
    </xf>
    <xf numFmtId="0" fontId="9" fillId="3" borderId="32" xfId="0" applyFont="1" applyFill="1" applyBorder="1" applyAlignment="1" applyProtection="1">
      <alignment horizontal="left" vertical="center" wrapText="1"/>
    </xf>
    <xf numFmtId="0" fontId="9" fillId="3" borderId="44" xfId="0" applyFont="1" applyFill="1" applyBorder="1" applyAlignment="1" applyProtection="1">
      <alignment horizontal="left" vertical="center" wrapText="1"/>
    </xf>
    <xf numFmtId="0" fontId="0" fillId="3" borderId="24" xfId="0" applyFont="1" applyFill="1" applyBorder="1" applyAlignment="1" applyProtection="1">
      <alignment vertical="center" wrapText="1"/>
    </xf>
    <xf numFmtId="0" fontId="0" fillId="3" borderId="36" xfId="0" applyFont="1" applyFill="1" applyBorder="1" applyAlignment="1" applyProtection="1">
      <alignment vertical="center" wrapText="1"/>
    </xf>
    <xf numFmtId="38" fontId="9" fillId="7" borderId="25" xfId="0" applyNumberFormat="1" applyFont="1" applyFill="1" applyBorder="1" applyAlignment="1" applyProtection="1">
      <alignment horizontal="right" vertical="center"/>
      <protection locked="0"/>
    </xf>
    <xf numFmtId="38" fontId="9" fillId="7" borderId="24" xfId="0" applyNumberFormat="1" applyFont="1" applyFill="1" applyBorder="1" applyAlignment="1" applyProtection="1">
      <alignment horizontal="right" vertical="center"/>
      <protection locked="0"/>
    </xf>
    <xf numFmtId="0" fontId="9" fillId="3" borderId="2" xfId="0" applyFont="1" applyFill="1" applyBorder="1" applyAlignment="1" applyProtection="1">
      <alignment vertical="center"/>
    </xf>
    <xf numFmtId="0" fontId="9" fillId="3" borderId="5" xfId="0" applyFont="1" applyFill="1" applyBorder="1" applyAlignment="1" applyProtection="1">
      <alignment vertical="center"/>
    </xf>
    <xf numFmtId="0" fontId="9" fillId="3" borderId="1" xfId="0" applyFont="1" applyFill="1" applyBorder="1" applyAlignment="1" applyProtection="1">
      <alignment vertical="center"/>
    </xf>
    <xf numFmtId="38" fontId="9" fillId="0" borderId="4" xfId="0" applyNumberFormat="1" applyFont="1" applyFill="1" applyBorder="1" applyAlignment="1" applyProtection="1">
      <alignment horizontal="right" vertical="center"/>
    </xf>
    <xf numFmtId="38" fontId="9" fillId="0" borderId="3" xfId="0" applyNumberFormat="1" applyFont="1" applyFill="1" applyBorder="1" applyAlignment="1" applyProtection="1">
      <alignment horizontal="right" vertical="center"/>
    </xf>
    <xf numFmtId="38" fontId="9" fillId="0" borderId="2" xfId="0" applyNumberFormat="1" applyFont="1" applyFill="1" applyBorder="1" applyAlignment="1" applyProtection="1">
      <alignment horizontal="right" vertical="center"/>
    </xf>
    <xf numFmtId="0" fontId="8" fillId="3" borderId="32" xfId="0" applyFont="1" applyFill="1" applyBorder="1" applyAlignment="1" applyProtection="1">
      <alignment horizontal="left" vertical="top" wrapText="1"/>
    </xf>
    <xf numFmtId="0" fontId="0" fillId="3" borderId="32" xfId="0" applyFont="1" applyFill="1" applyBorder="1" applyAlignment="1" applyProtection="1">
      <alignment horizontal="left" vertical="top" wrapText="1"/>
    </xf>
    <xf numFmtId="0" fontId="9" fillId="0" borderId="11"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38" fontId="9" fillId="0" borderId="10" xfId="0" applyNumberFormat="1" applyFont="1" applyFill="1" applyBorder="1" applyAlignment="1" applyProtection="1">
      <alignment horizontal="right" vertical="center"/>
    </xf>
    <xf numFmtId="38" fontId="9" fillId="0" borderId="9" xfId="0" applyNumberFormat="1" applyFont="1" applyFill="1" applyBorder="1" applyAlignment="1" applyProtection="1">
      <alignment horizontal="right" vertical="center"/>
    </xf>
    <xf numFmtId="0" fontId="9" fillId="0" borderId="5"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0" fillId="3" borderId="32" xfId="0" applyFont="1" applyFill="1" applyBorder="1" applyAlignment="1" applyProtection="1">
      <alignment horizontal="left" vertical="center"/>
    </xf>
    <xf numFmtId="0" fontId="0" fillId="3" borderId="28" xfId="0" applyFont="1" applyFill="1" applyBorder="1" applyAlignment="1" applyProtection="1">
      <alignment horizontal="left" vertical="center"/>
    </xf>
    <xf numFmtId="38" fontId="9" fillId="0" borderId="31" xfId="0" applyNumberFormat="1" applyFont="1" applyFill="1" applyBorder="1" applyAlignment="1" applyProtection="1">
      <alignment horizontal="right" vertical="center"/>
    </xf>
    <xf numFmtId="38" fontId="9" fillId="0" borderId="30" xfId="0" applyNumberFormat="1" applyFont="1" applyFill="1" applyBorder="1" applyAlignment="1" applyProtection="1">
      <alignment horizontal="right" vertical="center"/>
    </xf>
    <xf numFmtId="38" fontId="9" fillId="0" borderId="29" xfId="0" applyNumberFormat="1" applyFont="1" applyFill="1" applyBorder="1" applyAlignment="1" applyProtection="1">
      <alignment horizontal="right" vertical="center"/>
    </xf>
    <xf numFmtId="0" fontId="9" fillId="3" borderId="25" xfId="0" applyFont="1" applyFill="1" applyBorder="1" applyAlignment="1" applyProtection="1">
      <alignment vertical="center"/>
    </xf>
    <xf numFmtId="0" fontId="9" fillId="3" borderId="24" xfId="0" applyFont="1" applyFill="1" applyBorder="1" applyAlignment="1" applyProtection="1">
      <alignment vertical="center"/>
    </xf>
    <xf numFmtId="0" fontId="9" fillId="3" borderId="23" xfId="0" applyFont="1" applyFill="1" applyBorder="1" applyAlignment="1" applyProtection="1">
      <alignment vertical="center"/>
    </xf>
    <xf numFmtId="38" fontId="9" fillId="0" borderId="19" xfId="0" applyNumberFormat="1" applyFont="1" applyFill="1" applyBorder="1" applyAlignment="1" applyProtection="1">
      <alignment horizontal="right" vertical="center"/>
    </xf>
    <xf numFmtId="38" fontId="9" fillId="0" borderId="18" xfId="0" applyNumberFormat="1" applyFont="1" applyFill="1" applyBorder="1" applyAlignment="1" applyProtection="1">
      <alignment horizontal="right" vertical="center"/>
    </xf>
    <xf numFmtId="38" fontId="9" fillId="0" borderId="17" xfId="0" applyNumberFormat="1" applyFont="1" applyFill="1" applyBorder="1" applyAlignment="1" applyProtection="1">
      <alignment horizontal="right" vertical="center"/>
    </xf>
    <xf numFmtId="0" fontId="9" fillId="3" borderId="21" xfId="0" applyFont="1" applyFill="1" applyBorder="1" applyAlignment="1" applyProtection="1">
      <alignment horizontal="left" vertical="center" wrapText="1"/>
    </xf>
    <xf numFmtId="0" fontId="0" fillId="3" borderId="20"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9" fillId="3" borderId="2"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38" fontId="9" fillId="0" borderId="59" xfId="0" applyNumberFormat="1" applyFont="1" applyFill="1" applyBorder="1" applyAlignment="1" applyProtection="1">
      <alignment horizontal="right" vertical="center"/>
    </xf>
    <xf numFmtId="38" fontId="9" fillId="0" borderId="58" xfId="0" applyNumberFormat="1" applyFont="1" applyFill="1" applyBorder="1" applyAlignment="1" applyProtection="1">
      <alignment horizontal="right" vertical="center"/>
    </xf>
    <xf numFmtId="38" fontId="9" fillId="0" borderId="73" xfId="0" applyNumberFormat="1" applyFont="1" applyFill="1" applyBorder="1" applyAlignment="1" applyProtection="1">
      <alignment horizontal="right" vertical="center"/>
    </xf>
    <xf numFmtId="0" fontId="0" fillId="3" borderId="0" xfId="0" applyFont="1" applyFill="1" applyAlignment="1" applyProtection="1">
      <alignment horizontal="left" vertical="top" wrapText="1"/>
    </xf>
    <xf numFmtId="0" fontId="9" fillId="3" borderId="8"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37" fillId="0" borderId="25" xfId="5" applyFont="1" applyFill="1" applyBorder="1" applyAlignment="1" applyProtection="1">
      <alignment vertical="center" shrinkToFit="1"/>
      <protection locked="0"/>
    </xf>
    <xf numFmtId="0" fontId="37" fillId="0" borderId="24" xfId="5" applyFont="1" applyFill="1" applyBorder="1" applyAlignment="1" applyProtection="1">
      <alignment vertical="center" shrinkToFit="1"/>
      <protection locked="0"/>
    </xf>
    <xf numFmtId="0" fontId="37" fillId="0" borderId="36" xfId="5" applyFont="1" applyFill="1" applyBorder="1" applyAlignment="1" applyProtection="1">
      <alignment vertical="center" shrinkToFit="1"/>
      <protection locked="0"/>
    </xf>
    <xf numFmtId="0" fontId="37" fillId="0" borderId="0" xfId="12" applyFont="1" applyAlignment="1">
      <alignment horizontal="left" vertical="top" wrapText="1"/>
    </xf>
    <xf numFmtId="0" fontId="9" fillId="0" borderId="0" xfId="4" applyFont="1" applyAlignment="1">
      <alignment vertical="center"/>
    </xf>
    <xf numFmtId="0" fontId="37" fillId="0" borderId="0" xfId="5" applyFont="1" applyAlignment="1">
      <alignment horizontal="left" vertical="top" wrapText="1"/>
    </xf>
    <xf numFmtId="0" fontId="5" fillId="0" borderId="0" xfId="0" applyFont="1" applyAlignment="1">
      <alignment vertical="center" wrapText="1"/>
    </xf>
    <xf numFmtId="0" fontId="37" fillId="0" borderId="0" xfId="5" applyFont="1" applyFill="1" applyAlignment="1">
      <alignment horizontal="left" vertical="top" wrapText="1" shrinkToFit="1"/>
    </xf>
    <xf numFmtId="0" fontId="5" fillId="0" borderId="0" xfId="0" applyFont="1" applyFill="1" applyAlignment="1">
      <alignment vertical="center" wrapText="1"/>
    </xf>
    <xf numFmtId="0" fontId="37" fillId="0" borderId="9" xfId="5" applyFont="1" applyFill="1" applyBorder="1" applyAlignment="1" applyProtection="1">
      <alignment vertical="center" shrinkToFit="1"/>
      <protection locked="0"/>
    </xf>
    <xf numFmtId="178" fontId="37" fillId="0" borderId="8" xfId="5" applyNumberFormat="1" applyFont="1" applyFill="1" applyBorder="1" applyAlignment="1" applyProtection="1">
      <alignment horizontal="left" vertical="center" shrinkToFit="1"/>
      <protection locked="0"/>
    </xf>
    <xf numFmtId="178" fontId="37" fillId="0" borderId="11" xfId="5" applyNumberFormat="1" applyFont="1" applyFill="1" applyBorder="1" applyAlignment="1" applyProtection="1">
      <alignment horizontal="left" vertical="center" shrinkToFit="1"/>
      <protection locked="0"/>
    </xf>
    <xf numFmtId="178" fontId="37" fillId="0" borderId="7" xfId="5" applyNumberFormat="1" applyFont="1" applyFill="1" applyBorder="1" applyAlignment="1" applyProtection="1">
      <alignment horizontal="left" vertical="center" shrinkToFit="1"/>
      <protection locked="0"/>
    </xf>
    <xf numFmtId="178" fontId="37" fillId="0" borderId="25" xfId="5" applyNumberFormat="1" applyFont="1" applyFill="1" applyBorder="1" applyAlignment="1" applyProtection="1">
      <alignment horizontal="left" vertical="center" shrinkToFit="1"/>
      <protection locked="0"/>
    </xf>
    <xf numFmtId="178" fontId="37" fillId="0" borderId="24" xfId="5" applyNumberFormat="1" applyFont="1" applyFill="1" applyBorder="1" applyAlignment="1" applyProtection="1">
      <alignment horizontal="left" vertical="center" shrinkToFit="1"/>
      <protection locked="0"/>
    </xf>
    <xf numFmtId="178" fontId="37" fillId="0" borderId="23" xfId="5" applyNumberFormat="1" applyFont="1" applyFill="1" applyBorder="1" applyAlignment="1" applyProtection="1">
      <alignment horizontal="left" vertical="center" shrinkToFit="1"/>
      <protection locked="0"/>
    </xf>
    <xf numFmtId="178" fontId="48" fillId="0" borderId="25" xfId="5" applyNumberFormat="1" applyFont="1" applyFill="1" applyBorder="1" applyAlignment="1" applyProtection="1">
      <alignment horizontal="center" vertical="center" wrapText="1" shrinkToFit="1"/>
      <protection locked="0"/>
    </xf>
    <xf numFmtId="178" fontId="48" fillId="0" borderId="24" xfId="5" applyNumberFormat="1" applyFont="1" applyFill="1" applyBorder="1" applyAlignment="1" applyProtection="1">
      <alignment horizontal="center" vertical="center" shrinkToFit="1"/>
      <protection locked="0"/>
    </xf>
    <xf numFmtId="178" fontId="48" fillId="0" borderId="23" xfId="5" applyNumberFormat="1" applyFont="1" applyFill="1" applyBorder="1" applyAlignment="1" applyProtection="1">
      <alignment horizontal="center" vertical="center" shrinkToFit="1"/>
      <protection locked="0"/>
    </xf>
    <xf numFmtId="178" fontId="48" fillId="0" borderId="25" xfId="5" applyNumberFormat="1" applyFont="1" applyFill="1" applyBorder="1" applyAlignment="1" applyProtection="1">
      <alignment horizontal="center" vertical="center" shrinkToFit="1"/>
      <protection locked="0"/>
    </xf>
    <xf numFmtId="0" fontId="37" fillId="0" borderId="0" xfId="5" applyFont="1" applyAlignment="1">
      <alignment horizontal="left" vertical="top" wrapText="1" shrinkToFit="1"/>
    </xf>
    <xf numFmtId="0" fontId="37" fillId="0" borderId="0" xfId="5" applyFont="1" applyAlignment="1">
      <alignment horizontal="left" vertical="top" shrinkToFit="1"/>
    </xf>
    <xf numFmtId="0" fontId="37" fillId="0" borderId="40" xfId="5" applyFont="1" applyFill="1" applyBorder="1" applyAlignment="1" applyProtection="1">
      <alignment vertical="center" shrinkToFit="1"/>
      <protection locked="0"/>
    </xf>
    <xf numFmtId="178" fontId="48" fillId="0" borderId="17" xfId="5" applyNumberFormat="1" applyFont="1" applyFill="1" applyBorder="1" applyAlignment="1" applyProtection="1">
      <alignment horizontal="center" vertical="center" shrinkToFit="1"/>
      <protection locked="0"/>
    </xf>
    <xf numFmtId="178" fontId="48" fillId="0" borderId="20" xfId="5" applyNumberFormat="1" applyFont="1" applyFill="1" applyBorder="1" applyAlignment="1" applyProtection="1">
      <alignment horizontal="center" vertical="center" shrinkToFit="1"/>
      <protection locked="0"/>
    </xf>
    <xf numFmtId="178" fontId="48" fillId="0" borderId="16" xfId="5" applyNumberFormat="1" applyFont="1" applyFill="1" applyBorder="1" applyAlignment="1" applyProtection="1">
      <alignment horizontal="center" vertical="center" shrinkToFit="1"/>
      <protection locked="0"/>
    </xf>
    <xf numFmtId="0" fontId="9" fillId="0" borderId="0" xfId="4" applyFont="1" applyAlignment="1">
      <alignment vertical="top"/>
    </xf>
    <xf numFmtId="188" fontId="37" fillId="0" borderId="62" xfId="5" applyNumberFormat="1" applyFont="1" applyBorder="1" applyAlignment="1">
      <alignment vertical="center" wrapText="1" shrinkToFit="1"/>
    </xf>
    <xf numFmtId="0" fontId="5" fillId="0" borderId="61" xfId="0" applyFont="1" applyBorder="1" applyAlignment="1">
      <alignment vertical="center" shrinkToFit="1"/>
    </xf>
    <xf numFmtId="0" fontId="37" fillId="0" borderId="62" xfId="5" applyFont="1" applyBorder="1" applyAlignment="1">
      <alignment horizontal="center" vertical="center"/>
    </xf>
    <xf numFmtId="0" fontId="5" fillId="0" borderId="60" xfId="4" applyFont="1" applyBorder="1" applyAlignment="1">
      <alignment vertical="center"/>
    </xf>
    <xf numFmtId="0" fontId="37" fillId="0" borderId="61" xfId="4" applyFont="1" applyFill="1" applyBorder="1" applyAlignment="1">
      <alignment horizontal="center" vertical="center"/>
    </xf>
    <xf numFmtId="0" fontId="37" fillId="0" borderId="60" xfId="4" applyFont="1" applyFill="1" applyBorder="1" applyAlignment="1">
      <alignment horizontal="center" vertical="center"/>
    </xf>
    <xf numFmtId="0" fontId="37" fillId="0" borderId="31" xfId="5" applyFont="1" applyBorder="1" applyAlignment="1">
      <alignment horizontal="center" vertical="center"/>
    </xf>
    <xf numFmtId="0" fontId="37" fillId="0" borderId="59" xfId="5" applyFont="1" applyBorder="1" applyAlignment="1">
      <alignment horizontal="center" vertical="center"/>
    </xf>
    <xf numFmtId="0" fontId="37" fillId="0" borderId="29" xfId="5" applyFont="1" applyBorder="1" applyAlignment="1">
      <alignment horizontal="center" vertical="center" wrapText="1"/>
    </xf>
    <xf numFmtId="0" fontId="37" fillId="0" borderId="32" xfId="5" applyFont="1" applyBorder="1" applyAlignment="1">
      <alignment horizontal="center" vertical="center" wrapText="1"/>
    </xf>
    <xf numFmtId="0" fontId="37" fillId="0" borderId="44" xfId="5" applyFont="1" applyBorder="1" applyAlignment="1">
      <alignment horizontal="center" vertical="center" wrapText="1"/>
    </xf>
    <xf numFmtId="0" fontId="37" fillId="0" borderId="73" xfId="5" applyFont="1" applyBorder="1" applyAlignment="1">
      <alignment horizontal="center" vertical="center" wrapText="1"/>
    </xf>
    <xf numFmtId="0" fontId="37" fillId="0" borderId="13" xfId="5" applyFont="1" applyBorder="1" applyAlignment="1">
      <alignment horizontal="center" vertical="center" wrapText="1"/>
    </xf>
    <xf numFmtId="0" fontId="37" fillId="0" borderId="45" xfId="5" applyFont="1" applyBorder="1" applyAlignment="1">
      <alignment horizontal="center" vertical="center" wrapText="1"/>
    </xf>
    <xf numFmtId="0" fontId="37" fillId="0" borderId="30" xfId="5" applyFont="1" applyBorder="1" applyAlignment="1">
      <alignment horizontal="center" vertical="center" wrapText="1"/>
    </xf>
    <xf numFmtId="0" fontId="37" fillId="0" borderId="40" xfId="5" applyFont="1" applyBorder="1" applyAlignment="1">
      <alignment horizontal="center" vertical="center" wrapText="1"/>
    </xf>
    <xf numFmtId="0" fontId="6" fillId="0" borderId="33" xfId="5" applyFont="1" applyBorder="1" applyAlignment="1">
      <alignment horizontal="left" vertical="center" wrapText="1"/>
    </xf>
    <xf numFmtId="0" fontId="63" fillId="0" borderId="32" xfId="0" applyFont="1" applyBorder="1" applyAlignment="1">
      <alignment vertical="center" wrapText="1"/>
    </xf>
    <xf numFmtId="0" fontId="37" fillId="0" borderId="29" xfId="5" applyFont="1" applyBorder="1" applyAlignment="1">
      <alignment horizontal="center" vertical="center" wrapText="1" shrinkToFit="1"/>
    </xf>
    <xf numFmtId="0" fontId="37" fillId="0" borderId="32" xfId="5" applyFont="1" applyBorder="1" applyAlignment="1">
      <alignment horizontal="center" vertical="center" wrapText="1" shrinkToFit="1"/>
    </xf>
    <xf numFmtId="0" fontId="37" fillId="0" borderId="28" xfId="5" applyFont="1" applyBorder="1" applyAlignment="1">
      <alignment horizontal="center" vertical="center" wrapText="1" shrinkToFit="1"/>
    </xf>
    <xf numFmtId="0" fontId="37" fillId="0" borderId="73" xfId="5" applyFont="1" applyBorder="1" applyAlignment="1">
      <alignment horizontal="center" vertical="center" wrapText="1" shrinkToFit="1"/>
    </xf>
    <xf numFmtId="0" fontId="37" fillId="0" borderId="13" xfId="5" applyFont="1" applyBorder="1" applyAlignment="1">
      <alignment horizontal="center" vertical="center" wrapText="1" shrinkToFit="1"/>
    </xf>
    <xf numFmtId="0" fontId="37" fillId="0" borderId="76" xfId="5" applyFont="1" applyBorder="1" applyAlignment="1">
      <alignment horizontal="center" vertical="center" wrapText="1" shrinkToFit="1"/>
    </xf>
    <xf numFmtId="0" fontId="37" fillId="0" borderId="12" xfId="5" applyFont="1" applyBorder="1" applyAlignment="1">
      <alignment horizontal="center" vertical="center" shrinkToFit="1"/>
    </xf>
    <xf numFmtId="0" fontId="5" fillId="0" borderId="11" xfId="0" applyFont="1" applyBorder="1" applyAlignment="1">
      <alignment vertical="center" shrinkToFit="1"/>
    </xf>
    <xf numFmtId="0" fontId="5" fillId="0" borderId="7" xfId="0" applyFont="1" applyBorder="1" applyAlignment="1">
      <alignment vertical="center" shrinkToFit="1"/>
    </xf>
    <xf numFmtId="0" fontId="37" fillId="0" borderId="50" xfId="5" applyFont="1" applyBorder="1" applyAlignment="1">
      <alignment horizontal="center" vertical="center" shrinkToFit="1"/>
    </xf>
    <xf numFmtId="0" fontId="5" fillId="0" borderId="24" xfId="0" applyFont="1" applyBorder="1" applyAlignment="1">
      <alignment vertical="center" shrinkToFit="1"/>
    </xf>
    <xf numFmtId="0" fontId="37" fillId="0" borderId="6" xfId="5" applyFont="1" applyBorder="1" applyAlignment="1">
      <alignment horizontal="center" vertical="center" shrinkToFit="1"/>
    </xf>
    <xf numFmtId="0" fontId="5" fillId="0" borderId="5" xfId="0" applyFont="1" applyBorder="1" applyAlignment="1">
      <alignment vertical="center" shrinkToFit="1"/>
    </xf>
    <xf numFmtId="0" fontId="6" fillId="3" borderId="32" xfId="4" applyFont="1" applyFill="1" applyBorder="1" applyAlignment="1">
      <alignment vertical="top" wrapText="1"/>
    </xf>
    <xf numFmtId="0" fontId="5" fillId="0" borderId="32" xfId="0" applyFont="1" applyBorder="1" applyAlignment="1">
      <alignment vertical="top" wrapText="1"/>
    </xf>
    <xf numFmtId="0" fontId="6" fillId="3" borderId="0" xfId="4" applyFont="1" applyFill="1" applyAlignment="1">
      <alignment vertical="top" wrapText="1"/>
    </xf>
    <xf numFmtId="0" fontId="5" fillId="0" borderId="0" xfId="0" applyFont="1" applyAlignment="1">
      <alignment vertical="top" wrapText="1"/>
    </xf>
    <xf numFmtId="0" fontId="6" fillId="0" borderId="62" xfId="4" applyFont="1" applyFill="1" applyBorder="1" applyAlignment="1">
      <alignment horizontal="center" vertical="center"/>
    </xf>
    <xf numFmtId="0" fontId="6" fillId="0" borderId="61" xfId="4" applyFont="1" applyFill="1" applyBorder="1" applyAlignment="1">
      <alignment horizontal="center" vertical="center"/>
    </xf>
    <xf numFmtId="0" fontId="5" fillId="0" borderId="60" xfId="0" applyFont="1" applyFill="1" applyBorder="1" applyAlignment="1">
      <alignment horizontal="center" vertical="center"/>
    </xf>
    <xf numFmtId="0" fontId="6" fillId="3" borderId="0" xfId="4" applyFont="1" applyFill="1" applyAlignment="1">
      <alignment horizontal="center" vertical="center" wrapText="1"/>
    </xf>
    <xf numFmtId="0" fontId="6" fillId="3" borderId="0" xfId="4" applyFont="1" applyFill="1" applyAlignment="1">
      <alignment horizontal="center" vertical="center"/>
    </xf>
    <xf numFmtId="0" fontId="5" fillId="0" borderId="0" xfId="0" applyFont="1" applyAlignment="1">
      <alignment horizontal="center" vertical="center"/>
    </xf>
    <xf numFmtId="0" fontId="6" fillId="3" borderId="62" xfId="4" applyFont="1" applyFill="1" applyBorder="1" applyAlignment="1">
      <alignment horizontal="center" vertical="center"/>
    </xf>
    <xf numFmtId="0" fontId="6" fillId="3" borderId="61" xfId="4" applyFont="1" applyFill="1" applyBorder="1" applyAlignment="1">
      <alignment horizontal="center" vertical="center"/>
    </xf>
    <xf numFmtId="0" fontId="6" fillId="3" borderId="96" xfId="4" applyFont="1" applyFill="1" applyBorder="1" applyAlignment="1">
      <alignment horizontal="center" vertical="center"/>
    </xf>
    <xf numFmtId="0" fontId="6" fillId="0" borderId="31" xfId="0" applyFont="1" applyBorder="1" applyAlignment="1">
      <alignment horizontal="center" vertical="center"/>
    </xf>
    <xf numFmtId="0" fontId="6" fillId="0" borderId="59" xfId="0" applyFont="1" applyBorder="1" applyAlignment="1">
      <alignment horizontal="center" vertical="center"/>
    </xf>
    <xf numFmtId="0" fontId="6" fillId="0" borderId="30" xfId="0" applyFont="1" applyBorder="1" applyAlignment="1">
      <alignment horizontal="center" vertical="center"/>
    </xf>
    <xf numFmtId="0" fontId="6" fillId="0" borderId="58" xfId="0" applyFont="1" applyBorder="1" applyAlignment="1">
      <alignment horizontal="center" vertical="center"/>
    </xf>
    <xf numFmtId="0" fontId="6" fillId="0" borderId="2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7" xfId="0" applyFont="1" applyBorder="1" applyAlignment="1">
      <alignment vertical="center"/>
    </xf>
    <xf numFmtId="0" fontId="6" fillId="0" borderId="20" xfId="0" applyFont="1" applyBorder="1" applyAlignment="1">
      <alignment vertical="center"/>
    </xf>
    <xf numFmtId="0" fontId="6" fillId="0" borderId="39" xfId="0" applyFont="1" applyBorder="1" applyAlignment="1">
      <alignment vertical="center"/>
    </xf>
    <xf numFmtId="38" fontId="9" fillId="9" borderId="4" xfId="0" applyNumberFormat="1" applyFont="1" applyFill="1" applyBorder="1" applyAlignment="1">
      <alignment horizontal="right" vertical="center"/>
    </xf>
    <xf numFmtId="38" fontId="9" fillId="9" borderId="3" xfId="0" applyNumberFormat="1" applyFont="1" applyFill="1" applyBorder="1" applyAlignment="1">
      <alignment horizontal="right" vertical="center"/>
    </xf>
    <xf numFmtId="38" fontId="9" fillId="9" borderId="2" xfId="0" applyNumberFormat="1" applyFont="1" applyFill="1" applyBorder="1" applyAlignment="1">
      <alignment horizontal="right" vertical="center"/>
    </xf>
    <xf numFmtId="0" fontId="6" fillId="0" borderId="21" xfId="0" applyFont="1" applyBorder="1" applyAlignment="1">
      <alignment horizontal="left" vertical="center" wrapText="1"/>
    </xf>
    <xf numFmtId="0" fontId="40" fillId="0" borderId="20" xfId="0" applyFont="1" applyBorder="1" applyAlignment="1">
      <alignment horizontal="left" vertical="center"/>
    </xf>
    <xf numFmtId="38" fontId="9" fillId="0" borderId="19" xfId="0" applyNumberFormat="1" applyFont="1" applyFill="1" applyBorder="1" applyAlignment="1">
      <alignment horizontal="right" vertical="center"/>
    </xf>
    <xf numFmtId="38" fontId="9" fillId="0" borderId="18" xfId="0" applyNumberFormat="1" applyFont="1" applyFill="1" applyBorder="1" applyAlignment="1">
      <alignment horizontal="right" vertical="center"/>
    </xf>
    <xf numFmtId="38" fontId="9" fillId="0" borderId="17" xfId="0" applyNumberFormat="1" applyFont="1" applyFill="1" applyBorder="1" applyAlignment="1">
      <alignment horizontal="right" vertical="center"/>
    </xf>
    <xf numFmtId="0" fontId="6" fillId="0" borderId="2" xfId="0" applyFont="1" applyFill="1" applyBorder="1" applyAlignment="1">
      <alignment vertical="center"/>
    </xf>
    <xf numFmtId="0" fontId="6" fillId="0" borderId="5" xfId="0" applyFont="1" applyFill="1" applyBorder="1" applyAlignment="1">
      <alignment vertical="center"/>
    </xf>
    <xf numFmtId="38" fontId="9" fillId="0" borderId="4" xfId="0" applyNumberFormat="1" applyFont="1" applyFill="1" applyBorder="1" applyAlignment="1">
      <alignment horizontal="right" vertical="center"/>
    </xf>
    <xf numFmtId="38" fontId="9" fillId="0" borderId="3" xfId="0" applyNumberFormat="1" applyFont="1" applyFill="1" applyBorder="1" applyAlignment="1">
      <alignment horizontal="right" vertical="center"/>
    </xf>
    <xf numFmtId="38" fontId="9" fillId="0" borderId="2" xfId="0" applyNumberFormat="1" applyFont="1" applyFill="1" applyBorder="1" applyAlignment="1">
      <alignment horizontal="right" vertical="center"/>
    </xf>
    <xf numFmtId="0" fontId="6" fillId="0" borderId="11" xfId="0" applyFont="1" applyBorder="1" applyAlignment="1">
      <alignment vertical="center" wrapText="1"/>
    </xf>
    <xf numFmtId="38" fontId="9" fillId="0" borderId="10" xfId="0" applyNumberFormat="1" applyFont="1" applyFill="1" applyBorder="1" applyAlignment="1">
      <alignment horizontal="right" vertical="center"/>
    </xf>
    <xf numFmtId="38" fontId="9" fillId="0" borderId="9" xfId="0" applyNumberFormat="1" applyFont="1" applyFill="1" applyBorder="1" applyAlignment="1">
      <alignment horizontal="right" vertical="center"/>
    </xf>
    <xf numFmtId="38" fontId="9" fillId="0" borderId="8" xfId="0" applyNumberFormat="1" applyFont="1" applyFill="1" applyBorder="1" applyAlignment="1">
      <alignment horizontal="right" vertical="center"/>
    </xf>
    <xf numFmtId="0" fontId="6" fillId="0" borderId="5" xfId="0" applyFont="1" applyBorder="1" applyAlignment="1">
      <alignment vertical="center" wrapText="1"/>
    </xf>
    <xf numFmtId="38" fontId="9" fillId="0" borderId="6" xfId="0" applyNumberFormat="1" applyFont="1" applyFill="1" applyBorder="1" applyAlignment="1">
      <alignment horizontal="right" vertical="center"/>
    </xf>
    <xf numFmtId="38" fontId="9" fillId="0" borderId="5" xfId="0" applyNumberFormat="1" applyFont="1" applyFill="1" applyBorder="1" applyAlignment="1">
      <alignment horizontal="right" vertical="center"/>
    </xf>
    <xf numFmtId="38" fontId="9" fillId="0" borderId="25" xfId="0" applyNumberFormat="1" applyFont="1" applyFill="1" applyBorder="1" applyAlignment="1">
      <alignment horizontal="right" vertical="center"/>
    </xf>
    <xf numFmtId="38" fontId="9" fillId="0" borderId="24" xfId="0" applyNumberFormat="1" applyFont="1" applyFill="1" applyBorder="1" applyAlignment="1">
      <alignment horizontal="right" vertical="center"/>
    </xf>
    <xf numFmtId="0" fontId="6" fillId="0" borderId="25" xfId="0" applyFont="1" applyBorder="1" applyAlignment="1">
      <alignment vertical="center" wrapText="1"/>
    </xf>
    <xf numFmtId="0" fontId="6" fillId="0" borderId="24" xfId="0" applyFont="1" applyBorder="1" applyAlignment="1">
      <alignment vertical="center" wrapText="1"/>
    </xf>
    <xf numFmtId="0" fontId="6" fillId="0" borderId="36" xfId="0" applyFont="1" applyBorder="1" applyAlignment="1">
      <alignment vertical="center" wrapText="1"/>
    </xf>
    <xf numFmtId="0" fontId="6" fillId="9" borderId="2" xfId="0" applyFont="1" applyFill="1" applyBorder="1" applyAlignment="1">
      <alignment horizontal="left" vertical="center" wrapText="1"/>
    </xf>
    <xf numFmtId="0" fontId="6" fillId="9" borderId="5" xfId="0" applyFont="1" applyFill="1" applyBorder="1" applyAlignment="1">
      <alignment horizontal="left" vertical="center" wrapText="1"/>
    </xf>
    <xf numFmtId="0" fontId="6" fillId="9" borderId="1" xfId="0" applyFont="1" applyFill="1" applyBorder="1" applyAlignment="1">
      <alignment horizontal="left" vertical="center" wrapText="1"/>
    </xf>
    <xf numFmtId="38" fontId="9" fillId="0" borderId="31" xfId="0" applyNumberFormat="1" applyFont="1" applyFill="1" applyBorder="1" applyAlignment="1">
      <alignment horizontal="right" vertical="center"/>
    </xf>
    <xf numFmtId="38" fontId="9" fillId="0" borderId="30" xfId="0" applyNumberFormat="1" applyFont="1" applyFill="1" applyBorder="1" applyAlignment="1">
      <alignment horizontal="right" vertical="center"/>
    </xf>
    <xf numFmtId="38" fontId="9" fillId="0" borderId="29" xfId="0" applyNumberFormat="1" applyFont="1" applyFill="1" applyBorder="1" applyAlignment="1">
      <alignment horizontal="right" vertical="center"/>
    </xf>
    <xf numFmtId="0" fontId="6" fillId="0" borderId="17" xfId="0" applyFont="1" applyBorder="1" applyAlignment="1">
      <alignment vertical="center" wrapText="1"/>
    </xf>
    <xf numFmtId="0" fontId="6" fillId="0" borderId="20" xfId="0" applyFont="1" applyBorder="1" applyAlignment="1">
      <alignment vertical="center" wrapText="1"/>
    </xf>
    <xf numFmtId="0" fontId="6" fillId="0" borderId="39" xfId="0" applyFont="1" applyBorder="1" applyAlignment="1">
      <alignment vertical="center" wrapText="1"/>
    </xf>
    <xf numFmtId="0" fontId="9" fillId="0" borderId="32" xfId="0" applyFont="1" applyBorder="1" applyAlignment="1">
      <alignment horizontal="left" vertical="top" wrapText="1"/>
    </xf>
    <xf numFmtId="38" fontId="9" fillId="9" borderId="10" xfId="0" applyNumberFormat="1" applyFont="1" applyFill="1" applyBorder="1" applyAlignment="1">
      <alignment horizontal="right" vertical="center"/>
    </xf>
    <xf numFmtId="38" fontId="9" fillId="9" borderId="9" xfId="0" applyNumberFormat="1" applyFont="1" applyFill="1" applyBorder="1" applyAlignment="1">
      <alignment horizontal="right" vertical="center"/>
    </xf>
    <xf numFmtId="38" fontId="9" fillId="9" borderId="8" xfId="0" applyNumberFormat="1" applyFont="1" applyFill="1" applyBorder="1" applyAlignment="1">
      <alignment horizontal="righ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35" xfId="0" applyFont="1" applyBorder="1" applyAlignment="1">
      <alignment vertical="center"/>
    </xf>
    <xf numFmtId="0" fontId="6" fillId="0" borderId="33" xfId="0" applyFont="1" applyBorder="1" applyAlignment="1">
      <alignment horizontal="left" vertical="center" wrapText="1"/>
    </xf>
    <xf numFmtId="0" fontId="40" fillId="0" borderId="32" xfId="0" applyFont="1" applyBorder="1" applyAlignment="1">
      <alignment horizontal="left" vertical="center"/>
    </xf>
    <xf numFmtId="0" fontId="6" fillId="0" borderId="25" xfId="0" applyFont="1" applyFill="1" applyBorder="1" applyAlignment="1">
      <alignment vertical="center"/>
    </xf>
    <xf numFmtId="0" fontId="6" fillId="0" borderId="24" xfId="0" applyFont="1" applyFill="1" applyBorder="1" applyAlignment="1">
      <alignment vertical="center"/>
    </xf>
    <xf numFmtId="0" fontId="9" fillId="0" borderId="32" xfId="0" applyFont="1" applyBorder="1" applyAlignment="1">
      <alignment vertical="top" wrapText="1"/>
    </xf>
    <xf numFmtId="38" fontId="9" fillId="9" borderId="59" xfId="0" applyNumberFormat="1" applyFont="1" applyFill="1" applyBorder="1" applyAlignment="1">
      <alignment horizontal="right" vertical="center"/>
    </xf>
    <xf numFmtId="38" fontId="9" fillId="9" borderId="58" xfId="0" applyNumberFormat="1" applyFont="1" applyFill="1" applyBorder="1" applyAlignment="1">
      <alignment horizontal="right" vertical="center"/>
    </xf>
    <xf numFmtId="38" fontId="9" fillId="9" borderId="73" xfId="0" applyNumberFormat="1" applyFont="1" applyFill="1" applyBorder="1" applyAlignment="1">
      <alignment horizontal="right" vertical="center"/>
    </xf>
    <xf numFmtId="0" fontId="6" fillId="0" borderId="8" xfId="0" applyFont="1" applyBorder="1" applyAlignment="1">
      <alignment horizontal="left" vertical="center" wrapText="1"/>
    </xf>
    <xf numFmtId="0" fontId="6"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4" applyFont="1" applyBorder="1" applyAlignment="1">
      <alignment vertical="center" wrapText="1"/>
    </xf>
    <xf numFmtId="0" fontId="6" fillId="0" borderId="5" xfId="4" applyFont="1" applyBorder="1" applyAlignment="1">
      <alignment vertical="center" wrapText="1"/>
    </xf>
    <xf numFmtId="0" fontId="6" fillId="0" borderId="1" xfId="4" applyFont="1" applyBorder="1" applyAlignment="1">
      <alignment vertical="center" wrapText="1"/>
    </xf>
    <xf numFmtId="38" fontId="9" fillId="0" borderId="59" xfId="0" applyNumberFormat="1" applyFont="1" applyFill="1" applyBorder="1" applyAlignment="1">
      <alignment horizontal="right" vertical="center"/>
    </xf>
    <xf numFmtId="38" fontId="9" fillId="0" borderId="58" xfId="0" applyNumberFormat="1" applyFont="1" applyFill="1" applyBorder="1" applyAlignment="1">
      <alignment horizontal="right" vertical="center"/>
    </xf>
    <xf numFmtId="38" fontId="9" fillId="0" borderId="73" xfId="0" applyNumberFormat="1" applyFont="1" applyFill="1" applyBorder="1" applyAlignment="1">
      <alignment horizontal="right" vertical="center"/>
    </xf>
    <xf numFmtId="0" fontId="6" fillId="9" borderId="2" xfId="4" applyFont="1" applyFill="1" applyBorder="1" applyAlignment="1">
      <alignment vertical="center" wrapText="1"/>
    </xf>
    <xf numFmtId="0" fontId="6" fillId="9" borderId="5" xfId="4" applyFont="1" applyFill="1" applyBorder="1" applyAlignment="1">
      <alignment vertical="center" wrapText="1"/>
    </xf>
    <xf numFmtId="0" fontId="6" fillId="9" borderId="1" xfId="4" applyFont="1" applyFill="1" applyBorder="1" applyAlignment="1">
      <alignment vertical="center" wrapText="1"/>
    </xf>
    <xf numFmtId="0" fontId="6" fillId="9" borderId="8"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6" fillId="9" borderId="7" xfId="0" applyFont="1" applyFill="1" applyBorder="1" applyAlignment="1">
      <alignment horizontal="left" vertical="center" wrapText="1"/>
    </xf>
    <xf numFmtId="38" fontId="9" fillId="0" borderId="25" xfId="0" applyNumberFormat="1" applyFont="1" applyFill="1" applyBorder="1" applyAlignment="1" applyProtection="1">
      <alignment horizontal="right" vertical="center"/>
      <protection locked="0"/>
    </xf>
    <xf numFmtId="38" fontId="9" fillId="0" borderId="24" xfId="0" applyNumberFormat="1" applyFont="1" applyFill="1" applyBorder="1" applyAlignment="1" applyProtection="1">
      <alignment horizontal="right" vertical="center"/>
      <protection locked="0"/>
    </xf>
    <xf numFmtId="0" fontId="6" fillId="0" borderId="25" xfId="0" applyFont="1" applyBorder="1" applyAlignment="1">
      <alignment vertical="center"/>
    </xf>
    <xf numFmtId="0" fontId="6" fillId="0" borderId="24" xfId="0" applyFont="1" applyBorder="1" applyAlignment="1">
      <alignment vertical="center"/>
    </xf>
    <xf numFmtId="0" fontId="6" fillId="0" borderId="36" xfId="0" applyFont="1" applyBorder="1" applyAlignment="1">
      <alignment vertical="center"/>
    </xf>
    <xf numFmtId="0" fontId="6" fillId="0" borderId="50" xfId="0" applyFont="1" applyBorder="1" applyAlignment="1">
      <alignment vertical="center"/>
    </xf>
    <xf numFmtId="0" fontId="6" fillId="0" borderId="32" xfId="0" applyFont="1" applyBorder="1" applyAlignment="1">
      <alignment horizontal="left" vertical="top" wrapText="1"/>
    </xf>
    <xf numFmtId="38" fontId="9" fillId="0" borderId="107" xfId="0" applyNumberFormat="1" applyFont="1" applyFill="1" applyBorder="1" applyAlignment="1">
      <alignment horizontal="right" vertical="center"/>
    </xf>
    <xf numFmtId="38" fontId="9" fillId="0" borderId="106" xfId="0" applyNumberFormat="1" applyFont="1" applyFill="1" applyBorder="1" applyAlignment="1">
      <alignment horizontal="right" vertical="center"/>
    </xf>
    <xf numFmtId="0" fontId="6" fillId="0" borderId="33" xfId="0" applyFont="1" applyBorder="1" applyAlignment="1">
      <alignment vertical="center" wrapText="1"/>
    </xf>
    <xf numFmtId="0" fontId="6" fillId="0" borderId="32" xfId="0" applyFont="1" applyBorder="1" applyAlignment="1">
      <alignment vertical="center" wrapText="1"/>
    </xf>
    <xf numFmtId="0" fontId="6" fillId="0" borderId="44" xfId="0" applyFont="1" applyBorder="1" applyAlignment="1">
      <alignment vertical="center" wrapText="1"/>
    </xf>
    <xf numFmtId="38" fontId="9" fillId="0" borderId="11" xfId="0" applyNumberFormat="1" applyFont="1" applyFill="1" applyBorder="1" applyAlignment="1">
      <alignment horizontal="righ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45" xfId="0" applyFont="1" applyBorder="1" applyAlignment="1">
      <alignment vertical="center"/>
    </xf>
    <xf numFmtId="0" fontId="6" fillId="0" borderId="73"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9" fillId="3" borderId="24" xfId="0" applyFont="1" applyFill="1" applyBorder="1" applyAlignment="1" applyProtection="1">
      <alignment horizontal="center"/>
    </xf>
    <xf numFmtId="0" fontId="9" fillId="3" borderId="36" xfId="0" applyFont="1" applyFill="1" applyBorder="1" applyAlignment="1" applyProtection="1">
      <alignment horizontal="center" vertical="center"/>
    </xf>
    <xf numFmtId="0" fontId="6" fillId="0" borderId="59" xfId="4" applyFont="1" applyBorder="1" applyAlignment="1">
      <alignment horizontal="distributed" vertical="center"/>
    </xf>
    <xf numFmtId="0" fontId="6" fillId="0" borderId="58" xfId="4" applyFont="1" applyBorder="1" applyAlignment="1">
      <alignment horizontal="distributed" vertical="center"/>
    </xf>
    <xf numFmtId="0" fontId="6" fillId="0" borderId="77" xfId="4" applyFont="1" applyBorder="1" applyAlignment="1">
      <alignment horizontal="distributed"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55" fontId="9" fillId="0" borderId="8" xfId="0" applyNumberFormat="1" applyFont="1" applyFill="1" applyBorder="1" applyAlignment="1" applyProtection="1">
      <alignment horizontal="center" vertical="center"/>
    </xf>
    <xf numFmtId="55" fontId="9" fillId="0" borderId="11" xfId="0" applyNumberFormat="1" applyFont="1" applyFill="1" applyBorder="1" applyAlignment="1" applyProtection="1">
      <alignment horizontal="center" vertical="center"/>
    </xf>
    <xf numFmtId="55" fontId="9" fillId="0" borderId="7" xfId="0" applyNumberFormat="1" applyFont="1" applyFill="1" applyBorder="1" applyAlignment="1" applyProtection="1">
      <alignment horizontal="center" vertical="center"/>
    </xf>
    <xf numFmtId="0" fontId="6" fillId="0" borderId="51" xfId="4" applyFont="1" applyBorder="1" applyAlignment="1">
      <alignment horizontal="distributed" vertical="center"/>
    </xf>
    <xf numFmtId="0" fontId="6" fillId="0" borderId="47" xfId="4" applyFont="1" applyBorder="1" applyAlignment="1">
      <alignment horizontal="distributed" vertical="center"/>
    </xf>
    <xf numFmtId="0" fontId="6" fillId="0" borderId="54" xfId="4" applyFont="1" applyBorder="1" applyAlignment="1">
      <alignment horizontal="distributed" vertical="center"/>
    </xf>
    <xf numFmtId="0" fontId="6" fillId="0" borderId="37" xfId="0" applyFont="1" applyBorder="1" applyAlignment="1" applyProtection="1">
      <alignment horizontal="left" vertical="center"/>
    </xf>
    <xf numFmtId="0" fontId="6" fillId="0" borderId="49" xfId="0" applyFont="1" applyBorder="1" applyAlignment="1" applyProtection="1">
      <alignment horizontal="left" vertical="center"/>
    </xf>
    <xf numFmtId="0" fontId="40" fillId="0" borderId="49" xfId="0" applyFont="1" applyBorder="1" applyAlignment="1" applyProtection="1">
      <alignment vertical="center"/>
    </xf>
    <xf numFmtId="0" fontId="0" fillId="0" borderId="49" xfId="0" applyFont="1" applyBorder="1" applyAlignment="1" applyProtection="1">
      <alignment vertical="center"/>
    </xf>
    <xf numFmtId="180" fontId="6" fillId="3" borderId="25" xfId="0" applyNumberFormat="1" applyFont="1" applyFill="1" applyBorder="1" applyAlignment="1" applyProtection="1">
      <alignment horizontal="center" vertical="center" shrinkToFit="1"/>
    </xf>
    <xf numFmtId="180" fontId="6" fillId="3" borderId="24" xfId="0" applyNumberFormat="1" applyFont="1" applyFill="1" applyBorder="1" applyAlignment="1" applyProtection="1">
      <alignment horizontal="center" vertical="center" shrinkToFit="1"/>
    </xf>
    <xf numFmtId="180" fontId="6" fillId="3" borderId="23" xfId="0" applyNumberFormat="1" applyFont="1" applyFill="1" applyBorder="1" applyAlignment="1" applyProtection="1">
      <alignment horizontal="center" vertical="center" shrinkToFit="1"/>
    </xf>
    <xf numFmtId="0" fontId="9" fillId="0" borderId="49" xfId="0" applyFont="1" applyFill="1" applyBorder="1" applyAlignment="1" applyProtection="1">
      <alignment vertical="center"/>
    </xf>
    <xf numFmtId="0" fontId="0" fillId="0" borderId="49" xfId="0" applyFont="1" applyFill="1" applyBorder="1" applyAlignment="1" applyProtection="1">
      <alignment vertical="center"/>
    </xf>
    <xf numFmtId="0" fontId="6" fillId="3" borderId="1" xfId="0" applyFont="1" applyFill="1" applyBorder="1" applyAlignment="1" applyProtection="1">
      <alignment horizontal="center" vertical="center" shrinkToFit="1"/>
    </xf>
    <xf numFmtId="0" fontId="6" fillId="3" borderId="25" xfId="0" applyFont="1" applyFill="1" applyBorder="1" applyAlignment="1" applyProtection="1">
      <alignment horizontal="center" vertical="center" shrinkToFit="1"/>
    </xf>
    <xf numFmtId="0" fontId="6" fillId="3" borderId="24" xfId="0" applyFont="1" applyFill="1" applyBorder="1" applyAlignment="1" applyProtection="1">
      <alignment horizontal="center" vertical="center" shrinkToFit="1"/>
    </xf>
    <xf numFmtId="0" fontId="6" fillId="3" borderId="23" xfId="0" applyFont="1" applyFill="1" applyBorder="1" applyAlignment="1" applyProtection="1">
      <alignment horizontal="center" vertical="center" shrinkToFit="1"/>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6" fillId="0" borderId="20" xfId="0" applyFont="1" applyBorder="1" applyAlignment="1">
      <alignment horizontal="left" vertical="center" wrapText="1"/>
    </xf>
    <xf numFmtId="0" fontId="6" fillId="0" borderId="39" xfId="0" applyFont="1" applyBorder="1" applyAlignment="1">
      <alignment horizontal="left" vertical="center" wrapText="1"/>
    </xf>
    <xf numFmtId="0" fontId="6" fillId="0" borderId="26" xfId="0" applyFont="1" applyBorder="1" applyAlignment="1">
      <alignment horizontal="left" vertical="center" wrapText="1"/>
    </xf>
    <xf numFmtId="0" fontId="6" fillId="0" borderId="0" xfId="0" applyFont="1" applyBorder="1" applyAlignment="1">
      <alignment horizontal="left" vertical="center" wrapText="1"/>
    </xf>
    <xf numFmtId="0" fontId="6" fillId="0" borderId="64" xfId="0" applyFont="1" applyBorder="1" applyAlignment="1">
      <alignment horizontal="left" vertical="center" wrapText="1"/>
    </xf>
    <xf numFmtId="38" fontId="9" fillId="0" borderId="38" xfId="1" applyFont="1" applyFill="1" applyBorder="1" applyAlignment="1" applyProtection="1">
      <alignment horizontal="right" vertical="center"/>
    </xf>
    <xf numFmtId="0" fontId="48" fillId="2" borderId="0" xfId="4" applyFont="1" applyFill="1" applyAlignment="1" applyProtection="1">
      <alignment horizontal="center" vertical="center"/>
      <protection locked="0"/>
    </xf>
    <xf numFmtId="0" fontId="6" fillId="0" borderId="13" xfId="4" applyFont="1" applyBorder="1" applyAlignment="1">
      <alignment horizontal="center" vertical="center"/>
    </xf>
    <xf numFmtId="0" fontId="6" fillId="0" borderId="10" xfId="4" applyFont="1" applyBorder="1" applyAlignment="1">
      <alignment horizontal="distributed" vertical="center"/>
    </xf>
    <xf numFmtId="0" fontId="6" fillId="0" borderId="9" xfId="4" applyFont="1" applyBorder="1" applyAlignment="1">
      <alignment horizontal="distributed" vertical="center"/>
    </xf>
    <xf numFmtId="0" fontId="6" fillId="0" borderId="75" xfId="4" applyFont="1" applyBorder="1" applyAlignment="1">
      <alignment horizontal="distributed" vertical="center"/>
    </xf>
    <xf numFmtId="0" fontId="6" fillId="3" borderId="8" xfId="0" applyFont="1" applyFill="1" applyBorder="1" applyAlignment="1" applyProtection="1">
      <alignment horizontal="center" vertical="center" shrinkToFit="1"/>
    </xf>
    <xf numFmtId="0" fontId="6" fillId="3" borderId="11" xfId="0" applyFont="1" applyFill="1" applyBorder="1" applyAlignment="1" applyProtection="1">
      <alignment horizontal="center" vertical="center" shrinkToFit="1"/>
    </xf>
    <xf numFmtId="181" fontId="6" fillId="3" borderId="25" xfId="0" applyNumberFormat="1" applyFont="1" applyFill="1" applyBorder="1" applyAlignment="1" applyProtection="1">
      <alignment horizontal="center" vertical="center"/>
    </xf>
    <xf numFmtId="181" fontId="6" fillId="3" borderId="24" xfId="0" applyNumberFormat="1" applyFont="1" applyFill="1" applyBorder="1" applyAlignment="1" applyProtection="1">
      <alignment horizontal="center" vertical="center"/>
    </xf>
    <xf numFmtId="181" fontId="6" fillId="3" borderId="36" xfId="0" applyNumberFormat="1"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0" xfId="0" applyFont="1" applyFill="1" applyBorder="1" applyAlignment="1" applyProtection="1">
      <alignment vertical="top" wrapText="1"/>
    </xf>
    <xf numFmtId="0" fontId="43" fillId="3" borderId="0" xfId="0" applyFont="1" applyFill="1" applyAlignment="1" applyProtection="1">
      <alignment horizontal="center" vertical="center"/>
    </xf>
    <xf numFmtId="0" fontId="28" fillId="0" borderId="25" xfId="5" applyFont="1" applyFill="1" applyBorder="1" applyAlignment="1" applyProtection="1">
      <alignment vertical="center" shrinkToFit="1"/>
      <protection locked="0"/>
    </xf>
    <xf numFmtId="0" fontId="28" fillId="0" borderId="24" xfId="5" applyFont="1" applyFill="1" applyBorder="1" applyAlignment="1" applyProtection="1">
      <alignment vertical="center" shrinkToFit="1"/>
      <protection locked="0"/>
    </xf>
    <xf numFmtId="0" fontId="28" fillId="0" borderId="36" xfId="5" applyFont="1" applyFill="1" applyBorder="1" applyAlignment="1" applyProtection="1">
      <alignment vertical="center" shrinkToFit="1"/>
      <protection locked="0"/>
    </xf>
    <xf numFmtId="178" fontId="27" fillId="0" borderId="47" xfId="5" applyNumberFormat="1" applyFont="1" applyFill="1" applyBorder="1" applyAlignment="1" applyProtection="1">
      <alignment horizontal="center" vertical="center" shrinkToFit="1"/>
      <protection locked="0"/>
    </xf>
    <xf numFmtId="178" fontId="27" fillId="0" borderId="54" xfId="5" applyNumberFormat="1" applyFont="1" applyFill="1" applyBorder="1" applyAlignment="1" applyProtection="1">
      <alignment horizontal="center" vertical="center" shrinkToFit="1"/>
      <protection locked="0"/>
    </xf>
    <xf numFmtId="0" fontId="24" fillId="0" borderId="0" xfId="4" applyFont="1" applyFill="1" applyAlignment="1" applyProtection="1">
      <alignment horizontal="left" vertical="top" wrapText="1"/>
    </xf>
    <xf numFmtId="0" fontId="28" fillId="0" borderId="72" xfId="5" applyFont="1" applyFill="1" applyBorder="1" applyAlignment="1" applyProtection="1">
      <alignment horizontal="center" vertical="center" shrinkToFit="1"/>
    </xf>
    <xf numFmtId="0" fontId="28" fillId="0" borderId="61" xfId="5" applyFont="1" applyFill="1" applyBorder="1" applyAlignment="1" applyProtection="1">
      <alignment horizontal="center" vertical="center" shrinkToFit="1"/>
    </xf>
    <xf numFmtId="178" fontId="26" fillId="0" borderId="71" xfId="5" applyNumberFormat="1" applyFont="1" applyFill="1" applyBorder="1" applyAlignment="1" applyProtection="1">
      <alignment vertical="center" shrinkToFit="1"/>
      <protection locked="0"/>
    </xf>
    <xf numFmtId="178" fontId="26" fillId="0" borderId="94" xfId="5" applyNumberFormat="1" applyFont="1" applyFill="1" applyBorder="1" applyAlignment="1" applyProtection="1">
      <alignment vertical="center" shrinkToFit="1"/>
      <protection locked="0"/>
    </xf>
    <xf numFmtId="0" fontId="26" fillId="0" borderId="32" xfId="5" applyFont="1" applyBorder="1" applyAlignment="1" applyProtection="1">
      <alignment horizontal="left" vertical="top" wrapText="1" shrinkToFit="1"/>
    </xf>
    <xf numFmtId="0" fontId="26" fillId="0" borderId="32" xfId="5" applyFont="1" applyBorder="1" applyAlignment="1" applyProtection="1">
      <alignment horizontal="left" vertical="top" shrinkToFit="1"/>
    </xf>
    <xf numFmtId="178" fontId="26" fillId="3" borderId="32" xfId="5" applyNumberFormat="1" applyFont="1" applyFill="1" applyBorder="1" applyAlignment="1" applyProtection="1">
      <alignment horizontal="left" vertical="center" wrapText="1" shrinkToFit="1"/>
    </xf>
    <xf numFmtId="0" fontId="26" fillId="0" borderId="0" xfId="5" applyFont="1" applyBorder="1" applyAlignment="1" applyProtection="1">
      <alignment horizontal="left" vertical="top" wrapText="1" shrinkToFit="1"/>
    </xf>
    <xf numFmtId="0" fontId="24" fillId="0" borderId="0" xfId="4" applyFont="1" applyAlignment="1" applyProtection="1">
      <alignment horizontal="left" vertical="top" shrinkToFit="1"/>
    </xf>
    <xf numFmtId="178" fontId="27" fillId="0" borderId="47" xfId="5" applyNumberFormat="1" applyFont="1" applyFill="1" applyBorder="1" applyAlignment="1" applyProtection="1">
      <alignment horizontal="center" vertical="center" wrapText="1" shrinkToFit="1"/>
      <protection locked="0"/>
    </xf>
    <xf numFmtId="178" fontId="28" fillId="0" borderId="47" xfId="5" applyNumberFormat="1" applyFont="1" applyFill="1" applyBorder="1" applyAlignment="1" applyProtection="1">
      <alignment horizontal="left" vertical="center" shrinkToFit="1"/>
      <protection locked="0"/>
    </xf>
    <xf numFmtId="178" fontId="28" fillId="0" borderId="54" xfId="5" applyNumberFormat="1" applyFont="1" applyFill="1" applyBorder="1" applyAlignment="1" applyProtection="1">
      <alignment horizontal="left" vertical="center" shrinkToFit="1"/>
      <protection locked="0"/>
    </xf>
    <xf numFmtId="0" fontId="28" fillId="0" borderId="9" xfId="5" applyFont="1" applyFill="1" applyBorder="1" applyAlignment="1" applyProtection="1">
      <alignment vertical="center" shrinkToFit="1"/>
      <protection locked="0"/>
    </xf>
    <xf numFmtId="178" fontId="28" fillId="0" borderId="9" xfId="5" applyNumberFormat="1" applyFont="1" applyFill="1" applyBorder="1" applyAlignment="1" applyProtection="1">
      <alignment horizontal="left" vertical="center" shrinkToFit="1"/>
      <protection locked="0"/>
    </xf>
    <xf numFmtId="178" fontId="28" fillId="0" borderId="75" xfId="5" applyNumberFormat="1" applyFont="1" applyFill="1" applyBorder="1" applyAlignment="1" applyProtection="1">
      <alignment horizontal="left" vertical="center" shrinkToFit="1"/>
      <protection locked="0"/>
    </xf>
    <xf numFmtId="0" fontId="28" fillId="0" borderId="53" xfId="6" applyFont="1" applyFill="1" applyBorder="1" applyAlignment="1" applyProtection="1">
      <alignment horizontal="center" vertical="center" wrapText="1" shrinkToFit="1"/>
    </xf>
    <xf numFmtId="0" fontId="28" fillId="0" borderId="77" xfId="6" applyFont="1" applyFill="1" applyBorder="1" applyAlignment="1" applyProtection="1">
      <alignment horizontal="center" vertical="center" wrapText="1" shrinkToFit="1"/>
    </xf>
    <xf numFmtId="179" fontId="28" fillId="0" borderId="47" xfId="5" applyNumberFormat="1" applyFont="1" applyFill="1" applyBorder="1" applyAlignment="1" applyProtection="1">
      <alignment horizontal="center" vertical="center" wrapText="1" shrinkToFit="1"/>
    </xf>
    <xf numFmtId="179" fontId="28" fillId="0" borderId="3" xfId="5" applyNumberFormat="1" applyFont="1" applyFill="1" applyBorder="1" applyAlignment="1" applyProtection="1">
      <alignment horizontal="center" vertical="center" wrapText="1" shrinkToFit="1"/>
    </xf>
    <xf numFmtId="0" fontId="23" fillId="0" borderId="14" xfId="4" applyFont="1" applyFill="1" applyBorder="1" applyAlignment="1" applyProtection="1">
      <alignment horizontal="center" vertical="center"/>
    </xf>
    <xf numFmtId="0" fontId="23" fillId="0" borderId="13" xfId="4" applyFont="1" applyFill="1" applyBorder="1" applyAlignment="1" applyProtection="1">
      <alignment horizontal="center" vertical="center"/>
    </xf>
    <xf numFmtId="0" fontId="23" fillId="0" borderId="76" xfId="4" applyFont="1" applyFill="1" applyBorder="1" applyAlignment="1" applyProtection="1">
      <alignment horizontal="center" vertical="center"/>
    </xf>
    <xf numFmtId="181" fontId="23" fillId="0" borderId="50" xfId="4" applyNumberFormat="1" applyFont="1" applyFill="1" applyBorder="1" applyAlignment="1" applyProtection="1">
      <alignment horizontal="center" vertical="center"/>
    </xf>
    <xf numFmtId="181" fontId="23" fillId="0" borderId="24" xfId="4" applyNumberFormat="1" applyFont="1" applyFill="1" applyBorder="1" applyAlignment="1" applyProtection="1">
      <alignment horizontal="center" vertical="center"/>
    </xf>
    <xf numFmtId="181" fontId="23" fillId="0" borderId="23" xfId="4" applyNumberFormat="1" applyFont="1" applyFill="1" applyBorder="1" applyAlignment="1" applyProtection="1">
      <alignment horizontal="center" vertical="center"/>
    </xf>
    <xf numFmtId="0" fontId="28" fillId="0" borderId="31" xfId="5" applyFont="1" applyFill="1" applyBorder="1" applyAlignment="1" applyProtection="1">
      <alignment horizontal="center" vertical="center"/>
    </xf>
    <xf numFmtId="0" fontId="28" fillId="0" borderId="79" xfId="5" applyFont="1" applyFill="1" applyBorder="1" applyAlignment="1" applyProtection="1">
      <alignment horizontal="center" vertical="center"/>
    </xf>
    <xf numFmtId="0" fontId="28" fillId="0" borderId="59" xfId="5" applyFont="1" applyFill="1" applyBorder="1" applyAlignment="1" applyProtection="1">
      <alignment horizontal="center" vertical="center"/>
    </xf>
    <xf numFmtId="0" fontId="28" fillId="0" borderId="29" xfId="5" applyFont="1" applyFill="1" applyBorder="1" applyAlignment="1" applyProtection="1">
      <alignment horizontal="center" vertical="center" wrapText="1"/>
    </xf>
    <xf numFmtId="0" fontId="28" fillId="0" borderId="32" xfId="5" applyFont="1" applyFill="1" applyBorder="1" applyAlignment="1" applyProtection="1">
      <alignment horizontal="center" vertical="center" wrapText="1"/>
    </xf>
    <xf numFmtId="0" fontId="28" fillId="0" borderId="44" xfId="5" applyFont="1" applyFill="1" applyBorder="1" applyAlignment="1" applyProtection="1">
      <alignment horizontal="center" vertical="center" wrapText="1"/>
    </xf>
    <xf numFmtId="0" fontId="28" fillId="0" borderId="38" xfId="5" applyFont="1" applyFill="1" applyBorder="1" applyAlignment="1" applyProtection="1">
      <alignment horizontal="center" vertical="center" wrapText="1"/>
    </xf>
    <xf numFmtId="0" fontId="28" fillId="0" borderId="0" xfId="5" applyFont="1" applyFill="1" applyBorder="1" applyAlignment="1" applyProtection="1">
      <alignment horizontal="center" vertical="center" wrapText="1"/>
    </xf>
    <xf numFmtId="0" fontId="28" fillId="0" borderId="64" xfId="5" applyFont="1" applyFill="1" applyBorder="1" applyAlignment="1" applyProtection="1">
      <alignment horizontal="center" vertical="center" wrapText="1"/>
    </xf>
    <xf numFmtId="0" fontId="28" fillId="0" borderId="73" xfId="5" applyFont="1" applyFill="1" applyBorder="1" applyAlignment="1" applyProtection="1">
      <alignment horizontal="center" vertical="center" wrapText="1"/>
    </xf>
    <xf numFmtId="0" fontId="28" fillId="0" borderId="13" xfId="5" applyFont="1" applyFill="1" applyBorder="1" applyAlignment="1" applyProtection="1">
      <alignment horizontal="center" vertical="center" wrapText="1"/>
    </xf>
    <xf numFmtId="0" fontId="28" fillId="0" borderId="45" xfId="5" applyFont="1" applyFill="1" applyBorder="1" applyAlignment="1" applyProtection="1">
      <alignment horizontal="center" vertical="center" wrapText="1"/>
    </xf>
    <xf numFmtId="0" fontId="28" fillId="0" borderId="30" xfId="5" applyFont="1" applyFill="1" applyBorder="1" applyAlignment="1" applyProtection="1">
      <alignment horizontal="center" vertical="center" wrapText="1"/>
    </xf>
    <xf numFmtId="0" fontId="28" fillId="0" borderId="40" xfId="5" applyFont="1" applyFill="1" applyBorder="1" applyAlignment="1" applyProtection="1">
      <alignment horizontal="center" vertical="center" wrapText="1"/>
    </xf>
    <xf numFmtId="0" fontId="28" fillId="0" borderId="58" xfId="5" applyFont="1" applyFill="1" applyBorder="1" applyAlignment="1" applyProtection="1">
      <alignment horizontal="center" vertical="center" wrapText="1"/>
    </xf>
    <xf numFmtId="0" fontId="28" fillId="0" borderId="33" xfId="5" applyFont="1" applyFill="1" applyBorder="1" applyAlignment="1" applyProtection="1">
      <alignment horizontal="center" vertical="center" wrapText="1" shrinkToFit="1"/>
    </xf>
    <xf numFmtId="0" fontId="28" fillId="0" borderId="32" xfId="5" applyFont="1" applyFill="1" applyBorder="1" applyAlignment="1" applyProtection="1">
      <alignment horizontal="center" vertical="center" wrapText="1" shrinkToFit="1"/>
    </xf>
    <xf numFmtId="0" fontId="28" fillId="0" borderId="28" xfId="5" applyFont="1" applyFill="1" applyBorder="1" applyAlignment="1" applyProtection="1">
      <alignment horizontal="center" vertical="center" wrapText="1" shrinkToFit="1"/>
    </xf>
    <xf numFmtId="0" fontId="28" fillId="0" borderId="0" xfId="5" applyFont="1" applyFill="1" applyBorder="1" applyAlignment="1" applyProtection="1">
      <alignment horizontal="center" vertical="center" wrapText="1" shrinkToFit="1"/>
    </xf>
    <xf numFmtId="0" fontId="28" fillId="0" borderId="69" xfId="5" applyFont="1" applyFill="1" applyBorder="1" applyAlignment="1" applyProtection="1">
      <alignment horizontal="center" vertical="center" wrapText="1" shrinkToFit="1"/>
    </xf>
    <xf numFmtId="0" fontId="28" fillId="0" borderId="13" xfId="5" applyFont="1" applyFill="1" applyBorder="1" applyAlignment="1" applyProtection="1">
      <alignment horizontal="center" vertical="center" wrapText="1" shrinkToFit="1"/>
    </xf>
    <xf numFmtId="0" fontId="28" fillId="0" borderId="76" xfId="5" applyFont="1" applyFill="1" applyBorder="1" applyAlignment="1" applyProtection="1">
      <alignment horizontal="center" vertical="center" wrapText="1" shrinkToFit="1"/>
    </xf>
    <xf numFmtId="0" fontId="26" fillId="0" borderId="12" xfId="5" applyFont="1" applyFill="1" applyBorder="1" applyAlignment="1" applyProtection="1">
      <alignment horizontal="center" vertical="center"/>
    </xf>
    <xf numFmtId="0" fontId="26" fillId="0" borderId="11" xfId="5" applyFont="1" applyFill="1" applyBorder="1" applyAlignment="1" applyProtection="1">
      <alignment horizontal="center" vertical="center"/>
    </xf>
    <xf numFmtId="0" fontId="26" fillId="0" borderId="7" xfId="5" applyFont="1" applyFill="1" applyBorder="1" applyAlignment="1" applyProtection="1">
      <alignment horizontal="center" vertical="center"/>
    </xf>
    <xf numFmtId="0" fontId="28" fillId="0" borderId="51" xfId="5" applyFont="1" applyFill="1" applyBorder="1" applyAlignment="1" applyProtection="1">
      <alignment horizontal="center" vertical="center" wrapText="1"/>
    </xf>
    <xf numFmtId="0" fontId="28" fillId="0" borderId="4" xfId="5" applyFont="1" applyFill="1" applyBorder="1" applyAlignment="1" applyProtection="1">
      <alignment horizontal="center" vertical="center"/>
    </xf>
    <xf numFmtId="0" fontId="30" fillId="0" borderId="0" xfId="5" applyFont="1" applyBorder="1" applyAlignment="1" applyProtection="1">
      <alignment horizontal="left" vertical="center"/>
    </xf>
    <xf numFmtId="0" fontId="0" fillId="0" borderId="0" xfId="0" applyFont="1" applyAlignment="1">
      <alignment vertical="center"/>
    </xf>
    <xf numFmtId="0" fontId="0" fillId="0" borderId="69" xfId="0" applyFont="1" applyBorder="1" applyAlignment="1">
      <alignment vertical="center"/>
    </xf>
    <xf numFmtId="0" fontId="36" fillId="3" borderId="0" xfId="7" applyFont="1" applyFill="1" applyAlignment="1" applyProtection="1">
      <alignment horizontal="center" vertical="center"/>
    </xf>
    <xf numFmtId="177" fontId="9" fillId="3" borderId="0" xfId="3" applyNumberFormat="1" applyFont="1" applyFill="1" applyBorder="1" applyAlignment="1" applyProtection="1">
      <alignment horizontal="right" vertical="center"/>
    </xf>
    <xf numFmtId="0" fontId="9" fillId="3" borderId="12" xfId="7" applyFont="1" applyFill="1" applyBorder="1" applyAlignment="1" applyProtection="1">
      <alignment horizontal="center" vertical="center" shrinkToFit="1"/>
    </xf>
    <xf numFmtId="0" fontId="9" fillId="3" borderId="11" xfId="7" applyFont="1" applyFill="1" applyBorder="1" applyAlignment="1" applyProtection="1">
      <alignment horizontal="center" vertical="center" shrinkToFit="1"/>
    </xf>
    <xf numFmtId="0" fontId="9" fillId="3" borderId="68" xfId="7" applyFont="1" applyFill="1" applyBorder="1" applyAlignment="1" applyProtection="1">
      <alignment horizontal="center" vertical="center" shrinkToFit="1"/>
    </xf>
    <xf numFmtId="0" fontId="9" fillId="0" borderId="8" xfId="3" applyFont="1" applyFill="1" applyBorder="1" applyAlignment="1" applyProtection="1">
      <alignment horizontal="center" vertical="center" shrinkToFit="1"/>
    </xf>
    <xf numFmtId="0" fontId="9" fillId="0" borderId="11" xfId="3" applyFont="1" applyFill="1" applyBorder="1" applyAlignment="1" applyProtection="1">
      <alignment horizontal="center" vertical="center" shrinkToFit="1"/>
    </xf>
    <xf numFmtId="0" fontId="9" fillId="0" borderId="7" xfId="3" applyFont="1" applyFill="1" applyBorder="1" applyAlignment="1" applyProtection="1">
      <alignment horizontal="center" vertical="center" shrinkToFit="1"/>
    </xf>
    <xf numFmtId="0" fontId="9" fillId="3" borderId="50" xfId="7" applyFont="1" applyFill="1" applyBorder="1" applyAlignment="1" applyProtection="1">
      <alignment horizontal="center" vertical="center" shrinkToFit="1"/>
    </xf>
    <xf numFmtId="0" fontId="9" fillId="3" borderId="24" xfId="7" applyFont="1" applyFill="1" applyBorder="1" applyAlignment="1" applyProtection="1">
      <alignment horizontal="center" vertical="center" shrinkToFit="1"/>
    </xf>
    <xf numFmtId="0" fontId="9" fillId="3" borderId="36" xfId="7" applyFont="1" applyFill="1" applyBorder="1" applyAlignment="1" applyProtection="1">
      <alignment horizontal="center" vertical="center" shrinkToFit="1"/>
    </xf>
    <xf numFmtId="0" fontId="9" fillId="0" borderId="25" xfId="7" applyFont="1" applyFill="1" applyBorder="1" applyAlignment="1" applyProtection="1">
      <alignment horizontal="center" vertical="center" shrinkToFit="1"/>
    </xf>
    <xf numFmtId="0" fontId="9" fillId="0" borderId="24" xfId="7" applyFont="1" applyFill="1" applyBorder="1" applyAlignment="1" applyProtection="1">
      <alignment horizontal="center" vertical="center" shrinkToFit="1"/>
    </xf>
    <xf numFmtId="0" fontId="9" fillId="0" borderId="23" xfId="7" applyFont="1" applyFill="1" applyBorder="1" applyAlignment="1" applyProtection="1">
      <alignment horizontal="center" vertical="center" shrinkToFit="1"/>
    </xf>
    <xf numFmtId="181" fontId="9" fillId="0" borderId="25" xfId="7" applyNumberFormat="1" applyFont="1" applyFill="1" applyBorder="1" applyAlignment="1" applyProtection="1">
      <alignment horizontal="center" vertical="center" shrinkToFit="1"/>
    </xf>
    <xf numFmtId="181" fontId="9" fillId="0" borderId="24" xfId="7" applyNumberFormat="1" applyFont="1" applyFill="1" applyBorder="1" applyAlignment="1" applyProtection="1">
      <alignment horizontal="center" vertical="center" shrinkToFit="1"/>
    </xf>
    <xf numFmtId="181" fontId="9" fillId="0" borderId="23" xfId="7" applyNumberFormat="1" applyFont="1" applyFill="1" applyBorder="1" applyAlignment="1" applyProtection="1">
      <alignment horizontal="center" vertical="center" shrinkToFit="1"/>
    </xf>
    <xf numFmtId="0" fontId="9" fillId="3" borderId="0" xfId="7" applyFont="1" applyFill="1" applyAlignment="1" applyProtection="1">
      <alignment horizontal="left" vertical="top" wrapText="1"/>
    </xf>
    <xf numFmtId="0" fontId="73" fillId="3" borderId="0" xfId="7" applyFont="1" applyFill="1" applyAlignment="1" applyProtection="1">
      <alignment horizontal="left" vertical="center" wrapText="1"/>
    </xf>
    <xf numFmtId="0" fontId="9" fillId="3" borderId="6" xfId="7" applyFont="1" applyFill="1" applyBorder="1" applyAlignment="1" applyProtection="1">
      <alignment horizontal="center" vertical="center" shrinkToFit="1"/>
    </xf>
    <xf numFmtId="0" fontId="9" fillId="3" borderId="5" xfId="7" applyFont="1" applyFill="1" applyBorder="1" applyAlignment="1" applyProtection="1">
      <alignment horizontal="center" vertical="center" shrinkToFit="1"/>
    </xf>
    <xf numFmtId="0" fontId="9" fillId="3" borderId="35" xfId="7" applyFont="1" applyFill="1" applyBorder="1" applyAlignment="1" applyProtection="1">
      <alignment horizontal="center" vertical="center" shrinkToFit="1"/>
    </xf>
    <xf numFmtId="0" fontId="9" fillId="3" borderId="0" xfId="7" applyFont="1" applyFill="1" applyAlignment="1" applyProtection="1">
      <alignment horizontal="left" vertical="center"/>
    </xf>
    <xf numFmtId="0" fontId="8" fillId="3" borderId="17" xfId="7" applyFont="1" applyFill="1" applyBorder="1" applyAlignment="1" applyProtection="1">
      <alignment vertical="center" shrinkToFit="1"/>
    </xf>
    <xf numFmtId="0" fontId="8" fillId="3" borderId="20" xfId="7" applyFont="1" applyFill="1" applyBorder="1" applyAlignment="1" applyProtection="1">
      <alignment vertical="center" shrinkToFit="1"/>
    </xf>
    <xf numFmtId="0" fontId="8" fillId="3" borderId="39" xfId="7" applyFont="1" applyFill="1" applyBorder="1" applyAlignment="1" applyProtection="1">
      <alignment vertical="center" shrinkToFit="1"/>
    </xf>
    <xf numFmtId="0" fontId="8" fillId="3" borderId="0" xfId="7" applyFont="1" applyFill="1" applyAlignment="1" applyProtection="1">
      <alignment horizontal="left" vertical="center" wrapText="1"/>
    </xf>
    <xf numFmtId="0" fontId="9" fillId="3" borderId="0" xfId="2" applyFont="1" applyFill="1" applyBorder="1" applyAlignment="1" applyProtection="1">
      <alignment horizontal="left" vertical="center" wrapText="1"/>
    </xf>
    <xf numFmtId="0" fontId="9" fillId="3" borderId="84" xfId="2" applyFont="1" applyFill="1" applyBorder="1" applyAlignment="1" applyProtection="1">
      <alignment horizontal="left" vertical="center" wrapText="1"/>
    </xf>
    <xf numFmtId="0" fontId="9" fillId="0" borderId="2" xfId="7" applyFont="1" applyFill="1" applyBorder="1" applyAlignment="1" applyProtection="1">
      <alignment horizontal="center" vertical="center" shrinkToFit="1"/>
    </xf>
    <xf numFmtId="0" fontId="9" fillId="0" borderId="5" xfId="7" applyFont="1" applyFill="1" applyBorder="1" applyAlignment="1" applyProtection="1">
      <alignment horizontal="center" vertical="center" shrinkToFit="1"/>
    </xf>
    <xf numFmtId="0" fontId="9" fillId="0" borderId="1" xfId="7" applyFont="1" applyFill="1" applyBorder="1" applyAlignment="1" applyProtection="1">
      <alignment horizontal="center" vertical="center" shrinkToFit="1"/>
    </xf>
    <xf numFmtId="0" fontId="9" fillId="3" borderId="25" xfId="7" applyFont="1" applyFill="1" applyBorder="1" applyAlignment="1" applyProtection="1">
      <alignment horizontal="center" vertical="center"/>
    </xf>
    <xf numFmtId="0" fontId="9" fillId="3" borderId="24" xfId="7" applyFont="1" applyFill="1" applyBorder="1" applyAlignment="1" applyProtection="1">
      <alignment horizontal="center" vertical="center"/>
    </xf>
    <xf numFmtId="0" fontId="9" fillId="3" borderId="36" xfId="7" applyFont="1" applyFill="1" applyBorder="1" applyAlignment="1" applyProtection="1">
      <alignment horizontal="center" vertical="center"/>
    </xf>
    <xf numFmtId="0" fontId="8" fillId="3" borderId="17" xfId="7" applyFont="1" applyFill="1" applyBorder="1" applyAlignment="1" applyProtection="1">
      <alignment horizontal="center" vertical="center"/>
    </xf>
    <xf numFmtId="0" fontId="8" fillId="3" borderId="20" xfId="7" applyFont="1" applyFill="1" applyBorder="1" applyAlignment="1" applyProtection="1">
      <alignment horizontal="center" vertical="center"/>
    </xf>
    <xf numFmtId="0" fontId="8" fillId="3" borderId="37" xfId="7" applyFont="1" applyFill="1" applyBorder="1" applyAlignment="1" applyProtection="1">
      <alignment horizontal="center" vertical="center"/>
    </xf>
    <xf numFmtId="0" fontId="8" fillId="3" borderId="49" xfId="7" applyFont="1" applyFill="1" applyBorder="1" applyAlignment="1" applyProtection="1">
      <alignment horizontal="center" vertical="center"/>
    </xf>
    <xf numFmtId="0" fontId="9" fillId="3" borderId="20" xfId="7" applyFont="1" applyFill="1" applyBorder="1" applyAlignment="1" applyProtection="1">
      <alignment horizontal="center" vertical="center" shrinkToFit="1"/>
    </xf>
    <xf numFmtId="0" fontId="9" fillId="3" borderId="49" xfId="7" applyFont="1" applyFill="1" applyBorder="1" applyAlignment="1" applyProtection="1">
      <alignment horizontal="center" vertical="center" shrinkToFit="1"/>
    </xf>
    <xf numFmtId="0" fontId="9" fillId="3" borderId="39" xfId="7" applyFont="1" applyFill="1" applyBorder="1" applyAlignment="1" applyProtection="1">
      <alignment horizontal="center" vertical="center"/>
    </xf>
    <xf numFmtId="0" fontId="9" fillId="3" borderId="56" xfId="7" applyFont="1" applyFill="1" applyBorder="1" applyAlignment="1" applyProtection="1">
      <alignment horizontal="center" vertical="center"/>
    </xf>
    <xf numFmtId="0" fontId="8" fillId="3" borderId="17" xfId="7" applyFont="1" applyFill="1" applyBorder="1" applyAlignment="1" applyProtection="1">
      <alignment horizontal="center" vertical="center" wrapText="1"/>
    </xf>
    <xf numFmtId="181" fontId="9" fillId="3" borderId="20" xfId="7" applyNumberFormat="1" applyFont="1" applyFill="1" applyBorder="1" applyAlignment="1" applyProtection="1">
      <alignment horizontal="center" vertical="center" shrinkToFit="1"/>
    </xf>
    <xf numFmtId="181" fontId="9" fillId="3" borderId="39" xfId="7" applyNumberFormat="1" applyFont="1" applyFill="1" applyBorder="1" applyAlignment="1" applyProtection="1">
      <alignment horizontal="center" vertical="center" shrinkToFit="1"/>
    </xf>
    <xf numFmtId="181" fontId="9" fillId="3" borderId="49" xfId="7" applyNumberFormat="1" applyFont="1" applyFill="1" applyBorder="1" applyAlignment="1" applyProtection="1">
      <alignment horizontal="center" vertical="center" shrinkToFit="1"/>
    </xf>
    <xf numFmtId="181" fontId="9" fillId="3" borderId="56" xfId="7" applyNumberFormat="1" applyFont="1" applyFill="1" applyBorder="1" applyAlignment="1" applyProtection="1">
      <alignment horizontal="center" vertical="center" shrinkToFit="1"/>
    </xf>
    <xf numFmtId="0" fontId="8" fillId="3" borderId="20" xfId="7" applyFont="1" applyFill="1" applyBorder="1" applyAlignment="1" applyProtection="1">
      <alignment horizontal="center" vertical="center" wrapText="1"/>
    </xf>
    <xf numFmtId="0" fontId="8" fillId="3" borderId="37" xfId="7" applyFont="1" applyFill="1" applyBorder="1" applyAlignment="1" applyProtection="1">
      <alignment horizontal="center" vertical="center" wrapText="1"/>
    </xf>
    <xf numFmtId="0" fontId="8" fillId="3" borderId="49" xfId="7" applyFont="1" applyFill="1" applyBorder="1" applyAlignment="1" applyProtection="1">
      <alignment horizontal="center" vertical="center" wrapText="1"/>
    </xf>
    <xf numFmtId="0" fontId="9" fillId="3" borderId="20" xfId="7" applyFont="1" applyFill="1" applyBorder="1" applyAlignment="1" applyProtection="1">
      <alignment horizontal="center" vertical="center" wrapText="1" shrinkToFit="1"/>
    </xf>
    <xf numFmtId="0" fontId="9" fillId="3" borderId="39" xfId="7" applyFont="1" applyFill="1" applyBorder="1" applyAlignment="1" applyProtection="1">
      <alignment horizontal="center" vertical="center" wrapText="1" shrinkToFit="1"/>
    </xf>
    <xf numFmtId="0" fontId="9" fillId="3" borderId="49" xfId="7" applyFont="1" applyFill="1" applyBorder="1" applyAlignment="1" applyProtection="1">
      <alignment horizontal="center" vertical="center" wrapText="1" shrinkToFit="1"/>
    </xf>
    <xf numFmtId="0" fontId="9" fillId="3" borderId="56" xfId="7" applyFont="1" applyFill="1" applyBorder="1" applyAlignment="1" applyProtection="1">
      <alignment horizontal="center" vertical="center" wrapText="1" shrinkToFit="1"/>
    </xf>
    <xf numFmtId="0" fontId="9" fillId="3" borderId="47" xfId="7" applyFont="1" applyFill="1" applyBorder="1" applyAlignment="1" applyProtection="1">
      <alignment horizontal="left" vertical="center"/>
    </xf>
    <xf numFmtId="0" fontId="9" fillId="3" borderId="25" xfId="7" applyFont="1" applyFill="1" applyBorder="1" applyAlignment="1" applyProtection="1">
      <alignment horizontal="left" vertical="center"/>
    </xf>
    <xf numFmtId="0" fontId="9" fillId="3" borderId="17" xfId="7" applyFont="1" applyFill="1" applyBorder="1" applyAlignment="1" applyProtection="1">
      <alignment horizontal="center" vertical="center" wrapText="1"/>
    </xf>
    <xf numFmtId="0" fontId="9" fillId="3" borderId="20" xfId="7" applyFont="1" applyFill="1" applyBorder="1" applyAlignment="1" applyProtection="1">
      <alignment horizontal="center" vertical="center" wrapText="1"/>
    </xf>
    <xf numFmtId="0" fontId="9" fillId="3" borderId="39" xfId="7" applyFont="1" applyFill="1" applyBorder="1" applyAlignment="1" applyProtection="1">
      <alignment horizontal="center" vertical="center" wrapText="1"/>
    </xf>
    <xf numFmtId="0" fontId="9" fillId="3" borderId="38" xfId="7" applyFont="1" applyFill="1" applyBorder="1" applyAlignment="1" applyProtection="1">
      <alignment horizontal="center" vertical="center" wrapText="1"/>
    </xf>
    <xf numFmtId="0" fontId="9" fillId="3" borderId="0" xfId="7" applyFont="1" applyFill="1" applyBorder="1" applyAlignment="1" applyProtection="1">
      <alignment horizontal="center" vertical="center" wrapText="1"/>
    </xf>
    <xf numFmtId="0" fontId="9" fillId="3" borderId="64" xfId="7" applyFont="1" applyFill="1" applyBorder="1" applyAlignment="1" applyProtection="1">
      <alignment horizontal="center" vertical="center" wrapText="1"/>
    </xf>
    <xf numFmtId="0" fontId="9" fillId="3" borderId="37" xfId="7" applyFont="1" applyFill="1" applyBorder="1" applyAlignment="1" applyProtection="1">
      <alignment horizontal="center" vertical="center" wrapText="1"/>
    </xf>
    <xf numFmtId="0" fontId="9" fillId="3" borderId="49" xfId="7" applyFont="1" applyFill="1" applyBorder="1" applyAlignment="1" applyProtection="1">
      <alignment horizontal="center" vertical="center" wrapText="1"/>
    </xf>
    <xf numFmtId="0" fontId="9" fillId="3" borderId="56" xfId="7" applyFont="1" applyFill="1" applyBorder="1" applyAlignment="1" applyProtection="1">
      <alignment horizontal="center" vertical="center" wrapText="1"/>
    </xf>
    <xf numFmtId="0" fontId="9" fillId="3" borderId="17" xfId="7" applyFont="1" applyFill="1" applyBorder="1" applyAlignment="1" applyProtection="1">
      <alignment horizontal="center" vertical="top" wrapText="1"/>
      <protection locked="0"/>
    </xf>
    <xf numFmtId="0" fontId="9" fillId="3" borderId="20" xfId="7" applyFont="1" applyFill="1" applyBorder="1" applyAlignment="1" applyProtection="1">
      <alignment horizontal="center" vertical="top" wrapText="1"/>
      <protection locked="0"/>
    </xf>
    <xf numFmtId="0" fontId="9" fillId="3" borderId="39" xfId="7" applyFont="1" applyFill="1" applyBorder="1" applyAlignment="1" applyProtection="1">
      <alignment horizontal="center" vertical="top" wrapText="1"/>
      <protection locked="0"/>
    </xf>
    <xf numFmtId="0" fontId="9" fillId="3" borderId="38" xfId="7" applyFont="1" applyFill="1" applyBorder="1" applyAlignment="1" applyProtection="1">
      <alignment horizontal="center" vertical="top" wrapText="1"/>
      <protection locked="0"/>
    </xf>
    <xf numFmtId="0" fontId="9" fillId="3" borderId="0" xfId="7" applyFont="1" applyFill="1" applyBorder="1" applyAlignment="1" applyProtection="1">
      <alignment horizontal="center" vertical="top" wrapText="1"/>
      <protection locked="0"/>
    </xf>
    <xf numFmtId="0" fontId="9" fillId="3" borderId="64" xfId="7" applyFont="1" applyFill="1" applyBorder="1" applyAlignment="1" applyProtection="1">
      <alignment horizontal="center" vertical="top" wrapText="1"/>
      <protection locked="0"/>
    </xf>
    <xf numFmtId="0" fontId="9" fillId="3" borderId="37" xfId="7" applyFont="1" applyFill="1" applyBorder="1" applyAlignment="1" applyProtection="1">
      <alignment horizontal="center" vertical="top" wrapText="1"/>
      <protection locked="0"/>
    </xf>
    <xf numFmtId="0" fontId="9" fillId="3" borderId="49" xfId="7" applyFont="1" applyFill="1" applyBorder="1" applyAlignment="1" applyProtection="1">
      <alignment horizontal="center" vertical="top" wrapText="1"/>
      <protection locked="0"/>
    </xf>
    <xf numFmtId="0" fontId="9" fillId="3" borderId="56" xfId="7" applyFont="1" applyFill="1" applyBorder="1" applyAlignment="1" applyProtection="1">
      <alignment horizontal="center" vertical="top" wrapText="1"/>
      <protection locked="0"/>
    </xf>
    <xf numFmtId="0" fontId="9" fillId="3" borderId="13" xfId="7" applyFont="1" applyFill="1" applyBorder="1" applyAlignment="1" applyProtection="1">
      <alignment horizontal="left" vertical="center"/>
    </xf>
    <xf numFmtId="0" fontId="9" fillId="3" borderId="76" xfId="7" applyFont="1" applyFill="1" applyBorder="1" applyAlignment="1" applyProtection="1">
      <alignment horizontal="left" vertical="center"/>
    </xf>
    <xf numFmtId="0" fontId="9" fillId="3" borderId="32" xfId="7" applyFont="1" applyFill="1" applyBorder="1" applyAlignment="1" applyProtection="1">
      <alignment horizontal="left" vertical="center"/>
    </xf>
    <xf numFmtId="0" fontId="9" fillId="3" borderId="28" xfId="7" applyFont="1" applyFill="1" applyBorder="1" applyAlignment="1" applyProtection="1">
      <alignment horizontal="left" vertical="center"/>
    </xf>
    <xf numFmtId="0" fontId="9" fillId="3" borderId="47" xfId="7" applyFont="1" applyFill="1" applyBorder="1" applyAlignment="1" applyProtection="1">
      <alignment horizontal="left" vertical="center" wrapText="1"/>
    </xf>
    <xf numFmtId="0" fontId="9" fillId="3" borderId="25" xfId="7" applyFont="1" applyFill="1" applyBorder="1" applyAlignment="1" applyProtection="1">
      <alignment horizontal="center" vertical="center" wrapText="1"/>
    </xf>
    <xf numFmtId="0" fontId="9" fillId="3" borderId="24" xfId="7" applyFont="1" applyFill="1" applyBorder="1" applyAlignment="1" applyProtection="1">
      <alignment horizontal="center" vertical="center" wrapText="1"/>
    </xf>
    <xf numFmtId="0" fontId="9" fillId="3" borderId="36" xfId="7" applyFont="1" applyFill="1" applyBorder="1" applyAlignment="1" applyProtection="1">
      <alignment horizontal="center" vertical="center" wrapText="1"/>
    </xf>
    <xf numFmtId="0" fontId="9" fillId="3" borderId="17" xfId="7" applyFont="1" applyFill="1" applyBorder="1" applyAlignment="1" applyProtection="1">
      <alignment horizontal="left" vertical="center" wrapText="1"/>
    </xf>
    <xf numFmtId="0" fontId="9" fillId="3" borderId="20" xfId="7" applyFont="1" applyFill="1" applyBorder="1" applyAlignment="1" applyProtection="1">
      <alignment horizontal="left" vertical="center" wrapText="1"/>
    </xf>
    <xf numFmtId="0" fontId="9" fillId="3" borderId="39" xfId="7" applyFont="1" applyFill="1" applyBorder="1" applyAlignment="1" applyProtection="1">
      <alignment horizontal="left" vertical="center" wrapText="1"/>
    </xf>
    <xf numFmtId="0" fontId="9" fillId="3" borderId="38" xfId="7" applyFont="1" applyFill="1" applyBorder="1" applyAlignment="1" applyProtection="1">
      <alignment horizontal="left" vertical="center" wrapText="1"/>
    </xf>
    <xf numFmtId="0" fontId="9" fillId="3" borderId="0" xfId="7" applyFont="1" applyFill="1" applyBorder="1" applyAlignment="1" applyProtection="1">
      <alignment horizontal="left" vertical="center" wrapText="1"/>
    </xf>
    <xf numFmtId="0" fontId="9" fillId="3" borderId="64" xfId="7" applyFont="1" applyFill="1" applyBorder="1" applyAlignment="1" applyProtection="1">
      <alignment horizontal="left" vertical="center" wrapText="1"/>
    </xf>
    <xf numFmtId="0" fontId="9" fillId="3" borderId="37" xfId="7" applyFont="1" applyFill="1" applyBorder="1" applyAlignment="1" applyProtection="1">
      <alignment horizontal="left" vertical="center" wrapText="1"/>
    </xf>
    <xf numFmtId="0" fontId="9" fillId="3" borderId="49" xfId="7" applyFont="1" applyFill="1" applyBorder="1" applyAlignment="1" applyProtection="1">
      <alignment horizontal="left" vertical="center" wrapText="1"/>
    </xf>
    <xf numFmtId="0" fontId="9" fillId="3" borderId="56" xfId="7" applyFont="1" applyFill="1" applyBorder="1" applyAlignment="1" applyProtection="1">
      <alignment horizontal="left" vertical="center" wrapText="1"/>
    </xf>
    <xf numFmtId="0" fontId="9" fillId="3" borderId="47" xfId="7" applyFont="1" applyFill="1" applyBorder="1" applyAlignment="1" applyProtection="1">
      <alignment horizontal="center" vertical="center" wrapText="1"/>
    </xf>
    <xf numFmtId="0" fontId="9" fillId="3" borderId="47" xfId="7" applyFont="1" applyFill="1" applyBorder="1" applyAlignment="1" applyProtection="1">
      <alignment horizontal="left" vertical="top" wrapText="1"/>
      <protection locked="0"/>
    </xf>
    <xf numFmtId="0" fontId="9" fillId="3" borderId="17" xfId="7" applyFont="1" applyFill="1" applyBorder="1" applyAlignment="1" applyProtection="1">
      <alignment horizontal="left" vertical="top" wrapText="1"/>
      <protection locked="0"/>
    </xf>
    <xf numFmtId="0" fontId="9" fillId="3" borderId="20" xfId="7" applyFont="1" applyFill="1" applyBorder="1" applyAlignment="1" applyProtection="1">
      <alignment horizontal="left" vertical="top" wrapText="1"/>
      <protection locked="0"/>
    </xf>
    <xf numFmtId="0" fontId="9" fillId="3" borderId="39" xfId="7" applyFont="1" applyFill="1" applyBorder="1" applyAlignment="1" applyProtection="1">
      <alignment horizontal="left" vertical="top" wrapText="1"/>
      <protection locked="0"/>
    </xf>
    <xf numFmtId="0" fontId="9" fillId="3" borderId="38" xfId="7" applyFont="1" applyFill="1" applyBorder="1" applyAlignment="1" applyProtection="1">
      <alignment horizontal="left" vertical="top" wrapText="1"/>
      <protection locked="0"/>
    </xf>
    <xf numFmtId="0" fontId="9" fillId="3" borderId="0" xfId="7" applyFont="1" applyFill="1" applyBorder="1" applyAlignment="1" applyProtection="1">
      <alignment horizontal="left" vertical="top" wrapText="1"/>
      <protection locked="0"/>
    </xf>
    <xf numFmtId="0" fontId="9" fillId="3" borderId="64" xfId="7" applyFont="1" applyFill="1" applyBorder="1" applyAlignment="1" applyProtection="1">
      <alignment horizontal="left" vertical="top" wrapText="1"/>
      <protection locked="0"/>
    </xf>
    <xf numFmtId="0" fontId="9" fillId="3" borderId="37" xfId="7" applyFont="1" applyFill="1" applyBorder="1" applyAlignment="1" applyProtection="1">
      <alignment horizontal="left" vertical="top" wrapText="1"/>
      <protection locked="0"/>
    </xf>
    <xf numFmtId="0" fontId="9" fillId="3" borderId="49" xfId="7" applyFont="1" applyFill="1" applyBorder="1" applyAlignment="1" applyProtection="1">
      <alignment horizontal="left" vertical="top" wrapText="1"/>
      <protection locked="0"/>
    </xf>
    <xf numFmtId="0" fontId="9" fillId="3" borderId="56" xfId="7" applyFont="1" applyFill="1" applyBorder="1" applyAlignment="1" applyProtection="1">
      <alignment horizontal="left" vertical="top" wrapText="1"/>
      <protection locked="0"/>
    </xf>
    <xf numFmtId="38" fontId="9" fillId="0" borderId="25" xfId="1" applyNumberFormat="1" applyFont="1" applyFill="1" applyBorder="1" applyAlignment="1" applyProtection="1">
      <alignment horizontal="right" vertical="center"/>
    </xf>
    <xf numFmtId="38" fontId="9" fillId="0" borderId="24" xfId="1" applyNumberFormat="1" applyFont="1" applyFill="1" applyBorder="1" applyAlignment="1" applyProtection="1">
      <alignment horizontal="right" vertical="center"/>
    </xf>
    <xf numFmtId="0" fontId="9" fillId="3" borderId="21" xfId="0" applyFont="1" applyFill="1" applyBorder="1" applyAlignment="1" applyProtection="1">
      <alignment horizontal="left" vertical="center"/>
    </xf>
    <xf numFmtId="0" fontId="9" fillId="3" borderId="20" xfId="0" applyFont="1" applyFill="1" applyBorder="1" applyAlignment="1" applyProtection="1">
      <alignment horizontal="left" vertical="center"/>
    </xf>
    <xf numFmtId="0" fontId="9" fillId="3" borderId="39" xfId="0" applyFont="1" applyFill="1" applyBorder="1" applyAlignment="1" applyProtection="1">
      <alignment horizontal="left" vertical="center"/>
    </xf>
    <xf numFmtId="0" fontId="9" fillId="3" borderId="37" xfId="0" applyFont="1" applyFill="1" applyBorder="1" applyAlignment="1" applyProtection="1">
      <alignment horizontal="right" vertical="center" wrapText="1"/>
    </xf>
    <xf numFmtId="0" fontId="9" fillId="3" borderId="49" xfId="0" applyFont="1" applyFill="1" applyBorder="1" applyAlignment="1" applyProtection="1">
      <alignment horizontal="right" vertical="center" wrapText="1"/>
    </xf>
    <xf numFmtId="0" fontId="9" fillId="3" borderId="56" xfId="0" applyFont="1" applyFill="1" applyBorder="1" applyAlignment="1" applyProtection="1">
      <alignment horizontal="right" vertical="center" wrapText="1"/>
    </xf>
    <xf numFmtId="38" fontId="9" fillId="3" borderId="25" xfId="1" applyNumberFormat="1" applyFont="1" applyFill="1" applyBorder="1" applyAlignment="1" applyProtection="1">
      <alignment horizontal="right" vertical="center"/>
    </xf>
    <xf numFmtId="38" fontId="9" fillId="3" borderId="24" xfId="1" applyNumberFormat="1" applyFont="1" applyFill="1" applyBorder="1" applyAlignment="1" applyProtection="1">
      <alignment horizontal="right" vertical="center"/>
    </xf>
    <xf numFmtId="0" fontId="6" fillId="3" borderId="23" xfId="0" applyFont="1" applyFill="1" applyBorder="1" applyAlignment="1" applyProtection="1">
      <alignment horizontal="center" vertical="center"/>
    </xf>
    <xf numFmtId="0" fontId="9" fillId="3" borderId="50" xfId="0" applyFont="1" applyFill="1" applyBorder="1" applyAlignment="1" applyProtection="1">
      <alignment horizontal="distributed" vertical="center"/>
    </xf>
    <xf numFmtId="0" fontId="9" fillId="3" borderId="24" xfId="0" applyFont="1" applyFill="1" applyBorder="1" applyAlignment="1" applyProtection="1">
      <alignment horizontal="distributed" vertical="center"/>
    </xf>
    <xf numFmtId="0" fontId="9" fillId="3" borderId="36" xfId="0" applyFont="1" applyFill="1" applyBorder="1" applyAlignment="1" applyProtection="1">
      <alignment horizontal="distributed" vertical="center"/>
    </xf>
    <xf numFmtId="0" fontId="9" fillId="3" borderId="29" xfId="0" applyNumberFormat="1" applyFont="1" applyFill="1" applyBorder="1" applyAlignment="1" applyProtection="1">
      <alignment horizontal="center" vertical="center"/>
    </xf>
    <xf numFmtId="0" fontId="9" fillId="3" borderId="32" xfId="0" applyNumberFormat="1" applyFont="1" applyFill="1" applyBorder="1" applyAlignment="1" applyProtection="1">
      <alignment horizontal="center" vertical="center"/>
    </xf>
    <xf numFmtId="0" fontId="9" fillId="3" borderId="28" xfId="0" applyNumberFormat="1" applyFont="1" applyFill="1" applyBorder="1" applyAlignment="1" applyProtection="1">
      <alignment horizontal="center" vertical="center"/>
    </xf>
    <xf numFmtId="38" fontId="9" fillId="3" borderId="2" xfId="0" applyNumberFormat="1" applyFont="1" applyFill="1" applyBorder="1" applyAlignment="1" applyProtection="1">
      <alignment horizontal="right" vertical="center"/>
      <protection locked="0"/>
    </xf>
    <xf numFmtId="38" fontId="9" fillId="3" borderId="5" xfId="0" applyNumberFormat="1" applyFont="1" applyFill="1" applyBorder="1" applyAlignment="1" applyProtection="1">
      <alignment horizontal="right" vertical="center"/>
      <protection locked="0"/>
    </xf>
    <xf numFmtId="0" fontId="48" fillId="3" borderId="0" xfId="0" applyFont="1" applyFill="1" applyAlignment="1" applyProtection="1">
      <alignment horizontal="center" vertical="center"/>
    </xf>
    <xf numFmtId="0" fontId="9" fillId="3" borderId="51" xfId="0" applyFont="1" applyFill="1" applyBorder="1" applyAlignment="1" applyProtection="1">
      <alignment horizontal="distributed" vertical="center"/>
    </xf>
    <xf numFmtId="0" fontId="9" fillId="3" borderId="47" xfId="0" applyFont="1" applyFill="1" applyBorder="1" applyAlignment="1" applyProtection="1">
      <alignment horizontal="distributed" vertical="center"/>
    </xf>
    <xf numFmtId="181" fontId="6" fillId="3" borderId="25" xfId="0" applyNumberFormat="1" applyFont="1" applyFill="1" applyBorder="1" applyAlignment="1" applyProtection="1">
      <alignment horizontal="center" vertical="center" shrinkToFit="1"/>
    </xf>
    <xf numFmtId="181" fontId="6" fillId="3" borderId="24" xfId="0" applyNumberFormat="1" applyFont="1" applyFill="1" applyBorder="1" applyAlignment="1" applyProtection="1">
      <alignment horizontal="center" vertical="center" shrinkToFit="1"/>
    </xf>
    <xf numFmtId="181" fontId="6" fillId="3" borderId="23" xfId="0" applyNumberFormat="1" applyFont="1" applyFill="1" applyBorder="1" applyAlignment="1" applyProtection="1">
      <alignment horizontal="center" vertical="center" shrinkToFit="1"/>
    </xf>
    <xf numFmtId="0" fontId="9" fillId="3" borderId="4" xfId="0" applyFont="1" applyFill="1" applyBorder="1" applyAlignment="1" applyProtection="1">
      <alignment horizontal="distributed" vertical="center"/>
    </xf>
    <xf numFmtId="0" fontId="9" fillId="3" borderId="3" xfId="0" applyFont="1" applyFill="1" applyBorder="1" applyAlignment="1" applyProtection="1">
      <alignment horizontal="distributed" vertical="center"/>
    </xf>
    <xf numFmtId="38" fontId="0" fillId="3" borderId="24" xfId="1" applyNumberFormat="1" applyFont="1" applyFill="1" applyBorder="1" applyAlignment="1" applyProtection="1">
      <alignment horizontal="right" vertical="center"/>
    </xf>
    <xf numFmtId="38" fontId="0" fillId="3" borderId="49" xfId="1" applyNumberFormat="1" applyFont="1" applyFill="1" applyBorder="1" applyAlignment="1" applyProtection="1">
      <alignment horizontal="right" vertical="center"/>
    </xf>
    <xf numFmtId="0" fontId="9" fillId="3" borderId="10" xfId="0" applyFont="1" applyFill="1" applyBorder="1" applyAlignment="1" applyProtection="1">
      <alignment horizontal="distributed" vertical="center"/>
    </xf>
    <xf numFmtId="0" fontId="9" fillId="3" borderId="9" xfId="0" applyFont="1" applyFill="1" applyBorder="1" applyAlignment="1" applyProtection="1">
      <alignment horizontal="distributed" vertical="center"/>
    </xf>
    <xf numFmtId="0" fontId="9" fillId="3" borderId="25" xfId="0" applyFont="1" applyFill="1" applyBorder="1" applyAlignment="1" applyProtection="1">
      <alignment horizontal="left" vertical="center" shrinkToFit="1"/>
    </xf>
    <xf numFmtId="0" fontId="9" fillId="3" borderId="24" xfId="0" applyFont="1" applyFill="1" applyBorder="1" applyAlignment="1" applyProtection="1">
      <alignment horizontal="left" vertical="center" shrinkToFit="1"/>
    </xf>
    <xf numFmtId="0" fontId="9" fillId="3" borderId="36" xfId="0" applyFont="1" applyFill="1" applyBorder="1" applyAlignment="1" applyProtection="1">
      <alignment horizontal="left" vertical="center" shrinkToFit="1"/>
    </xf>
    <xf numFmtId="0" fontId="9" fillId="3" borderId="17" xfId="0" applyFont="1" applyFill="1" applyBorder="1" applyAlignment="1" applyProtection="1">
      <alignment horizontal="left" vertical="center" wrapText="1"/>
    </xf>
    <xf numFmtId="0" fontId="9" fillId="3" borderId="20" xfId="0" applyFont="1" applyFill="1" applyBorder="1" applyAlignment="1" applyProtection="1">
      <alignment horizontal="left" vertical="center" wrapText="1"/>
    </xf>
    <xf numFmtId="0" fontId="9" fillId="3" borderId="39" xfId="0" applyFont="1" applyFill="1" applyBorder="1" applyAlignment="1" applyProtection="1">
      <alignment horizontal="left" vertical="center" wrapText="1"/>
    </xf>
    <xf numFmtId="0" fontId="6" fillId="3" borderId="0" xfId="0" applyFont="1" applyFill="1" applyAlignment="1" applyProtection="1">
      <alignment horizontal="left" vertical="center"/>
    </xf>
    <xf numFmtId="0" fontId="9" fillId="3" borderId="32" xfId="0" applyFont="1" applyFill="1" applyBorder="1" applyAlignment="1" applyProtection="1">
      <alignment horizontal="left" vertical="center"/>
    </xf>
    <xf numFmtId="0" fontId="9" fillId="3" borderId="21" xfId="0" applyFont="1" applyFill="1" applyBorder="1" applyAlignment="1" applyProtection="1">
      <alignment vertical="center" wrapText="1"/>
    </xf>
    <xf numFmtId="38" fontId="9" fillId="3" borderId="31" xfId="0" applyNumberFormat="1" applyFont="1" applyFill="1" applyBorder="1" applyAlignment="1" applyProtection="1">
      <alignment horizontal="right" vertical="center"/>
    </xf>
    <xf numFmtId="38" fontId="9" fillId="3" borderId="30" xfId="0" applyNumberFormat="1" applyFont="1" applyFill="1" applyBorder="1" applyAlignment="1" applyProtection="1">
      <alignment horizontal="right" vertical="center"/>
    </xf>
    <xf numFmtId="38" fontId="9" fillId="3" borderId="29" xfId="0" applyNumberFormat="1" applyFont="1" applyFill="1" applyBorder="1" applyAlignment="1" applyProtection="1">
      <alignment horizontal="right" vertical="center"/>
    </xf>
    <xf numFmtId="0" fontId="8" fillId="3" borderId="32" xfId="0" applyFont="1" applyFill="1" applyBorder="1" applyAlignment="1" applyProtection="1">
      <alignment vertical="top" wrapText="1"/>
    </xf>
    <xf numFmtId="0" fontId="8" fillId="3" borderId="0" xfId="0" applyFont="1" applyFill="1" applyBorder="1" applyAlignment="1" applyProtection="1">
      <alignment vertical="top"/>
    </xf>
    <xf numFmtId="0" fontId="9" fillId="3" borderId="5" xfId="0" applyFont="1" applyFill="1" applyBorder="1" applyProtection="1">
      <alignment vertical="center"/>
    </xf>
    <xf numFmtId="0" fontId="9" fillId="3" borderId="13" xfId="0" applyFont="1" applyFill="1" applyBorder="1" applyProtection="1">
      <alignment vertical="center"/>
    </xf>
    <xf numFmtId="0" fontId="9" fillId="3" borderId="45" xfId="0" applyFont="1" applyFill="1" applyBorder="1" applyProtection="1">
      <alignment vertical="center"/>
    </xf>
    <xf numFmtId="176" fontId="9" fillId="3" borderId="25" xfId="0" applyNumberFormat="1" applyFont="1" applyFill="1" applyBorder="1" applyAlignment="1" applyProtection="1">
      <alignment vertical="center"/>
    </xf>
    <xf numFmtId="176" fontId="9" fillId="3" borderId="24" xfId="0" applyNumberFormat="1" applyFont="1" applyFill="1" applyBorder="1" applyAlignment="1" applyProtection="1">
      <alignment vertical="center"/>
    </xf>
    <xf numFmtId="176" fontId="9" fillId="0" borderId="17" xfId="0" applyNumberFormat="1" applyFont="1" applyFill="1" applyBorder="1" applyAlignment="1" applyProtection="1">
      <alignment vertical="center"/>
    </xf>
    <xf numFmtId="176" fontId="9" fillId="0" borderId="20" xfId="0" applyNumberFormat="1" applyFont="1" applyFill="1" applyBorder="1" applyAlignment="1" applyProtection="1">
      <alignment vertical="center"/>
    </xf>
    <xf numFmtId="0" fontId="9" fillId="3" borderId="5" xfId="0" applyFont="1" applyFill="1" applyBorder="1" applyAlignment="1" applyProtection="1">
      <alignment vertical="center" wrapText="1"/>
    </xf>
    <xf numFmtId="0" fontId="9" fillId="3" borderId="1" xfId="0" applyFont="1" applyFill="1" applyBorder="1" applyAlignment="1" applyProtection="1">
      <alignment vertical="center" wrapText="1"/>
    </xf>
    <xf numFmtId="0" fontId="9" fillId="3" borderId="17" xfId="0" applyFont="1" applyFill="1" applyBorder="1" applyAlignment="1" applyProtection="1">
      <alignment vertical="center"/>
    </xf>
    <xf numFmtId="0" fontId="9" fillId="3" borderId="20" xfId="0" applyFont="1" applyFill="1" applyBorder="1" applyAlignment="1" applyProtection="1">
      <alignment vertical="center"/>
    </xf>
    <xf numFmtId="0" fontId="9" fillId="3" borderId="39" xfId="0" applyFont="1" applyFill="1" applyBorder="1" applyAlignment="1" applyProtection="1">
      <alignment vertical="center"/>
    </xf>
    <xf numFmtId="0" fontId="9" fillId="3" borderId="36" xfId="0" applyFont="1" applyFill="1" applyBorder="1" applyAlignment="1" applyProtection="1">
      <alignment vertical="center"/>
    </xf>
    <xf numFmtId="38" fontId="9" fillId="3" borderId="10" xfId="0" applyNumberFormat="1" applyFont="1" applyFill="1" applyBorder="1" applyAlignment="1" applyProtection="1">
      <alignment horizontal="right" vertical="center"/>
    </xf>
    <xf numFmtId="38" fontId="9" fillId="3" borderId="9" xfId="0" applyNumberFormat="1" applyFont="1" applyFill="1" applyBorder="1" applyAlignment="1" applyProtection="1">
      <alignment horizontal="right" vertical="center"/>
    </xf>
    <xf numFmtId="38" fontId="9" fillId="3" borderId="8" xfId="0" applyNumberFormat="1" applyFont="1" applyFill="1" applyBorder="1" applyAlignment="1" applyProtection="1">
      <alignment horizontal="right" vertical="center"/>
    </xf>
    <xf numFmtId="0" fontId="9" fillId="3" borderId="11" xfId="0" applyFont="1" applyFill="1" applyBorder="1" applyAlignment="1" applyProtection="1">
      <alignment vertical="center" wrapText="1"/>
    </xf>
    <xf numFmtId="0" fontId="9" fillId="3" borderId="7" xfId="0" applyFont="1" applyFill="1" applyBorder="1" applyAlignment="1" applyProtection="1">
      <alignment vertical="center" wrapText="1"/>
    </xf>
    <xf numFmtId="0" fontId="8"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38" fontId="9" fillId="3" borderId="4" xfId="0" applyNumberFormat="1" applyFont="1" applyFill="1" applyBorder="1" applyAlignment="1" applyProtection="1">
      <alignment horizontal="right" vertical="center"/>
    </xf>
    <xf numFmtId="38" fontId="9" fillId="3" borderId="3" xfId="0" applyNumberFormat="1" applyFont="1" applyFill="1" applyBorder="1" applyAlignment="1" applyProtection="1">
      <alignment horizontal="right" vertical="center"/>
    </xf>
    <xf numFmtId="38" fontId="9" fillId="3" borderId="2" xfId="0" applyNumberFormat="1" applyFont="1" applyFill="1" applyBorder="1" applyAlignment="1" applyProtection="1">
      <alignment horizontal="right" vertical="center"/>
    </xf>
    <xf numFmtId="38" fontId="9" fillId="3" borderId="19" xfId="0" applyNumberFormat="1" applyFont="1" applyFill="1" applyBorder="1" applyAlignment="1" applyProtection="1">
      <alignment horizontal="right" vertical="center"/>
    </xf>
    <xf numFmtId="38" fontId="9" fillId="3" borderId="18" xfId="0" applyNumberFormat="1" applyFont="1" applyFill="1" applyBorder="1" applyAlignment="1" applyProtection="1">
      <alignment horizontal="right" vertical="center"/>
    </xf>
    <xf numFmtId="38" fontId="9" fillId="3" borderId="17" xfId="0" applyNumberFormat="1" applyFont="1" applyFill="1" applyBorder="1" applyAlignment="1" applyProtection="1">
      <alignment horizontal="right" vertical="center"/>
    </xf>
    <xf numFmtId="0" fontId="8" fillId="3" borderId="0" xfId="0" applyFont="1" applyFill="1" applyBorder="1" applyAlignment="1" applyProtection="1">
      <alignment vertical="top" wrapText="1"/>
    </xf>
    <xf numFmtId="38" fontId="9" fillId="3" borderId="25" xfId="0" applyNumberFormat="1" applyFont="1" applyFill="1" applyBorder="1" applyAlignment="1" applyProtection="1">
      <alignment horizontal="right" vertical="center"/>
      <protection locked="0"/>
    </xf>
    <xf numFmtId="38" fontId="9" fillId="3" borderId="24" xfId="0" applyNumberFormat="1" applyFont="1" applyFill="1" applyBorder="1" applyAlignment="1" applyProtection="1">
      <alignment horizontal="right" vertical="center"/>
      <protection locked="0"/>
    </xf>
    <xf numFmtId="0" fontId="9" fillId="3" borderId="25"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wrapText="1"/>
    </xf>
    <xf numFmtId="0" fontId="9" fillId="3" borderId="36"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9" fillId="3" borderId="41" xfId="0" applyFont="1" applyFill="1" applyBorder="1" applyAlignment="1" applyProtection="1">
      <alignment horizontal="center" vertical="center" wrapText="1"/>
    </xf>
    <xf numFmtId="0" fontId="9" fillId="3" borderId="33" xfId="0" applyFont="1" applyFill="1" applyBorder="1" applyAlignment="1" applyProtection="1">
      <alignment vertical="center" wrapText="1"/>
    </xf>
    <xf numFmtId="0" fontId="9" fillId="3" borderId="32" xfId="0" applyFont="1" applyFill="1" applyBorder="1" applyAlignment="1" applyProtection="1">
      <alignment vertical="center" wrapText="1"/>
    </xf>
    <xf numFmtId="0" fontId="9" fillId="3" borderId="44" xfId="0" applyFont="1" applyFill="1" applyBorder="1" applyAlignment="1" applyProtection="1">
      <alignment vertical="center" wrapText="1"/>
    </xf>
    <xf numFmtId="38" fontId="9" fillId="3" borderId="11" xfId="0" applyNumberFormat="1" applyFont="1" applyFill="1" applyBorder="1" applyAlignment="1" applyProtection="1">
      <alignment horizontal="right" vertical="center"/>
    </xf>
    <xf numFmtId="38" fontId="9" fillId="3" borderId="43" xfId="0" applyNumberFormat="1" applyFont="1" applyFill="1" applyBorder="1" applyAlignment="1" applyProtection="1">
      <alignment horizontal="right" vertical="center"/>
    </xf>
    <xf numFmtId="38" fontId="9" fillId="3" borderId="42" xfId="0" applyNumberFormat="1" applyFont="1" applyFill="1" applyBorder="1" applyAlignment="1" applyProtection="1">
      <alignment horizontal="right" vertical="center"/>
    </xf>
    <xf numFmtId="0" fontId="9" fillId="3" borderId="2"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5" borderId="17" xfId="2" applyFont="1" applyFill="1" applyBorder="1" applyAlignment="1" applyProtection="1">
      <alignment horizontal="center" vertical="center" wrapText="1" shrinkToFit="1"/>
      <protection locked="0"/>
    </xf>
    <xf numFmtId="0" fontId="9" fillId="5" borderId="39" xfId="2" applyFont="1" applyFill="1" applyBorder="1" applyAlignment="1" applyProtection="1">
      <alignment horizontal="center" vertical="center" wrapText="1" shrinkToFit="1"/>
      <protection locked="0"/>
    </xf>
    <xf numFmtId="0" fontId="9" fillId="5" borderId="37" xfId="2" applyFont="1" applyFill="1" applyBorder="1" applyAlignment="1" applyProtection="1">
      <alignment horizontal="center" vertical="center" wrapText="1" shrinkToFit="1"/>
      <protection locked="0"/>
    </xf>
    <xf numFmtId="0" fontId="9" fillId="5" borderId="56" xfId="2" applyFont="1" applyFill="1" applyBorder="1" applyAlignment="1" applyProtection="1">
      <alignment horizontal="center" vertical="center" wrapText="1" shrinkToFit="1"/>
      <protection locked="0"/>
    </xf>
    <xf numFmtId="0" fontId="9" fillId="3" borderId="17" xfId="2" applyFont="1" applyFill="1" applyBorder="1" applyAlignment="1" applyProtection="1">
      <alignment horizontal="center" vertical="center" wrapText="1" shrinkToFit="1"/>
      <protection locked="0"/>
    </xf>
    <xf numFmtId="0" fontId="9" fillId="3" borderId="39" xfId="2" applyFont="1" applyFill="1" applyBorder="1" applyAlignment="1" applyProtection="1">
      <alignment horizontal="center" vertical="center" wrapText="1" shrinkToFit="1"/>
      <protection locked="0"/>
    </xf>
    <xf numFmtId="0" fontId="9" fillId="3" borderId="37" xfId="2" applyFont="1" applyFill="1" applyBorder="1" applyAlignment="1" applyProtection="1">
      <alignment horizontal="center" vertical="center" wrapText="1" shrinkToFit="1"/>
      <protection locked="0"/>
    </xf>
    <xf numFmtId="0" fontId="9" fillId="3" borderId="56" xfId="2" applyFont="1" applyFill="1" applyBorder="1" applyAlignment="1" applyProtection="1">
      <alignment horizontal="center" vertical="center" wrapText="1" shrinkToFit="1"/>
      <protection locked="0"/>
    </xf>
    <xf numFmtId="0" fontId="9" fillId="5" borderId="110" xfId="2" applyFont="1" applyFill="1" applyBorder="1" applyAlignment="1" applyProtection="1">
      <alignment horizontal="center" vertical="center" wrapText="1" shrinkToFit="1"/>
      <protection locked="0"/>
    </xf>
    <xf numFmtId="0" fontId="9" fillId="5" borderId="111" xfId="2" applyFont="1" applyFill="1" applyBorder="1" applyAlignment="1" applyProtection="1">
      <alignment horizontal="center" vertical="center" wrapText="1" shrinkToFit="1"/>
      <protection locked="0"/>
    </xf>
    <xf numFmtId="0" fontId="9" fillId="5" borderId="38" xfId="2" applyFont="1" applyFill="1" applyBorder="1" applyAlignment="1" applyProtection="1">
      <alignment horizontal="center" vertical="center" wrapText="1" shrinkToFit="1"/>
      <protection locked="0"/>
    </xf>
    <xf numFmtId="0" fontId="9" fillId="5" borderId="64" xfId="2" applyFont="1" applyFill="1" applyBorder="1" applyAlignment="1" applyProtection="1">
      <alignment horizontal="center" vertical="center" wrapText="1" shrinkToFit="1"/>
      <protection locked="0"/>
    </xf>
    <xf numFmtId="0" fontId="9" fillId="3" borderId="38" xfId="2" applyFont="1" applyFill="1" applyBorder="1" applyAlignment="1" applyProtection="1">
      <alignment horizontal="center" vertical="center" wrapText="1" shrinkToFit="1"/>
      <protection locked="0"/>
    </xf>
    <xf numFmtId="0" fontId="9" fillId="3" borderId="64" xfId="2" applyFont="1" applyFill="1" applyBorder="1" applyAlignment="1" applyProtection="1">
      <alignment horizontal="center" vertical="center" wrapText="1" shrinkToFit="1"/>
      <protection locked="0"/>
    </xf>
    <xf numFmtId="0" fontId="8" fillId="3" borderId="0" xfId="2" applyFont="1" applyFill="1" applyAlignment="1" applyProtection="1">
      <alignment horizontal="left" vertical="top" wrapText="1"/>
    </xf>
    <xf numFmtId="0" fontId="8" fillId="0" borderId="0" xfId="2" applyFont="1" applyFill="1" applyAlignment="1" applyProtection="1">
      <alignment horizontal="left" vertical="top" wrapText="1"/>
    </xf>
    <xf numFmtId="0" fontId="11" fillId="3" borderId="17" xfId="2" applyFont="1" applyFill="1" applyBorder="1" applyAlignment="1" applyProtection="1">
      <alignment horizontal="right" vertical="center"/>
      <protection locked="0"/>
    </xf>
    <xf numFmtId="0" fontId="11" fillId="3" borderId="20" xfId="2" applyFont="1" applyFill="1" applyBorder="1" applyAlignment="1" applyProtection="1">
      <alignment horizontal="right" vertical="center"/>
      <protection locked="0"/>
    </xf>
    <xf numFmtId="0" fontId="11" fillId="3" borderId="66" xfId="2" applyFont="1" applyFill="1" applyBorder="1" applyAlignment="1" applyProtection="1">
      <alignment horizontal="right" vertical="center"/>
      <protection locked="0"/>
    </xf>
    <xf numFmtId="0" fontId="11" fillId="3" borderId="39" xfId="2" applyFont="1" applyFill="1" applyBorder="1" applyAlignment="1" applyProtection="1">
      <alignment horizontal="right" vertical="center"/>
      <protection locked="0"/>
    </xf>
    <xf numFmtId="0" fontId="8" fillId="3" borderId="0" xfId="2" applyFont="1" applyFill="1" applyBorder="1" applyAlignment="1" applyProtection="1">
      <alignment horizontal="left" vertical="top"/>
      <protection locked="0"/>
    </xf>
    <xf numFmtId="0" fontId="8" fillId="3" borderId="64" xfId="2" applyFont="1" applyFill="1" applyBorder="1" applyAlignment="1" applyProtection="1">
      <alignment horizontal="left" vertical="top"/>
      <protection locked="0"/>
    </xf>
    <xf numFmtId="0" fontId="8" fillId="3" borderId="37" xfId="2" applyFont="1" applyFill="1" applyBorder="1" applyAlignment="1" applyProtection="1">
      <alignment horizontal="left" vertical="center"/>
      <protection locked="0"/>
    </xf>
    <xf numFmtId="0" fontId="8" fillId="3" borderId="49" xfId="2" applyFont="1" applyFill="1" applyBorder="1" applyAlignment="1" applyProtection="1">
      <alignment horizontal="left" vertical="center"/>
      <protection locked="0"/>
    </xf>
    <xf numFmtId="0" fontId="8" fillId="3" borderId="49" xfId="2" applyFont="1" applyFill="1" applyBorder="1" applyAlignment="1" applyProtection="1">
      <alignment horizontal="center" vertical="center" shrinkToFit="1"/>
      <protection locked="0"/>
    </xf>
    <xf numFmtId="0" fontId="8" fillId="3" borderId="49" xfId="2" applyFont="1" applyFill="1" applyBorder="1" applyAlignment="1" applyProtection="1">
      <alignment horizontal="center" vertical="center"/>
      <protection locked="0"/>
    </xf>
    <xf numFmtId="0" fontId="8" fillId="3" borderId="38" xfId="2" applyFont="1" applyFill="1" applyBorder="1" applyAlignment="1" applyProtection="1">
      <alignment horizontal="left" vertical="top" shrinkToFit="1"/>
      <protection locked="0"/>
    </xf>
    <xf numFmtId="0" fontId="8" fillId="3" borderId="0" xfId="2" applyFont="1" applyFill="1" applyBorder="1" applyAlignment="1" applyProtection="1">
      <alignment horizontal="left" vertical="top" shrinkToFit="1"/>
      <protection locked="0"/>
    </xf>
    <xf numFmtId="0" fontId="8" fillId="3" borderId="0" xfId="2" applyFont="1" applyFill="1" applyBorder="1" applyAlignment="1" applyProtection="1">
      <alignment horizontal="center" vertical="top" shrinkToFit="1"/>
      <protection locked="0"/>
    </xf>
    <xf numFmtId="0" fontId="8" fillId="3" borderId="65" xfId="2" applyFont="1" applyFill="1" applyBorder="1" applyAlignment="1" applyProtection="1">
      <alignment horizontal="center" vertical="top" shrinkToFit="1"/>
      <protection locked="0"/>
    </xf>
    <xf numFmtId="0" fontId="9" fillId="3" borderId="56" xfId="2" applyFont="1" applyFill="1" applyBorder="1" applyAlignment="1" applyProtection="1">
      <alignment horizontal="center" vertical="center"/>
      <protection locked="0"/>
    </xf>
    <xf numFmtId="0" fontId="9" fillId="3" borderId="41" xfId="2" applyFont="1" applyFill="1" applyBorder="1" applyAlignment="1" applyProtection="1">
      <alignment horizontal="center" vertical="center"/>
      <protection locked="0"/>
    </xf>
    <xf numFmtId="0" fontId="9" fillId="3" borderId="36" xfId="2" applyFont="1" applyFill="1" applyBorder="1" applyAlignment="1" applyProtection="1">
      <alignment horizontal="center" vertical="center"/>
      <protection locked="0"/>
    </xf>
    <xf numFmtId="0" fontId="9" fillId="3" borderId="47" xfId="2" applyFont="1" applyFill="1" applyBorder="1" applyAlignment="1" applyProtection="1">
      <alignment horizontal="center" vertical="center"/>
      <protection locked="0"/>
    </xf>
    <xf numFmtId="0" fontId="9" fillId="3" borderId="47" xfId="2" applyFont="1" applyFill="1" applyBorder="1" applyAlignment="1" applyProtection="1">
      <alignment horizontal="center" vertical="center" shrinkToFit="1"/>
    </xf>
    <xf numFmtId="0" fontId="11" fillId="3" borderId="25" xfId="2" applyFont="1" applyFill="1" applyBorder="1" applyAlignment="1" applyProtection="1">
      <alignment horizontal="center" vertical="center" shrinkToFit="1"/>
      <protection locked="0"/>
    </xf>
    <xf numFmtId="0" fontId="11" fillId="3" borderId="24" xfId="2" applyFont="1" applyFill="1" applyBorder="1" applyAlignment="1" applyProtection="1">
      <alignment horizontal="center" vertical="center" shrinkToFit="1"/>
      <protection locked="0"/>
    </xf>
    <xf numFmtId="0" fontId="11" fillId="3" borderId="20" xfId="2" applyFont="1" applyFill="1" applyBorder="1" applyAlignment="1" applyProtection="1">
      <alignment horizontal="center" vertical="center" shrinkToFit="1"/>
      <protection locked="0"/>
    </xf>
    <xf numFmtId="0" fontId="11" fillId="3" borderId="24" xfId="2" applyFont="1" applyFill="1" applyBorder="1" applyAlignment="1" applyProtection="1">
      <alignment horizontal="center" vertical="center"/>
      <protection locked="0"/>
    </xf>
    <xf numFmtId="0" fontId="11" fillId="3" borderId="20" xfId="2" applyFont="1" applyFill="1" applyBorder="1" applyAlignment="1" applyProtection="1">
      <alignment horizontal="center" vertical="center"/>
      <protection locked="0"/>
    </xf>
    <xf numFmtId="0" fontId="11" fillId="3" borderId="36" xfId="2" applyFont="1" applyFill="1" applyBorder="1" applyAlignment="1" applyProtection="1">
      <alignment horizontal="center" vertical="center"/>
      <protection locked="0"/>
    </xf>
    <xf numFmtId="0" fontId="11" fillId="3" borderId="39" xfId="2" applyFont="1" applyFill="1" applyBorder="1" applyAlignment="1" applyProtection="1">
      <alignment horizontal="center" vertical="center"/>
      <protection locked="0"/>
    </xf>
    <xf numFmtId="0" fontId="9" fillId="3" borderId="109" xfId="2" applyFont="1" applyFill="1" applyBorder="1" applyAlignment="1" applyProtection="1">
      <alignment horizontal="center" vertical="center"/>
      <protection locked="0"/>
    </xf>
    <xf numFmtId="0" fontId="9" fillId="3" borderId="67" xfId="2" applyFont="1" applyFill="1" applyBorder="1" applyAlignment="1" applyProtection="1">
      <alignment horizontal="center" vertical="center"/>
      <protection locked="0"/>
    </xf>
    <xf numFmtId="0" fontId="11" fillId="3" borderId="56" xfId="2" applyFont="1" applyFill="1" applyBorder="1" applyAlignment="1" applyProtection="1">
      <alignment horizontal="center" vertical="center"/>
      <protection locked="0"/>
    </xf>
    <xf numFmtId="0" fontId="11" fillId="3" borderId="49" xfId="2" applyFont="1" applyFill="1" applyBorder="1" applyAlignment="1" applyProtection="1">
      <alignment horizontal="center" vertical="center" shrinkToFit="1"/>
      <protection locked="0"/>
    </xf>
    <xf numFmtId="0" fontId="11" fillId="3" borderId="49" xfId="2" applyFont="1" applyFill="1" applyBorder="1" applyAlignment="1" applyProtection="1">
      <alignment horizontal="center" vertical="center"/>
      <protection locked="0"/>
    </xf>
    <xf numFmtId="0" fontId="11" fillId="3" borderId="24" xfId="2" applyFont="1" applyFill="1" applyBorder="1" applyAlignment="1" applyProtection="1">
      <alignment horizontal="center" vertical="center"/>
    </xf>
    <xf numFmtId="0" fontId="11" fillId="3" borderId="113" xfId="2" applyFont="1" applyFill="1" applyBorder="1" applyAlignment="1" applyProtection="1">
      <alignment horizontal="center" vertical="center"/>
    </xf>
    <xf numFmtId="0" fontId="11" fillId="3" borderId="24" xfId="2" applyFont="1" applyFill="1" applyBorder="1" applyAlignment="1" applyProtection="1">
      <alignment horizontal="center" vertical="center" shrinkToFit="1"/>
    </xf>
    <xf numFmtId="0" fontId="11" fillId="3" borderId="113" xfId="2" applyFont="1" applyFill="1" applyBorder="1" applyAlignment="1" applyProtection="1">
      <alignment horizontal="center" vertical="center" shrinkToFit="1"/>
    </xf>
    <xf numFmtId="0" fontId="11" fillId="3" borderId="36" xfId="2" applyFont="1" applyFill="1" applyBorder="1" applyAlignment="1" applyProtection="1">
      <alignment horizontal="center" vertical="center"/>
    </xf>
    <xf numFmtId="0" fontId="11" fillId="3" borderId="114" xfId="2" applyFont="1" applyFill="1" applyBorder="1" applyAlignment="1" applyProtection="1">
      <alignment horizontal="center" vertical="center"/>
    </xf>
    <xf numFmtId="0" fontId="9" fillId="3" borderId="47" xfId="2" applyFont="1" applyFill="1" applyBorder="1" applyAlignment="1" applyProtection="1">
      <alignment horizontal="center" vertical="center"/>
    </xf>
    <xf numFmtId="0" fontId="9" fillId="3" borderId="67" xfId="2" applyFont="1" applyFill="1" applyBorder="1" applyAlignment="1" applyProtection="1">
      <alignment horizontal="center" vertical="center"/>
    </xf>
    <xf numFmtId="0" fontId="9" fillId="3" borderId="108" xfId="2" applyFont="1" applyFill="1" applyBorder="1" applyAlignment="1" applyProtection="1">
      <alignment horizontal="center" vertical="center"/>
    </xf>
    <xf numFmtId="0" fontId="9" fillId="3" borderId="115" xfId="2" applyFont="1" applyFill="1" applyBorder="1" applyAlignment="1" applyProtection="1">
      <alignment horizontal="center" vertical="center"/>
    </xf>
    <xf numFmtId="0" fontId="9" fillId="3" borderId="41" xfId="2" applyFont="1" applyFill="1" applyBorder="1" applyAlignment="1" applyProtection="1">
      <alignment horizontal="center" vertical="center" shrinkToFit="1"/>
    </xf>
    <xf numFmtId="0" fontId="11" fillId="3" borderId="37" xfId="2" applyFont="1" applyFill="1" applyBorder="1" applyAlignment="1" applyProtection="1">
      <alignment horizontal="center" vertical="center" shrinkToFit="1"/>
      <protection locked="0"/>
    </xf>
    <xf numFmtId="0" fontId="9" fillId="3" borderId="6" xfId="2" applyFont="1" applyFill="1" applyBorder="1" applyAlignment="1" applyProtection="1">
      <alignment horizontal="center" vertical="center" shrinkToFit="1"/>
    </xf>
    <xf numFmtId="0" fontId="9" fillId="3" borderId="5" xfId="2" applyFont="1" applyFill="1" applyBorder="1" applyAlignment="1" applyProtection="1">
      <alignment horizontal="center" vertical="center" shrinkToFit="1"/>
    </xf>
    <xf numFmtId="0" fontId="9" fillId="3" borderId="35" xfId="2" applyFont="1" applyFill="1" applyBorder="1" applyAlignment="1" applyProtection="1">
      <alignment horizontal="center" vertical="center" shrinkToFit="1"/>
    </xf>
    <xf numFmtId="0" fontId="9" fillId="3" borderId="17" xfId="2" applyFont="1" applyFill="1" applyBorder="1" applyAlignment="1" applyProtection="1">
      <alignment horizontal="center" vertical="center" shrinkToFit="1"/>
    </xf>
    <xf numFmtId="0" fontId="9" fillId="3" borderId="20" xfId="2" applyFont="1" applyFill="1" applyBorder="1" applyAlignment="1" applyProtection="1">
      <alignment horizontal="center" vertical="center" shrinkToFit="1"/>
    </xf>
    <xf numFmtId="0" fontId="9" fillId="3" borderId="38" xfId="2" applyFont="1" applyFill="1" applyBorder="1" applyAlignment="1" applyProtection="1">
      <alignment horizontal="center" vertical="center" shrinkToFit="1"/>
    </xf>
    <xf numFmtId="0" fontId="9" fillId="3" borderId="0" xfId="2" applyFont="1" applyFill="1" applyBorder="1" applyAlignment="1" applyProtection="1">
      <alignment horizontal="center" vertical="center" shrinkToFit="1"/>
    </xf>
    <xf numFmtId="0" fontId="9" fillId="3" borderId="108" xfId="2" applyFont="1" applyFill="1" applyBorder="1" applyAlignment="1" applyProtection="1">
      <alignment horizontal="center" vertical="center" shrinkToFit="1"/>
    </xf>
    <xf numFmtId="0" fontId="9" fillId="3" borderId="110" xfId="2" applyFont="1" applyFill="1" applyBorder="1" applyAlignment="1" applyProtection="1">
      <alignment horizontal="center" vertical="center" wrapText="1" shrinkToFit="1"/>
      <protection locked="0"/>
    </xf>
    <xf numFmtId="0" fontId="9" fillId="3" borderId="111" xfId="2" applyFont="1" applyFill="1" applyBorder="1" applyAlignment="1" applyProtection="1">
      <alignment horizontal="center" vertical="center" wrapText="1" shrinkToFit="1"/>
      <protection locked="0"/>
    </xf>
    <xf numFmtId="0" fontId="11" fillId="3" borderId="25" xfId="2" applyFont="1" applyFill="1" applyBorder="1" applyAlignment="1" applyProtection="1">
      <alignment horizontal="center" vertical="center" shrinkToFit="1"/>
    </xf>
    <xf numFmtId="0" fontId="11" fillId="3" borderId="112" xfId="2" applyFont="1" applyFill="1" applyBorder="1" applyAlignment="1" applyProtection="1">
      <alignment horizontal="center" vertical="center" shrinkToFit="1"/>
    </xf>
    <xf numFmtId="0" fontId="8" fillId="3" borderId="17" xfId="2" applyFont="1" applyFill="1" applyBorder="1" applyAlignment="1" applyProtection="1">
      <alignment horizontal="center" vertical="center" wrapText="1" shrinkToFit="1"/>
    </xf>
    <xf numFmtId="0" fontId="10" fillId="0" borderId="20" xfId="0" applyFont="1" applyBorder="1" applyAlignment="1">
      <alignment horizontal="center" vertical="center" shrinkToFit="1"/>
    </xf>
    <xf numFmtId="0" fontId="75" fillId="0" borderId="36" xfId="0" applyFont="1" applyBorder="1" applyAlignment="1">
      <alignment horizontal="center" vertical="center" shrinkToFit="1"/>
    </xf>
    <xf numFmtId="0" fontId="9" fillId="5" borderId="47" xfId="2" applyFont="1" applyFill="1" applyBorder="1" applyAlignment="1" applyProtection="1">
      <alignment horizontal="center" vertical="center" shrinkToFit="1"/>
    </xf>
    <xf numFmtId="0" fontId="5" fillId="5" borderId="47" xfId="0" applyFont="1" applyFill="1" applyBorder="1" applyAlignment="1">
      <alignment horizontal="center" vertical="center" shrinkToFit="1"/>
    </xf>
    <xf numFmtId="0" fontId="5" fillId="0" borderId="47" xfId="0" applyFont="1" applyBorder="1" applyAlignment="1">
      <alignment horizontal="center" vertical="center" shrinkToFit="1"/>
    </xf>
    <xf numFmtId="0" fontId="9" fillId="3" borderId="36" xfId="2" applyFont="1" applyFill="1" applyBorder="1" applyAlignment="1" applyProtection="1">
      <alignment horizontal="center" vertical="center"/>
    </xf>
    <xf numFmtId="0" fontId="9" fillId="3" borderId="114" xfId="2" applyFont="1" applyFill="1" applyBorder="1" applyAlignment="1" applyProtection="1">
      <alignment horizontal="center" vertical="center"/>
    </xf>
    <xf numFmtId="0" fontId="33" fillId="3" borderId="0" xfId="2" applyFont="1" applyFill="1" applyAlignment="1" applyProtection="1">
      <alignment horizontal="center" vertical="center"/>
    </xf>
    <xf numFmtId="0" fontId="9" fillId="3" borderId="12" xfId="2" applyFont="1" applyFill="1" applyBorder="1" applyAlignment="1" applyProtection="1">
      <alignment horizontal="center" vertical="center" shrinkToFit="1"/>
    </xf>
    <xf numFmtId="0" fontId="9" fillId="3" borderId="11" xfId="2" applyFont="1" applyFill="1" applyBorder="1" applyAlignment="1" applyProtection="1">
      <alignment horizontal="center" vertical="center" shrinkToFit="1"/>
    </xf>
    <xf numFmtId="0" fontId="9" fillId="3" borderId="68" xfId="2" applyFont="1" applyFill="1" applyBorder="1" applyAlignment="1" applyProtection="1">
      <alignment horizontal="center" vertical="center" shrinkToFit="1"/>
    </xf>
    <xf numFmtId="0" fontId="11" fillId="3" borderId="17" xfId="2" applyFont="1" applyFill="1" applyBorder="1" applyAlignment="1" applyProtection="1">
      <alignment horizontal="center" vertical="center" wrapText="1"/>
    </xf>
    <xf numFmtId="0" fontId="11" fillId="3" borderId="20" xfId="2" applyFont="1" applyFill="1" applyBorder="1" applyAlignment="1" applyProtection="1">
      <alignment horizontal="center" vertical="center"/>
    </xf>
    <xf numFmtId="0" fontId="11" fillId="3" borderId="66" xfId="2" applyFont="1" applyFill="1" applyBorder="1" applyAlignment="1" applyProtection="1">
      <alignment horizontal="center" vertical="center"/>
    </xf>
    <xf numFmtId="0" fontId="11" fillId="3" borderId="37" xfId="2" applyFont="1" applyFill="1" applyBorder="1" applyAlignment="1" applyProtection="1">
      <alignment horizontal="center" vertical="center"/>
    </xf>
    <xf numFmtId="0" fontId="11" fillId="3" borderId="49" xfId="2" applyFont="1" applyFill="1" applyBorder="1" applyAlignment="1" applyProtection="1">
      <alignment horizontal="center" vertical="center"/>
    </xf>
    <xf numFmtId="0" fontId="11" fillId="3" borderId="63" xfId="2" applyFont="1" applyFill="1" applyBorder="1" applyAlignment="1" applyProtection="1">
      <alignment horizontal="center" vertical="center"/>
    </xf>
    <xf numFmtId="0" fontId="9" fillId="3" borderId="39" xfId="2" applyFont="1" applyFill="1" applyBorder="1" applyAlignment="1" applyProtection="1">
      <alignment horizontal="center" vertical="center" shrinkToFit="1"/>
    </xf>
    <xf numFmtId="0" fontId="9" fillId="3" borderId="64" xfId="2" applyFont="1" applyFill="1" applyBorder="1" applyAlignment="1" applyProtection="1">
      <alignment horizontal="center" vertical="center" shrinkToFit="1"/>
    </xf>
    <xf numFmtId="0" fontId="11" fillId="3" borderId="20" xfId="2" applyFont="1" applyFill="1" applyBorder="1" applyAlignment="1" applyProtection="1">
      <alignment horizontal="center" vertical="center" wrapText="1"/>
    </xf>
    <xf numFmtId="0" fontId="11" fillId="3" borderId="39" xfId="2" applyFont="1" applyFill="1" applyBorder="1" applyAlignment="1" applyProtection="1">
      <alignment horizontal="center" vertical="center"/>
    </xf>
    <xf numFmtId="0" fontId="11" fillId="3" borderId="56" xfId="2" applyFont="1" applyFill="1" applyBorder="1" applyAlignment="1" applyProtection="1">
      <alignment horizontal="center" vertical="center"/>
    </xf>
    <xf numFmtId="0" fontId="9" fillId="3" borderId="50" xfId="2" applyFont="1" applyFill="1" applyBorder="1" applyAlignment="1" applyProtection="1">
      <alignment horizontal="center" vertical="center" shrinkToFit="1"/>
    </xf>
    <xf numFmtId="0" fontId="9" fillId="3" borderId="24" xfId="2" applyFont="1" applyFill="1" applyBorder="1" applyAlignment="1" applyProtection="1">
      <alignment horizontal="center" vertical="center" shrinkToFit="1"/>
    </xf>
    <xf numFmtId="0" fontId="9" fillId="3" borderId="36" xfId="2" applyFont="1" applyFill="1" applyBorder="1" applyAlignment="1" applyProtection="1">
      <alignment horizontal="center" vertical="center" shrinkToFit="1"/>
    </xf>
    <xf numFmtId="0" fontId="9" fillId="0" borderId="25" xfId="2" applyFont="1" applyFill="1" applyBorder="1" applyAlignment="1" applyProtection="1">
      <alignment horizontal="center" vertical="center" shrinkToFit="1"/>
    </xf>
    <xf numFmtId="0" fontId="9" fillId="0" borderId="24" xfId="2" applyFont="1" applyFill="1" applyBorder="1" applyAlignment="1" applyProtection="1">
      <alignment horizontal="center" vertical="center" shrinkToFit="1"/>
    </xf>
    <xf numFmtId="0" fontId="9" fillId="0" borderId="23" xfId="2" applyFont="1" applyFill="1" applyBorder="1" applyAlignment="1" applyProtection="1">
      <alignment horizontal="center" vertical="center" shrinkToFit="1"/>
    </xf>
    <xf numFmtId="181" fontId="9" fillId="0" borderId="25" xfId="2" applyNumberFormat="1" applyFont="1" applyFill="1" applyBorder="1" applyAlignment="1" applyProtection="1">
      <alignment horizontal="center" vertical="center" shrinkToFit="1"/>
    </xf>
    <xf numFmtId="181" fontId="9" fillId="0" borderId="24" xfId="2" applyNumberFormat="1" applyFont="1" applyFill="1" applyBorder="1" applyAlignment="1" applyProtection="1">
      <alignment horizontal="center" vertical="center" shrinkToFit="1"/>
    </xf>
    <xf numFmtId="181" fontId="9" fillId="0" borderId="23" xfId="2" applyNumberFormat="1" applyFont="1" applyFill="1" applyBorder="1" applyAlignment="1" applyProtection="1">
      <alignment horizontal="center" vertical="center" shrinkToFit="1"/>
    </xf>
    <xf numFmtId="0" fontId="9" fillId="0" borderId="25" xfId="2" applyNumberFormat="1" applyFont="1" applyFill="1" applyBorder="1" applyAlignment="1" applyProtection="1">
      <alignment horizontal="center" vertical="center" shrinkToFit="1"/>
    </xf>
    <xf numFmtId="0" fontId="9" fillId="0" borderId="24" xfId="2" applyNumberFormat="1" applyFont="1" applyFill="1" applyBorder="1" applyAlignment="1" applyProtection="1">
      <alignment horizontal="center" vertical="center" shrinkToFit="1"/>
    </xf>
    <xf numFmtId="0" fontId="9" fillId="0" borderId="23" xfId="2" applyNumberFormat="1" applyFont="1" applyFill="1" applyBorder="1" applyAlignment="1" applyProtection="1">
      <alignment horizontal="center" vertical="center" shrinkToFit="1"/>
    </xf>
    <xf numFmtId="0" fontId="11" fillId="3" borderId="49" xfId="2" applyFont="1" applyFill="1" applyBorder="1" applyAlignment="1" applyProtection="1">
      <alignment vertical="top" wrapText="1"/>
    </xf>
    <xf numFmtId="0" fontId="9" fillId="0" borderId="2" xfId="2" applyFont="1" applyFill="1" applyBorder="1" applyAlignment="1" applyProtection="1">
      <alignment horizontal="center" vertical="center" shrinkToFit="1"/>
    </xf>
    <xf numFmtId="0" fontId="9" fillId="0" borderId="5" xfId="2" applyFont="1" applyFill="1" applyBorder="1" applyAlignment="1" applyProtection="1">
      <alignment horizontal="center" vertical="center" shrinkToFit="1"/>
    </xf>
    <xf numFmtId="0" fontId="9" fillId="0" borderId="1" xfId="2" applyFont="1" applyFill="1" applyBorder="1" applyAlignment="1" applyProtection="1">
      <alignment horizontal="center" vertical="center" shrinkToFit="1"/>
    </xf>
  </cellXfs>
  <cellStyles count="16">
    <cellStyle name="桁区切り" xfId="1" builtinId="6"/>
    <cellStyle name="桁区切り 3" xfId="13"/>
    <cellStyle name="桁区切り 3 3" xfId="14"/>
    <cellStyle name="桁区切り 5" xfId="10"/>
    <cellStyle name="通貨" xfId="15" builtinId="7"/>
    <cellStyle name="標準" xfId="0" builtinId="0"/>
    <cellStyle name="標準 2 2 2" xfId="8"/>
    <cellStyle name="標準 2 3" xfId="6"/>
    <cellStyle name="標準 2 4" xfId="3"/>
    <cellStyle name="標準 3" xfId="4"/>
    <cellStyle name="標準 3 2" xfId="12"/>
    <cellStyle name="標準 4" xfId="2"/>
    <cellStyle name="標準 4 2" xfId="7"/>
    <cellStyle name="標準 5" xfId="9"/>
    <cellStyle name="標準 5 2" xfId="11"/>
    <cellStyle name="標準_賃金改善内訳表" xfId="5"/>
  </cellStyles>
  <dxfs count="612">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92D050"/>
        </patternFill>
      </fill>
    </dxf>
    <dxf>
      <fill>
        <patternFill>
          <bgColor rgb="FF92D050"/>
        </patternFill>
      </fill>
    </dxf>
    <dxf>
      <fill>
        <patternFill>
          <bgColor rgb="FFCC00CC"/>
        </patternFill>
      </fill>
    </dxf>
    <dxf>
      <fill>
        <patternFill>
          <bgColor rgb="FFCC00CC"/>
        </patternFill>
      </fill>
    </dxf>
    <dxf>
      <fill>
        <patternFill>
          <bgColor rgb="FFFF3300"/>
        </patternFill>
      </fill>
    </dxf>
    <dxf>
      <fill>
        <patternFill>
          <bgColor rgb="FF0070C0"/>
        </patternFill>
      </fill>
    </dxf>
    <dxf>
      <fill>
        <patternFill>
          <bgColor rgb="FF92D050"/>
        </patternFill>
      </fill>
    </dxf>
    <dxf>
      <fill>
        <patternFill>
          <bgColor rgb="FF92D050"/>
        </patternFill>
      </fill>
    </dxf>
    <dxf>
      <fill>
        <patternFill>
          <bgColor rgb="FF48E8FE"/>
        </patternFill>
      </fill>
    </dxf>
    <dxf>
      <fill>
        <patternFill>
          <bgColor rgb="FFFF3300"/>
        </patternFill>
      </fill>
    </dxf>
    <dxf>
      <fill>
        <patternFill>
          <bgColor rgb="FF0070C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0C0"/>
        </patternFill>
      </fill>
    </dxf>
    <dxf>
      <fill>
        <patternFill>
          <bgColor rgb="FF0070C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6699"/>
        </patternFill>
      </fill>
    </dxf>
    <dxf>
      <fill>
        <patternFill>
          <bgColor rgb="FFCC00CC"/>
        </patternFill>
      </fill>
    </dxf>
    <dxf>
      <fill>
        <patternFill>
          <bgColor rgb="FF92D050"/>
        </patternFill>
      </fill>
    </dxf>
    <dxf>
      <fill>
        <patternFill>
          <bgColor rgb="FFCC00CC"/>
        </patternFill>
      </fill>
    </dxf>
    <dxf>
      <fill>
        <patternFill>
          <bgColor rgb="FF92D050"/>
        </patternFill>
      </fill>
    </dxf>
    <dxf>
      <fill>
        <patternFill>
          <bgColor rgb="FF0070C0"/>
        </patternFill>
      </fill>
    </dxf>
    <dxf>
      <fill>
        <patternFill>
          <bgColor theme="6" tint="0.39994506668294322"/>
        </patternFill>
      </fill>
    </dxf>
    <dxf>
      <fill>
        <patternFill>
          <bgColor rgb="FF0070C0"/>
        </patternFill>
      </fill>
    </dxf>
    <dxf>
      <fill>
        <patternFill>
          <bgColor theme="6" tint="0.39994506668294322"/>
        </patternFill>
      </fill>
    </dxf>
    <dxf>
      <fill>
        <patternFill>
          <bgColor rgb="FF92D050"/>
        </patternFill>
      </fill>
    </dxf>
    <dxf>
      <fill>
        <patternFill>
          <bgColor rgb="FF0070C0"/>
        </patternFill>
      </fill>
    </dxf>
    <dxf>
      <fill>
        <patternFill>
          <bgColor rgb="FF0070C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0C0"/>
        </patternFill>
      </fill>
    </dxf>
    <dxf>
      <fill>
        <patternFill>
          <bgColor theme="6" tint="0.39994506668294322"/>
        </patternFill>
      </fill>
    </dxf>
    <dxf>
      <fill>
        <patternFill>
          <bgColor rgb="FF0070C0"/>
        </patternFill>
      </fill>
    </dxf>
    <dxf>
      <fill>
        <patternFill>
          <bgColor theme="6" tint="0.39994506668294322"/>
        </patternFill>
      </fill>
    </dxf>
    <dxf>
      <fill>
        <patternFill>
          <bgColor rgb="FF92D050"/>
        </patternFill>
      </fill>
    </dxf>
    <dxf>
      <fill>
        <patternFill>
          <bgColor rgb="FF0070C0"/>
        </patternFill>
      </fill>
    </dxf>
    <dxf>
      <fill>
        <patternFill>
          <bgColor rgb="FF0070C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3399"/>
      <color rgb="FFFFFF66"/>
      <color rgb="FFFFFC3E"/>
      <color rgb="FFBB8B05"/>
      <color rgb="FF0070C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N$18" lockText="1" noThreeD="1"/>
</file>

<file path=xl/ctrlProps/ctrlProp2.xml><?xml version="1.0" encoding="utf-8"?>
<formControlPr xmlns="http://schemas.microsoft.com/office/spreadsheetml/2009/9/main" objectType="CheckBox" fmlaLink="$AN$19"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I$4" lockText="1" noThreeD="1"/>
</file>

<file path=xl/ctrlProps/ctrlProp7.xml><?xml version="1.0" encoding="utf-8"?>
<formControlPr xmlns="http://schemas.microsoft.com/office/spreadsheetml/2009/9/main" objectType="CheckBox" fmlaLink="$BI$5" lockText="1" noThreeD="1"/>
</file>

<file path=xl/drawings/drawing1.xml><?xml version="1.0" encoding="utf-8"?>
<xdr:wsDr xmlns:xdr="http://schemas.openxmlformats.org/drawingml/2006/spreadsheetDrawing" xmlns:a="http://schemas.openxmlformats.org/drawingml/2006/main">
  <xdr:oneCellAnchor>
    <xdr:from>
      <xdr:col>65</xdr:col>
      <xdr:colOff>302559</xdr:colOff>
      <xdr:row>114</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591403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114</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591403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123825</xdr:colOff>
          <xdr:row>16</xdr:row>
          <xdr:rowOff>114300</xdr:rowOff>
        </xdr:from>
        <xdr:to>
          <xdr:col>32</xdr:col>
          <xdr:colOff>161925</xdr:colOff>
          <xdr:row>18</xdr:row>
          <xdr:rowOff>76200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B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17</xdr:row>
          <xdr:rowOff>104775</xdr:rowOff>
        </xdr:from>
        <xdr:to>
          <xdr:col>33</xdr:col>
          <xdr:colOff>19050</xdr:colOff>
          <xdr:row>19</xdr:row>
          <xdr:rowOff>76200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B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123825</xdr:rowOff>
        </xdr:from>
        <xdr:to>
          <xdr:col>7</xdr:col>
          <xdr:colOff>28575</xdr:colOff>
          <xdr:row>50</xdr:row>
          <xdr:rowOff>66675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B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114300</xdr:rowOff>
        </xdr:from>
        <xdr:to>
          <xdr:col>7</xdr:col>
          <xdr:colOff>28575</xdr:colOff>
          <xdr:row>51</xdr:row>
          <xdr:rowOff>76200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B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104775</xdr:rowOff>
        </xdr:from>
        <xdr:to>
          <xdr:col>7</xdr:col>
          <xdr:colOff>28575</xdr:colOff>
          <xdr:row>52</xdr:row>
          <xdr:rowOff>66675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B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xdr:row>
          <xdr:rowOff>19050</xdr:rowOff>
        </xdr:from>
        <xdr:to>
          <xdr:col>23</xdr:col>
          <xdr:colOff>47625</xdr:colOff>
          <xdr:row>4</xdr:row>
          <xdr:rowOff>38100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C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133350</xdr:rowOff>
        </xdr:from>
        <xdr:to>
          <xdr:col>23</xdr:col>
          <xdr:colOff>57150</xdr:colOff>
          <xdr:row>5</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C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O46"/>
  <sheetViews>
    <sheetView tabSelected="1" view="pageBreakPreview" zoomScaleNormal="100" zoomScaleSheetLayoutView="100" workbookViewId="0">
      <selection activeCell="E5" sqref="E5"/>
    </sheetView>
  </sheetViews>
  <sheetFormatPr defaultRowHeight="13.5" x14ac:dyDescent="0.15"/>
  <cols>
    <col min="1" max="1" width="4.125" customWidth="1"/>
    <col min="3" max="3" width="18.25" customWidth="1"/>
    <col min="5" max="5" width="13.5" customWidth="1"/>
    <col min="6" max="6" width="4.25" customWidth="1"/>
    <col min="7" max="7" width="10.25" customWidth="1"/>
    <col min="10" max="10" width="1.375" customWidth="1"/>
    <col min="11" max="11" width="5.125" customWidth="1"/>
    <col min="12" max="12" width="9" hidden="1" customWidth="1"/>
    <col min="13" max="13" width="12.375" hidden="1" customWidth="1"/>
    <col min="14" max="14" width="10.5" hidden="1" customWidth="1"/>
    <col min="15" max="15" width="2.375" customWidth="1"/>
    <col min="16" max="16" width="9" customWidth="1"/>
  </cols>
  <sheetData>
    <row r="1" spans="1:15" ht="17.25" x14ac:dyDescent="0.15">
      <c r="A1" s="454" t="s">
        <v>492</v>
      </c>
      <c r="B1" s="455"/>
      <c r="C1" s="455"/>
      <c r="D1" s="455"/>
      <c r="E1" s="455"/>
      <c r="F1" s="455"/>
      <c r="G1" s="455"/>
      <c r="H1" s="455"/>
      <c r="I1" s="455"/>
      <c r="J1" s="455"/>
    </row>
    <row r="2" spans="1:15" ht="14.25" thickBot="1" x14ac:dyDescent="0.2">
      <c r="A2" s="230"/>
      <c r="B2" s="230"/>
      <c r="C2" s="230"/>
      <c r="D2" s="230"/>
      <c r="E2" s="230"/>
      <c r="F2" s="230"/>
      <c r="G2" s="230"/>
      <c r="H2" s="230"/>
      <c r="I2" s="230"/>
      <c r="J2" s="230"/>
    </row>
    <row r="3" spans="1:15" ht="201.75" customHeight="1" thickBot="1" x14ac:dyDescent="0.2">
      <c r="A3" s="230"/>
      <c r="B3" s="699" t="s">
        <v>535</v>
      </c>
      <c r="C3" s="700"/>
      <c r="D3" s="700"/>
      <c r="E3" s="700"/>
      <c r="F3" s="700"/>
      <c r="G3" s="700"/>
      <c r="H3" s="700"/>
      <c r="I3" s="701"/>
      <c r="J3" s="230"/>
    </row>
    <row r="4" spans="1:15" ht="30.75" customHeight="1" thickBot="1" x14ac:dyDescent="0.2">
      <c r="A4" s="230"/>
      <c r="B4" s="234" t="s">
        <v>318</v>
      </c>
      <c r="C4" s="230"/>
      <c r="D4" s="230"/>
      <c r="E4" s="230"/>
      <c r="F4" s="230"/>
      <c r="G4" s="230"/>
      <c r="H4" s="230"/>
      <c r="I4" s="230"/>
      <c r="J4" s="230"/>
      <c r="M4" s="233" t="s">
        <v>439</v>
      </c>
      <c r="N4" s="232">
        <v>45017</v>
      </c>
    </row>
    <row r="5" spans="1:15" ht="29.25" customHeight="1" x14ac:dyDescent="0.15">
      <c r="A5" s="230"/>
      <c r="B5" s="230"/>
      <c r="C5" s="268" t="s">
        <v>238</v>
      </c>
      <c r="D5" s="269" t="s">
        <v>45</v>
      </c>
      <c r="E5" s="270"/>
      <c r="F5" s="271" t="s">
        <v>44</v>
      </c>
      <c r="G5" s="230"/>
      <c r="H5" s="230"/>
      <c r="I5" s="230"/>
      <c r="J5" s="230"/>
      <c r="M5" s="233" t="s">
        <v>440</v>
      </c>
      <c r="N5" s="232">
        <v>45047</v>
      </c>
    </row>
    <row r="6" spans="1:15" ht="29.25" customHeight="1" x14ac:dyDescent="0.15">
      <c r="A6" s="230"/>
      <c r="B6" s="230"/>
      <c r="C6" s="272" t="s">
        <v>43</v>
      </c>
      <c r="D6" s="702"/>
      <c r="E6" s="702"/>
      <c r="F6" s="703"/>
      <c r="G6" s="230"/>
      <c r="H6" s="230"/>
      <c r="I6" s="230"/>
      <c r="J6" s="42"/>
      <c r="M6" s="233" t="s">
        <v>441</v>
      </c>
      <c r="N6" s="232">
        <v>45078</v>
      </c>
    </row>
    <row r="7" spans="1:15" ht="29.25" customHeight="1" x14ac:dyDescent="0.15">
      <c r="A7" s="230"/>
      <c r="B7" s="230"/>
      <c r="C7" s="272" t="s">
        <v>317</v>
      </c>
      <c r="D7" s="704"/>
      <c r="E7" s="704"/>
      <c r="F7" s="705"/>
      <c r="G7" s="230"/>
      <c r="H7" s="230"/>
      <c r="I7" s="230"/>
      <c r="J7" s="42"/>
      <c r="M7" s="233" t="s">
        <v>442</v>
      </c>
      <c r="N7" s="232">
        <v>45108</v>
      </c>
    </row>
    <row r="8" spans="1:15" ht="29.25" customHeight="1" x14ac:dyDescent="0.15">
      <c r="A8" s="230"/>
      <c r="B8" s="230"/>
      <c r="C8" s="272" t="s">
        <v>316</v>
      </c>
      <c r="D8" s="706"/>
      <c r="E8" s="707"/>
      <c r="F8" s="708"/>
      <c r="G8" s="230"/>
      <c r="H8" s="230"/>
      <c r="I8" s="230"/>
      <c r="J8" s="42"/>
      <c r="M8" s="233" t="s">
        <v>443</v>
      </c>
      <c r="N8" s="232">
        <v>45139</v>
      </c>
    </row>
    <row r="9" spans="1:15" ht="29.25" customHeight="1" thickBot="1" x14ac:dyDescent="0.2">
      <c r="A9" s="230"/>
      <c r="B9" s="230"/>
      <c r="C9" s="273" t="s">
        <v>315</v>
      </c>
      <c r="D9" s="709"/>
      <c r="E9" s="710"/>
      <c r="F9" s="711"/>
      <c r="G9" s="230"/>
      <c r="H9" s="230"/>
      <c r="I9" s="230"/>
      <c r="J9" s="42"/>
      <c r="M9" s="233" t="s">
        <v>444</v>
      </c>
      <c r="N9" s="232">
        <v>45170</v>
      </c>
    </row>
    <row r="10" spans="1:15" ht="20.25" customHeight="1" thickBot="1" x14ac:dyDescent="0.2">
      <c r="A10" s="230"/>
      <c r="B10" s="230"/>
      <c r="C10" s="231"/>
      <c r="D10" s="231"/>
      <c r="E10" s="231"/>
      <c r="F10" s="231"/>
      <c r="G10" s="230"/>
      <c r="H10" s="230"/>
      <c r="I10" s="230"/>
      <c r="J10" s="42"/>
      <c r="M10" s="233" t="s">
        <v>446</v>
      </c>
      <c r="N10" s="232">
        <v>45200</v>
      </c>
    </row>
    <row r="11" spans="1:15" ht="29.25" customHeight="1" x14ac:dyDescent="0.15">
      <c r="A11" s="230"/>
      <c r="B11" s="230"/>
      <c r="C11" s="690" t="s">
        <v>314</v>
      </c>
      <c r="D11" s="691"/>
      <c r="E11" s="691"/>
      <c r="F11" s="692"/>
      <c r="G11" s="693" t="s">
        <v>54</v>
      </c>
      <c r="H11" s="694"/>
      <c r="I11" s="230"/>
      <c r="J11" s="42"/>
      <c r="M11" s="233" t="s">
        <v>445</v>
      </c>
      <c r="N11" s="232">
        <v>45231</v>
      </c>
    </row>
    <row r="12" spans="1:15" ht="29.25" customHeight="1" thickBot="1" x14ac:dyDescent="0.2">
      <c r="A12" s="230"/>
      <c r="B12" s="230"/>
      <c r="C12" s="238" t="s">
        <v>439</v>
      </c>
      <c r="D12" s="237" t="s">
        <v>313</v>
      </c>
      <c r="E12" s="674" t="s">
        <v>449</v>
      </c>
      <c r="F12" s="675"/>
      <c r="G12" s="236">
        <f>_xlfn.DAYS(VLOOKUP(E12,M4:N16,2,FALSE),VLOOKUP(C12,M4:N16,2,FALSE))/30+1</f>
        <v>12.166666666666666</v>
      </c>
      <c r="H12" s="235" t="s">
        <v>312</v>
      </c>
      <c r="I12" s="230"/>
      <c r="J12" s="42"/>
      <c r="M12" s="233" t="s">
        <v>451</v>
      </c>
      <c r="N12" s="232">
        <v>45261</v>
      </c>
    </row>
    <row r="13" spans="1:15" ht="15.75" customHeight="1" x14ac:dyDescent="0.15">
      <c r="A13" s="230"/>
      <c r="B13" s="230"/>
      <c r="C13" s="377"/>
      <c r="D13" s="231"/>
      <c r="E13" s="231"/>
      <c r="F13" s="231"/>
      <c r="G13" s="231"/>
      <c r="H13" s="230"/>
      <c r="I13" s="230"/>
      <c r="J13" s="42"/>
      <c r="L13" s="378"/>
      <c r="M13" s="233" t="s">
        <v>447</v>
      </c>
      <c r="N13" s="232">
        <v>45292</v>
      </c>
    </row>
    <row r="14" spans="1:15" ht="29.25" customHeight="1" thickBot="1" x14ac:dyDescent="0.2">
      <c r="A14" s="455"/>
      <c r="B14" s="455" t="s">
        <v>482</v>
      </c>
      <c r="C14" s="456"/>
      <c r="D14" s="456"/>
      <c r="E14" s="456"/>
      <c r="F14" s="456"/>
      <c r="G14" s="456"/>
      <c r="H14" s="455"/>
      <c r="I14" s="455"/>
      <c r="J14" s="455"/>
      <c r="K14" s="42"/>
      <c r="M14" s="233" t="s">
        <v>448</v>
      </c>
      <c r="N14" s="232">
        <v>45323</v>
      </c>
      <c r="O14" s="393"/>
    </row>
    <row r="15" spans="1:15" ht="29.25" customHeight="1" x14ac:dyDescent="0.15">
      <c r="A15" s="455"/>
      <c r="B15" s="455"/>
      <c r="C15" s="668" t="s">
        <v>477</v>
      </c>
      <c r="D15" s="669"/>
      <c r="E15" s="669"/>
      <c r="F15" s="697"/>
      <c r="G15" s="697"/>
      <c r="H15" s="698"/>
      <c r="I15" s="457" t="s">
        <v>476</v>
      </c>
      <c r="J15" s="455"/>
      <c r="K15" s="42"/>
      <c r="M15" s="233" t="s">
        <v>449</v>
      </c>
      <c r="N15" s="232">
        <v>45352</v>
      </c>
      <c r="O15" s="393"/>
    </row>
    <row r="16" spans="1:15" ht="29.25" customHeight="1" x14ac:dyDescent="0.15">
      <c r="A16" s="455"/>
      <c r="B16" s="455"/>
      <c r="C16" s="683" t="s">
        <v>484</v>
      </c>
      <c r="D16" s="684"/>
      <c r="E16" s="684"/>
      <c r="F16" s="685"/>
      <c r="G16" s="686"/>
      <c r="H16" s="687"/>
      <c r="I16" s="458"/>
      <c r="J16" s="455"/>
      <c r="K16" s="42"/>
      <c r="M16" s="233"/>
      <c r="N16" s="232"/>
      <c r="O16" s="393"/>
    </row>
    <row r="17" spans="1:15" ht="29.25" customHeight="1" x14ac:dyDescent="0.15">
      <c r="A17" s="455"/>
      <c r="B17" s="455"/>
      <c r="C17" s="683" t="s">
        <v>488</v>
      </c>
      <c r="D17" s="684"/>
      <c r="E17" s="684"/>
      <c r="F17" s="685" t="s">
        <v>450</v>
      </c>
      <c r="G17" s="686"/>
      <c r="H17" s="687"/>
      <c r="I17" s="458"/>
      <c r="J17" s="455"/>
      <c r="K17" s="42"/>
      <c r="M17" s="396" t="s">
        <v>173</v>
      </c>
      <c r="N17" s="379"/>
      <c r="O17" s="393"/>
    </row>
    <row r="18" spans="1:15" ht="29.25" customHeight="1" thickBot="1" x14ac:dyDescent="0.2">
      <c r="A18" s="455"/>
      <c r="B18" s="455"/>
      <c r="C18" s="676" t="s">
        <v>471</v>
      </c>
      <c r="D18" s="677"/>
      <c r="E18" s="677"/>
      <c r="F18" s="695"/>
      <c r="G18" s="696"/>
      <c r="H18" s="696"/>
      <c r="I18" s="459" t="s">
        <v>33</v>
      </c>
      <c r="J18" s="455"/>
      <c r="K18" s="42"/>
      <c r="M18" s="396" t="s">
        <v>167</v>
      </c>
      <c r="N18" s="378"/>
      <c r="O18" s="393"/>
    </row>
    <row r="19" spans="1:15" ht="29.25" customHeight="1" thickBot="1" x14ac:dyDescent="0.2">
      <c r="A19" s="455"/>
      <c r="B19" s="455" t="s">
        <v>529</v>
      </c>
      <c r="C19" s="456"/>
      <c r="D19" s="456"/>
      <c r="E19" s="456"/>
      <c r="F19" s="456"/>
      <c r="G19" s="456"/>
      <c r="H19" s="455"/>
      <c r="I19" s="455"/>
      <c r="J19" s="455"/>
      <c r="K19" s="42"/>
      <c r="M19" s="233" t="s">
        <v>448</v>
      </c>
      <c r="N19" s="232">
        <v>45323</v>
      </c>
      <c r="O19" s="393"/>
    </row>
    <row r="20" spans="1:15" ht="29.25" customHeight="1" x14ac:dyDescent="0.15">
      <c r="A20" s="455"/>
      <c r="B20" s="455"/>
      <c r="C20" s="688" t="s">
        <v>530</v>
      </c>
      <c r="D20" s="637" t="s">
        <v>531</v>
      </c>
      <c r="E20" s="638"/>
      <c r="F20" s="639"/>
      <c r="G20" s="639"/>
      <c r="H20" s="640"/>
      <c r="I20" s="457" t="s">
        <v>1</v>
      </c>
      <c r="J20" s="455"/>
      <c r="K20" s="42"/>
      <c r="M20" s="233" t="s">
        <v>449</v>
      </c>
      <c r="N20" s="232">
        <v>45352</v>
      </c>
      <c r="O20" s="393"/>
    </row>
    <row r="21" spans="1:15" ht="29.25" customHeight="1" x14ac:dyDescent="0.15">
      <c r="A21" s="455"/>
      <c r="B21" s="455"/>
      <c r="C21" s="689"/>
      <c r="D21" s="641" t="s">
        <v>532</v>
      </c>
      <c r="E21" s="642"/>
      <c r="F21" s="643"/>
      <c r="G21" s="644"/>
      <c r="H21" s="645"/>
      <c r="I21" s="458" t="s">
        <v>1</v>
      </c>
      <c r="J21" s="455"/>
      <c r="K21" s="42"/>
      <c r="M21" s="233"/>
      <c r="N21" s="232"/>
      <c r="O21" s="393"/>
    </row>
    <row r="22" spans="1:15" ht="29.25" customHeight="1" x14ac:dyDescent="0.15">
      <c r="A22" s="455"/>
      <c r="B22" s="455"/>
      <c r="C22" s="646" t="s">
        <v>533</v>
      </c>
      <c r="D22" s="641" t="s">
        <v>531</v>
      </c>
      <c r="E22" s="642"/>
      <c r="F22" s="643"/>
      <c r="G22" s="644"/>
      <c r="H22" s="645"/>
      <c r="I22" s="458" t="s">
        <v>1</v>
      </c>
      <c r="J22" s="455"/>
      <c r="K22" s="42"/>
      <c r="M22" s="396" t="s">
        <v>173</v>
      </c>
      <c r="N22" s="379"/>
      <c r="O22" s="393"/>
    </row>
    <row r="23" spans="1:15" ht="29.25" customHeight="1" thickBot="1" x14ac:dyDescent="0.2">
      <c r="A23" s="455"/>
      <c r="B23" s="455"/>
      <c r="C23" s="647"/>
      <c r="D23" s="648" t="s">
        <v>532</v>
      </c>
      <c r="E23" s="649"/>
      <c r="F23" s="650"/>
      <c r="G23" s="651"/>
      <c r="H23" s="651"/>
      <c r="I23" s="459" t="s">
        <v>1</v>
      </c>
      <c r="J23" s="455"/>
      <c r="K23" s="42"/>
      <c r="M23" s="396" t="s">
        <v>167</v>
      </c>
      <c r="N23" s="378"/>
      <c r="O23" s="393"/>
    </row>
    <row r="24" spans="1:15" ht="18" customHeight="1" x14ac:dyDescent="0.15">
      <c r="A24" s="455"/>
      <c r="B24" s="460" t="s">
        <v>478</v>
      </c>
      <c r="C24" s="456"/>
      <c r="D24" s="456"/>
      <c r="E24" s="456"/>
      <c r="F24" s="456"/>
      <c r="G24" s="456"/>
      <c r="H24" s="455"/>
      <c r="I24" s="455"/>
      <c r="J24" s="455"/>
      <c r="K24" s="42"/>
      <c r="M24" s="395">
        <v>7</v>
      </c>
      <c r="N24" s="378"/>
      <c r="O24" s="393"/>
    </row>
    <row r="25" spans="1:15" ht="17.25" customHeight="1" thickBot="1" x14ac:dyDescent="0.2">
      <c r="A25" s="455"/>
      <c r="B25" s="460" t="s">
        <v>483</v>
      </c>
      <c r="C25" s="456"/>
      <c r="D25" s="456"/>
      <c r="E25" s="456"/>
      <c r="F25" s="456"/>
      <c r="G25" s="456"/>
      <c r="H25" s="455"/>
      <c r="I25" s="455"/>
      <c r="J25" s="455"/>
      <c r="K25" s="42"/>
      <c r="M25" s="395">
        <v>6</v>
      </c>
      <c r="N25" s="378"/>
      <c r="O25" s="393"/>
    </row>
    <row r="26" spans="1:15" ht="29.25" customHeight="1" x14ac:dyDescent="0.15">
      <c r="A26" s="455"/>
      <c r="B26" s="455"/>
      <c r="C26" s="668" t="s">
        <v>472</v>
      </c>
      <c r="D26" s="669"/>
      <c r="E26" s="669"/>
      <c r="F26" s="670"/>
      <c r="G26" s="671"/>
      <c r="H26" s="672"/>
      <c r="I26" s="457" t="s">
        <v>473</v>
      </c>
      <c r="J26" s="455"/>
      <c r="K26" s="42"/>
      <c r="M26" s="394">
        <v>5</v>
      </c>
      <c r="N26" s="378"/>
      <c r="O26" s="393"/>
    </row>
    <row r="27" spans="1:15" ht="29.25" customHeight="1" x14ac:dyDescent="0.15">
      <c r="A27" s="455"/>
      <c r="B27" s="455"/>
      <c r="C27" s="683" t="s">
        <v>474</v>
      </c>
      <c r="D27" s="684"/>
      <c r="E27" s="684"/>
      <c r="F27" s="634"/>
      <c r="G27" s="635"/>
      <c r="H27" s="636"/>
      <c r="I27" s="458" t="s">
        <v>473</v>
      </c>
      <c r="J27" s="455"/>
      <c r="K27" s="42"/>
      <c r="M27" s="394">
        <v>4</v>
      </c>
      <c r="N27" s="395"/>
      <c r="O27" s="393"/>
    </row>
    <row r="28" spans="1:15" ht="29.25" customHeight="1" x14ac:dyDescent="0.15">
      <c r="A28" s="455"/>
      <c r="B28" s="455"/>
      <c r="C28" s="683" t="s">
        <v>491</v>
      </c>
      <c r="D28" s="684"/>
      <c r="E28" s="684"/>
      <c r="F28" s="685" t="s">
        <v>450</v>
      </c>
      <c r="G28" s="686"/>
      <c r="H28" s="687"/>
      <c r="I28" s="458"/>
      <c r="J28" s="455"/>
      <c r="K28" s="42"/>
      <c r="M28" s="378" t="s">
        <v>450</v>
      </c>
      <c r="N28" s="395"/>
      <c r="O28" s="393"/>
    </row>
    <row r="29" spans="1:15" ht="29.25" customHeight="1" x14ac:dyDescent="0.15">
      <c r="A29" s="455"/>
      <c r="B29" s="455"/>
      <c r="C29" s="683" t="s">
        <v>475</v>
      </c>
      <c r="D29" s="684"/>
      <c r="E29" s="684"/>
      <c r="F29" s="634"/>
      <c r="G29" s="635"/>
      <c r="H29" s="636"/>
      <c r="I29" s="458" t="s">
        <v>473</v>
      </c>
      <c r="J29" s="455"/>
      <c r="K29" s="42"/>
      <c r="M29" s="378" t="s">
        <v>489</v>
      </c>
      <c r="N29" s="395"/>
      <c r="O29" s="393"/>
    </row>
    <row r="30" spans="1:15" ht="29.25" customHeight="1" thickBot="1" x14ac:dyDescent="0.2">
      <c r="A30" s="455"/>
      <c r="B30" s="455"/>
      <c r="C30" s="676" t="s">
        <v>534</v>
      </c>
      <c r="D30" s="677"/>
      <c r="E30" s="677"/>
      <c r="F30" s="665"/>
      <c r="G30" s="666"/>
      <c r="H30" s="667"/>
      <c r="I30" s="459"/>
      <c r="J30" s="455"/>
      <c r="K30" s="42"/>
      <c r="M30" s="378" t="s">
        <v>490</v>
      </c>
      <c r="N30" s="378"/>
      <c r="O30" s="393"/>
    </row>
    <row r="31" spans="1:15" ht="18" customHeight="1" x14ac:dyDescent="0.15">
      <c r="A31" s="455"/>
      <c r="B31" s="455" t="s">
        <v>480</v>
      </c>
      <c r="C31" s="456"/>
      <c r="D31" s="456"/>
      <c r="E31" s="456"/>
      <c r="F31" s="456"/>
      <c r="G31" s="456"/>
      <c r="H31" s="455"/>
      <c r="I31" s="455"/>
      <c r="J31" s="455"/>
      <c r="K31" s="42"/>
      <c r="N31" s="378"/>
      <c r="O31" s="393"/>
    </row>
    <row r="32" spans="1:15" ht="18" customHeight="1" thickBot="1" x14ac:dyDescent="0.2">
      <c r="A32" s="455"/>
      <c r="B32" s="455" t="s">
        <v>481</v>
      </c>
      <c r="C32" s="456"/>
      <c r="D32" s="456"/>
      <c r="E32" s="456"/>
      <c r="F32" s="456"/>
      <c r="G32" s="456"/>
      <c r="H32" s="455"/>
      <c r="I32" s="455"/>
      <c r="J32" s="455"/>
      <c r="K32" s="42"/>
      <c r="N32" s="378"/>
      <c r="O32" s="393"/>
    </row>
    <row r="33" spans="1:15" ht="29.25" customHeight="1" thickBot="1" x14ac:dyDescent="0.2">
      <c r="A33" s="455"/>
      <c r="B33" s="455"/>
      <c r="C33" s="678" t="s">
        <v>479</v>
      </c>
      <c r="D33" s="679"/>
      <c r="E33" s="679"/>
      <c r="F33" s="680"/>
      <c r="G33" s="681"/>
      <c r="H33" s="682"/>
      <c r="I33" s="461" t="s">
        <v>473</v>
      </c>
      <c r="J33" s="455"/>
      <c r="K33" s="42"/>
      <c r="N33" s="378"/>
      <c r="O33" s="393"/>
    </row>
    <row r="34" spans="1:15" ht="30.75" customHeight="1" thickBot="1" x14ac:dyDescent="0.2">
      <c r="A34" s="455"/>
      <c r="B34" s="462" t="s">
        <v>311</v>
      </c>
      <c r="C34" s="455"/>
      <c r="D34" s="455"/>
      <c r="E34" s="455"/>
      <c r="F34" s="455"/>
      <c r="G34" s="455"/>
      <c r="H34" s="455"/>
      <c r="I34" s="455"/>
      <c r="J34" s="47"/>
    </row>
    <row r="35" spans="1:15" ht="29.25" hidden="1" customHeight="1" thickBot="1" x14ac:dyDescent="0.2">
      <c r="A35" s="455"/>
      <c r="B35" s="455"/>
      <c r="C35" s="654" t="s">
        <v>310</v>
      </c>
      <c r="D35" s="655"/>
      <c r="E35" s="655"/>
      <c r="F35" s="656"/>
      <c r="G35" s="463"/>
      <c r="H35" s="461" t="s">
        <v>309</v>
      </c>
      <c r="I35" s="455"/>
      <c r="J35" s="47"/>
    </row>
    <row r="36" spans="1:15" ht="29.25" hidden="1" customHeight="1" thickBot="1" x14ac:dyDescent="0.2">
      <c r="A36" s="455"/>
      <c r="B36" s="455"/>
      <c r="C36" s="456"/>
      <c r="D36" s="456"/>
      <c r="E36" s="456"/>
      <c r="F36" s="456"/>
      <c r="G36" s="464"/>
      <c r="H36" s="465"/>
      <c r="I36" s="455"/>
      <c r="J36" s="47"/>
    </row>
    <row r="37" spans="1:15" ht="44.25" customHeight="1" x14ac:dyDescent="0.15">
      <c r="A37" s="455"/>
      <c r="B37" s="455"/>
      <c r="C37" s="657" t="s">
        <v>493</v>
      </c>
      <c r="D37" s="658"/>
      <c r="E37" s="658"/>
      <c r="F37" s="658"/>
      <c r="G37" s="661"/>
      <c r="H37" s="662"/>
      <c r="I37" s="457" t="s">
        <v>1</v>
      </c>
      <c r="J37" s="47"/>
      <c r="L37" s="652" t="s">
        <v>308</v>
      </c>
      <c r="M37" s="652"/>
      <c r="N37" s="652"/>
    </row>
    <row r="38" spans="1:15" ht="44.25" customHeight="1" thickBot="1" x14ac:dyDescent="0.2">
      <c r="A38" s="455"/>
      <c r="B38" s="455"/>
      <c r="C38" s="659" t="s">
        <v>494</v>
      </c>
      <c r="D38" s="660"/>
      <c r="E38" s="660"/>
      <c r="F38" s="660"/>
      <c r="G38" s="663"/>
      <c r="H38" s="664"/>
      <c r="I38" s="459" t="s">
        <v>1</v>
      </c>
      <c r="J38" s="47"/>
      <c r="L38" s="653">
        <f>IFERROR(G38/G37,0)</f>
        <v>0</v>
      </c>
      <c r="M38" s="653"/>
      <c r="N38" s="653"/>
    </row>
    <row r="39" spans="1:15" ht="68.25" customHeight="1" x14ac:dyDescent="0.15">
      <c r="A39" s="455"/>
      <c r="B39" s="455"/>
      <c r="C39" s="673" t="s">
        <v>495</v>
      </c>
      <c r="D39" s="673"/>
      <c r="E39" s="673"/>
      <c r="F39" s="673"/>
      <c r="G39" s="673"/>
      <c r="H39" s="673"/>
      <c r="I39" s="673"/>
      <c r="J39" s="47"/>
    </row>
    <row r="40" spans="1:15" ht="14.25" x14ac:dyDescent="0.15">
      <c r="A40" s="230"/>
      <c r="B40" s="230"/>
      <c r="C40" s="230"/>
      <c r="D40" s="230"/>
      <c r="E40" s="230"/>
      <c r="F40" s="230"/>
      <c r="G40" s="230"/>
      <c r="H40" s="230"/>
      <c r="I40" s="230"/>
      <c r="J40" s="42"/>
    </row>
    <row r="41" spans="1:15" ht="14.25" x14ac:dyDescent="0.15">
      <c r="J41" s="1"/>
    </row>
    <row r="42" spans="1:15" ht="14.25" x14ac:dyDescent="0.15">
      <c r="J42" s="1"/>
    </row>
    <row r="43" spans="1:15" ht="14.25" x14ac:dyDescent="0.15">
      <c r="J43" s="1"/>
    </row>
    <row r="44" spans="1:15" ht="14.25" x14ac:dyDescent="0.15">
      <c r="J44" s="1"/>
    </row>
    <row r="45" spans="1:15" ht="14.25" x14ac:dyDescent="0.15">
      <c r="J45" s="1"/>
    </row>
    <row r="46" spans="1:15" ht="14.25" x14ac:dyDescent="0.15">
      <c r="J46" s="1"/>
    </row>
  </sheetData>
  <sheetProtection algorithmName="SHA-512" hashValue="vxgpD78OJ8awB+VQ+kN7snXQ8rpYHTaVSfQS2jUFgQC1/Rt+0rDjQAoRtFRbtwaxWQ6ipwG6qwwZop2acnYSPg==" saltValue="RBdfzsWxhkKYqiUucjkcnw==" spinCount="100000" sheet="1" objects="1" scenarios="1"/>
  <protectedRanges>
    <protectedRange sqref="P12 E5 D6:F6 D7:F7 D8:F8 D9:F9 C12 E12:F12 F15:H15 F16:H16 F17:H17 F18:H18 F20:H20 F21:H21 F22:H22 F23:H23 F26:H26 F27:H27 F28:H28 F29:H29 F30:H30 F33:H33 G37:H37" name="範囲1"/>
  </protectedRanges>
  <mergeCells count="46">
    <mergeCell ref="B3:I3"/>
    <mergeCell ref="D6:F6"/>
    <mergeCell ref="D7:F7"/>
    <mergeCell ref="D8:F8"/>
    <mergeCell ref="D9:F9"/>
    <mergeCell ref="C11:F11"/>
    <mergeCell ref="G11:H11"/>
    <mergeCell ref="C16:E16"/>
    <mergeCell ref="F16:H16"/>
    <mergeCell ref="C18:E18"/>
    <mergeCell ref="F18:H18"/>
    <mergeCell ref="C15:E15"/>
    <mergeCell ref="F15:H15"/>
    <mergeCell ref="F30:H30"/>
    <mergeCell ref="C26:E26"/>
    <mergeCell ref="F26:H26"/>
    <mergeCell ref="C39:I39"/>
    <mergeCell ref="E12:F12"/>
    <mergeCell ref="C30:E30"/>
    <mergeCell ref="C33:E33"/>
    <mergeCell ref="F33:H33"/>
    <mergeCell ref="C29:E29"/>
    <mergeCell ref="F29:H29"/>
    <mergeCell ref="C27:E27"/>
    <mergeCell ref="C17:E17"/>
    <mergeCell ref="F17:H17"/>
    <mergeCell ref="C28:E28"/>
    <mergeCell ref="F28:H28"/>
    <mergeCell ref="C20:C21"/>
    <mergeCell ref="L37:N37"/>
    <mergeCell ref="L38:N38"/>
    <mergeCell ref="C35:F35"/>
    <mergeCell ref="C37:F37"/>
    <mergeCell ref="C38:F38"/>
    <mergeCell ref="G37:H37"/>
    <mergeCell ref="G38:H38"/>
    <mergeCell ref="C22:C23"/>
    <mergeCell ref="D22:E22"/>
    <mergeCell ref="F22:H22"/>
    <mergeCell ref="D23:E23"/>
    <mergeCell ref="F23:H23"/>
    <mergeCell ref="F27:H27"/>
    <mergeCell ref="D20:E20"/>
    <mergeCell ref="F20:H20"/>
    <mergeCell ref="D21:E21"/>
    <mergeCell ref="F21:H21"/>
  </mergeCells>
  <phoneticPr fontId="7"/>
  <conditionalFormatting sqref="F26:H30 F33:H33">
    <cfRule type="containsBlanks" dxfId="611" priority="7">
      <formula>LEN(TRIM(F26))=0</formula>
    </cfRule>
  </conditionalFormatting>
  <conditionalFormatting sqref="F15:H18 G37:H38">
    <cfRule type="containsBlanks" dxfId="610" priority="8">
      <formula>LEN(TRIM(F15))=0</formula>
    </cfRule>
  </conditionalFormatting>
  <conditionalFormatting sqref="F20:H23">
    <cfRule type="containsBlanks" dxfId="609" priority="2">
      <formula>LEN(TRIM(F20))=0</formula>
    </cfRule>
  </conditionalFormatting>
  <conditionalFormatting sqref="E5 D6:F9">
    <cfRule type="containsBlanks" dxfId="608" priority="1">
      <formula>LEN(TRIM(D5))=0</formula>
    </cfRule>
  </conditionalFormatting>
  <dataValidations count="7">
    <dataValidation type="list" allowBlank="1" showInputMessage="1" showErrorMessage="1" sqref="E5 J34:J46 J6:J13 K14:K33">
      <formula1>"鶴見,神奈川,西,中,南,港南,保土ケ谷,旭,磯子,金沢,港北,緑,青葉,都筑,泉,栄,戸塚,瀬谷"</formula1>
    </dataValidation>
    <dataValidation type="list" allowBlank="1" showInputMessage="1" showErrorMessage="1" sqref="D6:F6">
      <formula1>"保育所,認定こども園,幼稚園,小規模保育事業,家庭的保育事業,事業所内保育事業"</formula1>
    </dataValidation>
    <dataValidation type="textLength" operator="equal" allowBlank="1" showInputMessage="1" showErrorMessage="1" errorTitle="無効な入力" error="13桁で入力してください" sqref="D7:F7">
      <formula1>13</formula1>
    </dataValidation>
    <dataValidation type="list" allowBlank="1" showInputMessage="1" showErrorMessage="1" sqref="F15:H15 F18:H18">
      <formula1>$M$24:$M$27</formula1>
    </dataValidation>
    <dataValidation type="list" allowBlank="1" showInputMessage="1" showErrorMessage="1" sqref="E12:F12 C12">
      <formula1>$M$4:$M$15</formula1>
    </dataValidation>
    <dataValidation type="list" allowBlank="1" showInputMessage="1" showErrorMessage="1" sqref="F16:H16 F30:H30">
      <formula1>$M$17:$M$18</formula1>
    </dataValidation>
    <dataValidation type="list" allowBlank="1" showInputMessage="1" showErrorMessage="1" sqref="F17:H17 F28:H28">
      <formula1>$M$28:$M$30</formula1>
    </dataValidation>
  </dataValidations>
  <pageMargins left="0.25" right="0.25" top="0.75" bottom="0.75" header="0.3" footer="0.3"/>
  <pageSetup paperSize="9" fitToHeight="0" orientation="portrait" r:id="rId1"/>
  <rowBreaks count="1" manualBreakCount="1">
    <brk id="23"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Q24"/>
  <sheetViews>
    <sheetView view="pageBreakPreview" zoomScale="80" zoomScaleNormal="85" zoomScaleSheetLayoutView="80" workbookViewId="0">
      <selection activeCell="E12" sqref="E12"/>
    </sheetView>
  </sheetViews>
  <sheetFormatPr defaultColWidth="9" defaultRowHeight="18" customHeight="1" x14ac:dyDescent="0.15"/>
  <cols>
    <col min="1" max="1" width="5" style="47" customWidth="1"/>
    <col min="2" max="2" width="15.625" style="47" customWidth="1"/>
    <col min="3" max="3" width="14.625" style="47" customWidth="1"/>
    <col min="4" max="4" width="22" style="47" customWidth="1"/>
    <col min="5" max="8" width="13.75" style="47" customWidth="1"/>
    <col min="9" max="9" width="2.5" style="47" customWidth="1"/>
    <col min="10" max="17" width="3" style="47" hidden="1" customWidth="1"/>
    <col min="18" max="21" width="3" style="47" customWidth="1"/>
    <col min="22" max="16384" width="9" style="47"/>
  </cols>
  <sheetData>
    <row r="1" spans="1:12" ht="18" customHeight="1" x14ac:dyDescent="0.15">
      <c r="A1" s="127" t="s">
        <v>67</v>
      </c>
      <c r="D1" s="129" t="s">
        <v>255</v>
      </c>
      <c r="E1" s="87" t="s">
        <v>260</v>
      </c>
      <c r="F1" s="770">
        <f>①入力シート!E5</f>
        <v>0</v>
      </c>
      <c r="G1" s="771"/>
      <c r="H1" s="87" t="s">
        <v>261</v>
      </c>
    </row>
    <row r="2" spans="1:12" ht="18" customHeight="1" x14ac:dyDescent="0.15">
      <c r="A2" s="127"/>
      <c r="D2" s="129" t="s">
        <v>256</v>
      </c>
      <c r="E2" s="770">
        <f>①入力シート!D6</f>
        <v>0</v>
      </c>
      <c r="F2" s="769"/>
      <c r="G2" s="769"/>
      <c r="H2" s="771"/>
      <c r="L2" s="47" t="s">
        <v>273</v>
      </c>
    </row>
    <row r="3" spans="1:12" ht="18" customHeight="1" x14ac:dyDescent="0.15">
      <c r="A3" s="127"/>
      <c r="D3" s="129" t="s">
        <v>257</v>
      </c>
      <c r="E3" s="1225">
        <f>①入力シート!D7</f>
        <v>0</v>
      </c>
      <c r="F3" s="1226"/>
      <c r="G3" s="1226"/>
      <c r="H3" s="1227"/>
      <c r="L3" s="47" t="s">
        <v>274</v>
      </c>
    </row>
    <row r="4" spans="1:12" ht="18" customHeight="1" x14ac:dyDescent="0.15">
      <c r="D4" s="129" t="s">
        <v>258</v>
      </c>
      <c r="E4" s="770">
        <f>①入力シート!D8</f>
        <v>0</v>
      </c>
      <c r="F4" s="769"/>
      <c r="G4" s="769"/>
      <c r="H4" s="771"/>
      <c r="L4" s="47" t="s">
        <v>275</v>
      </c>
    </row>
    <row r="5" spans="1:12" ht="18" customHeight="1" x14ac:dyDescent="0.15">
      <c r="D5" s="129" t="s">
        <v>259</v>
      </c>
      <c r="E5" s="770">
        <f>①入力シート!D9</f>
        <v>0</v>
      </c>
      <c r="F5" s="769"/>
      <c r="G5" s="769"/>
      <c r="H5" s="771"/>
      <c r="L5" s="47" t="s">
        <v>276</v>
      </c>
    </row>
    <row r="6" spans="1:12" ht="18" customHeight="1" x14ac:dyDescent="0.15">
      <c r="A6" s="724" t="s">
        <v>507</v>
      </c>
      <c r="B6" s="724"/>
      <c r="C6" s="724"/>
      <c r="D6" s="724"/>
      <c r="E6" s="724"/>
      <c r="F6" s="724"/>
      <c r="G6" s="724"/>
      <c r="H6" s="724"/>
      <c r="L6" s="47" t="s">
        <v>277</v>
      </c>
    </row>
    <row r="7" spans="1:12" ht="18" customHeight="1" x14ac:dyDescent="0.15">
      <c r="A7" s="724" t="s">
        <v>66</v>
      </c>
      <c r="B7" s="724"/>
      <c r="C7" s="724"/>
      <c r="D7" s="724"/>
      <c r="E7" s="724"/>
      <c r="F7" s="724"/>
      <c r="G7" s="724"/>
      <c r="H7" s="1230"/>
      <c r="L7" s="47" t="s">
        <v>292</v>
      </c>
    </row>
    <row r="8" spans="1:12" ht="18" customHeight="1" thickBot="1" x14ac:dyDescent="0.2">
      <c r="A8" s="130"/>
      <c r="B8" s="130"/>
      <c r="C8" s="130"/>
      <c r="D8" s="130"/>
      <c r="E8" s="130"/>
      <c r="F8" s="130"/>
      <c r="G8" s="130"/>
      <c r="H8" s="130"/>
      <c r="L8" s="47" t="s">
        <v>278</v>
      </c>
    </row>
    <row r="9" spans="1:12" ht="39.950000000000003" customHeight="1" x14ac:dyDescent="0.15">
      <c r="A9" s="726" t="s">
        <v>65</v>
      </c>
      <c r="B9" s="728" t="s">
        <v>64</v>
      </c>
      <c r="C9" s="728" t="s">
        <v>63</v>
      </c>
      <c r="D9" s="728" t="s">
        <v>62</v>
      </c>
      <c r="E9" s="730" t="s">
        <v>61</v>
      </c>
      <c r="F9" s="731"/>
      <c r="G9" s="730" t="s">
        <v>60</v>
      </c>
      <c r="H9" s="732"/>
      <c r="L9" s="47" t="s">
        <v>279</v>
      </c>
    </row>
    <row r="10" spans="1:12" ht="56.1" customHeight="1" thickBot="1" x14ac:dyDescent="0.2">
      <c r="A10" s="727"/>
      <c r="B10" s="729"/>
      <c r="C10" s="729"/>
      <c r="D10" s="729"/>
      <c r="E10" s="38"/>
      <c r="F10" s="39" t="s">
        <v>59</v>
      </c>
      <c r="G10" s="422"/>
      <c r="H10" s="40" t="s">
        <v>59</v>
      </c>
      <c r="L10" s="47" t="s">
        <v>280</v>
      </c>
    </row>
    <row r="11" spans="1:12" ht="21.75" customHeight="1" thickBot="1" x14ac:dyDescent="0.2">
      <c r="A11" s="563" t="s">
        <v>58</v>
      </c>
      <c r="B11" s="564" t="s">
        <v>57</v>
      </c>
      <c r="C11" s="564" t="s">
        <v>56</v>
      </c>
      <c r="D11" s="564" t="s">
        <v>55</v>
      </c>
      <c r="E11" s="565">
        <v>200000</v>
      </c>
      <c r="F11" s="565">
        <v>0</v>
      </c>
      <c r="G11" s="566"/>
      <c r="H11" s="567"/>
      <c r="L11" s="47" t="s">
        <v>281</v>
      </c>
    </row>
    <row r="12" spans="1:12" ht="21.75" customHeight="1" x14ac:dyDescent="0.15">
      <c r="A12" s="397">
        <v>1</v>
      </c>
      <c r="B12" s="568" t="s">
        <v>262</v>
      </c>
      <c r="C12" s="568" t="s">
        <v>260</v>
      </c>
      <c r="D12" s="568">
        <f>E4</f>
        <v>0</v>
      </c>
      <c r="E12" s="569"/>
      <c r="F12" s="569"/>
      <c r="G12" s="570"/>
      <c r="H12" s="571"/>
      <c r="L12" s="47" t="s">
        <v>282</v>
      </c>
    </row>
    <row r="13" spans="1:12" ht="21.75" customHeight="1" x14ac:dyDescent="0.15">
      <c r="A13" s="79">
        <v>2</v>
      </c>
      <c r="B13" s="6"/>
      <c r="C13" s="6"/>
      <c r="D13" s="6"/>
      <c r="E13" s="33"/>
      <c r="F13" s="33"/>
      <c r="G13" s="34"/>
      <c r="H13" s="35"/>
      <c r="L13" s="47" t="s">
        <v>283</v>
      </c>
    </row>
    <row r="14" spans="1:12" ht="21.75" customHeight="1" x14ac:dyDescent="0.15">
      <c r="A14" s="79">
        <v>3</v>
      </c>
      <c r="B14" s="6"/>
      <c r="C14" s="6"/>
      <c r="D14" s="6"/>
      <c r="E14" s="33"/>
      <c r="F14" s="33"/>
      <c r="G14" s="34"/>
      <c r="H14" s="35"/>
      <c r="L14" s="47" t="s">
        <v>284</v>
      </c>
    </row>
    <row r="15" spans="1:12" ht="21.75" customHeight="1" x14ac:dyDescent="0.15">
      <c r="A15" s="79">
        <v>4</v>
      </c>
      <c r="B15" s="6"/>
      <c r="C15" s="6"/>
      <c r="D15" s="6"/>
      <c r="E15" s="33"/>
      <c r="F15" s="33"/>
      <c r="G15" s="34"/>
      <c r="H15" s="35"/>
      <c r="L15" s="47" t="s">
        <v>285</v>
      </c>
    </row>
    <row r="16" spans="1:12" ht="21.75" customHeight="1" x14ac:dyDescent="0.15">
      <c r="A16" s="79">
        <v>5</v>
      </c>
      <c r="B16" s="6"/>
      <c r="C16" s="6"/>
      <c r="D16" s="6"/>
      <c r="E16" s="33"/>
      <c r="F16" s="33"/>
      <c r="G16" s="34"/>
      <c r="H16" s="33"/>
      <c r="L16" s="47" t="s">
        <v>286</v>
      </c>
    </row>
    <row r="17" spans="1:12" ht="21.75" customHeight="1" x14ac:dyDescent="0.15">
      <c r="A17" s="79">
        <v>6</v>
      </c>
      <c r="B17" s="6"/>
      <c r="C17" s="6"/>
      <c r="D17" s="6"/>
      <c r="E17" s="33"/>
      <c r="F17" s="33"/>
      <c r="G17" s="34"/>
      <c r="H17" s="33"/>
      <c r="L17" s="47" t="s">
        <v>287</v>
      </c>
    </row>
    <row r="18" spans="1:12" ht="21.75" customHeight="1" x14ac:dyDescent="0.15">
      <c r="A18" s="79">
        <v>7</v>
      </c>
      <c r="B18" s="6"/>
      <c r="C18" s="6"/>
      <c r="D18" s="6"/>
      <c r="E18" s="33"/>
      <c r="F18" s="33"/>
      <c r="G18" s="34"/>
      <c r="H18" s="33"/>
      <c r="L18" s="47" t="s">
        <v>288</v>
      </c>
    </row>
    <row r="19" spans="1:12" ht="21.75" customHeight="1" x14ac:dyDescent="0.15">
      <c r="A19" s="79">
        <v>8</v>
      </c>
      <c r="B19" s="6"/>
      <c r="C19" s="6"/>
      <c r="D19" s="6"/>
      <c r="E19" s="36"/>
      <c r="F19" s="36"/>
      <c r="G19" s="37"/>
      <c r="H19" s="33"/>
      <c r="L19" s="47" t="s">
        <v>289</v>
      </c>
    </row>
    <row r="20" spans="1:12" ht="21.75" customHeight="1" x14ac:dyDescent="0.15">
      <c r="A20" s="79">
        <v>9</v>
      </c>
      <c r="B20" s="572"/>
      <c r="C20" s="572"/>
      <c r="D20" s="572"/>
      <c r="E20" s="573"/>
      <c r="F20" s="573"/>
      <c r="G20" s="574"/>
      <c r="H20" s="575"/>
    </row>
    <row r="21" spans="1:12" ht="21.75" customHeight="1" thickBot="1" x14ac:dyDescent="0.2">
      <c r="A21" s="1228" t="s">
        <v>54</v>
      </c>
      <c r="B21" s="756"/>
      <c r="C21" s="756"/>
      <c r="D21" s="758"/>
      <c r="E21" s="576">
        <f>SUM(E12:E20)</f>
        <v>0</v>
      </c>
      <c r="F21" s="577">
        <f>SUM(F12:F20)</f>
        <v>0</v>
      </c>
      <c r="G21" s="578">
        <f>SUM(G12:G20)</f>
        <v>0</v>
      </c>
      <c r="H21" s="579">
        <f>SUM(H12:H20)</f>
        <v>0</v>
      </c>
    </row>
    <row r="22" spans="1:12" ht="19.5" customHeight="1" x14ac:dyDescent="0.15">
      <c r="A22" s="417" t="s">
        <v>53</v>
      </c>
      <c r="B22" s="721" t="s">
        <v>52</v>
      </c>
      <c r="C22" s="721"/>
      <c r="D22" s="721"/>
      <c r="E22" s="721"/>
      <c r="F22" s="721"/>
      <c r="G22" s="721"/>
      <c r="H22" s="721"/>
    </row>
    <row r="23" spans="1:12" ht="19.5" customHeight="1" x14ac:dyDescent="0.15">
      <c r="A23" s="580"/>
      <c r="B23" s="1229"/>
      <c r="C23" s="1229"/>
      <c r="D23" s="1229"/>
      <c r="E23" s="1229"/>
      <c r="F23" s="1229"/>
      <c r="G23" s="1229"/>
      <c r="H23" s="1229"/>
    </row>
    <row r="24" spans="1:12" ht="18" customHeight="1" x14ac:dyDescent="0.15">
      <c r="A24" s="418" t="s">
        <v>51</v>
      </c>
      <c r="B24" s="723" t="s">
        <v>50</v>
      </c>
      <c r="C24" s="723"/>
      <c r="D24" s="723"/>
      <c r="E24" s="723"/>
      <c r="F24" s="723"/>
      <c r="G24" s="723"/>
      <c r="H24" s="723"/>
    </row>
  </sheetData>
  <sheetProtection algorithmName="SHA-512" hashValue="PJSKvw327+u58brZ6fr1M9Bs1EmChqpPKE/+Wr8OlMFKA3Cmw1oBpJqR+0favbrtVePvASf22Mkuq2hWNo7pBA==" saltValue="3dL5MHssDIh3oNgX4zOWuQ==" spinCount="100000" sheet="1" insertRows="0"/>
  <mergeCells count="16">
    <mergeCell ref="F1:G1"/>
    <mergeCell ref="E3:H3"/>
    <mergeCell ref="G9:H9"/>
    <mergeCell ref="A6:H6"/>
    <mergeCell ref="B24:H24"/>
    <mergeCell ref="E2:H2"/>
    <mergeCell ref="A21:D21"/>
    <mergeCell ref="B22:H23"/>
    <mergeCell ref="A7:H7"/>
    <mergeCell ref="A9:A10"/>
    <mergeCell ref="B9:B10"/>
    <mergeCell ref="C9:C10"/>
    <mergeCell ref="D9:D10"/>
    <mergeCell ref="E9:F9"/>
    <mergeCell ref="E4:H4"/>
    <mergeCell ref="E5:H5"/>
  </mergeCells>
  <phoneticPr fontId="7"/>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N129"/>
  <sheetViews>
    <sheetView showGridLines="0" view="pageBreakPreview" zoomScale="55" zoomScaleNormal="55" zoomScaleSheetLayoutView="55" workbookViewId="0">
      <selection activeCell="E107" sqref="E107"/>
    </sheetView>
  </sheetViews>
  <sheetFormatPr defaultColWidth="9.125" defaultRowHeight="12" x14ac:dyDescent="0.15"/>
  <cols>
    <col min="1" max="3" width="4.625" style="8" customWidth="1"/>
    <col min="4" max="4" width="15" style="8" customWidth="1"/>
    <col min="5" max="5" width="16.25" style="8" customWidth="1"/>
    <col min="6" max="8" width="15.75" style="8" customWidth="1"/>
    <col min="9" max="9" width="18.75" style="8" customWidth="1"/>
    <col min="10" max="11" width="19.5" style="8" customWidth="1"/>
    <col min="12" max="12" width="22.25" style="8" customWidth="1"/>
    <col min="13" max="13" width="2.5" style="8" hidden="1" customWidth="1"/>
    <col min="14" max="14" width="9.125" style="8" hidden="1" customWidth="1"/>
    <col min="15" max="18" width="0" style="8" hidden="1" customWidth="1"/>
    <col min="19" max="16384" width="9.125" style="8"/>
  </cols>
  <sheetData>
    <row r="1" spans="1:14" ht="32.25" customHeight="1" x14ac:dyDescent="0.15">
      <c r="A1" s="26" t="s">
        <v>121</v>
      </c>
      <c r="I1" s="27" t="s">
        <v>238</v>
      </c>
      <c r="J1" s="244" t="s">
        <v>225</v>
      </c>
      <c r="K1" s="245">
        <f>⑩第２号様式の２!F1</f>
        <v>0</v>
      </c>
      <c r="L1" s="246" t="s">
        <v>226</v>
      </c>
    </row>
    <row r="2" spans="1:14" ht="32.25" customHeight="1" x14ac:dyDescent="0.15">
      <c r="A2" s="25"/>
      <c r="I2" s="41" t="s">
        <v>227</v>
      </c>
      <c r="J2" s="1259">
        <f>⑩第２号様式の２!E3</f>
        <v>0</v>
      </c>
      <c r="K2" s="1260"/>
      <c r="L2" s="1261"/>
    </row>
    <row r="3" spans="1:14" ht="32.25" customHeight="1" thickBot="1" x14ac:dyDescent="0.2">
      <c r="A3" s="1289" t="s">
        <v>508</v>
      </c>
      <c r="B3" s="1289"/>
      <c r="C3" s="1289"/>
      <c r="D3" s="1289"/>
      <c r="E3" s="1289"/>
      <c r="F3" s="1290"/>
      <c r="G3" s="1290"/>
      <c r="H3" s="1291"/>
      <c r="I3" s="28" t="s">
        <v>229</v>
      </c>
      <c r="J3" s="1256">
        <f>⑩第２号様式の２!E4</f>
        <v>0</v>
      </c>
      <c r="K3" s="1257"/>
      <c r="L3" s="1258"/>
      <c r="M3" s="19"/>
    </row>
    <row r="4" spans="1:14" ht="10.9" customHeight="1" thickBot="1" x14ac:dyDescent="0.2">
      <c r="A4" s="24"/>
      <c r="B4" s="24"/>
      <c r="C4" s="24"/>
      <c r="D4" s="24"/>
      <c r="E4" s="24"/>
      <c r="F4" s="23"/>
      <c r="G4" s="23"/>
      <c r="H4" s="23"/>
      <c r="I4" s="23"/>
      <c r="J4" s="22"/>
      <c r="K4" s="21"/>
      <c r="L4" s="20"/>
      <c r="M4" s="19"/>
    </row>
    <row r="5" spans="1:14" ht="20.100000000000001" customHeight="1" x14ac:dyDescent="0.15">
      <c r="A5" s="1262" t="s">
        <v>120</v>
      </c>
      <c r="B5" s="1265" t="s">
        <v>119</v>
      </c>
      <c r="C5" s="1266"/>
      <c r="D5" s="1267"/>
      <c r="E5" s="1274" t="s">
        <v>118</v>
      </c>
      <c r="F5" s="1284" t="s">
        <v>290</v>
      </c>
      <c r="G5" s="1285"/>
      <c r="H5" s="1285"/>
      <c r="I5" s="1286"/>
      <c r="J5" s="1277" t="s">
        <v>117</v>
      </c>
      <c r="K5" s="1278"/>
      <c r="L5" s="1279"/>
      <c r="M5" s="43"/>
    </row>
    <row r="6" spans="1:14" ht="19.899999999999999" customHeight="1" x14ac:dyDescent="0.15">
      <c r="A6" s="1263"/>
      <c r="B6" s="1268"/>
      <c r="C6" s="1269"/>
      <c r="D6" s="1270"/>
      <c r="E6" s="1275"/>
      <c r="F6" s="1287" t="s">
        <v>242</v>
      </c>
      <c r="G6" s="1254" t="s">
        <v>116</v>
      </c>
      <c r="H6" s="1254" t="s">
        <v>115</v>
      </c>
      <c r="I6" s="1252" t="s">
        <v>263</v>
      </c>
      <c r="J6" s="1280"/>
      <c r="K6" s="1280"/>
      <c r="L6" s="1281"/>
      <c r="M6" s="44"/>
    </row>
    <row r="7" spans="1:14" ht="51.6" customHeight="1" thickBot="1" x14ac:dyDescent="0.2">
      <c r="A7" s="1264"/>
      <c r="B7" s="1271"/>
      <c r="C7" s="1272"/>
      <c r="D7" s="1273"/>
      <c r="E7" s="1276"/>
      <c r="F7" s="1288"/>
      <c r="G7" s="1255"/>
      <c r="H7" s="1255"/>
      <c r="I7" s="1253"/>
      <c r="J7" s="1282"/>
      <c r="K7" s="1282"/>
      <c r="L7" s="1283"/>
      <c r="M7" s="45"/>
    </row>
    <row r="8" spans="1:14" ht="30" customHeight="1" x14ac:dyDescent="0.15">
      <c r="A8" s="251">
        <v>1</v>
      </c>
      <c r="B8" s="1249">
        <f>⑦第９号様式添付書類１!B7</f>
        <v>0</v>
      </c>
      <c r="C8" s="1249"/>
      <c r="D8" s="1249"/>
      <c r="E8" s="306">
        <f>⑦第９号様式添付書類１!E7</f>
        <v>0</v>
      </c>
      <c r="F8" s="389"/>
      <c r="G8" s="390"/>
      <c r="H8" s="389"/>
      <c r="I8" s="252">
        <f>SUM(F8:H8)</f>
        <v>0</v>
      </c>
      <c r="J8" s="1250"/>
      <c r="K8" s="1250"/>
      <c r="L8" s="1251"/>
      <c r="M8" s="46"/>
      <c r="N8" s="8" t="s">
        <v>233</v>
      </c>
    </row>
    <row r="9" spans="1:14" ht="30" customHeight="1" x14ac:dyDescent="0.15">
      <c r="A9" s="253">
        <f t="shared" ref="A9:A73" si="0">A8+1</f>
        <v>2</v>
      </c>
      <c r="B9" s="1231">
        <f>⑦第９号様式添付書類１!B8</f>
        <v>0</v>
      </c>
      <c r="C9" s="1232"/>
      <c r="D9" s="1233"/>
      <c r="E9" s="307">
        <f>⑦第９号様式添付書類１!E8</f>
        <v>0</v>
      </c>
      <c r="F9" s="389"/>
      <c r="G9" s="390"/>
      <c r="H9" s="389"/>
      <c r="I9" s="252">
        <f t="shared" ref="I9:I36" si="1">SUM(F9:H9)</f>
        <v>0</v>
      </c>
      <c r="J9" s="1247"/>
      <c r="K9" s="1247"/>
      <c r="L9" s="1248"/>
      <c r="M9" s="46"/>
      <c r="N9" s="581" t="s">
        <v>110</v>
      </c>
    </row>
    <row r="10" spans="1:14" ht="30" customHeight="1" x14ac:dyDescent="0.15">
      <c r="A10" s="254">
        <f t="shared" si="0"/>
        <v>3</v>
      </c>
      <c r="B10" s="1231">
        <f>⑦第９号様式添付書類１!B9</f>
        <v>0</v>
      </c>
      <c r="C10" s="1232"/>
      <c r="D10" s="1233"/>
      <c r="E10" s="307">
        <f>⑦第９号様式添付書類１!E9</f>
        <v>0</v>
      </c>
      <c r="F10" s="391"/>
      <c r="G10" s="392"/>
      <c r="H10" s="391"/>
      <c r="I10" s="252">
        <f t="shared" si="1"/>
        <v>0</v>
      </c>
      <c r="J10" s="1246"/>
      <c r="K10" s="1234"/>
      <c r="L10" s="1235"/>
      <c r="M10" s="46"/>
      <c r="N10" s="581" t="s">
        <v>109</v>
      </c>
    </row>
    <row r="11" spans="1:14" ht="30" customHeight="1" x14ac:dyDescent="0.15">
      <c r="A11" s="254">
        <f t="shared" si="0"/>
        <v>4</v>
      </c>
      <c r="B11" s="1231">
        <f>⑦第９号様式添付書類１!B10</f>
        <v>0</v>
      </c>
      <c r="C11" s="1232"/>
      <c r="D11" s="1233"/>
      <c r="E11" s="307">
        <f>⑦第９号様式添付書類１!E10</f>
        <v>0</v>
      </c>
      <c r="F11" s="391"/>
      <c r="G11" s="392"/>
      <c r="H11" s="391"/>
      <c r="I11" s="252">
        <f t="shared" si="1"/>
        <v>0</v>
      </c>
      <c r="J11" s="1234"/>
      <c r="K11" s="1234"/>
      <c r="L11" s="1235"/>
      <c r="M11" s="46"/>
      <c r="N11" s="581" t="s">
        <v>108</v>
      </c>
    </row>
    <row r="12" spans="1:14" ht="30" customHeight="1" x14ac:dyDescent="0.15">
      <c r="A12" s="254">
        <f t="shared" si="0"/>
        <v>5</v>
      </c>
      <c r="B12" s="1231">
        <f>⑦第９号様式添付書類１!B11</f>
        <v>0</v>
      </c>
      <c r="C12" s="1232"/>
      <c r="D12" s="1233"/>
      <c r="E12" s="307">
        <f>⑦第９号様式添付書類１!E11</f>
        <v>0</v>
      </c>
      <c r="F12" s="391"/>
      <c r="G12" s="392"/>
      <c r="H12" s="391"/>
      <c r="I12" s="252">
        <f t="shared" si="1"/>
        <v>0</v>
      </c>
      <c r="J12" s="1247"/>
      <c r="K12" s="1247"/>
      <c r="L12" s="1248"/>
      <c r="M12" s="46"/>
      <c r="N12" s="581" t="s">
        <v>107</v>
      </c>
    </row>
    <row r="13" spans="1:14" ht="30" customHeight="1" x14ac:dyDescent="0.15">
      <c r="A13" s="254">
        <f t="shared" si="0"/>
        <v>6</v>
      </c>
      <c r="B13" s="1231">
        <f>⑦第９号様式添付書類１!B12</f>
        <v>0</v>
      </c>
      <c r="C13" s="1232"/>
      <c r="D13" s="1233"/>
      <c r="E13" s="307">
        <f>⑦第９号様式添付書類１!E12</f>
        <v>0</v>
      </c>
      <c r="F13" s="391"/>
      <c r="G13" s="392"/>
      <c r="H13" s="391"/>
      <c r="I13" s="252">
        <f t="shared" si="1"/>
        <v>0</v>
      </c>
      <c r="J13" s="1234"/>
      <c r="K13" s="1234"/>
      <c r="L13" s="1235"/>
      <c r="M13" s="46"/>
      <c r="N13" s="581" t="s">
        <v>299</v>
      </c>
    </row>
    <row r="14" spans="1:14" ht="30" customHeight="1" x14ac:dyDescent="0.15">
      <c r="A14" s="254">
        <f t="shared" si="0"/>
        <v>7</v>
      </c>
      <c r="B14" s="1231">
        <f>⑦第９号様式添付書類１!B13</f>
        <v>0</v>
      </c>
      <c r="C14" s="1232"/>
      <c r="D14" s="1233"/>
      <c r="E14" s="307">
        <f>⑦第９号様式添付書類１!E13</f>
        <v>0</v>
      </c>
      <c r="F14" s="391"/>
      <c r="G14" s="392"/>
      <c r="H14" s="391"/>
      <c r="I14" s="252">
        <f t="shared" si="1"/>
        <v>0</v>
      </c>
      <c r="J14" s="1234"/>
      <c r="K14" s="1234"/>
      <c r="L14" s="1235"/>
      <c r="M14" s="46"/>
      <c r="N14" s="581" t="s">
        <v>106</v>
      </c>
    </row>
    <row r="15" spans="1:14" ht="30" customHeight="1" x14ac:dyDescent="0.15">
      <c r="A15" s="254">
        <f t="shared" si="0"/>
        <v>8</v>
      </c>
      <c r="B15" s="1231">
        <f>⑦第９号様式添付書類１!B14</f>
        <v>0</v>
      </c>
      <c r="C15" s="1232"/>
      <c r="D15" s="1233"/>
      <c r="E15" s="307">
        <f>⑦第９号様式添付書類１!E14</f>
        <v>0</v>
      </c>
      <c r="F15" s="391"/>
      <c r="G15" s="392"/>
      <c r="H15" s="391"/>
      <c r="I15" s="252">
        <f t="shared" si="1"/>
        <v>0</v>
      </c>
      <c r="J15" s="1234"/>
      <c r="K15" s="1234"/>
      <c r="L15" s="1235"/>
      <c r="M15" s="46"/>
      <c r="N15" s="581" t="s">
        <v>105</v>
      </c>
    </row>
    <row r="16" spans="1:14" ht="30" customHeight="1" x14ac:dyDescent="0.15">
      <c r="A16" s="254">
        <f t="shared" si="0"/>
        <v>9</v>
      </c>
      <c r="B16" s="1231">
        <f>⑦第９号様式添付書類１!B15</f>
        <v>0</v>
      </c>
      <c r="C16" s="1232"/>
      <c r="D16" s="1233"/>
      <c r="E16" s="307">
        <f>⑦第９号様式添付書類１!E15</f>
        <v>0</v>
      </c>
      <c r="F16" s="391"/>
      <c r="G16" s="392"/>
      <c r="H16" s="391"/>
      <c r="I16" s="252">
        <f t="shared" si="1"/>
        <v>0</v>
      </c>
      <c r="J16" s="1234"/>
      <c r="K16" s="1234"/>
      <c r="L16" s="1235"/>
      <c r="M16" s="46"/>
      <c r="N16" s="581" t="s">
        <v>104</v>
      </c>
    </row>
    <row r="17" spans="1:14" ht="30" customHeight="1" x14ac:dyDescent="0.15">
      <c r="A17" s="254">
        <f t="shared" si="0"/>
        <v>10</v>
      </c>
      <c r="B17" s="1231">
        <f>⑦第９号様式添付書類１!B16</f>
        <v>0</v>
      </c>
      <c r="C17" s="1232"/>
      <c r="D17" s="1233"/>
      <c r="E17" s="307">
        <f>⑦第９号様式添付書類１!E16</f>
        <v>0</v>
      </c>
      <c r="F17" s="391"/>
      <c r="G17" s="392"/>
      <c r="H17" s="391"/>
      <c r="I17" s="252">
        <f t="shared" si="1"/>
        <v>0</v>
      </c>
      <c r="J17" s="1234"/>
      <c r="K17" s="1234"/>
      <c r="L17" s="1235"/>
      <c r="M17" s="46"/>
      <c r="N17" s="581" t="s">
        <v>103</v>
      </c>
    </row>
    <row r="18" spans="1:14" ht="30" customHeight="1" x14ac:dyDescent="0.15">
      <c r="A18" s="254">
        <f t="shared" si="0"/>
        <v>11</v>
      </c>
      <c r="B18" s="1231">
        <f>⑦第９号様式添付書類１!B17</f>
        <v>0</v>
      </c>
      <c r="C18" s="1232"/>
      <c r="D18" s="1233"/>
      <c r="E18" s="307">
        <f>⑦第９号様式添付書類１!E17</f>
        <v>0</v>
      </c>
      <c r="F18" s="391"/>
      <c r="G18" s="392"/>
      <c r="H18" s="391"/>
      <c r="I18" s="252">
        <f t="shared" si="1"/>
        <v>0</v>
      </c>
      <c r="J18" s="1234"/>
      <c r="K18" s="1234"/>
      <c r="L18" s="1235"/>
      <c r="M18" s="46"/>
    </row>
    <row r="19" spans="1:14" ht="30" customHeight="1" x14ac:dyDescent="0.15">
      <c r="A19" s="254">
        <f t="shared" si="0"/>
        <v>12</v>
      </c>
      <c r="B19" s="1231">
        <f>⑦第９号様式添付書類１!B18</f>
        <v>0</v>
      </c>
      <c r="C19" s="1232"/>
      <c r="D19" s="1233"/>
      <c r="E19" s="307">
        <f>⑦第９号様式添付書類１!E18</f>
        <v>0</v>
      </c>
      <c r="F19" s="391"/>
      <c r="G19" s="392"/>
      <c r="H19" s="391"/>
      <c r="I19" s="252">
        <f t="shared" si="1"/>
        <v>0</v>
      </c>
      <c r="J19" s="1234"/>
      <c r="K19" s="1234"/>
      <c r="L19" s="1235"/>
      <c r="M19" s="46"/>
    </row>
    <row r="20" spans="1:14" ht="30" customHeight="1" x14ac:dyDescent="0.15">
      <c r="A20" s="254">
        <f t="shared" si="0"/>
        <v>13</v>
      </c>
      <c r="B20" s="1231">
        <f>⑦第９号様式添付書類１!B19</f>
        <v>0</v>
      </c>
      <c r="C20" s="1232"/>
      <c r="D20" s="1233"/>
      <c r="E20" s="307">
        <f>⑦第９号様式添付書類１!E19</f>
        <v>0</v>
      </c>
      <c r="F20" s="391"/>
      <c r="G20" s="392"/>
      <c r="H20" s="391"/>
      <c r="I20" s="252">
        <f t="shared" si="1"/>
        <v>0</v>
      </c>
      <c r="J20" s="1234"/>
      <c r="K20" s="1234"/>
      <c r="L20" s="1235"/>
      <c r="M20" s="46"/>
    </row>
    <row r="21" spans="1:14" ht="30" customHeight="1" x14ac:dyDescent="0.15">
      <c r="A21" s="254">
        <f t="shared" si="0"/>
        <v>14</v>
      </c>
      <c r="B21" s="1231">
        <f>⑦第９号様式添付書類１!B20</f>
        <v>0</v>
      </c>
      <c r="C21" s="1232"/>
      <c r="D21" s="1233"/>
      <c r="E21" s="307">
        <f>⑦第９号様式添付書類１!E20</f>
        <v>0</v>
      </c>
      <c r="F21" s="391"/>
      <c r="G21" s="392"/>
      <c r="H21" s="391"/>
      <c r="I21" s="252">
        <f t="shared" si="1"/>
        <v>0</v>
      </c>
      <c r="J21" s="1234"/>
      <c r="K21" s="1234"/>
      <c r="L21" s="1235"/>
      <c r="M21" s="46"/>
    </row>
    <row r="22" spans="1:14" ht="30" customHeight="1" x14ac:dyDescent="0.15">
      <c r="A22" s="254">
        <f t="shared" si="0"/>
        <v>15</v>
      </c>
      <c r="B22" s="1231">
        <f>⑦第９号様式添付書類１!B21</f>
        <v>0</v>
      </c>
      <c r="C22" s="1232"/>
      <c r="D22" s="1233"/>
      <c r="E22" s="307">
        <f>⑦第９号様式添付書類１!E21</f>
        <v>0</v>
      </c>
      <c r="F22" s="391"/>
      <c r="G22" s="392"/>
      <c r="H22" s="391"/>
      <c r="I22" s="252">
        <f t="shared" si="1"/>
        <v>0</v>
      </c>
      <c r="J22" s="1234"/>
      <c r="K22" s="1234"/>
      <c r="L22" s="1235"/>
      <c r="M22" s="46"/>
    </row>
    <row r="23" spans="1:14" ht="30" customHeight="1" x14ac:dyDescent="0.15">
      <c r="A23" s="254">
        <f t="shared" si="0"/>
        <v>16</v>
      </c>
      <c r="B23" s="1231">
        <f>⑦第９号様式添付書類１!B22</f>
        <v>0</v>
      </c>
      <c r="C23" s="1232"/>
      <c r="D23" s="1233"/>
      <c r="E23" s="307">
        <f>⑦第９号様式添付書類１!E22</f>
        <v>0</v>
      </c>
      <c r="F23" s="391"/>
      <c r="G23" s="392"/>
      <c r="H23" s="391"/>
      <c r="I23" s="252">
        <f t="shared" si="1"/>
        <v>0</v>
      </c>
      <c r="J23" s="1234"/>
      <c r="K23" s="1234"/>
      <c r="L23" s="1235"/>
      <c r="M23" s="46"/>
    </row>
    <row r="24" spans="1:14" ht="30" customHeight="1" x14ac:dyDescent="0.15">
      <c r="A24" s="254">
        <f t="shared" si="0"/>
        <v>17</v>
      </c>
      <c r="B24" s="1231">
        <f>⑦第９号様式添付書類１!B23</f>
        <v>0</v>
      </c>
      <c r="C24" s="1232"/>
      <c r="D24" s="1233"/>
      <c r="E24" s="307">
        <f>⑦第９号様式添付書類１!E23</f>
        <v>0</v>
      </c>
      <c r="F24" s="391"/>
      <c r="G24" s="392"/>
      <c r="H24" s="391"/>
      <c r="I24" s="252">
        <f t="shared" si="1"/>
        <v>0</v>
      </c>
      <c r="J24" s="1234"/>
      <c r="K24" s="1234"/>
      <c r="L24" s="1235"/>
      <c r="M24" s="46"/>
    </row>
    <row r="25" spans="1:14" ht="30" customHeight="1" x14ac:dyDescent="0.15">
      <c r="A25" s="254">
        <f t="shared" si="0"/>
        <v>18</v>
      </c>
      <c r="B25" s="1231">
        <f>⑦第９号様式添付書類１!B24</f>
        <v>0</v>
      </c>
      <c r="C25" s="1232"/>
      <c r="D25" s="1233"/>
      <c r="E25" s="307">
        <f>⑦第９号様式添付書類１!E24</f>
        <v>0</v>
      </c>
      <c r="F25" s="391"/>
      <c r="G25" s="392"/>
      <c r="H25" s="391"/>
      <c r="I25" s="252">
        <f t="shared" si="1"/>
        <v>0</v>
      </c>
      <c r="J25" s="1234"/>
      <c r="K25" s="1234"/>
      <c r="L25" s="1235"/>
      <c r="M25" s="46"/>
    </row>
    <row r="26" spans="1:14" ht="30" customHeight="1" x14ac:dyDescent="0.15">
      <c r="A26" s="254">
        <f t="shared" si="0"/>
        <v>19</v>
      </c>
      <c r="B26" s="1231">
        <f>⑦第９号様式添付書類１!B25</f>
        <v>0</v>
      </c>
      <c r="C26" s="1232"/>
      <c r="D26" s="1233"/>
      <c r="E26" s="307">
        <f>⑦第９号様式添付書類１!E25</f>
        <v>0</v>
      </c>
      <c r="F26" s="391"/>
      <c r="G26" s="392"/>
      <c r="H26" s="391"/>
      <c r="I26" s="252">
        <f t="shared" si="1"/>
        <v>0</v>
      </c>
      <c r="J26" s="1234"/>
      <c r="K26" s="1234"/>
      <c r="L26" s="1235"/>
      <c r="M26" s="46"/>
    </row>
    <row r="27" spans="1:14" ht="30" customHeight="1" x14ac:dyDescent="0.15">
      <c r="A27" s="254">
        <f t="shared" si="0"/>
        <v>20</v>
      </c>
      <c r="B27" s="1231">
        <f>⑦第９号様式添付書類１!B26</f>
        <v>0</v>
      </c>
      <c r="C27" s="1232"/>
      <c r="D27" s="1233"/>
      <c r="E27" s="307">
        <f>⑦第９号様式添付書類１!E26</f>
        <v>0</v>
      </c>
      <c r="F27" s="391"/>
      <c r="G27" s="392"/>
      <c r="H27" s="391"/>
      <c r="I27" s="255">
        <f t="shared" si="1"/>
        <v>0</v>
      </c>
      <c r="J27" s="1234"/>
      <c r="K27" s="1234"/>
      <c r="L27" s="1235"/>
      <c r="M27" s="46"/>
    </row>
    <row r="28" spans="1:14" ht="30" customHeight="1" x14ac:dyDescent="0.15">
      <c r="A28" s="254">
        <f t="shared" si="0"/>
        <v>21</v>
      </c>
      <c r="B28" s="1231">
        <f>⑦第９号様式添付書類１!B27</f>
        <v>0</v>
      </c>
      <c r="C28" s="1232"/>
      <c r="D28" s="1233"/>
      <c r="E28" s="307">
        <f>⑦第９号様式添付書類１!E27</f>
        <v>0</v>
      </c>
      <c r="F28" s="391"/>
      <c r="G28" s="392"/>
      <c r="H28" s="391"/>
      <c r="I28" s="255">
        <f t="shared" si="1"/>
        <v>0</v>
      </c>
      <c r="J28" s="1234"/>
      <c r="K28" s="1234"/>
      <c r="L28" s="1235"/>
      <c r="M28" s="46"/>
    </row>
    <row r="29" spans="1:14" ht="30" customHeight="1" x14ac:dyDescent="0.15">
      <c r="A29" s="254">
        <f>A28+1</f>
        <v>22</v>
      </c>
      <c r="B29" s="1231">
        <f>⑦第９号様式添付書類１!B28</f>
        <v>0</v>
      </c>
      <c r="C29" s="1232"/>
      <c r="D29" s="1233"/>
      <c r="E29" s="307">
        <f>⑦第９号様式添付書類１!E28</f>
        <v>0</v>
      </c>
      <c r="F29" s="391"/>
      <c r="G29" s="392"/>
      <c r="H29" s="391"/>
      <c r="I29" s="255">
        <f t="shared" si="1"/>
        <v>0</v>
      </c>
      <c r="J29" s="1234"/>
      <c r="K29" s="1234"/>
      <c r="L29" s="1235"/>
      <c r="M29" s="46"/>
    </row>
    <row r="30" spans="1:14" ht="30" customHeight="1" x14ac:dyDescent="0.15">
      <c r="A30" s="254">
        <f t="shared" si="0"/>
        <v>23</v>
      </c>
      <c r="B30" s="1231">
        <f>⑦第９号様式添付書類１!B29</f>
        <v>0</v>
      </c>
      <c r="C30" s="1232"/>
      <c r="D30" s="1233"/>
      <c r="E30" s="307">
        <f>⑦第９号様式添付書類１!E29</f>
        <v>0</v>
      </c>
      <c r="F30" s="391"/>
      <c r="G30" s="392"/>
      <c r="H30" s="391"/>
      <c r="I30" s="255">
        <f t="shared" si="1"/>
        <v>0</v>
      </c>
      <c r="J30" s="1234"/>
      <c r="K30" s="1234"/>
      <c r="L30" s="1235"/>
      <c r="M30" s="46"/>
    </row>
    <row r="31" spans="1:14" ht="30" customHeight="1" x14ac:dyDescent="0.15">
      <c r="A31" s="254">
        <f t="shared" si="0"/>
        <v>24</v>
      </c>
      <c r="B31" s="1231">
        <f>⑦第９号様式添付書類１!B30</f>
        <v>0</v>
      </c>
      <c r="C31" s="1232"/>
      <c r="D31" s="1233"/>
      <c r="E31" s="307">
        <f>⑦第９号様式添付書類１!E30</f>
        <v>0</v>
      </c>
      <c r="F31" s="391"/>
      <c r="G31" s="392"/>
      <c r="H31" s="391"/>
      <c r="I31" s="255">
        <f t="shared" si="1"/>
        <v>0</v>
      </c>
      <c r="J31" s="1234"/>
      <c r="K31" s="1234"/>
      <c r="L31" s="1235"/>
      <c r="M31" s="46"/>
    </row>
    <row r="32" spans="1:14" ht="30" customHeight="1" x14ac:dyDescent="0.15">
      <c r="A32" s="254">
        <f t="shared" si="0"/>
        <v>25</v>
      </c>
      <c r="B32" s="1231">
        <f>⑦第９号様式添付書類１!B31</f>
        <v>0</v>
      </c>
      <c r="C32" s="1232"/>
      <c r="D32" s="1233"/>
      <c r="E32" s="307">
        <f>⑦第９号様式添付書類１!E31</f>
        <v>0</v>
      </c>
      <c r="F32" s="391"/>
      <c r="G32" s="392"/>
      <c r="H32" s="391"/>
      <c r="I32" s="255">
        <f t="shared" si="1"/>
        <v>0</v>
      </c>
      <c r="J32" s="1234"/>
      <c r="K32" s="1234"/>
      <c r="L32" s="1235"/>
      <c r="M32" s="46"/>
    </row>
    <row r="33" spans="1:13" ht="30" customHeight="1" x14ac:dyDescent="0.15">
      <c r="A33" s="254">
        <f t="shared" si="0"/>
        <v>26</v>
      </c>
      <c r="B33" s="1231">
        <f>⑦第９号様式添付書類１!B32</f>
        <v>0</v>
      </c>
      <c r="C33" s="1232"/>
      <c r="D33" s="1233"/>
      <c r="E33" s="307">
        <f>⑦第９号様式添付書類１!E32</f>
        <v>0</v>
      </c>
      <c r="F33" s="391"/>
      <c r="G33" s="392"/>
      <c r="H33" s="391"/>
      <c r="I33" s="255">
        <f t="shared" si="1"/>
        <v>0</v>
      </c>
      <c r="J33" s="1234"/>
      <c r="K33" s="1234"/>
      <c r="L33" s="1235"/>
      <c r="M33" s="46"/>
    </row>
    <row r="34" spans="1:13" ht="30" customHeight="1" x14ac:dyDescent="0.15">
      <c r="A34" s="254">
        <f>A33+1</f>
        <v>27</v>
      </c>
      <c r="B34" s="1231">
        <f>⑦第９号様式添付書類１!B33</f>
        <v>0</v>
      </c>
      <c r="C34" s="1232"/>
      <c r="D34" s="1233"/>
      <c r="E34" s="307">
        <f>⑦第９号様式添付書類１!E33</f>
        <v>0</v>
      </c>
      <c r="F34" s="391"/>
      <c r="G34" s="392"/>
      <c r="H34" s="391"/>
      <c r="I34" s="255">
        <f t="shared" si="1"/>
        <v>0</v>
      </c>
      <c r="J34" s="1234"/>
      <c r="K34" s="1234"/>
      <c r="L34" s="1235"/>
      <c r="M34" s="46"/>
    </row>
    <row r="35" spans="1:13" ht="30" customHeight="1" x14ac:dyDescent="0.15">
      <c r="A35" s="254">
        <f>A34+1</f>
        <v>28</v>
      </c>
      <c r="B35" s="1231">
        <f>⑦第９号様式添付書類１!B34</f>
        <v>0</v>
      </c>
      <c r="C35" s="1232"/>
      <c r="D35" s="1233"/>
      <c r="E35" s="307">
        <f>⑦第９号様式添付書類１!E34</f>
        <v>0</v>
      </c>
      <c r="F35" s="391"/>
      <c r="G35" s="392"/>
      <c r="H35" s="391"/>
      <c r="I35" s="255">
        <f t="shared" si="1"/>
        <v>0</v>
      </c>
      <c r="J35" s="1234"/>
      <c r="K35" s="1234"/>
      <c r="L35" s="1235"/>
      <c r="M35" s="46"/>
    </row>
    <row r="36" spans="1:13" ht="30" customHeight="1" x14ac:dyDescent="0.15">
      <c r="A36" s="254">
        <f t="shared" si="0"/>
        <v>29</v>
      </c>
      <c r="B36" s="1231">
        <f>⑦第９号様式添付書類１!B35</f>
        <v>0</v>
      </c>
      <c r="C36" s="1232"/>
      <c r="D36" s="1233"/>
      <c r="E36" s="307">
        <f>⑦第９号様式添付書類１!E35</f>
        <v>0</v>
      </c>
      <c r="F36" s="391"/>
      <c r="G36" s="391"/>
      <c r="H36" s="391"/>
      <c r="I36" s="255">
        <f t="shared" si="1"/>
        <v>0</v>
      </c>
      <c r="J36" s="1234"/>
      <c r="K36" s="1234"/>
      <c r="L36" s="1235"/>
      <c r="M36" s="46"/>
    </row>
    <row r="37" spans="1:13" ht="30" customHeight="1" x14ac:dyDescent="0.15">
      <c r="A37" s="254">
        <f t="shared" si="0"/>
        <v>30</v>
      </c>
      <c r="B37" s="1231">
        <f>⑦第９号様式添付書類１!B36</f>
        <v>0</v>
      </c>
      <c r="C37" s="1232"/>
      <c r="D37" s="1233"/>
      <c r="E37" s="307">
        <f>⑦第９号様式添付書類１!E36</f>
        <v>0</v>
      </c>
      <c r="F37" s="391"/>
      <c r="G37" s="391"/>
      <c r="H37" s="391"/>
      <c r="I37" s="255">
        <f t="shared" ref="I37:I41" si="2">SUM(F37:H37)</f>
        <v>0</v>
      </c>
      <c r="J37" s="1234"/>
      <c r="K37" s="1234"/>
      <c r="L37" s="1235"/>
      <c r="M37" s="46"/>
    </row>
    <row r="38" spans="1:13" ht="30" customHeight="1" x14ac:dyDescent="0.15">
      <c r="A38" s="254">
        <f t="shared" si="0"/>
        <v>31</v>
      </c>
      <c r="B38" s="1231">
        <f>⑦第９号様式添付書類１!B37</f>
        <v>0</v>
      </c>
      <c r="C38" s="1232"/>
      <c r="D38" s="1233"/>
      <c r="E38" s="307">
        <f>⑦第９号様式添付書類１!E37</f>
        <v>0</v>
      </c>
      <c r="F38" s="391"/>
      <c r="G38" s="392"/>
      <c r="H38" s="391"/>
      <c r="I38" s="255">
        <f t="shared" si="2"/>
        <v>0</v>
      </c>
      <c r="J38" s="1234"/>
      <c r="K38" s="1234"/>
      <c r="L38" s="1235"/>
      <c r="M38" s="46"/>
    </row>
    <row r="39" spans="1:13" ht="30" customHeight="1" x14ac:dyDescent="0.15">
      <c r="A39" s="254">
        <f>A38+1</f>
        <v>32</v>
      </c>
      <c r="B39" s="1231">
        <f>⑦第９号様式添付書類１!B38</f>
        <v>0</v>
      </c>
      <c r="C39" s="1232"/>
      <c r="D39" s="1233"/>
      <c r="E39" s="307">
        <f>⑦第９号様式添付書類１!E38</f>
        <v>0</v>
      </c>
      <c r="F39" s="391"/>
      <c r="G39" s="392"/>
      <c r="H39" s="391"/>
      <c r="I39" s="255">
        <f t="shared" si="2"/>
        <v>0</v>
      </c>
      <c r="J39" s="1234"/>
      <c r="K39" s="1234"/>
      <c r="L39" s="1235"/>
      <c r="M39" s="46"/>
    </row>
    <row r="40" spans="1:13" ht="30" customHeight="1" x14ac:dyDescent="0.15">
      <c r="A40" s="254">
        <f>A39+1</f>
        <v>33</v>
      </c>
      <c r="B40" s="1231">
        <f>⑦第９号様式添付書類１!B39</f>
        <v>0</v>
      </c>
      <c r="C40" s="1232"/>
      <c r="D40" s="1233"/>
      <c r="E40" s="307">
        <f>⑦第９号様式添付書類１!E39</f>
        <v>0</v>
      </c>
      <c r="F40" s="391"/>
      <c r="G40" s="392"/>
      <c r="H40" s="391"/>
      <c r="I40" s="255">
        <f t="shared" si="2"/>
        <v>0</v>
      </c>
      <c r="J40" s="1234"/>
      <c r="K40" s="1234"/>
      <c r="L40" s="1235"/>
      <c r="M40" s="46"/>
    </row>
    <row r="41" spans="1:13" ht="30" customHeight="1" x14ac:dyDescent="0.15">
      <c r="A41" s="254">
        <f t="shared" si="0"/>
        <v>34</v>
      </c>
      <c r="B41" s="1231">
        <f>⑦第９号様式添付書類１!B40</f>
        <v>0</v>
      </c>
      <c r="C41" s="1232"/>
      <c r="D41" s="1233"/>
      <c r="E41" s="307">
        <f>⑦第９号様式添付書類１!E40</f>
        <v>0</v>
      </c>
      <c r="F41" s="391"/>
      <c r="G41" s="391"/>
      <c r="H41" s="391"/>
      <c r="I41" s="255">
        <f t="shared" si="2"/>
        <v>0</v>
      </c>
      <c r="J41" s="1234"/>
      <c r="K41" s="1234"/>
      <c r="L41" s="1235"/>
      <c r="M41" s="46"/>
    </row>
    <row r="42" spans="1:13" ht="30" customHeight="1" x14ac:dyDescent="0.15">
      <c r="A42" s="254">
        <f t="shared" si="0"/>
        <v>35</v>
      </c>
      <c r="B42" s="1231">
        <f>⑦第９号様式添付書類１!B41</f>
        <v>0</v>
      </c>
      <c r="C42" s="1232"/>
      <c r="D42" s="1233"/>
      <c r="E42" s="307">
        <f>⑦第９号様式添付書類１!E41</f>
        <v>0</v>
      </c>
      <c r="F42" s="391"/>
      <c r="G42" s="391"/>
      <c r="H42" s="391"/>
      <c r="I42" s="255">
        <f t="shared" ref="I42:I51" si="3">SUM(F42:H42)</f>
        <v>0</v>
      </c>
      <c r="J42" s="1234"/>
      <c r="K42" s="1234"/>
      <c r="L42" s="1235"/>
      <c r="M42" s="46"/>
    </row>
    <row r="43" spans="1:13" ht="30" customHeight="1" x14ac:dyDescent="0.15">
      <c r="A43" s="254">
        <f t="shared" si="0"/>
        <v>36</v>
      </c>
      <c r="B43" s="1231">
        <f>⑦第９号様式添付書類１!B42</f>
        <v>0</v>
      </c>
      <c r="C43" s="1232"/>
      <c r="D43" s="1233"/>
      <c r="E43" s="307">
        <f>⑦第９号様式添付書類１!E42</f>
        <v>0</v>
      </c>
      <c r="F43" s="391"/>
      <c r="G43" s="392"/>
      <c r="H43" s="391"/>
      <c r="I43" s="255">
        <f t="shared" si="3"/>
        <v>0</v>
      </c>
      <c r="J43" s="1234"/>
      <c r="K43" s="1234"/>
      <c r="L43" s="1235"/>
      <c r="M43" s="46"/>
    </row>
    <row r="44" spans="1:13" ht="30" customHeight="1" x14ac:dyDescent="0.15">
      <c r="A44" s="254">
        <f>A43+1</f>
        <v>37</v>
      </c>
      <c r="B44" s="1231">
        <f>⑦第９号様式添付書類１!B43</f>
        <v>0</v>
      </c>
      <c r="C44" s="1232"/>
      <c r="D44" s="1233"/>
      <c r="E44" s="307">
        <f>⑦第９号様式添付書類１!E43</f>
        <v>0</v>
      </c>
      <c r="F44" s="391"/>
      <c r="G44" s="392"/>
      <c r="H44" s="391"/>
      <c r="I44" s="255">
        <f t="shared" si="3"/>
        <v>0</v>
      </c>
      <c r="J44" s="1234"/>
      <c r="K44" s="1234"/>
      <c r="L44" s="1235"/>
      <c r="M44" s="46"/>
    </row>
    <row r="45" spans="1:13" ht="30" customHeight="1" x14ac:dyDescent="0.15">
      <c r="A45" s="254">
        <f>A44+1</f>
        <v>38</v>
      </c>
      <c r="B45" s="1231">
        <f>⑦第９号様式添付書類１!B44</f>
        <v>0</v>
      </c>
      <c r="C45" s="1232"/>
      <c r="D45" s="1233"/>
      <c r="E45" s="307">
        <f>⑦第９号様式添付書類１!E44</f>
        <v>0</v>
      </c>
      <c r="F45" s="391"/>
      <c r="G45" s="392"/>
      <c r="H45" s="391"/>
      <c r="I45" s="255">
        <f t="shared" si="3"/>
        <v>0</v>
      </c>
      <c r="J45" s="1234"/>
      <c r="K45" s="1234"/>
      <c r="L45" s="1235"/>
      <c r="M45" s="46"/>
    </row>
    <row r="46" spans="1:13" ht="30" customHeight="1" x14ac:dyDescent="0.15">
      <c r="A46" s="254">
        <f t="shared" si="0"/>
        <v>39</v>
      </c>
      <c r="B46" s="1231">
        <f>⑦第９号様式添付書類１!B45</f>
        <v>0</v>
      </c>
      <c r="C46" s="1232"/>
      <c r="D46" s="1233"/>
      <c r="E46" s="307">
        <f>⑦第９号様式添付書類１!E45</f>
        <v>0</v>
      </c>
      <c r="F46" s="391"/>
      <c r="G46" s="391"/>
      <c r="H46" s="391"/>
      <c r="I46" s="255">
        <f t="shared" si="3"/>
        <v>0</v>
      </c>
      <c r="J46" s="1234"/>
      <c r="K46" s="1234"/>
      <c r="L46" s="1235"/>
      <c r="M46" s="46"/>
    </row>
    <row r="47" spans="1:13" ht="30" customHeight="1" x14ac:dyDescent="0.15">
      <c r="A47" s="254">
        <f t="shared" si="0"/>
        <v>40</v>
      </c>
      <c r="B47" s="1231">
        <f>⑦第９号様式添付書類１!B46</f>
        <v>0</v>
      </c>
      <c r="C47" s="1232"/>
      <c r="D47" s="1233"/>
      <c r="E47" s="307">
        <f>⑦第９号様式添付書類１!E46</f>
        <v>0</v>
      </c>
      <c r="F47" s="391"/>
      <c r="G47" s="391"/>
      <c r="H47" s="391"/>
      <c r="I47" s="255">
        <f t="shared" si="3"/>
        <v>0</v>
      </c>
      <c r="J47" s="1234"/>
      <c r="K47" s="1234"/>
      <c r="L47" s="1235"/>
      <c r="M47" s="46"/>
    </row>
    <row r="48" spans="1:13" ht="30" customHeight="1" x14ac:dyDescent="0.15">
      <c r="A48" s="254">
        <f t="shared" si="0"/>
        <v>41</v>
      </c>
      <c r="B48" s="1231">
        <f>⑦第９号様式添付書類１!B47</f>
        <v>0</v>
      </c>
      <c r="C48" s="1232"/>
      <c r="D48" s="1233"/>
      <c r="E48" s="307">
        <f>⑦第９号様式添付書類１!E47</f>
        <v>0</v>
      </c>
      <c r="F48" s="391"/>
      <c r="G48" s="392"/>
      <c r="H48" s="391"/>
      <c r="I48" s="255">
        <f t="shared" si="3"/>
        <v>0</v>
      </c>
      <c r="J48" s="1234"/>
      <c r="K48" s="1234"/>
      <c r="L48" s="1235"/>
      <c r="M48" s="46"/>
    </row>
    <row r="49" spans="1:13" ht="30" customHeight="1" x14ac:dyDescent="0.15">
      <c r="A49" s="254">
        <f>A48+1</f>
        <v>42</v>
      </c>
      <c r="B49" s="1231">
        <f>⑦第９号様式添付書類１!B48</f>
        <v>0</v>
      </c>
      <c r="C49" s="1232"/>
      <c r="D49" s="1233"/>
      <c r="E49" s="307">
        <f>⑦第９号様式添付書類１!E48</f>
        <v>0</v>
      </c>
      <c r="F49" s="391"/>
      <c r="G49" s="392"/>
      <c r="H49" s="391"/>
      <c r="I49" s="255">
        <f t="shared" si="3"/>
        <v>0</v>
      </c>
      <c r="J49" s="1234"/>
      <c r="K49" s="1234"/>
      <c r="L49" s="1235"/>
      <c r="M49" s="46"/>
    </row>
    <row r="50" spans="1:13" ht="30" customHeight="1" x14ac:dyDescent="0.15">
      <c r="A50" s="254">
        <f>A49+1</f>
        <v>43</v>
      </c>
      <c r="B50" s="1231">
        <f>⑦第９号様式添付書類１!B49</f>
        <v>0</v>
      </c>
      <c r="C50" s="1232"/>
      <c r="D50" s="1233"/>
      <c r="E50" s="307">
        <f>⑦第９号様式添付書類１!E49</f>
        <v>0</v>
      </c>
      <c r="F50" s="391"/>
      <c r="G50" s="392"/>
      <c r="H50" s="391"/>
      <c r="I50" s="255">
        <f t="shared" si="3"/>
        <v>0</v>
      </c>
      <c r="J50" s="1234"/>
      <c r="K50" s="1234"/>
      <c r="L50" s="1235"/>
      <c r="M50" s="46"/>
    </row>
    <row r="51" spans="1:13" ht="30" customHeight="1" x14ac:dyDescent="0.15">
      <c r="A51" s="254">
        <f t="shared" si="0"/>
        <v>44</v>
      </c>
      <c r="B51" s="1231">
        <f>⑦第９号様式添付書類１!B50</f>
        <v>0</v>
      </c>
      <c r="C51" s="1232"/>
      <c r="D51" s="1233"/>
      <c r="E51" s="307">
        <f>⑦第９号様式添付書類１!E50</f>
        <v>0</v>
      </c>
      <c r="F51" s="391"/>
      <c r="G51" s="391"/>
      <c r="H51" s="391"/>
      <c r="I51" s="255">
        <f t="shared" si="3"/>
        <v>0</v>
      </c>
      <c r="J51" s="1234"/>
      <c r="K51" s="1234"/>
      <c r="L51" s="1235"/>
      <c r="M51" s="46"/>
    </row>
    <row r="52" spans="1:13" ht="30" customHeight="1" x14ac:dyDescent="0.15">
      <c r="A52" s="254">
        <f t="shared" si="0"/>
        <v>45</v>
      </c>
      <c r="B52" s="1231">
        <f>⑦第９号様式添付書類１!B51</f>
        <v>0</v>
      </c>
      <c r="C52" s="1232"/>
      <c r="D52" s="1233"/>
      <c r="E52" s="307">
        <f>⑦第９号様式添付書類１!E51</f>
        <v>0</v>
      </c>
      <c r="F52" s="391"/>
      <c r="G52" s="391"/>
      <c r="H52" s="391"/>
      <c r="I52" s="255">
        <f t="shared" ref="I52:I71" si="4">SUM(F52:H52)</f>
        <v>0</v>
      </c>
      <c r="J52" s="1234"/>
      <c r="K52" s="1234"/>
      <c r="L52" s="1235"/>
      <c r="M52" s="46"/>
    </row>
    <row r="53" spans="1:13" ht="30" customHeight="1" x14ac:dyDescent="0.15">
      <c r="A53" s="254">
        <f t="shared" si="0"/>
        <v>46</v>
      </c>
      <c r="B53" s="1231">
        <f>⑦第９号様式添付書類１!B52</f>
        <v>0</v>
      </c>
      <c r="C53" s="1232"/>
      <c r="D53" s="1233"/>
      <c r="E53" s="307">
        <f>⑦第９号様式添付書類１!E52</f>
        <v>0</v>
      </c>
      <c r="F53" s="391"/>
      <c r="G53" s="392"/>
      <c r="H53" s="391"/>
      <c r="I53" s="255">
        <f t="shared" si="4"/>
        <v>0</v>
      </c>
      <c r="J53" s="1234"/>
      <c r="K53" s="1234"/>
      <c r="L53" s="1235"/>
      <c r="M53" s="46"/>
    </row>
    <row r="54" spans="1:13" ht="30" customHeight="1" x14ac:dyDescent="0.15">
      <c r="A54" s="254">
        <f>A53+1</f>
        <v>47</v>
      </c>
      <c r="B54" s="1231">
        <f>⑦第９号様式添付書類１!B53</f>
        <v>0</v>
      </c>
      <c r="C54" s="1232"/>
      <c r="D54" s="1233"/>
      <c r="E54" s="307">
        <f>⑦第９号様式添付書類１!E53</f>
        <v>0</v>
      </c>
      <c r="F54" s="391"/>
      <c r="G54" s="392"/>
      <c r="H54" s="391"/>
      <c r="I54" s="255">
        <f t="shared" si="4"/>
        <v>0</v>
      </c>
      <c r="J54" s="1234"/>
      <c r="K54" s="1234"/>
      <c r="L54" s="1235"/>
      <c r="M54" s="46"/>
    </row>
    <row r="55" spans="1:13" ht="30" customHeight="1" x14ac:dyDescent="0.15">
      <c r="A55" s="254">
        <f>A54+1</f>
        <v>48</v>
      </c>
      <c r="B55" s="1231">
        <f>⑦第９号様式添付書類１!B54</f>
        <v>0</v>
      </c>
      <c r="C55" s="1232"/>
      <c r="D55" s="1233"/>
      <c r="E55" s="307">
        <f>⑦第９号様式添付書類１!E54</f>
        <v>0</v>
      </c>
      <c r="F55" s="391"/>
      <c r="G55" s="392"/>
      <c r="H55" s="391"/>
      <c r="I55" s="255">
        <f t="shared" si="4"/>
        <v>0</v>
      </c>
      <c r="J55" s="1234"/>
      <c r="K55" s="1234"/>
      <c r="L55" s="1235"/>
      <c r="M55" s="46"/>
    </row>
    <row r="56" spans="1:13" ht="30" customHeight="1" x14ac:dyDescent="0.15">
      <c r="A56" s="254">
        <f t="shared" si="0"/>
        <v>49</v>
      </c>
      <c r="B56" s="1231">
        <f>⑦第９号様式添付書類１!B55</f>
        <v>0</v>
      </c>
      <c r="C56" s="1232"/>
      <c r="D56" s="1233"/>
      <c r="E56" s="307">
        <f>⑦第９号様式添付書類１!E55</f>
        <v>0</v>
      </c>
      <c r="F56" s="391"/>
      <c r="G56" s="391"/>
      <c r="H56" s="391"/>
      <c r="I56" s="255">
        <f t="shared" si="4"/>
        <v>0</v>
      </c>
      <c r="J56" s="1234"/>
      <c r="K56" s="1234"/>
      <c r="L56" s="1235"/>
      <c r="M56" s="46"/>
    </row>
    <row r="57" spans="1:13" ht="30" customHeight="1" x14ac:dyDescent="0.15">
      <c r="A57" s="254">
        <f t="shared" si="0"/>
        <v>50</v>
      </c>
      <c r="B57" s="1231">
        <f>⑦第９号様式添付書類１!B56</f>
        <v>0</v>
      </c>
      <c r="C57" s="1232"/>
      <c r="D57" s="1233"/>
      <c r="E57" s="307">
        <f>⑦第９号様式添付書類１!E56</f>
        <v>0</v>
      </c>
      <c r="F57" s="391"/>
      <c r="G57" s="391"/>
      <c r="H57" s="391"/>
      <c r="I57" s="255">
        <f t="shared" si="4"/>
        <v>0</v>
      </c>
      <c r="J57" s="1234"/>
      <c r="K57" s="1234"/>
      <c r="L57" s="1235"/>
      <c r="M57" s="46"/>
    </row>
    <row r="58" spans="1:13" ht="30" customHeight="1" x14ac:dyDescent="0.15">
      <c r="A58" s="254">
        <f t="shared" si="0"/>
        <v>51</v>
      </c>
      <c r="B58" s="1231">
        <f>⑦第９号様式添付書類１!B57</f>
        <v>0</v>
      </c>
      <c r="C58" s="1232"/>
      <c r="D58" s="1233"/>
      <c r="E58" s="307">
        <f>⑦第９号様式添付書類１!E57</f>
        <v>0</v>
      </c>
      <c r="F58" s="391"/>
      <c r="G58" s="392"/>
      <c r="H58" s="391"/>
      <c r="I58" s="255">
        <f t="shared" si="4"/>
        <v>0</v>
      </c>
      <c r="J58" s="1234"/>
      <c r="K58" s="1234"/>
      <c r="L58" s="1235"/>
      <c r="M58" s="46"/>
    </row>
    <row r="59" spans="1:13" ht="30" customHeight="1" x14ac:dyDescent="0.15">
      <c r="A59" s="254">
        <f>A58+1</f>
        <v>52</v>
      </c>
      <c r="B59" s="1231">
        <f>⑦第９号様式添付書類１!B58</f>
        <v>0</v>
      </c>
      <c r="C59" s="1232"/>
      <c r="D59" s="1233"/>
      <c r="E59" s="307">
        <f>⑦第９号様式添付書類１!E58</f>
        <v>0</v>
      </c>
      <c r="F59" s="391"/>
      <c r="G59" s="392"/>
      <c r="H59" s="391"/>
      <c r="I59" s="255">
        <f t="shared" si="4"/>
        <v>0</v>
      </c>
      <c r="J59" s="1234"/>
      <c r="K59" s="1234"/>
      <c r="L59" s="1235"/>
      <c r="M59" s="46"/>
    </row>
    <row r="60" spans="1:13" ht="30" customHeight="1" x14ac:dyDescent="0.15">
      <c r="A60" s="254">
        <f>A59+1</f>
        <v>53</v>
      </c>
      <c r="B60" s="1231">
        <f>⑦第９号様式添付書類１!B59</f>
        <v>0</v>
      </c>
      <c r="C60" s="1232"/>
      <c r="D60" s="1233"/>
      <c r="E60" s="307">
        <f>⑦第９号様式添付書類１!E59</f>
        <v>0</v>
      </c>
      <c r="F60" s="391"/>
      <c r="G60" s="392"/>
      <c r="H60" s="391"/>
      <c r="I60" s="255">
        <f t="shared" si="4"/>
        <v>0</v>
      </c>
      <c r="J60" s="1234"/>
      <c r="K60" s="1234"/>
      <c r="L60" s="1235"/>
      <c r="M60" s="46"/>
    </row>
    <row r="61" spans="1:13" ht="30" customHeight="1" x14ac:dyDescent="0.15">
      <c r="A61" s="254">
        <f t="shared" si="0"/>
        <v>54</v>
      </c>
      <c r="B61" s="1231">
        <f>⑦第９号様式添付書類１!B60</f>
        <v>0</v>
      </c>
      <c r="C61" s="1232"/>
      <c r="D61" s="1233"/>
      <c r="E61" s="307">
        <f>⑦第９号様式添付書類１!E60</f>
        <v>0</v>
      </c>
      <c r="F61" s="391"/>
      <c r="G61" s="391"/>
      <c r="H61" s="391"/>
      <c r="I61" s="255">
        <f t="shared" si="4"/>
        <v>0</v>
      </c>
      <c r="J61" s="1234"/>
      <c r="K61" s="1234"/>
      <c r="L61" s="1235"/>
      <c r="M61" s="46"/>
    </row>
    <row r="62" spans="1:13" ht="30" customHeight="1" x14ac:dyDescent="0.15">
      <c r="A62" s="254">
        <f t="shared" si="0"/>
        <v>55</v>
      </c>
      <c r="B62" s="1231">
        <f>⑦第９号様式添付書類１!B61</f>
        <v>0</v>
      </c>
      <c r="C62" s="1232"/>
      <c r="D62" s="1233"/>
      <c r="E62" s="307">
        <f>⑦第９号様式添付書類１!E61</f>
        <v>0</v>
      </c>
      <c r="F62" s="391"/>
      <c r="G62" s="391"/>
      <c r="H62" s="391"/>
      <c r="I62" s="255">
        <f t="shared" si="4"/>
        <v>0</v>
      </c>
      <c r="J62" s="1234"/>
      <c r="K62" s="1234"/>
      <c r="L62" s="1235"/>
      <c r="M62" s="46"/>
    </row>
    <row r="63" spans="1:13" ht="30" customHeight="1" x14ac:dyDescent="0.15">
      <c r="A63" s="254">
        <f t="shared" si="0"/>
        <v>56</v>
      </c>
      <c r="B63" s="1231">
        <f>⑦第９号様式添付書類１!B62</f>
        <v>0</v>
      </c>
      <c r="C63" s="1232"/>
      <c r="D63" s="1233"/>
      <c r="E63" s="307">
        <f>⑦第９号様式添付書類１!E62</f>
        <v>0</v>
      </c>
      <c r="F63" s="391"/>
      <c r="G63" s="392"/>
      <c r="H63" s="391"/>
      <c r="I63" s="255">
        <f t="shared" si="4"/>
        <v>0</v>
      </c>
      <c r="J63" s="1234"/>
      <c r="K63" s="1234"/>
      <c r="L63" s="1235"/>
      <c r="M63" s="46"/>
    </row>
    <row r="64" spans="1:13" ht="30" customHeight="1" x14ac:dyDescent="0.15">
      <c r="A64" s="254">
        <f>A63+1</f>
        <v>57</v>
      </c>
      <c r="B64" s="1231">
        <f>⑦第９号様式添付書類１!B63</f>
        <v>0</v>
      </c>
      <c r="C64" s="1232"/>
      <c r="D64" s="1233"/>
      <c r="E64" s="307">
        <f>⑦第９号様式添付書類１!E63</f>
        <v>0</v>
      </c>
      <c r="F64" s="391"/>
      <c r="G64" s="392"/>
      <c r="H64" s="391"/>
      <c r="I64" s="255">
        <f t="shared" si="4"/>
        <v>0</v>
      </c>
      <c r="J64" s="1234"/>
      <c r="K64" s="1234"/>
      <c r="L64" s="1235"/>
      <c r="M64" s="46"/>
    </row>
    <row r="65" spans="1:13" ht="30" customHeight="1" x14ac:dyDescent="0.15">
      <c r="A65" s="254">
        <f>A64+1</f>
        <v>58</v>
      </c>
      <c r="B65" s="1231">
        <f>⑦第９号様式添付書類１!B64</f>
        <v>0</v>
      </c>
      <c r="C65" s="1232"/>
      <c r="D65" s="1233"/>
      <c r="E65" s="307">
        <f>⑦第９号様式添付書類１!E64</f>
        <v>0</v>
      </c>
      <c r="F65" s="391"/>
      <c r="G65" s="392"/>
      <c r="H65" s="391"/>
      <c r="I65" s="255">
        <f t="shared" si="4"/>
        <v>0</v>
      </c>
      <c r="J65" s="1234"/>
      <c r="K65" s="1234"/>
      <c r="L65" s="1235"/>
      <c r="M65" s="46"/>
    </row>
    <row r="66" spans="1:13" ht="30" customHeight="1" x14ac:dyDescent="0.15">
      <c r="A66" s="254">
        <f t="shared" si="0"/>
        <v>59</v>
      </c>
      <c r="B66" s="1231">
        <f>⑦第９号様式添付書類１!B65</f>
        <v>0</v>
      </c>
      <c r="C66" s="1232"/>
      <c r="D66" s="1233"/>
      <c r="E66" s="307">
        <f>⑦第９号様式添付書類１!E65</f>
        <v>0</v>
      </c>
      <c r="F66" s="391"/>
      <c r="G66" s="391"/>
      <c r="H66" s="391"/>
      <c r="I66" s="255">
        <f t="shared" si="4"/>
        <v>0</v>
      </c>
      <c r="J66" s="1234"/>
      <c r="K66" s="1234"/>
      <c r="L66" s="1235"/>
      <c r="M66" s="46"/>
    </row>
    <row r="67" spans="1:13" ht="30" customHeight="1" x14ac:dyDescent="0.15">
      <c r="A67" s="254">
        <f t="shared" si="0"/>
        <v>60</v>
      </c>
      <c r="B67" s="1231">
        <f>⑦第９号様式添付書類１!B66</f>
        <v>0</v>
      </c>
      <c r="C67" s="1232"/>
      <c r="D67" s="1233"/>
      <c r="E67" s="307">
        <f>⑦第９号様式添付書類１!E66</f>
        <v>0</v>
      </c>
      <c r="F67" s="391"/>
      <c r="G67" s="391"/>
      <c r="H67" s="391"/>
      <c r="I67" s="255">
        <f t="shared" si="4"/>
        <v>0</v>
      </c>
      <c r="J67" s="1234"/>
      <c r="K67" s="1234"/>
      <c r="L67" s="1235"/>
      <c r="M67" s="46"/>
    </row>
    <row r="68" spans="1:13" ht="30" customHeight="1" x14ac:dyDescent="0.15">
      <c r="A68" s="254">
        <f t="shared" si="0"/>
        <v>61</v>
      </c>
      <c r="B68" s="1231">
        <f>⑦第９号様式添付書類１!B67</f>
        <v>0</v>
      </c>
      <c r="C68" s="1232"/>
      <c r="D68" s="1233"/>
      <c r="E68" s="307">
        <f>⑦第９号様式添付書類１!E67</f>
        <v>0</v>
      </c>
      <c r="F68" s="391"/>
      <c r="G68" s="392"/>
      <c r="H68" s="391"/>
      <c r="I68" s="255">
        <f t="shared" si="4"/>
        <v>0</v>
      </c>
      <c r="J68" s="1234"/>
      <c r="K68" s="1234"/>
      <c r="L68" s="1235"/>
      <c r="M68" s="46"/>
    </row>
    <row r="69" spans="1:13" ht="30" customHeight="1" x14ac:dyDescent="0.15">
      <c r="A69" s="254">
        <f>A68+1</f>
        <v>62</v>
      </c>
      <c r="B69" s="1231">
        <f>⑦第９号様式添付書類１!B68</f>
        <v>0</v>
      </c>
      <c r="C69" s="1232"/>
      <c r="D69" s="1233"/>
      <c r="E69" s="307">
        <f>⑦第９号様式添付書類１!E68</f>
        <v>0</v>
      </c>
      <c r="F69" s="391"/>
      <c r="G69" s="392"/>
      <c r="H69" s="391"/>
      <c r="I69" s="255">
        <f t="shared" si="4"/>
        <v>0</v>
      </c>
      <c r="J69" s="1234"/>
      <c r="K69" s="1234"/>
      <c r="L69" s="1235"/>
      <c r="M69" s="46"/>
    </row>
    <row r="70" spans="1:13" ht="30" customHeight="1" x14ac:dyDescent="0.15">
      <c r="A70" s="254">
        <f>A69+1</f>
        <v>63</v>
      </c>
      <c r="B70" s="1231">
        <f>⑦第９号様式添付書類１!B69</f>
        <v>0</v>
      </c>
      <c r="C70" s="1232"/>
      <c r="D70" s="1233"/>
      <c r="E70" s="307">
        <f>⑦第９号様式添付書類１!E69</f>
        <v>0</v>
      </c>
      <c r="F70" s="391"/>
      <c r="G70" s="392"/>
      <c r="H70" s="391"/>
      <c r="I70" s="255">
        <f t="shared" si="4"/>
        <v>0</v>
      </c>
      <c r="J70" s="1234"/>
      <c r="K70" s="1234"/>
      <c r="L70" s="1235"/>
      <c r="M70" s="46"/>
    </row>
    <row r="71" spans="1:13" ht="30" customHeight="1" x14ac:dyDescent="0.15">
      <c r="A71" s="254">
        <f t="shared" si="0"/>
        <v>64</v>
      </c>
      <c r="B71" s="1231">
        <f>⑦第９号様式添付書類１!B70</f>
        <v>0</v>
      </c>
      <c r="C71" s="1232"/>
      <c r="D71" s="1233"/>
      <c r="E71" s="307">
        <f>⑦第９号様式添付書類１!E70</f>
        <v>0</v>
      </c>
      <c r="F71" s="391"/>
      <c r="G71" s="391"/>
      <c r="H71" s="391"/>
      <c r="I71" s="255">
        <f t="shared" si="4"/>
        <v>0</v>
      </c>
      <c r="J71" s="1234"/>
      <c r="K71" s="1234"/>
      <c r="L71" s="1235"/>
      <c r="M71" s="46"/>
    </row>
    <row r="72" spans="1:13" ht="30" customHeight="1" x14ac:dyDescent="0.15">
      <c r="A72" s="254">
        <f t="shared" si="0"/>
        <v>65</v>
      </c>
      <c r="B72" s="1231">
        <f>⑦第９号様式添付書類１!B71</f>
        <v>0</v>
      </c>
      <c r="C72" s="1232"/>
      <c r="D72" s="1233"/>
      <c r="E72" s="307">
        <f>⑦第９号様式添付書類１!E71</f>
        <v>0</v>
      </c>
      <c r="F72" s="391"/>
      <c r="G72" s="391"/>
      <c r="H72" s="391"/>
      <c r="I72" s="255">
        <f t="shared" ref="I72:I107" si="5">SUM(F72:H72)</f>
        <v>0</v>
      </c>
      <c r="J72" s="1234"/>
      <c r="K72" s="1234"/>
      <c r="L72" s="1235"/>
      <c r="M72" s="46"/>
    </row>
    <row r="73" spans="1:13" ht="30" customHeight="1" x14ac:dyDescent="0.15">
      <c r="A73" s="254">
        <f t="shared" si="0"/>
        <v>66</v>
      </c>
      <c r="B73" s="1231">
        <f>⑦第９号様式添付書類１!B72</f>
        <v>0</v>
      </c>
      <c r="C73" s="1232"/>
      <c r="D73" s="1233"/>
      <c r="E73" s="307">
        <f>⑦第９号様式添付書類１!E72</f>
        <v>0</v>
      </c>
      <c r="F73" s="391"/>
      <c r="G73" s="392"/>
      <c r="H73" s="391"/>
      <c r="I73" s="255">
        <f t="shared" si="5"/>
        <v>0</v>
      </c>
      <c r="J73" s="1234"/>
      <c r="K73" s="1234"/>
      <c r="L73" s="1235"/>
      <c r="M73" s="46"/>
    </row>
    <row r="74" spans="1:13" ht="30" customHeight="1" x14ac:dyDescent="0.15">
      <c r="A74" s="254">
        <f>A73+1</f>
        <v>67</v>
      </c>
      <c r="B74" s="1231">
        <f>⑦第９号様式添付書類１!B73</f>
        <v>0</v>
      </c>
      <c r="C74" s="1232"/>
      <c r="D74" s="1233"/>
      <c r="E74" s="307">
        <f>⑦第９号様式添付書類１!E73</f>
        <v>0</v>
      </c>
      <c r="F74" s="391"/>
      <c r="G74" s="392"/>
      <c r="H74" s="391"/>
      <c r="I74" s="255">
        <f t="shared" si="5"/>
        <v>0</v>
      </c>
      <c r="J74" s="1234"/>
      <c r="K74" s="1234"/>
      <c r="L74" s="1235"/>
      <c r="M74" s="46"/>
    </row>
    <row r="75" spans="1:13" ht="30" customHeight="1" x14ac:dyDescent="0.15">
      <c r="A75" s="254">
        <f>A74+1</f>
        <v>68</v>
      </c>
      <c r="B75" s="1231">
        <f>⑦第９号様式添付書類１!B74</f>
        <v>0</v>
      </c>
      <c r="C75" s="1232"/>
      <c r="D75" s="1233"/>
      <c r="E75" s="307">
        <f>⑦第９号様式添付書類１!E74</f>
        <v>0</v>
      </c>
      <c r="F75" s="391"/>
      <c r="G75" s="392"/>
      <c r="H75" s="391"/>
      <c r="I75" s="255">
        <f t="shared" si="5"/>
        <v>0</v>
      </c>
      <c r="J75" s="1234"/>
      <c r="K75" s="1234"/>
      <c r="L75" s="1235"/>
      <c r="M75" s="46"/>
    </row>
    <row r="76" spans="1:13" ht="30" customHeight="1" x14ac:dyDescent="0.15">
      <c r="A76" s="254">
        <f t="shared" ref="A76:A107" si="6">A75+1</f>
        <v>69</v>
      </c>
      <c r="B76" s="1231">
        <f>⑦第９号様式添付書類１!B75</f>
        <v>0</v>
      </c>
      <c r="C76" s="1232"/>
      <c r="D76" s="1233"/>
      <c r="E76" s="307">
        <f>⑦第９号様式添付書類１!E75</f>
        <v>0</v>
      </c>
      <c r="F76" s="391"/>
      <c r="G76" s="391"/>
      <c r="H76" s="391"/>
      <c r="I76" s="255">
        <f t="shared" si="5"/>
        <v>0</v>
      </c>
      <c r="J76" s="1234"/>
      <c r="K76" s="1234"/>
      <c r="L76" s="1235"/>
      <c r="M76" s="46"/>
    </row>
    <row r="77" spans="1:13" ht="30" customHeight="1" x14ac:dyDescent="0.15">
      <c r="A77" s="254">
        <f t="shared" si="6"/>
        <v>70</v>
      </c>
      <c r="B77" s="1231">
        <f>⑦第９号様式添付書類１!B76</f>
        <v>0</v>
      </c>
      <c r="C77" s="1232"/>
      <c r="D77" s="1233"/>
      <c r="E77" s="307">
        <f>⑦第９号様式添付書類１!E76</f>
        <v>0</v>
      </c>
      <c r="F77" s="391"/>
      <c r="G77" s="391"/>
      <c r="H77" s="391"/>
      <c r="I77" s="255">
        <f t="shared" si="5"/>
        <v>0</v>
      </c>
      <c r="J77" s="1234"/>
      <c r="K77" s="1234"/>
      <c r="L77" s="1235"/>
      <c r="M77" s="46"/>
    </row>
    <row r="78" spans="1:13" ht="30" customHeight="1" x14ac:dyDescent="0.15">
      <c r="A78" s="254">
        <f t="shared" si="6"/>
        <v>71</v>
      </c>
      <c r="B78" s="1231">
        <f>⑦第９号様式添付書類１!B77</f>
        <v>0</v>
      </c>
      <c r="C78" s="1232"/>
      <c r="D78" s="1233"/>
      <c r="E78" s="307">
        <f>⑦第９号様式添付書類１!E77</f>
        <v>0</v>
      </c>
      <c r="F78" s="391"/>
      <c r="G78" s="392"/>
      <c r="H78" s="391"/>
      <c r="I78" s="255">
        <f t="shared" si="5"/>
        <v>0</v>
      </c>
      <c r="J78" s="1234"/>
      <c r="K78" s="1234"/>
      <c r="L78" s="1235"/>
      <c r="M78" s="46"/>
    </row>
    <row r="79" spans="1:13" ht="30" customHeight="1" x14ac:dyDescent="0.15">
      <c r="A79" s="254">
        <f>A78+1</f>
        <v>72</v>
      </c>
      <c r="B79" s="1231">
        <f>⑦第９号様式添付書類１!B78</f>
        <v>0</v>
      </c>
      <c r="C79" s="1232"/>
      <c r="D79" s="1233"/>
      <c r="E79" s="307">
        <f>⑦第９号様式添付書類１!E78</f>
        <v>0</v>
      </c>
      <c r="F79" s="391"/>
      <c r="G79" s="392"/>
      <c r="H79" s="391"/>
      <c r="I79" s="255">
        <f t="shared" si="5"/>
        <v>0</v>
      </c>
      <c r="J79" s="1234"/>
      <c r="K79" s="1234"/>
      <c r="L79" s="1235"/>
      <c r="M79" s="46"/>
    </row>
    <row r="80" spans="1:13" ht="30" customHeight="1" x14ac:dyDescent="0.15">
      <c r="A80" s="254">
        <f>A79+1</f>
        <v>73</v>
      </c>
      <c r="B80" s="1231">
        <f>⑦第９号様式添付書類１!B79</f>
        <v>0</v>
      </c>
      <c r="C80" s="1232"/>
      <c r="D80" s="1233"/>
      <c r="E80" s="307">
        <f>⑦第９号様式添付書類１!E79</f>
        <v>0</v>
      </c>
      <c r="F80" s="391"/>
      <c r="G80" s="392"/>
      <c r="H80" s="391"/>
      <c r="I80" s="255">
        <f t="shared" si="5"/>
        <v>0</v>
      </c>
      <c r="J80" s="1234"/>
      <c r="K80" s="1234"/>
      <c r="L80" s="1235"/>
      <c r="M80" s="46"/>
    </row>
    <row r="81" spans="1:13" ht="30" customHeight="1" x14ac:dyDescent="0.15">
      <c r="A81" s="254">
        <f t="shared" si="6"/>
        <v>74</v>
      </c>
      <c r="B81" s="1231">
        <f>⑦第９号様式添付書類１!B80</f>
        <v>0</v>
      </c>
      <c r="C81" s="1232"/>
      <c r="D81" s="1233"/>
      <c r="E81" s="307">
        <f>⑦第９号様式添付書類１!E80</f>
        <v>0</v>
      </c>
      <c r="F81" s="391"/>
      <c r="G81" s="391"/>
      <c r="H81" s="391"/>
      <c r="I81" s="255">
        <f t="shared" si="5"/>
        <v>0</v>
      </c>
      <c r="J81" s="1234"/>
      <c r="K81" s="1234"/>
      <c r="L81" s="1235"/>
      <c r="M81" s="46"/>
    </row>
    <row r="82" spans="1:13" ht="30" customHeight="1" x14ac:dyDescent="0.15">
      <c r="A82" s="254">
        <f t="shared" si="6"/>
        <v>75</v>
      </c>
      <c r="B82" s="1231">
        <f>⑦第９号様式添付書類１!B81</f>
        <v>0</v>
      </c>
      <c r="C82" s="1232"/>
      <c r="D82" s="1233"/>
      <c r="E82" s="307">
        <f>⑦第９号様式添付書類１!E81</f>
        <v>0</v>
      </c>
      <c r="F82" s="391"/>
      <c r="G82" s="391"/>
      <c r="H82" s="391"/>
      <c r="I82" s="255">
        <f t="shared" si="5"/>
        <v>0</v>
      </c>
      <c r="J82" s="1234"/>
      <c r="K82" s="1234"/>
      <c r="L82" s="1235"/>
      <c r="M82" s="46"/>
    </row>
    <row r="83" spans="1:13" ht="30" customHeight="1" x14ac:dyDescent="0.15">
      <c r="A83" s="254">
        <f t="shared" si="6"/>
        <v>76</v>
      </c>
      <c r="B83" s="1231">
        <f>⑦第９号様式添付書類１!B82</f>
        <v>0</v>
      </c>
      <c r="C83" s="1232"/>
      <c r="D83" s="1233"/>
      <c r="E83" s="307">
        <f>⑦第９号様式添付書類１!E82</f>
        <v>0</v>
      </c>
      <c r="F83" s="391"/>
      <c r="G83" s="392"/>
      <c r="H83" s="391"/>
      <c r="I83" s="255">
        <f t="shared" si="5"/>
        <v>0</v>
      </c>
      <c r="J83" s="1234"/>
      <c r="K83" s="1234"/>
      <c r="L83" s="1235"/>
      <c r="M83" s="46"/>
    </row>
    <row r="84" spans="1:13" ht="30" customHeight="1" x14ac:dyDescent="0.15">
      <c r="A84" s="254">
        <f>A83+1</f>
        <v>77</v>
      </c>
      <c r="B84" s="1231">
        <f>⑦第９号様式添付書類１!B83</f>
        <v>0</v>
      </c>
      <c r="C84" s="1232"/>
      <c r="D84" s="1233"/>
      <c r="E84" s="307">
        <f>⑦第９号様式添付書類１!E83</f>
        <v>0</v>
      </c>
      <c r="F84" s="391"/>
      <c r="G84" s="392"/>
      <c r="H84" s="391"/>
      <c r="I84" s="255">
        <f t="shared" si="5"/>
        <v>0</v>
      </c>
      <c r="J84" s="1234"/>
      <c r="K84" s="1234"/>
      <c r="L84" s="1235"/>
      <c r="M84" s="46"/>
    </row>
    <row r="85" spans="1:13" ht="30" customHeight="1" x14ac:dyDescent="0.15">
      <c r="A85" s="254">
        <f>A84+1</f>
        <v>78</v>
      </c>
      <c r="B85" s="1231">
        <f>⑦第９号様式添付書類１!B84</f>
        <v>0</v>
      </c>
      <c r="C85" s="1232"/>
      <c r="D85" s="1233"/>
      <c r="E85" s="307">
        <f>⑦第９号様式添付書類１!E84</f>
        <v>0</v>
      </c>
      <c r="F85" s="391"/>
      <c r="G85" s="392"/>
      <c r="H85" s="391"/>
      <c r="I85" s="255">
        <f t="shared" si="5"/>
        <v>0</v>
      </c>
      <c r="J85" s="1234"/>
      <c r="K85" s="1234"/>
      <c r="L85" s="1235"/>
      <c r="M85" s="46"/>
    </row>
    <row r="86" spans="1:13" ht="30" customHeight="1" x14ac:dyDescent="0.15">
      <c r="A86" s="254">
        <f t="shared" si="6"/>
        <v>79</v>
      </c>
      <c r="B86" s="1231">
        <f>⑦第９号様式添付書類１!B85</f>
        <v>0</v>
      </c>
      <c r="C86" s="1232"/>
      <c r="D86" s="1233"/>
      <c r="E86" s="307">
        <f>⑦第９号様式添付書類１!E85</f>
        <v>0</v>
      </c>
      <c r="F86" s="391"/>
      <c r="G86" s="391"/>
      <c r="H86" s="391"/>
      <c r="I86" s="255">
        <f t="shared" si="5"/>
        <v>0</v>
      </c>
      <c r="J86" s="1234"/>
      <c r="K86" s="1234"/>
      <c r="L86" s="1235"/>
      <c r="M86" s="46"/>
    </row>
    <row r="87" spans="1:13" ht="30" customHeight="1" x14ac:dyDescent="0.15">
      <c r="A87" s="254">
        <f t="shared" si="6"/>
        <v>80</v>
      </c>
      <c r="B87" s="1231">
        <f>⑦第９号様式添付書類１!B86</f>
        <v>0</v>
      </c>
      <c r="C87" s="1232"/>
      <c r="D87" s="1233"/>
      <c r="E87" s="307">
        <f>⑦第９号様式添付書類１!E86</f>
        <v>0</v>
      </c>
      <c r="F87" s="391"/>
      <c r="G87" s="391"/>
      <c r="H87" s="391"/>
      <c r="I87" s="255">
        <f t="shared" si="5"/>
        <v>0</v>
      </c>
      <c r="J87" s="1234"/>
      <c r="K87" s="1234"/>
      <c r="L87" s="1235"/>
      <c r="M87" s="46"/>
    </row>
    <row r="88" spans="1:13" ht="30" customHeight="1" x14ac:dyDescent="0.15">
      <c r="A88" s="254">
        <f t="shared" si="6"/>
        <v>81</v>
      </c>
      <c r="B88" s="1231">
        <f>⑦第９号様式添付書類１!B87</f>
        <v>0</v>
      </c>
      <c r="C88" s="1232"/>
      <c r="D88" s="1233"/>
      <c r="E88" s="307">
        <f>⑦第９号様式添付書類１!E87</f>
        <v>0</v>
      </c>
      <c r="F88" s="391"/>
      <c r="G88" s="392"/>
      <c r="H88" s="391"/>
      <c r="I88" s="255">
        <f t="shared" si="5"/>
        <v>0</v>
      </c>
      <c r="J88" s="1234"/>
      <c r="K88" s="1234"/>
      <c r="L88" s="1235"/>
      <c r="M88" s="46"/>
    </row>
    <row r="89" spans="1:13" ht="30" customHeight="1" x14ac:dyDescent="0.15">
      <c r="A89" s="254">
        <f>A88+1</f>
        <v>82</v>
      </c>
      <c r="B89" s="1231">
        <f>⑦第９号様式添付書類１!B88</f>
        <v>0</v>
      </c>
      <c r="C89" s="1232"/>
      <c r="D89" s="1233"/>
      <c r="E89" s="307">
        <f>⑦第９号様式添付書類１!E88</f>
        <v>0</v>
      </c>
      <c r="F89" s="391"/>
      <c r="G89" s="392"/>
      <c r="H89" s="391"/>
      <c r="I89" s="255">
        <f t="shared" si="5"/>
        <v>0</v>
      </c>
      <c r="J89" s="1234"/>
      <c r="K89" s="1234"/>
      <c r="L89" s="1235"/>
      <c r="M89" s="46"/>
    </row>
    <row r="90" spans="1:13" ht="30" customHeight="1" x14ac:dyDescent="0.15">
      <c r="A90" s="254">
        <f>A89+1</f>
        <v>83</v>
      </c>
      <c r="B90" s="1231">
        <f>⑦第９号様式添付書類１!B89</f>
        <v>0</v>
      </c>
      <c r="C90" s="1232"/>
      <c r="D90" s="1233"/>
      <c r="E90" s="307">
        <f>⑦第９号様式添付書類１!E89</f>
        <v>0</v>
      </c>
      <c r="F90" s="391"/>
      <c r="G90" s="392"/>
      <c r="H90" s="391"/>
      <c r="I90" s="255">
        <f t="shared" si="5"/>
        <v>0</v>
      </c>
      <c r="J90" s="1234"/>
      <c r="K90" s="1234"/>
      <c r="L90" s="1235"/>
      <c r="M90" s="46"/>
    </row>
    <row r="91" spans="1:13" ht="30" customHeight="1" x14ac:dyDescent="0.15">
      <c r="A91" s="254">
        <f t="shared" si="6"/>
        <v>84</v>
      </c>
      <c r="B91" s="1231">
        <f>⑦第９号様式添付書類１!B90</f>
        <v>0</v>
      </c>
      <c r="C91" s="1232"/>
      <c r="D91" s="1233"/>
      <c r="E91" s="307">
        <f>⑦第９号様式添付書類１!E90</f>
        <v>0</v>
      </c>
      <c r="F91" s="391"/>
      <c r="G91" s="391"/>
      <c r="H91" s="391"/>
      <c r="I91" s="255">
        <f t="shared" si="5"/>
        <v>0</v>
      </c>
      <c r="J91" s="1234"/>
      <c r="K91" s="1234"/>
      <c r="L91" s="1235"/>
      <c r="M91" s="46"/>
    </row>
    <row r="92" spans="1:13" ht="30" customHeight="1" x14ac:dyDescent="0.15">
      <c r="A92" s="254">
        <f t="shared" si="6"/>
        <v>85</v>
      </c>
      <c r="B92" s="1231">
        <f>⑦第９号様式添付書類１!B91</f>
        <v>0</v>
      </c>
      <c r="C92" s="1232"/>
      <c r="D92" s="1233"/>
      <c r="E92" s="307">
        <f>⑦第９号様式添付書類１!E91</f>
        <v>0</v>
      </c>
      <c r="F92" s="391"/>
      <c r="G92" s="391"/>
      <c r="H92" s="391"/>
      <c r="I92" s="255">
        <f t="shared" si="5"/>
        <v>0</v>
      </c>
      <c r="J92" s="1234"/>
      <c r="K92" s="1234"/>
      <c r="L92" s="1235"/>
      <c r="M92" s="46"/>
    </row>
    <row r="93" spans="1:13" ht="30" customHeight="1" x14ac:dyDescent="0.15">
      <c r="A93" s="254">
        <f t="shared" si="6"/>
        <v>86</v>
      </c>
      <c r="B93" s="1231">
        <f>⑦第９号様式添付書類１!B92</f>
        <v>0</v>
      </c>
      <c r="C93" s="1232"/>
      <c r="D93" s="1233"/>
      <c r="E93" s="307">
        <f>⑦第９号様式添付書類１!E92</f>
        <v>0</v>
      </c>
      <c r="F93" s="391"/>
      <c r="G93" s="392"/>
      <c r="H93" s="391"/>
      <c r="I93" s="255">
        <f t="shared" si="5"/>
        <v>0</v>
      </c>
      <c r="J93" s="1234"/>
      <c r="K93" s="1234"/>
      <c r="L93" s="1235"/>
      <c r="M93" s="46"/>
    </row>
    <row r="94" spans="1:13" ht="30" customHeight="1" x14ac:dyDescent="0.15">
      <c r="A94" s="254">
        <f>A93+1</f>
        <v>87</v>
      </c>
      <c r="B94" s="1231">
        <f>⑦第９号様式添付書類１!B93</f>
        <v>0</v>
      </c>
      <c r="C94" s="1232"/>
      <c r="D94" s="1233"/>
      <c r="E94" s="307">
        <f>⑦第９号様式添付書類１!E93</f>
        <v>0</v>
      </c>
      <c r="F94" s="391"/>
      <c r="G94" s="392"/>
      <c r="H94" s="391"/>
      <c r="I94" s="255">
        <f t="shared" si="5"/>
        <v>0</v>
      </c>
      <c r="J94" s="1234"/>
      <c r="K94" s="1234"/>
      <c r="L94" s="1235"/>
      <c r="M94" s="46"/>
    </row>
    <row r="95" spans="1:13" ht="30" customHeight="1" x14ac:dyDescent="0.15">
      <c r="A95" s="254">
        <f>A94+1</f>
        <v>88</v>
      </c>
      <c r="B95" s="1231">
        <f>⑦第９号様式添付書類１!B94</f>
        <v>0</v>
      </c>
      <c r="C95" s="1232"/>
      <c r="D95" s="1233"/>
      <c r="E95" s="307">
        <f>⑦第９号様式添付書類１!E94</f>
        <v>0</v>
      </c>
      <c r="F95" s="391"/>
      <c r="G95" s="392"/>
      <c r="H95" s="391"/>
      <c r="I95" s="255">
        <f t="shared" si="5"/>
        <v>0</v>
      </c>
      <c r="J95" s="1234"/>
      <c r="K95" s="1234"/>
      <c r="L95" s="1235"/>
      <c r="M95" s="46"/>
    </row>
    <row r="96" spans="1:13" ht="30" customHeight="1" x14ac:dyDescent="0.15">
      <c r="A96" s="254">
        <f t="shared" si="6"/>
        <v>89</v>
      </c>
      <c r="B96" s="1231">
        <f>⑦第９号様式添付書類１!B95</f>
        <v>0</v>
      </c>
      <c r="C96" s="1232"/>
      <c r="D96" s="1233"/>
      <c r="E96" s="307">
        <f>⑦第９号様式添付書類１!E95</f>
        <v>0</v>
      </c>
      <c r="F96" s="391"/>
      <c r="G96" s="391"/>
      <c r="H96" s="391"/>
      <c r="I96" s="255">
        <f t="shared" si="5"/>
        <v>0</v>
      </c>
      <c r="J96" s="1234"/>
      <c r="K96" s="1234"/>
      <c r="L96" s="1235"/>
      <c r="M96" s="46"/>
    </row>
    <row r="97" spans="1:13" ht="30" customHeight="1" x14ac:dyDescent="0.15">
      <c r="A97" s="254">
        <f t="shared" si="6"/>
        <v>90</v>
      </c>
      <c r="B97" s="1231">
        <f>⑦第９号様式添付書類１!B96</f>
        <v>0</v>
      </c>
      <c r="C97" s="1232"/>
      <c r="D97" s="1233"/>
      <c r="E97" s="307">
        <f>⑦第９号様式添付書類１!E96</f>
        <v>0</v>
      </c>
      <c r="F97" s="391"/>
      <c r="G97" s="391"/>
      <c r="H97" s="391"/>
      <c r="I97" s="255">
        <f t="shared" si="5"/>
        <v>0</v>
      </c>
      <c r="J97" s="1234"/>
      <c r="K97" s="1234"/>
      <c r="L97" s="1235"/>
      <c r="M97" s="46"/>
    </row>
    <row r="98" spans="1:13" ht="30" customHeight="1" x14ac:dyDescent="0.15">
      <c r="A98" s="254">
        <f t="shared" si="6"/>
        <v>91</v>
      </c>
      <c r="B98" s="1231">
        <f>⑦第９号様式添付書類１!B97</f>
        <v>0</v>
      </c>
      <c r="C98" s="1232"/>
      <c r="D98" s="1233"/>
      <c r="E98" s="307">
        <f>⑦第９号様式添付書類１!E97</f>
        <v>0</v>
      </c>
      <c r="F98" s="391"/>
      <c r="G98" s="392"/>
      <c r="H98" s="391"/>
      <c r="I98" s="255">
        <f t="shared" si="5"/>
        <v>0</v>
      </c>
      <c r="J98" s="1234"/>
      <c r="K98" s="1234"/>
      <c r="L98" s="1235"/>
      <c r="M98" s="46"/>
    </row>
    <row r="99" spans="1:13" ht="30" customHeight="1" x14ac:dyDescent="0.15">
      <c r="A99" s="254">
        <f>A98+1</f>
        <v>92</v>
      </c>
      <c r="B99" s="1231">
        <f>⑦第９号様式添付書類１!B98</f>
        <v>0</v>
      </c>
      <c r="C99" s="1232"/>
      <c r="D99" s="1233"/>
      <c r="E99" s="307">
        <f>⑦第９号様式添付書類１!E98</f>
        <v>0</v>
      </c>
      <c r="F99" s="391"/>
      <c r="G99" s="392"/>
      <c r="H99" s="391"/>
      <c r="I99" s="255">
        <f t="shared" si="5"/>
        <v>0</v>
      </c>
      <c r="J99" s="1234"/>
      <c r="K99" s="1234"/>
      <c r="L99" s="1235"/>
      <c r="M99" s="46"/>
    </row>
    <row r="100" spans="1:13" ht="30" customHeight="1" x14ac:dyDescent="0.15">
      <c r="A100" s="254">
        <f>A99+1</f>
        <v>93</v>
      </c>
      <c r="B100" s="1231">
        <f>⑦第９号様式添付書類１!B99</f>
        <v>0</v>
      </c>
      <c r="C100" s="1232"/>
      <c r="D100" s="1233"/>
      <c r="E100" s="307">
        <f>⑦第９号様式添付書類１!E99</f>
        <v>0</v>
      </c>
      <c r="F100" s="391"/>
      <c r="G100" s="392"/>
      <c r="H100" s="391"/>
      <c r="I100" s="255">
        <f t="shared" si="5"/>
        <v>0</v>
      </c>
      <c r="J100" s="1234"/>
      <c r="K100" s="1234"/>
      <c r="L100" s="1235"/>
      <c r="M100" s="46"/>
    </row>
    <row r="101" spans="1:13" ht="30" customHeight="1" x14ac:dyDescent="0.15">
      <c r="A101" s="254">
        <f t="shared" si="6"/>
        <v>94</v>
      </c>
      <c r="B101" s="1231">
        <f>⑦第９号様式添付書類１!B100</f>
        <v>0</v>
      </c>
      <c r="C101" s="1232"/>
      <c r="D101" s="1233"/>
      <c r="E101" s="307">
        <f>⑦第９号様式添付書類１!E100</f>
        <v>0</v>
      </c>
      <c r="F101" s="391"/>
      <c r="G101" s="391"/>
      <c r="H101" s="391"/>
      <c r="I101" s="255">
        <f t="shared" si="5"/>
        <v>0</v>
      </c>
      <c r="J101" s="1234"/>
      <c r="K101" s="1234"/>
      <c r="L101" s="1235"/>
      <c r="M101" s="46"/>
    </row>
    <row r="102" spans="1:13" ht="30" customHeight="1" x14ac:dyDescent="0.15">
      <c r="A102" s="254">
        <f t="shared" si="6"/>
        <v>95</v>
      </c>
      <c r="B102" s="1231">
        <f>⑦第９号様式添付書類１!B101</f>
        <v>0</v>
      </c>
      <c r="C102" s="1232"/>
      <c r="D102" s="1233"/>
      <c r="E102" s="307">
        <f>⑦第９号様式添付書類１!E101</f>
        <v>0</v>
      </c>
      <c r="F102" s="391"/>
      <c r="G102" s="391"/>
      <c r="H102" s="391"/>
      <c r="I102" s="255">
        <f t="shared" si="5"/>
        <v>0</v>
      </c>
      <c r="J102" s="1234"/>
      <c r="K102" s="1234"/>
      <c r="L102" s="1235"/>
      <c r="M102" s="46"/>
    </row>
    <row r="103" spans="1:13" ht="30" customHeight="1" x14ac:dyDescent="0.15">
      <c r="A103" s="254">
        <f t="shared" si="6"/>
        <v>96</v>
      </c>
      <c r="B103" s="1231">
        <f>⑦第９号様式添付書類１!B102</f>
        <v>0</v>
      </c>
      <c r="C103" s="1232"/>
      <c r="D103" s="1233"/>
      <c r="E103" s="307">
        <f>⑦第９号様式添付書類１!E102</f>
        <v>0</v>
      </c>
      <c r="F103" s="391"/>
      <c r="G103" s="392"/>
      <c r="H103" s="391"/>
      <c r="I103" s="255">
        <f t="shared" si="5"/>
        <v>0</v>
      </c>
      <c r="J103" s="1234"/>
      <c r="K103" s="1234"/>
      <c r="L103" s="1235"/>
      <c r="M103" s="46"/>
    </row>
    <row r="104" spans="1:13" ht="30" customHeight="1" x14ac:dyDescent="0.15">
      <c r="A104" s="254">
        <f>A103+1</f>
        <v>97</v>
      </c>
      <c r="B104" s="1231">
        <f>⑦第９号様式添付書類１!B103</f>
        <v>0</v>
      </c>
      <c r="C104" s="1232"/>
      <c r="D104" s="1233"/>
      <c r="E104" s="307">
        <f>⑦第９号様式添付書類１!E103</f>
        <v>0</v>
      </c>
      <c r="F104" s="391"/>
      <c r="G104" s="392"/>
      <c r="H104" s="391"/>
      <c r="I104" s="255">
        <f t="shared" si="5"/>
        <v>0</v>
      </c>
      <c r="J104" s="1234"/>
      <c r="K104" s="1234"/>
      <c r="L104" s="1235"/>
      <c r="M104" s="46"/>
    </row>
    <row r="105" spans="1:13" ht="30" customHeight="1" x14ac:dyDescent="0.15">
      <c r="A105" s="254">
        <f>A104+1</f>
        <v>98</v>
      </c>
      <c r="B105" s="1231">
        <f>⑦第９号様式添付書類１!B104</f>
        <v>0</v>
      </c>
      <c r="C105" s="1232"/>
      <c r="D105" s="1233"/>
      <c r="E105" s="307">
        <f>⑦第９号様式添付書類１!E104</f>
        <v>0</v>
      </c>
      <c r="F105" s="391"/>
      <c r="G105" s="392"/>
      <c r="H105" s="391"/>
      <c r="I105" s="255">
        <f t="shared" si="5"/>
        <v>0</v>
      </c>
      <c r="J105" s="1234"/>
      <c r="K105" s="1234"/>
      <c r="L105" s="1235"/>
      <c r="M105" s="46"/>
    </row>
    <row r="106" spans="1:13" ht="30" customHeight="1" x14ac:dyDescent="0.15">
      <c r="A106" s="254">
        <f t="shared" si="6"/>
        <v>99</v>
      </c>
      <c r="B106" s="1231">
        <f>⑦第９号様式添付書類１!B105</f>
        <v>0</v>
      </c>
      <c r="C106" s="1232"/>
      <c r="D106" s="1233"/>
      <c r="E106" s="307">
        <f>⑦第９号様式添付書類１!E105</f>
        <v>0</v>
      </c>
      <c r="F106" s="391"/>
      <c r="G106" s="391"/>
      <c r="H106" s="391"/>
      <c r="I106" s="255">
        <f t="shared" si="5"/>
        <v>0</v>
      </c>
      <c r="J106" s="1234"/>
      <c r="K106" s="1234"/>
      <c r="L106" s="1235"/>
      <c r="M106" s="46"/>
    </row>
    <row r="107" spans="1:13" ht="30" customHeight="1" thickBot="1" x14ac:dyDescent="0.2">
      <c r="A107" s="254">
        <f t="shared" si="6"/>
        <v>100</v>
      </c>
      <c r="B107" s="1231">
        <f>⑦第９号様式添付書類１!B106</f>
        <v>0</v>
      </c>
      <c r="C107" s="1232"/>
      <c r="D107" s="1233"/>
      <c r="E107" s="307">
        <f>⑦第９号様式添付書類１!E106</f>
        <v>0</v>
      </c>
      <c r="F107" s="391"/>
      <c r="G107" s="391"/>
      <c r="H107" s="391"/>
      <c r="I107" s="255">
        <f t="shared" si="5"/>
        <v>0</v>
      </c>
      <c r="J107" s="1234"/>
      <c r="K107" s="1234"/>
      <c r="L107" s="1235"/>
      <c r="M107" s="46"/>
    </row>
    <row r="108" spans="1:13" ht="30" customHeight="1" thickBot="1" x14ac:dyDescent="0.2">
      <c r="A108" s="256"/>
      <c r="B108" s="1237" t="s">
        <v>114</v>
      </c>
      <c r="C108" s="1238"/>
      <c r="D108" s="1238"/>
      <c r="E108" s="1238"/>
      <c r="F108" s="113">
        <f>SUM(F8:F107)</f>
        <v>0</v>
      </c>
      <c r="G108" s="18">
        <f>SUM(G8:G107)</f>
        <v>0</v>
      </c>
      <c r="H108" s="18">
        <f>SUM(H8:H107)</f>
        <v>0</v>
      </c>
      <c r="I108" s="257">
        <f>SUM(I8:I107)</f>
        <v>0</v>
      </c>
      <c r="J108" s="1239"/>
      <c r="K108" s="1239"/>
      <c r="L108" s="1240"/>
      <c r="M108" s="46"/>
    </row>
    <row r="109" spans="1:13" s="15" customFormat="1" ht="19.5" customHeight="1" x14ac:dyDescent="0.2">
      <c r="A109" s="1241" t="s">
        <v>113</v>
      </c>
      <c r="B109" s="1242"/>
      <c r="C109" s="1242"/>
      <c r="D109" s="1242"/>
      <c r="E109" s="1242"/>
      <c r="F109" s="1242"/>
      <c r="G109" s="1242"/>
      <c r="H109" s="1242"/>
      <c r="I109" s="1242"/>
      <c r="J109" s="1243"/>
      <c r="K109" s="1243"/>
      <c r="L109" s="1243"/>
      <c r="M109" s="582"/>
    </row>
    <row r="110" spans="1:13" s="15" customFormat="1" ht="19.899999999999999" customHeight="1" x14ac:dyDescent="0.2">
      <c r="A110" s="1244" t="s">
        <v>527</v>
      </c>
      <c r="B110" s="1244"/>
      <c r="C110" s="1244"/>
      <c r="D110" s="1244"/>
      <c r="E110" s="1244"/>
      <c r="F110" s="1244"/>
      <c r="G110" s="1244"/>
      <c r="H110" s="1244"/>
      <c r="I110" s="1244"/>
      <c r="J110" s="609"/>
      <c r="K110" s="609"/>
      <c r="L110" s="609"/>
      <c r="M110" s="582"/>
    </row>
    <row r="111" spans="1:13" s="15" customFormat="1" ht="19.899999999999999" customHeight="1" x14ac:dyDescent="0.2">
      <c r="A111" s="1244" t="s">
        <v>112</v>
      </c>
      <c r="B111" s="1244"/>
      <c r="C111" s="1244"/>
      <c r="D111" s="1244"/>
      <c r="E111" s="1244"/>
      <c r="F111" s="1244"/>
      <c r="G111" s="1244"/>
      <c r="H111" s="1244"/>
      <c r="I111" s="1244"/>
      <c r="J111" s="1244"/>
      <c r="K111" s="1244"/>
      <c r="L111" s="1244"/>
      <c r="M111" s="582"/>
    </row>
    <row r="112" spans="1:13" s="15" customFormat="1" ht="19.899999999999999" customHeight="1" x14ac:dyDescent="0.2">
      <c r="A112" s="1244"/>
      <c r="B112" s="1244"/>
      <c r="C112" s="1244"/>
      <c r="D112" s="1244"/>
      <c r="E112" s="1244"/>
      <c r="F112" s="1244"/>
      <c r="G112" s="1244"/>
      <c r="H112" s="1244"/>
      <c r="I112" s="1244"/>
      <c r="J112" s="1244"/>
      <c r="K112" s="1244"/>
      <c r="L112" s="1244"/>
      <c r="M112" s="582"/>
    </row>
    <row r="113" spans="1:13" s="17" customFormat="1" ht="19.899999999999999" customHeight="1" x14ac:dyDescent="0.15">
      <c r="A113" s="16" t="s">
        <v>25</v>
      </c>
      <c r="B113" s="1245" t="s">
        <v>111</v>
      </c>
      <c r="C113" s="1245"/>
      <c r="D113" s="1245"/>
      <c r="E113" s="1245"/>
      <c r="F113" s="1245"/>
      <c r="G113" s="1245"/>
      <c r="H113" s="1245"/>
      <c r="I113" s="1245"/>
      <c r="J113" s="1245"/>
      <c r="K113" s="1245"/>
      <c r="L113" s="1245"/>
      <c r="M113" s="583"/>
    </row>
    <row r="114" spans="1:13" s="15" customFormat="1" ht="19.899999999999999" customHeight="1" x14ac:dyDescent="0.2">
      <c r="A114" s="16" t="s">
        <v>24</v>
      </c>
      <c r="B114" s="1236" t="s">
        <v>392</v>
      </c>
      <c r="C114" s="1236"/>
      <c r="D114" s="1236"/>
      <c r="E114" s="1236"/>
      <c r="F114" s="1236"/>
      <c r="G114" s="1236"/>
      <c r="H114" s="1236"/>
      <c r="I114" s="1236"/>
      <c r="J114" s="1236"/>
      <c r="K114" s="1236"/>
      <c r="L114" s="1236"/>
      <c r="M114" s="1236"/>
    </row>
    <row r="115" spans="1:13" s="15" customFormat="1" ht="19.899999999999999" customHeight="1" x14ac:dyDescent="0.2">
      <c r="A115" s="16"/>
      <c r="B115" s="16"/>
      <c r="C115" s="16"/>
      <c r="D115" s="16"/>
      <c r="E115" s="16"/>
      <c r="F115" s="16"/>
      <c r="G115" s="16"/>
      <c r="H115" s="16"/>
      <c r="I115" s="16"/>
      <c r="J115" s="16"/>
      <c r="K115" s="16"/>
      <c r="L115" s="16"/>
      <c r="M115" s="16"/>
    </row>
    <row r="116" spans="1:13" s="15" customFormat="1" ht="19.899999999999999" customHeight="1" x14ac:dyDescent="0.2">
      <c r="A116" s="16"/>
      <c r="B116" s="16"/>
      <c r="C116" s="16"/>
      <c r="D116" s="16"/>
      <c r="E116" s="16"/>
      <c r="F116" s="16"/>
      <c r="G116" s="16"/>
      <c r="H116" s="16"/>
      <c r="I116" s="16"/>
      <c r="J116" s="16"/>
      <c r="K116" s="16"/>
      <c r="L116" s="16"/>
      <c r="M116" s="16"/>
    </row>
    <row r="117" spans="1:13" s="15" customFormat="1" ht="19.899999999999999" customHeight="1" x14ac:dyDescent="0.2">
      <c r="A117" s="16"/>
      <c r="B117" s="16"/>
      <c r="C117" s="16"/>
      <c r="D117" s="16"/>
      <c r="E117" s="16"/>
      <c r="F117" s="16"/>
      <c r="G117" s="16"/>
      <c r="H117" s="16"/>
      <c r="I117" s="16"/>
      <c r="J117" s="16"/>
      <c r="K117" s="16"/>
      <c r="L117" s="16"/>
      <c r="M117" s="16"/>
    </row>
    <row r="118" spans="1:13" ht="19.899999999999999" customHeight="1" x14ac:dyDescent="0.15">
      <c r="A118" s="14"/>
      <c r="B118" s="12"/>
      <c r="C118" s="13"/>
      <c r="D118" s="12"/>
      <c r="E118" s="12"/>
      <c r="F118" s="12"/>
      <c r="G118" s="12"/>
      <c r="H118" s="12"/>
      <c r="I118" s="12"/>
      <c r="J118" s="12"/>
      <c r="K118" s="12"/>
      <c r="L118" s="12"/>
      <c r="M118" s="12"/>
    </row>
    <row r="119" spans="1:13" ht="12" customHeight="1" x14ac:dyDescent="0.15">
      <c r="B119" s="10"/>
      <c r="C119" s="10"/>
      <c r="D119" s="10"/>
      <c r="E119" s="10"/>
      <c r="F119" s="10"/>
      <c r="G119" s="10"/>
      <c r="H119" s="10"/>
      <c r="I119" s="10"/>
      <c r="J119" s="10"/>
      <c r="K119" s="10"/>
      <c r="L119" s="10"/>
      <c r="M119" s="10"/>
    </row>
    <row r="120" spans="1:13" ht="12" customHeight="1" x14ac:dyDescent="0.15">
      <c r="B120" s="10"/>
      <c r="C120" s="10"/>
      <c r="D120" s="10"/>
      <c r="E120" s="10"/>
      <c r="F120" s="10"/>
      <c r="G120" s="10"/>
      <c r="H120" s="10"/>
      <c r="I120" s="10"/>
      <c r="J120" s="10"/>
      <c r="K120" s="10"/>
      <c r="L120" s="10"/>
      <c r="M120" s="10"/>
    </row>
    <row r="121" spans="1:13" ht="12" customHeight="1" x14ac:dyDescent="0.15">
      <c r="A121" s="581"/>
      <c r="B121" s="10"/>
      <c r="C121" s="10"/>
      <c r="D121" s="10"/>
      <c r="E121" s="10"/>
      <c r="F121" s="10"/>
      <c r="G121" s="10"/>
      <c r="H121" s="10"/>
      <c r="I121" s="10"/>
      <c r="J121" s="10"/>
      <c r="K121" s="10"/>
      <c r="L121" s="10"/>
      <c r="M121" s="10"/>
    </row>
    <row r="122" spans="1:13" ht="12" customHeight="1" x14ac:dyDescent="0.15">
      <c r="A122" s="581"/>
      <c r="B122" s="11"/>
      <c r="C122" s="10"/>
      <c r="D122" s="10"/>
      <c r="E122" s="10"/>
      <c r="F122" s="10"/>
      <c r="G122" s="10"/>
      <c r="H122" s="10"/>
      <c r="I122" s="10"/>
      <c r="J122" s="10"/>
      <c r="K122" s="10"/>
      <c r="L122" s="10"/>
      <c r="M122" s="10"/>
    </row>
    <row r="123" spans="1:13" ht="13.5" x14ac:dyDescent="0.15">
      <c r="A123" s="581"/>
      <c r="B123" s="9"/>
      <c r="C123" s="9"/>
      <c r="D123" s="9"/>
      <c r="E123" s="9"/>
      <c r="F123" s="9"/>
      <c r="G123" s="9"/>
      <c r="H123" s="9"/>
      <c r="I123" s="9"/>
      <c r="J123" s="9"/>
      <c r="K123" s="9"/>
      <c r="L123" s="9"/>
      <c r="M123" s="9"/>
    </row>
    <row r="124" spans="1:13" ht="13.5" x14ac:dyDescent="0.15">
      <c r="A124" s="581"/>
    </row>
    <row r="125" spans="1:13" ht="13.5" x14ac:dyDescent="0.15">
      <c r="A125" s="581"/>
    </row>
    <row r="126" spans="1:13" ht="13.5" x14ac:dyDescent="0.15">
      <c r="A126" s="581"/>
    </row>
    <row r="127" spans="1:13" ht="13.5" x14ac:dyDescent="0.15">
      <c r="A127" s="581"/>
    </row>
    <row r="128" spans="1:13" ht="13.5" x14ac:dyDescent="0.15">
      <c r="A128" s="581"/>
    </row>
    <row r="129" spans="1:1" ht="13.5" x14ac:dyDescent="0.15">
      <c r="A129" s="581"/>
    </row>
  </sheetData>
  <sheetProtection algorithmName="SHA-512" hashValue="wSVFtVATMdBSCCuglfxrq+A+StVf2un4mMd5Wk7Xt/4mEx/cXo0itHOuRENm4hXa0EGDz77C/Dxa95Q6aQAnkg==" saltValue="sU4c7L2xhnsFIKffYD+uiQ==" spinCount="100000" sheet="1" insertRows="0"/>
  <mergeCells count="220">
    <mergeCell ref="I6:I7"/>
    <mergeCell ref="H6:H7"/>
    <mergeCell ref="G6:G7"/>
    <mergeCell ref="J3:L3"/>
    <mergeCell ref="J2:L2"/>
    <mergeCell ref="A5:A7"/>
    <mergeCell ref="B5:D7"/>
    <mergeCell ref="E5:E7"/>
    <mergeCell ref="J5:L7"/>
    <mergeCell ref="F5:I5"/>
    <mergeCell ref="F6:F7"/>
    <mergeCell ref="A3:H3"/>
    <mergeCell ref="B10:D10"/>
    <mergeCell ref="J10:L10"/>
    <mergeCell ref="B11:D11"/>
    <mergeCell ref="J11:L11"/>
    <mergeCell ref="B12:D12"/>
    <mergeCell ref="J12:L12"/>
    <mergeCell ref="B8:D8"/>
    <mergeCell ref="J8:L8"/>
    <mergeCell ref="B9:D9"/>
    <mergeCell ref="J9:L9"/>
    <mergeCell ref="B16:D16"/>
    <mergeCell ref="J16:L16"/>
    <mergeCell ref="B17:D17"/>
    <mergeCell ref="J17:L17"/>
    <mergeCell ref="B18:D18"/>
    <mergeCell ref="J18:L18"/>
    <mergeCell ref="B13:D13"/>
    <mergeCell ref="J13:L13"/>
    <mergeCell ref="B14:D14"/>
    <mergeCell ref="J14:L14"/>
    <mergeCell ref="B15:D15"/>
    <mergeCell ref="J15:L15"/>
    <mergeCell ref="B22:D22"/>
    <mergeCell ref="J22:L22"/>
    <mergeCell ref="B23:D23"/>
    <mergeCell ref="J23:L23"/>
    <mergeCell ref="B24:D24"/>
    <mergeCell ref="J24:L24"/>
    <mergeCell ref="B19:D19"/>
    <mergeCell ref="J19:L19"/>
    <mergeCell ref="B20:D20"/>
    <mergeCell ref="J20:L20"/>
    <mergeCell ref="B21:D21"/>
    <mergeCell ref="J21:L21"/>
    <mergeCell ref="B28:D28"/>
    <mergeCell ref="J28:L28"/>
    <mergeCell ref="B29:D29"/>
    <mergeCell ref="J29:L29"/>
    <mergeCell ref="B30:D30"/>
    <mergeCell ref="J30:L30"/>
    <mergeCell ref="B25:D25"/>
    <mergeCell ref="J25:L25"/>
    <mergeCell ref="B26:D26"/>
    <mergeCell ref="J26:L26"/>
    <mergeCell ref="B27:D27"/>
    <mergeCell ref="J27:L27"/>
    <mergeCell ref="B34:D34"/>
    <mergeCell ref="J34:L34"/>
    <mergeCell ref="B35:D35"/>
    <mergeCell ref="J35:L35"/>
    <mergeCell ref="B36:D36"/>
    <mergeCell ref="J36:L36"/>
    <mergeCell ref="B31:D31"/>
    <mergeCell ref="J31:L31"/>
    <mergeCell ref="B32:D32"/>
    <mergeCell ref="J32:L32"/>
    <mergeCell ref="B33:D33"/>
    <mergeCell ref="J33:L33"/>
    <mergeCell ref="B38:D38"/>
    <mergeCell ref="J38:L38"/>
    <mergeCell ref="B39:D39"/>
    <mergeCell ref="J39:L39"/>
    <mergeCell ref="B40:D40"/>
    <mergeCell ref="J40:L40"/>
    <mergeCell ref="B37:D37"/>
    <mergeCell ref="J37:L37"/>
    <mergeCell ref="B114:M114"/>
    <mergeCell ref="B108:E108"/>
    <mergeCell ref="J108:L108"/>
    <mergeCell ref="A109:I109"/>
    <mergeCell ref="J109:L109"/>
    <mergeCell ref="A111:L112"/>
    <mergeCell ref="B113:L113"/>
    <mergeCell ref="A110:I110"/>
    <mergeCell ref="B44:D44"/>
    <mergeCell ref="J44:L44"/>
    <mergeCell ref="B45:D45"/>
    <mergeCell ref="J45:L45"/>
    <mergeCell ref="B46:D46"/>
    <mergeCell ref="J46:L46"/>
    <mergeCell ref="B41:D41"/>
    <mergeCell ref="J41:L41"/>
    <mergeCell ref="B42:D42"/>
    <mergeCell ref="J42:L42"/>
    <mergeCell ref="B43:D43"/>
    <mergeCell ref="J43:L43"/>
    <mergeCell ref="B50:D50"/>
    <mergeCell ref="J50:L50"/>
    <mergeCell ref="B51:D51"/>
    <mergeCell ref="J51:L51"/>
    <mergeCell ref="B52:D52"/>
    <mergeCell ref="J52:L52"/>
    <mergeCell ref="B47:D47"/>
    <mergeCell ref="J47:L47"/>
    <mergeCell ref="B48:D48"/>
    <mergeCell ref="J48:L48"/>
    <mergeCell ref="B49:D49"/>
    <mergeCell ref="J49:L49"/>
    <mergeCell ref="B56:D56"/>
    <mergeCell ref="J56:L56"/>
    <mergeCell ref="B57:D57"/>
    <mergeCell ref="J57:L57"/>
    <mergeCell ref="B58:D58"/>
    <mergeCell ref="J58:L58"/>
    <mergeCell ref="B53:D53"/>
    <mergeCell ref="J53:L53"/>
    <mergeCell ref="B54:D54"/>
    <mergeCell ref="J54:L54"/>
    <mergeCell ref="B55:D55"/>
    <mergeCell ref="J55:L55"/>
    <mergeCell ref="B62:D62"/>
    <mergeCell ref="J62:L62"/>
    <mergeCell ref="B63:D63"/>
    <mergeCell ref="J63:L63"/>
    <mergeCell ref="B64:D64"/>
    <mergeCell ref="J64:L64"/>
    <mergeCell ref="B59:D59"/>
    <mergeCell ref="J59:L59"/>
    <mergeCell ref="B60:D60"/>
    <mergeCell ref="J60:L60"/>
    <mergeCell ref="B61:D61"/>
    <mergeCell ref="J61:L61"/>
    <mergeCell ref="B68:D68"/>
    <mergeCell ref="J68:L68"/>
    <mergeCell ref="B69:D69"/>
    <mergeCell ref="J69:L69"/>
    <mergeCell ref="B70:D70"/>
    <mergeCell ref="J70:L70"/>
    <mergeCell ref="B65:D65"/>
    <mergeCell ref="J65:L65"/>
    <mergeCell ref="B66:D66"/>
    <mergeCell ref="J66:L66"/>
    <mergeCell ref="B67:D67"/>
    <mergeCell ref="J67:L67"/>
    <mergeCell ref="B74:D74"/>
    <mergeCell ref="J74:L74"/>
    <mergeCell ref="B75:D75"/>
    <mergeCell ref="J75:L75"/>
    <mergeCell ref="B76:D76"/>
    <mergeCell ref="J76:L76"/>
    <mergeCell ref="B71:D71"/>
    <mergeCell ref="J71:L71"/>
    <mergeCell ref="B72:D72"/>
    <mergeCell ref="J72:L72"/>
    <mergeCell ref="B73:D73"/>
    <mergeCell ref="J73:L73"/>
    <mergeCell ref="B80:D80"/>
    <mergeCell ref="J80:L80"/>
    <mergeCell ref="B81:D81"/>
    <mergeCell ref="J81:L81"/>
    <mergeCell ref="B82:D82"/>
    <mergeCell ref="J82:L82"/>
    <mergeCell ref="B77:D77"/>
    <mergeCell ref="J77:L77"/>
    <mergeCell ref="B78:D78"/>
    <mergeCell ref="J78:L78"/>
    <mergeCell ref="B79:D79"/>
    <mergeCell ref="J79:L79"/>
    <mergeCell ref="B86:D86"/>
    <mergeCell ref="J86:L86"/>
    <mergeCell ref="B87:D87"/>
    <mergeCell ref="J87:L87"/>
    <mergeCell ref="B88:D88"/>
    <mergeCell ref="J88:L88"/>
    <mergeCell ref="B83:D83"/>
    <mergeCell ref="J83:L83"/>
    <mergeCell ref="B84:D84"/>
    <mergeCell ref="J84:L84"/>
    <mergeCell ref="B85:D85"/>
    <mergeCell ref="J85:L85"/>
    <mergeCell ref="B92:D92"/>
    <mergeCell ref="J92:L92"/>
    <mergeCell ref="B93:D93"/>
    <mergeCell ref="J93:L93"/>
    <mergeCell ref="B94:D94"/>
    <mergeCell ref="J94:L94"/>
    <mergeCell ref="B89:D89"/>
    <mergeCell ref="J89:L89"/>
    <mergeCell ref="B90:D90"/>
    <mergeCell ref="J90:L90"/>
    <mergeCell ref="B91:D91"/>
    <mergeCell ref="J91:L91"/>
    <mergeCell ref="B98:D98"/>
    <mergeCell ref="J98:L98"/>
    <mergeCell ref="B99:D99"/>
    <mergeCell ref="J99:L99"/>
    <mergeCell ref="B100:D100"/>
    <mergeCell ref="J100:L100"/>
    <mergeCell ref="B95:D95"/>
    <mergeCell ref="J95:L95"/>
    <mergeCell ref="B96:D96"/>
    <mergeCell ref="J96:L96"/>
    <mergeCell ref="B97:D97"/>
    <mergeCell ref="J97:L97"/>
    <mergeCell ref="B107:D107"/>
    <mergeCell ref="J107:L107"/>
    <mergeCell ref="B104:D104"/>
    <mergeCell ref="J104:L104"/>
    <mergeCell ref="B105:D105"/>
    <mergeCell ref="J105:L105"/>
    <mergeCell ref="B106:D106"/>
    <mergeCell ref="J106:L106"/>
    <mergeCell ref="B101:D101"/>
    <mergeCell ref="J101:L101"/>
    <mergeCell ref="B102:D102"/>
    <mergeCell ref="J102:L102"/>
    <mergeCell ref="B103:D103"/>
    <mergeCell ref="J103:L103"/>
  </mergeCells>
  <phoneticPr fontId="7"/>
  <conditionalFormatting sqref="B8:E36">
    <cfRule type="containsBlanks" dxfId="125" priority="128">
      <formula>LEN(TRIM(B8))=0</formula>
    </cfRule>
  </conditionalFormatting>
  <conditionalFormatting sqref="F8:H36">
    <cfRule type="notContainsBlanks" dxfId="124" priority="130">
      <formula>LEN(TRIM(F8))&gt;0</formula>
    </cfRule>
  </conditionalFormatting>
  <conditionalFormatting sqref="B8:E36">
    <cfRule type="cellIs" dxfId="123" priority="125" operator="equal">
      <formula>0</formula>
    </cfRule>
  </conditionalFormatting>
  <conditionalFormatting sqref="B37:E37">
    <cfRule type="containsBlanks" dxfId="122" priority="122">
      <formula>LEN(TRIM(B37))=0</formula>
    </cfRule>
  </conditionalFormatting>
  <conditionalFormatting sqref="F37:H37">
    <cfRule type="notContainsBlanks" dxfId="121" priority="123">
      <formula>LEN(TRIM(F37))&gt;0</formula>
    </cfRule>
  </conditionalFormatting>
  <conditionalFormatting sqref="B37:E37">
    <cfRule type="cellIs" dxfId="120" priority="121" operator="equal">
      <formula>0</formula>
    </cfRule>
  </conditionalFormatting>
  <conditionalFormatting sqref="B38:E41">
    <cfRule type="containsBlanks" dxfId="119" priority="118">
      <formula>LEN(TRIM(B38))=0</formula>
    </cfRule>
  </conditionalFormatting>
  <conditionalFormatting sqref="F38:H41">
    <cfRule type="notContainsBlanks" dxfId="118" priority="119">
      <formula>LEN(TRIM(F38))&gt;0</formula>
    </cfRule>
  </conditionalFormatting>
  <conditionalFormatting sqref="B38:E41">
    <cfRule type="cellIs" dxfId="117" priority="117" operator="equal">
      <formula>0</formula>
    </cfRule>
  </conditionalFormatting>
  <conditionalFormatting sqref="B42:E42">
    <cfRule type="containsBlanks" dxfId="116" priority="114">
      <formula>LEN(TRIM(B42))=0</formula>
    </cfRule>
  </conditionalFormatting>
  <conditionalFormatting sqref="F42:H42">
    <cfRule type="notContainsBlanks" dxfId="115" priority="115">
      <formula>LEN(TRIM(F42))&gt;0</formula>
    </cfRule>
  </conditionalFormatting>
  <conditionalFormatting sqref="B42:E42">
    <cfRule type="cellIs" dxfId="114" priority="113" operator="equal">
      <formula>0</formula>
    </cfRule>
  </conditionalFormatting>
  <conditionalFormatting sqref="B43:E46">
    <cfRule type="containsBlanks" dxfId="113" priority="110">
      <formula>LEN(TRIM(B43))=0</formula>
    </cfRule>
  </conditionalFormatting>
  <conditionalFormatting sqref="F43:H46">
    <cfRule type="notContainsBlanks" dxfId="112" priority="111">
      <formula>LEN(TRIM(F43))&gt;0</formula>
    </cfRule>
  </conditionalFormatting>
  <conditionalFormatting sqref="B43:E46">
    <cfRule type="cellIs" dxfId="111" priority="109" operator="equal">
      <formula>0</formula>
    </cfRule>
  </conditionalFormatting>
  <conditionalFormatting sqref="B47:E47">
    <cfRule type="containsBlanks" dxfId="110" priority="106">
      <formula>LEN(TRIM(B47))=0</formula>
    </cfRule>
  </conditionalFormatting>
  <conditionalFormatting sqref="F47:H47">
    <cfRule type="notContainsBlanks" dxfId="109" priority="107">
      <formula>LEN(TRIM(F47))&gt;0</formula>
    </cfRule>
  </conditionalFormatting>
  <conditionalFormatting sqref="B47:E47">
    <cfRule type="cellIs" dxfId="108" priority="105" operator="equal">
      <formula>0</formula>
    </cfRule>
  </conditionalFormatting>
  <conditionalFormatting sqref="B48:E51">
    <cfRule type="containsBlanks" dxfId="107" priority="102">
      <formula>LEN(TRIM(B48))=0</formula>
    </cfRule>
  </conditionalFormatting>
  <conditionalFormatting sqref="F48:H51">
    <cfRule type="notContainsBlanks" dxfId="106" priority="103">
      <formula>LEN(TRIM(F48))&gt;0</formula>
    </cfRule>
  </conditionalFormatting>
  <conditionalFormatting sqref="B48:E51">
    <cfRule type="cellIs" dxfId="105" priority="101" operator="equal">
      <formula>0</formula>
    </cfRule>
  </conditionalFormatting>
  <conditionalFormatting sqref="B52:E52">
    <cfRule type="containsBlanks" dxfId="104" priority="98">
      <formula>LEN(TRIM(B52))=0</formula>
    </cfRule>
  </conditionalFormatting>
  <conditionalFormatting sqref="F52:H52">
    <cfRule type="notContainsBlanks" dxfId="103" priority="99">
      <formula>LEN(TRIM(F52))&gt;0</formula>
    </cfRule>
  </conditionalFormatting>
  <conditionalFormatting sqref="B52:E52">
    <cfRule type="cellIs" dxfId="102" priority="97" operator="equal">
      <formula>0</formula>
    </cfRule>
  </conditionalFormatting>
  <conditionalFormatting sqref="B53:E56">
    <cfRule type="containsBlanks" dxfId="101" priority="94">
      <formula>LEN(TRIM(B53))=0</formula>
    </cfRule>
  </conditionalFormatting>
  <conditionalFormatting sqref="F53:H56">
    <cfRule type="notContainsBlanks" dxfId="100" priority="95">
      <formula>LEN(TRIM(F53))&gt;0</formula>
    </cfRule>
  </conditionalFormatting>
  <conditionalFormatting sqref="B53:E56">
    <cfRule type="cellIs" dxfId="99" priority="93" operator="equal">
      <formula>0</formula>
    </cfRule>
  </conditionalFormatting>
  <conditionalFormatting sqref="B57:E57">
    <cfRule type="containsBlanks" dxfId="98" priority="90">
      <formula>LEN(TRIM(B57))=0</formula>
    </cfRule>
  </conditionalFormatting>
  <conditionalFormatting sqref="F57:H57">
    <cfRule type="notContainsBlanks" dxfId="97" priority="91">
      <formula>LEN(TRIM(F57))&gt;0</formula>
    </cfRule>
  </conditionalFormatting>
  <conditionalFormatting sqref="B57:E57">
    <cfRule type="cellIs" dxfId="96" priority="89" operator="equal">
      <formula>0</formula>
    </cfRule>
  </conditionalFormatting>
  <conditionalFormatting sqref="B58:E61">
    <cfRule type="containsBlanks" dxfId="95" priority="86">
      <formula>LEN(TRIM(B58))=0</formula>
    </cfRule>
  </conditionalFormatting>
  <conditionalFormatting sqref="F58:H61">
    <cfRule type="notContainsBlanks" dxfId="94" priority="87">
      <formula>LEN(TRIM(F58))&gt;0</formula>
    </cfRule>
  </conditionalFormatting>
  <conditionalFormatting sqref="B58:E61">
    <cfRule type="cellIs" dxfId="93" priority="85" operator="equal">
      <formula>0</formula>
    </cfRule>
  </conditionalFormatting>
  <conditionalFormatting sqref="B62:E62">
    <cfRule type="containsBlanks" dxfId="92" priority="82">
      <formula>LEN(TRIM(B62))=0</formula>
    </cfRule>
  </conditionalFormatting>
  <conditionalFormatting sqref="F62:H62">
    <cfRule type="notContainsBlanks" dxfId="91" priority="83">
      <formula>LEN(TRIM(F62))&gt;0</formula>
    </cfRule>
  </conditionalFormatting>
  <conditionalFormatting sqref="B62:E62">
    <cfRule type="cellIs" dxfId="90" priority="81" operator="equal">
      <formula>0</formula>
    </cfRule>
  </conditionalFormatting>
  <conditionalFormatting sqref="B63:E66">
    <cfRule type="containsBlanks" dxfId="89" priority="78">
      <formula>LEN(TRIM(B63))=0</formula>
    </cfRule>
  </conditionalFormatting>
  <conditionalFormatting sqref="F63:H66">
    <cfRule type="notContainsBlanks" dxfId="88" priority="79">
      <formula>LEN(TRIM(F63))&gt;0</formula>
    </cfRule>
  </conditionalFormatting>
  <conditionalFormatting sqref="B63:E66">
    <cfRule type="cellIs" dxfId="87" priority="77" operator="equal">
      <formula>0</formula>
    </cfRule>
  </conditionalFormatting>
  <conditionalFormatting sqref="B67:E67">
    <cfRule type="containsBlanks" dxfId="86" priority="74">
      <formula>LEN(TRIM(B67))=0</formula>
    </cfRule>
  </conditionalFormatting>
  <conditionalFormatting sqref="F67:H67">
    <cfRule type="notContainsBlanks" dxfId="85" priority="75">
      <formula>LEN(TRIM(F67))&gt;0</formula>
    </cfRule>
  </conditionalFormatting>
  <conditionalFormatting sqref="B67:E67">
    <cfRule type="cellIs" dxfId="84" priority="73" operator="equal">
      <formula>0</formula>
    </cfRule>
  </conditionalFormatting>
  <conditionalFormatting sqref="B68:E71">
    <cfRule type="containsBlanks" dxfId="83" priority="70">
      <formula>LEN(TRIM(B68))=0</formula>
    </cfRule>
  </conditionalFormatting>
  <conditionalFormatting sqref="F68:H71">
    <cfRule type="notContainsBlanks" dxfId="82" priority="71">
      <formula>LEN(TRIM(F68))&gt;0</formula>
    </cfRule>
  </conditionalFormatting>
  <conditionalFormatting sqref="B68:E71">
    <cfRule type="cellIs" dxfId="81" priority="69" operator="equal">
      <formula>0</formula>
    </cfRule>
  </conditionalFormatting>
  <conditionalFormatting sqref="B72:E72">
    <cfRule type="containsBlanks" dxfId="80" priority="66">
      <formula>LEN(TRIM(B72))=0</formula>
    </cfRule>
  </conditionalFormatting>
  <conditionalFormatting sqref="F72:H72">
    <cfRule type="notContainsBlanks" dxfId="79" priority="67">
      <formula>LEN(TRIM(F72))&gt;0</formula>
    </cfRule>
  </conditionalFormatting>
  <conditionalFormatting sqref="B72:E72">
    <cfRule type="cellIs" dxfId="78" priority="65" operator="equal">
      <formula>0</formula>
    </cfRule>
  </conditionalFormatting>
  <conditionalFormatting sqref="B73:E76">
    <cfRule type="containsBlanks" dxfId="77" priority="62">
      <formula>LEN(TRIM(B73))=0</formula>
    </cfRule>
  </conditionalFormatting>
  <conditionalFormatting sqref="F73:H76">
    <cfRule type="notContainsBlanks" dxfId="76" priority="63">
      <formula>LEN(TRIM(F73))&gt;0</formula>
    </cfRule>
  </conditionalFormatting>
  <conditionalFormatting sqref="B73:E76">
    <cfRule type="cellIs" dxfId="75" priority="61" operator="equal">
      <formula>0</formula>
    </cfRule>
  </conditionalFormatting>
  <conditionalFormatting sqref="B77:E77">
    <cfRule type="containsBlanks" dxfId="74" priority="58">
      <formula>LEN(TRIM(B77))=0</formula>
    </cfRule>
  </conditionalFormatting>
  <conditionalFormatting sqref="F77:H77">
    <cfRule type="notContainsBlanks" dxfId="73" priority="59">
      <formula>LEN(TRIM(F77))&gt;0</formula>
    </cfRule>
  </conditionalFormatting>
  <conditionalFormatting sqref="B77:E77">
    <cfRule type="cellIs" dxfId="72" priority="57" operator="equal">
      <formula>0</formula>
    </cfRule>
  </conditionalFormatting>
  <conditionalFormatting sqref="B78:E81">
    <cfRule type="containsBlanks" dxfId="71" priority="54">
      <formula>LEN(TRIM(B78))=0</formula>
    </cfRule>
  </conditionalFormatting>
  <conditionalFormatting sqref="F78:H81">
    <cfRule type="notContainsBlanks" dxfId="70" priority="55">
      <formula>LEN(TRIM(F78))&gt;0</formula>
    </cfRule>
  </conditionalFormatting>
  <conditionalFormatting sqref="B78:E81">
    <cfRule type="cellIs" dxfId="69" priority="53" operator="equal">
      <formula>0</formula>
    </cfRule>
  </conditionalFormatting>
  <conditionalFormatting sqref="B82:E82">
    <cfRule type="containsBlanks" dxfId="68" priority="50">
      <formula>LEN(TRIM(B82))=0</formula>
    </cfRule>
  </conditionalFormatting>
  <conditionalFormatting sqref="F82:H82">
    <cfRule type="notContainsBlanks" dxfId="67" priority="51">
      <formula>LEN(TRIM(F82))&gt;0</formula>
    </cfRule>
  </conditionalFormatting>
  <conditionalFormatting sqref="B82:E82">
    <cfRule type="cellIs" dxfId="66" priority="49" operator="equal">
      <formula>0</formula>
    </cfRule>
  </conditionalFormatting>
  <conditionalFormatting sqref="B83:E86">
    <cfRule type="containsBlanks" dxfId="65" priority="46">
      <formula>LEN(TRIM(B83))=0</formula>
    </cfRule>
  </conditionalFormatting>
  <conditionalFormatting sqref="F83:H86">
    <cfRule type="notContainsBlanks" dxfId="64" priority="47">
      <formula>LEN(TRIM(F83))&gt;0</formula>
    </cfRule>
  </conditionalFormatting>
  <conditionalFormatting sqref="B83:E86">
    <cfRule type="cellIs" dxfId="63" priority="45" operator="equal">
      <formula>0</formula>
    </cfRule>
  </conditionalFormatting>
  <conditionalFormatting sqref="B87:E87">
    <cfRule type="containsBlanks" dxfId="62" priority="42">
      <formula>LEN(TRIM(B87))=0</formula>
    </cfRule>
  </conditionalFormatting>
  <conditionalFormatting sqref="F87:H87">
    <cfRule type="notContainsBlanks" dxfId="61" priority="43">
      <formula>LEN(TRIM(F87))&gt;0</formula>
    </cfRule>
  </conditionalFormatting>
  <conditionalFormatting sqref="B87:E87">
    <cfRule type="cellIs" dxfId="60" priority="41" operator="equal">
      <formula>0</formula>
    </cfRule>
  </conditionalFormatting>
  <conditionalFormatting sqref="B88:E91">
    <cfRule type="containsBlanks" dxfId="59" priority="38">
      <formula>LEN(TRIM(B88))=0</formula>
    </cfRule>
  </conditionalFormatting>
  <conditionalFormatting sqref="F88:H91">
    <cfRule type="notContainsBlanks" dxfId="58" priority="39">
      <formula>LEN(TRIM(F88))&gt;0</formula>
    </cfRule>
  </conditionalFormatting>
  <conditionalFormatting sqref="B88:E91">
    <cfRule type="cellIs" dxfId="57" priority="37" operator="equal">
      <formula>0</formula>
    </cfRule>
  </conditionalFormatting>
  <conditionalFormatting sqref="B92:E92">
    <cfRule type="containsBlanks" dxfId="56" priority="34">
      <formula>LEN(TRIM(B92))=0</formula>
    </cfRule>
  </conditionalFormatting>
  <conditionalFormatting sqref="F92:H92">
    <cfRule type="notContainsBlanks" dxfId="55" priority="35">
      <formula>LEN(TRIM(F92))&gt;0</formula>
    </cfRule>
  </conditionalFormatting>
  <conditionalFormatting sqref="B92:E92">
    <cfRule type="cellIs" dxfId="54" priority="33" operator="equal">
      <formula>0</formula>
    </cfRule>
  </conditionalFormatting>
  <conditionalFormatting sqref="B93:E96">
    <cfRule type="containsBlanks" dxfId="53" priority="30">
      <formula>LEN(TRIM(B93))=0</formula>
    </cfRule>
  </conditionalFormatting>
  <conditionalFormatting sqref="F93:H96">
    <cfRule type="notContainsBlanks" dxfId="52" priority="31">
      <formula>LEN(TRIM(F93))&gt;0</formula>
    </cfRule>
  </conditionalFormatting>
  <conditionalFormatting sqref="B93:E96">
    <cfRule type="cellIs" dxfId="51" priority="29" operator="equal">
      <formula>0</formula>
    </cfRule>
  </conditionalFormatting>
  <conditionalFormatting sqref="B97:E97">
    <cfRule type="containsBlanks" dxfId="50" priority="26">
      <formula>LEN(TRIM(B97))=0</formula>
    </cfRule>
  </conditionalFormatting>
  <conditionalFormatting sqref="F97:H97">
    <cfRule type="notContainsBlanks" dxfId="49" priority="27">
      <formula>LEN(TRIM(F97))&gt;0</formula>
    </cfRule>
  </conditionalFormatting>
  <conditionalFormatting sqref="B97:E97">
    <cfRule type="cellIs" dxfId="48" priority="25" operator="equal">
      <formula>0</formula>
    </cfRule>
  </conditionalFormatting>
  <conditionalFormatting sqref="B98:E101">
    <cfRule type="containsBlanks" dxfId="47" priority="22">
      <formula>LEN(TRIM(B98))=0</formula>
    </cfRule>
  </conditionalFormatting>
  <conditionalFormatting sqref="F98:H101">
    <cfRule type="notContainsBlanks" dxfId="46" priority="23">
      <formula>LEN(TRIM(F98))&gt;0</formula>
    </cfRule>
  </conditionalFormatting>
  <conditionalFormatting sqref="B98:E101">
    <cfRule type="cellIs" dxfId="45" priority="21" operator="equal">
      <formula>0</formula>
    </cfRule>
  </conditionalFormatting>
  <conditionalFormatting sqref="B102:E102">
    <cfRule type="containsBlanks" dxfId="44" priority="18">
      <formula>LEN(TRIM(B102))=0</formula>
    </cfRule>
  </conditionalFormatting>
  <conditionalFormatting sqref="F102:H102">
    <cfRule type="notContainsBlanks" dxfId="43" priority="19">
      <formula>LEN(TRIM(F102))&gt;0</formula>
    </cfRule>
  </conditionalFormatting>
  <conditionalFormatting sqref="B102:E102">
    <cfRule type="cellIs" dxfId="42" priority="17" operator="equal">
      <formula>0</formula>
    </cfRule>
  </conditionalFormatting>
  <conditionalFormatting sqref="B103:E106">
    <cfRule type="containsBlanks" dxfId="41" priority="14">
      <formula>LEN(TRIM(B103))=0</formula>
    </cfRule>
  </conditionalFormatting>
  <conditionalFormatting sqref="F103:H106">
    <cfRule type="notContainsBlanks" dxfId="40" priority="15">
      <formula>LEN(TRIM(F103))&gt;0</formula>
    </cfRule>
  </conditionalFormatting>
  <conditionalFormatting sqref="B103:E106">
    <cfRule type="cellIs" dxfId="39" priority="13" operator="equal">
      <formula>0</formula>
    </cfRule>
  </conditionalFormatting>
  <conditionalFormatting sqref="B107:E107">
    <cfRule type="containsBlanks" dxfId="38" priority="10">
      <formula>LEN(TRIM(B107))=0</formula>
    </cfRule>
  </conditionalFormatting>
  <conditionalFormatting sqref="F107:H107">
    <cfRule type="notContainsBlanks" dxfId="37" priority="11">
      <formula>LEN(TRIM(F107))&gt;0</formula>
    </cfRule>
  </conditionalFormatting>
  <conditionalFormatting sqref="B107:E107">
    <cfRule type="cellIs" dxfId="36" priority="9" operator="equal">
      <formula>0</formula>
    </cfRule>
  </conditionalFormatting>
  <dataValidations count="6">
    <dataValidation type="custom" allowBlank="1" showInputMessage="1" showErrorMessage="1" sqref="M65604:M65623 M131140:M131159 M196676:M196695 M262212:M262231 M327748:M327767 M393284:M393303 M458820:M458839 M524356:M524375 M589892:M589911 M655428:M655447 M720964:M720983 M786500:M786519 M852036:M852055 M917572:M917591 M983108:M983127 WUK983108:WVL983127 VQW983108:VRX983127 WAS983108:WBT983127 HY65604:IZ65623 RU65604:SV65623 ABQ65604:ACR65623 ALM65604:AMN65623 AVI65604:AWJ65623 BFE65604:BGF65623 BPA65604:BQB65623 BYW65604:BZX65623 CIS65604:CJT65623 CSO65604:CTP65623 DCK65604:DDL65623 DMG65604:DNH65623 DWC65604:DXD65623 EFY65604:EGZ65623 EPU65604:EQV65623 EZQ65604:FAR65623 FJM65604:FKN65623 FTI65604:FUJ65623 GDE65604:GEF65623 GNA65604:GOB65623 GWW65604:GXX65623 HGS65604:HHT65623 HQO65604:HRP65623 IAK65604:IBL65623 IKG65604:ILH65623 IUC65604:IVD65623 JDY65604:JEZ65623 JNU65604:JOV65623 JXQ65604:JYR65623 KHM65604:KIN65623 KRI65604:KSJ65623 LBE65604:LCF65623 LLA65604:LMB65623 LUW65604:LVX65623 MES65604:MFT65623 MOO65604:MPP65623 MYK65604:MZL65623 NIG65604:NJH65623 NSC65604:NTD65623 OBY65604:OCZ65623 OLU65604:OMV65623 OVQ65604:OWR65623 PFM65604:PGN65623 PPI65604:PQJ65623 PZE65604:QAF65623 QJA65604:QKB65623 QSW65604:QTX65623 RCS65604:RDT65623 RMO65604:RNP65623 RWK65604:RXL65623 SGG65604:SHH65623 SQC65604:SRD65623 SZY65604:TAZ65623 TJU65604:TKV65623 TTQ65604:TUR65623 UDM65604:UEN65623 UNI65604:UOJ65623 UXE65604:UYF65623 VHA65604:VIB65623 VQW65604:VRX65623 WAS65604:WBT65623 WKO65604:WLP65623 WUK65604:WVL65623 HY131140:IZ131159 RU131140:SV131159 ABQ131140:ACR131159 ALM131140:AMN131159 AVI131140:AWJ131159 BFE131140:BGF131159 BPA131140:BQB131159 BYW131140:BZX131159 CIS131140:CJT131159 CSO131140:CTP131159 DCK131140:DDL131159 DMG131140:DNH131159 DWC131140:DXD131159 EFY131140:EGZ131159 EPU131140:EQV131159 EZQ131140:FAR131159 FJM131140:FKN131159 FTI131140:FUJ131159 GDE131140:GEF131159 GNA131140:GOB131159 GWW131140:GXX131159 HGS131140:HHT131159 HQO131140:HRP131159 IAK131140:IBL131159 IKG131140:ILH131159 IUC131140:IVD131159 JDY131140:JEZ131159 JNU131140:JOV131159 JXQ131140:JYR131159 KHM131140:KIN131159 KRI131140:KSJ131159 LBE131140:LCF131159 LLA131140:LMB131159 LUW131140:LVX131159 MES131140:MFT131159 MOO131140:MPP131159 MYK131140:MZL131159 NIG131140:NJH131159 NSC131140:NTD131159 OBY131140:OCZ131159 OLU131140:OMV131159 OVQ131140:OWR131159 PFM131140:PGN131159 PPI131140:PQJ131159 PZE131140:QAF131159 QJA131140:QKB131159 QSW131140:QTX131159 RCS131140:RDT131159 RMO131140:RNP131159 RWK131140:RXL131159 SGG131140:SHH131159 SQC131140:SRD131159 SZY131140:TAZ131159 TJU131140:TKV131159 TTQ131140:TUR131159 UDM131140:UEN131159 UNI131140:UOJ131159 UXE131140:UYF131159 VHA131140:VIB131159 VQW131140:VRX131159 WAS131140:WBT131159 WKO131140:WLP131159 WUK131140:WVL131159 HY196676:IZ196695 RU196676:SV196695 ABQ196676:ACR196695 ALM196676:AMN196695 AVI196676:AWJ196695 BFE196676:BGF196695 BPA196676:BQB196695 BYW196676:BZX196695 CIS196676:CJT196695 CSO196676:CTP196695 DCK196676:DDL196695 DMG196676:DNH196695 DWC196676:DXD196695 EFY196676:EGZ196695 EPU196676:EQV196695 EZQ196676:FAR196695 FJM196676:FKN196695 FTI196676:FUJ196695 GDE196676:GEF196695 GNA196676:GOB196695 GWW196676:GXX196695 HGS196676:HHT196695 HQO196676:HRP196695 IAK196676:IBL196695 IKG196676:ILH196695 IUC196676:IVD196695 JDY196676:JEZ196695 JNU196676:JOV196695 JXQ196676:JYR196695 KHM196676:KIN196695 KRI196676:KSJ196695 LBE196676:LCF196695 LLA196676:LMB196695 LUW196676:LVX196695 MES196676:MFT196695 MOO196676:MPP196695 MYK196676:MZL196695 NIG196676:NJH196695 NSC196676:NTD196695 OBY196676:OCZ196695 OLU196676:OMV196695 OVQ196676:OWR196695 PFM196676:PGN196695 PPI196676:PQJ196695 PZE196676:QAF196695 QJA196676:QKB196695 QSW196676:QTX196695 RCS196676:RDT196695 RMO196676:RNP196695 RWK196676:RXL196695 SGG196676:SHH196695 SQC196676:SRD196695 SZY196676:TAZ196695 TJU196676:TKV196695 TTQ196676:TUR196695 UDM196676:UEN196695 UNI196676:UOJ196695 UXE196676:UYF196695 VHA196676:VIB196695 VQW196676:VRX196695 WAS196676:WBT196695 WKO196676:WLP196695 WUK196676:WVL196695 HY262212:IZ262231 RU262212:SV262231 ABQ262212:ACR262231 ALM262212:AMN262231 AVI262212:AWJ262231 BFE262212:BGF262231 BPA262212:BQB262231 BYW262212:BZX262231 CIS262212:CJT262231 CSO262212:CTP262231 DCK262212:DDL262231 DMG262212:DNH262231 DWC262212:DXD262231 EFY262212:EGZ262231 EPU262212:EQV262231 EZQ262212:FAR262231 FJM262212:FKN262231 FTI262212:FUJ262231 GDE262212:GEF262231 GNA262212:GOB262231 GWW262212:GXX262231 HGS262212:HHT262231 HQO262212:HRP262231 IAK262212:IBL262231 IKG262212:ILH262231 IUC262212:IVD262231 JDY262212:JEZ262231 JNU262212:JOV262231 JXQ262212:JYR262231 KHM262212:KIN262231 KRI262212:KSJ262231 LBE262212:LCF262231 LLA262212:LMB262231 LUW262212:LVX262231 MES262212:MFT262231 MOO262212:MPP262231 MYK262212:MZL262231 NIG262212:NJH262231 NSC262212:NTD262231 OBY262212:OCZ262231 OLU262212:OMV262231 OVQ262212:OWR262231 PFM262212:PGN262231 PPI262212:PQJ262231 PZE262212:QAF262231 QJA262212:QKB262231 QSW262212:QTX262231 RCS262212:RDT262231 RMO262212:RNP262231 RWK262212:RXL262231 SGG262212:SHH262231 SQC262212:SRD262231 SZY262212:TAZ262231 TJU262212:TKV262231 TTQ262212:TUR262231 UDM262212:UEN262231 UNI262212:UOJ262231 UXE262212:UYF262231 VHA262212:VIB262231 VQW262212:VRX262231 WAS262212:WBT262231 WKO262212:WLP262231 WUK262212:WVL262231 HY327748:IZ327767 RU327748:SV327767 ABQ327748:ACR327767 ALM327748:AMN327767 AVI327748:AWJ327767 BFE327748:BGF327767 BPA327748:BQB327767 BYW327748:BZX327767 CIS327748:CJT327767 CSO327748:CTP327767 DCK327748:DDL327767 DMG327748:DNH327767 DWC327748:DXD327767 EFY327748:EGZ327767 EPU327748:EQV327767 EZQ327748:FAR327767 FJM327748:FKN327767 FTI327748:FUJ327767 GDE327748:GEF327767 GNA327748:GOB327767 GWW327748:GXX327767 HGS327748:HHT327767 HQO327748:HRP327767 IAK327748:IBL327767 IKG327748:ILH327767 IUC327748:IVD327767 JDY327748:JEZ327767 JNU327748:JOV327767 JXQ327748:JYR327767 KHM327748:KIN327767 KRI327748:KSJ327767 LBE327748:LCF327767 LLA327748:LMB327767 LUW327748:LVX327767 MES327748:MFT327767 MOO327748:MPP327767 MYK327748:MZL327767 NIG327748:NJH327767 NSC327748:NTD327767 OBY327748:OCZ327767 OLU327748:OMV327767 OVQ327748:OWR327767 PFM327748:PGN327767 PPI327748:PQJ327767 PZE327748:QAF327767 QJA327748:QKB327767 QSW327748:QTX327767 RCS327748:RDT327767 RMO327748:RNP327767 RWK327748:RXL327767 SGG327748:SHH327767 SQC327748:SRD327767 SZY327748:TAZ327767 TJU327748:TKV327767 TTQ327748:TUR327767 UDM327748:UEN327767 UNI327748:UOJ327767 UXE327748:UYF327767 VHA327748:VIB327767 VQW327748:VRX327767 WAS327748:WBT327767 WKO327748:WLP327767 WUK327748:WVL327767 HY393284:IZ393303 RU393284:SV393303 ABQ393284:ACR393303 ALM393284:AMN393303 AVI393284:AWJ393303 BFE393284:BGF393303 BPA393284:BQB393303 BYW393284:BZX393303 CIS393284:CJT393303 CSO393284:CTP393303 DCK393284:DDL393303 DMG393284:DNH393303 DWC393284:DXD393303 EFY393284:EGZ393303 EPU393284:EQV393303 EZQ393284:FAR393303 FJM393284:FKN393303 FTI393284:FUJ393303 GDE393284:GEF393303 GNA393284:GOB393303 GWW393284:GXX393303 HGS393284:HHT393303 HQO393284:HRP393303 IAK393284:IBL393303 IKG393284:ILH393303 IUC393284:IVD393303 JDY393284:JEZ393303 JNU393284:JOV393303 JXQ393284:JYR393303 KHM393284:KIN393303 KRI393284:KSJ393303 LBE393284:LCF393303 LLA393284:LMB393303 LUW393284:LVX393303 MES393284:MFT393303 MOO393284:MPP393303 MYK393284:MZL393303 NIG393284:NJH393303 NSC393284:NTD393303 OBY393284:OCZ393303 OLU393284:OMV393303 OVQ393284:OWR393303 PFM393284:PGN393303 PPI393284:PQJ393303 PZE393284:QAF393303 QJA393284:QKB393303 QSW393284:QTX393303 RCS393284:RDT393303 RMO393284:RNP393303 RWK393284:RXL393303 SGG393284:SHH393303 SQC393284:SRD393303 SZY393284:TAZ393303 TJU393284:TKV393303 TTQ393284:TUR393303 UDM393284:UEN393303 UNI393284:UOJ393303 UXE393284:UYF393303 VHA393284:VIB393303 VQW393284:VRX393303 WAS393284:WBT393303 WKO393284:WLP393303 WUK393284:WVL393303 HY458820:IZ458839 RU458820:SV458839 ABQ458820:ACR458839 ALM458820:AMN458839 AVI458820:AWJ458839 BFE458820:BGF458839 BPA458820:BQB458839 BYW458820:BZX458839 CIS458820:CJT458839 CSO458820:CTP458839 DCK458820:DDL458839 DMG458820:DNH458839 DWC458820:DXD458839 EFY458820:EGZ458839 EPU458820:EQV458839 EZQ458820:FAR458839 FJM458820:FKN458839 FTI458820:FUJ458839 GDE458820:GEF458839 GNA458820:GOB458839 GWW458820:GXX458839 HGS458820:HHT458839 HQO458820:HRP458839 IAK458820:IBL458839 IKG458820:ILH458839 IUC458820:IVD458839 JDY458820:JEZ458839 JNU458820:JOV458839 JXQ458820:JYR458839 KHM458820:KIN458839 KRI458820:KSJ458839 LBE458820:LCF458839 LLA458820:LMB458839 LUW458820:LVX458839 MES458820:MFT458839 MOO458820:MPP458839 MYK458820:MZL458839 NIG458820:NJH458839 NSC458820:NTD458839 OBY458820:OCZ458839 OLU458820:OMV458839 OVQ458820:OWR458839 PFM458820:PGN458839 PPI458820:PQJ458839 PZE458820:QAF458839 QJA458820:QKB458839 QSW458820:QTX458839 RCS458820:RDT458839 RMO458820:RNP458839 RWK458820:RXL458839 SGG458820:SHH458839 SQC458820:SRD458839 SZY458820:TAZ458839 TJU458820:TKV458839 TTQ458820:TUR458839 UDM458820:UEN458839 UNI458820:UOJ458839 UXE458820:UYF458839 VHA458820:VIB458839 VQW458820:VRX458839 WAS458820:WBT458839 WKO458820:WLP458839 WUK458820:WVL458839 HY524356:IZ524375 RU524356:SV524375 ABQ524356:ACR524375 ALM524356:AMN524375 AVI524356:AWJ524375 BFE524356:BGF524375 BPA524356:BQB524375 BYW524356:BZX524375 CIS524356:CJT524375 CSO524356:CTP524375 DCK524356:DDL524375 DMG524356:DNH524375 DWC524356:DXD524375 EFY524356:EGZ524375 EPU524356:EQV524375 EZQ524356:FAR524375 FJM524356:FKN524375 FTI524356:FUJ524375 GDE524356:GEF524375 GNA524356:GOB524375 GWW524356:GXX524375 HGS524356:HHT524375 HQO524356:HRP524375 IAK524356:IBL524375 IKG524356:ILH524375 IUC524356:IVD524375 JDY524356:JEZ524375 JNU524356:JOV524375 JXQ524356:JYR524375 KHM524356:KIN524375 KRI524356:KSJ524375 LBE524356:LCF524375 LLA524356:LMB524375 LUW524356:LVX524375 MES524356:MFT524375 MOO524356:MPP524375 MYK524356:MZL524375 NIG524356:NJH524375 NSC524356:NTD524375 OBY524356:OCZ524375 OLU524356:OMV524375 OVQ524356:OWR524375 PFM524356:PGN524375 PPI524356:PQJ524375 PZE524356:QAF524375 QJA524356:QKB524375 QSW524356:QTX524375 RCS524356:RDT524375 RMO524356:RNP524375 RWK524356:RXL524375 SGG524356:SHH524375 SQC524356:SRD524375 SZY524356:TAZ524375 TJU524356:TKV524375 TTQ524356:TUR524375 UDM524356:UEN524375 UNI524356:UOJ524375 UXE524356:UYF524375 VHA524356:VIB524375 VQW524356:VRX524375 WAS524356:WBT524375 WKO524356:WLP524375 WUK524356:WVL524375 HY589892:IZ589911 RU589892:SV589911 ABQ589892:ACR589911 ALM589892:AMN589911 AVI589892:AWJ589911 BFE589892:BGF589911 BPA589892:BQB589911 BYW589892:BZX589911 CIS589892:CJT589911 CSO589892:CTP589911 DCK589892:DDL589911 DMG589892:DNH589911 DWC589892:DXD589911 EFY589892:EGZ589911 EPU589892:EQV589911 EZQ589892:FAR589911 FJM589892:FKN589911 FTI589892:FUJ589911 GDE589892:GEF589911 GNA589892:GOB589911 GWW589892:GXX589911 HGS589892:HHT589911 HQO589892:HRP589911 IAK589892:IBL589911 IKG589892:ILH589911 IUC589892:IVD589911 JDY589892:JEZ589911 JNU589892:JOV589911 JXQ589892:JYR589911 KHM589892:KIN589911 KRI589892:KSJ589911 LBE589892:LCF589911 LLA589892:LMB589911 LUW589892:LVX589911 MES589892:MFT589911 MOO589892:MPP589911 MYK589892:MZL589911 NIG589892:NJH589911 NSC589892:NTD589911 OBY589892:OCZ589911 OLU589892:OMV589911 OVQ589892:OWR589911 PFM589892:PGN589911 PPI589892:PQJ589911 PZE589892:QAF589911 QJA589892:QKB589911 QSW589892:QTX589911 RCS589892:RDT589911 RMO589892:RNP589911 RWK589892:RXL589911 SGG589892:SHH589911 SQC589892:SRD589911 SZY589892:TAZ589911 TJU589892:TKV589911 TTQ589892:TUR589911 UDM589892:UEN589911 UNI589892:UOJ589911 UXE589892:UYF589911 VHA589892:VIB589911 VQW589892:VRX589911 WAS589892:WBT589911 WKO589892:WLP589911 WUK589892:WVL589911 HY655428:IZ655447 RU655428:SV655447 ABQ655428:ACR655447 ALM655428:AMN655447 AVI655428:AWJ655447 BFE655428:BGF655447 BPA655428:BQB655447 BYW655428:BZX655447 CIS655428:CJT655447 CSO655428:CTP655447 DCK655428:DDL655447 DMG655428:DNH655447 DWC655428:DXD655447 EFY655428:EGZ655447 EPU655428:EQV655447 EZQ655428:FAR655447 FJM655428:FKN655447 FTI655428:FUJ655447 GDE655428:GEF655447 GNA655428:GOB655447 GWW655428:GXX655447 HGS655428:HHT655447 HQO655428:HRP655447 IAK655428:IBL655447 IKG655428:ILH655447 IUC655428:IVD655447 JDY655428:JEZ655447 JNU655428:JOV655447 JXQ655428:JYR655447 KHM655428:KIN655447 KRI655428:KSJ655447 LBE655428:LCF655447 LLA655428:LMB655447 LUW655428:LVX655447 MES655428:MFT655447 MOO655428:MPP655447 MYK655428:MZL655447 NIG655428:NJH655447 NSC655428:NTD655447 OBY655428:OCZ655447 OLU655428:OMV655447 OVQ655428:OWR655447 PFM655428:PGN655447 PPI655428:PQJ655447 PZE655428:QAF655447 QJA655428:QKB655447 QSW655428:QTX655447 RCS655428:RDT655447 RMO655428:RNP655447 RWK655428:RXL655447 SGG655428:SHH655447 SQC655428:SRD655447 SZY655428:TAZ655447 TJU655428:TKV655447 TTQ655428:TUR655447 UDM655428:UEN655447 UNI655428:UOJ655447 UXE655428:UYF655447 VHA655428:VIB655447 VQW655428:VRX655447 WAS655428:WBT655447 WKO655428:WLP655447 WUK655428:WVL655447 HY720964:IZ720983 RU720964:SV720983 ABQ720964:ACR720983 ALM720964:AMN720983 AVI720964:AWJ720983 BFE720964:BGF720983 BPA720964:BQB720983 BYW720964:BZX720983 CIS720964:CJT720983 CSO720964:CTP720983 DCK720964:DDL720983 DMG720964:DNH720983 DWC720964:DXD720983 EFY720964:EGZ720983 EPU720964:EQV720983 EZQ720964:FAR720983 FJM720964:FKN720983 FTI720964:FUJ720983 GDE720964:GEF720983 GNA720964:GOB720983 GWW720964:GXX720983 HGS720964:HHT720983 HQO720964:HRP720983 IAK720964:IBL720983 IKG720964:ILH720983 IUC720964:IVD720983 JDY720964:JEZ720983 JNU720964:JOV720983 JXQ720964:JYR720983 KHM720964:KIN720983 KRI720964:KSJ720983 LBE720964:LCF720983 LLA720964:LMB720983 LUW720964:LVX720983 MES720964:MFT720983 MOO720964:MPP720983 MYK720964:MZL720983 NIG720964:NJH720983 NSC720964:NTD720983 OBY720964:OCZ720983 OLU720964:OMV720983 OVQ720964:OWR720983 PFM720964:PGN720983 PPI720964:PQJ720983 PZE720964:QAF720983 QJA720964:QKB720983 QSW720964:QTX720983 RCS720964:RDT720983 RMO720964:RNP720983 RWK720964:RXL720983 SGG720964:SHH720983 SQC720964:SRD720983 SZY720964:TAZ720983 TJU720964:TKV720983 TTQ720964:TUR720983 UDM720964:UEN720983 UNI720964:UOJ720983 UXE720964:UYF720983 VHA720964:VIB720983 VQW720964:VRX720983 WAS720964:WBT720983 WKO720964:WLP720983 WUK720964:WVL720983 HY786500:IZ786519 RU786500:SV786519 ABQ786500:ACR786519 ALM786500:AMN786519 AVI786500:AWJ786519 BFE786500:BGF786519 BPA786500:BQB786519 BYW786500:BZX786519 CIS786500:CJT786519 CSO786500:CTP786519 DCK786500:DDL786519 DMG786500:DNH786519 DWC786500:DXD786519 EFY786500:EGZ786519 EPU786500:EQV786519 EZQ786500:FAR786519 FJM786500:FKN786519 FTI786500:FUJ786519 GDE786500:GEF786519 GNA786500:GOB786519 GWW786500:GXX786519 HGS786500:HHT786519 HQO786500:HRP786519 IAK786500:IBL786519 IKG786500:ILH786519 IUC786500:IVD786519 JDY786500:JEZ786519 JNU786500:JOV786519 JXQ786500:JYR786519 KHM786500:KIN786519 KRI786500:KSJ786519 LBE786500:LCF786519 LLA786500:LMB786519 LUW786500:LVX786519 MES786500:MFT786519 MOO786500:MPP786519 MYK786500:MZL786519 NIG786500:NJH786519 NSC786500:NTD786519 OBY786500:OCZ786519 OLU786500:OMV786519 OVQ786500:OWR786519 PFM786500:PGN786519 PPI786500:PQJ786519 PZE786500:QAF786519 QJA786500:QKB786519 QSW786500:QTX786519 RCS786500:RDT786519 RMO786500:RNP786519 RWK786500:RXL786519 SGG786500:SHH786519 SQC786500:SRD786519 SZY786500:TAZ786519 TJU786500:TKV786519 TTQ786500:TUR786519 UDM786500:UEN786519 UNI786500:UOJ786519 UXE786500:UYF786519 VHA786500:VIB786519 VQW786500:VRX786519 WAS786500:WBT786519 WKO786500:WLP786519 WUK786500:WVL786519 HY852036:IZ852055 RU852036:SV852055 ABQ852036:ACR852055 ALM852036:AMN852055 AVI852036:AWJ852055 BFE852036:BGF852055 BPA852036:BQB852055 BYW852036:BZX852055 CIS852036:CJT852055 CSO852036:CTP852055 DCK852036:DDL852055 DMG852036:DNH852055 DWC852036:DXD852055 EFY852036:EGZ852055 EPU852036:EQV852055 EZQ852036:FAR852055 FJM852036:FKN852055 FTI852036:FUJ852055 GDE852036:GEF852055 GNA852036:GOB852055 GWW852036:GXX852055 HGS852036:HHT852055 HQO852036:HRP852055 IAK852036:IBL852055 IKG852036:ILH852055 IUC852036:IVD852055 JDY852036:JEZ852055 JNU852036:JOV852055 JXQ852036:JYR852055 KHM852036:KIN852055 KRI852036:KSJ852055 LBE852036:LCF852055 LLA852036:LMB852055 LUW852036:LVX852055 MES852036:MFT852055 MOO852036:MPP852055 MYK852036:MZL852055 NIG852036:NJH852055 NSC852036:NTD852055 OBY852036:OCZ852055 OLU852036:OMV852055 OVQ852036:OWR852055 PFM852036:PGN852055 PPI852036:PQJ852055 PZE852036:QAF852055 QJA852036:QKB852055 QSW852036:QTX852055 RCS852036:RDT852055 RMO852036:RNP852055 RWK852036:RXL852055 SGG852036:SHH852055 SQC852036:SRD852055 SZY852036:TAZ852055 TJU852036:TKV852055 TTQ852036:TUR852055 UDM852036:UEN852055 UNI852036:UOJ852055 UXE852036:UYF852055 VHA852036:VIB852055 VQW852036:VRX852055 WAS852036:WBT852055 WKO852036:WLP852055 WUK852036:WVL852055 HY917572:IZ917591 RU917572:SV917591 ABQ917572:ACR917591 ALM917572:AMN917591 AVI917572:AWJ917591 BFE917572:BGF917591 BPA917572:BQB917591 BYW917572:BZX917591 CIS917572:CJT917591 CSO917572:CTP917591 DCK917572:DDL917591 DMG917572:DNH917591 DWC917572:DXD917591 EFY917572:EGZ917591 EPU917572:EQV917591 EZQ917572:FAR917591 FJM917572:FKN917591 FTI917572:FUJ917591 GDE917572:GEF917591 GNA917572:GOB917591 GWW917572:GXX917591 HGS917572:HHT917591 HQO917572:HRP917591 IAK917572:IBL917591 IKG917572:ILH917591 IUC917572:IVD917591 JDY917572:JEZ917591 JNU917572:JOV917591 JXQ917572:JYR917591 KHM917572:KIN917591 KRI917572:KSJ917591 LBE917572:LCF917591 LLA917572:LMB917591 LUW917572:LVX917591 MES917572:MFT917591 MOO917572:MPP917591 MYK917572:MZL917591 NIG917572:NJH917591 NSC917572:NTD917591 OBY917572:OCZ917591 OLU917572:OMV917591 OVQ917572:OWR917591 PFM917572:PGN917591 PPI917572:PQJ917591 PZE917572:QAF917591 QJA917572:QKB917591 QSW917572:QTX917591 RCS917572:RDT917591 RMO917572:RNP917591 RWK917572:RXL917591 SGG917572:SHH917591 SQC917572:SRD917591 SZY917572:TAZ917591 TJU917572:TKV917591 TTQ917572:TUR917591 UDM917572:UEN917591 UNI917572:UOJ917591 UXE917572:UYF917591 VHA917572:VIB917591 VQW917572:VRX917591 WAS917572:WBT917591 WKO917572:WLP917591 WUK917572:WVL917591 HY983108:IZ983127 RU983108:SV983127 ABQ983108:ACR983127 ALM983108:AMN983127 AVI983108:AWJ983127 BFE983108:BGF983127 BPA983108:BQB983127 BYW983108:BZX983127 CIS983108:CJT983127 CSO983108:CTP983127 DCK983108:DDL983127 DMG983108:DNH983127 DWC983108:DXD983127 EFY983108:EGZ983127 EPU983108:EQV983127 EZQ983108:FAR983127 FJM983108:FKN983127 FTI983108:FUJ983127 GDE983108:GEF983127 GNA983108:GOB983127 GWW983108:GXX983127 HGS983108:HHT983127 HQO983108:HRP983127 IAK983108:IBL983127 IKG983108:ILH983127 IUC983108:IVD983127 JDY983108:JEZ983127 JNU983108:JOV983127 JXQ983108:JYR983127 KHM983108:KIN983127 KRI983108:KSJ983127 LBE983108:LCF983127 LLA983108:LMB983127 LUW983108:LVX983127 MES983108:MFT983127 MOO983108:MPP983127 MYK983108:MZL983127 NIG983108:NJH983127 NSC983108:NTD983127 OBY983108:OCZ983127 OLU983108:OMV983127 OVQ983108:OWR983127 PFM983108:PGN983127 PPI983108:PQJ983127 PZE983108:QAF983127 QJA983108:QKB983127 QSW983108:QTX983127 RCS983108:RDT983127 RMO983108:RNP983127 RWK983108:RXL983127 SGG983108:SHH983127 SQC983108:SRD983127 SZY983108:TAZ983127 TJU983108:TKV983127 TTQ983108:TUR983127 UDM983108:UEN983127 UNI983108:UOJ983127 UXE983108:UYF983127 VHA983108:VIB983127 WKO983108:WLP983127 F65605:L65624 F983109:L983128 F917573:L917592 F852037:L852056 F786501:L786520 F720965:L720984 F655429:L655448 F589893:L589912 F524357:L524376 F458821:L458840 F393285:L393304 F327749:L327768 F262213:L262232 F196677:L196696 F131141:L131160 M8:M112 RU8:SV112 ABQ8:ACR112 ALM8:AMN112 AVI8:AWJ112 BFE8:BGF112 BPA8:BQB112 BYW8:BZX112 CIS8:CJT112 CSO8:CTP112 DCK8:DDL112 DMG8:DNH112 DWC8:DXD112 EFY8:EGZ112 EPU8:EQV112 EZQ8:FAR112 FJM8:FKN112 FTI8:FUJ112 GDE8:GEF112 GNA8:GOB112 GWW8:GXX112 HGS8:HHT112 HQO8:HRP112 IAK8:IBL112 IKG8:ILH112 IUC8:IVD112 JDY8:JEZ112 JNU8:JOV112 JXQ8:JYR112 KHM8:KIN112 KRI8:KSJ112 LBE8:LCF112 LLA8:LMB112 LUW8:LVX112 MES8:MFT112 MOO8:MPP112 MYK8:MZL112 NIG8:NJH112 NSC8:NTD112 OBY8:OCZ112 OLU8:OMV112 OVQ8:OWR112 PFM8:PGN112 PPI8:PQJ112 PZE8:QAF112 QJA8:QKB112 QSW8:QTX112 RCS8:RDT112 RMO8:RNP112 RWK8:RXL112 SGG8:SHH112 SQC8:SRD112 SZY8:TAZ112 TJU8:TKV112 TTQ8:TUR112 UDM8:UEN112 UNI8:UOJ112 UXE8:UYF112 VHA8:VIB112 VQW8:VRX112 WAS8:WBT112 WKO8:WLP112 WUK8:WVL112 HY8:IZ112">
      <formula1>IF(#REF!="×","")</formula1>
    </dataValidation>
    <dataValidation type="list" allowBlank="1" showInputMessage="1" showErrorMessage="1" sqref="WUG983108:WUG983127 HU65604:HU65623 RQ65604:RQ65623 ABM65604:ABM65623 ALI65604:ALI65623 AVE65604:AVE65623 BFA65604:BFA65623 BOW65604:BOW65623 BYS65604:BYS65623 CIO65604:CIO65623 CSK65604:CSK65623 DCG65604:DCG65623 DMC65604:DMC65623 DVY65604:DVY65623 EFU65604:EFU65623 EPQ65604:EPQ65623 EZM65604:EZM65623 FJI65604:FJI65623 FTE65604:FTE65623 GDA65604:GDA65623 GMW65604:GMW65623 GWS65604:GWS65623 HGO65604:HGO65623 HQK65604:HQK65623 IAG65604:IAG65623 IKC65604:IKC65623 ITY65604:ITY65623 JDU65604:JDU65623 JNQ65604:JNQ65623 JXM65604:JXM65623 KHI65604:KHI65623 KRE65604:KRE65623 LBA65604:LBA65623 LKW65604:LKW65623 LUS65604:LUS65623 MEO65604:MEO65623 MOK65604:MOK65623 MYG65604:MYG65623 NIC65604:NIC65623 NRY65604:NRY65623 OBU65604:OBU65623 OLQ65604:OLQ65623 OVM65604:OVM65623 PFI65604:PFI65623 PPE65604:PPE65623 PZA65604:PZA65623 QIW65604:QIW65623 QSS65604:QSS65623 RCO65604:RCO65623 RMK65604:RMK65623 RWG65604:RWG65623 SGC65604:SGC65623 SPY65604:SPY65623 SZU65604:SZU65623 TJQ65604:TJQ65623 TTM65604:TTM65623 UDI65604:UDI65623 UNE65604:UNE65623 UXA65604:UXA65623 VGW65604:VGW65623 VQS65604:VQS65623 WAO65604:WAO65623 WKK65604:WKK65623 WUG65604:WUG65623 HU131140:HU131159 RQ131140:RQ131159 ABM131140:ABM131159 ALI131140:ALI131159 AVE131140:AVE131159 BFA131140:BFA131159 BOW131140:BOW131159 BYS131140:BYS131159 CIO131140:CIO131159 CSK131140:CSK131159 DCG131140:DCG131159 DMC131140:DMC131159 DVY131140:DVY131159 EFU131140:EFU131159 EPQ131140:EPQ131159 EZM131140:EZM131159 FJI131140:FJI131159 FTE131140:FTE131159 GDA131140:GDA131159 GMW131140:GMW131159 GWS131140:GWS131159 HGO131140:HGO131159 HQK131140:HQK131159 IAG131140:IAG131159 IKC131140:IKC131159 ITY131140:ITY131159 JDU131140:JDU131159 JNQ131140:JNQ131159 JXM131140:JXM131159 KHI131140:KHI131159 KRE131140:KRE131159 LBA131140:LBA131159 LKW131140:LKW131159 LUS131140:LUS131159 MEO131140:MEO131159 MOK131140:MOK131159 MYG131140:MYG131159 NIC131140:NIC131159 NRY131140:NRY131159 OBU131140:OBU131159 OLQ131140:OLQ131159 OVM131140:OVM131159 PFI131140:PFI131159 PPE131140:PPE131159 PZA131140:PZA131159 QIW131140:QIW131159 QSS131140:QSS131159 RCO131140:RCO131159 RMK131140:RMK131159 RWG131140:RWG131159 SGC131140:SGC131159 SPY131140:SPY131159 SZU131140:SZU131159 TJQ131140:TJQ131159 TTM131140:TTM131159 UDI131140:UDI131159 UNE131140:UNE131159 UXA131140:UXA131159 VGW131140:VGW131159 VQS131140:VQS131159 WAO131140:WAO131159 WKK131140:WKK131159 WUG131140:WUG131159 HU196676:HU196695 RQ196676:RQ196695 ABM196676:ABM196695 ALI196676:ALI196695 AVE196676:AVE196695 BFA196676:BFA196695 BOW196676:BOW196695 BYS196676:BYS196695 CIO196676:CIO196695 CSK196676:CSK196695 DCG196676:DCG196695 DMC196676:DMC196695 DVY196676:DVY196695 EFU196676:EFU196695 EPQ196676:EPQ196695 EZM196676:EZM196695 FJI196676:FJI196695 FTE196676:FTE196695 GDA196676:GDA196695 GMW196676:GMW196695 GWS196676:GWS196695 HGO196676:HGO196695 HQK196676:HQK196695 IAG196676:IAG196695 IKC196676:IKC196695 ITY196676:ITY196695 JDU196676:JDU196695 JNQ196676:JNQ196695 JXM196676:JXM196695 KHI196676:KHI196695 KRE196676:KRE196695 LBA196676:LBA196695 LKW196676:LKW196695 LUS196676:LUS196695 MEO196676:MEO196695 MOK196676:MOK196695 MYG196676:MYG196695 NIC196676:NIC196695 NRY196676:NRY196695 OBU196676:OBU196695 OLQ196676:OLQ196695 OVM196676:OVM196695 PFI196676:PFI196695 PPE196676:PPE196695 PZA196676:PZA196695 QIW196676:QIW196695 QSS196676:QSS196695 RCO196676:RCO196695 RMK196676:RMK196695 RWG196676:RWG196695 SGC196676:SGC196695 SPY196676:SPY196695 SZU196676:SZU196695 TJQ196676:TJQ196695 TTM196676:TTM196695 UDI196676:UDI196695 UNE196676:UNE196695 UXA196676:UXA196695 VGW196676:VGW196695 VQS196676:VQS196695 WAO196676:WAO196695 WKK196676:WKK196695 WUG196676:WUG196695 HU262212:HU262231 RQ262212:RQ262231 ABM262212:ABM262231 ALI262212:ALI262231 AVE262212:AVE262231 BFA262212:BFA262231 BOW262212:BOW262231 BYS262212:BYS262231 CIO262212:CIO262231 CSK262212:CSK262231 DCG262212:DCG262231 DMC262212:DMC262231 DVY262212:DVY262231 EFU262212:EFU262231 EPQ262212:EPQ262231 EZM262212:EZM262231 FJI262212:FJI262231 FTE262212:FTE262231 GDA262212:GDA262231 GMW262212:GMW262231 GWS262212:GWS262231 HGO262212:HGO262231 HQK262212:HQK262231 IAG262212:IAG262231 IKC262212:IKC262231 ITY262212:ITY262231 JDU262212:JDU262231 JNQ262212:JNQ262231 JXM262212:JXM262231 KHI262212:KHI262231 KRE262212:KRE262231 LBA262212:LBA262231 LKW262212:LKW262231 LUS262212:LUS262231 MEO262212:MEO262231 MOK262212:MOK262231 MYG262212:MYG262231 NIC262212:NIC262231 NRY262212:NRY262231 OBU262212:OBU262231 OLQ262212:OLQ262231 OVM262212:OVM262231 PFI262212:PFI262231 PPE262212:PPE262231 PZA262212:PZA262231 QIW262212:QIW262231 QSS262212:QSS262231 RCO262212:RCO262231 RMK262212:RMK262231 RWG262212:RWG262231 SGC262212:SGC262231 SPY262212:SPY262231 SZU262212:SZU262231 TJQ262212:TJQ262231 TTM262212:TTM262231 UDI262212:UDI262231 UNE262212:UNE262231 UXA262212:UXA262231 VGW262212:VGW262231 VQS262212:VQS262231 WAO262212:WAO262231 WKK262212:WKK262231 WUG262212:WUG262231 HU327748:HU327767 RQ327748:RQ327767 ABM327748:ABM327767 ALI327748:ALI327767 AVE327748:AVE327767 BFA327748:BFA327767 BOW327748:BOW327767 BYS327748:BYS327767 CIO327748:CIO327767 CSK327748:CSK327767 DCG327748:DCG327767 DMC327748:DMC327767 DVY327748:DVY327767 EFU327748:EFU327767 EPQ327748:EPQ327767 EZM327748:EZM327767 FJI327748:FJI327767 FTE327748:FTE327767 GDA327748:GDA327767 GMW327748:GMW327767 GWS327748:GWS327767 HGO327748:HGO327767 HQK327748:HQK327767 IAG327748:IAG327767 IKC327748:IKC327767 ITY327748:ITY327767 JDU327748:JDU327767 JNQ327748:JNQ327767 JXM327748:JXM327767 KHI327748:KHI327767 KRE327748:KRE327767 LBA327748:LBA327767 LKW327748:LKW327767 LUS327748:LUS327767 MEO327748:MEO327767 MOK327748:MOK327767 MYG327748:MYG327767 NIC327748:NIC327767 NRY327748:NRY327767 OBU327748:OBU327767 OLQ327748:OLQ327767 OVM327748:OVM327767 PFI327748:PFI327767 PPE327748:PPE327767 PZA327748:PZA327767 QIW327748:QIW327767 QSS327748:QSS327767 RCO327748:RCO327767 RMK327748:RMK327767 RWG327748:RWG327767 SGC327748:SGC327767 SPY327748:SPY327767 SZU327748:SZU327767 TJQ327748:TJQ327767 TTM327748:TTM327767 UDI327748:UDI327767 UNE327748:UNE327767 UXA327748:UXA327767 VGW327748:VGW327767 VQS327748:VQS327767 WAO327748:WAO327767 WKK327748:WKK327767 WUG327748:WUG327767 HU393284:HU393303 RQ393284:RQ393303 ABM393284:ABM393303 ALI393284:ALI393303 AVE393284:AVE393303 BFA393284:BFA393303 BOW393284:BOW393303 BYS393284:BYS393303 CIO393284:CIO393303 CSK393284:CSK393303 DCG393284:DCG393303 DMC393284:DMC393303 DVY393284:DVY393303 EFU393284:EFU393303 EPQ393284:EPQ393303 EZM393284:EZM393303 FJI393284:FJI393303 FTE393284:FTE393303 GDA393284:GDA393303 GMW393284:GMW393303 GWS393284:GWS393303 HGO393284:HGO393303 HQK393284:HQK393303 IAG393284:IAG393303 IKC393284:IKC393303 ITY393284:ITY393303 JDU393284:JDU393303 JNQ393284:JNQ393303 JXM393284:JXM393303 KHI393284:KHI393303 KRE393284:KRE393303 LBA393284:LBA393303 LKW393284:LKW393303 LUS393284:LUS393303 MEO393284:MEO393303 MOK393284:MOK393303 MYG393284:MYG393303 NIC393284:NIC393303 NRY393284:NRY393303 OBU393284:OBU393303 OLQ393284:OLQ393303 OVM393284:OVM393303 PFI393284:PFI393303 PPE393284:PPE393303 PZA393284:PZA393303 QIW393284:QIW393303 QSS393284:QSS393303 RCO393284:RCO393303 RMK393284:RMK393303 RWG393284:RWG393303 SGC393284:SGC393303 SPY393284:SPY393303 SZU393284:SZU393303 TJQ393284:TJQ393303 TTM393284:TTM393303 UDI393284:UDI393303 UNE393284:UNE393303 UXA393284:UXA393303 VGW393284:VGW393303 VQS393284:VQS393303 WAO393284:WAO393303 WKK393284:WKK393303 WUG393284:WUG393303 HU458820:HU458839 RQ458820:RQ458839 ABM458820:ABM458839 ALI458820:ALI458839 AVE458820:AVE458839 BFA458820:BFA458839 BOW458820:BOW458839 BYS458820:BYS458839 CIO458820:CIO458839 CSK458820:CSK458839 DCG458820:DCG458839 DMC458820:DMC458839 DVY458820:DVY458839 EFU458820:EFU458839 EPQ458820:EPQ458839 EZM458820:EZM458839 FJI458820:FJI458839 FTE458820:FTE458839 GDA458820:GDA458839 GMW458820:GMW458839 GWS458820:GWS458839 HGO458820:HGO458839 HQK458820:HQK458839 IAG458820:IAG458839 IKC458820:IKC458839 ITY458820:ITY458839 JDU458820:JDU458839 JNQ458820:JNQ458839 JXM458820:JXM458839 KHI458820:KHI458839 KRE458820:KRE458839 LBA458820:LBA458839 LKW458820:LKW458839 LUS458820:LUS458839 MEO458820:MEO458839 MOK458820:MOK458839 MYG458820:MYG458839 NIC458820:NIC458839 NRY458820:NRY458839 OBU458820:OBU458839 OLQ458820:OLQ458839 OVM458820:OVM458839 PFI458820:PFI458839 PPE458820:PPE458839 PZA458820:PZA458839 QIW458820:QIW458839 QSS458820:QSS458839 RCO458820:RCO458839 RMK458820:RMK458839 RWG458820:RWG458839 SGC458820:SGC458839 SPY458820:SPY458839 SZU458820:SZU458839 TJQ458820:TJQ458839 TTM458820:TTM458839 UDI458820:UDI458839 UNE458820:UNE458839 UXA458820:UXA458839 VGW458820:VGW458839 VQS458820:VQS458839 WAO458820:WAO458839 WKK458820:WKK458839 WUG458820:WUG458839 HU524356:HU524375 RQ524356:RQ524375 ABM524356:ABM524375 ALI524356:ALI524375 AVE524356:AVE524375 BFA524356:BFA524375 BOW524356:BOW524375 BYS524356:BYS524375 CIO524356:CIO524375 CSK524356:CSK524375 DCG524356:DCG524375 DMC524356:DMC524375 DVY524356:DVY524375 EFU524356:EFU524375 EPQ524356:EPQ524375 EZM524356:EZM524375 FJI524356:FJI524375 FTE524356:FTE524375 GDA524356:GDA524375 GMW524356:GMW524375 GWS524356:GWS524375 HGO524356:HGO524375 HQK524356:HQK524375 IAG524356:IAG524375 IKC524356:IKC524375 ITY524356:ITY524375 JDU524356:JDU524375 JNQ524356:JNQ524375 JXM524356:JXM524375 KHI524356:KHI524375 KRE524356:KRE524375 LBA524356:LBA524375 LKW524356:LKW524375 LUS524356:LUS524375 MEO524356:MEO524375 MOK524356:MOK524375 MYG524356:MYG524375 NIC524356:NIC524375 NRY524356:NRY524375 OBU524356:OBU524375 OLQ524356:OLQ524375 OVM524356:OVM524375 PFI524356:PFI524375 PPE524356:PPE524375 PZA524356:PZA524375 QIW524356:QIW524375 QSS524356:QSS524375 RCO524356:RCO524375 RMK524356:RMK524375 RWG524356:RWG524375 SGC524356:SGC524375 SPY524356:SPY524375 SZU524356:SZU524375 TJQ524356:TJQ524375 TTM524356:TTM524375 UDI524356:UDI524375 UNE524356:UNE524375 UXA524356:UXA524375 VGW524356:VGW524375 VQS524356:VQS524375 WAO524356:WAO524375 WKK524356:WKK524375 WUG524356:WUG524375 HU589892:HU589911 RQ589892:RQ589911 ABM589892:ABM589911 ALI589892:ALI589911 AVE589892:AVE589911 BFA589892:BFA589911 BOW589892:BOW589911 BYS589892:BYS589911 CIO589892:CIO589911 CSK589892:CSK589911 DCG589892:DCG589911 DMC589892:DMC589911 DVY589892:DVY589911 EFU589892:EFU589911 EPQ589892:EPQ589911 EZM589892:EZM589911 FJI589892:FJI589911 FTE589892:FTE589911 GDA589892:GDA589911 GMW589892:GMW589911 GWS589892:GWS589911 HGO589892:HGO589911 HQK589892:HQK589911 IAG589892:IAG589911 IKC589892:IKC589911 ITY589892:ITY589911 JDU589892:JDU589911 JNQ589892:JNQ589911 JXM589892:JXM589911 KHI589892:KHI589911 KRE589892:KRE589911 LBA589892:LBA589911 LKW589892:LKW589911 LUS589892:LUS589911 MEO589892:MEO589911 MOK589892:MOK589911 MYG589892:MYG589911 NIC589892:NIC589911 NRY589892:NRY589911 OBU589892:OBU589911 OLQ589892:OLQ589911 OVM589892:OVM589911 PFI589892:PFI589911 PPE589892:PPE589911 PZA589892:PZA589911 QIW589892:QIW589911 QSS589892:QSS589911 RCO589892:RCO589911 RMK589892:RMK589911 RWG589892:RWG589911 SGC589892:SGC589911 SPY589892:SPY589911 SZU589892:SZU589911 TJQ589892:TJQ589911 TTM589892:TTM589911 UDI589892:UDI589911 UNE589892:UNE589911 UXA589892:UXA589911 VGW589892:VGW589911 VQS589892:VQS589911 WAO589892:WAO589911 WKK589892:WKK589911 WUG589892:WUG589911 HU655428:HU655447 RQ655428:RQ655447 ABM655428:ABM655447 ALI655428:ALI655447 AVE655428:AVE655447 BFA655428:BFA655447 BOW655428:BOW655447 BYS655428:BYS655447 CIO655428:CIO655447 CSK655428:CSK655447 DCG655428:DCG655447 DMC655428:DMC655447 DVY655428:DVY655447 EFU655428:EFU655447 EPQ655428:EPQ655447 EZM655428:EZM655447 FJI655428:FJI655447 FTE655428:FTE655447 GDA655428:GDA655447 GMW655428:GMW655447 GWS655428:GWS655447 HGO655428:HGO655447 HQK655428:HQK655447 IAG655428:IAG655447 IKC655428:IKC655447 ITY655428:ITY655447 JDU655428:JDU655447 JNQ655428:JNQ655447 JXM655428:JXM655447 KHI655428:KHI655447 KRE655428:KRE655447 LBA655428:LBA655447 LKW655428:LKW655447 LUS655428:LUS655447 MEO655428:MEO655447 MOK655428:MOK655447 MYG655428:MYG655447 NIC655428:NIC655447 NRY655428:NRY655447 OBU655428:OBU655447 OLQ655428:OLQ655447 OVM655428:OVM655447 PFI655428:PFI655447 PPE655428:PPE655447 PZA655428:PZA655447 QIW655428:QIW655447 QSS655428:QSS655447 RCO655428:RCO655447 RMK655428:RMK655447 RWG655428:RWG655447 SGC655428:SGC655447 SPY655428:SPY655447 SZU655428:SZU655447 TJQ655428:TJQ655447 TTM655428:TTM655447 UDI655428:UDI655447 UNE655428:UNE655447 UXA655428:UXA655447 VGW655428:VGW655447 VQS655428:VQS655447 WAO655428:WAO655447 WKK655428:WKK655447 WUG655428:WUG655447 HU720964:HU720983 RQ720964:RQ720983 ABM720964:ABM720983 ALI720964:ALI720983 AVE720964:AVE720983 BFA720964:BFA720983 BOW720964:BOW720983 BYS720964:BYS720983 CIO720964:CIO720983 CSK720964:CSK720983 DCG720964:DCG720983 DMC720964:DMC720983 DVY720964:DVY720983 EFU720964:EFU720983 EPQ720964:EPQ720983 EZM720964:EZM720983 FJI720964:FJI720983 FTE720964:FTE720983 GDA720964:GDA720983 GMW720964:GMW720983 GWS720964:GWS720983 HGO720964:HGO720983 HQK720964:HQK720983 IAG720964:IAG720983 IKC720964:IKC720983 ITY720964:ITY720983 JDU720964:JDU720983 JNQ720964:JNQ720983 JXM720964:JXM720983 KHI720964:KHI720983 KRE720964:KRE720983 LBA720964:LBA720983 LKW720964:LKW720983 LUS720964:LUS720983 MEO720964:MEO720983 MOK720964:MOK720983 MYG720964:MYG720983 NIC720964:NIC720983 NRY720964:NRY720983 OBU720964:OBU720983 OLQ720964:OLQ720983 OVM720964:OVM720983 PFI720964:PFI720983 PPE720964:PPE720983 PZA720964:PZA720983 QIW720964:QIW720983 QSS720964:QSS720983 RCO720964:RCO720983 RMK720964:RMK720983 RWG720964:RWG720983 SGC720964:SGC720983 SPY720964:SPY720983 SZU720964:SZU720983 TJQ720964:TJQ720983 TTM720964:TTM720983 UDI720964:UDI720983 UNE720964:UNE720983 UXA720964:UXA720983 VGW720964:VGW720983 VQS720964:VQS720983 WAO720964:WAO720983 WKK720964:WKK720983 WUG720964:WUG720983 HU786500:HU786519 RQ786500:RQ786519 ABM786500:ABM786519 ALI786500:ALI786519 AVE786500:AVE786519 BFA786500:BFA786519 BOW786500:BOW786519 BYS786500:BYS786519 CIO786500:CIO786519 CSK786500:CSK786519 DCG786500:DCG786519 DMC786500:DMC786519 DVY786500:DVY786519 EFU786500:EFU786519 EPQ786500:EPQ786519 EZM786500:EZM786519 FJI786500:FJI786519 FTE786500:FTE786519 GDA786500:GDA786519 GMW786500:GMW786519 GWS786500:GWS786519 HGO786500:HGO786519 HQK786500:HQK786519 IAG786500:IAG786519 IKC786500:IKC786519 ITY786500:ITY786519 JDU786500:JDU786519 JNQ786500:JNQ786519 JXM786500:JXM786519 KHI786500:KHI786519 KRE786500:KRE786519 LBA786500:LBA786519 LKW786500:LKW786519 LUS786500:LUS786519 MEO786500:MEO786519 MOK786500:MOK786519 MYG786500:MYG786519 NIC786500:NIC786519 NRY786500:NRY786519 OBU786500:OBU786519 OLQ786500:OLQ786519 OVM786500:OVM786519 PFI786500:PFI786519 PPE786500:PPE786519 PZA786500:PZA786519 QIW786500:QIW786519 QSS786500:QSS786519 RCO786500:RCO786519 RMK786500:RMK786519 RWG786500:RWG786519 SGC786500:SGC786519 SPY786500:SPY786519 SZU786500:SZU786519 TJQ786500:TJQ786519 TTM786500:TTM786519 UDI786500:UDI786519 UNE786500:UNE786519 UXA786500:UXA786519 VGW786500:VGW786519 VQS786500:VQS786519 WAO786500:WAO786519 WKK786500:WKK786519 WUG786500:WUG786519 HU852036:HU852055 RQ852036:RQ852055 ABM852036:ABM852055 ALI852036:ALI852055 AVE852036:AVE852055 BFA852036:BFA852055 BOW852036:BOW852055 BYS852036:BYS852055 CIO852036:CIO852055 CSK852036:CSK852055 DCG852036:DCG852055 DMC852036:DMC852055 DVY852036:DVY852055 EFU852036:EFU852055 EPQ852036:EPQ852055 EZM852036:EZM852055 FJI852036:FJI852055 FTE852036:FTE852055 GDA852036:GDA852055 GMW852036:GMW852055 GWS852036:GWS852055 HGO852036:HGO852055 HQK852036:HQK852055 IAG852036:IAG852055 IKC852036:IKC852055 ITY852036:ITY852055 JDU852036:JDU852055 JNQ852036:JNQ852055 JXM852036:JXM852055 KHI852036:KHI852055 KRE852036:KRE852055 LBA852036:LBA852055 LKW852036:LKW852055 LUS852036:LUS852055 MEO852036:MEO852055 MOK852036:MOK852055 MYG852036:MYG852055 NIC852036:NIC852055 NRY852036:NRY852055 OBU852036:OBU852055 OLQ852036:OLQ852055 OVM852036:OVM852055 PFI852036:PFI852055 PPE852036:PPE852055 PZA852036:PZA852055 QIW852036:QIW852055 QSS852036:QSS852055 RCO852036:RCO852055 RMK852036:RMK852055 RWG852036:RWG852055 SGC852036:SGC852055 SPY852036:SPY852055 SZU852036:SZU852055 TJQ852036:TJQ852055 TTM852036:TTM852055 UDI852036:UDI852055 UNE852036:UNE852055 UXA852036:UXA852055 VGW852036:VGW852055 VQS852036:VQS852055 WAO852036:WAO852055 WKK852036:WKK852055 WUG852036:WUG852055 HU917572:HU917591 RQ917572:RQ917591 ABM917572:ABM917591 ALI917572:ALI917591 AVE917572:AVE917591 BFA917572:BFA917591 BOW917572:BOW917591 BYS917572:BYS917591 CIO917572:CIO917591 CSK917572:CSK917591 DCG917572:DCG917591 DMC917572:DMC917591 DVY917572:DVY917591 EFU917572:EFU917591 EPQ917572:EPQ917591 EZM917572:EZM917591 FJI917572:FJI917591 FTE917572:FTE917591 GDA917572:GDA917591 GMW917572:GMW917591 GWS917572:GWS917591 HGO917572:HGO917591 HQK917572:HQK917591 IAG917572:IAG917591 IKC917572:IKC917591 ITY917572:ITY917591 JDU917572:JDU917591 JNQ917572:JNQ917591 JXM917572:JXM917591 KHI917572:KHI917591 KRE917572:KRE917591 LBA917572:LBA917591 LKW917572:LKW917591 LUS917572:LUS917591 MEO917572:MEO917591 MOK917572:MOK917591 MYG917572:MYG917591 NIC917572:NIC917591 NRY917572:NRY917591 OBU917572:OBU917591 OLQ917572:OLQ917591 OVM917572:OVM917591 PFI917572:PFI917591 PPE917572:PPE917591 PZA917572:PZA917591 QIW917572:QIW917591 QSS917572:QSS917591 RCO917572:RCO917591 RMK917572:RMK917591 RWG917572:RWG917591 SGC917572:SGC917591 SPY917572:SPY917591 SZU917572:SZU917591 TJQ917572:TJQ917591 TTM917572:TTM917591 UDI917572:UDI917591 UNE917572:UNE917591 UXA917572:UXA917591 VGW917572:VGW917591 VQS917572:VQS917591 WAO917572:WAO917591 WKK917572:WKK917591 WUG917572:WUG917591 HU983108:HU983127 RQ983108:RQ983127 ABM983108:ABM983127 ALI983108:ALI983127 AVE983108:AVE983127 BFA983108:BFA983127 BOW983108:BOW983127 BYS983108:BYS983127 CIO983108:CIO983127 CSK983108:CSK983127 DCG983108:DCG983127 DMC983108:DMC983127 DVY983108:DVY983127 EFU983108:EFU983127 EPQ983108:EPQ983127 EZM983108:EZM983127 FJI983108:FJI983127 FTE983108:FTE983127 GDA983108:GDA983127 GMW983108:GMW983127 GWS983108:GWS983127 HGO983108:HGO983127 HQK983108:HQK983127 IAG983108:IAG983127 IKC983108:IKC983127 ITY983108:ITY983127 JDU983108:JDU983127 JNQ983108:JNQ983127 JXM983108:JXM983127 KHI983108:KHI983127 KRE983108:KRE983127 LBA983108:LBA983127 LKW983108:LKW983127 LUS983108:LUS983127 MEO983108:MEO983127 MOK983108:MOK983127 MYG983108:MYG983127 NIC983108:NIC983127 NRY983108:NRY983127 OBU983108:OBU983127 OLQ983108:OLQ983127 OVM983108:OVM983127 PFI983108:PFI983127 PPE983108:PPE983127 PZA983108:PZA983127 QIW983108:QIW983127 QSS983108:QSS983127 RCO983108:RCO983127 RMK983108:RMK983127 RWG983108:RWG983127 SGC983108:SGC983127 SPY983108:SPY983127 SZU983108:SZU983127 TJQ983108:TJQ983127 TTM983108:TTM983127 UDI983108:UDI983127 UNE983108:UNE983127 UXA983108:UXA983127 VGW983108:VGW983127 VQS983108:VQS983127 WAO983108:WAO983127 WKK983108:WKK983127 HU8:HU112 RQ8:RQ112 ABM8:ABM112 ALI8:ALI112 AVE8:AVE112 BFA8:BFA112 BOW8:BOW112 BYS8:BYS112 CIO8:CIO112 CSK8:CSK112 DCG8:DCG112 DMC8:DMC112 DVY8:DVY112 EFU8:EFU112 EPQ8:EPQ112 EZM8:EZM112 FJI8:FJI112 FTE8:FTE112 GDA8:GDA112 GMW8:GMW112 GWS8:GWS112 HGO8:HGO112 HQK8:HQK112 IAG8:IAG112 IKC8:IKC112 ITY8:ITY112 JDU8:JDU112 JNQ8:JNQ112 JXM8:JXM112 KHI8:KHI112 KRE8:KRE112 LBA8:LBA112 LKW8:LKW112 LUS8:LUS112 MEO8:MEO112 MOK8:MOK112 MYG8:MYG112 NIC8:NIC112 NRY8:NRY112 OBU8:OBU112 OLQ8:OLQ112 OVM8:OVM112 PFI8:PFI112 PPE8:PPE112 PZA8:PZA112 QIW8:QIW112 QSS8:QSS112 RCO8:RCO112 RMK8:RMK112 RWG8:RWG112 SGC8:SGC112 SPY8:SPY112 SZU8:SZU112 TJQ8:TJQ112 TTM8:TTM112 UDI8:UDI112 UNE8:UNE112 UXA8:UXA112 VGW8:VGW112 VQS8:VQS112 WAO8:WAO112 WKK8:WKK112 WUG8:WUG112">
      <formula1>"教育・保育従事者,教育・保育従事者以外"</formula1>
    </dataValidation>
    <dataValidation type="list" allowBlank="1" showInputMessage="1" showErrorMessage="1" sqref="WUF983108:WUF983127 HT65604:HT65623 RP65604:RP65623 ABL65604:ABL65623 ALH65604:ALH65623 AVD65604:AVD65623 BEZ65604:BEZ65623 BOV65604:BOV65623 BYR65604:BYR65623 CIN65604:CIN65623 CSJ65604:CSJ65623 DCF65604:DCF65623 DMB65604:DMB65623 DVX65604:DVX65623 EFT65604:EFT65623 EPP65604:EPP65623 EZL65604:EZL65623 FJH65604:FJH65623 FTD65604:FTD65623 GCZ65604:GCZ65623 GMV65604:GMV65623 GWR65604:GWR65623 HGN65604:HGN65623 HQJ65604:HQJ65623 IAF65604:IAF65623 IKB65604:IKB65623 ITX65604:ITX65623 JDT65604:JDT65623 JNP65604:JNP65623 JXL65604:JXL65623 KHH65604:KHH65623 KRD65604:KRD65623 LAZ65604:LAZ65623 LKV65604:LKV65623 LUR65604:LUR65623 MEN65604:MEN65623 MOJ65604:MOJ65623 MYF65604:MYF65623 NIB65604:NIB65623 NRX65604:NRX65623 OBT65604:OBT65623 OLP65604:OLP65623 OVL65604:OVL65623 PFH65604:PFH65623 PPD65604:PPD65623 PYZ65604:PYZ65623 QIV65604:QIV65623 QSR65604:QSR65623 RCN65604:RCN65623 RMJ65604:RMJ65623 RWF65604:RWF65623 SGB65604:SGB65623 SPX65604:SPX65623 SZT65604:SZT65623 TJP65604:TJP65623 TTL65604:TTL65623 UDH65604:UDH65623 UND65604:UND65623 UWZ65604:UWZ65623 VGV65604:VGV65623 VQR65604:VQR65623 WAN65604:WAN65623 WKJ65604:WKJ65623 WUF65604:WUF65623 HT131140:HT131159 RP131140:RP131159 ABL131140:ABL131159 ALH131140:ALH131159 AVD131140:AVD131159 BEZ131140:BEZ131159 BOV131140:BOV131159 BYR131140:BYR131159 CIN131140:CIN131159 CSJ131140:CSJ131159 DCF131140:DCF131159 DMB131140:DMB131159 DVX131140:DVX131159 EFT131140:EFT131159 EPP131140:EPP131159 EZL131140:EZL131159 FJH131140:FJH131159 FTD131140:FTD131159 GCZ131140:GCZ131159 GMV131140:GMV131159 GWR131140:GWR131159 HGN131140:HGN131159 HQJ131140:HQJ131159 IAF131140:IAF131159 IKB131140:IKB131159 ITX131140:ITX131159 JDT131140:JDT131159 JNP131140:JNP131159 JXL131140:JXL131159 KHH131140:KHH131159 KRD131140:KRD131159 LAZ131140:LAZ131159 LKV131140:LKV131159 LUR131140:LUR131159 MEN131140:MEN131159 MOJ131140:MOJ131159 MYF131140:MYF131159 NIB131140:NIB131159 NRX131140:NRX131159 OBT131140:OBT131159 OLP131140:OLP131159 OVL131140:OVL131159 PFH131140:PFH131159 PPD131140:PPD131159 PYZ131140:PYZ131159 QIV131140:QIV131159 QSR131140:QSR131159 RCN131140:RCN131159 RMJ131140:RMJ131159 RWF131140:RWF131159 SGB131140:SGB131159 SPX131140:SPX131159 SZT131140:SZT131159 TJP131140:TJP131159 TTL131140:TTL131159 UDH131140:UDH131159 UND131140:UND131159 UWZ131140:UWZ131159 VGV131140:VGV131159 VQR131140:VQR131159 WAN131140:WAN131159 WKJ131140:WKJ131159 WUF131140:WUF131159 HT196676:HT196695 RP196676:RP196695 ABL196676:ABL196695 ALH196676:ALH196695 AVD196676:AVD196695 BEZ196676:BEZ196695 BOV196676:BOV196695 BYR196676:BYR196695 CIN196676:CIN196695 CSJ196676:CSJ196695 DCF196676:DCF196695 DMB196676:DMB196695 DVX196676:DVX196695 EFT196676:EFT196695 EPP196676:EPP196695 EZL196676:EZL196695 FJH196676:FJH196695 FTD196676:FTD196695 GCZ196676:GCZ196695 GMV196676:GMV196695 GWR196676:GWR196695 HGN196676:HGN196695 HQJ196676:HQJ196695 IAF196676:IAF196695 IKB196676:IKB196695 ITX196676:ITX196695 JDT196676:JDT196695 JNP196676:JNP196695 JXL196676:JXL196695 KHH196676:KHH196695 KRD196676:KRD196695 LAZ196676:LAZ196695 LKV196676:LKV196695 LUR196676:LUR196695 MEN196676:MEN196695 MOJ196676:MOJ196695 MYF196676:MYF196695 NIB196676:NIB196695 NRX196676:NRX196695 OBT196676:OBT196695 OLP196676:OLP196695 OVL196676:OVL196695 PFH196676:PFH196695 PPD196676:PPD196695 PYZ196676:PYZ196695 QIV196676:QIV196695 QSR196676:QSR196695 RCN196676:RCN196695 RMJ196676:RMJ196695 RWF196676:RWF196695 SGB196676:SGB196695 SPX196676:SPX196695 SZT196676:SZT196695 TJP196676:TJP196695 TTL196676:TTL196695 UDH196676:UDH196695 UND196676:UND196695 UWZ196676:UWZ196695 VGV196676:VGV196695 VQR196676:VQR196695 WAN196676:WAN196695 WKJ196676:WKJ196695 WUF196676:WUF196695 HT262212:HT262231 RP262212:RP262231 ABL262212:ABL262231 ALH262212:ALH262231 AVD262212:AVD262231 BEZ262212:BEZ262231 BOV262212:BOV262231 BYR262212:BYR262231 CIN262212:CIN262231 CSJ262212:CSJ262231 DCF262212:DCF262231 DMB262212:DMB262231 DVX262212:DVX262231 EFT262212:EFT262231 EPP262212:EPP262231 EZL262212:EZL262231 FJH262212:FJH262231 FTD262212:FTD262231 GCZ262212:GCZ262231 GMV262212:GMV262231 GWR262212:GWR262231 HGN262212:HGN262231 HQJ262212:HQJ262231 IAF262212:IAF262231 IKB262212:IKB262231 ITX262212:ITX262231 JDT262212:JDT262231 JNP262212:JNP262231 JXL262212:JXL262231 KHH262212:KHH262231 KRD262212:KRD262231 LAZ262212:LAZ262231 LKV262212:LKV262231 LUR262212:LUR262231 MEN262212:MEN262231 MOJ262212:MOJ262231 MYF262212:MYF262231 NIB262212:NIB262231 NRX262212:NRX262231 OBT262212:OBT262231 OLP262212:OLP262231 OVL262212:OVL262231 PFH262212:PFH262231 PPD262212:PPD262231 PYZ262212:PYZ262231 QIV262212:QIV262231 QSR262212:QSR262231 RCN262212:RCN262231 RMJ262212:RMJ262231 RWF262212:RWF262231 SGB262212:SGB262231 SPX262212:SPX262231 SZT262212:SZT262231 TJP262212:TJP262231 TTL262212:TTL262231 UDH262212:UDH262231 UND262212:UND262231 UWZ262212:UWZ262231 VGV262212:VGV262231 VQR262212:VQR262231 WAN262212:WAN262231 WKJ262212:WKJ262231 WUF262212:WUF262231 HT327748:HT327767 RP327748:RP327767 ABL327748:ABL327767 ALH327748:ALH327767 AVD327748:AVD327767 BEZ327748:BEZ327767 BOV327748:BOV327767 BYR327748:BYR327767 CIN327748:CIN327767 CSJ327748:CSJ327767 DCF327748:DCF327767 DMB327748:DMB327767 DVX327748:DVX327767 EFT327748:EFT327767 EPP327748:EPP327767 EZL327748:EZL327767 FJH327748:FJH327767 FTD327748:FTD327767 GCZ327748:GCZ327767 GMV327748:GMV327767 GWR327748:GWR327767 HGN327748:HGN327767 HQJ327748:HQJ327767 IAF327748:IAF327767 IKB327748:IKB327767 ITX327748:ITX327767 JDT327748:JDT327767 JNP327748:JNP327767 JXL327748:JXL327767 KHH327748:KHH327767 KRD327748:KRD327767 LAZ327748:LAZ327767 LKV327748:LKV327767 LUR327748:LUR327767 MEN327748:MEN327767 MOJ327748:MOJ327767 MYF327748:MYF327767 NIB327748:NIB327767 NRX327748:NRX327767 OBT327748:OBT327767 OLP327748:OLP327767 OVL327748:OVL327767 PFH327748:PFH327767 PPD327748:PPD327767 PYZ327748:PYZ327767 QIV327748:QIV327767 QSR327748:QSR327767 RCN327748:RCN327767 RMJ327748:RMJ327767 RWF327748:RWF327767 SGB327748:SGB327767 SPX327748:SPX327767 SZT327748:SZT327767 TJP327748:TJP327767 TTL327748:TTL327767 UDH327748:UDH327767 UND327748:UND327767 UWZ327748:UWZ327767 VGV327748:VGV327767 VQR327748:VQR327767 WAN327748:WAN327767 WKJ327748:WKJ327767 WUF327748:WUF327767 HT393284:HT393303 RP393284:RP393303 ABL393284:ABL393303 ALH393284:ALH393303 AVD393284:AVD393303 BEZ393284:BEZ393303 BOV393284:BOV393303 BYR393284:BYR393303 CIN393284:CIN393303 CSJ393284:CSJ393303 DCF393284:DCF393303 DMB393284:DMB393303 DVX393284:DVX393303 EFT393284:EFT393303 EPP393284:EPP393303 EZL393284:EZL393303 FJH393284:FJH393303 FTD393284:FTD393303 GCZ393284:GCZ393303 GMV393284:GMV393303 GWR393284:GWR393303 HGN393284:HGN393303 HQJ393284:HQJ393303 IAF393284:IAF393303 IKB393284:IKB393303 ITX393284:ITX393303 JDT393284:JDT393303 JNP393284:JNP393303 JXL393284:JXL393303 KHH393284:KHH393303 KRD393284:KRD393303 LAZ393284:LAZ393303 LKV393284:LKV393303 LUR393284:LUR393303 MEN393284:MEN393303 MOJ393284:MOJ393303 MYF393284:MYF393303 NIB393284:NIB393303 NRX393284:NRX393303 OBT393284:OBT393303 OLP393284:OLP393303 OVL393284:OVL393303 PFH393284:PFH393303 PPD393284:PPD393303 PYZ393284:PYZ393303 QIV393284:QIV393303 QSR393284:QSR393303 RCN393284:RCN393303 RMJ393284:RMJ393303 RWF393284:RWF393303 SGB393284:SGB393303 SPX393284:SPX393303 SZT393284:SZT393303 TJP393284:TJP393303 TTL393284:TTL393303 UDH393284:UDH393303 UND393284:UND393303 UWZ393284:UWZ393303 VGV393284:VGV393303 VQR393284:VQR393303 WAN393284:WAN393303 WKJ393284:WKJ393303 WUF393284:WUF393303 HT458820:HT458839 RP458820:RP458839 ABL458820:ABL458839 ALH458820:ALH458839 AVD458820:AVD458839 BEZ458820:BEZ458839 BOV458820:BOV458839 BYR458820:BYR458839 CIN458820:CIN458839 CSJ458820:CSJ458839 DCF458820:DCF458839 DMB458820:DMB458839 DVX458820:DVX458839 EFT458820:EFT458839 EPP458820:EPP458839 EZL458820:EZL458839 FJH458820:FJH458839 FTD458820:FTD458839 GCZ458820:GCZ458839 GMV458820:GMV458839 GWR458820:GWR458839 HGN458820:HGN458839 HQJ458820:HQJ458839 IAF458820:IAF458839 IKB458820:IKB458839 ITX458820:ITX458839 JDT458820:JDT458839 JNP458820:JNP458839 JXL458820:JXL458839 KHH458820:KHH458839 KRD458820:KRD458839 LAZ458820:LAZ458839 LKV458820:LKV458839 LUR458820:LUR458839 MEN458820:MEN458839 MOJ458820:MOJ458839 MYF458820:MYF458839 NIB458820:NIB458839 NRX458820:NRX458839 OBT458820:OBT458839 OLP458820:OLP458839 OVL458820:OVL458839 PFH458820:PFH458839 PPD458820:PPD458839 PYZ458820:PYZ458839 QIV458820:QIV458839 QSR458820:QSR458839 RCN458820:RCN458839 RMJ458820:RMJ458839 RWF458820:RWF458839 SGB458820:SGB458839 SPX458820:SPX458839 SZT458820:SZT458839 TJP458820:TJP458839 TTL458820:TTL458839 UDH458820:UDH458839 UND458820:UND458839 UWZ458820:UWZ458839 VGV458820:VGV458839 VQR458820:VQR458839 WAN458820:WAN458839 WKJ458820:WKJ458839 WUF458820:WUF458839 HT524356:HT524375 RP524356:RP524375 ABL524356:ABL524375 ALH524356:ALH524375 AVD524356:AVD524375 BEZ524356:BEZ524375 BOV524356:BOV524375 BYR524356:BYR524375 CIN524356:CIN524375 CSJ524356:CSJ524375 DCF524356:DCF524375 DMB524356:DMB524375 DVX524356:DVX524375 EFT524356:EFT524375 EPP524356:EPP524375 EZL524356:EZL524375 FJH524356:FJH524375 FTD524356:FTD524375 GCZ524356:GCZ524375 GMV524356:GMV524375 GWR524356:GWR524375 HGN524356:HGN524375 HQJ524356:HQJ524375 IAF524356:IAF524375 IKB524356:IKB524375 ITX524356:ITX524375 JDT524356:JDT524375 JNP524356:JNP524375 JXL524356:JXL524375 KHH524356:KHH524375 KRD524356:KRD524375 LAZ524356:LAZ524375 LKV524356:LKV524375 LUR524356:LUR524375 MEN524356:MEN524375 MOJ524356:MOJ524375 MYF524356:MYF524375 NIB524356:NIB524375 NRX524356:NRX524375 OBT524356:OBT524375 OLP524356:OLP524375 OVL524356:OVL524375 PFH524356:PFH524375 PPD524356:PPD524375 PYZ524356:PYZ524375 QIV524356:QIV524375 QSR524356:QSR524375 RCN524356:RCN524375 RMJ524356:RMJ524375 RWF524356:RWF524375 SGB524356:SGB524375 SPX524356:SPX524375 SZT524356:SZT524375 TJP524356:TJP524375 TTL524356:TTL524375 UDH524356:UDH524375 UND524356:UND524375 UWZ524356:UWZ524375 VGV524356:VGV524375 VQR524356:VQR524375 WAN524356:WAN524375 WKJ524356:WKJ524375 WUF524356:WUF524375 HT589892:HT589911 RP589892:RP589911 ABL589892:ABL589911 ALH589892:ALH589911 AVD589892:AVD589911 BEZ589892:BEZ589911 BOV589892:BOV589911 BYR589892:BYR589911 CIN589892:CIN589911 CSJ589892:CSJ589911 DCF589892:DCF589911 DMB589892:DMB589911 DVX589892:DVX589911 EFT589892:EFT589911 EPP589892:EPP589911 EZL589892:EZL589911 FJH589892:FJH589911 FTD589892:FTD589911 GCZ589892:GCZ589911 GMV589892:GMV589911 GWR589892:GWR589911 HGN589892:HGN589911 HQJ589892:HQJ589911 IAF589892:IAF589911 IKB589892:IKB589911 ITX589892:ITX589911 JDT589892:JDT589911 JNP589892:JNP589911 JXL589892:JXL589911 KHH589892:KHH589911 KRD589892:KRD589911 LAZ589892:LAZ589911 LKV589892:LKV589911 LUR589892:LUR589911 MEN589892:MEN589911 MOJ589892:MOJ589911 MYF589892:MYF589911 NIB589892:NIB589911 NRX589892:NRX589911 OBT589892:OBT589911 OLP589892:OLP589911 OVL589892:OVL589911 PFH589892:PFH589911 PPD589892:PPD589911 PYZ589892:PYZ589911 QIV589892:QIV589911 QSR589892:QSR589911 RCN589892:RCN589911 RMJ589892:RMJ589911 RWF589892:RWF589911 SGB589892:SGB589911 SPX589892:SPX589911 SZT589892:SZT589911 TJP589892:TJP589911 TTL589892:TTL589911 UDH589892:UDH589911 UND589892:UND589911 UWZ589892:UWZ589911 VGV589892:VGV589911 VQR589892:VQR589911 WAN589892:WAN589911 WKJ589892:WKJ589911 WUF589892:WUF589911 HT655428:HT655447 RP655428:RP655447 ABL655428:ABL655447 ALH655428:ALH655447 AVD655428:AVD655447 BEZ655428:BEZ655447 BOV655428:BOV655447 BYR655428:BYR655447 CIN655428:CIN655447 CSJ655428:CSJ655447 DCF655428:DCF655447 DMB655428:DMB655447 DVX655428:DVX655447 EFT655428:EFT655447 EPP655428:EPP655447 EZL655428:EZL655447 FJH655428:FJH655447 FTD655428:FTD655447 GCZ655428:GCZ655447 GMV655428:GMV655447 GWR655428:GWR655447 HGN655428:HGN655447 HQJ655428:HQJ655447 IAF655428:IAF655447 IKB655428:IKB655447 ITX655428:ITX655447 JDT655428:JDT655447 JNP655428:JNP655447 JXL655428:JXL655447 KHH655428:KHH655447 KRD655428:KRD655447 LAZ655428:LAZ655447 LKV655428:LKV655447 LUR655428:LUR655447 MEN655428:MEN655447 MOJ655428:MOJ655447 MYF655428:MYF655447 NIB655428:NIB655447 NRX655428:NRX655447 OBT655428:OBT655447 OLP655428:OLP655447 OVL655428:OVL655447 PFH655428:PFH655447 PPD655428:PPD655447 PYZ655428:PYZ655447 QIV655428:QIV655447 QSR655428:QSR655447 RCN655428:RCN655447 RMJ655428:RMJ655447 RWF655428:RWF655447 SGB655428:SGB655447 SPX655428:SPX655447 SZT655428:SZT655447 TJP655428:TJP655447 TTL655428:TTL655447 UDH655428:UDH655447 UND655428:UND655447 UWZ655428:UWZ655447 VGV655428:VGV655447 VQR655428:VQR655447 WAN655428:WAN655447 WKJ655428:WKJ655447 WUF655428:WUF655447 HT720964:HT720983 RP720964:RP720983 ABL720964:ABL720983 ALH720964:ALH720983 AVD720964:AVD720983 BEZ720964:BEZ720983 BOV720964:BOV720983 BYR720964:BYR720983 CIN720964:CIN720983 CSJ720964:CSJ720983 DCF720964:DCF720983 DMB720964:DMB720983 DVX720964:DVX720983 EFT720964:EFT720983 EPP720964:EPP720983 EZL720964:EZL720983 FJH720964:FJH720983 FTD720964:FTD720983 GCZ720964:GCZ720983 GMV720964:GMV720983 GWR720964:GWR720983 HGN720964:HGN720983 HQJ720964:HQJ720983 IAF720964:IAF720983 IKB720964:IKB720983 ITX720964:ITX720983 JDT720964:JDT720983 JNP720964:JNP720983 JXL720964:JXL720983 KHH720964:KHH720983 KRD720964:KRD720983 LAZ720964:LAZ720983 LKV720964:LKV720983 LUR720964:LUR720983 MEN720964:MEN720983 MOJ720964:MOJ720983 MYF720964:MYF720983 NIB720964:NIB720983 NRX720964:NRX720983 OBT720964:OBT720983 OLP720964:OLP720983 OVL720964:OVL720983 PFH720964:PFH720983 PPD720964:PPD720983 PYZ720964:PYZ720983 QIV720964:QIV720983 QSR720964:QSR720983 RCN720964:RCN720983 RMJ720964:RMJ720983 RWF720964:RWF720983 SGB720964:SGB720983 SPX720964:SPX720983 SZT720964:SZT720983 TJP720964:TJP720983 TTL720964:TTL720983 UDH720964:UDH720983 UND720964:UND720983 UWZ720964:UWZ720983 VGV720964:VGV720983 VQR720964:VQR720983 WAN720964:WAN720983 WKJ720964:WKJ720983 WUF720964:WUF720983 HT786500:HT786519 RP786500:RP786519 ABL786500:ABL786519 ALH786500:ALH786519 AVD786500:AVD786519 BEZ786500:BEZ786519 BOV786500:BOV786519 BYR786500:BYR786519 CIN786500:CIN786519 CSJ786500:CSJ786519 DCF786500:DCF786519 DMB786500:DMB786519 DVX786500:DVX786519 EFT786500:EFT786519 EPP786500:EPP786519 EZL786500:EZL786519 FJH786500:FJH786519 FTD786500:FTD786519 GCZ786500:GCZ786519 GMV786500:GMV786519 GWR786500:GWR786519 HGN786500:HGN786519 HQJ786500:HQJ786519 IAF786500:IAF786519 IKB786500:IKB786519 ITX786500:ITX786519 JDT786500:JDT786519 JNP786500:JNP786519 JXL786500:JXL786519 KHH786500:KHH786519 KRD786500:KRD786519 LAZ786500:LAZ786519 LKV786500:LKV786519 LUR786500:LUR786519 MEN786500:MEN786519 MOJ786500:MOJ786519 MYF786500:MYF786519 NIB786500:NIB786519 NRX786500:NRX786519 OBT786500:OBT786519 OLP786500:OLP786519 OVL786500:OVL786519 PFH786500:PFH786519 PPD786500:PPD786519 PYZ786500:PYZ786519 QIV786500:QIV786519 QSR786500:QSR786519 RCN786500:RCN786519 RMJ786500:RMJ786519 RWF786500:RWF786519 SGB786500:SGB786519 SPX786500:SPX786519 SZT786500:SZT786519 TJP786500:TJP786519 TTL786500:TTL786519 UDH786500:UDH786519 UND786500:UND786519 UWZ786500:UWZ786519 VGV786500:VGV786519 VQR786500:VQR786519 WAN786500:WAN786519 WKJ786500:WKJ786519 WUF786500:WUF786519 HT852036:HT852055 RP852036:RP852055 ABL852036:ABL852055 ALH852036:ALH852055 AVD852036:AVD852055 BEZ852036:BEZ852055 BOV852036:BOV852055 BYR852036:BYR852055 CIN852036:CIN852055 CSJ852036:CSJ852055 DCF852036:DCF852055 DMB852036:DMB852055 DVX852036:DVX852055 EFT852036:EFT852055 EPP852036:EPP852055 EZL852036:EZL852055 FJH852036:FJH852055 FTD852036:FTD852055 GCZ852036:GCZ852055 GMV852036:GMV852055 GWR852036:GWR852055 HGN852036:HGN852055 HQJ852036:HQJ852055 IAF852036:IAF852055 IKB852036:IKB852055 ITX852036:ITX852055 JDT852036:JDT852055 JNP852036:JNP852055 JXL852036:JXL852055 KHH852036:KHH852055 KRD852036:KRD852055 LAZ852036:LAZ852055 LKV852036:LKV852055 LUR852036:LUR852055 MEN852036:MEN852055 MOJ852036:MOJ852055 MYF852036:MYF852055 NIB852036:NIB852055 NRX852036:NRX852055 OBT852036:OBT852055 OLP852036:OLP852055 OVL852036:OVL852055 PFH852036:PFH852055 PPD852036:PPD852055 PYZ852036:PYZ852055 QIV852036:QIV852055 QSR852036:QSR852055 RCN852036:RCN852055 RMJ852036:RMJ852055 RWF852036:RWF852055 SGB852036:SGB852055 SPX852036:SPX852055 SZT852036:SZT852055 TJP852036:TJP852055 TTL852036:TTL852055 UDH852036:UDH852055 UND852036:UND852055 UWZ852036:UWZ852055 VGV852036:VGV852055 VQR852036:VQR852055 WAN852036:WAN852055 WKJ852036:WKJ852055 WUF852036:WUF852055 HT917572:HT917591 RP917572:RP917591 ABL917572:ABL917591 ALH917572:ALH917591 AVD917572:AVD917591 BEZ917572:BEZ917591 BOV917572:BOV917591 BYR917572:BYR917591 CIN917572:CIN917591 CSJ917572:CSJ917591 DCF917572:DCF917591 DMB917572:DMB917591 DVX917572:DVX917591 EFT917572:EFT917591 EPP917572:EPP917591 EZL917572:EZL917591 FJH917572:FJH917591 FTD917572:FTD917591 GCZ917572:GCZ917591 GMV917572:GMV917591 GWR917572:GWR917591 HGN917572:HGN917591 HQJ917572:HQJ917591 IAF917572:IAF917591 IKB917572:IKB917591 ITX917572:ITX917591 JDT917572:JDT917591 JNP917572:JNP917591 JXL917572:JXL917591 KHH917572:KHH917591 KRD917572:KRD917591 LAZ917572:LAZ917591 LKV917572:LKV917591 LUR917572:LUR917591 MEN917572:MEN917591 MOJ917572:MOJ917591 MYF917572:MYF917591 NIB917572:NIB917591 NRX917572:NRX917591 OBT917572:OBT917591 OLP917572:OLP917591 OVL917572:OVL917591 PFH917572:PFH917591 PPD917572:PPD917591 PYZ917572:PYZ917591 QIV917572:QIV917591 QSR917572:QSR917591 RCN917572:RCN917591 RMJ917572:RMJ917591 RWF917572:RWF917591 SGB917572:SGB917591 SPX917572:SPX917591 SZT917572:SZT917591 TJP917572:TJP917591 TTL917572:TTL917591 UDH917572:UDH917591 UND917572:UND917591 UWZ917572:UWZ917591 VGV917572:VGV917591 VQR917572:VQR917591 WAN917572:WAN917591 WKJ917572:WKJ917591 WUF917572:WUF917591 HT983108:HT983127 RP983108:RP983127 ABL983108:ABL983127 ALH983108:ALH983127 AVD983108:AVD983127 BEZ983108:BEZ983127 BOV983108:BOV983127 BYR983108:BYR983127 CIN983108:CIN983127 CSJ983108:CSJ983127 DCF983108:DCF983127 DMB983108:DMB983127 DVX983108:DVX983127 EFT983108:EFT983127 EPP983108:EPP983127 EZL983108:EZL983127 FJH983108:FJH983127 FTD983108:FTD983127 GCZ983108:GCZ983127 GMV983108:GMV983127 GWR983108:GWR983127 HGN983108:HGN983127 HQJ983108:HQJ983127 IAF983108:IAF983127 IKB983108:IKB983127 ITX983108:ITX983127 JDT983108:JDT983127 JNP983108:JNP983127 JXL983108:JXL983127 KHH983108:KHH983127 KRD983108:KRD983127 LAZ983108:LAZ983127 LKV983108:LKV983127 LUR983108:LUR983127 MEN983108:MEN983127 MOJ983108:MOJ983127 MYF983108:MYF983127 NIB983108:NIB983127 NRX983108:NRX983127 OBT983108:OBT983127 OLP983108:OLP983127 OVL983108:OVL983127 PFH983108:PFH983127 PPD983108:PPD983127 PYZ983108:PYZ983127 QIV983108:QIV983127 QSR983108:QSR983127 RCN983108:RCN983127 RMJ983108:RMJ983127 RWF983108:RWF983127 SGB983108:SGB983127 SPX983108:SPX983127 SZT983108:SZT983127 TJP983108:TJP983127 TTL983108:TTL983127 UDH983108:UDH983127 UND983108:UND983127 UWZ983108:UWZ983127 VGV983108:VGV983127 VQR983108:VQR983127 WAN983108:WAN983127 WKJ983108:WKJ983127 WUF8:WUF112 WKJ8:WKJ112 HT8:HT112 RP8:RP112 ABL8:ABL112 ALH8:ALH112 AVD8:AVD112 BEZ8:BEZ112 BOV8:BOV112 BYR8:BYR112 CIN8:CIN112 CSJ8:CSJ112 DCF8:DCF112 DMB8:DMB112 DVX8:DVX112 EFT8:EFT112 EPP8:EPP112 EZL8:EZL112 FJH8:FJH112 FTD8:FTD112 GCZ8:GCZ112 GMV8:GMV112 GWR8:GWR112 HGN8:HGN112 HQJ8:HQJ112 IAF8:IAF112 IKB8:IKB112 ITX8:ITX112 JDT8:JDT112 JNP8:JNP112 JXL8:JXL112 KHH8:KHH112 KRD8:KRD112 LAZ8:LAZ112 LKV8:LKV112 LUR8:LUR112 MEN8:MEN112 MOJ8:MOJ112 MYF8:MYF112 NIB8:NIB112 NRX8:NRX112 OBT8:OBT112 OLP8:OLP112 OVL8:OVL112 PFH8:PFH112 PPD8:PPD112 PYZ8:PYZ112 QIV8:QIV112 QSR8:QSR112 RCN8:RCN112 RMJ8:RMJ112 RWF8:RWF112 SGB8:SGB112 SPX8:SPX112 SZT8:SZT112 TJP8:TJP112 TTL8:TTL112 UDH8:UDH112 UND8:UND112 UWZ8:UWZ112 VGV8:VGV112 VQR8:VQR112 WAN8:WAN112">
      <formula1>"常勤,非常勤"</formula1>
    </dataValidation>
    <dataValidation type="list" showInputMessage="1" showErrorMessage="1" prompt="空白にする時は、「Delete」キーを押してください。" sqref="WUH983108:WUH983127 HV65604:HV65623 RR65604:RR65623 ABN65604:ABN65623 ALJ65604:ALJ65623 AVF65604:AVF65623 BFB65604:BFB65623 BOX65604:BOX65623 BYT65604:BYT65623 CIP65604:CIP65623 CSL65604:CSL65623 DCH65604:DCH65623 DMD65604:DMD65623 DVZ65604:DVZ65623 EFV65604:EFV65623 EPR65604:EPR65623 EZN65604:EZN65623 FJJ65604:FJJ65623 FTF65604:FTF65623 GDB65604:GDB65623 GMX65604:GMX65623 GWT65604:GWT65623 HGP65604:HGP65623 HQL65604:HQL65623 IAH65604:IAH65623 IKD65604:IKD65623 ITZ65604:ITZ65623 JDV65604:JDV65623 JNR65604:JNR65623 JXN65604:JXN65623 KHJ65604:KHJ65623 KRF65604:KRF65623 LBB65604:LBB65623 LKX65604:LKX65623 LUT65604:LUT65623 MEP65604:MEP65623 MOL65604:MOL65623 MYH65604:MYH65623 NID65604:NID65623 NRZ65604:NRZ65623 OBV65604:OBV65623 OLR65604:OLR65623 OVN65604:OVN65623 PFJ65604:PFJ65623 PPF65604:PPF65623 PZB65604:PZB65623 QIX65604:QIX65623 QST65604:QST65623 RCP65604:RCP65623 RML65604:RML65623 RWH65604:RWH65623 SGD65604:SGD65623 SPZ65604:SPZ65623 SZV65604:SZV65623 TJR65604:TJR65623 TTN65604:TTN65623 UDJ65604:UDJ65623 UNF65604:UNF65623 UXB65604:UXB65623 VGX65604:VGX65623 VQT65604:VQT65623 WAP65604:WAP65623 WKL65604:WKL65623 WUH65604:WUH65623 HV131140:HV131159 RR131140:RR131159 ABN131140:ABN131159 ALJ131140:ALJ131159 AVF131140:AVF131159 BFB131140:BFB131159 BOX131140:BOX131159 BYT131140:BYT131159 CIP131140:CIP131159 CSL131140:CSL131159 DCH131140:DCH131159 DMD131140:DMD131159 DVZ131140:DVZ131159 EFV131140:EFV131159 EPR131140:EPR131159 EZN131140:EZN131159 FJJ131140:FJJ131159 FTF131140:FTF131159 GDB131140:GDB131159 GMX131140:GMX131159 GWT131140:GWT131159 HGP131140:HGP131159 HQL131140:HQL131159 IAH131140:IAH131159 IKD131140:IKD131159 ITZ131140:ITZ131159 JDV131140:JDV131159 JNR131140:JNR131159 JXN131140:JXN131159 KHJ131140:KHJ131159 KRF131140:KRF131159 LBB131140:LBB131159 LKX131140:LKX131159 LUT131140:LUT131159 MEP131140:MEP131159 MOL131140:MOL131159 MYH131140:MYH131159 NID131140:NID131159 NRZ131140:NRZ131159 OBV131140:OBV131159 OLR131140:OLR131159 OVN131140:OVN131159 PFJ131140:PFJ131159 PPF131140:PPF131159 PZB131140:PZB131159 QIX131140:QIX131159 QST131140:QST131159 RCP131140:RCP131159 RML131140:RML131159 RWH131140:RWH131159 SGD131140:SGD131159 SPZ131140:SPZ131159 SZV131140:SZV131159 TJR131140:TJR131159 TTN131140:TTN131159 UDJ131140:UDJ131159 UNF131140:UNF131159 UXB131140:UXB131159 VGX131140:VGX131159 VQT131140:VQT131159 WAP131140:WAP131159 WKL131140:WKL131159 WUH131140:WUH131159 HV196676:HV196695 RR196676:RR196695 ABN196676:ABN196695 ALJ196676:ALJ196695 AVF196676:AVF196695 BFB196676:BFB196695 BOX196676:BOX196695 BYT196676:BYT196695 CIP196676:CIP196695 CSL196676:CSL196695 DCH196676:DCH196695 DMD196676:DMD196695 DVZ196676:DVZ196695 EFV196676:EFV196695 EPR196676:EPR196695 EZN196676:EZN196695 FJJ196676:FJJ196695 FTF196676:FTF196695 GDB196676:GDB196695 GMX196676:GMX196695 GWT196676:GWT196695 HGP196676:HGP196695 HQL196676:HQL196695 IAH196676:IAH196695 IKD196676:IKD196695 ITZ196676:ITZ196695 JDV196676:JDV196695 JNR196676:JNR196695 JXN196676:JXN196695 KHJ196676:KHJ196695 KRF196676:KRF196695 LBB196676:LBB196695 LKX196676:LKX196695 LUT196676:LUT196695 MEP196676:MEP196695 MOL196676:MOL196695 MYH196676:MYH196695 NID196676:NID196695 NRZ196676:NRZ196695 OBV196676:OBV196695 OLR196676:OLR196695 OVN196676:OVN196695 PFJ196676:PFJ196695 PPF196676:PPF196695 PZB196676:PZB196695 QIX196676:QIX196695 QST196676:QST196695 RCP196676:RCP196695 RML196676:RML196695 RWH196676:RWH196695 SGD196676:SGD196695 SPZ196676:SPZ196695 SZV196676:SZV196695 TJR196676:TJR196695 TTN196676:TTN196695 UDJ196676:UDJ196695 UNF196676:UNF196695 UXB196676:UXB196695 VGX196676:VGX196695 VQT196676:VQT196695 WAP196676:WAP196695 WKL196676:WKL196695 WUH196676:WUH196695 HV262212:HV262231 RR262212:RR262231 ABN262212:ABN262231 ALJ262212:ALJ262231 AVF262212:AVF262231 BFB262212:BFB262231 BOX262212:BOX262231 BYT262212:BYT262231 CIP262212:CIP262231 CSL262212:CSL262231 DCH262212:DCH262231 DMD262212:DMD262231 DVZ262212:DVZ262231 EFV262212:EFV262231 EPR262212:EPR262231 EZN262212:EZN262231 FJJ262212:FJJ262231 FTF262212:FTF262231 GDB262212:GDB262231 GMX262212:GMX262231 GWT262212:GWT262231 HGP262212:HGP262231 HQL262212:HQL262231 IAH262212:IAH262231 IKD262212:IKD262231 ITZ262212:ITZ262231 JDV262212:JDV262231 JNR262212:JNR262231 JXN262212:JXN262231 KHJ262212:KHJ262231 KRF262212:KRF262231 LBB262212:LBB262231 LKX262212:LKX262231 LUT262212:LUT262231 MEP262212:MEP262231 MOL262212:MOL262231 MYH262212:MYH262231 NID262212:NID262231 NRZ262212:NRZ262231 OBV262212:OBV262231 OLR262212:OLR262231 OVN262212:OVN262231 PFJ262212:PFJ262231 PPF262212:PPF262231 PZB262212:PZB262231 QIX262212:QIX262231 QST262212:QST262231 RCP262212:RCP262231 RML262212:RML262231 RWH262212:RWH262231 SGD262212:SGD262231 SPZ262212:SPZ262231 SZV262212:SZV262231 TJR262212:TJR262231 TTN262212:TTN262231 UDJ262212:UDJ262231 UNF262212:UNF262231 UXB262212:UXB262231 VGX262212:VGX262231 VQT262212:VQT262231 WAP262212:WAP262231 WKL262212:WKL262231 WUH262212:WUH262231 HV327748:HV327767 RR327748:RR327767 ABN327748:ABN327767 ALJ327748:ALJ327767 AVF327748:AVF327767 BFB327748:BFB327767 BOX327748:BOX327767 BYT327748:BYT327767 CIP327748:CIP327767 CSL327748:CSL327767 DCH327748:DCH327767 DMD327748:DMD327767 DVZ327748:DVZ327767 EFV327748:EFV327767 EPR327748:EPR327767 EZN327748:EZN327767 FJJ327748:FJJ327767 FTF327748:FTF327767 GDB327748:GDB327767 GMX327748:GMX327767 GWT327748:GWT327767 HGP327748:HGP327767 HQL327748:HQL327767 IAH327748:IAH327767 IKD327748:IKD327767 ITZ327748:ITZ327767 JDV327748:JDV327767 JNR327748:JNR327767 JXN327748:JXN327767 KHJ327748:KHJ327767 KRF327748:KRF327767 LBB327748:LBB327767 LKX327748:LKX327767 LUT327748:LUT327767 MEP327748:MEP327767 MOL327748:MOL327767 MYH327748:MYH327767 NID327748:NID327767 NRZ327748:NRZ327767 OBV327748:OBV327767 OLR327748:OLR327767 OVN327748:OVN327767 PFJ327748:PFJ327767 PPF327748:PPF327767 PZB327748:PZB327767 QIX327748:QIX327767 QST327748:QST327767 RCP327748:RCP327767 RML327748:RML327767 RWH327748:RWH327767 SGD327748:SGD327767 SPZ327748:SPZ327767 SZV327748:SZV327767 TJR327748:TJR327767 TTN327748:TTN327767 UDJ327748:UDJ327767 UNF327748:UNF327767 UXB327748:UXB327767 VGX327748:VGX327767 VQT327748:VQT327767 WAP327748:WAP327767 WKL327748:WKL327767 WUH327748:WUH327767 HV393284:HV393303 RR393284:RR393303 ABN393284:ABN393303 ALJ393284:ALJ393303 AVF393284:AVF393303 BFB393284:BFB393303 BOX393284:BOX393303 BYT393284:BYT393303 CIP393284:CIP393303 CSL393284:CSL393303 DCH393284:DCH393303 DMD393284:DMD393303 DVZ393284:DVZ393303 EFV393284:EFV393303 EPR393284:EPR393303 EZN393284:EZN393303 FJJ393284:FJJ393303 FTF393284:FTF393303 GDB393284:GDB393303 GMX393284:GMX393303 GWT393284:GWT393303 HGP393284:HGP393303 HQL393284:HQL393303 IAH393284:IAH393303 IKD393284:IKD393303 ITZ393284:ITZ393303 JDV393284:JDV393303 JNR393284:JNR393303 JXN393284:JXN393303 KHJ393284:KHJ393303 KRF393284:KRF393303 LBB393284:LBB393303 LKX393284:LKX393303 LUT393284:LUT393303 MEP393284:MEP393303 MOL393284:MOL393303 MYH393284:MYH393303 NID393284:NID393303 NRZ393284:NRZ393303 OBV393284:OBV393303 OLR393284:OLR393303 OVN393284:OVN393303 PFJ393284:PFJ393303 PPF393284:PPF393303 PZB393284:PZB393303 QIX393284:QIX393303 QST393284:QST393303 RCP393284:RCP393303 RML393284:RML393303 RWH393284:RWH393303 SGD393284:SGD393303 SPZ393284:SPZ393303 SZV393284:SZV393303 TJR393284:TJR393303 TTN393284:TTN393303 UDJ393284:UDJ393303 UNF393284:UNF393303 UXB393284:UXB393303 VGX393284:VGX393303 VQT393284:VQT393303 WAP393284:WAP393303 WKL393284:WKL393303 WUH393284:WUH393303 HV458820:HV458839 RR458820:RR458839 ABN458820:ABN458839 ALJ458820:ALJ458839 AVF458820:AVF458839 BFB458820:BFB458839 BOX458820:BOX458839 BYT458820:BYT458839 CIP458820:CIP458839 CSL458820:CSL458839 DCH458820:DCH458839 DMD458820:DMD458839 DVZ458820:DVZ458839 EFV458820:EFV458839 EPR458820:EPR458839 EZN458820:EZN458839 FJJ458820:FJJ458839 FTF458820:FTF458839 GDB458820:GDB458839 GMX458820:GMX458839 GWT458820:GWT458839 HGP458820:HGP458839 HQL458820:HQL458839 IAH458820:IAH458839 IKD458820:IKD458839 ITZ458820:ITZ458839 JDV458820:JDV458839 JNR458820:JNR458839 JXN458820:JXN458839 KHJ458820:KHJ458839 KRF458820:KRF458839 LBB458820:LBB458839 LKX458820:LKX458839 LUT458820:LUT458839 MEP458820:MEP458839 MOL458820:MOL458839 MYH458820:MYH458839 NID458820:NID458839 NRZ458820:NRZ458839 OBV458820:OBV458839 OLR458820:OLR458839 OVN458820:OVN458839 PFJ458820:PFJ458839 PPF458820:PPF458839 PZB458820:PZB458839 QIX458820:QIX458839 QST458820:QST458839 RCP458820:RCP458839 RML458820:RML458839 RWH458820:RWH458839 SGD458820:SGD458839 SPZ458820:SPZ458839 SZV458820:SZV458839 TJR458820:TJR458839 TTN458820:TTN458839 UDJ458820:UDJ458839 UNF458820:UNF458839 UXB458820:UXB458839 VGX458820:VGX458839 VQT458820:VQT458839 WAP458820:WAP458839 WKL458820:WKL458839 WUH458820:WUH458839 HV524356:HV524375 RR524356:RR524375 ABN524356:ABN524375 ALJ524356:ALJ524375 AVF524356:AVF524375 BFB524356:BFB524375 BOX524356:BOX524375 BYT524356:BYT524375 CIP524356:CIP524375 CSL524356:CSL524375 DCH524356:DCH524375 DMD524356:DMD524375 DVZ524356:DVZ524375 EFV524356:EFV524375 EPR524356:EPR524375 EZN524356:EZN524375 FJJ524356:FJJ524375 FTF524356:FTF524375 GDB524356:GDB524375 GMX524356:GMX524375 GWT524356:GWT524375 HGP524356:HGP524375 HQL524356:HQL524375 IAH524356:IAH524375 IKD524356:IKD524375 ITZ524356:ITZ524375 JDV524356:JDV524375 JNR524356:JNR524375 JXN524356:JXN524375 KHJ524356:KHJ524375 KRF524356:KRF524375 LBB524356:LBB524375 LKX524356:LKX524375 LUT524356:LUT524375 MEP524356:MEP524375 MOL524356:MOL524375 MYH524356:MYH524375 NID524356:NID524375 NRZ524356:NRZ524375 OBV524356:OBV524375 OLR524356:OLR524375 OVN524356:OVN524375 PFJ524356:PFJ524375 PPF524356:PPF524375 PZB524356:PZB524375 QIX524356:QIX524375 QST524356:QST524375 RCP524356:RCP524375 RML524356:RML524375 RWH524356:RWH524375 SGD524356:SGD524375 SPZ524356:SPZ524375 SZV524356:SZV524375 TJR524356:TJR524375 TTN524356:TTN524375 UDJ524356:UDJ524375 UNF524356:UNF524375 UXB524356:UXB524375 VGX524356:VGX524375 VQT524356:VQT524375 WAP524356:WAP524375 WKL524356:WKL524375 WUH524356:WUH524375 HV589892:HV589911 RR589892:RR589911 ABN589892:ABN589911 ALJ589892:ALJ589911 AVF589892:AVF589911 BFB589892:BFB589911 BOX589892:BOX589911 BYT589892:BYT589911 CIP589892:CIP589911 CSL589892:CSL589911 DCH589892:DCH589911 DMD589892:DMD589911 DVZ589892:DVZ589911 EFV589892:EFV589911 EPR589892:EPR589911 EZN589892:EZN589911 FJJ589892:FJJ589911 FTF589892:FTF589911 GDB589892:GDB589911 GMX589892:GMX589911 GWT589892:GWT589911 HGP589892:HGP589911 HQL589892:HQL589911 IAH589892:IAH589911 IKD589892:IKD589911 ITZ589892:ITZ589911 JDV589892:JDV589911 JNR589892:JNR589911 JXN589892:JXN589911 KHJ589892:KHJ589911 KRF589892:KRF589911 LBB589892:LBB589911 LKX589892:LKX589911 LUT589892:LUT589911 MEP589892:MEP589911 MOL589892:MOL589911 MYH589892:MYH589911 NID589892:NID589911 NRZ589892:NRZ589911 OBV589892:OBV589911 OLR589892:OLR589911 OVN589892:OVN589911 PFJ589892:PFJ589911 PPF589892:PPF589911 PZB589892:PZB589911 QIX589892:QIX589911 QST589892:QST589911 RCP589892:RCP589911 RML589892:RML589911 RWH589892:RWH589911 SGD589892:SGD589911 SPZ589892:SPZ589911 SZV589892:SZV589911 TJR589892:TJR589911 TTN589892:TTN589911 UDJ589892:UDJ589911 UNF589892:UNF589911 UXB589892:UXB589911 VGX589892:VGX589911 VQT589892:VQT589911 WAP589892:WAP589911 WKL589892:WKL589911 WUH589892:WUH589911 HV655428:HV655447 RR655428:RR655447 ABN655428:ABN655447 ALJ655428:ALJ655447 AVF655428:AVF655447 BFB655428:BFB655447 BOX655428:BOX655447 BYT655428:BYT655447 CIP655428:CIP655447 CSL655428:CSL655447 DCH655428:DCH655447 DMD655428:DMD655447 DVZ655428:DVZ655447 EFV655428:EFV655447 EPR655428:EPR655447 EZN655428:EZN655447 FJJ655428:FJJ655447 FTF655428:FTF655447 GDB655428:GDB655447 GMX655428:GMX655447 GWT655428:GWT655447 HGP655428:HGP655447 HQL655428:HQL655447 IAH655428:IAH655447 IKD655428:IKD655447 ITZ655428:ITZ655447 JDV655428:JDV655447 JNR655428:JNR655447 JXN655428:JXN655447 KHJ655428:KHJ655447 KRF655428:KRF655447 LBB655428:LBB655447 LKX655428:LKX655447 LUT655428:LUT655447 MEP655428:MEP655447 MOL655428:MOL655447 MYH655428:MYH655447 NID655428:NID655447 NRZ655428:NRZ655447 OBV655428:OBV655447 OLR655428:OLR655447 OVN655428:OVN655447 PFJ655428:PFJ655447 PPF655428:PPF655447 PZB655428:PZB655447 QIX655428:QIX655447 QST655428:QST655447 RCP655428:RCP655447 RML655428:RML655447 RWH655428:RWH655447 SGD655428:SGD655447 SPZ655428:SPZ655447 SZV655428:SZV655447 TJR655428:TJR655447 TTN655428:TTN655447 UDJ655428:UDJ655447 UNF655428:UNF655447 UXB655428:UXB655447 VGX655428:VGX655447 VQT655428:VQT655447 WAP655428:WAP655447 WKL655428:WKL655447 WUH655428:WUH655447 HV720964:HV720983 RR720964:RR720983 ABN720964:ABN720983 ALJ720964:ALJ720983 AVF720964:AVF720983 BFB720964:BFB720983 BOX720964:BOX720983 BYT720964:BYT720983 CIP720964:CIP720983 CSL720964:CSL720983 DCH720964:DCH720983 DMD720964:DMD720983 DVZ720964:DVZ720983 EFV720964:EFV720983 EPR720964:EPR720983 EZN720964:EZN720983 FJJ720964:FJJ720983 FTF720964:FTF720983 GDB720964:GDB720983 GMX720964:GMX720983 GWT720964:GWT720983 HGP720964:HGP720983 HQL720964:HQL720983 IAH720964:IAH720983 IKD720964:IKD720983 ITZ720964:ITZ720983 JDV720964:JDV720983 JNR720964:JNR720983 JXN720964:JXN720983 KHJ720964:KHJ720983 KRF720964:KRF720983 LBB720964:LBB720983 LKX720964:LKX720983 LUT720964:LUT720983 MEP720964:MEP720983 MOL720964:MOL720983 MYH720964:MYH720983 NID720964:NID720983 NRZ720964:NRZ720983 OBV720964:OBV720983 OLR720964:OLR720983 OVN720964:OVN720983 PFJ720964:PFJ720983 PPF720964:PPF720983 PZB720964:PZB720983 QIX720964:QIX720983 QST720964:QST720983 RCP720964:RCP720983 RML720964:RML720983 RWH720964:RWH720983 SGD720964:SGD720983 SPZ720964:SPZ720983 SZV720964:SZV720983 TJR720964:TJR720983 TTN720964:TTN720983 UDJ720964:UDJ720983 UNF720964:UNF720983 UXB720964:UXB720983 VGX720964:VGX720983 VQT720964:VQT720983 WAP720964:WAP720983 WKL720964:WKL720983 WUH720964:WUH720983 HV786500:HV786519 RR786500:RR786519 ABN786500:ABN786519 ALJ786500:ALJ786519 AVF786500:AVF786519 BFB786500:BFB786519 BOX786500:BOX786519 BYT786500:BYT786519 CIP786500:CIP786519 CSL786500:CSL786519 DCH786500:DCH786519 DMD786500:DMD786519 DVZ786500:DVZ786519 EFV786500:EFV786519 EPR786500:EPR786519 EZN786500:EZN786519 FJJ786500:FJJ786519 FTF786500:FTF786519 GDB786500:GDB786519 GMX786500:GMX786519 GWT786500:GWT786519 HGP786500:HGP786519 HQL786500:HQL786519 IAH786500:IAH786519 IKD786500:IKD786519 ITZ786500:ITZ786519 JDV786500:JDV786519 JNR786500:JNR786519 JXN786500:JXN786519 KHJ786500:KHJ786519 KRF786500:KRF786519 LBB786500:LBB786519 LKX786500:LKX786519 LUT786500:LUT786519 MEP786500:MEP786519 MOL786500:MOL786519 MYH786500:MYH786519 NID786500:NID786519 NRZ786500:NRZ786519 OBV786500:OBV786519 OLR786500:OLR786519 OVN786500:OVN786519 PFJ786500:PFJ786519 PPF786500:PPF786519 PZB786500:PZB786519 QIX786500:QIX786519 QST786500:QST786519 RCP786500:RCP786519 RML786500:RML786519 RWH786500:RWH786519 SGD786500:SGD786519 SPZ786500:SPZ786519 SZV786500:SZV786519 TJR786500:TJR786519 TTN786500:TTN786519 UDJ786500:UDJ786519 UNF786500:UNF786519 UXB786500:UXB786519 VGX786500:VGX786519 VQT786500:VQT786519 WAP786500:WAP786519 WKL786500:WKL786519 WUH786500:WUH786519 HV852036:HV852055 RR852036:RR852055 ABN852036:ABN852055 ALJ852036:ALJ852055 AVF852036:AVF852055 BFB852036:BFB852055 BOX852036:BOX852055 BYT852036:BYT852055 CIP852036:CIP852055 CSL852036:CSL852055 DCH852036:DCH852055 DMD852036:DMD852055 DVZ852036:DVZ852055 EFV852036:EFV852055 EPR852036:EPR852055 EZN852036:EZN852055 FJJ852036:FJJ852055 FTF852036:FTF852055 GDB852036:GDB852055 GMX852036:GMX852055 GWT852036:GWT852055 HGP852036:HGP852055 HQL852036:HQL852055 IAH852036:IAH852055 IKD852036:IKD852055 ITZ852036:ITZ852055 JDV852036:JDV852055 JNR852036:JNR852055 JXN852036:JXN852055 KHJ852036:KHJ852055 KRF852036:KRF852055 LBB852036:LBB852055 LKX852036:LKX852055 LUT852036:LUT852055 MEP852036:MEP852055 MOL852036:MOL852055 MYH852036:MYH852055 NID852036:NID852055 NRZ852036:NRZ852055 OBV852036:OBV852055 OLR852036:OLR852055 OVN852036:OVN852055 PFJ852036:PFJ852055 PPF852036:PPF852055 PZB852036:PZB852055 QIX852036:QIX852055 QST852036:QST852055 RCP852036:RCP852055 RML852036:RML852055 RWH852036:RWH852055 SGD852036:SGD852055 SPZ852036:SPZ852055 SZV852036:SZV852055 TJR852036:TJR852055 TTN852036:TTN852055 UDJ852036:UDJ852055 UNF852036:UNF852055 UXB852036:UXB852055 VGX852036:VGX852055 VQT852036:VQT852055 WAP852036:WAP852055 WKL852036:WKL852055 WUH852036:WUH852055 HV917572:HV917591 RR917572:RR917591 ABN917572:ABN917591 ALJ917572:ALJ917591 AVF917572:AVF917591 BFB917572:BFB917591 BOX917572:BOX917591 BYT917572:BYT917591 CIP917572:CIP917591 CSL917572:CSL917591 DCH917572:DCH917591 DMD917572:DMD917591 DVZ917572:DVZ917591 EFV917572:EFV917591 EPR917572:EPR917591 EZN917572:EZN917591 FJJ917572:FJJ917591 FTF917572:FTF917591 GDB917572:GDB917591 GMX917572:GMX917591 GWT917572:GWT917591 HGP917572:HGP917591 HQL917572:HQL917591 IAH917572:IAH917591 IKD917572:IKD917591 ITZ917572:ITZ917591 JDV917572:JDV917591 JNR917572:JNR917591 JXN917572:JXN917591 KHJ917572:KHJ917591 KRF917572:KRF917591 LBB917572:LBB917591 LKX917572:LKX917591 LUT917572:LUT917591 MEP917572:MEP917591 MOL917572:MOL917591 MYH917572:MYH917591 NID917572:NID917591 NRZ917572:NRZ917591 OBV917572:OBV917591 OLR917572:OLR917591 OVN917572:OVN917591 PFJ917572:PFJ917591 PPF917572:PPF917591 PZB917572:PZB917591 QIX917572:QIX917591 QST917572:QST917591 RCP917572:RCP917591 RML917572:RML917591 RWH917572:RWH917591 SGD917572:SGD917591 SPZ917572:SPZ917591 SZV917572:SZV917591 TJR917572:TJR917591 TTN917572:TTN917591 UDJ917572:UDJ917591 UNF917572:UNF917591 UXB917572:UXB917591 VGX917572:VGX917591 VQT917572:VQT917591 WAP917572:WAP917591 WKL917572:WKL917591 WUH917572:WUH917591 HV983108:HV983127 RR983108:RR983127 ABN983108:ABN983127 ALJ983108:ALJ983127 AVF983108:AVF983127 BFB983108:BFB983127 BOX983108:BOX983127 BYT983108:BYT983127 CIP983108:CIP983127 CSL983108:CSL983127 DCH983108:DCH983127 DMD983108:DMD983127 DVZ983108:DVZ983127 EFV983108:EFV983127 EPR983108:EPR983127 EZN983108:EZN983127 FJJ983108:FJJ983127 FTF983108:FTF983127 GDB983108:GDB983127 GMX983108:GMX983127 GWT983108:GWT983127 HGP983108:HGP983127 HQL983108:HQL983127 IAH983108:IAH983127 IKD983108:IKD983127 ITZ983108:ITZ983127 JDV983108:JDV983127 JNR983108:JNR983127 JXN983108:JXN983127 KHJ983108:KHJ983127 KRF983108:KRF983127 LBB983108:LBB983127 LKX983108:LKX983127 LUT983108:LUT983127 MEP983108:MEP983127 MOL983108:MOL983127 MYH983108:MYH983127 NID983108:NID983127 NRZ983108:NRZ983127 OBV983108:OBV983127 OLR983108:OLR983127 OVN983108:OVN983127 PFJ983108:PFJ983127 PPF983108:PPF983127 PZB983108:PZB983127 QIX983108:QIX983127 QST983108:QST983127 RCP983108:RCP983127 RML983108:RML983127 RWH983108:RWH983127 SGD983108:SGD983127 SPZ983108:SPZ983127 SZV983108:SZV983127 TJR983108:TJR983127 TTN983108:TTN983127 UDJ983108:UDJ983127 UNF983108:UNF983127 UXB983108:UXB983127 VGX983108:VGX983127 VQT983108:VQT983127 WAP983108:WAP983127 WKL983108:WKL983127 HV8:HV112 RR8:RR112 ABN8:ABN112 ALJ8:ALJ112 AVF8:AVF112 BFB8:BFB112 BOX8:BOX112 BYT8:BYT112 CIP8:CIP112 CSL8:CSL112 DCH8:DCH112 DMD8:DMD112 DVZ8:DVZ112 EFV8:EFV112 EPR8:EPR112 EZN8:EZN112 FJJ8:FJJ112 FTF8:FTF112 GDB8:GDB112 GMX8:GMX112 GWT8:GWT112 HGP8:HGP112 HQL8:HQL112 IAH8:IAH112 IKD8:IKD112 ITZ8:ITZ112 JDV8:JDV112 JNR8:JNR112 JXN8:JXN112 KHJ8:KHJ112 KRF8:KRF112 LBB8:LBB112 LKX8:LKX112 LUT8:LUT112 MEP8:MEP112 MOL8:MOL112 MYH8:MYH112 NID8:NID112 NRZ8:NRZ112 OBV8:OBV112 OLR8:OLR112 OVN8:OVN112 PFJ8:PFJ112 PPF8:PPF112 PZB8:PZB112 QIX8:QIX112 QST8:QST112 RCP8:RCP112 RML8:RML112 RWH8:RWH112 SGD8:SGD112 SPZ8:SPZ112 SZV8:SZV112 TJR8:TJR112 TTN8:TTN112 UDJ8:UDJ112 UNF8:UNF112 UXB8:UXB112 VGX8:VGX112 VQT8:VQT112 WAP8:WAP112 WKL8:WKL112 WUH8:WUH112">
      <formula1>",×"</formula1>
    </dataValidation>
    <dataValidation type="list" allowBlank="1" showInputMessage="1" showErrorMessage="1" sqref="WUJ983108:WUJ983127 WUJ8:WUJ112 WKN8:WKN112 WAR8:WAR112 VQV8:VQV112 VGZ8:VGZ112 UXD8:UXD112 UNH8:UNH112 UDL8:UDL112 TTP8:TTP112 TJT8:TJT112 SZX8:SZX112 SQB8:SQB112 SGF8:SGF112 RWJ8:RWJ112 RMN8:RMN112 RCR8:RCR112 QSV8:QSV112 QIZ8:QIZ112 PZD8:PZD112 PPH8:PPH112 PFL8:PFL112 OVP8:OVP112 OLT8:OLT112 OBX8:OBX112 NSB8:NSB112 NIF8:NIF112 MYJ8:MYJ112 MON8:MON112 MER8:MER112 LUV8:LUV112 LKZ8:LKZ112 LBD8:LBD112 KRH8:KRH112 KHL8:KHL112 JXP8:JXP112 JNT8:JNT112 JDX8:JDX112 IUB8:IUB112 IKF8:IKF112 IAJ8:IAJ112 HQN8:HQN112 HGR8:HGR112 GWV8:GWV112 GMZ8:GMZ112 GDD8:GDD112 FTH8:FTH112 FJL8:FJL112 EZP8:EZP112 EPT8:EPT112 EFX8:EFX112 DWB8:DWB112 DMF8:DMF112 DCJ8:DCJ112 CSN8:CSN112 CIR8:CIR112 BYV8:BYV112 BOZ8:BOZ112 BFD8:BFD112 AVH8:AVH112 ALL8:ALL112 ABP8:ABP112 RT8:RT112 HX8:HX112 WKN983108:WKN983127 WAR983108:WAR983127 VQV983108:VQV983127 VGZ983108:VGZ983127 UXD983108:UXD983127 UNH983108:UNH983127 UDL983108:UDL983127 TTP983108:TTP983127 TJT983108:TJT983127 SZX983108:SZX983127 SQB983108:SQB983127 SGF983108:SGF983127 RWJ983108:RWJ983127 RMN983108:RMN983127 RCR983108:RCR983127 QSV983108:QSV983127 QIZ983108:QIZ983127 PZD983108:PZD983127 PPH983108:PPH983127 PFL983108:PFL983127 OVP983108:OVP983127 OLT983108:OLT983127 OBX983108:OBX983127 NSB983108:NSB983127 NIF983108:NIF983127 MYJ983108:MYJ983127 MON983108:MON983127 MER983108:MER983127 LUV983108:LUV983127 LKZ983108:LKZ983127 LBD983108:LBD983127 KRH983108:KRH983127 KHL983108:KHL983127 JXP983108:JXP983127 JNT983108:JNT983127 JDX983108:JDX983127 IUB983108:IUB983127 IKF983108:IKF983127 IAJ983108:IAJ983127 HQN983108:HQN983127 HGR983108:HGR983127 GWV983108:GWV983127 GMZ983108:GMZ983127 GDD983108:GDD983127 FTH983108:FTH983127 FJL983108:FJL983127 EZP983108:EZP983127 EPT983108:EPT983127 EFX983108:EFX983127 DWB983108:DWB983127 DMF983108:DMF983127 DCJ983108:DCJ983127 CSN983108:CSN983127 CIR983108:CIR983127 BYV983108:BYV983127 BOZ983108:BOZ983127 BFD983108:BFD983127 AVH983108:AVH983127 ALL983108:ALL983127 ABP983108:ABP983127 RT983108:RT983127 HX983108:HX983127 WUJ917572:WUJ917591 WKN917572:WKN917591 WAR917572:WAR917591 VQV917572:VQV917591 VGZ917572:VGZ917591 UXD917572:UXD917591 UNH917572:UNH917591 UDL917572:UDL917591 TTP917572:TTP917591 TJT917572:TJT917591 SZX917572:SZX917591 SQB917572:SQB917591 SGF917572:SGF917591 RWJ917572:RWJ917591 RMN917572:RMN917591 RCR917572:RCR917591 QSV917572:QSV917591 QIZ917572:QIZ917591 PZD917572:PZD917591 PPH917572:PPH917591 PFL917572:PFL917591 OVP917572:OVP917591 OLT917572:OLT917591 OBX917572:OBX917591 NSB917572:NSB917591 NIF917572:NIF917591 MYJ917572:MYJ917591 MON917572:MON917591 MER917572:MER917591 LUV917572:LUV917591 LKZ917572:LKZ917591 LBD917572:LBD917591 KRH917572:KRH917591 KHL917572:KHL917591 JXP917572:JXP917591 JNT917572:JNT917591 JDX917572:JDX917591 IUB917572:IUB917591 IKF917572:IKF917591 IAJ917572:IAJ917591 HQN917572:HQN917591 HGR917572:HGR917591 GWV917572:GWV917591 GMZ917572:GMZ917591 GDD917572:GDD917591 FTH917572:FTH917591 FJL917572:FJL917591 EZP917572:EZP917591 EPT917572:EPT917591 EFX917572:EFX917591 DWB917572:DWB917591 DMF917572:DMF917591 DCJ917572:DCJ917591 CSN917572:CSN917591 CIR917572:CIR917591 BYV917572:BYV917591 BOZ917572:BOZ917591 BFD917572:BFD917591 AVH917572:AVH917591 ALL917572:ALL917591 ABP917572:ABP917591 RT917572:RT917591 HX917572:HX917591 WUJ852036:WUJ852055 WKN852036:WKN852055 WAR852036:WAR852055 VQV852036:VQV852055 VGZ852036:VGZ852055 UXD852036:UXD852055 UNH852036:UNH852055 UDL852036:UDL852055 TTP852036:TTP852055 TJT852036:TJT852055 SZX852036:SZX852055 SQB852036:SQB852055 SGF852036:SGF852055 RWJ852036:RWJ852055 RMN852036:RMN852055 RCR852036:RCR852055 QSV852036:QSV852055 QIZ852036:QIZ852055 PZD852036:PZD852055 PPH852036:PPH852055 PFL852036:PFL852055 OVP852036:OVP852055 OLT852036:OLT852055 OBX852036:OBX852055 NSB852036:NSB852055 NIF852036:NIF852055 MYJ852036:MYJ852055 MON852036:MON852055 MER852036:MER852055 LUV852036:LUV852055 LKZ852036:LKZ852055 LBD852036:LBD852055 KRH852036:KRH852055 KHL852036:KHL852055 JXP852036:JXP852055 JNT852036:JNT852055 JDX852036:JDX852055 IUB852036:IUB852055 IKF852036:IKF852055 IAJ852036:IAJ852055 HQN852036:HQN852055 HGR852036:HGR852055 GWV852036:GWV852055 GMZ852036:GMZ852055 GDD852036:GDD852055 FTH852036:FTH852055 FJL852036:FJL852055 EZP852036:EZP852055 EPT852036:EPT852055 EFX852036:EFX852055 DWB852036:DWB852055 DMF852036:DMF852055 DCJ852036:DCJ852055 CSN852036:CSN852055 CIR852036:CIR852055 BYV852036:BYV852055 BOZ852036:BOZ852055 BFD852036:BFD852055 AVH852036:AVH852055 ALL852036:ALL852055 ABP852036:ABP852055 RT852036:RT852055 HX852036:HX852055 WUJ786500:WUJ786519 WKN786500:WKN786519 WAR786500:WAR786519 VQV786500:VQV786519 VGZ786500:VGZ786519 UXD786500:UXD786519 UNH786500:UNH786519 UDL786500:UDL786519 TTP786500:TTP786519 TJT786500:TJT786519 SZX786500:SZX786519 SQB786500:SQB786519 SGF786500:SGF786519 RWJ786500:RWJ786519 RMN786500:RMN786519 RCR786500:RCR786519 QSV786500:QSV786519 QIZ786500:QIZ786519 PZD786500:PZD786519 PPH786500:PPH786519 PFL786500:PFL786519 OVP786500:OVP786519 OLT786500:OLT786519 OBX786500:OBX786519 NSB786500:NSB786519 NIF786500:NIF786519 MYJ786500:MYJ786519 MON786500:MON786519 MER786500:MER786519 LUV786500:LUV786519 LKZ786500:LKZ786519 LBD786500:LBD786519 KRH786500:KRH786519 KHL786500:KHL786519 JXP786500:JXP786519 JNT786500:JNT786519 JDX786500:JDX786519 IUB786500:IUB786519 IKF786500:IKF786519 IAJ786500:IAJ786519 HQN786500:HQN786519 HGR786500:HGR786519 GWV786500:GWV786519 GMZ786500:GMZ786519 GDD786500:GDD786519 FTH786500:FTH786519 FJL786500:FJL786519 EZP786500:EZP786519 EPT786500:EPT786519 EFX786500:EFX786519 DWB786500:DWB786519 DMF786500:DMF786519 DCJ786500:DCJ786519 CSN786500:CSN786519 CIR786500:CIR786519 BYV786500:BYV786519 BOZ786500:BOZ786519 BFD786500:BFD786519 AVH786500:AVH786519 ALL786500:ALL786519 ABP786500:ABP786519 RT786500:RT786519 HX786500:HX786519 WUJ720964:WUJ720983 WKN720964:WKN720983 WAR720964:WAR720983 VQV720964:VQV720983 VGZ720964:VGZ720983 UXD720964:UXD720983 UNH720964:UNH720983 UDL720964:UDL720983 TTP720964:TTP720983 TJT720964:TJT720983 SZX720964:SZX720983 SQB720964:SQB720983 SGF720964:SGF720983 RWJ720964:RWJ720983 RMN720964:RMN720983 RCR720964:RCR720983 QSV720964:QSV720983 QIZ720964:QIZ720983 PZD720964:PZD720983 PPH720964:PPH720983 PFL720964:PFL720983 OVP720964:OVP720983 OLT720964:OLT720983 OBX720964:OBX720983 NSB720964:NSB720983 NIF720964:NIF720983 MYJ720964:MYJ720983 MON720964:MON720983 MER720964:MER720983 LUV720964:LUV720983 LKZ720964:LKZ720983 LBD720964:LBD720983 KRH720964:KRH720983 KHL720964:KHL720983 JXP720964:JXP720983 JNT720964:JNT720983 JDX720964:JDX720983 IUB720964:IUB720983 IKF720964:IKF720983 IAJ720964:IAJ720983 HQN720964:HQN720983 HGR720964:HGR720983 GWV720964:GWV720983 GMZ720964:GMZ720983 GDD720964:GDD720983 FTH720964:FTH720983 FJL720964:FJL720983 EZP720964:EZP720983 EPT720964:EPT720983 EFX720964:EFX720983 DWB720964:DWB720983 DMF720964:DMF720983 DCJ720964:DCJ720983 CSN720964:CSN720983 CIR720964:CIR720983 BYV720964:BYV720983 BOZ720964:BOZ720983 BFD720964:BFD720983 AVH720964:AVH720983 ALL720964:ALL720983 ABP720964:ABP720983 RT720964:RT720983 HX720964:HX720983 WUJ655428:WUJ655447 WKN655428:WKN655447 WAR655428:WAR655447 VQV655428:VQV655447 VGZ655428:VGZ655447 UXD655428:UXD655447 UNH655428:UNH655447 UDL655428:UDL655447 TTP655428:TTP655447 TJT655428:TJT655447 SZX655428:SZX655447 SQB655428:SQB655447 SGF655428:SGF655447 RWJ655428:RWJ655447 RMN655428:RMN655447 RCR655428:RCR655447 QSV655428:QSV655447 QIZ655428:QIZ655447 PZD655428:PZD655447 PPH655428:PPH655447 PFL655428:PFL655447 OVP655428:OVP655447 OLT655428:OLT655447 OBX655428:OBX655447 NSB655428:NSB655447 NIF655428:NIF655447 MYJ655428:MYJ655447 MON655428:MON655447 MER655428:MER655447 LUV655428:LUV655447 LKZ655428:LKZ655447 LBD655428:LBD655447 KRH655428:KRH655447 KHL655428:KHL655447 JXP655428:JXP655447 JNT655428:JNT655447 JDX655428:JDX655447 IUB655428:IUB655447 IKF655428:IKF655447 IAJ655428:IAJ655447 HQN655428:HQN655447 HGR655428:HGR655447 GWV655428:GWV655447 GMZ655428:GMZ655447 GDD655428:GDD655447 FTH655428:FTH655447 FJL655428:FJL655447 EZP655428:EZP655447 EPT655428:EPT655447 EFX655428:EFX655447 DWB655428:DWB655447 DMF655428:DMF655447 DCJ655428:DCJ655447 CSN655428:CSN655447 CIR655428:CIR655447 BYV655428:BYV655447 BOZ655428:BOZ655447 BFD655428:BFD655447 AVH655428:AVH655447 ALL655428:ALL655447 ABP655428:ABP655447 RT655428:RT655447 HX655428:HX655447 WUJ589892:WUJ589911 WKN589892:WKN589911 WAR589892:WAR589911 VQV589892:VQV589911 VGZ589892:VGZ589911 UXD589892:UXD589911 UNH589892:UNH589911 UDL589892:UDL589911 TTP589892:TTP589911 TJT589892:TJT589911 SZX589892:SZX589911 SQB589892:SQB589911 SGF589892:SGF589911 RWJ589892:RWJ589911 RMN589892:RMN589911 RCR589892:RCR589911 QSV589892:QSV589911 QIZ589892:QIZ589911 PZD589892:PZD589911 PPH589892:PPH589911 PFL589892:PFL589911 OVP589892:OVP589911 OLT589892:OLT589911 OBX589892:OBX589911 NSB589892:NSB589911 NIF589892:NIF589911 MYJ589892:MYJ589911 MON589892:MON589911 MER589892:MER589911 LUV589892:LUV589911 LKZ589892:LKZ589911 LBD589892:LBD589911 KRH589892:KRH589911 KHL589892:KHL589911 JXP589892:JXP589911 JNT589892:JNT589911 JDX589892:JDX589911 IUB589892:IUB589911 IKF589892:IKF589911 IAJ589892:IAJ589911 HQN589892:HQN589911 HGR589892:HGR589911 GWV589892:GWV589911 GMZ589892:GMZ589911 GDD589892:GDD589911 FTH589892:FTH589911 FJL589892:FJL589911 EZP589892:EZP589911 EPT589892:EPT589911 EFX589892:EFX589911 DWB589892:DWB589911 DMF589892:DMF589911 DCJ589892:DCJ589911 CSN589892:CSN589911 CIR589892:CIR589911 BYV589892:BYV589911 BOZ589892:BOZ589911 BFD589892:BFD589911 AVH589892:AVH589911 ALL589892:ALL589911 ABP589892:ABP589911 RT589892:RT589911 HX589892:HX589911 WUJ524356:WUJ524375 WKN524356:WKN524375 WAR524356:WAR524375 VQV524356:VQV524375 VGZ524356:VGZ524375 UXD524356:UXD524375 UNH524356:UNH524375 UDL524356:UDL524375 TTP524356:TTP524375 TJT524356:TJT524375 SZX524356:SZX524375 SQB524356:SQB524375 SGF524356:SGF524375 RWJ524356:RWJ524375 RMN524356:RMN524375 RCR524356:RCR524375 QSV524356:QSV524375 QIZ524356:QIZ524375 PZD524356:PZD524375 PPH524356:PPH524375 PFL524356:PFL524375 OVP524356:OVP524375 OLT524356:OLT524375 OBX524356:OBX524375 NSB524356:NSB524375 NIF524356:NIF524375 MYJ524356:MYJ524375 MON524356:MON524375 MER524356:MER524375 LUV524356:LUV524375 LKZ524356:LKZ524375 LBD524356:LBD524375 KRH524356:KRH524375 KHL524356:KHL524375 JXP524356:JXP524375 JNT524356:JNT524375 JDX524356:JDX524375 IUB524356:IUB524375 IKF524356:IKF524375 IAJ524356:IAJ524375 HQN524356:HQN524375 HGR524356:HGR524375 GWV524356:GWV524375 GMZ524356:GMZ524375 GDD524356:GDD524375 FTH524356:FTH524375 FJL524356:FJL524375 EZP524356:EZP524375 EPT524356:EPT524375 EFX524356:EFX524375 DWB524356:DWB524375 DMF524356:DMF524375 DCJ524356:DCJ524375 CSN524356:CSN524375 CIR524356:CIR524375 BYV524356:BYV524375 BOZ524356:BOZ524375 BFD524356:BFD524375 AVH524356:AVH524375 ALL524356:ALL524375 ABP524356:ABP524375 RT524356:RT524375 HX524356:HX524375 WUJ458820:WUJ458839 WKN458820:WKN458839 WAR458820:WAR458839 VQV458820:VQV458839 VGZ458820:VGZ458839 UXD458820:UXD458839 UNH458820:UNH458839 UDL458820:UDL458839 TTP458820:TTP458839 TJT458820:TJT458839 SZX458820:SZX458839 SQB458820:SQB458839 SGF458820:SGF458839 RWJ458820:RWJ458839 RMN458820:RMN458839 RCR458820:RCR458839 QSV458820:QSV458839 QIZ458820:QIZ458839 PZD458820:PZD458839 PPH458820:PPH458839 PFL458820:PFL458839 OVP458820:OVP458839 OLT458820:OLT458839 OBX458820:OBX458839 NSB458820:NSB458839 NIF458820:NIF458839 MYJ458820:MYJ458839 MON458820:MON458839 MER458820:MER458839 LUV458820:LUV458839 LKZ458820:LKZ458839 LBD458820:LBD458839 KRH458820:KRH458839 KHL458820:KHL458839 JXP458820:JXP458839 JNT458820:JNT458839 JDX458820:JDX458839 IUB458820:IUB458839 IKF458820:IKF458839 IAJ458820:IAJ458839 HQN458820:HQN458839 HGR458820:HGR458839 GWV458820:GWV458839 GMZ458820:GMZ458839 GDD458820:GDD458839 FTH458820:FTH458839 FJL458820:FJL458839 EZP458820:EZP458839 EPT458820:EPT458839 EFX458820:EFX458839 DWB458820:DWB458839 DMF458820:DMF458839 DCJ458820:DCJ458839 CSN458820:CSN458839 CIR458820:CIR458839 BYV458820:BYV458839 BOZ458820:BOZ458839 BFD458820:BFD458839 AVH458820:AVH458839 ALL458820:ALL458839 ABP458820:ABP458839 RT458820:RT458839 HX458820:HX458839 WUJ393284:WUJ393303 WKN393284:WKN393303 WAR393284:WAR393303 VQV393284:VQV393303 VGZ393284:VGZ393303 UXD393284:UXD393303 UNH393284:UNH393303 UDL393284:UDL393303 TTP393284:TTP393303 TJT393284:TJT393303 SZX393284:SZX393303 SQB393284:SQB393303 SGF393284:SGF393303 RWJ393284:RWJ393303 RMN393284:RMN393303 RCR393284:RCR393303 QSV393284:QSV393303 QIZ393284:QIZ393303 PZD393284:PZD393303 PPH393284:PPH393303 PFL393284:PFL393303 OVP393284:OVP393303 OLT393284:OLT393303 OBX393284:OBX393303 NSB393284:NSB393303 NIF393284:NIF393303 MYJ393284:MYJ393303 MON393284:MON393303 MER393284:MER393303 LUV393284:LUV393303 LKZ393284:LKZ393303 LBD393284:LBD393303 KRH393284:KRH393303 KHL393284:KHL393303 JXP393284:JXP393303 JNT393284:JNT393303 JDX393284:JDX393303 IUB393284:IUB393303 IKF393284:IKF393303 IAJ393284:IAJ393303 HQN393284:HQN393303 HGR393284:HGR393303 GWV393284:GWV393303 GMZ393284:GMZ393303 GDD393284:GDD393303 FTH393284:FTH393303 FJL393284:FJL393303 EZP393284:EZP393303 EPT393284:EPT393303 EFX393284:EFX393303 DWB393284:DWB393303 DMF393284:DMF393303 DCJ393284:DCJ393303 CSN393284:CSN393303 CIR393284:CIR393303 BYV393284:BYV393303 BOZ393284:BOZ393303 BFD393284:BFD393303 AVH393284:AVH393303 ALL393284:ALL393303 ABP393284:ABP393303 RT393284:RT393303 HX393284:HX393303 WUJ327748:WUJ327767 WKN327748:WKN327767 WAR327748:WAR327767 VQV327748:VQV327767 VGZ327748:VGZ327767 UXD327748:UXD327767 UNH327748:UNH327767 UDL327748:UDL327767 TTP327748:TTP327767 TJT327748:TJT327767 SZX327748:SZX327767 SQB327748:SQB327767 SGF327748:SGF327767 RWJ327748:RWJ327767 RMN327748:RMN327767 RCR327748:RCR327767 QSV327748:QSV327767 QIZ327748:QIZ327767 PZD327748:PZD327767 PPH327748:PPH327767 PFL327748:PFL327767 OVP327748:OVP327767 OLT327748:OLT327767 OBX327748:OBX327767 NSB327748:NSB327767 NIF327748:NIF327767 MYJ327748:MYJ327767 MON327748:MON327767 MER327748:MER327767 LUV327748:LUV327767 LKZ327748:LKZ327767 LBD327748:LBD327767 KRH327748:KRH327767 KHL327748:KHL327767 JXP327748:JXP327767 JNT327748:JNT327767 JDX327748:JDX327767 IUB327748:IUB327767 IKF327748:IKF327767 IAJ327748:IAJ327767 HQN327748:HQN327767 HGR327748:HGR327767 GWV327748:GWV327767 GMZ327748:GMZ327767 GDD327748:GDD327767 FTH327748:FTH327767 FJL327748:FJL327767 EZP327748:EZP327767 EPT327748:EPT327767 EFX327748:EFX327767 DWB327748:DWB327767 DMF327748:DMF327767 DCJ327748:DCJ327767 CSN327748:CSN327767 CIR327748:CIR327767 BYV327748:BYV327767 BOZ327748:BOZ327767 BFD327748:BFD327767 AVH327748:AVH327767 ALL327748:ALL327767 ABP327748:ABP327767 RT327748:RT327767 HX327748:HX327767 WUJ262212:WUJ262231 WKN262212:WKN262231 WAR262212:WAR262231 VQV262212:VQV262231 VGZ262212:VGZ262231 UXD262212:UXD262231 UNH262212:UNH262231 UDL262212:UDL262231 TTP262212:TTP262231 TJT262212:TJT262231 SZX262212:SZX262231 SQB262212:SQB262231 SGF262212:SGF262231 RWJ262212:RWJ262231 RMN262212:RMN262231 RCR262212:RCR262231 QSV262212:QSV262231 QIZ262212:QIZ262231 PZD262212:PZD262231 PPH262212:PPH262231 PFL262212:PFL262231 OVP262212:OVP262231 OLT262212:OLT262231 OBX262212:OBX262231 NSB262212:NSB262231 NIF262212:NIF262231 MYJ262212:MYJ262231 MON262212:MON262231 MER262212:MER262231 LUV262212:LUV262231 LKZ262212:LKZ262231 LBD262212:LBD262231 KRH262212:KRH262231 KHL262212:KHL262231 JXP262212:JXP262231 JNT262212:JNT262231 JDX262212:JDX262231 IUB262212:IUB262231 IKF262212:IKF262231 IAJ262212:IAJ262231 HQN262212:HQN262231 HGR262212:HGR262231 GWV262212:GWV262231 GMZ262212:GMZ262231 GDD262212:GDD262231 FTH262212:FTH262231 FJL262212:FJL262231 EZP262212:EZP262231 EPT262212:EPT262231 EFX262212:EFX262231 DWB262212:DWB262231 DMF262212:DMF262231 DCJ262212:DCJ262231 CSN262212:CSN262231 CIR262212:CIR262231 BYV262212:BYV262231 BOZ262212:BOZ262231 BFD262212:BFD262231 AVH262212:AVH262231 ALL262212:ALL262231 ABP262212:ABP262231 RT262212:RT262231 HX262212:HX262231 WUJ196676:WUJ196695 WKN196676:WKN196695 WAR196676:WAR196695 VQV196676:VQV196695 VGZ196676:VGZ196695 UXD196676:UXD196695 UNH196676:UNH196695 UDL196676:UDL196695 TTP196676:TTP196695 TJT196676:TJT196695 SZX196676:SZX196695 SQB196676:SQB196695 SGF196676:SGF196695 RWJ196676:RWJ196695 RMN196676:RMN196695 RCR196676:RCR196695 QSV196676:QSV196695 QIZ196676:QIZ196695 PZD196676:PZD196695 PPH196676:PPH196695 PFL196676:PFL196695 OVP196676:OVP196695 OLT196676:OLT196695 OBX196676:OBX196695 NSB196676:NSB196695 NIF196676:NIF196695 MYJ196676:MYJ196695 MON196676:MON196695 MER196676:MER196695 LUV196676:LUV196695 LKZ196676:LKZ196695 LBD196676:LBD196695 KRH196676:KRH196695 KHL196676:KHL196695 JXP196676:JXP196695 JNT196676:JNT196695 JDX196676:JDX196695 IUB196676:IUB196695 IKF196676:IKF196695 IAJ196676:IAJ196695 HQN196676:HQN196695 HGR196676:HGR196695 GWV196676:GWV196695 GMZ196676:GMZ196695 GDD196676:GDD196695 FTH196676:FTH196695 FJL196676:FJL196695 EZP196676:EZP196695 EPT196676:EPT196695 EFX196676:EFX196695 DWB196676:DWB196695 DMF196676:DMF196695 DCJ196676:DCJ196695 CSN196676:CSN196695 CIR196676:CIR196695 BYV196676:BYV196695 BOZ196676:BOZ196695 BFD196676:BFD196695 AVH196676:AVH196695 ALL196676:ALL196695 ABP196676:ABP196695 RT196676:RT196695 HX196676:HX196695 WUJ131140:WUJ131159 WKN131140:WKN131159 WAR131140:WAR131159 VQV131140:VQV131159 VGZ131140:VGZ131159 UXD131140:UXD131159 UNH131140:UNH131159 UDL131140:UDL131159 TTP131140:TTP131159 TJT131140:TJT131159 SZX131140:SZX131159 SQB131140:SQB131159 SGF131140:SGF131159 RWJ131140:RWJ131159 RMN131140:RMN131159 RCR131140:RCR131159 QSV131140:QSV131159 QIZ131140:QIZ131159 PZD131140:PZD131159 PPH131140:PPH131159 PFL131140:PFL131159 OVP131140:OVP131159 OLT131140:OLT131159 OBX131140:OBX131159 NSB131140:NSB131159 NIF131140:NIF131159 MYJ131140:MYJ131159 MON131140:MON131159 MER131140:MER131159 LUV131140:LUV131159 LKZ131140:LKZ131159 LBD131140:LBD131159 KRH131140:KRH131159 KHL131140:KHL131159 JXP131140:JXP131159 JNT131140:JNT131159 JDX131140:JDX131159 IUB131140:IUB131159 IKF131140:IKF131159 IAJ131140:IAJ131159 HQN131140:HQN131159 HGR131140:HGR131159 GWV131140:GWV131159 GMZ131140:GMZ131159 GDD131140:GDD131159 FTH131140:FTH131159 FJL131140:FJL131159 EZP131140:EZP131159 EPT131140:EPT131159 EFX131140:EFX131159 DWB131140:DWB131159 DMF131140:DMF131159 DCJ131140:DCJ131159 CSN131140:CSN131159 CIR131140:CIR131159 BYV131140:BYV131159 BOZ131140:BOZ131159 BFD131140:BFD131159 AVH131140:AVH131159 ALL131140:ALL131159 ABP131140:ABP131159 RT131140:RT131159 HX131140:HX131159 WUJ65604:WUJ65623 WKN65604:WKN65623 WAR65604:WAR65623 VQV65604:VQV65623 VGZ65604:VGZ65623 UXD65604:UXD65623 UNH65604:UNH65623 UDL65604:UDL65623 TTP65604:TTP65623 TJT65604:TJT65623 SZX65604:SZX65623 SQB65604:SQB65623 SGF65604:SGF65623 RWJ65604:RWJ65623 RMN65604:RMN65623 RCR65604:RCR65623 QSV65604:QSV65623 QIZ65604:QIZ65623 PZD65604:PZD65623 PPH65604:PPH65623 PFL65604:PFL65623 OVP65604:OVP65623 OLT65604:OLT65623 OBX65604:OBX65623 NSB65604:NSB65623 NIF65604:NIF65623 MYJ65604:MYJ65623 MON65604:MON65623 MER65604:MER65623 LUV65604:LUV65623 LKZ65604:LKZ65623 LBD65604:LBD65623 KRH65604:KRH65623 KHL65604:KHL65623 JXP65604:JXP65623 JNT65604:JNT65623 JDX65604:JDX65623 IUB65604:IUB65623 IKF65604:IKF65623 IAJ65604:IAJ65623 HQN65604:HQN65623 HGR65604:HGR65623 GWV65604:GWV65623 GMZ65604:GMZ65623 GDD65604:GDD65623 FTH65604:FTH65623 FJL65604:FJL65623 EZP65604:EZP65623 EPT65604:EPT65623 EFX65604:EFX65623 DWB65604:DWB65623 DMF65604:DMF65623 DCJ65604:DCJ65623 CSN65604:CSN65623 CIR65604:CIR65623 BYV65604:BYV65623 BOZ65604:BOZ65623 BFD65604:BFD65623 AVH65604:AVH65623 ALL65604:ALL65623 ABP65604:ABP65623 RT65604:RT65623 HX65604:HX65623">
      <formula1>$B$121:$B$122</formula1>
    </dataValidation>
    <dataValidation type="list" allowBlank="1" showInputMessage="1" showErrorMessage="1" sqref="E8:E107">
      <formula1>$N$8:$N$17</formula1>
    </dataValidation>
  </dataValidations>
  <printOptions horizontalCentered="1"/>
  <pageMargins left="0.51181102362204722" right="0.51181102362204722" top="0.74803149606299213" bottom="0.74803149606299213" header="0.31496062992125984" footer="0.31496062992125984"/>
  <pageSetup paperSize="9" scale="54" fitToHeight="0" orientation="portrait" r:id="rId1"/>
  <headerFooter>
    <oddHeader xml:space="preserve">&amp;R
</oddHeader>
  </headerFooter>
  <extLst>
    <ext xmlns:x14="http://schemas.microsoft.com/office/spreadsheetml/2009/9/main" uri="{78C0D931-6437-407d-A8EE-F0AAD7539E65}">
      <x14:conditionalFormattings>
        <x14:conditionalFormatting xmlns:xm="http://schemas.microsoft.com/office/excel/2006/main">
          <x14:cfRule type="expression" priority="477" id="{E05332A1-20DD-4A36-AEFA-1641EC2BA2ED}">
            <xm:f>①入力シート!$F$16="なし"</xm:f>
            <x14:dxf>
              <fill>
                <patternFill patternType="none">
                  <bgColor auto="1"/>
                </patternFill>
              </fill>
            </x14:dxf>
          </x14:cfRule>
          <xm:sqref>F8:H36</xm:sqref>
        </x14:conditionalFormatting>
        <x14:conditionalFormatting xmlns:xm="http://schemas.microsoft.com/office/excel/2006/main">
          <x14:cfRule type="expression" priority="124" id="{5AE4EBA0-1A6A-4D54-A3E9-44AE33A07046}">
            <xm:f>①入力シート!$F$16="なし"</xm:f>
            <x14:dxf>
              <fill>
                <patternFill patternType="none">
                  <bgColor auto="1"/>
                </patternFill>
              </fill>
            </x14:dxf>
          </x14:cfRule>
          <xm:sqref>F37:H37</xm:sqref>
        </x14:conditionalFormatting>
        <x14:conditionalFormatting xmlns:xm="http://schemas.microsoft.com/office/excel/2006/main">
          <x14:cfRule type="expression" priority="120" id="{B01D1338-E7C1-4F4A-9C6C-CBA287076487}">
            <xm:f>①入力シート!$F$16="なし"</xm:f>
            <x14:dxf>
              <fill>
                <patternFill patternType="none">
                  <bgColor auto="1"/>
                </patternFill>
              </fill>
            </x14:dxf>
          </x14:cfRule>
          <xm:sqref>F38:H41</xm:sqref>
        </x14:conditionalFormatting>
        <x14:conditionalFormatting xmlns:xm="http://schemas.microsoft.com/office/excel/2006/main">
          <x14:cfRule type="expression" priority="116" id="{ED00235C-B2F9-4C80-9C43-0B28B178A3B9}">
            <xm:f>①入力シート!$F$16="なし"</xm:f>
            <x14:dxf>
              <fill>
                <patternFill patternType="none">
                  <bgColor auto="1"/>
                </patternFill>
              </fill>
            </x14:dxf>
          </x14:cfRule>
          <xm:sqref>F42:H42</xm:sqref>
        </x14:conditionalFormatting>
        <x14:conditionalFormatting xmlns:xm="http://schemas.microsoft.com/office/excel/2006/main">
          <x14:cfRule type="expression" priority="112" id="{C929F0D9-AD2D-46F6-8942-A032AFF81F85}">
            <xm:f>①入力シート!$F$16="なし"</xm:f>
            <x14:dxf>
              <fill>
                <patternFill patternType="none">
                  <bgColor auto="1"/>
                </patternFill>
              </fill>
            </x14:dxf>
          </x14:cfRule>
          <xm:sqref>F43:H46</xm:sqref>
        </x14:conditionalFormatting>
        <x14:conditionalFormatting xmlns:xm="http://schemas.microsoft.com/office/excel/2006/main">
          <x14:cfRule type="expression" priority="108" id="{0BEA7C11-B6C7-4E8F-8362-D3A4CD95A650}">
            <xm:f>①入力シート!$F$16="なし"</xm:f>
            <x14:dxf>
              <fill>
                <patternFill patternType="none">
                  <bgColor auto="1"/>
                </patternFill>
              </fill>
            </x14:dxf>
          </x14:cfRule>
          <xm:sqref>F47:H47</xm:sqref>
        </x14:conditionalFormatting>
        <x14:conditionalFormatting xmlns:xm="http://schemas.microsoft.com/office/excel/2006/main">
          <x14:cfRule type="expression" priority="104" id="{2F942118-E453-437B-9285-F97C2CF53920}">
            <xm:f>①入力シート!$F$16="なし"</xm:f>
            <x14:dxf>
              <fill>
                <patternFill patternType="none">
                  <bgColor auto="1"/>
                </patternFill>
              </fill>
            </x14:dxf>
          </x14:cfRule>
          <xm:sqref>F48:H51</xm:sqref>
        </x14:conditionalFormatting>
        <x14:conditionalFormatting xmlns:xm="http://schemas.microsoft.com/office/excel/2006/main">
          <x14:cfRule type="expression" priority="100" id="{8CB44D70-4026-48FC-A3FF-026E60C5EEE7}">
            <xm:f>①入力シート!$F$16="なし"</xm:f>
            <x14:dxf>
              <fill>
                <patternFill patternType="none">
                  <bgColor auto="1"/>
                </patternFill>
              </fill>
            </x14:dxf>
          </x14:cfRule>
          <xm:sqref>F52:H52</xm:sqref>
        </x14:conditionalFormatting>
        <x14:conditionalFormatting xmlns:xm="http://schemas.microsoft.com/office/excel/2006/main">
          <x14:cfRule type="expression" priority="96" id="{FE6F82CD-0EC0-4EBA-97F5-413306F3B6FD}">
            <xm:f>①入力シート!$F$16="なし"</xm:f>
            <x14:dxf>
              <fill>
                <patternFill patternType="none">
                  <bgColor auto="1"/>
                </patternFill>
              </fill>
            </x14:dxf>
          </x14:cfRule>
          <xm:sqref>F53:H56</xm:sqref>
        </x14:conditionalFormatting>
        <x14:conditionalFormatting xmlns:xm="http://schemas.microsoft.com/office/excel/2006/main">
          <x14:cfRule type="expression" priority="92" id="{B7E85A67-E04F-4635-93AA-99B590783445}">
            <xm:f>①入力シート!$F$16="なし"</xm:f>
            <x14:dxf>
              <fill>
                <patternFill patternType="none">
                  <bgColor auto="1"/>
                </patternFill>
              </fill>
            </x14:dxf>
          </x14:cfRule>
          <xm:sqref>F57:H57</xm:sqref>
        </x14:conditionalFormatting>
        <x14:conditionalFormatting xmlns:xm="http://schemas.microsoft.com/office/excel/2006/main">
          <x14:cfRule type="expression" priority="88" id="{EA75231D-BCBC-48EC-91BC-B7B2E21BDDA0}">
            <xm:f>①入力シート!$F$16="なし"</xm:f>
            <x14:dxf>
              <fill>
                <patternFill patternType="none">
                  <bgColor auto="1"/>
                </patternFill>
              </fill>
            </x14:dxf>
          </x14:cfRule>
          <xm:sqref>F58:H61</xm:sqref>
        </x14:conditionalFormatting>
        <x14:conditionalFormatting xmlns:xm="http://schemas.microsoft.com/office/excel/2006/main">
          <x14:cfRule type="expression" priority="84" id="{5168B2B2-0160-468A-8B0D-AE3A8C600746}">
            <xm:f>①入力シート!$F$16="なし"</xm:f>
            <x14:dxf>
              <fill>
                <patternFill patternType="none">
                  <bgColor auto="1"/>
                </patternFill>
              </fill>
            </x14:dxf>
          </x14:cfRule>
          <xm:sqref>F62:H62</xm:sqref>
        </x14:conditionalFormatting>
        <x14:conditionalFormatting xmlns:xm="http://schemas.microsoft.com/office/excel/2006/main">
          <x14:cfRule type="expression" priority="80" id="{0678677F-473C-4FB1-963A-68E00A21C129}">
            <xm:f>①入力シート!$F$16="なし"</xm:f>
            <x14:dxf>
              <fill>
                <patternFill patternType="none">
                  <bgColor auto="1"/>
                </patternFill>
              </fill>
            </x14:dxf>
          </x14:cfRule>
          <xm:sqref>F63:H66</xm:sqref>
        </x14:conditionalFormatting>
        <x14:conditionalFormatting xmlns:xm="http://schemas.microsoft.com/office/excel/2006/main">
          <x14:cfRule type="expression" priority="76" id="{E85503E9-49E0-4BF2-A345-D3F80245498A}">
            <xm:f>①入力シート!$F$16="なし"</xm:f>
            <x14:dxf>
              <fill>
                <patternFill patternType="none">
                  <bgColor auto="1"/>
                </patternFill>
              </fill>
            </x14:dxf>
          </x14:cfRule>
          <xm:sqref>F67:H67</xm:sqref>
        </x14:conditionalFormatting>
        <x14:conditionalFormatting xmlns:xm="http://schemas.microsoft.com/office/excel/2006/main">
          <x14:cfRule type="expression" priority="72" id="{60C55381-1069-4475-8C11-09951591F660}">
            <xm:f>①入力シート!$F$16="なし"</xm:f>
            <x14:dxf>
              <fill>
                <patternFill patternType="none">
                  <bgColor auto="1"/>
                </patternFill>
              </fill>
            </x14:dxf>
          </x14:cfRule>
          <xm:sqref>F68:H71</xm:sqref>
        </x14:conditionalFormatting>
        <x14:conditionalFormatting xmlns:xm="http://schemas.microsoft.com/office/excel/2006/main">
          <x14:cfRule type="expression" priority="68" id="{A9C76A16-A24D-48E4-9AF3-463CE9E6240F}">
            <xm:f>①入力シート!$F$16="なし"</xm:f>
            <x14:dxf>
              <fill>
                <patternFill patternType="none">
                  <bgColor auto="1"/>
                </patternFill>
              </fill>
            </x14:dxf>
          </x14:cfRule>
          <xm:sqref>F72:H72</xm:sqref>
        </x14:conditionalFormatting>
        <x14:conditionalFormatting xmlns:xm="http://schemas.microsoft.com/office/excel/2006/main">
          <x14:cfRule type="expression" priority="64" id="{E1FA4AFA-1172-4BFA-8013-5CB69A89C356}">
            <xm:f>①入力シート!$F$16="なし"</xm:f>
            <x14:dxf>
              <fill>
                <patternFill patternType="none">
                  <bgColor auto="1"/>
                </patternFill>
              </fill>
            </x14:dxf>
          </x14:cfRule>
          <xm:sqref>F73:H76</xm:sqref>
        </x14:conditionalFormatting>
        <x14:conditionalFormatting xmlns:xm="http://schemas.microsoft.com/office/excel/2006/main">
          <x14:cfRule type="expression" priority="60" id="{CAFFD1FF-F6EE-4A80-AB25-4FC259DFED93}">
            <xm:f>①入力シート!$F$16="なし"</xm:f>
            <x14:dxf>
              <fill>
                <patternFill patternType="none">
                  <bgColor auto="1"/>
                </patternFill>
              </fill>
            </x14:dxf>
          </x14:cfRule>
          <xm:sqref>F77:H77</xm:sqref>
        </x14:conditionalFormatting>
        <x14:conditionalFormatting xmlns:xm="http://schemas.microsoft.com/office/excel/2006/main">
          <x14:cfRule type="expression" priority="56" id="{1232359E-72B4-4E69-BB2A-236280E910D7}">
            <xm:f>①入力シート!$F$16="なし"</xm:f>
            <x14:dxf>
              <fill>
                <patternFill patternType="none">
                  <bgColor auto="1"/>
                </patternFill>
              </fill>
            </x14:dxf>
          </x14:cfRule>
          <xm:sqref>F78:H81</xm:sqref>
        </x14:conditionalFormatting>
        <x14:conditionalFormatting xmlns:xm="http://schemas.microsoft.com/office/excel/2006/main">
          <x14:cfRule type="expression" priority="52" id="{2A4ACD7D-E5DC-4B5E-A139-7A5DD20603AB}">
            <xm:f>①入力シート!$F$16="なし"</xm:f>
            <x14:dxf>
              <fill>
                <patternFill patternType="none">
                  <bgColor auto="1"/>
                </patternFill>
              </fill>
            </x14:dxf>
          </x14:cfRule>
          <xm:sqref>F82:H82</xm:sqref>
        </x14:conditionalFormatting>
        <x14:conditionalFormatting xmlns:xm="http://schemas.microsoft.com/office/excel/2006/main">
          <x14:cfRule type="expression" priority="48" id="{9A70303D-67E7-4257-946E-BD3035B1232E}">
            <xm:f>①入力シート!$F$16="なし"</xm:f>
            <x14:dxf>
              <fill>
                <patternFill patternType="none">
                  <bgColor auto="1"/>
                </patternFill>
              </fill>
            </x14:dxf>
          </x14:cfRule>
          <xm:sqref>F83:H86</xm:sqref>
        </x14:conditionalFormatting>
        <x14:conditionalFormatting xmlns:xm="http://schemas.microsoft.com/office/excel/2006/main">
          <x14:cfRule type="expression" priority="44" id="{1DADF538-2860-44A9-AB44-E3E61B7503B6}">
            <xm:f>①入力シート!$F$16="なし"</xm:f>
            <x14:dxf>
              <fill>
                <patternFill patternType="none">
                  <bgColor auto="1"/>
                </patternFill>
              </fill>
            </x14:dxf>
          </x14:cfRule>
          <xm:sqref>F87:H87</xm:sqref>
        </x14:conditionalFormatting>
        <x14:conditionalFormatting xmlns:xm="http://schemas.microsoft.com/office/excel/2006/main">
          <x14:cfRule type="expression" priority="40" id="{0C20C02F-7CBB-4AFD-B2A2-52898AEC6F58}">
            <xm:f>①入力シート!$F$16="なし"</xm:f>
            <x14:dxf>
              <fill>
                <patternFill patternType="none">
                  <bgColor auto="1"/>
                </patternFill>
              </fill>
            </x14:dxf>
          </x14:cfRule>
          <xm:sqref>F88:H91</xm:sqref>
        </x14:conditionalFormatting>
        <x14:conditionalFormatting xmlns:xm="http://schemas.microsoft.com/office/excel/2006/main">
          <x14:cfRule type="expression" priority="36" id="{3D135C13-6E8A-4C7D-B481-65BB0FF0ADA3}">
            <xm:f>①入力シート!$F$16="なし"</xm:f>
            <x14:dxf>
              <fill>
                <patternFill patternType="none">
                  <bgColor auto="1"/>
                </patternFill>
              </fill>
            </x14:dxf>
          </x14:cfRule>
          <xm:sqref>F92:H92</xm:sqref>
        </x14:conditionalFormatting>
        <x14:conditionalFormatting xmlns:xm="http://schemas.microsoft.com/office/excel/2006/main">
          <x14:cfRule type="expression" priority="32" id="{801CCF71-4957-4C75-AD81-0BE7345931F5}">
            <xm:f>①入力シート!$F$16="なし"</xm:f>
            <x14:dxf>
              <fill>
                <patternFill patternType="none">
                  <bgColor auto="1"/>
                </patternFill>
              </fill>
            </x14:dxf>
          </x14:cfRule>
          <xm:sqref>F93:H96</xm:sqref>
        </x14:conditionalFormatting>
        <x14:conditionalFormatting xmlns:xm="http://schemas.microsoft.com/office/excel/2006/main">
          <x14:cfRule type="expression" priority="28" id="{BE9E58C0-781A-4802-BC64-10BA9CAC6D95}">
            <xm:f>①入力シート!$F$16="なし"</xm:f>
            <x14:dxf>
              <fill>
                <patternFill patternType="none">
                  <bgColor auto="1"/>
                </patternFill>
              </fill>
            </x14:dxf>
          </x14:cfRule>
          <xm:sqref>F97:H97</xm:sqref>
        </x14:conditionalFormatting>
        <x14:conditionalFormatting xmlns:xm="http://schemas.microsoft.com/office/excel/2006/main">
          <x14:cfRule type="expression" priority="24" id="{B498E6BD-A53C-493B-A46F-8F1D94469031}">
            <xm:f>①入力シート!$F$16="なし"</xm:f>
            <x14:dxf>
              <fill>
                <patternFill patternType="none">
                  <bgColor auto="1"/>
                </patternFill>
              </fill>
            </x14:dxf>
          </x14:cfRule>
          <xm:sqref>F98:H101</xm:sqref>
        </x14:conditionalFormatting>
        <x14:conditionalFormatting xmlns:xm="http://schemas.microsoft.com/office/excel/2006/main">
          <x14:cfRule type="expression" priority="20" id="{C9F92CE2-0118-4FF8-850B-DAD480F2636F}">
            <xm:f>①入力シート!$F$16="なし"</xm:f>
            <x14:dxf>
              <fill>
                <patternFill patternType="none">
                  <bgColor auto="1"/>
                </patternFill>
              </fill>
            </x14:dxf>
          </x14:cfRule>
          <xm:sqref>F102:H102</xm:sqref>
        </x14:conditionalFormatting>
        <x14:conditionalFormatting xmlns:xm="http://schemas.microsoft.com/office/excel/2006/main">
          <x14:cfRule type="expression" priority="16" id="{4E886C24-9C84-42ED-B4A7-9B0D6DAEC9A0}">
            <xm:f>①入力シート!$F$16="なし"</xm:f>
            <x14:dxf>
              <fill>
                <patternFill patternType="none">
                  <bgColor auto="1"/>
                </patternFill>
              </fill>
            </x14:dxf>
          </x14:cfRule>
          <xm:sqref>F103:H106</xm:sqref>
        </x14:conditionalFormatting>
        <x14:conditionalFormatting xmlns:xm="http://schemas.microsoft.com/office/excel/2006/main">
          <x14:cfRule type="expression" priority="12" id="{1F4E40FE-DE2A-4243-9679-E2D3775C5947}">
            <xm:f>①入力シート!$F$16="なし"</xm:f>
            <x14:dxf>
              <fill>
                <patternFill patternType="none">
                  <bgColor auto="1"/>
                </patternFill>
              </fill>
            </x14:dxf>
          </x14:cfRule>
          <xm:sqref>F107:H107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AP64"/>
  <sheetViews>
    <sheetView view="pageBreakPreview" zoomScaleNormal="85" zoomScaleSheetLayoutView="100" workbookViewId="0">
      <selection activeCell="AC10" sqref="AC10:AM10"/>
    </sheetView>
  </sheetViews>
  <sheetFormatPr defaultRowHeight="13.5" x14ac:dyDescent="0.15"/>
  <cols>
    <col min="1" max="39" width="2.25" style="29" customWidth="1"/>
    <col min="40" max="40" width="7.125" style="29" hidden="1" customWidth="1"/>
    <col min="41" max="51" width="2.25" style="29" customWidth="1"/>
    <col min="52" max="16384" width="9" style="29"/>
  </cols>
  <sheetData>
    <row r="1" spans="1:39" x14ac:dyDescent="0.15">
      <c r="A1" s="50" t="s">
        <v>123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row>
    <row r="2" spans="1:39" x14ac:dyDescent="0.15">
      <c r="A2" s="1292" t="s">
        <v>509</v>
      </c>
      <c r="B2" s="1292"/>
      <c r="C2" s="1292"/>
      <c r="D2" s="1292"/>
      <c r="E2" s="1292"/>
      <c r="F2" s="1292"/>
      <c r="G2" s="1292"/>
      <c r="H2" s="1292"/>
      <c r="I2" s="1292"/>
      <c r="J2" s="1292"/>
      <c r="K2" s="1292"/>
      <c r="L2" s="1292"/>
      <c r="M2" s="1292"/>
      <c r="N2" s="1292"/>
      <c r="O2" s="1292"/>
      <c r="P2" s="1292"/>
      <c r="Q2" s="1292"/>
      <c r="R2" s="1292"/>
      <c r="S2" s="1292"/>
      <c r="T2" s="1292"/>
      <c r="U2" s="1292"/>
      <c r="V2" s="1292"/>
      <c r="W2" s="1292"/>
      <c r="X2" s="1292"/>
      <c r="Y2" s="1292"/>
      <c r="Z2" s="1292"/>
      <c r="AA2" s="1292"/>
      <c r="AB2" s="1292"/>
      <c r="AC2" s="1292"/>
      <c r="AD2" s="1292"/>
      <c r="AE2" s="1292"/>
      <c r="AF2" s="1292"/>
      <c r="AG2" s="1292"/>
      <c r="AH2" s="1292"/>
      <c r="AI2" s="1292"/>
      <c r="AJ2" s="1292"/>
      <c r="AK2" s="1292"/>
      <c r="AL2" s="1292"/>
      <c r="AM2" s="1292"/>
    </row>
    <row r="3" spans="1:39" x14ac:dyDescent="0.15">
      <c r="A3" s="1292"/>
      <c r="B3" s="1292"/>
      <c r="C3" s="1292"/>
      <c r="D3" s="1292"/>
      <c r="E3" s="1292"/>
      <c r="F3" s="1292"/>
      <c r="G3" s="1292"/>
      <c r="H3" s="1292"/>
      <c r="I3" s="1292"/>
      <c r="J3" s="1292"/>
      <c r="K3" s="1292"/>
      <c r="L3" s="1292"/>
      <c r="M3" s="1292"/>
      <c r="N3" s="1292"/>
      <c r="O3" s="1292"/>
      <c r="P3" s="1292"/>
      <c r="Q3" s="1292"/>
      <c r="R3" s="1292"/>
      <c r="S3" s="1292"/>
      <c r="T3" s="1292"/>
      <c r="U3" s="1292"/>
      <c r="V3" s="1292"/>
      <c r="W3" s="1292"/>
      <c r="X3" s="1292"/>
      <c r="Y3" s="1292"/>
      <c r="Z3" s="1292"/>
      <c r="AA3" s="1292"/>
      <c r="AB3" s="1292"/>
      <c r="AC3" s="1292"/>
      <c r="AD3" s="1292"/>
      <c r="AE3" s="1292"/>
      <c r="AF3" s="1292"/>
      <c r="AG3" s="1292"/>
      <c r="AH3" s="1292"/>
      <c r="AI3" s="1292"/>
      <c r="AJ3" s="1292"/>
      <c r="AK3" s="1292"/>
      <c r="AL3" s="1292"/>
      <c r="AM3" s="1292"/>
    </row>
    <row r="4" spans="1:39" ht="13.5" customHeight="1" x14ac:dyDescent="0.15">
      <c r="A4" s="51"/>
      <c r="B4" s="51"/>
      <c r="C4" s="51"/>
      <c r="D4" s="51"/>
      <c r="E4" s="51"/>
      <c r="F4" s="51"/>
      <c r="G4" s="51"/>
      <c r="H4" s="51"/>
      <c r="I4" s="51"/>
      <c r="J4" s="51"/>
      <c r="K4" s="51"/>
      <c r="L4" s="51"/>
      <c r="M4" s="51"/>
      <c r="N4" s="51"/>
      <c r="O4" s="51"/>
      <c r="P4" s="51"/>
      <c r="Q4" s="51"/>
      <c r="R4" s="51"/>
      <c r="S4" s="52"/>
      <c r="T4" s="52"/>
      <c r="U4" s="52"/>
      <c r="V4" s="52"/>
      <c r="W4" s="52"/>
      <c r="X4" s="52"/>
      <c r="Y4" s="52"/>
      <c r="Z4" s="52"/>
      <c r="AA4" s="52"/>
      <c r="AB4" s="52"/>
      <c r="AC4" s="1293">
        <f ca="1">TODAY()</f>
        <v>45261</v>
      </c>
      <c r="AD4" s="1293"/>
      <c r="AE4" s="1293"/>
      <c r="AF4" s="1293"/>
      <c r="AG4" s="1293"/>
      <c r="AH4" s="1293"/>
      <c r="AI4" s="1293"/>
      <c r="AJ4" s="1293"/>
      <c r="AK4" s="1293"/>
      <c r="AL4" s="1293"/>
      <c r="AM4" s="1293"/>
    </row>
    <row r="5" spans="1:39" ht="13.5" customHeight="1" thickBot="1" x14ac:dyDescent="0.2">
      <c r="A5" s="52" t="s">
        <v>101</v>
      </c>
      <c r="B5" s="51"/>
      <c r="C5" s="51"/>
      <c r="D5" s="51"/>
      <c r="E5" s="51"/>
      <c r="F5" s="51"/>
      <c r="G5" s="51"/>
      <c r="H5" s="51"/>
      <c r="I5" s="51"/>
      <c r="J5" s="51"/>
      <c r="K5" s="51"/>
      <c r="L5" s="51"/>
      <c r="M5" s="51"/>
      <c r="N5" s="51"/>
      <c r="O5" s="51"/>
      <c r="P5" s="51"/>
      <c r="Q5" s="51"/>
      <c r="R5" s="51"/>
      <c r="S5" s="52"/>
      <c r="T5" s="52"/>
      <c r="U5" s="52"/>
      <c r="V5" s="52"/>
      <c r="W5" s="52"/>
      <c r="X5" s="52"/>
      <c r="Y5" s="52"/>
      <c r="Z5" s="52"/>
      <c r="AA5" s="52"/>
      <c r="AB5" s="52"/>
      <c r="AC5" s="52"/>
      <c r="AD5" s="52"/>
      <c r="AE5" s="52"/>
      <c r="AF5" s="52"/>
      <c r="AG5" s="52"/>
      <c r="AH5" s="52"/>
      <c r="AI5" s="52"/>
      <c r="AJ5" s="52"/>
      <c r="AK5" s="52"/>
      <c r="AL5" s="52"/>
      <c r="AM5" s="52"/>
    </row>
    <row r="6" spans="1:39" x14ac:dyDescent="0.15">
      <c r="A6" s="52"/>
      <c r="B6" s="52"/>
      <c r="C6" s="52"/>
      <c r="D6" s="52"/>
      <c r="E6" s="52"/>
      <c r="F6" s="52"/>
      <c r="G6" s="52"/>
      <c r="H6" s="52"/>
      <c r="I6" s="52"/>
      <c r="J6" s="52"/>
      <c r="K6" s="52"/>
      <c r="L6" s="52"/>
      <c r="M6" s="52"/>
      <c r="N6" s="52"/>
      <c r="O6" s="52"/>
      <c r="P6" s="52"/>
      <c r="Q6" s="52"/>
      <c r="R6" s="52"/>
      <c r="S6" s="52"/>
      <c r="T6" s="52"/>
      <c r="U6" s="52"/>
      <c r="V6" s="1294" t="s">
        <v>100</v>
      </c>
      <c r="W6" s="1295"/>
      <c r="X6" s="1295"/>
      <c r="Y6" s="1295"/>
      <c r="Z6" s="1295"/>
      <c r="AA6" s="1295"/>
      <c r="AB6" s="1296"/>
      <c r="AC6" s="1297" t="s">
        <v>99</v>
      </c>
      <c r="AD6" s="1298"/>
      <c r="AE6" s="1298"/>
      <c r="AF6" s="1298"/>
      <c r="AG6" s="1298">
        <f>⑩第２号様式の２!F1</f>
        <v>0</v>
      </c>
      <c r="AH6" s="1298"/>
      <c r="AI6" s="1298"/>
      <c r="AJ6" s="1298"/>
      <c r="AK6" s="1298"/>
      <c r="AL6" s="1298" t="s">
        <v>98</v>
      </c>
      <c r="AM6" s="1299"/>
    </row>
    <row r="7" spans="1:39" x14ac:dyDescent="0.15">
      <c r="A7" s="52"/>
      <c r="B7" s="52"/>
      <c r="C7" s="52"/>
      <c r="D7" s="52"/>
      <c r="E7" s="52"/>
      <c r="F7" s="52"/>
      <c r="G7" s="52"/>
      <c r="H7" s="52"/>
      <c r="I7" s="52"/>
      <c r="J7" s="52"/>
      <c r="K7" s="52"/>
      <c r="L7" s="52"/>
      <c r="M7" s="52"/>
      <c r="N7" s="52"/>
      <c r="O7" s="52"/>
      <c r="P7" s="52"/>
      <c r="Q7" s="52"/>
      <c r="R7" s="52"/>
      <c r="S7" s="52"/>
      <c r="T7" s="52"/>
      <c r="U7" s="52"/>
      <c r="V7" s="1300" t="s">
        <v>97</v>
      </c>
      <c r="W7" s="1301"/>
      <c r="X7" s="1301"/>
      <c r="Y7" s="1301"/>
      <c r="Z7" s="1301"/>
      <c r="AA7" s="1301"/>
      <c r="AB7" s="1302"/>
      <c r="AC7" s="1303">
        <f>⑩第２号様式の２!E2</f>
        <v>0</v>
      </c>
      <c r="AD7" s="1304"/>
      <c r="AE7" s="1304"/>
      <c r="AF7" s="1304"/>
      <c r="AG7" s="1304"/>
      <c r="AH7" s="1304"/>
      <c r="AI7" s="1304"/>
      <c r="AJ7" s="1304"/>
      <c r="AK7" s="1304"/>
      <c r="AL7" s="1304"/>
      <c r="AM7" s="1305"/>
    </row>
    <row r="8" spans="1:39" x14ac:dyDescent="0.15">
      <c r="A8" s="52"/>
      <c r="B8" s="52"/>
      <c r="C8" s="52"/>
      <c r="D8" s="52"/>
      <c r="E8" s="52"/>
      <c r="F8" s="52"/>
      <c r="G8" s="52"/>
      <c r="H8" s="52"/>
      <c r="I8" s="52"/>
      <c r="J8" s="52"/>
      <c r="K8" s="52"/>
      <c r="L8" s="52"/>
      <c r="M8" s="52"/>
      <c r="N8" s="52"/>
      <c r="O8" s="52"/>
      <c r="P8" s="52"/>
      <c r="Q8" s="52"/>
      <c r="R8" s="52"/>
      <c r="S8" s="52"/>
      <c r="T8" s="52"/>
      <c r="U8" s="52"/>
      <c r="V8" s="1300" t="s">
        <v>96</v>
      </c>
      <c r="W8" s="1301"/>
      <c r="X8" s="1301"/>
      <c r="Y8" s="1301"/>
      <c r="Z8" s="1301"/>
      <c r="AA8" s="1301"/>
      <c r="AB8" s="1302"/>
      <c r="AC8" s="1306">
        <f>⑩第２号様式の２!E3</f>
        <v>0</v>
      </c>
      <c r="AD8" s="1307"/>
      <c r="AE8" s="1307"/>
      <c r="AF8" s="1307"/>
      <c r="AG8" s="1307"/>
      <c r="AH8" s="1307"/>
      <c r="AI8" s="1307"/>
      <c r="AJ8" s="1307"/>
      <c r="AK8" s="1307"/>
      <c r="AL8" s="1307"/>
      <c r="AM8" s="1308"/>
    </row>
    <row r="9" spans="1:39" x14ac:dyDescent="0.15">
      <c r="A9" s="52"/>
      <c r="B9" s="52"/>
      <c r="C9" s="52"/>
      <c r="D9" s="52"/>
      <c r="E9" s="52"/>
      <c r="F9" s="52"/>
      <c r="G9" s="52"/>
      <c r="H9" s="52"/>
      <c r="I9" s="52"/>
      <c r="J9" s="52"/>
      <c r="K9" s="52"/>
      <c r="L9" s="52"/>
      <c r="M9" s="52"/>
      <c r="N9" s="52"/>
      <c r="O9" s="52"/>
      <c r="P9" s="52"/>
      <c r="Q9" s="52"/>
      <c r="R9" s="52"/>
      <c r="S9" s="52"/>
      <c r="T9" s="52"/>
      <c r="U9" s="52"/>
      <c r="V9" s="1300" t="s">
        <v>95</v>
      </c>
      <c r="W9" s="1301"/>
      <c r="X9" s="1301"/>
      <c r="Y9" s="1301"/>
      <c r="Z9" s="1301"/>
      <c r="AA9" s="1301"/>
      <c r="AB9" s="1302"/>
      <c r="AC9" s="1303">
        <f>⑩第２号様式の２!E4</f>
        <v>0</v>
      </c>
      <c r="AD9" s="1304"/>
      <c r="AE9" s="1304"/>
      <c r="AF9" s="1304"/>
      <c r="AG9" s="1304"/>
      <c r="AH9" s="1304"/>
      <c r="AI9" s="1304"/>
      <c r="AJ9" s="1304"/>
      <c r="AK9" s="1304"/>
      <c r="AL9" s="1304"/>
      <c r="AM9" s="1305"/>
    </row>
    <row r="10" spans="1:39" ht="14.25" thickBot="1" x14ac:dyDescent="0.2">
      <c r="A10" s="52"/>
      <c r="B10" s="52"/>
      <c r="C10" s="52"/>
      <c r="D10" s="52"/>
      <c r="E10" s="52"/>
      <c r="F10" s="52"/>
      <c r="G10" s="52"/>
      <c r="H10" s="52"/>
      <c r="I10" s="52"/>
      <c r="J10" s="52"/>
      <c r="K10" s="52"/>
      <c r="L10" s="52"/>
      <c r="M10" s="52"/>
      <c r="N10" s="52"/>
      <c r="O10" s="52"/>
      <c r="P10" s="52"/>
      <c r="Q10" s="52"/>
      <c r="R10" s="52"/>
      <c r="S10" s="52"/>
      <c r="T10" s="52"/>
      <c r="U10" s="52"/>
      <c r="V10" s="1311" t="s">
        <v>94</v>
      </c>
      <c r="W10" s="1312"/>
      <c r="X10" s="1312"/>
      <c r="Y10" s="1312"/>
      <c r="Z10" s="1312"/>
      <c r="AA10" s="1312"/>
      <c r="AB10" s="1313"/>
      <c r="AC10" s="1321">
        <f>⑩第２号様式の２!E5</f>
        <v>0</v>
      </c>
      <c r="AD10" s="1322"/>
      <c r="AE10" s="1322"/>
      <c r="AF10" s="1322"/>
      <c r="AG10" s="1322"/>
      <c r="AH10" s="1322"/>
      <c r="AI10" s="1322"/>
      <c r="AJ10" s="1322"/>
      <c r="AK10" s="1322"/>
      <c r="AL10" s="1322"/>
      <c r="AM10" s="1323"/>
    </row>
    <row r="11" spans="1:39" ht="6.75" customHeight="1" x14ac:dyDescent="0.15">
      <c r="A11" s="52"/>
      <c r="B11" s="52"/>
      <c r="C11" s="52"/>
      <c r="D11" s="52"/>
      <c r="E11" s="52"/>
      <c r="F11" s="52"/>
      <c r="G11" s="52"/>
      <c r="H11" s="52"/>
      <c r="I11" s="52"/>
      <c r="J11" s="52"/>
      <c r="K11" s="52"/>
      <c r="L11" s="52"/>
      <c r="M11" s="52"/>
      <c r="N11" s="52"/>
      <c r="O11" s="52"/>
      <c r="P11" s="52"/>
      <c r="Q11" s="52"/>
      <c r="R11" s="52"/>
      <c r="S11" s="53"/>
      <c r="T11" s="53"/>
      <c r="U11" s="53"/>
      <c r="V11" s="53"/>
      <c r="W11" s="53"/>
      <c r="X11" s="53"/>
      <c r="Y11" s="53"/>
      <c r="Z11" s="53"/>
      <c r="AA11" s="53"/>
      <c r="AB11" s="53"/>
      <c r="AC11" s="53"/>
      <c r="AD11" s="53"/>
      <c r="AE11" s="53"/>
      <c r="AF11" s="53"/>
      <c r="AG11" s="53"/>
      <c r="AH11" s="53"/>
      <c r="AI11" s="53"/>
      <c r="AJ11" s="53"/>
      <c r="AK11" s="53"/>
      <c r="AL11" s="53"/>
      <c r="AM11" s="54"/>
    </row>
    <row r="12" spans="1:39" x14ac:dyDescent="0.15">
      <c r="A12" s="1314" t="s">
        <v>124</v>
      </c>
      <c r="B12" s="1314"/>
      <c r="C12" s="1314"/>
      <c r="D12" s="1314"/>
      <c r="E12" s="1314"/>
      <c r="F12" s="1314"/>
      <c r="G12" s="1314"/>
      <c r="H12" s="1314"/>
      <c r="I12" s="1314"/>
      <c r="J12" s="1314"/>
      <c r="K12" s="1314"/>
      <c r="L12" s="1314"/>
      <c r="M12" s="1314"/>
      <c r="N12" s="1314"/>
      <c r="O12" s="1314"/>
      <c r="P12" s="1314"/>
      <c r="Q12" s="1314"/>
      <c r="R12" s="1314"/>
      <c r="S12" s="1314"/>
      <c r="T12" s="1314"/>
      <c r="U12" s="1314"/>
      <c r="V12" s="1314"/>
      <c r="W12" s="1314"/>
      <c r="X12" s="1314"/>
      <c r="Y12" s="1314"/>
      <c r="Z12" s="1314"/>
      <c r="AA12" s="1314"/>
      <c r="AB12" s="1314"/>
      <c r="AC12" s="1314"/>
      <c r="AD12" s="1314"/>
      <c r="AE12" s="1314"/>
      <c r="AF12" s="1314"/>
      <c r="AG12" s="1314"/>
      <c r="AH12" s="1314"/>
      <c r="AI12" s="1314"/>
      <c r="AJ12" s="1314"/>
      <c r="AK12" s="1314"/>
      <c r="AL12" s="1314"/>
      <c r="AM12" s="1314"/>
    </row>
    <row r="13" spans="1:39" ht="6.75" customHeight="1" x14ac:dyDescent="0.1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row>
    <row r="14" spans="1:39" x14ac:dyDescent="0.15">
      <c r="A14" s="55" t="s">
        <v>125</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row>
    <row r="15" spans="1:39" x14ac:dyDescent="0.15">
      <c r="A15" s="1315" t="s">
        <v>126</v>
      </c>
      <c r="B15" s="1316"/>
      <c r="C15" s="1316"/>
      <c r="D15" s="1316"/>
      <c r="E15" s="1316"/>
      <c r="F15" s="1316"/>
      <c r="G15" s="1316"/>
      <c r="H15" s="1316"/>
      <c r="I15" s="1316"/>
      <c r="J15" s="1316"/>
      <c r="K15" s="1316"/>
      <c r="L15" s="1316"/>
      <c r="M15" s="1316"/>
      <c r="N15" s="1316"/>
      <c r="O15" s="1316"/>
      <c r="P15" s="1316"/>
      <c r="Q15" s="1316"/>
      <c r="R15" s="1316"/>
      <c r="S15" s="1316"/>
      <c r="T15" s="1316"/>
      <c r="U15" s="1316"/>
      <c r="V15" s="1316"/>
      <c r="W15" s="1316"/>
      <c r="X15" s="1316"/>
      <c r="Y15" s="1316"/>
      <c r="Z15" s="1316"/>
      <c r="AA15" s="1316"/>
      <c r="AB15" s="1316"/>
      <c r="AC15" s="1316"/>
      <c r="AD15" s="1316"/>
      <c r="AE15" s="1316"/>
      <c r="AF15" s="1316"/>
      <c r="AG15" s="1316"/>
      <c r="AH15" s="1316"/>
      <c r="AI15" s="1316"/>
      <c r="AJ15" s="1316"/>
      <c r="AK15" s="1316"/>
      <c r="AL15" s="1316"/>
      <c r="AM15" s="1317"/>
    </row>
    <row r="16" spans="1:39" ht="14.25" thickBot="1" x14ac:dyDescent="0.2">
      <c r="A16" s="56" t="s">
        <v>127</v>
      </c>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7"/>
    </row>
    <row r="17" spans="1:40" ht="14.25" customHeight="1" thickTop="1" x14ac:dyDescent="0.15">
      <c r="A17" s="58" t="s">
        <v>128</v>
      </c>
      <c r="B17" s="58" t="s">
        <v>129</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258"/>
      <c r="AG17" s="259"/>
      <c r="AH17" s="259"/>
      <c r="AI17" s="259"/>
      <c r="AJ17" s="259"/>
      <c r="AK17" s="259"/>
      <c r="AL17" s="259"/>
      <c r="AM17" s="260"/>
    </row>
    <row r="18" spans="1:40" x14ac:dyDescent="0.15">
      <c r="A18" s="60"/>
      <c r="B18" s="61" t="s">
        <v>130</v>
      </c>
      <c r="C18" s="62" t="s">
        <v>131</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261"/>
      <c r="AG18" s="304"/>
      <c r="AH18" s="1319" t="s">
        <v>395</v>
      </c>
      <c r="AI18" s="1319"/>
      <c r="AJ18" s="1319"/>
      <c r="AK18" s="1319"/>
      <c r="AL18" s="1319"/>
      <c r="AM18" s="1320"/>
      <c r="AN18" s="305" t="b">
        <v>0</v>
      </c>
    </row>
    <row r="19" spans="1:40" x14ac:dyDescent="0.15">
      <c r="A19" s="60"/>
      <c r="B19" s="61" t="s">
        <v>132</v>
      </c>
      <c r="C19" s="62" t="s">
        <v>133</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261"/>
      <c r="AG19" s="304"/>
      <c r="AH19" s="1319" t="s">
        <v>396</v>
      </c>
      <c r="AI19" s="1319"/>
      <c r="AJ19" s="1319"/>
      <c r="AK19" s="1319"/>
      <c r="AL19" s="1319"/>
      <c r="AM19" s="1320"/>
      <c r="AN19" s="305" t="b">
        <v>0</v>
      </c>
    </row>
    <row r="20" spans="1:40" ht="14.25" thickBot="1" x14ac:dyDescent="0.2">
      <c r="A20" s="63"/>
      <c r="B20" s="64" t="s">
        <v>134</v>
      </c>
      <c r="C20" s="65" t="s">
        <v>135</v>
      </c>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262"/>
      <c r="AG20" s="263"/>
      <c r="AH20" s="263"/>
      <c r="AI20" s="263"/>
      <c r="AJ20" s="263"/>
      <c r="AK20" s="263"/>
      <c r="AL20" s="263"/>
      <c r="AM20" s="264"/>
    </row>
    <row r="21" spans="1:40" ht="14.25" thickTop="1" x14ac:dyDescent="0.15">
      <c r="A21" s="52"/>
      <c r="B21" s="67" t="s">
        <v>73</v>
      </c>
      <c r="C21" s="67"/>
      <c r="D21" s="68" t="s">
        <v>136</v>
      </c>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row>
    <row r="22" spans="1:40" x14ac:dyDescent="0.15">
      <c r="A22" s="52"/>
      <c r="B22" s="67" t="s">
        <v>72</v>
      </c>
      <c r="C22" s="67"/>
      <c r="D22" s="68" t="s">
        <v>137</v>
      </c>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row>
    <row r="23" spans="1:40" x14ac:dyDescent="0.15">
      <c r="A23" s="52"/>
      <c r="B23" s="67" t="s">
        <v>70</v>
      </c>
      <c r="C23" s="67"/>
      <c r="D23" s="68" t="s">
        <v>138</v>
      </c>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row>
    <row r="24" spans="1:40" x14ac:dyDescent="0.15">
      <c r="A24" s="52"/>
      <c r="B24" s="67" t="s">
        <v>68</v>
      </c>
      <c r="C24" s="67"/>
      <c r="D24" s="1318" t="s">
        <v>139</v>
      </c>
      <c r="E24" s="1318"/>
      <c r="F24" s="1318"/>
      <c r="G24" s="1318"/>
      <c r="H24" s="1318"/>
      <c r="I24" s="1318"/>
      <c r="J24" s="1318"/>
      <c r="K24" s="1318"/>
      <c r="L24" s="1318"/>
      <c r="M24" s="1318"/>
      <c r="N24" s="1318"/>
      <c r="O24" s="1318"/>
      <c r="P24" s="1318"/>
      <c r="Q24" s="1318"/>
      <c r="R24" s="1318"/>
      <c r="S24" s="1318"/>
      <c r="T24" s="1318"/>
      <c r="U24" s="1318"/>
      <c r="V24" s="1318"/>
      <c r="W24" s="1318"/>
      <c r="X24" s="1318"/>
      <c r="Y24" s="1318"/>
      <c r="Z24" s="1318"/>
      <c r="AA24" s="1318"/>
      <c r="AB24" s="1318"/>
      <c r="AC24" s="1318"/>
      <c r="AD24" s="1318"/>
      <c r="AE24" s="1318"/>
      <c r="AF24" s="1318"/>
      <c r="AG24" s="1318"/>
      <c r="AH24" s="1318"/>
      <c r="AI24" s="1318"/>
      <c r="AJ24" s="1318"/>
      <c r="AK24" s="1318"/>
      <c r="AL24" s="1318"/>
      <c r="AM24" s="1318"/>
    </row>
    <row r="25" spans="1:40" x14ac:dyDescent="0.15">
      <c r="A25" s="52"/>
      <c r="B25" s="68"/>
      <c r="C25" s="68"/>
      <c r="D25" s="1318"/>
      <c r="E25" s="1318"/>
      <c r="F25" s="1318"/>
      <c r="G25" s="1318"/>
      <c r="H25" s="1318"/>
      <c r="I25" s="1318"/>
      <c r="J25" s="1318"/>
      <c r="K25" s="1318"/>
      <c r="L25" s="1318"/>
      <c r="M25" s="1318"/>
      <c r="N25" s="1318"/>
      <c r="O25" s="1318"/>
      <c r="P25" s="1318"/>
      <c r="Q25" s="1318"/>
      <c r="R25" s="1318"/>
      <c r="S25" s="1318"/>
      <c r="T25" s="1318"/>
      <c r="U25" s="1318"/>
      <c r="V25" s="1318"/>
      <c r="W25" s="1318"/>
      <c r="X25" s="1318"/>
      <c r="Y25" s="1318"/>
      <c r="Z25" s="1318"/>
      <c r="AA25" s="1318"/>
      <c r="AB25" s="1318"/>
      <c r="AC25" s="1318"/>
      <c r="AD25" s="1318"/>
      <c r="AE25" s="1318"/>
      <c r="AF25" s="1318"/>
      <c r="AG25" s="1318"/>
      <c r="AH25" s="1318"/>
      <c r="AI25" s="1318"/>
      <c r="AJ25" s="1318"/>
      <c r="AK25" s="1318"/>
      <c r="AL25" s="1318"/>
      <c r="AM25" s="1318"/>
    </row>
    <row r="26" spans="1:40" x14ac:dyDescent="0.15">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row>
    <row r="27" spans="1:40" x14ac:dyDescent="0.15">
      <c r="A27" s="52" t="s">
        <v>140</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row>
    <row r="28" spans="1:40" ht="13.5" customHeight="1" x14ac:dyDescent="0.15">
      <c r="A28" s="1309" t="s">
        <v>141</v>
      </c>
      <c r="B28" s="1309"/>
      <c r="C28" s="1309"/>
      <c r="D28" s="1309"/>
      <c r="E28" s="1309"/>
      <c r="F28" s="1309"/>
      <c r="G28" s="1309"/>
      <c r="H28" s="1309"/>
      <c r="I28" s="1309"/>
      <c r="J28" s="1309"/>
      <c r="K28" s="1309"/>
      <c r="L28" s="1309"/>
      <c r="M28" s="1309"/>
      <c r="N28" s="1309"/>
      <c r="O28" s="1309"/>
      <c r="P28" s="1309"/>
      <c r="Q28" s="1309"/>
      <c r="R28" s="1309"/>
      <c r="S28" s="1309"/>
      <c r="T28" s="1309"/>
      <c r="U28" s="1309"/>
      <c r="V28" s="1309"/>
      <c r="W28" s="1309"/>
      <c r="X28" s="1309"/>
      <c r="Y28" s="1309"/>
      <c r="Z28" s="1309"/>
      <c r="AA28" s="1309"/>
      <c r="AB28" s="1309"/>
      <c r="AC28" s="1309"/>
      <c r="AD28" s="1309"/>
      <c r="AE28" s="1309"/>
      <c r="AF28" s="1309"/>
      <c r="AG28" s="1309"/>
      <c r="AH28" s="1309"/>
      <c r="AI28" s="1309"/>
      <c r="AJ28" s="1309"/>
      <c r="AK28" s="1309"/>
      <c r="AL28" s="1309"/>
      <c r="AM28" s="1309"/>
    </row>
    <row r="29" spans="1:40" x14ac:dyDescent="0.15">
      <c r="A29" s="1309"/>
      <c r="B29" s="1309"/>
      <c r="C29" s="1309"/>
      <c r="D29" s="1309"/>
      <c r="E29" s="1309"/>
      <c r="F29" s="1309"/>
      <c r="G29" s="1309"/>
      <c r="H29" s="1309"/>
      <c r="I29" s="1309"/>
      <c r="J29" s="1309"/>
      <c r="K29" s="1309"/>
      <c r="L29" s="1309"/>
      <c r="M29" s="1309"/>
      <c r="N29" s="1309"/>
      <c r="O29" s="1309"/>
      <c r="P29" s="1309"/>
      <c r="Q29" s="1309"/>
      <c r="R29" s="1309"/>
      <c r="S29" s="1309"/>
      <c r="T29" s="1309"/>
      <c r="U29" s="1309"/>
      <c r="V29" s="1309"/>
      <c r="W29" s="1309"/>
      <c r="X29" s="1309"/>
      <c r="Y29" s="1309"/>
      <c r="Z29" s="1309"/>
      <c r="AA29" s="1309"/>
      <c r="AB29" s="1309"/>
      <c r="AC29" s="1309"/>
      <c r="AD29" s="1309"/>
      <c r="AE29" s="1309"/>
      <c r="AF29" s="1309"/>
      <c r="AG29" s="1309"/>
      <c r="AH29" s="1309"/>
      <c r="AI29" s="1309"/>
      <c r="AJ29" s="1309"/>
      <c r="AK29" s="1309"/>
      <c r="AL29" s="1309"/>
      <c r="AM29" s="1309"/>
    </row>
    <row r="30" spans="1:40" x14ac:dyDescent="0.15">
      <c r="A30" s="1309"/>
      <c r="B30" s="1309"/>
      <c r="C30" s="1309"/>
      <c r="D30" s="1309"/>
      <c r="E30" s="1309"/>
      <c r="F30" s="1309"/>
      <c r="G30" s="1309"/>
      <c r="H30" s="1309"/>
      <c r="I30" s="1309"/>
      <c r="J30" s="1309"/>
      <c r="K30" s="1309"/>
      <c r="L30" s="1309"/>
      <c r="M30" s="1309"/>
      <c r="N30" s="1309"/>
      <c r="O30" s="1309"/>
      <c r="P30" s="1309"/>
      <c r="Q30" s="1309"/>
      <c r="R30" s="1309"/>
      <c r="S30" s="1309"/>
      <c r="T30" s="1309"/>
      <c r="U30" s="1309"/>
      <c r="V30" s="1309"/>
      <c r="W30" s="1309"/>
      <c r="X30" s="1309"/>
      <c r="Y30" s="1309"/>
      <c r="Z30" s="1309"/>
      <c r="AA30" s="1309"/>
      <c r="AB30" s="1309"/>
      <c r="AC30" s="1309"/>
      <c r="AD30" s="1309"/>
      <c r="AE30" s="1309"/>
      <c r="AF30" s="1309"/>
      <c r="AG30" s="1309"/>
      <c r="AH30" s="1309"/>
      <c r="AI30" s="1309"/>
      <c r="AJ30" s="1309"/>
      <c r="AK30" s="1309"/>
      <c r="AL30" s="1309"/>
      <c r="AM30" s="1309"/>
    </row>
    <row r="31" spans="1:40" x14ac:dyDescent="0.15">
      <c r="A31" s="1309"/>
      <c r="B31" s="1309"/>
      <c r="C31" s="1309"/>
      <c r="D31" s="1309"/>
      <c r="E31" s="1309"/>
      <c r="F31" s="1309"/>
      <c r="G31" s="1309"/>
      <c r="H31" s="1309"/>
      <c r="I31" s="1309"/>
      <c r="J31" s="1309"/>
      <c r="K31" s="1309"/>
      <c r="L31" s="1309"/>
      <c r="M31" s="1309"/>
      <c r="N31" s="1309"/>
      <c r="O31" s="1309"/>
      <c r="P31" s="1309"/>
      <c r="Q31" s="1309"/>
      <c r="R31" s="1309"/>
      <c r="S31" s="1309"/>
      <c r="T31" s="1309"/>
      <c r="U31" s="1309"/>
      <c r="V31" s="1309"/>
      <c r="W31" s="1309"/>
      <c r="X31" s="1309"/>
      <c r="Y31" s="1309"/>
      <c r="Z31" s="1309"/>
      <c r="AA31" s="1309"/>
      <c r="AB31" s="1309"/>
      <c r="AC31" s="1309"/>
      <c r="AD31" s="1309"/>
      <c r="AE31" s="1309"/>
      <c r="AF31" s="1309"/>
      <c r="AG31" s="1309"/>
      <c r="AH31" s="1309"/>
      <c r="AI31" s="1309"/>
      <c r="AJ31" s="1309"/>
      <c r="AK31" s="1309"/>
      <c r="AL31" s="1309"/>
      <c r="AM31" s="1309"/>
    </row>
    <row r="32" spans="1:40" x14ac:dyDescent="0.15">
      <c r="A32" s="1309"/>
      <c r="B32" s="1309"/>
      <c r="C32" s="1309"/>
      <c r="D32" s="1309"/>
      <c r="E32" s="1309"/>
      <c r="F32" s="1309"/>
      <c r="G32" s="1309"/>
      <c r="H32" s="1309"/>
      <c r="I32" s="1309"/>
      <c r="J32" s="1309"/>
      <c r="K32" s="1309"/>
      <c r="L32" s="1309"/>
      <c r="M32" s="1309"/>
      <c r="N32" s="1309"/>
      <c r="O32" s="1309"/>
      <c r="P32" s="1309"/>
      <c r="Q32" s="1309"/>
      <c r="R32" s="1309"/>
      <c r="S32" s="1309"/>
      <c r="T32" s="1309"/>
      <c r="U32" s="1309"/>
      <c r="V32" s="1309"/>
      <c r="W32" s="1309"/>
      <c r="X32" s="1309"/>
      <c r="Y32" s="1309"/>
      <c r="Z32" s="1309"/>
      <c r="AA32" s="1309"/>
      <c r="AB32" s="1309"/>
      <c r="AC32" s="1309"/>
      <c r="AD32" s="1309"/>
      <c r="AE32" s="1309"/>
      <c r="AF32" s="1309"/>
      <c r="AG32" s="1309"/>
      <c r="AH32" s="1309"/>
      <c r="AI32" s="1309"/>
      <c r="AJ32" s="1309"/>
      <c r="AK32" s="1309"/>
      <c r="AL32" s="1309"/>
      <c r="AM32" s="1309"/>
    </row>
    <row r="33" spans="1:39" x14ac:dyDescent="0.15">
      <c r="A33" s="1309"/>
      <c r="B33" s="1309"/>
      <c r="C33" s="1309"/>
      <c r="D33" s="1309"/>
      <c r="E33" s="1309"/>
      <c r="F33" s="1309"/>
      <c r="G33" s="1309"/>
      <c r="H33" s="1309"/>
      <c r="I33" s="1309"/>
      <c r="J33" s="1309"/>
      <c r="K33" s="1309"/>
      <c r="L33" s="1309"/>
      <c r="M33" s="1309"/>
      <c r="N33" s="1309"/>
      <c r="O33" s="1309"/>
      <c r="P33" s="1309"/>
      <c r="Q33" s="1309"/>
      <c r="R33" s="1309"/>
      <c r="S33" s="1309"/>
      <c r="T33" s="1309"/>
      <c r="U33" s="1309"/>
      <c r="V33" s="1309"/>
      <c r="W33" s="1309"/>
      <c r="X33" s="1309"/>
      <c r="Y33" s="1309"/>
      <c r="Z33" s="1309"/>
      <c r="AA33" s="1309"/>
      <c r="AB33" s="1309"/>
      <c r="AC33" s="1309"/>
      <c r="AD33" s="1309"/>
      <c r="AE33" s="1309"/>
      <c r="AF33" s="1309"/>
      <c r="AG33" s="1309"/>
      <c r="AH33" s="1309"/>
      <c r="AI33" s="1309"/>
      <c r="AJ33" s="1309"/>
      <c r="AK33" s="1309"/>
      <c r="AL33" s="1309"/>
      <c r="AM33" s="1309"/>
    </row>
    <row r="34" spans="1:39" x14ac:dyDescent="0.15">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row>
    <row r="35" spans="1:39" x14ac:dyDescent="0.15">
      <c r="A35" s="69" t="s">
        <v>142</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row>
    <row r="36" spans="1:39" ht="13.5" customHeight="1" x14ac:dyDescent="0.15">
      <c r="A36" s="1309" t="s">
        <v>143</v>
      </c>
      <c r="B36" s="1309"/>
      <c r="C36" s="1309"/>
      <c r="D36" s="1309"/>
      <c r="E36" s="1309"/>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B36" s="1309"/>
      <c r="AC36" s="1309"/>
      <c r="AD36" s="1309"/>
      <c r="AE36" s="1309"/>
      <c r="AF36" s="1309"/>
      <c r="AG36" s="1309"/>
      <c r="AH36" s="1309"/>
      <c r="AI36" s="1309"/>
      <c r="AJ36" s="1309"/>
      <c r="AK36" s="1309"/>
      <c r="AL36" s="1309"/>
      <c r="AM36" s="1309"/>
    </row>
    <row r="37" spans="1:39" x14ac:dyDescent="0.15">
      <c r="A37" s="1309"/>
      <c r="B37" s="1309"/>
      <c r="C37" s="1309"/>
      <c r="D37" s="1309"/>
      <c r="E37" s="1309"/>
      <c r="F37" s="1309"/>
      <c r="G37" s="1309"/>
      <c r="H37" s="1309"/>
      <c r="I37" s="1309"/>
      <c r="J37" s="1309"/>
      <c r="K37" s="1309"/>
      <c r="L37" s="1309"/>
      <c r="M37" s="1309"/>
      <c r="N37" s="1309"/>
      <c r="O37" s="1309"/>
      <c r="P37" s="1309"/>
      <c r="Q37" s="1309"/>
      <c r="R37" s="1309"/>
      <c r="S37" s="1309"/>
      <c r="T37" s="1309"/>
      <c r="U37" s="1309"/>
      <c r="V37" s="1309"/>
      <c r="W37" s="1309"/>
      <c r="X37" s="1309"/>
      <c r="Y37" s="1309"/>
      <c r="Z37" s="1309"/>
      <c r="AA37" s="1309"/>
      <c r="AB37" s="1309"/>
      <c r="AC37" s="1309"/>
      <c r="AD37" s="1309"/>
      <c r="AE37" s="1309"/>
      <c r="AF37" s="1309"/>
      <c r="AG37" s="1309"/>
      <c r="AH37" s="1309"/>
      <c r="AI37" s="1309"/>
      <c r="AJ37" s="1309"/>
      <c r="AK37" s="1309"/>
      <c r="AL37" s="1309"/>
      <c r="AM37" s="1309"/>
    </row>
    <row r="38" spans="1:39" x14ac:dyDescent="0.15">
      <c r="A38" s="1309"/>
      <c r="B38" s="1309"/>
      <c r="C38" s="1309"/>
      <c r="D38" s="1309"/>
      <c r="E38" s="1309"/>
      <c r="F38" s="1309"/>
      <c r="G38" s="1309"/>
      <c r="H38" s="1309"/>
      <c r="I38" s="1309"/>
      <c r="J38" s="1309"/>
      <c r="K38" s="1309"/>
      <c r="L38" s="1309"/>
      <c r="M38" s="1309"/>
      <c r="N38" s="1309"/>
      <c r="O38" s="1309"/>
      <c r="P38" s="1309"/>
      <c r="Q38" s="1309"/>
      <c r="R38" s="1309"/>
      <c r="S38" s="1309"/>
      <c r="T38" s="1309"/>
      <c r="U38" s="1309"/>
      <c r="V38" s="1309"/>
      <c r="W38" s="1309"/>
      <c r="X38" s="1309"/>
      <c r="Y38" s="1309"/>
      <c r="Z38" s="1309"/>
      <c r="AA38" s="1309"/>
      <c r="AB38" s="1309"/>
      <c r="AC38" s="1309"/>
      <c r="AD38" s="1309"/>
      <c r="AE38" s="1309"/>
      <c r="AF38" s="1309"/>
      <c r="AG38" s="1309"/>
      <c r="AH38" s="1309"/>
      <c r="AI38" s="1309"/>
      <c r="AJ38" s="1309"/>
      <c r="AK38" s="1309"/>
      <c r="AL38" s="1309"/>
      <c r="AM38" s="1309"/>
    </row>
    <row r="39" spans="1:39" x14ac:dyDescent="0.15">
      <c r="A39" s="1309"/>
      <c r="B39" s="1309"/>
      <c r="C39" s="1309"/>
      <c r="D39" s="1309"/>
      <c r="E39" s="1309"/>
      <c r="F39" s="1309"/>
      <c r="G39" s="1309"/>
      <c r="H39" s="1309"/>
      <c r="I39" s="1309"/>
      <c r="J39" s="1309"/>
      <c r="K39" s="1309"/>
      <c r="L39" s="1309"/>
      <c r="M39" s="1309"/>
      <c r="N39" s="1309"/>
      <c r="O39" s="1309"/>
      <c r="P39" s="1309"/>
      <c r="Q39" s="1309"/>
      <c r="R39" s="1309"/>
      <c r="S39" s="1309"/>
      <c r="T39" s="1309"/>
      <c r="U39" s="1309"/>
      <c r="V39" s="1309"/>
      <c r="W39" s="1309"/>
      <c r="X39" s="1309"/>
      <c r="Y39" s="1309"/>
      <c r="Z39" s="1309"/>
      <c r="AA39" s="1309"/>
      <c r="AB39" s="1309"/>
      <c r="AC39" s="1309"/>
      <c r="AD39" s="1309"/>
      <c r="AE39" s="1309"/>
      <c r="AF39" s="1309"/>
      <c r="AG39" s="1309"/>
      <c r="AH39" s="1309"/>
      <c r="AI39" s="1309"/>
      <c r="AJ39" s="1309"/>
      <c r="AK39" s="1309"/>
      <c r="AL39" s="1309"/>
      <c r="AM39" s="1309"/>
    </row>
    <row r="40" spans="1:39" x14ac:dyDescent="0.15">
      <c r="A40" s="1309"/>
      <c r="B40" s="1309"/>
      <c r="C40" s="1309"/>
      <c r="D40" s="1309"/>
      <c r="E40" s="1309"/>
      <c r="F40" s="1309"/>
      <c r="G40" s="1309"/>
      <c r="H40" s="1309"/>
      <c r="I40" s="1309"/>
      <c r="J40" s="1309"/>
      <c r="K40" s="1309"/>
      <c r="L40" s="1309"/>
      <c r="M40" s="1309"/>
      <c r="N40" s="1309"/>
      <c r="O40" s="1309"/>
      <c r="P40" s="1309"/>
      <c r="Q40" s="1309"/>
      <c r="R40" s="1309"/>
      <c r="S40" s="1309"/>
      <c r="T40" s="1309"/>
      <c r="U40" s="1309"/>
      <c r="V40" s="1309"/>
      <c r="W40" s="1309"/>
      <c r="X40" s="1309"/>
      <c r="Y40" s="1309"/>
      <c r="Z40" s="1309"/>
      <c r="AA40" s="1309"/>
      <c r="AB40" s="1309"/>
      <c r="AC40" s="1309"/>
      <c r="AD40" s="1309"/>
      <c r="AE40" s="1309"/>
      <c r="AF40" s="1309"/>
      <c r="AG40" s="1309"/>
      <c r="AH40" s="1309"/>
      <c r="AI40" s="1309"/>
      <c r="AJ40" s="1309"/>
      <c r="AK40" s="1309"/>
      <c r="AL40" s="1309"/>
      <c r="AM40" s="1309"/>
    </row>
    <row r="41" spans="1:39" x14ac:dyDescent="0.15">
      <c r="A41" s="1309"/>
      <c r="B41" s="1309"/>
      <c r="C41" s="1309"/>
      <c r="D41" s="1309"/>
      <c r="E41" s="1309"/>
      <c r="F41" s="1309"/>
      <c r="G41" s="1309"/>
      <c r="H41" s="1309"/>
      <c r="I41" s="1309"/>
      <c r="J41" s="1309"/>
      <c r="K41" s="1309"/>
      <c r="L41" s="1309"/>
      <c r="M41" s="1309"/>
      <c r="N41" s="1309"/>
      <c r="O41" s="1309"/>
      <c r="P41" s="1309"/>
      <c r="Q41" s="1309"/>
      <c r="R41" s="1309"/>
      <c r="S41" s="1309"/>
      <c r="T41" s="1309"/>
      <c r="U41" s="1309"/>
      <c r="V41" s="1309"/>
      <c r="W41" s="1309"/>
      <c r="X41" s="1309"/>
      <c r="Y41" s="1309"/>
      <c r="Z41" s="1309"/>
      <c r="AA41" s="1309"/>
      <c r="AB41" s="1309"/>
      <c r="AC41" s="1309"/>
      <c r="AD41" s="1309"/>
      <c r="AE41" s="1309"/>
      <c r="AF41" s="1309"/>
      <c r="AG41" s="1309"/>
      <c r="AH41" s="1309"/>
      <c r="AI41" s="1309"/>
      <c r="AJ41" s="1309"/>
      <c r="AK41" s="1309"/>
      <c r="AL41" s="1309"/>
      <c r="AM41" s="1309"/>
    </row>
    <row r="42" spans="1:39" x14ac:dyDescent="0.15">
      <c r="A42" s="1309"/>
      <c r="B42" s="1309"/>
      <c r="C42" s="1309"/>
      <c r="D42" s="1309"/>
      <c r="E42" s="1309"/>
      <c r="F42" s="1309"/>
      <c r="G42" s="1309"/>
      <c r="H42" s="1309"/>
      <c r="I42" s="1309"/>
      <c r="J42" s="1309"/>
      <c r="K42" s="1309"/>
      <c r="L42" s="1309"/>
      <c r="M42" s="1309"/>
      <c r="N42" s="1309"/>
      <c r="O42" s="1309"/>
      <c r="P42" s="1309"/>
      <c r="Q42" s="1309"/>
      <c r="R42" s="1309"/>
      <c r="S42" s="1309"/>
      <c r="T42" s="1309"/>
      <c r="U42" s="1309"/>
      <c r="V42" s="1309"/>
      <c r="W42" s="1309"/>
      <c r="X42" s="1309"/>
      <c r="Y42" s="1309"/>
      <c r="Z42" s="1309"/>
      <c r="AA42" s="1309"/>
      <c r="AB42" s="1309"/>
      <c r="AC42" s="1309"/>
      <c r="AD42" s="1309"/>
      <c r="AE42" s="1309"/>
      <c r="AF42" s="1309"/>
      <c r="AG42" s="1309"/>
      <c r="AH42" s="1309"/>
      <c r="AI42" s="1309"/>
      <c r="AJ42" s="1309"/>
      <c r="AK42" s="1309"/>
      <c r="AL42" s="1309"/>
      <c r="AM42" s="1309"/>
    </row>
    <row r="43" spans="1:39" x14ac:dyDescent="0.15">
      <c r="A43" s="1309"/>
      <c r="B43" s="1309"/>
      <c r="C43" s="1309"/>
      <c r="D43" s="1309"/>
      <c r="E43" s="1309"/>
      <c r="F43" s="1309"/>
      <c r="G43" s="1309"/>
      <c r="H43" s="1309"/>
      <c r="I43" s="1309"/>
      <c r="J43" s="1309"/>
      <c r="K43" s="1309"/>
      <c r="L43" s="1309"/>
      <c r="M43" s="1309"/>
      <c r="N43" s="1309"/>
      <c r="O43" s="1309"/>
      <c r="P43" s="1309"/>
      <c r="Q43" s="1309"/>
      <c r="R43" s="1309"/>
      <c r="S43" s="1309"/>
      <c r="T43" s="1309"/>
      <c r="U43" s="1309"/>
      <c r="V43" s="1309"/>
      <c r="W43" s="1309"/>
      <c r="X43" s="1309"/>
      <c r="Y43" s="1309"/>
      <c r="Z43" s="1309"/>
      <c r="AA43" s="1309"/>
      <c r="AB43" s="1309"/>
      <c r="AC43" s="1309"/>
      <c r="AD43" s="1309"/>
      <c r="AE43" s="1309"/>
      <c r="AF43" s="1309"/>
      <c r="AG43" s="1309"/>
      <c r="AH43" s="1309"/>
      <c r="AI43" s="1309"/>
      <c r="AJ43" s="1309"/>
      <c r="AK43" s="1309"/>
      <c r="AL43" s="1309"/>
      <c r="AM43" s="1309"/>
    </row>
    <row r="44" spans="1:39" x14ac:dyDescent="0.15">
      <c r="A44" s="1309"/>
      <c r="B44" s="1309"/>
      <c r="C44" s="1309"/>
      <c r="D44" s="1309"/>
      <c r="E44" s="1309"/>
      <c r="F44" s="1309"/>
      <c r="G44" s="1309"/>
      <c r="H44" s="1309"/>
      <c r="I44" s="1309"/>
      <c r="J44" s="1309"/>
      <c r="K44" s="1309"/>
      <c r="L44" s="1309"/>
      <c r="M44" s="1309"/>
      <c r="N44" s="1309"/>
      <c r="O44" s="1309"/>
      <c r="P44" s="1309"/>
      <c r="Q44" s="1309"/>
      <c r="R44" s="1309"/>
      <c r="S44" s="1309"/>
      <c r="T44" s="1309"/>
      <c r="U44" s="1309"/>
      <c r="V44" s="1309"/>
      <c r="W44" s="1309"/>
      <c r="X44" s="1309"/>
      <c r="Y44" s="1309"/>
      <c r="Z44" s="1309"/>
      <c r="AA44" s="1309"/>
      <c r="AB44" s="1309"/>
      <c r="AC44" s="1309"/>
      <c r="AD44" s="1309"/>
      <c r="AE44" s="1309"/>
      <c r="AF44" s="1309"/>
      <c r="AG44" s="1309"/>
      <c r="AH44" s="1309"/>
      <c r="AI44" s="1309"/>
      <c r="AJ44" s="1309"/>
      <c r="AK44" s="1309"/>
      <c r="AL44" s="1309"/>
      <c r="AM44" s="1309"/>
    </row>
    <row r="45" spans="1:39" x14ac:dyDescent="0.15">
      <c r="A45" s="1309"/>
      <c r="B45" s="1309"/>
      <c r="C45" s="1309"/>
      <c r="D45" s="1309"/>
      <c r="E45" s="1309"/>
      <c r="F45" s="1309"/>
      <c r="G45" s="1309"/>
      <c r="H45" s="1309"/>
      <c r="I45" s="1309"/>
      <c r="J45" s="1309"/>
      <c r="K45" s="1309"/>
      <c r="L45" s="1309"/>
      <c r="M45" s="1309"/>
      <c r="N45" s="1309"/>
      <c r="O45" s="1309"/>
      <c r="P45" s="1309"/>
      <c r="Q45" s="1309"/>
      <c r="R45" s="1309"/>
      <c r="S45" s="1309"/>
      <c r="T45" s="1309"/>
      <c r="U45" s="1309"/>
      <c r="V45" s="1309"/>
      <c r="W45" s="1309"/>
      <c r="X45" s="1309"/>
      <c r="Y45" s="1309"/>
      <c r="Z45" s="1309"/>
      <c r="AA45" s="1309"/>
      <c r="AB45" s="1309"/>
      <c r="AC45" s="1309"/>
      <c r="AD45" s="1309"/>
      <c r="AE45" s="1309"/>
      <c r="AF45" s="1309"/>
      <c r="AG45" s="1309"/>
      <c r="AH45" s="1309"/>
      <c r="AI45" s="1309"/>
      <c r="AJ45" s="1309"/>
      <c r="AK45" s="1309"/>
      <c r="AL45" s="1309"/>
      <c r="AM45" s="1309"/>
    </row>
    <row r="46" spans="1:39" x14ac:dyDescent="0.15">
      <c r="A46" s="1309"/>
      <c r="B46" s="1309"/>
      <c r="C46" s="1309"/>
      <c r="D46" s="1309"/>
      <c r="E46" s="1309"/>
      <c r="F46" s="1309"/>
      <c r="G46" s="1309"/>
      <c r="H46" s="1309"/>
      <c r="I46" s="1309"/>
      <c r="J46" s="1309"/>
      <c r="K46" s="1309"/>
      <c r="L46" s="1309"/>
      <c r="M46" s="1309"/>
      <c r="N46" s="1309"/>
      <c r="O46" s="1309"/>
      <c r="P46" s="1309"/>
      <c r="Q46" s="1309"/>
      <c r="R46" s="1309"/>
      <c r="S46" s="1309"/>
      <c r="T46" s="1309"/>
      <c r="U46" s="1309"/>
      <c r="V46" s="1309"/>
      <c r="W46" s="1309"/>
      <c r="X46" s="1309"/>
      <c r="Y46" s="1309"/>
      <c r="Z46" s="1309"/>
      <c r="AA46" s="1309"/>
      <c r="AB46" s="1309"/>
      <c r="AC46" s="1309"/>
      <c r="AD46" s="1309"/>
      <c r="AE46" s="1309"/>
      <c r="AF46" s="1309"/>
      <c r="AG46" s="1309"/>
      <c r="AH46" s="1309"/>
      <c r="AI46" s="1309"/>
      <c r="AJ46" s="1309"/>
      <c r="AK46" s="1309"/>
      <c r="AL46" s="1309"/>
      <c r="AM46" s="1309"/>
    </row>
    <row r="47" spans="1:39" x14ac:dyDescent="0.15">
      <c r="A47" s="1309"/>
      <c r="B47" s="1309"/>
      <c r="C47" s="1309"/>
      <c r="D47" s="1309"/>
      <c r="E47" s="1309"/>
      <c r="F47" s="1309"/>
      <c r="G47" s="1309"/>
      <c r="H47" s="1309"/>
      <c r="I47" s="1309"/>
      <c r="J47" s="1309"/>
      <c r="K47" s="1309"/>
      <c r="L47" s="1309"/>
      <c r="M47" s="1309"/>
      <c r="N47" s="1309"/>
      <c r="O47" s="1309"/>
      <c r="P47" s="1309"/>
      <c r="Q47" s="1309"/>
      <c r="R47" s="1309"/>
      <c r="S47" s="1309"/>
      <c r="T47" s="1309"/>
      <c r="U47" s="1309"/>
      <c r="V47" s="1309"/>
      <c r="W47" s="1309"/>
      <c r="X47" s="1309"/>
      <c r="Y47" s="1309"/>
      <c r="Z47" s="1309"/>
      <c r="AA47" s="1309"/>
      <c r="AB47" s="1309"/>
      <c r="AC47" s="1309"/>
      <c r="AD47" s="1309"/>
      <c r="AE47" s="1309"/>
      <c r="AF47" s="1309"/>
      <c r="AG47" s="1309"/>
      <c r="AH47" s="1309"/>
      <c r="AI47" s="1309"/>
      <c r="AJ47" s="1309"/>
      <c r="AK47" s="1309"/>
      <c r="AL47" s="1309"/>
      <c r="AM47" s="1309"/>
    </row>
    <row r="48" spans="1:39" x14ac:dyDescent="0.1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row>
    <row r="49" spans="1:42" ht="14.25" thickBot="1" x14ac:dyDescent="0.2">
      <c r="A49" s="70" t="s">
        <v>305</v>
      </c>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row>
    <row r="50" spans="1:42" ht="14.25" thickTop="1" x14ac:dyDescent="0.15">
      <c r="A50" s="121"/>
      <c r="B50" s="122" t="s">
        <v>264</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3"/>
      <c r="AE50" s="70"/>
      <c r="AF50" s="70"/>
      <c r="AG50" s="70"/>
      <c r="AH50" s="70"/>
      <c r="AI50" s="70"/>
      <c r="AJ50" s="70"/>
      <c r="AK50" s="70"/>
      <c r="AL50" s="70"/>
      <c r="AM50" s="70"/>
    </row>
    <row r="51" spans="1:42" x14ac:dyDescent="0.15">
      <c r="A51" s="124"/>
      <c r="B51" s="120" t="s">
        <v>265</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5"/>
      <c r="AE51" s="586"/>
      <c r="AF51" s="70"/>
      <c r="AG51" s="70"/>
      <c r="AH51" s="70"/>
      <c r="AI51" s="70"/>
      <c r="AJ51" s="70"/>
      <c r="AK51" s="70"/>
      <c r="AL51" s="70"/>
      <c r="AM51" s="70"/>
    </row>
    <row r="52" spans="1:42" ht="14.25" thickBot="1" x14ac:dyDescent="0.2">
      <c r="A52" s="125"/>
      <c r="B52" s="126" t="s">
        <v>266</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8"/>
      <c r="AE52" s="586"/>
      <c r="AF52" s="70"/>
      <c r="AG52" s="70"/>
      <c r="AH52" s="70"/>
      <c r="AI52" s="70"/>
      <c r="AJ52" s="70"/>
      <c r="AK52" s="70"/>
      <c r="AL52" s="70"/>
      <c r="AM52" s="70"/>
    </row>
    <row r="53" spans="1:42" ht="14.25" thickTop="1"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row>
    <row r="54" spans="1:42" ht="13.5" hidden="1" customHeight="1" x14ac:dyDescent="0.15">
      <c r="A54" s="70"/>
      <c r="B54" s="1310" t="s">
        <v>144</v>
      </c>
      <c r="C54" s="1310"/>
      <c r="D54" s="1310"/>
      <c r="E54" s="1310"/>
      <c r="F54" s="1310"/>
      <c r="G54" s="1310"/>
      <c r="H54" s="1310"/>
      <c r="I54" s="1310"/>
      <c r="J54" s="1310"/>
      <c r="K54" s="1310"/>
      <c r="L54" s="1310"/>
      <c r="M54" s="1310"/>
      <c r="N54" s="1310"/>
      <c r="O54" s="1310"/>
      <c r="P54" s="1310"/>
      <c r="Q54" s="1310"/>
      <c r="R54" s="1310"/>
      <c r="S54" s="1310"/>
      <c r="T54" s="1310"/>
      <c r="U54" s="1310"/>
      <c r="V54" s="1310"/>
      <c r="W54" s="1310"/>
      <c r="X54" s="1310"/>
      <c r="Y54" s="1310"/>
      <c r="Z54" s="1310"/>
      <c r="AA54" s="1310"/>
      <c r="AB54" s="1310"/>
      <c r="AC54" s="1310"/>
      <c r="AD54" s="1310"/>
      <c r="AE54" s="1310"/>
      <c r="AF54" s="1310"/>
      <c r="AG54" s="1310"/>
      <c r="AH54" s="1310"/>
      <c r="AI54" s="1310"/>
      <c r="AJ54" s="1310"/>
      <c r="AK54" s="1310"/>
      <c r="AL54" s="1310"/>
      <c r="AM54" s="1310"/>
    </row>
    <row r="55" spans="1:42" hidden="1" x14ac:dyDescent="0.15">
      <c r="A55" s="70"/>
      <c r="B55" s="1310"/>
      <c r="C55" s="1310"/>
      <c r="D55" s="1310"/>
      <c r="E55" s="1310"/>
      <c r="F55" s="1310"/>
      <c r="G55" s="1310"/>
      <c r="H55" s="1310"/>
      <c r="I55" s="1310"/>
      <c r="J55" s="1310"/>
      <c r="K55" s="1310"/>
      <c r="L55" s="1310"/>
      <c r="M55" s="1310"/>
      <c r="N55" s="1310"/>
      <c r="O55" s="1310"/>
      <c r="P55" s="1310"/>
      <c r="Q55" s="1310"/>
      <c r="R55" s="1310"/>
      <c r="S55" s="1310"/>
      <c r="T55" s="1310"/>
      <c r="U55" s="1310"/>
      <c r="V55" s="1310"/>
      <c r="W55" s="1310"/>
      <c r="X55" s="1310"/>
      <c r="Y55" s="1310"/>
      <c r="Z55" s="1310"/>
      <c r="AA55" s="1310"/>
      <c r="AB55" s="1310"/>
      <c r="AC55" s="1310"/>
      <c r="AD55" s="1310"/>
      <c r="AE55" s="1310"/>
      <c r="AF55" s="1310"/>
      <c r="AG55" s="1310"/>
      <c r="AH55" s="1310"/>
      <c r="AI55" s="1310"/>
      <c r="AJ55" s="1310"/>
      <c r="AK55" s="1310"/>
      <c r="AL55" s="1310"/>
      <c r="AM55" s="1310"/>
    </row>
    <row r="56" spans="1:42" hidden="1" x14ac:dyDescent="0.15">
      <c r="A56" s="70"/>
      <c r="B56" s="1310"/>
      <c r="C56" s="1310"/>
      <c r="D56" s="1310"/>
      <c r="E56" s="1310"/>
      <c r="F56" s="1310"/>
      <c r="G56" s="1310"/>
      <c r="H56" s="1310"/>
      <c r="I56" s="1310"/>
      <c r="J56" s="1310"/>
      <c r="K56" s="1310"/>
      <c r="L56" s="1310"/>
      <c r="M56" s="1310"/>
      <c r="N56" s="1310"/>
      <c r="O56" s="1310"/>
      <c r="P56" s="1310"/>
      <c r="Q56" s="1310"/>
      <c r="R56" s="1310"/>
      <c r="S56" s="1310"/>
      <c r="T56" s="1310"/>
      <c r="U56" s="1310"/>
      <c r="V56" s="1310"/>
      <c r="W56" s="1310"/>
      <c r="X56" s="1310"/>
      <c r="Y56" s="1310"/>
      <c r="Z56" s="1310"/>
      <c r="AA56" s="1310"/>
      <c r="AB56" s="1310"/>
      <c r="AC56" s="1310"/>
      <c r="AD56" s="1310"/>
      <c r="AE56" s="1310"/>
      <c r="AF56" s="1310"/>
      <c r="AG56" s="1310"/>
      <c r="AH56" s="1310"/>
      <c r="AI56" s="1310"/>
      <c r="AJ56" s="1310"/>
      <c r="AK56" s="1310"/>
      <c r="AL56" s="1310"/>
      <c r="AM56" s="1310"/>
    </row>
    <row r="57" spans="1:42" hidden="1" x14ac:dyDescent="0.15">
      <c r="A57" s="70"/>
      <c r="B57" s="1310"/>
      <c r="C57" s="1310"/>
      <c r="D57" s="1310"/>
      <c r="E57" s="1310"/>
      <c r="F57" s="1310"/>
      <c r="G57" s="1310"/>
      <c r="H57" s="1310"/>
      <c r="I57" s="1310"/>
      <c r="J57" s="1310"/>
      <c r="K57" s="1310"/>
      <c r="L57" s="1310"/>
      <c r="M57" s="1310"/>
      <c r="N57" s="1310"/>
      <c r="O57" s="1310"/>
      <c r="P57" s="1310"/>
      <c r="Q57" s="1310"/>
      <c r="R57" s="1310"/>
      <c r="S57" s="1310"/>
      <c r="T57" s="1310"/>
      <c r="U57" s="1310"/>
      <c r="V57" s="1310"/>
      <c r="W57" s="1310"/>
      <c r="X57" s="1310"/>
      <c r="Y57" s="1310"/>
      <c r="Z57" s="1310"/>
      <c r="AA57" s="1310"/>
      <c r="AB57" s="1310"/>
      <c r="AC57" s="1310"/>
      <c r="AD57" s="1310"/>
      <c r="AE57" s="1310"/>
      <c r="AF57" s="1310"/>
      <c r="AG57" s="1310"/>
      <c r="AH57" s="1310"/>
      <c r="AI57" s="1310"/>
      <c r="AJ57" s="1310"/>
      <c r="AK57" s="1310"/>
      <c r="AL57" s="1310"/>
      <c r="AM57" s="1310"/>
    </row>
    <row r="58" spans="1:42" hidden="1" x14ac:dyDescent="0.15">
      <c r="A58" s="70"/>
      <c r="B58" s="1310"/>
      <c r="C58" s="1310"/>
      <c r="D58" s="1310"/>
      <c r="E58" s="1310"/>
      <c r="F58" s="1310"/>
      <c r="G58" s="1310"/>
      <c r="H58" s="1310"/>
      <c r="I58" s="1310"/>
      <c r="J58" s="1310"/>
      <c r="K58" s="1310"/>
      <c r="L58" s="1310"/>
      <c r="M58" s="1310"/>
      <c r="N58" s="1310"/>
      <c r="O58" s="1310"/>
      <c r="P58" s="1310"/>
      <c r="Q58" s="1310"/>
      <c r="R58" s="1310"/>
      <c r="S58" s="1310"/>
      <c r="T58" s="1310"/>
      <c r="U58" s="1310"/>
      <c r="V58" s="1310"/>
      <c r="W58" s="1310"/>
      <c r="X58" s="1310"/>
      <c r="Y58" s="1310"/>
      <c r="Z58" s="1310"/>
      <c r="AA58" s="1310"/>
      <c r="AB58" s="1310"/>
      <c r="AC58" s="1310"/>
      <c r="AD58" s="1310"/>
      <c r="AE58" s="1310"/>
      <c r="AF58" s="1310"/>
      <c r="AG58" s="1310"/>
      <c r="AH58" s="1310"/>
      <c r="AI58" s="1310"/>
      <c r="AJ58" s="1310"/>
      <c r="AK58" s="1310"/>
      <c r="AL58" s="1310"/>
      <c r="AM58" s="1310"/>
    </row>
    <row r="59" spans="1:42"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row>
    <row r="60" spans="1:42" x14ac:dyDescent="0.1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row>
    <row r="61" spans="1:42" ht="14.25" x14ac:dyDescent="0.15">
      <c r="A61" s="30"/>
      <c r="B61" s="31"/>
      <c r="C61" s="267"/>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6"/>
      <c r="AO61" s="266"/>
      <c r="AP61" s="266"/>
    </row>
    <row r="62" spans="1:42" x14ac:dyDescent="0.15">
      <c r="A62" s="30"/>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row>
    <row r="63" spans="1:42" x14ac:dyDescent="0.15">
      <c r="A63" s="30"/>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row>
    <row r="64" spans="1:42" x14ac:dyDescent="0.15">
      <c r="A64" s="30"/>
    </row>
  </sheetData>
  <sheetProtection algorithmName="SHA-512" hashValue="zLrtp3F2rxKPwjGspfHBxbJH811y0bbF1igwuHbVNk2tocSqrMMmj1gNb0joFzzHkNdN324ZcTzZyu2idzO+mg==" saltValue="Y0N/a2msFDKZ3bAFi4aR/w==" spinCount="100000" sheet="1" objects="1" scenarios="1"/>
  <mergeCells count="22">
    <mergeCell ref="A28:AM33"/>
    <mergeCell ref="A36:AM47"/>
    <mergeCell ref="B54:AM58"/>
    <mergeCell ref="V10:AB10"/>
    <mergeCell ref="A12:AM12"/>
    <mergeCell ref="A15:AM15"/>
    <mergeCell ref="D24:AM25"/>
    <mergeCell ref="AH18:AM18"/>
    <mergeCell ref="AH19:AM19"/>
    <mergeCell ref="AC10:AM10"/>
    <mergeCell ref="V7:AB7"/>
    <mergeCell ref="AC7:AM7"/>
    <mergeCell ref="V8:AB8"/>
    <mergeCell ref="AC8:AM8"/>
    <mergeCell ref="V9:AB9"/>
    <mergeCell ref="AC9:AM9"/>
    <mergeCell ref="A2:AM3"/>
    <mergeCell ref="AC4:AM4"/>
    <mergeCell ref="V6:AB6"/>
    <mergeCell ref="AC6:AF6"/>
    <mergeCell ref="AG6:AK6"/>
    <mergeCell ref="AL6:AM6"/>
  </mergeCells>
  <phoneticPr fontId="7"/>
  <conditionalFormatting sqref="AF17:AM20">
    <cfRule type="expression" dxfId="5" priority="1">
      <formula>AND($AN$18=FALSE,$AN$19=FALSE)</formula>
    </cfRule>
  </conditionalFormatting>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Fill="0" autoLine="0" autoPict="0">
                <anchor moveWithCells="1">
                  <from>
                    <xdr:col>31</xdr:col>
                    <xdr:colOff>123825</xdr:colOff>
                    <xdr:row>16</xdr:row>
                    <xdr:rowOff>114300</xdr:rowOff>
                  </from>
                  <to>
                    <xdr:col>32</xdr:col>
                    <xdr:colOff>161925</xdr:colOff>
                    <xdr:row>18</xdr:row>
                    <xdr:rowOff>76200</xdr:rowOff>
                  </to>
                </anchor>
              </controlPr>
            </control>
          </mc:Choice>
        </mc:AlternateContent>
        <mc:AlternateContent xmlns:mc="http://schemas.openxmlformats.org/markup-compatibility/2006">
          <mc:Choice Requires="x14">
            <control shapeId="9224" r:id="rId5" name="Check Box 8">
              <controlPr defaultSize="0" autoFill="0" autoLine="0" autoPict="0">
                <anchor moveWithCells="1">
                  <from>
                    <xdr:col>31</xdr:col>
                    <xdr:colOff>123825</xdr:colOff>
                    <xdr:row>17</xdr:row>
                    <xdr:rowOff>104775</xdr:rowOff>
                  </from>
                  <to>
                    <xdr:col>33</xdr:col>
                    <xdr:colOff>19050</xdr:colOff>
                    <xdr:row>19</xdr:row>
                    <xdr:rowOff>76200</xdr:rowOff>
                  </to>
                </anchor>
              </controlPr>
            </control>
          </mc:Choice>
        </mc:AlternateContent>
        <mc:AlternateContent xmlns:mc="http://schemas.openxmlformats.org/markup-compatibility/2006">
          <mc:Choice Requires="x14">
            <control shapeId="9226" r:id="rId6" name="Check Box 10">
              <controlPr defaultSize="0" autoFill="0" autoLine="0" autoPict="0">
                <anchor moveWithCells="1">
                  <from>
                    <xdr:col>0</xdr:col>
                    <xdr:colOff>0</xdr:colOff>
                    <xdr:row>48</xdr:row>
                    <xdr:rowOff>123825</xdr:rowOff>
                  </from>
                  <to>
                    <xdr:col>7</xdr:col>
                    <xdr:colOff>28575</xdr:colOff>
                    <xdr:row>50</xdr:row>
                    <xdr:rowOff>66675</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0</xdr:colOff>
                    <xdr:row>49</xdr:row>
                    <xdr:rowOff>114300</xdr:rowOff>
                  </from>
                  <to>
                    <xdr:col>7</xdr:col>
                    <xdr:colOff>28575</xdr:colOff>
                    <xdr:row>51</xdr:row>
                    <xdr:rowOff>76200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0</xdr:colOff>
                    <xdr:row>50</xdr:row>
                    <xdr:rowOff>104775</xdr:rowOff>
                  </from>
                  <to>
                    <xdr:col>7</xdr:col>
                    <xdr:colOff>28575</xdr:colOff>
                    <xdr:row>52</xdr:row>
                    <xdr:rowOff>66675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BJ42"/>
  <sheetViews>
    <sheetView view="pageBreakPreview" zoomScale="70" zoomScaleNormal="85" zoomScaleSheetLayoutView="70" workbookViewId="0">
      <selection activeCell="J7" sqref="J7:BH9"/>
    </sheetView>
  </sheetViews>
  <sheetFormatPr defaultRowHeight="13.5" x14ac:dyDescent="0.15"/>
  <cols>
    <col min="1" max="60" width="2.25" style="589" customWidth="1"/>
    <col min="61" max="61" width="10" style="589" hidden="1" customWidth="1"/>
    <col min="62" max="62" width="2.25" style="589" hidden="1" customWidth="1"/>
    <col min="63" max="72" width="2.25" style="589" customWidth="1"/>
    <col min="73" max="16384" width="9" style="589"/>
  </cols>
  <sheetData>
    <row r="1" spans="1:61" ht="13.5" customHeight="1" x14ac:dyDescent="0.15">
      <c r="A1" s="52" t="s">
        <v>123</v>
      </c>
      <c r="B1" s="52"/>
      <c r="C1" s="52"/>
      <c r="D1" s="52"/>
      <c r="E1" s="52"/>
      <c r="F1" s="52"/>
      <c r="G1" s="52"/>
      <c r="H1" s="52"/>
      <c r="I1" s="52"/>
      <c r="J1" s="52"/>
      <c r="K1" s="52"/>
      <c r="L1" s="52"/>
      <c r="M1" s="52"/>
      <c r="N1" s="52"/>
      <c r="O1" s="52"/>
      <c r="P1" s="52"/>
      <c r="Q1" s="52"/>
      <c r="R1" s="52"/>
      <c r="S1" s="52"/>
      <c r="T1" s="52"/>
      <c r="U1" s="52"/>
      <c r="V1" s="52"/>
      <c r="W1" s="52"/>
      <c r="X1" s="52"/>
      <c r="Y1" s="52"/>
      <c r="Z1" s="52"/>
      <c r="AA1" s="1327" t="s">
        <v>145</v>
      </c>
      <c r="AB1" s="1328"/>
      <c r="AC1" s="1328"/>
      <c r="AD1" s="1331">
        <f>⑩第２号様式の２!F1</f>
        <v>0</v>
      </c>
      <c r="AE1" s="1331"/>
      <c r="AF1" s="1331"/>
      <c r="AG1" s="1333" t="s">
        <v>98</v>
      </c>
      <c r="AH1" s="1335" t="s">
        <v>146</v>
      </c>
      <c r="AI1" s="1328"/>
      <c r="AJ1" s="1328"/>
      <c r="AK1" s="1328"/>
      <c r="AL1" s="1328"/>
      <c r="AM1" s="1328"/>
      <c r="AN1" s="1336">
        <f>⑩第２号様式の２!E3</f>
        <v>0</v>
      </c>
      <c r="AO1" s="1336"/>
      <c r="AP1" s="1336"/>
      <c r="AQ1" s="1336"/>
      <c r="AR1" s="1336"/>
      <c r="AS1" s="1336"/>
      <c r="AT1" s="1336"/>
      <c r="AU1" s="1337"/>
      <c r="AV1" s="1335" t="s">
        <v>147</v>
      </c>
      <c r="AW1" s="1340"/>
      <c r="AX1" s="1340"/>
      <c r="AY1" s="1340"/>
      <c r="AZ1" s="1343">
        <f>⑩第２号様式の２!E4</f>
        <v>0</v>
      </c>
      <c r="BA1" s="1343"/>
      <c r="BB1" s="1343"/>
      <c r="BC1" s="1343"/>
      <c r="BD1" s="1343"/>
      <c r="BE1" s="1343"/>
      <c r="BF1" s="1343"/>
      <c r="BG1" s="1343"/>
      <c r="BH1" s="1344"/>
    </row>
    <row r="2" spans="1:61"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1329"/>
      <c r="AB2" s="1330"/>
      <c r="AC2" s="1330"/>
      <c r="AD2" s="1332"/>
      <c r="AE2" s="1332"/>
      <c r="AF2" s="1332"/>
      <c r="AG2" s="1334"/>
      <c r="AH2" s="1329"/>
      <c r="AI2" s="1330"/>
      <c r="AJ2" s="1330"/>
      <c r="AK2" s="1330"/>
      <c r="AL2" s="1330"/>
      <c r="AM2" s="1330"/>
      <c r="AN2" s="1338"/>
      <c r="AO2" s="1338"/>
      <c r="AP2" s="1338"/>
      <c r="AQ2" s="1338"/>
      <c r="AR2" s="1338"/>
      <c r="AS2" s="1338"/>
      <c r="AT2" s="1338"/>
      <c r="AU2" s="1339"/>
      <c r="AV2" s="1341"/>
      <c r="AW2" s="1342"/>
      <c r="AX2" s="1342"/>
      <c r="AY2" s="1342"/>
      <c r="AZ2" s="1345"/>
      <c r="BA2" s="1345"/>
      <c r="BB2" s="1345"/>
      <c r="BC2" s="1345"/>
      <c r="BD2" s="1345"/>
      <c r="BE2" s="1345"/>
      <c r="BF2" s="1345"/>
      <c r="BG2" s="1345"/>
      <c r="BH2" s="1346"/>
    </row>
    <row r="3" spans="1:61" ht="4.5" customHeight="1" thickBot="1" x14ac:dyDescent="0.2">
      <c r="A3" s="52"/>
      <c r="B3" s="52"/>
      <c r="C3" s="52"/>
      <c r="D3" s="52"/>
      <c r="E3" s="52"/>
      <c r="F3" s="52"/>
      <c r="G3" s="52"/>
      <c r="H3" s="52"/>
      <c r="I3" s="52"/>
      <c r="J3" s="52"/>
      <c r="K3" s="52"/>
      <c r="L3" s="52"/>
      <c r="M3" s="52"/>
      <c r="N3" s="52"/>
      <c r="O3" s="52"/>
      <c r="P3" s="52"/>
      <c r="Q3" s="52"/>
      <c r="R3" s="52"/>
      <c r="S3" s="52"/>
      <c r="T3" s="52"/>
      <c r="U3" s="52"/>
      <c r="V3" s="52"/>
      <c r="W3" s="52"/>
      <c r="X3" s="52"/>
      <c r="Y3" s="52"/>
      <c r="Z3" s="52"/>
      <c r="AA3" s="590"/>
      <c r="AB3" s="590"/>
      <c r="AC3" s="590"/>
      <c r="AD3" s="53"/>
      <c r="AE3" s="53"/>
      <c r="AF3" s="53"/>
      <c r="AG3" s="590"/>
      <c r="AH3" s="590"/>
      <c r="AI3" s="590"/>
      <c r="AJ3" s="590"/>
      <c r="AK3" s="590"/>
      <c r="AL3" s="590"/>
      <c r="AM3" s="590"/>
      <c r="AN3" s="590"/>
      <c r="AO3" s="590"/>
      <c r="AP3" s="590"/>
      <c r="AQ3" s="590"/>
      <c r="AR3" s="590"/>
      <c r="AS3" s="590"/>
      <c r="AT3" s="590"/>
      <c r="AU3" s="590"/>
      <c r="AV3" s="591"/>
      <c r="AW3" s="591"/>
      <c r="AX3" s="591"/>
      <c r="AY3" s="591"/>
      <c r="AZ3" s="590"/>
      <c r="BA3" s="590"/>
      <c r="BB3" s="590"/>
      <c r="BC3" s="590"/>
      <c r="BD3" s="590"/>
      <c r="BE3" s="590"/>
      <c r="BF3" s="590"/>
      <c r="BG3" s="590"/>
      <c r="BH3" s="590"/>
    </row>
    <row r="4" spans="1:61" x14ac:dyDescent="0.15">
      <c r="A4" s="1347" t="s">
        <v>148</v>
      </c>
      <c r="B4" s="1347"/>
      <c r="C4" s="1347"/>
      <c r="D4" s="1347"/>
      <c r="E4" s="1347"/>
      <c r="F4" s="1347"/>
      <c r="G4" s="1347"/>
      <c r="H4" s="1347"/>
      <c r="I4" s="1347"/>
      <c r="J4" s="1347"/>
      <c r="K4" s="1347"/>
      <c r="L4" s="1347"/>
      <c r="M4" s="1347"/>
      <c r="N4" s="1347"/>
      <c r="O4" s="1347"/>
      <c r="P4" s="1347"/>
      <c r="Q4" s="1347"/>
      <c r="R4" s="1347"/>
      <c r="S4" s="1347"/>
      <c r="T4" s="1347"/>
      <c r="U4" s="1347"/>
      <c r="V4" s="1348"/>
      <c r="W4" s="592"/>
      <c r="X4" s="1369" t="s">
        <v>240</v>
      </c>
      <c r="Y4" s="1369"/>
      <c r="Z4" s="1370"/>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93" t="b">
        <v>0</v>
      </c>
    </row>
    <row r="5" spans="1:61" ht="14.25" thickBot="1" x14ac:dyDescent="0.2">
      <c r="A5" s="1347"/>
      <c r="B5" s="1347"/>
      <c r="C5" s="1347"/>
      <c r="D5" s="1347"/>
      <c r="E5" s="1347"/>
      <c r="F5" s="1347"/>
      <c r="G5" s="1347"/>
      <c r="H5" s="1347"/>
      <c r="I5" s="1347"/>
      <c r="J5" s="1347"/>
      <c r="K5" s="1347"/>
      <c r="L5" s="1347"/>
      <c r="M5" s="1347"/>
      <c r="N5" s="1347"/>
      <c r="O5" s="1347"/>
      <c r="P5" s="1347"/>
      <c r="Q5" s="1347"/>
      <c r="R5" s="1347"/>
      <c r="S5" s="1347"/>
      <c r="T5" s="1347"/>
      <c r="U5" s="1347"/>
      <c r="V5" s="1348"/>
      <c r="W5" s="594"/>
      <c r="X5" s="1367" t="s">
        <v>241</v>
      </c>
      <c r="Y5" s="1367"/>
      <c r="Z5" s="1368"/>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93" t="b">
        <v>0</v>
      </c>
    </row>
    <row r="6" spans="1:61" ht="3" customHeight="1" x14ac:dyDescent="0.15">
      <c r="A6" s="70"/>
      <c r="B6" s="70"/>
      <c r="C6" s="70"/>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row>
    <row r="7" spans="1:61" ht="12" customHeight="1" x14ac:dyDescent="0.15">
      <c r="A7" s="1349" t="s">
        <v>149</v>
      </c>
      <c r="B7" s="1350"/>
      <c r="C7" s="1350"/>
      <c r="D7" s="1350"/>
      <c r="E7" s="1350"/>
      <c r="F7" s="1350"/>
      <c r="G7" s="1350"/>
      <c r="H7" s="1350"/>
      <c r="I7" s="1351"/>
      <c r="J7" s="1358"/>
      <c r="K7" s="1359"/>
      <c r="L7" s="1359"/>
      <c r="M7" s="1359"/>
      <c r="N7" s="1359"/>
      <c r="O7" s="1359"/>
      <c r="P7" s="1359"/>
      <c r="Q7" s="1359"/>
      <c r="R7" s="1359"/>
      <c r="S7" s="1359"/>
      <c r="T7" s="1359"/>
      <c r="U7" s="1359"/>
      <c r="V7" s="1359"/>
      <c r="W7" s="1359"/>
      <c r="X7" s="1359"/>
      <c r="Y7" s="1359"/>
      <c r="Z7" s="1359"/>
      <c r="AA7" s="1359"/>
      <c r="AB7" s="1359"/>
      <c r="AC7" s="1359"/>
      <c r="AD7" s="1359"/>
      <c r="AE7" s="1359"/>
      <c r="AF7" s="1359"/>
      <c r="AG7" s="1359"/>
      <c r="AH7" s="1359"/>
      <c r="AI7" s="1359"/>
      <c r="AJ7" s="1359"/>
      <c r="AK7" s="1359"/>
      <c r="AL7" s="1359"/>
      <c r="AM7" s="1359"/>
      <c r="AN7" s="1359"/>
      <c r="AO7" s="1359"/>
      <c r="AP7" s="1359"/>
      <c r="AQ7" s="1359"/>
      <c r="AR7" s="1359"/>
      <c r="AS7" s="1359"/>
      <c r="AT7" s="1359"/>
      <c r="AU7" s="1359"/>
      <c r="AV7" s="1359"/>
      <c r="AW7" s="1359"/>
      <c r="AX7" s="1359"/>
      <c r="AY7" s="1359"/>
      <c r="AZ7" s="1359"/>
      <c r="BA7" s="1359"/>
      <c r="BB7" s="1359"/>
      <c r="BC7" s="1359"/>
      <c r="BD7" s="1359"/>
      <c r="BE7" s="1359"/>
      <c r="BF7" s="1359"/>
      <c r="BG7" s="1359"/>
      <c r="BH7" s="1360"/>
    </row>
    <row r="8" spans="1:61" ht="12" customHeight="1" x14ac:dyDescent="0.15">
      <c r="A8" s="1352"/>
      <c r="B8" s="1353"/>
      <c r="C8" s="1353"/>
      <c r="D8" s="1353"/>
      <c r="E8" s="1353"/>
      <c r="F8" s="1353"/>
      <c r="G8" s="1353"/>
      <c r="H8" s="1353"/>
      <c r="I8" s="1354"/>
      <c r="J8" s="1361"/>
      <c r="K8" s="1362"/>
      <c r="L8" s="1362"/>
      <c r="M8" s="1362"/>
      <c r="N8" s="1362"/>
      <c r="O8" s="1362"/>
      <c r="P8" s="1362"/>
      <c r="Q8" s="1362"/>
      <c r="R8" s="1362"/>
      <c r="S8" s="1362"/>
      <c r="T8" s="1362"/>
      <c r="U8" s="1362"/>
      <c r="V8" s="1362"/>
      <c r="W8" s="1362"/>
      <c r="X8" s="1362"/>
      <c r="Y8" s="1362"/>
      <c r="Z8" s="1362"/>
      <c r="AA8" s="1362"/>
      <c r="AB8" s="1362"/>
      <c r="AC8" s="1362"/>
      <c r="AD8" s="1362"/>
      <c r="AE8" s="1362"/>
      <c r="AF8" s="1362"/>
      <c r="AG8" s="1362"/>
      <c r="AH8" s="1362"/>
      <c r="AI8" s="1362"/>
      <c r="AJ8" s="1362"/>
      <c r="AK8" s="1362"/>
      <c r="AL8" s="1362"/>
      <c r="AM8" s="1362"/>
      <c r="AN8" s="1362"/>
      <c r="AO8" s="1362"/>
      <c r="AP8" s="1362"/>
      <c r="AQ8" s="1362"/>
      <c r="AR8" s="1362"/>
      <c r="AS8" s="1362"/>
      <c r="AT8" s="1362"/>
      <c r="AU8" s="1362"/>
      <c r="AV8" s="1362"/>
      <c r="AW8" s="1362"/>
      <c r="AX8" s="1362"/>
      <c r="AY8" s="1362"/>
      <c r="AZ8" s="1362"/>
      <c r="BA8" s="1362"/>
      <c r="BB8" s="1362"/>
      <c r="BC8" s="1362"/>
      <c r="BD8" s="1362"/>
      <c r="BE8" s="1362"/>
      <c r="BF8" s="1362"/>
      <c r="BG8" s="1362"/>
      <c r="BH8" s="1363"/>
    </row>
    <row r="9" spans="1:61" ht="12" customHeight="1" x14ac:dyDescent="0.15">
      <c r="A9" s="1355"/>
      <c r="B9" s="1356"/>
      <c r="C9" s="1356"/>
      <c r="D9" s="1356"/>
      <c r="E9" s="1356"/>
      <c r="F9" s="1356"/>
      <c r="G9" s="1356"/>
      <c r="H9" s="1356"/>
      <c r="I9" s="1357"/>
      <c r="J9" s="1364"/>
      <c r="K9" s="1365"/>
      <c r="L9" s="1365"/>
      <c r="M9" s="1365"/>
      <c r="N9" s="1365"/>
      <c r="O9" s="1365"/>
      <c r="P9" s="1365"/>
      <c r="Q9" s="1365"/>
      <c r="R9" s="1365"/>
      <c r="S9" s="1365"/>
      <c r="T9" s="1365"/>
      <c r="U9" s="1365"/>
      <c r="V9" s="1365"/>
      <c r="W9" s="1365"/>
      <c r="X9" s="1365"/>
      <c r="Y9" s="1365"/>
      <c r="Z9" s="1365"/>
      <c r="AA9" s="1365"/>
      <c r="AB9" s="1365"/>
      <c r="AC9" s="1365"/>
      <c r="AD9" s="1365"/>
      <c r="AE9" s="1365"/>
      <c r="AF9" s="1365"/>
      <c r="AG9" s="1365"/>
      <c r="AH9" s="1365"/>
      <c r="AI9" s="1365"/>
      <c r="AJ9" s="1365"/>
      <c r="AK9" s="1365"/>
      <c r="AL9" s="1365"/>
      <c r="AM9" s="1365"/>
      <c r="AN9" s="1365"/>
      <c r="AO9" s="1365"/>
      <c r="AP9" s="1365"/>
      <c r="AQ9" s="1365"/>
      <c r="AR9" s="1365"/>
      <c r="AS9" s="1365"/>
      <c r="AT9" s="1365"/>
      <c r="AU9" s="1365"/>
      <c r="AV9" s="1365"/>
      <c r="AW9" s="1365"/>
      <c r="AX9" s="1365"/>
      <c r="AY9" s="1365"/>
      <c r="AZ9" s="1365"/>
      <c r="BA9" s="1365"/>
      <c r="BB9" s="1365"/>
      <c r="BC9" s="1365"/>
      <c r="BD9" s="1365"/>
      <c r="BE9" s="1365"/>
      <c r="BF9" s="1365"/>
      <c r="BG9" s="1365"/>
      <c r="BH9" s="1366"/>
    </row>
    <row r="10" spans="1:61" ht="4.5" customHeight="1" x14ac:dyDescent="0.15">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row>
    <row r="11" spans="1:61" x14ac:dyDescent="0.15">
      <c r="A11" s="1324" t="s">
        <v>150</v>
      </c>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6"/>
      <c r="Z11" s="1325" t="s">
        <v>151</v>
      </c>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6"/>
    </row>
    <row r="12" spans="1:61" ht="13.5" customHeight="1" x14ac:dyDescent="0.15">
      <c r="A12" s="1371" t="s">
        <v>152</v>
      </c>
      <c r="B12" s="1371"/>
      <c r="C12" s="1371"/>
      <c r="D12" s="1371"/>
      <c r="E12" s="1371"/>
      <c r="F12" s="1371"/>
      <c r="G12" s="1371"/>
      <c r="H12" s="1371"/>
      <c r="I12" s="1371"/>
      <c r="J12" s="1371"/>
      <c r="K12" s="1371"/>
      <c r="L12" s="1371"/>
      <c r="M12" s="1371"/>
      <c r="N12" s="1371"/>
      <c r="O12" s="1371"/>
      <c r="P12" s="1371"/>
      <c r="Q12" s="1371"/>
      <c r="R12" s="1371"/>
      <c r="S12" s="1371"/>
      <c r="T12" s="1371"/>
      <c r="U12" s="1371"/>
      <c r="V12" s="1371"/>
      <c r="W12" s="1371"/>
      <c r="X12" s="1371"/>
      <c r="Y12" s="1371"/>
      <c r="Z12" s="1372" t="s">
        <v>153</v>
      </c>
      <c r="AA12" s="1373"/>
      <c r="AB12" s="1373"/>
      <c r="AC12" s="1373"/>
      <c r="AD12" s="1373"/>
      <c r="AE12" s="1373"/>
      <c r="AF12" s="1373"/>
      <c r="AG12" s="1373"/>
      <c r="AH12" s="1373"/>
      <c r="AI12" s="1373"/>
      <c r="AJ12" s="1373"/>
      <c r="AK12" s="1373"/>
      <c r="AL12" s="1373"/>
      <c r="AM12" s="1373"/>
      <c r="AN12" s="1373"/>
      <c r="AO12" s="1373"/>
      <c r="AP12" s="1373"/>
      <c r="AQ12" s="1373"/>
      <c r="AR12" s="1373"/>
      <c r="AS12" s="1373"/>
      <c r="AT12" s="1373"/>
      <c r="AU12" s="1373"/>
      <c r="AV12" s="1373"/>
      <c r="AW12" s="1373"/>
      <c r="AX12" s="1373"/>
      <c r="AY12" s="1373"/>
      <c r="AZ12" s="1373"/>
      <c r="BA12" s="1373"/>
      <c r="BB12" s="1373"/>
      <c r="BC12" s="1373"/>
      <c r="BD12" s="1373"/>
      <c r="BE12" s="1373"/>
      <c r="BF12" s="1373"/>
      <c r="BG12" s="1373"/>
      <c r="BH12" s="1374"/>
    </row>
    <row r="13" spans="1:61" x14ac:dyDescent="0.15">
      <c r="A13" s="1371"/>
      <c r="B13" s="1371"/>
      <c r="C13" s="1371"/>
      <c r="D13" s="1371"/>
      <c r="E13" s="1371"/>
      <c r="F13" s="1371"/>
      <c r="G13" s="1371"/>
      <c r="H13" s="1371"/>
      <c r="I13" s="1371"/>
      <c r="J13" s="1371"/>
      <c r="K13" s="1371"/>
      <c r="L13" s="1371"/>
      <c r="M13" s="1371"/>
      <c r="N13" s="1371"/>
      <c r="O13" s="1371"/>
      <c r="P13" s="1371"/>
      <c r="Q13" s="1371"/>
      <c r="R13" s="1371"/>
      <c r="S13" s="1371"/>
      <c r="T13" s="1371"/>
      <c r="U13" s="1371"/>
      <c r="V13" s="1371"/>
      <c r="W13" s="1371"/>
      <c r="X13" s="1371"/>
      <c r="Y13" s="1371"/>
      <c r="Z13" s="1372" t="s">
        <v>154</v>
      </c>
      <c r="AA13" s="1373"/>
      <c r="AB13" s="1373"/>
      <c r="AC13" s="1373"/>
      <c r="AD13" s="1373"/>
      <c r="AE13" s="1373"/>
      <c r="AF13" s="1373"/>
      <c r="AG13" s="1373"/>
      <c r="AH13" s="1373"/>
      <c r="AI13" s="1373"/>
      <c r="AJ13" s="1373"/>
      <c r="AK13" s="1373"/>
      <c r="AL13" s="1373"/>
      <c r="AM13" s="1373"/>
      <c r="AN13" s="1373"/>
      <c r="AO13" s="1373"/>
      <c r="AP13" s="1373"/>
      <c r="AQ13" s="1373"/>
      <c r="AR13" s="1373"/>
      <c r="AS13" s="1373"/>
      <c r="AT13" s="1373"/>
      <c r="AU13" s="1373"/>
      <c r="AV13" s="1373"/>
      <c r="AW13" s="1373"/>
      <c r="AX13" s="1373"/>
      <c r="AY13" s="1374"/>
      <c r="AZ13" s="1324" t="s">
        <v>155</v>
      </c>
      <c r="BA13" s="1325"/>
      <c r="BB13" s="1325"/>
      <c r="BC13" s="1325"/>
      <c r="BD13" s="1325"/>
      <c r="BE13" s="1325"/>
      <c r="BF13" s="1325"/>
      <c r="BG13" s="1325"/>
      <c r="BH13" s="1326"/>
    </row>
    <row r="14" spans="1:61" ht="13.5" customHeight="1" x14ac:dyDescent="0.15">
      <c r="A14" s="1371"/>
      <c r="B14" s="1371"/>
      <c r="C14" s="1371"/>
      <c r="D14" s="1371"/>
      <c r="E14" s="1371"/>
      <c r="F14" s="1371"/>
      <c r="G14" s="1371"/>
      <c r="H14" s="1371"/>
      <c r="I14" s="1371"/>
      <c r="J14" s="1371"/>
      <c r="K14" s="1371"/>
      <c r="L14" s="1371"/>
      <c r="M14" s="1371"/>
      <c r="N14" s="1371"/>
      <c r="O14" s="1371"/>
      <c r="P14" s="1371"/>
      <c r="Q14" s="1371"/>
      <c r="R14" s="1371"/>
      <c r="S14" s="1371"/>
      <c r="T14" s="1371"/>
      <c r="U14" s="1371"/>
      <c r="V14" s="1371"/>
      <c r="W14" s="1371"/>
      <c r="X14" s="1371"/>
      <c r="Y14" s="1371"/>
      <c r="Z14" s="1375" t="s">
        <v>156</v>
      </c>
      <c r="AA14" s="1376"/>
      <c r="AB14" s="1376"/>
      <c r="AC14" s="1376"/>
      <c r="AD14" s="1376"/>
      <c r="AE14" s="1376"/>
      <c r="AF14" s="1376"/>
      <c r="AG14" s="1376"/>
      <c r="AH14" s="1376"/>
      <c r="AI14" s="1376"/>
      <c r="AJ14" s="1376"/>
      <c r="AK14" s="1376"/>
      <c r="AL14" s="1376"/>
      <c r="AM14" s="1376"/>
      <c r="AN14" s="1376"/>
      <c r="AO14" s="1376"/>
      <c r="AP14" s="1376"/>
      <c r="AQ14" s="1376"/>
      <c r="AR14" s="1376"/>
      <c r="AS14" s="1376"/>
      <c r="AT14" s="1376"/>
      <c r="AU14" s="1376"/>
      <c r="AV14" s="1376"/>
      <c r="AW14" s="1376"/>
      <c r="AX14" s="1376"/>
      <c r="AY14" s="1377"/>
      <c r="AZ14" s="1375" t="s">
        <v>157</v>
      </c>
      <c r="BA14" s="1376"/>
      <c r="BB14" s="1376"/>
      <c r="BC14" s="1376"/>
      <c r="BD14" s="1376"/>
      <c r="BE14" s="1376"/>
      <c r="BF14" s="1376"/>
      <c r="BG14" s="1376"/>
      <c r="BH14" s="1377"/>
    </row>
    <row r="15" spans="1:61" x14ac:dyDescent="0.15">
      <c r="A15" s="1371"/>
      <c r="B15" s="1371"/>
      <c r="C15" s="1371"/>
      <c r="D15" s="1371"/>
      <c r="E15" s="1371"/>
      <c r="F15" s="1371"/>
      <c r="G15" s="1371"/>
      <c r="H15" s="1371"/>
      <c r="I15" s="1371"/>
      <c r="J15" s="1371"/>
      <c r="K15" s="1371"/>
      <c r="L15" s="1371"/>
      <c r="M15" s="1371"/>
      <c r="N15" s="1371"/>
      <c r="O15" s="1371"/>
      <c r="P15" s="1371"/>
      <c r="Q15" s="1371"/>
      <c r="R15" s="1371"/>
      <c r="S15" s="1371"/>
      <c r="T15" s="1371"/>
      <c r="U15" s="1371"/>
      <c r="V15" s="1371"/>
      <c r="W15" s="1371"/>
      <c r="X15" s="1371"/>
      <c r="Y15" s="1371"/>
      <c r="Z15" s="1378"/>
      <c r="AA15" s="1379"/>
      <c r="AB15" s="1379"/>
      <c r="AC15" s="1379"/>
      <c r="AD15" s="1379"/>
      <c r="AE15" s="1379"/>
      <c r="AF15" s="1379"/>
      <c r="AG15" s="1379"/>
      <c r="AH15" s="1379"/>
      <c r="AI15" s="1379"/>
      <c r="AJ15" s="1379"/>
      <c r="AK15" s="1379"/>
      <c r="AL15" s="1379"/>
      <c r="AM15" s="1379"/>
      <c r="AN15" s="1379"/>
      <c r="AO15" s="1379"/>
      <c r="AP15" s="1379"/>
      <c r="AQ15" s="1379"/>
      <c r="AR15" s="1379"/>
      <c r="AS15" s="1379"/>
      <c r="AT15" s="1379"/>
      <c r="AU15" s="1379"/>
      <c r="AV15" s="1379"/>
      <c r="AW15" s="1379"/>
      <c r="AX15" s="1379"/>
      <c r="AY15" s="1380"/>
      <c r="AZ15" s="1378"/>
      <c r="BA15" s="1379"/>
      <c r="BB15" s="1379"/>
      <c r="BC15" s="1379"/>
      <c r="BD15" s="1379"/>
      <c r="BE15" s="1379"/>
      <c r="BF15" s="1379"/>
      <c r="BG15" s="1379"/>
      <c r="BH15" s="1380"/>
    </row>
    <row r="16" spans="1:61" x14ac:dyDescent="0.15">
      <c r="A16" s="1371"/>
      <c r="B16" s="1371"/>
      <c r="C16" s="1371"/>
      <c r="D16" s="1371"/>
      <c r="E16" s="1371"/>
      <c r="F16" s="1371"/>
      <c r="G16" s="1371"/>
      <c r="H16" s="1371"/>
      <c r="I16" s="1371"/>
      <c r="J16" s="1371"/>
      <c r="K16" s="1371"/>
      <c r="L16" s="1371"/>
      <c r="M16" s="1371"/>
      <c r="N16" s="1371"/>
      <c r="O16" s="1371"/>
      <c r="P16" s="1371"/>
      <c r="Q16" s="1371"/>
      <c r="R16" s="1371"/>
      <c r="S16" s="1371"/>
      <c r="T16" s="1371"/>
      <c r="U16" s="1371"/>
      <c r="V16" s="1371"/>
      <c r="W16" s="1371"/>
      <c r="X16" s="1371"/>
      <c r="Y16" s="1371"/>
      <c r="Z16" s="1378"/>
      <c r="AA16" s="1379"/>
      <c r="AB16" s="1379"/>
      <c r="AC16" s="1379"/>
      <c r="AD16" s="1379"/>
      <c r="AE16" s="1379"/>
      <c r="AF16" s="1379"/>
      <c r="AG16" s="1379"/>
      <c r="AH16" s="1379"/>
      <c r="AI16" s="1379"/>
      <c r="AJ16" s="1379"/>
      <c r="AK16" s="1379"/>
      <c r="AL16" s="1379"/>
      <c r="AM16" s="1379"/>
      <c r="AN16" s="1379"/>
      <c r="AO16" s="1379"/>
      <c r="AP16" s="1379"/>
      <c r="AQ16" s="1379"/>
      <c r="AR16" s="1379"/>
      <c r="AS16" s="1379"/>
      <c r="AT16" s="1379"/>
      <c r="AU16" s="1379"/>
      <c r="AV16" s="1379"/>
      <c r="AW16" s="1379"/>
      <c r="AX16" s="1379"/>
      <c r="AY16" s="1380"/>
      <c r="AZ16" s="1378"/>
      <c r="BA16" s="1379"/>
      <c r="BB16" s="1379"/>
      <c r="BC16" s="1379"/>
      <c r="BD16" s="1379"/>
      <c r="BE16" s="1379"/>
      <c r="BF16" s="1379"/>
      <c r="BG16" s="1379"/>
      <c r="BH16" s="1380"/>
    </row>
    <row r="17" spans="1:60" x14ac:dyDescent="0.15">
      <c r="A17" s="1371"/>
      <c r="B17" s="1371"/>
      <c r="C17" s="1371"/>
      <c r="D17" s="1371"/>
      <c r="E17" s="1371"/>
      <c r="F17" s="1371"/>
      <c r="G17" s="1371"/>
      <c r="H17" s="1371"/>
      <c r="I17" s="1371"/>
      <c r="J17" s="1371"/>
      <c r="K17" s="1371"/>
      <c r="L17" s="1371"/>
      <c r="M17" s="1371"/>
      <c r="N17" s="1371"/>
      <c r="O17" s="1371"/>
      <c r="P17" s="1371"/>
      <c r="Q17" s="1371"/>
      <c r="R17" s="1371"/>
      <c r="S17" s="1371"/>
      <c r="T17" s="1371"/>
      <c r="U17" s="1371"/>
      <c r="V17" s="1371"/>
      <c r="W17" s="1371"/>
      <c r="X17" s="1371"/>
      <c r="Y17" s="1371"/>
      <c r="Z17" s="1381"/>
      <c r="AA17" s="1382"/>
      <c r="AB17" s="1382"/>
      <c r="AC17" s="1382"/>
      <c r="AD17" s="1382"/>
      <c r="AE17" s="1382"/>
      <c r="AF17" s="1382"/>
      <c r="AG17" s="1382"/>
      <c r="AH17" s="1382"/>
      <c r="AI17" s="1382"/>
      <c r="AJ17" s="1382"/>
      <c r="AK17" s="1382"/>
      <c r="AL17" s="1382"/>
      <c r="AM17" s="1382"/>
      <c r="AN17" s="1382"/>
      <c r="AO17" s="1382"/>
      <c r="AP17" s="1382"/>
      <c r="AQ17" s="1382"/>
      <c r="AR17" s="1382"/>
      <c r="AS17" s="1382"/>
      <c r="AT17" s="1382"/>
      <c r="AU17" s="1382"/>
      <c r="AV17" s="1382"/>
      <c r="AW17" s="1382"/>
      <c r="AX17" s="1382"/>
      <c r="AY17" s="1383"/>
      <c r="AZ17" s="1381"/>
      <c r="BA17" s="1382"/>
      <c r="BB17" s="1382"/>
      <c r="BC17" s="1382"/>
      <c r="BD17" s="1382"/>
      <c r="BE17" s="1382"/>
      <c r="BF17" s="1382"/>
      <c r="BG17" s="1382"/>
      <c r="BH17" s="1383"/>
    </row>
    <row r="18" spans="1:60" x14ac:dyDescent="0.15">
      <c r="A18" s="1384" t="s">
        <v>158</v>
      </c>
      <c r="B18" s="1384"/>
      <c r="C18" s="1384"/>
      <c r="D18" s="1385"/>
      <c r="E18" s="1385"/>
      <c r="F18" s="1385"/>
      <c r="G18" s="1385"/>
      <c r="H18" s="1385"/>
      <c r="I18" s="1385"/>
      <c r="J18" s="1385"/>
      <c r="K18" s="1385"/>
      <c r="L18" s="1385"/>
      <c r="M18" s="1385"/>
      <c r="N18" s="1385"/>
      <c r="O18" s="1385"/>
      <c r="P18" s="1385"/>
      <c r="Q18" s="1385"/>
      <c r="R18" s="1385"/>
      <c r="S18" s="1385"/>
      <c r="T18" s="1385"/>
      <c r="U18" s="1385"/>
      <c r="V18" s="1385"/>
      <c r="W18" s="1385"/>
      <c r="X18" s="1385"/>
      <c r="Y18" s="1385"/>
      <c r="Z18" s="1384" t="s">
        <v>158</v>
      </c>
      <c r="AA18" s="1384"/>
      <c r="AB18" s="1384"/>
      <c r="AC18" s="1386"/>
      <c r="AD18" s="1387"/>
      <c r="AE18" s="1387"/>
      <c r="AF18" s="1387"/>
      <c r="AG18" s="1387"/>
      <c r="AH18" s="1387"/>
      <c r="AI18" s="1387"/>
      <c r="AJ18" s="1387"/>
      <c r="AK18" s="1387"/>
      <c r="AL18" s="1387"/>
      <c r="AM18" s="1387"/>
      <c r="AN18" s="1387"/>
      <c r="AO18" s="1387"/>
      <c r="AP18" s="1387"/>
      <c r="AQ18" s="1387"/>
      <c r="AR18" s="1387"/>
      <c r="AS18" s="1387"/>
      <c r="AT18" s="1387"/>
      <c r="AU18" s="1387"/>
      <c r="AV18" s="1387"/>
      <c r="AW18" s="1387"/>
      <c r="AX18" s="1387"/>
      <c r="AY18" s="1388"/>
      <c r="AZ18" s="1358"/>
      <c r="BA18" s="1359"/>
      <c r="BB18" s="1359"/>
      <c r="BC18" s="1359"/>
      <c r="BD18" s="1359"/>
      <c r="BE18" s="1359"/>
      <c r="BF18" s="1359"/>
      <c r="BG18" s="1359"/>
      <c r="BH18" s="1360"/>
    </row>
    <row r="19" spans="1:60" x14ac:dyDescent="0.15">
      <c r="A19" s="1384"/>
      <c r="B19" s="1384"/>
      <c r="C19" s="1384"/>
      <c r="D19" s="1385"/>
      <c r="E19" s="1385"/>
      <c r="F19" s="1385"/>
      <c r="G19" s="1385"/>
      <c r="H19" s="1385"/>
      <c r="I19" s="1385"/>
      <c r="J19" s="1385"/>
      <c r="K19" s="1385"/>
      <c r="L19" s="1385"/>
      <c r="M19" s="1385"/>
      <c r="N19" s="1385"/>
      <c r="O19" s="1385"/>
      <c r="P19" s="1385"/>
      <c r="Q19" s="1385"/>
      <c r="R19" s="1385"/>
      <c r="S19" s="1385"/>
      <c r="T19" s="1385"/>
      <c r="U19" s="1385"/>
      <c r="V19" s="1385"/>
      <c r="W19" s="1385"/>
      <c r="X19" s="1385"/>
      <c r="Y19" s="1385"/>
      <c r="Z19" s="1384"/>
      <c r="AA19" s="1384"/>
      <c r="AB19" s="1384"/>
      <c r="AC19" s="1389"/>
      <c r="AD19" s="1390"/>
      <c r="AE19" s="1390"/>
      <c r="AF19" s="1390"/>
      <c r="AG19" s="1390"/>
      <c r="AH19" s="1390"/>
      <c r="AI19" s="1390"/>
      <c r="AJ19" s="1390"/>
      <c r="AK19" s="1390"/>
      <c r="AL19" s="1390"/>
      <c r="AM19" s="1390"/>
      <c r="AN19" s="1390"/>
      <c r="AO19" s="1390"/>
      <c r="AP19" s="1390"/>
      <c r="AQ19" s="1390"/>
      <c r="AR19" s="1390"/>
      <c r="AS19" s="1390"/>
      <c r="AT19" s="1390"/>
      <c r="AU19" s="1390"/>
      <c r="AV19" s="1390"/>
      <c r="AW19" s="1390"/>
      <c r="AX19" s="1390"/>
      <c r="AY19" s="1391"/>
      <c r="AZ19" s="1361"/>
      <c r="BA19" s="1362"/>
      <c r="BB19" s="1362"/>
      <c r="BC19" s="1362"/>
      <c r="BD19" s="1362"/>
      <c r="BE19" s="1362"/>
      <c r="BF19" s="1362"/>
      <c r="BG19" s="1362"/>
      <c r="BH19" s="1363"/>
    </row>
    <row r="20" spans="1:60" x14ac:dyDescent="0.15">
      <c r="A20" s="1384"/>
      <c r="B20" s="1384"/>
      <c r="C20" s="1384"/>
      <c r="D20" s="1385"/>
      <c r="E20" s="1385"/>
      <c r="F20" s="1385"/>
      <c r="G20" s="1385"/>
      <c r="H20" s="1385"/>
      <c r="I20" s="1385"/>
      <c r="J20" s="1385"/>
      <c r="K20" s="1385"/>
      <c r="L20" s="1385"/>
      <c r="M20" s="1385"/>
      <c r="N20" s="1385"/>
      <c r="O20" s="1385"/>
      <c r="P20" s="1385"/>
      <c r="Q20" s="1385"/>
      <c r="R20" s="1385"/>
      <c r="S20" s="1385"/>
      <c r="T20" s="1385"/>
      <c r="U20" s="1385"/>
      <c r="V20" s="1385"/>
      <c r="W20" s="1385"/>
      <c r="X20" s="1385"/>
      <c r="Y20" s="1385"/>
      <c r="Z20" s="1384"/>
      <c r="AA20" s="1384"/>
      <c r="AB20" s="1384"/>
      <c r="AC20" s="1389"/>
      <c r="AD20" s="1390"/>
      <c r="AE20" s="1390"/>
      <c r="AF20" s="1390"/>
      <c r="AG20" s="1390"/>
      <c r="AH20" s="1390"/>
      <c r="AI20" s="1390"/>
      <c r="AJ20" s="1390"/>
      <c r="AK20" s="1390"/>
      <c r="AL20" s="1390"/>
      <c r="AM20" s="1390"/>
      <c r="AN20" s="1390"/>
      <c r="AO20" s="1390"/>
      <c r="AP20" s="1390"/>
      <c r="AQ20" s="1390"/>
      <c r="AR20" s="1390"/>
      <c r="AS20" s="1390"/>
      <c r="AT20" s="1390"/>
      <c r="AU20" s="1390"/>
      <c r="AV20" s="1390"/>
      <c r="AW20" s="1390"/>
      <c r="AX20" s="1390"/>
      <c r="AY20" s="1391"/>
      <c r="AZ20" s="1361"/>
      <c r="BA20" s="1362"/>
      <c r="BB20" s="1362"/>
      <c r="BC20" s="1362"/>
      <c r="BD20" s="1362"/>
      <c r="BE20" s="1362"/>
      <c r="BF20" s="1362"/>
      <c r="BG20" s="1362"/>
      <c r="BH20" s="1363"/>
    </row>
    <row r="21" spans="1:60" x14ac:dyDescent="0.15">
      <c r="A21" s="1384"/>
      <c r="B21" s="1384"/>
      <c r="C21" s="1384"/>
      <c r="D21" s="1385"/>
      <c r="E21" s="1385"/>
      <c r="F21" s="1385"/>
      <c r="G21" s="1385"/>
      <c r="H21" s="1385"/>
      <c r="I21" s="1385"/>
      <c r="J21" s="1385"/>
      <c r="K21" s="1385"/>
      <c r="L21" s="1385"/>
      <c r="M21" s="1385"/>
      <c r="N21" s="1385"/>
      <c r="O21" s="1385"/>
      <c r="P21" s="1385"/>
      <c r="Q21" s="1385"/>
      <c r="R21" s="1385"/>
      <c r="S21" s="1385"/>
      <c r="T21" s="1385"/>
      <c r="U21" s="1385"/>
      <c r="V21" s="1385"/>
      <c r="W21" s="1385"/>
      <c r="X21" s="1385"/>
      <c r="Y21" s="1385"/>
      <c r="Z21" s="1384"/>
      <c r="AA21" s="1384"/>
      <c r="AB21" s="1384"/>
      <c r="AC21" s="1389"/>
      <c r="AD21" s="1390"/>
      <c r="AE21" s="1390"/>
      <c r="AF21" s="1390"/>
      <c r="AG21" s="1390"/>
      <c r="AH21" s="1390"/>
      <c r="AI21" s="1390"/>
      <c r="AJ21" s="1390"/>
      <c r="AK21" s="1390"/>
      <c r="AL21" s="1390"/>
      <c r="AM21" s="1390"/>
      <c r="AN21" s="1390"/>
      <c r="AO21" s="1390"/>
      <c r="AP21" s="1390"/>
      <c r="AQ21" s="1390"/>
      <c r="AR21" s="1390"/>
      <c r="AS21" s="1390"/>
      <c r="AT21" s="1390"/>
      <c r="AU21" s="1390"/>
      <c r="AV21" s="1390"/>
      <c r="AW21" s="1390"/>
      <c r="AX21" s="1390"/>
      <c r="AY21" s="1391"/>
      <c r="AZ21" s="1361"/>
      <c r="BA21" s="1362"/>
      <c r="BB21" s="1362"/>
      <c r="BC21" s="1362"/>
      <c r="BD21" s="1362"/>
      <c r="BE21" s="1362"/>
      <c r="BF21" s="1362"/>
      <c r="BG21" s="1362"/>
      <c r="BH21" s="1363"/>
    </row>
    <row r="22" spans="1:60" x14ac:dyDescent="0.15">
      <c r="A22" s="1384"/>
      <c r="B22" s="1384"/>
      <c r="C22" s="1384"/>
      <c r="D22" s="1385"/>
      <c r="E22" s="1385"/>
      <c r="F22" s="1385"/>
      <c r="G22" s="1385"/>
      <c r="H22" s="1385"/>
      <c r="I22" s="1385"/>
      <c r="J22" s="1385"/>
      <c r="K22" s="1385"/>
      <c r="L22" s="1385"/>
      <c r="M22" s="1385"/>
      <c r="N22" s="1385"/>
      <c r="O22" s="1385"/>
      <c r="P22" s="1385"/>
      <c r="Q22" s="1385"/>
      <c r="R22" s="1385"/>
      <c r="S22" s="1385"/>
      <c r="T22" s="1385"/>
      <c r="U22" s="1385"/>
      <c r="V22" s="1385"/>
      <c r="W22" s="1385"/>
      <c r="X22" s="1385"/>
      <c r="Y22" s="1385"/>
      <c r="Z22" s="1384"/>
      <c r="AA22" s="1384"/>
      <c r="AB22" s="1384"/>
      <c r="AC22" s="1392"/>
      <c r="AD22" s="1393"/>
      <c r="AE22" s="1393"/>
      <c r="AF22" s="1393"/>
      <c r="AG22" s="1393"/>
      <c r="AH22" s="1393"/>
      <c r="AI22" s="1393"/>
      <c r="AJ22" s="1393"/>
      <c r="AK22" s="1393"/>
      <c r="AL22" s="1393"/>
      <c r="AM22" s="1393"/>
      <c r="AN22" s="1393"/>
      <c r="AO22" s="1393"/>
      <c r="AP22" s="1393"/>
      <c r="AQ22" s="1393"/>
      <c r="AR22" s="1393"/>
      <c r="AS22" s="1393"/>
      <c r="AT22" s="1393"/>
      <c r="AU22" s="1393"/>
      <c r="AV22" s="1393"/>
      <c r="AW22" s="1393"/>
      <c r="AX22" s="1393"/>
      <c r="AY22" s="1394"/>
      <c r="AZ22" s="1361"/>
      <c r="BA22" s="1362"/>
      <c r="BB22" s="1362"/>
      <c r="BC22" s="1362"/>
      <c r="BD22" s="1362"/>
      <c r="BE22" s="1362"/>
      <c r="BF22" s="1362"/>
      <c r="BG22" s="1362"/>
      <c r="BH22" s="1363"/>
    </row>
    <row r="23" spans="1:60" x14ac:dyDescent="0.15">
      <c r="A23" s="1384" t="s">
        <v>159</v>
      </c>
      <c r="B23" s="1384"/>
      <c r="C23" s="1384"/>
      <c r="D23" s="1385"/>
      <c r="E23" s="1385"/>
      <c r="F23" s="1385"/>
      <c r="G23" s="1385"/>
      <c r="H23" s="1385"/>
      <c r="I23" s="1385"/>
      <c r="J23" s="1385"/>
      <c r="K23" s="1385"/>
      <c r="L23" s="1385"/>
      <c r="M23" s="1385"/>
      <c r="N23" s="1385"/>
      <c r="O23" s="1385"/>
      <c r="P23" s="1385"/>
      <c r="Q23" s="1385"/>
      <c r="R23" s="1385"/>
      <c r="S23" s="1385"/>
      <c r="T23" s="1385"/>
      <c r="U23" s="1385"/>
      <c r="V23" s="1385"/>
      <c r="W23" s="1385"/>
      <c r="X23" s="1385"/>
      <c r="Y23" s="1385"/>
      <c r="Z23" s="1384" t="s">
        <v>159</v>
      </c>
      <c r="AA23" s="1384"/>
      <c r="AB23" s="1384"/>
      <c r="AC23" s="1386"/>
      <c r="AD23" s="1387"/>
      <c r="AE23" s="1387"/>
      <c r="AF23" s="1387"/>
      <c r="AG23" s="1387"/>
      <c r="AH23" s="1387"/>
      <c r="AI23" s="1387"/>
      <c r="AJ23" s="1387"/>
      <c r="AK23" s="1387"/>
      <c r="AL23" s="1387"/>
      <c r="AM23" s="1387"/>
      <c r="AN23" s="1387"/>
      <c r="AO23" s="1387"/>
      <c r="AP23" s="1387"/>
      <c r="AQ23" s="1387"/>
      <c r="AR23" s="1387"/>
      <c r="AS23" s="1387"/>
      <c r="AT23" s="1387"/>
      <c r="AU23" s="1387"/>
      <c r="AV23" s="1387"/>
      <c r="AW23" s="1387"/>
      <c r="AX23" s="1387"/>
      <c r="AY23" s="1388"/>
      <c r="AZ23" s="1361"/>
      <c r="BA23" s="1362"/>
      <c r="BB23" s="1362"/>
      <c r="BC23" s="1362"/>
      <c r="BD23" s="1362"/>
      <c r="BE23" s="1362"/>
      <c r="BF23" s="1362"/>
      <c r="BG23" s="1362"/>
      <c r="BH23" s="1363"/>
    </row>
    <row r="24" spans="1:60" x14ac:dyDescent="0.15">
      <c r="A24" s="1384"/>
      <c r="B24" s="1384"/>
      <c r="C24" s="1384"/>
      <c r="D24" s="1385"/>
      <c r="E24" s="1385"/>
      <c r="F24" s="1385"/>
      <c r="G24" s="1385"/>
      <c r="H24" s="1385"/>
      <c r="I24" s="1385"/>
      <c r="J24" s="1385"/>
      <c r="K24" s="1385"/>
      <c r="L24" s="1385"/>
      <c r="M24" s="1385"/>
      <c r="N24" s="1385"/>
      <c r="O24" s="1385"/>
      <c r="P24" s="1385"/>
      <c r="Q24" s="1385"/>
      <c r="R24" s="1385"/>
      <c r="S24" s="1385"/>
      <c r="T24" s="1385"/>
      <c r="U24" s="1385"/>
      <c r="V24" s="1385"/>
      <c r="W24" s="1385"/>
      <c r="X24" s="1385"/>
      <c r="Y24" s="1385"/>
      <c r="Z24" s="1384"/>
      <c r="AA24" s="1384"/>
      <c r="AB24" s="1384"/>
      <c r="AC24" s="1389"/>
      <c r="AD24" s="1390"/>
      <c r="AE24" s="1390"/>
      <c r="AF24" s="1390"/>
      <c r="AG24" s="1390"/>
      <c r="AH24" s="1390"/>
      <c r="AI24" s="1390"/>
      <c r="AJ24" s="1390"/>
      <c r="AK24" s="1390"/>
      <c r="AL24" s="1390"/>
      <c r="AM24" s="1390"/>
      <c r="AN24" s="1390"/>
      <c r="AO24" s="1390"/>
      <c r="AP24" s="1390"/>
      <c r="AQ24" s="1390"/>
      <c r="AR24" s="1390"/>
      <c r="AS24" s="1390"/>
      <c r="AT24" s="1390"/>
      <c r="AU24" s="1390"/>
      <c r="AV24" s="1390"/>
      <c r="AW24" s="1390"/>
      <c r="AX24" s="1390"/>
      <c r="AY24" s="1391"/>
      <c r="AZ24" s="1361"/>
      <c r="BA24" s="1362"/>
      <c r="BB24" s="1362"/>
      <c r="BC24" s="1362"/>
      <c r="BD24" s="1362"/>
      <c r="BE24" s="1362"/>
      <c r="BF24" s="1362"/>
      <c r="BG24" s="1362"/>
      <c r="BH24" s="1363"/>
    </row>
    <row r="25" spans="1:60" x14ac:dyDescent="0.15">
      <c r="A25" s="1384"/>
      <c r="B25" s="1384"/>
      <c r="C25" s="1384"/>
      <c r="D25" s="1385"/>
      <c r="E25" s="1385"/>
      <c r="F25" s="1385"/>
      <c r="G25" s="1385"/>
      <c r="H25" s="1385"/>
      <c r="I25" s="1385"/>
      <c r="J25" s="1385"/>
      <c r="K25" s="1385"/>
      <c r="L25" s="1385"/>
      <c r="M25" s="1385"/>
      <c r="N25" s="1385"/>
      <c r="O25" s="1385"/>
      <c r="P25" s="1385"/>
      <c r="Q25" s="1385"/>
      <c r="R25" s="1385"/>
      <c r="S25" s="1385"/>
      <c r="T25" s="1385"/>
      <c r="U25" s="1385"/>
      <c r="V25" s="1385"/>
      <c r="W25" s="1385"/>
      <c r="X25" s="1385"/>
      <c r="Y25" s="1385"/>
      <c r="Z25" s="1384"/>
      <c r="AA25" s="1384"/>
      <c r="AB25" s="1384"/>
      <c r="AC25" s="1389"/>
      <c r="AD25" s="1390"/>
      <c r="AE25" s="1390"/>
      <c r="AF25" s="1390"/>
      <c r="AG25" s="1390"/>
      <c r="AH25" s="1390"/>
      <c r="AI25" s="1390"/>
      <c r="AJ25" s="1390"/>
      <c r="AK25" s="1390"/>
      <c r="AL25" s="1390"/>
      <c r="AM25" s="1390"/>
      <c r="AN25" s="1390"/>
      <c r="AO25" s="1390"/>
      <c r="AP25" s="1390"/>
      <c r="AQ25" s="1390"/>
      <c r="AR25" s="1390"/>
      <c r="AS25" s="1390"/>
      <c r="AT25" s="1390"/>
      <c r="AU25" s="1390"/>
      <c r="AV25" s="1390"/>
      <c r="AW25" s="1390"/>
      <c r="AX25" s="1390"/>
      <c r="AY25" s="1391"/>
      <c r="AZ25" s="1361"/>
      <c r="BA25" s="1362"/>
      <c r="BB25" s="1362"/>
      <c r="BC25" s="1362"/>
      <c r="BD25" s="1362"/>
      <c r="BE25" s="1362"/>
      <c r="BF25" s="1362"/>
      <c r="BG25" s="1362"/>
      <c r="BH25" s="1363"/>
    </row>
    <row r="26" spans="1:60" x14ac:dyDescent="0.15">
      <c r="A26" s="1384"/>
      <c r="B26" s="1384"/>
      <c r="C26" s="1384"/>
      <c r="D26" s="1385"/>
      <c r="E26" s="1385"/>
      <c r="F26" s="1385"/>
      <c r="G26" s="1385"/>
      <c r="H26" s="1385"/>
      <c r="I26" s="1385"/>
      <c r="J26" s="1385"/>
      <c r="K26" s="1385"/>
      <c r="L26" s="1385"/>
      <c r="M26" s="1385"/>
      <c r="N26" s="1385"/>
      <c r="O26" s="1385"/>
      <c r="P26" s="1385"/>
      <c r="Q26" s="1385"/>
      <c r="R26" s="1385"/>
      <c r="S26" s="1385"/>
      <c r="T26" s="1385"/>
      <c r="U26" s="1385"/>
      <c r="V26" s="1385"/>
      <c r="W26" s="1385"/>
      <c r="X26" s="1385"/>
      <c r="Y26" s="1385"/>
      <c r="Z26" s="1384"/>
      <c r="AA26" s="1384"/>
      <c r="AB26" s="1384"/>
      <c r="AC26" s="1389"/>
      <c r="AD26" s="1390"/>
      <c r="AE26" s="1390"/>
      <c r="AF26" s="1390"/>
      <c r="AG26" s="1390"/>
      <c r="AH26" s="1390"/>
      <c r="AI26" s="1390"/>
      <c r="AJ26" s="1390"/>
      <c r="AK26" s="1390"/>
      <c r="AL26" s="1390"/>
      <c r="AM26" s="1390"/>
      <c r="AN26" s="1390"/>
      <c r="AO26" s="1390"/>
      <c r="AP26" s="1390"/>
      <c r="AQ26" s="1390"/>
      <c r="AR26" s="1390"/>
      <c r="AS26" s="1390"/>
      <c r="AT26" s="1390"/>
      <c r="AU26" s="1390"/>
      <c r="AV26" s="1390"/>
      <c r="AW26" s="1390"/>
      <c r="AX26" s="1390"/>
      <c r="AY26" s="1391"/>
      <c r="AZ26" s="1361"/>
      <c r="BA26" s="1362"/>
      <c r="BB26" s="1362"/>
      <c r="BC26" s="1362"/>
      <c r="BD26" s="1362"/>
      <c r="BE26" s="1362"/>
      <c r="BF26" s="1362"/>
      <c r="BG26" s="1362"/>
      <c r="BH26" s="1363"/>
    </row>
    <row r="27" spans="1:60" x14ac:dyDescent="0.15">
      <c r="A27" s="1384"/>
      <c r="B27" s="1384"/>
      <c r="C27" s="1384"/>
      <c r="D27" s="1385"/>
      <c r="E27" s="1385"/>
      <c r="F27" s="1385"/>
      <c r="G27" s="1385"/>
      <c r="H27" s="1385"/>
      <c r="I27" s="1385"/>
      <c r="J27" s="1385"/>
      <c r="K27" s="1385"/>
      <c r="L27" s="1385"/>
      <c r="M27" s="1385"/>
      <c r="N27" s="1385"/>
      <c r="O27" s="1385"/>
      <c r="P27" s="1385"/>
      <c r="Q27" s="1385"/>
      <c r="R27" s="1385"/>
      <c r="S27" s="1385"/>
      <c r="T27" s="1385"/>
      <c r="U27" s="1385"/>
      <c r="V27" s="1385"/>
      <c r="W27" s="1385"/>
      <c r="X27" s="1385"/>
      <c r="Y27" s="1385"/>
      <c r="Z27" s="1384"/>
      <c r="AA27" s="1384"/>
      <c r="AB27" s="1384"/>
      <c r="AC27" s="1392"/>
      <c r="AD27" s="1393"/>
      <c r="AE27" s="1393"/>
      <c r="AF27" s="1393"/>
      <c r="AG27" s="1393"/>
      <c r="AH27" s="1393"/>
      <c r="AI27" s="1393"/>
      <c r="AJ27" s="1393"/>
      <c r="AK27" s="1393"/>
      <c r="AL27" s="1393"/>
      <c r="AM27" s="1393"/>
      <c r="AN27" s="1393"/>
      <c r="AO27" s="1393"/>
      <c r="AP27" s="1393"/>
      <c r="AQ27" s="1393"/>
      <c r="AR27" s="1393"/>
      <c r="AS27" s="1393"/>
      <c r="AT27" s="1393"/>
      <c r="AU27" s="1393"/>
      <c r="AV27" s="1393"/>
      <c r="AW27" s="1393"/>
      <c r="AX27" s="1393"/>
      <c r="AY27" s="1394"/>
      <c r="AZ27" s="1361"/>
      <c r="BA27" s="1362"/>
      <c r="BB27" s="1362"/>
      <c r="BC27" s="1362"/>
      <c r="BD27" s="1362"/>
      <c r="BE27" s="1362"/>
      <c r="BF27" s="1362"/>
      <c r="BG27" s="1362"/>
      <c r="BH27" s="1363"/>
    </row>
    <row r="28" spans="1:60" x14ac:dyDescent="0.15">
      <c r="A28" s="1384" t="s">
        <v>160</v>
      </c>
      <c r="B28" s="1384"/>
      <c r="C28" s="1384"/>
      <c r="D28" s="1385"/>
      <c r="E28" s="1385"/>
      <c r="F28" s="1385"/>
      <c r="G28" s="1385"/>
      <c r="H28" s="1385"/>
      <c r="I28" s="1385"/>
      <c r="J28" s="1385"/>
      <c r="K28" s="1385"/>
      <c r="L28" s="1385"/>
      <c r="M28" s="1385"/>
      <c r="N28" s="1385"/>
      <c r="O28" s="1385"/>
      <c r="P28" s="1385"/>
      <c r="Q28" s="1385"/>
      <c r="R28" s="1385"/>
      <c r="S28" s="1385"/>
      <c r="T28" s="1385"/>
      <c r="U28" s="1385"/>
      <c r="V28" s="1385"/>
      <c r="W28" s="1385"/>
      <c r="X28" s="1385"/>
      <c r="Y28" s="1385"/>
      <c r="Z28" s="1384" t="s">
        <v>160</v>
      </c>
      <c r="AA28" s="1384"/>
      <c r="AB28" s="1384"/>
      <c r="AC28" s="1386"/>
      <c r="AD28" s="1387"/>
      <c r="AE28" s="1387"/>
      <c r="AF28" s="1387"/>
      <c r="AG28" s="1387"/>
      <c r="AH28" s="1387"/>
      <c r="AI28" s="1387"/>
      <c r="AJ28" s="1387"/>
      <c r="AK28" s="1387"/>
      <c r="AL28" s="1387"/>
      <c r="AM28" s="1387"/>
      <c r="AN28" s="1387"/>
      <c r="AO28" s="1387"/>
      <c r="AP28" s="1387"/>
      <c r="AQ28" s="1387"/>
      <c r="AR28" s="1387"/>
      <c r="AS28" s="1387"/>
      <c r="AT28" s="1387"/>
      <c r="AU28" s="1387"/>
      <c r="AV28" s="1387"/>
      <c r="AW28" s="1387"/>
      <c r="AX28" s="1387"/>
      <c r="AY28" s="1388"/>
      <c r="AZ28" s="1361"/>
      <c r="BA28" s="1362"/>
      <c r="BB28" s="1362"/>
      <c r="BC28" s="1362"/>
      <c r="BD28" s="1362"/>
      <c r="BE28" s="1362"/>
      <c r="BF28" s="1362"/>
      <c r="BG28" s="1362"/>
      <c r="BH28" s="1363"/>
    </row>
    <row r="29" spans="1:60" x14ac:dyDescent="0.15">
      <c r="A29" s="1384"/>
      <c r="B29" s="1384"/>
      <c r="C29" s="1384"/>
      <c r="D29" s="1385"/>
      <c r="E29" s="1385"/>
      <c r="F29" s="1385"/>
      <c r="G29" s="1385"/>
      <c r="H29" s="1385"/>
      <c r="I29" s="1385"/>
      <c r="J29" s="1385"/>
      <c r="K29" s="1385"/>
      <c r="L29" s="1385"/>
      <c r="M29" s="1385"/>
      <c r="N29" s="1385"/>
      <c r="O29" s="1385"/>
      <c r="P29" s="1385"/>
      <c r="Q29" s="1385"/>
      <c r="R29" s="1385"/>
      <c r="S29" s="1385"/>
      <c r="T29" s="1385"/>
      <c r="U29" s="1385"/>
      <c r="V29" s="1385"/>
      <c r="W29" s="1385"/>
      <c r="X29" s="1385"/>
      <c r="Y29" s="1385"/>
      <c r="Z29" s="1384"/>
      <c r="AA29" s="1384"/>
      <c r="AB29" s="1384"/>
      <c r="AC29" s="1389"/>
      <c r="AD29" s="1390"/>
      <c r="AE29" s="1390"/>
      <c r="AF29" s="1390"/>
      <c r="AG29" s="1390"/>
      <c r="AH29" s="1390"/>
      <c r="AI29" s="1390"/>
      <c r="AJ29" s="1390"/>
      <c r="AK29" s="1390"/>
      <c r="AL29" s="1390"/>
      <c r="AM29" s="1390"/>
      <c r="AN29" s="1390"/>
      <c r="AO29" s="1390"/>
      <c r="AP29" s="1390"/>
      <c r="AQ29" s="1390"/>
      <c r="AR29" s="1390"/>
      <c r="AS29" s="1390"/>
      <c r="AT29" s="1390"/>
      <c r="AU29" s="1390"/>
      <c r="AV29" s="1390"/>
      <c r="AW29" s="1390"/>
      <c r="AX29" s="1390"/>
      <c r="AY29" s="1391"/>
      <c r="AZ29" s="1361"/>
      <c r="BA29" s="1362"/>
      <c r="BB29" s="1362"/>
      <c r="BC29" s="1362"/>
      <c r="BD29" s="1362"/>
      <c r="BE29" s="1362"/>
      <c r="BF29" s="1362"/>
      <c r="BG29" s="1362"/>
      <c r="BH29" s="1363"/>
    </row>
    <row r="30" spans="1:60" x14ac:dyDescent="0.15">
      <c r="A30" s="1384"/>
      <c r="B30" s="1384"/>
      <c r="C30" s="1384"/>
      <c r="D30" s="1385"/>
      <c r="E30" s="1385"/>
      <c r="F30" s="1385"/>
      <c r="G30" s="1385"/>
      <c r="H30" s="1385"/>
      <c r="I30" s="1385"/>
      <c r="J30" s="1385"/>
      <c r="K30" s="1385"/>
      <c r="L30" s="1385"/>
      <c r="M30" s="1385"/>
      <c r="N30" s="1385"/>
      <c r="O30" s="1385"/>
      <c r="P30" s="1385"/>
      <c r="Q30" s="1385"/>
      <c r="R30" s="1385"/>
      <c r="S30" s="1385"/>
      <c r="T30" s="1385"/>
      <c r="U30" s="1385"/>
      <c r="V30" s="1385"/>
      <c r="W30" s="1385"/>
      <c r="X30" s="1385"/>
      <c r="Y30" s="1385"/>
      <c r="Z30" s="1384"/>
      <c r="AA30" s="1384"/>
      <c r="AB30" s="1384"/>
      <c r="AC30" s="1389"/>
      <c r="AD30" s="1390"/>
      <c r="AE30" s="1390"/>
      <c r="AF30" s="1390"/>
      <c r="AG30" s="1390"/>
      <c r="AH30" s="1390"/>
      <c r="AI30" s="1390"/>
      <c r="AJ30" s="1390"/>
      <c r="AK30" s="1390"/>
      <c r="AL30" s="1390"/>
      <c r="AM30" s="1390"/>
      <c r="AN30" s="1390"/>
      <c r="AO30" s="1390"/>
      <c r="AP30" s="1390"/>
      <c r="AQ30" s="1390"/>
      <c r="AR30" s="1390"/>
      <c r="AS30" s="1390"/>
      <c r="AT30" s="1390"/>
      <c r="AU30" s="1390"/>
      <c r="AV30" s="1390"/>
      <c r="AW30" s="1390"/>
      <c r="AX30" s="1390"/>
      <c r="AY30" s="1391"/>
      <c r="AZ30" s="1361"/>
      <c r="BA30" s="1362"/>
      <c r="BB30" s="1362"/>
      <c r="BC30" s="1362"/>
      <c r="BD30" s="1362"/>
      <c r="BE30" s="1362"/>
      <c r="BF30" s="1362"/>
      <c r="BG30" s="1362"/>
      <c r="BH30" s="1363"/>
    </row>
    <row r="31" spans="1:60" x14ac:dyDescent="0.15">
      <c r="A31" s="1384"/>
      <c r="B31" s="1384"/>
      <c r="C31" s="1384"/>
      <c r="D31" s="1385"/>
      <c r="E31" s="1385"/>
      <c r="F31" s="1385"/>
      <c r="G31" s="1385"/>
      <c r="H31" s="1385"/>
      <c r="I31" s="1385"/>
      <c r="J31" s="1385"/>
      <c r="K31" s="1385"/>
      <c r="L31" s="1385"/>
      <c r="M31" s="1385"/>
      <c r="N31" s="1385"/>
      <c r="O31" s="1385"/>
      <c r="P31" s="1385"/>
      <c r="Q31" s="1385"/>
      <c r="R31" s="1385"/>
      <c r="S31" s="1385"/>
      <c r="T31" s="1385"/>
      <c r="U31" s="1385"/>
      <c r="V31" s="1385"/>
      <c r="W31" s="1385"/>
      <c r="X31" s="1385"/>
      <c r="Y31" s="1385"/>
      <c r="Z31" s="1384"/>
      <c r="AA31" s="1384"/>
      <c r="AB31" s="1384"/>
      <c r="AC31" s="1389"/>
      <c r="AD31" s="1390"/>
      <c r="AE31" s="1390"/>
      <c r="AF31" s="1390"/>
      <c r="AG31" s="1390"/>
      <c r="AH31" s="1390"/>
      <c r="AI31" s="1390"/>
      <c r="AJ31" s="1390"/>
      <c r="AK31" s="1390"/>
      <c r="AL31" s="1390"/>
      <c r="AM31" s="1390"/>
      <c r="AN31" s="1390"/>
      <c r="AO31" s="1390"/>
      <c r="AP31" s="1390"/>
      <c r="AQ31" s="1390"/>
      <c r="AR31" s="1390"/>
      <c r="AS31" s="1390"/>
      <c r="AT31" s="1390"/>
      <c r="AU31" s="1390"/>
      <c r="AV31" s="1390"/>
      <c r="AW31" s="1390"/>
      <c r="AX31" s="1390"/>
      <c r="AY31" s="1391"/>
      <c r="AZ31" s="1361"/>
      <c r="BA31" s="1362"/>
      <c r="BB31" s="1362"/>
      <c r="BC31" s="1362"/>
      <c r="BD31" s="1362"/>
      <c r="BE31" s="1362"/>
      <c r="BF31" s="1362"/>
      <c r="BG31" s="1362"/>
      <c r="BH31" s="1363"/>
    </row>
    <row r="32" spans="1:60" x14ac:dyDescent="0.15">
      <c r="A32" s="1384"/>
      <c r="B32" s="1384"/>
      <c r="C32" s="1384"/>
      <c r="D32" s="1385"/>
      <c r="E32" s="1385"/>
      <c r="F32" s="1385"/>
      <c r="G32" s="1385"/>
      <c r="H32" s="1385"/>
      <c r="I32" s="1385"/>
      <c r="J32" s="1385"/>
      <c r="K32" s="1385"/>
      <c r="L32" s="1385"/>
      <c r="M32" s="1385"/>
      <c r="N32" s="1385"/>
      <c r="O32" s="1385"/>
      <c r="P32" s="1385"/>
      <c r="Q32" s="1385"/>
      <c r="R32" s="1385"/>
      <c r="S32" s="1385"/>
      <c r="T32" s="1385"/>
      <c r="U32" s="1385"/>
      <c r="V32" s="1385"/>
      <c r="W32" s="1385"/>
      <c r="X32" s="1385"/>
      <c r="Y32" s="1385"/>
      <c r="Z32" s="1384"/>
      <c r="AA32" s="1384"/>
      <c r="AB32" s="1384"/>
      <c r="AC32" s="1392"/>
      <c r="AD32" s="1393"/>
      <c r="AE32" s="1393"/>
      <c r="AF32" s="1393"/>
      <c r="AG32" s="1393"/>
      <c r="AH32" s="1393"/>
      <c r="AI32" s="1393"/>
      <c r="AJ32" s="1393"/>
      <c r="AK32" s="1393"/>
      <c r="AL32" s="1393"/>
      <c r="AM32" s="1393"/>
      <c r="AN32" s="1393"/>
      <c r="AO32" s="1393"/>
      <c r="AP32" s="1393"/>
      <c r="AQ32" s="1393"/>
      <c r="AR32" s="1393"/>
      <c r="AS32" s="1393"/>
      <c r="AT32" s="1393"/>
      <c r="AU32" s="1393"/>
      <c r="AV32" s="1393"/>
      <c r="AW32" s="1393"/>
      <c r="AX32" s="1393"/>
      <c r="AY32" s="1394"/>
      <c r="AZ32" s="1361"/>
      <c r="BA32" s="1362"/>
      <c r="BB32" s="1362"/>
      <c r="BC32" s="1362"/>
      <c r="BD32" s="1362"/>
      <c r="BE32" s="1362"/>
      <c r="BF32" s="1362"/>
      <c r="BG32" s="1362"/>
      <c r="BH32" s="1363"/>
    </row>
    <row r="33" spans="1:60" x14ac:dyDescent="0.15">
      <c r="A33" s="1384" t="s">
        <v>161</v>
      </c>
      <c r="B33" s="1384"/>
      <c r="C33" s="1384"/>
      <c r="D33" s="1385"/>
      <c r="E33" s="1385"/>
      <c r="F33" s="1385"/>
      <c r="G33" s="1385"/>
      <c r="H33" s="1385"/>
      <c r="I33" s="1385"/>
      <c r="J33" s="1385"/>
      <c r="K33" s="1385"/>
      <c r="L33" s="1385"/>
      <c r="M33" s="1385"/>
      <c r="N33" s="1385"/>
      <c r="O33" s="1385"/>
      <c r="P33" s="1385"/>
      <c r="Q33" s="1385"/>
      <c r="R33" s="1385"/>
      <c r="S33" s="1385"/>
      <c r="T33" s="1385"/>
      <c r="U33" s="1385"/>
      <c r="V33" s="1385"/>
      <c r="W33" s="1385"/>
      <c r="X33" s="1385"/>
      <c r="Y33" s="1385"/>
      <c r="Z33" s="1384" t="s">
        <v>161</v>
      </c>
      <c r="AA33" s="1384"/>
      <c r="AB33" s="1384"/>
      <c r="AC33" s="1386"/>
      <c r="AD33" s="1387"/>
      <c r="AE33" s="1387"/>
      <c r="AF33" s="1387"/>
      <c r="AG33" s="1387"/>
      <c r="AH33" s="1387"/>
      <c r="AI33" s="1387"/>
      <c r="AJ33" s="1387"/>
      <c r="AK33" s="1387"/>
      <c r="AL33" s="1387"/>
      <c r="AM33" s="1387"/>
      <c r="AN33" s="1387"/>
      <c r="AO33" s="1387"/>
      <c r="AP33" s="1387"/>
      <c r="AQ33" s="1387"/>
      <c r="AR33" s="1387"/>
      <c r="AS33" s="1387"/>
      <c r="AT33" s="1387"/>
      <c r="AU33" s="1387"/>
      <c r="AV33" s="1387"/>
      <c r="AW33" s="1387"/>
      <c r="AX33" s="1387"/>
      <c r="AY33" s="1388"/>
      <c r="AZ33" s="1361"/>
      <c r="BA33" s="1362"/>
      <c r="BB33" s="1362"/>
      <c r="BC33" s="1362"/>
      <c r="BD33" s="1362"/>
      <c r="BE33" s="1362"/>
      <c r="BF33" s="1362"/>
      <c r="BG33" s="1362"/>
      <c r="BH33" s="1363"/>
    </row>
    <row r="34" spans="1:60" x14ac:dyDescent="0.15">
      <c r="A34" s="1384"/>
      <c r="B34" s="1384"/>
      <c r="C34" s="1384"/>
      <c r="D34" s="1385"/>
      <c r="E34" s="1385"/>
      <c r="F34" s="1385"/>
      <c r="G34" s="1385"/>
      <c r="H34" s="1385"/>
      <c r="I34" s="1385"/>
      <c r="J34" s="1385"/>
      <c r="K34" s="1385"/>
      <c r="L34" s="1385"/>
      <c r="M34" s="1385"/>
      <c r="N34" s="1385"/>
      <c r="O34" s="1385"/>
      <c r="P34" s="1385"/>
      <c r="Q34" s="1385"/>
      <c r="R34" s="1385"/>
      <c r="S34" s="1385"/>
      <c r="T34" s="1385"/>
      <c r="U34" s="1385"/>
      <c r="V34" s="1385"/>
      <c r="W34" s="1385"/>
      <c r="X34" s="1385"/>
      <c r="Y34" s="1385"/>
      <c r="Z34" s="1384"/>
      <c r="AA34" s="1384"/>
      <c r="AB34" s="1384"/>
      <c r="AC34" s="1389"/>
      <c r="AD34" s="1390"/>
      <c r="AE34" s="1390"/>
      <c r="AF34" s="1390"/>
      <c r="AG34" s="1390"/>
      <c r="AH34" s="1390"/>
      <c r="AI34" s="1390"/>
      <c r="AJ34" s="1390"/>
      <c r="AK34" s="1390"/>
      <c r="AL34" s="1390"/>
      <c r="AM34" s="1390"/>
      <c r="AN34" s="1390"/>
      <c r="AO34" s="1390"/>
      <c r="AP34" s="1390"/>
      <c r="AQ34" s="1390"/>
      <c r="AR34" s="1390"/>
      <c r="AS34" s="1390"/>
      <c r="AT34" s="1390"/>
      <c r="AU34" s="1390"/>
      <c r="AV34" s="1390"/>
      <c r="AW34" s="1390"/>
      <c r="AX34" s="1390"/>
      <c r="AY34" s="1391"/>
      <c r="AZ34" s="1361"/>
      <c r="BA34" s="1362"/>
      <c r="BB34" s="1362"/>
      <c r="BC34" s="1362"/>
      <c r="BD34" s="1362"/>
      <c r="BE34" s="1362"/>
      <c r="BF34" s="1362"/>
      <c r="BG34" s="1362"/>
      <c r="BH34" s="1363"/>
    </row>
    <row r="35" spans="1:60" x14ac:dyDescent="0.15">
      <c r="A35" s="1384"/>
      <c r="B35" s="1384"/>
      <c r="C35" s="1384"/>
      <c r="D35" s="1385"/>
      <c r="E35" s="1385"/>
      <c r="F35" s="1385"/>
      <c r="G35" s="1385"/>
      <c r="H35" s="1385"/>
      <c r="I35" s="1385"/>
      <c r="J35" s="1385"/>
      <c r="K35" s="1385"/>
      <c r="L35" s="1385"/>
      <c r="M35" s="1385"/>
      <c r="N35" s="1385"/>
      <c r="O35" s="1385"/>
      <c r="P35" s="1385"/>
      <c r="Q35" s="1385"/>
      <c r="R35" s="1385"/>
      <c r="S35" s="1385"/>
      <c r="T35" s="1385"/>
      <c r="U35" s="1385"/>
      <c r="V35" s="1385"/>
      <c r="W35" s="1385"/>
      <c r="X35" s="1385"/>
      <c r="Y35" s="1385"/>
      <c r="Z35" s="1384"/>
      <c r="AA35" s="1384"/>
      <c r="AB35" s="1384"/>
      <c r="AC35" s="1389"/>
      <c r="AD35" s="1390"/>
      <c r="AE35" s="1390"/>
      <c r="AF35" s="1390"/>
      <c r="AG35" s="1390"/>
      <c r="AH35" s="1390"/>
      <c r="AI35" s="1390"/>
      <c r="AJ35" s="1390"/>
      <c r="AK35" s="1390"/>
      <c r="AL35" s="1390"/>
      <c r="AM35" s="1390"/>
      <c r="AN35" s="1390"/>
      <c r="AO35" s="1390"/>
      <c r="AP35" s="1390"/>
      <c r="AQ35" s="1390"/>
      <c r="AR35" s="1390"/>
      <c r="AS35" s="1390"/>
      <c r="AT35" s="1390"/>
      <c r="AU35" s="1390"/>
      <c r="AV35" s="1390"/>
      <c r="AW35" s="1390"/>
      <c r="AX35" s="1390"/>
      <c r="AY35" s="1391"/>
      <c r="AZ35" s="1361"/>
      <c r="BA35" s="1362"/>
      <c r="BB35" s="1362"/>
      <c r="BC35" s="1362"/>
      <c r="BD35" s="1362"/>
      <c r="BE35" s="1362"/>
      <c r="BF35" s="1362"/>
      <c r="BG35" s="1362"/>
      <c r="BH35" s="1363"/>
    </row>
    <row r="36" spans="1:60" x14ac:dyDescent="0.15">
      <c r="A36" s="1384"/>
      <c r="B36" s="1384"/>
      <c r="C36" s="1384"/>
      <c r="D36" s="1385"/>
      <c r="E36" s="1385"/>
      <c r="F36" s="1385"/>
      <c r="G36" s="1385"/>
      <c r="H36" s="1385"/>
      <c r="I36" s="1385"/>
      <c r="J36" s="1385"/>
      <c r="K36" s="1385"/>
      <c r="L36" s="1385"/>
      <c r="M36" s="1385"/>
      <c r="N36" s="1385"/>
      <c r="O36" s="1385"/>
      <c r="P36" s="1385"/>
      <c r="Q36" s="1385"/>
      <c r="R36" s="1385"/>
      <c r="S36" s="1385"/>
      <c r="T36" s="1385"/>
      <c r="U36" s="1385"/>
      <c r="V36" s="1385"/>
      <c r="W36" s="1385"/>
      <c r="X36" s="1385"/>
      <c r="Y36" s="1385"/>
      <c r="Z36" s="1384"/>
      <c r="AA36" s="1384"/>
      <c r="AB36" s="1384"/>
      <c r="AC36" s="1389"/>
      <c r="AD36" s="1390"/>
      <c r="AE36" s="1390"/>
      <c r="AF36" s="1390"/>
      <c r="AG36" s="1390"/>
      <c r="AH36" s="1390"/>
      <c r="AI36" s="1390"/>
      <c r="AJ36" s="1390"/>
      <c r="AK36" s="1390"/>
      <c r="AL36" s="1390"/>
      <c r="AM36" s="1390"/>
      <c r="AN36" s="1390"/>
      <c r="AO36" s="1390"/>
      <c r="AP36" s="1390"/>
      <c r="AQ36" s="1390"/>
      <c r="AR36" s="1390"/>
      <c r="AS36" s="1390"/>
      <c r="AT36" s="1390"/>
      <c r="AU36" s="1390"/>
      <c r="AV36" s="1390"/>
      <c r="AW36" s="1390"/>
      <c r="AX36" s="1390"/>
      <c r="AY36" s="1391"/>
      <c r="AZ36" s="1361"/>
      <c r="BA36" s="1362"/>
      <c r="BB36" s="1362"/>
      <c r="BC36" s="1362"/>
      <c r="BD36" s="1362"/>
      <c r="BE36" s="1362"/>
      <c r="BF36" s="1362"/>
      <c r="BG36" s="1362"/>
      <c r="BH36" s="1363"/>
    </row>
    <row r="37" spans="1:60" x14ac:dyDescent="0.15">
      <c r="A37" s="1384"/>
      <c r="B37" s="1384"/>
      <c r="C37" s="1384"/>
      <c r="D37" s="1385"/>
      <c r="E37" s="1385"/>
      <c r="F37" s="1385"/>
      <c r="G37" s="1385"/>
      <c r="H37" s="1385"/>
      <c r="I37" s="1385"/>
      <c r="J37" s="1385"/>
      <c r="K37" s="1385"/>
      <c r="L37" s="1385"/>
      <c r="M37" s="1385"/>
      <c r="N37" s="1385"/>
      <c r="O37" s="1385"/>
      <c r="P37" s="1385"/>
      <c r="Q37" s="1385"/>
      <c r="R37" s="1385"/>
      <c r="S37" s="1385"/>
      <c r="T37" s="1385"/>
      <c r="U37" s="1385"/>
      <c r="V37" s="1385"/>
      <c r="W37" s="1385"/>
      <c r="X37" s="1385"/>
      <c r="Y37" s="1385"/>
      <c r="Z37" s="1384"/>
      <c r="AA37" s="1384"/>
      <c r="AB37" s="1384"/>
      <c r="AC37" s="1392"/>
      <c r="AD37" s="1393"/>
      <c r="AE37" s="1393"/>
      <c r="AF37" s="1393"/>
      <c r="AG37" s="1393"/>
      <c r="AH37" s="1393"/>
      <c r="AI37" s="1393"/>
      <c r="AJ37" s="1393"/>
      <c r="AK37" s="1393"/>
      <c r="AL37" s="1393"/>
      <c r="AM37" s="1393"/>
      <c r="AN37" s="1393"/>
      <c r="AO37" s="1393"/>
      <c r="AP37" s="1393"/>
      <c r="AQ37" s="1393"/>
      <c r="AR37" s="1393"/>
      <c r="AS37" s="1393"/>
      <c r="AT37" s="1393"/>
      <c r="AU37" s="1393"/>
      <c r="AV37" s="1393"/>
      <c r="AW37" s="1393"/>
      <c r="AX37" s="1393"/>
      <c r="AY37" s="1394"/>
      <c r="AZ37" s="1361"/>
      <c r="BA37" s="1362"/>
      <c r="BB37" s="1362"/>
      <c r="BC37" s="1362"/>
      <c r="BD37" s="1362"/>
      <c r="BE37" s="1362"/>
      <c r="BF37" s="1362"/>
      <c r="BG37" s="1362"/>
      <c r="BH37" s="1363"/>
    </row>
    <row r="38" spans="1:60" x14ac:dyDescent="0.15">
      <c r="A38" s="1384" t="s">
        <v>162</v>
      </c>
      <c r="B38" s="1384"/>
      <c r="C38" s="1384"/>
      <c r="D38" s="1385"/>
      <c r="E38" s="1385"/>
      <c r="F38" s="1385"/>
      <c r="G38" s="1385"/>
      <c r="H38" s="1385"/>
      <c r="I38" s="1385"/>
      <c r="J38" s="1385"/>
      <c r="K38" s="1385"/>
      <c r="L38" s="1385"/>
      <c r="M38" s="1385"/>
      <c r="N38" s="1385"/>
      <c r="O38" s="1385"/>
      <c r="P38" s="1385"/>
      <c r="Q38" s="1385"/>
      <c r="R38" s="1385"/>
      <c r="S38" s="1385"/>
      <c r="T38" s="1385"/>
      <c r="U38" s="1385"/>
      <c r="V38" s="1385"/>
      <c r="W38" s="1385"/>
      <c r="X38" s="1385"/>
      <c r="Y38" s="1385"/>
      <c r="Z38" s="1384" t="s">
        <v>162</v>
      </c>
      <c r="AA38" s="1384"/>
      <c r="AB38" s="1384"/>
      <c r="AC38" s="1386"/>
      <c r="AD38" s="1387"/>
      <c r="AE38" s="1387"/>
      <c r="AF38" s="1387"/>
      <c r="AG38" s="1387"/>
      <c r="AH38" s="1387"/>
      <c r="AI38" s="1387"/>
      <c r="AJ38" s="1387"/>
      <c r="AK38" s="1387"/>
      <c r="AL38" s="1387"/>
      <c r="AM38" s="1387"/>
      <c r="AN38" s="1387"/>
      <c r="AO38" s="1387"/>
      <c r="AP38" s="1387"/>
      <c r="AQ38" s="1387"/>
      <c r="AR38" s="1387"/>
      <c r="AS38" s="1387"/>
      <c r="AT38" s="1387"/>
      <c r="AU38" s="1387"/>
      <c r="AV38" s="1387"/>
      <c r="AW38" s="1387"/>
      <c r="AX38" s="1387"/>
      <c r="AY38" s="1388"/>
      <c r="AZ38" s="1361"/>
      <c r="BA38" s="1362"/>
      <c r="BB38" s="1362"/>
      <c r="BC38" s="1362"/>
      <c r="BD38" s="1362"/>
      <c r="BE38" s="1362"/>
      <c r="BF38" s="1362"/>
      <c r="BG38" s="1362"/>
      <c r="BH38" s="1363"/>
    </row>
    <row r="39" spans="1:60" x14ac:dyDescent="0.15">
      <c r="A39" s="1384"/>
      <c r="B39" s="1384"/>
      <c r="C39" s="1384"/>
      <c r="D39" s="1385"/>
      <c r="E39" s="1385"/>
      <c r="F39" s="1385"/>
      <c r="G39" s="1385"/>
      <c r="H39" s="1385"/>
      <c r="I39" s="1385"/>
      <c r="J39" s="1385"/>
      <c r="K39" s="1385"/>
      <c r="L39" s="1385"/>
      <c r="M39" s="1385"/>
      <c r="N39" s="1385"/>
      <c r="O39" s="1385"/>
      <c r="P39" s="1385"/>
      <c r="Q39" s="1385"/>
      <c r="R39" s="1385"/>
      <c r="S39" s="1385"/>
      <c r="T39" s="1385"/>
      <c r="U39" s="1385"/>
      <c r="V39" s="1385"/>
      <c r="W39" s="1385"/>
      <c r="X39" s="1385"/>
      <c r="Y39" s="1385"/>
      <c r="Z39" s="1384"/>
      <c r="AA39" s="1384"/>
      <c r="AB39" s="1384"/>
      <c r="AC39" s="1389"/>
      <c r="AD39" s="1390"/>
      <c r="AE39" s="1390"/>
      <c r="AF39" s="1390"/>
      <c r="AG39" s="1390"/>
      <c r="AH39" s="1390"/>
      <c r="AI39" s="1390"/>
      <c r="AJ39" s="1390"/>
      <c r="AK39" s="1390"/>
      <c r="AL39" s="1390"/>
      <c r="AM39" s="1390"/>
      <c r="AN39" s="1390"/>
      <c r="AO39" s="1390"/>
      <c r="AP39" s="1390"/>
      <c r="AQ39" s="1390"/>
      <c r="AR39" s="1390"/>
      <c r="AS39" s="1390"/>
      <c r="AT39" s="1390"/>
      <c r="AU39" s="1390"/>
      <c r="AV39" s="1390"/>
      <c r="AW39" s="1390"/>
      <c r="AX39" s="1390"/>
      <c r="AY39" s="1391"/>
      <c r="AZ39" s="1361"/>
      <c r="BA39" s="1362"/>
      <c r="BB39" s="1362"/>
      <c r="BC39" s="1362"/>
      <c r="BD39" s="1362"/>
      <c r="BE39" s="1362"/>
      <c r="BF39" s="1362"/>
      <c r="BG39" s="1362"/>
      <c r="BH39" s="1363"/>
    </row>
    <row r="40" spans="1:60" x14ac:dyDescent="0.15">
      <c r="A40" s="1384"/>
      <c r="B40" s="1384"/>
      <c r="C40" s="1384"/>
      <c r="D40" s="1385"/>
      <c r="E40" s="1385"/>
      <c r="F40" s="1385"/>
      <c r="G40" s="1385"/>
      <c r="H40" s="1385"/>
      <c r="I40" s="1385"/>
      <c r="J40" s="1385"/>
      <c r="K40" s="1385"/>
      <c r="L40" s="1385"/>
      <c r="M40" s="1385"/>
      <c r="N40" s="1385"/>
      <c r="O40" s="1385"/>
      <c r="P40" s="1385"/>
      <c r="Q40" s="1385"/>
      <c r="R40" s="1385"/>
      <c r="S40" s="1385"/>
      <c r="T40" s="1385"/>
      <c r="U40" s="1385"/>
      <c r="V40" s="1385"/>
      <c r="W40" s="1385"/>
      <c r="X40" s="1385"/>
      <c r="Y40" s="1385"/>
      <c r="Z40" s="1384"/>
      <c r="AA40" s="1384"/>
      <c r="AB40" s="1384"/>
      <c r="AC40" s="1389"/>
      <c r="AD40" s="1390"/>
      <c r="AE40" s="1390"/>
      <c r="AF40" s="1390"/>
      <c r="AG40" s="1390"/>
      <c r="AH40" s="1390"/>
      <c r="AI40" s="1390"/>
      <c r="AJ40" s="1390"/>
      <c r="AK40" s="1390"/>
      <c r="AL40" s="1390"/>
      <c r="AM40" s="1390"/>
      <c r="AN40" s="1390"/>
      <c r="AO40" s="1390"/>
      <c r="AP40" s="1390"/>
      <c r="AQ40" s="1390"/>
      <c r="AR40" s="1390"/>
      <c r="AS40" s="1390"/>
      <c r="AT40" s="1390"/>
      <c r="AU40" s="1390"/>
      <c r="AV40" s="1390"/>
      <c r="AW40" s="1390"/>
      <c r="AX40" s="1390"/>
      <c r="AY40" s="1391"/>
      <c r="AZ40" s="1361"/>
      <c r="BA40" s="1362"/>
      <c r="BB40" s="1362"/>
      <c r="BC40" s="1362"/>
      <c r="BD40" s="1362"/>
      <c r="BE40" s="1362"/>
      <c r="BF40" s="1362"/>
      <c r="BG40" s="1362"/>
      <c r="BH40" s="1363"/>
    </row>
    <row r="41" spans="1:60" x14ac:dyDescent="0.15">
      <c r="A41" s="1384"/>
      <c r="B41" s="1384"/>
      <c r="C41" s="1384"/>
      <c r="D41" s="1385"/>
      <c r="E41" s="1385"/>
      <c r="F41" s="1385"/>
      <c r="G41" s="1385"/>
      <c r="H41" s="1385"/>
      <c r="I41" s="1385"/>
      <c r="J41" s="1385"/>
      <c r="K41" s="1385"/>
      <c r="L41" s="1385"/>
      <c r="M41" s="1385"/>
      <c r="N41" s="1385"/>
      <c r="O41" s="1385"/>
      <c r="P41" s="1385"/>
      <c r="Q41" s="1385"/>
      <c r="R41" s="1385"/>
      <c r="S41" s="1385"/>
      <c r="T41" s="1385"/>
      <c r="U41" s="1385"/>
      <c r="V41" s="1385"/>
      <c r="W41" s="1385"/>
      <c r="X41" s="1385"/>
      <c r="Y41" s="1385"/>
      <c r="Z41" s="1384"/>
      <c r="AA41" s="1384"/>
      <c r="AB41" s="1384"/>
      <c r="AC41" s="1389"/>
      <c r="AD41" s="1390"/>
      <c r="AE41" s="1390"/>
      <c r="AF41" s="1390"/>
      <c r="AG41" s="1390"/>
      <c r="AH41" s="1390"/>
      <c r="AI41" s="1390"/>
      <c r="AJ41" s="1390"/>
      <c r="AK41" s="1390"/>
      <c r="AL41" s="1390"/>
      <c r="AM41" s="1390"/>
      <c r="AN41" s="1390"/>
      <c r="AO41" s="1390"/>
      <c r="AP41" s="1390"/>
      <c r="AQ41" s="1390"/>
      <c r="AR41" s="1390"/>
      <c r="AS41" s="1390"/>
      <c r="AT41" s="1390"/>
      <c r="AU41" s="1390"/>
      <c r="AV41" s="1390"/>
      <c r="AW41" s="1390"/>
      <c r="AX41" s="1390"/>
      <c r="AY41" s="1391"/>
      <c r="AZ41" s="1361"/>
      <c r="BA41" s="1362"/>
      <c r="BB41" s="1362"/>
      <c r="BC41" s="1362"/>
      <c r="BD41" s="1362"/>
      <c r="BE41" s="1362"/>
      <c r="BF41" s="1362"/>
      <c r="BG41" s="1362"/>
      <c r="BH41" s="1363"/>
    </row>
    <row r="42" spans="1:60" x14ac:dyDescent="0.15">
      <c r="A42" s="1384"/>
      <c r="B42" s="1384"/>
      <c r="C42" s="1384"/>
      <c r="D42" s="1385"/>
      <c r="E42" s="1385"/>
      <c r="F42" s="1385"/>
      <c r="G42" s="1385"/>
      <c r="H42" s="1385"/>
      <c r="I42" s="1385"/>
      <c r="J42" s="1385"/>
      <c r="K42" s="1385"/>
      <c r="L42" s="1385"/>
      <c r="M42" s="1385"/>
      <c r="N42" s="1385"/>
      <c r="O42" s="1385"/>
      <c r="P42" s="1385"/>
      <c r="Q42" s="1385"/>
      <c r="R42" s="1385"/>
      <c r="S42" s="1385"/>
      <c r="T42" s="1385"/>
      <c r="U42" s="1385"/>
      <c r="V42" s="1385"/>
      <c r="W42" s="1385"/>
      <c r="X42" s="1385"/>
      <c r="Y42" s="1385"/>
      <c r="Z42" s="1384"/>
      <c r="AA42" s="1384"/>
      <c r="AB42" s="1384"/>
      <c r="AC42" s="1392"/>
      <c r="AD42" s="1393"/>
      <c r="AE42" s="1393"/>
      <c r="AF42" s="1393"/>
      <c r="AG42" s="1393"/>
      <c r="AH42" s="1393"/>
      <c r="AI42" s="1393"/>
      <c r="AJ42" s="1393"/>
      <c r="AK42" s="1393"/>
      <c r="AL42" s="1393"/>
      <c r="AM42" s="1393"/>
      <c r="AN42" s="1393"/>
      <c r="AO42" s="1393"/>
      <c r="AP42" s="1393"/>
      <c r="AQ42" s="1393"/>
      <c r="AR42" s="1393"/>
      <c r="AS42" s="1393"/>
      <c r="AT42" s="1393"/>
      <c r="AU42" s="1393"/>
      <c r="AV42" s="1393"/>
      <c r="AW42" s="1393"/>
      <c r="AX42" s="1393"/>
      <c r="AY42" s="1394"/>
      <c r="AZ42" s="1364"/>
      <c r="BA42" s="1365"/>
      <c r="BB42" s="1365"/>
      <c r="BC42" s="1365"/>
      <c r="BD42" s="1365"/>
      <c r="BE42" s="1365"/>
      <c r="BF42" s="1365"/>
      <c r="BG42" s="1365"/>
      <c r="BH42" s="1366"/>
    </row>
  </sheetData>
  <sheetProtection algorithmName="SHA-512" hashValue="NRPauSll7sJBeQCIYBqyTy3Q8GopsqQ6Zr22IrkORFhesgZai7qRYZERD1/ieq4lvmQpaMKAW+KkxIgtdW0KJA==" saltValue="6IgFvaMc5kwF8XQm+kflBA==" spinCount="100000" sheet="1" formatCells="0"/>
  <mergeCells count="41">
    <mergeCell ref="AC28:AY32"/>
    <mergeCell ref="A33:C37"/>
    <mergeCell ref="D33:Y37"/>
    <mergeCell ref="Z33:AB37"/>
    <mergeCell ref="AC33:AY37"/>
    <mergeCell ref="A18:C22"/>
    <mergeCell ref="D18:Y22"/>
    <mergeCell ref="Z18:AB22"/>
    <mergeCell ref="AC18:AY22"/>
    <mergeCell ref="AZ18:BH42"/>
    <mergeCell ref="A23:C27"/>
    <mergeCell ref="D23:Y27"/>
    <mergeCell ref="Z23:AB27"/>
    <mergeCell ref="AC23:AY27"/>
    <mergeCell ref="A28:C32"/>
    <mergeCell ref="A38:C42"/>
    <mergeCell ref="D38:Y42"/>
    <mergeCell ref="Z38:AB42"/>
    <mergeCell ref="AC38:AY42"/>
    <mergeCell ref="D28:Y32"/>
    <mergeCell ref="Z28:AB32"/>
    <mergeCell ref="A12:Y17"/>
    <mergeCell ref="Z12:BH12"/>
    <mergeCell ref="Z13:AY13"/>
    <mergeCell ref="AZ13:BH13"/>
    <mergeCell ref="Z14:AY17"/>
    <mergeCell ref="AZ14:BH17"/>
    <mergeCell ref="A11:Y11"/>
    <mergeCell ref="Z11:BH11"/>
    <mergeCell ref="AA1:AC2"/>
    <mergeCell ref="AD1:AF2"/>
    <mergeCell ref="AG1:AG2"/>
    <mergeCell ref="AH1:AM2"/>
    <mergeCell ref="AN1:AU2"/>
    <mergeCell ref="AV1:AY2"/>
    <mergeCell ref="AZ1:BH2"/>
    <mergeCell ref="A4:V5"/>
    <mergeCell ref="A7:I9"/>
    <mergeCell ref="J7:BH9"/>
    <mergeCell ref="X5:Z5"/>
    <mergeCell ref="X4:Z4"/>
  </mergeCells>
  <phoneticPr fontId="7"/>
  <conditionalFormatting sqref="W4:Z5">
    <cfRule type="expression" dxfId="4" priority="2">
      <formula>AND($BI$4=FALSE,$BI$5=FALSE)</formula>
    </cfRule>
  </conditionalFormatting>
  <conditionalFormatting sqref="J7:BH9 AC18:BH42 D18:Y42">
    <cfRule type="containsBlanks" dxfId="3" priority="4">
      <formula>LEN(TRIM(D7))=0</formula>
    </cfRule>
  </conditionalFormatting>
  <pageMargins left="0.62992125984251968" right="0.62992125984251968"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21</xdr:col>
                    <xdr:colOff>171450</xdr:colOff>
                    <xdr:row>2</xdr:row>
                    <xdr:rowOff>19050</xdr:rowOff>
                  </from>
                  <to>
                    <xdr:col>23</xdr:col>
                    <xdr:colOff>47625</xdr:colOff>
                    <xdr:row>4</xdr:row>
                    <xdr:rowOff>38100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22</xdr:col>
                    <xdr:colOff>0</xdr:colOff>
                    <xdr:row>3</xdr:row>
                    <xdr:rowOff>133350</xdr:rowOff>
                  </from>
                  <to>
                    <xdr:col>23</xdr:col>
                    <xdr:colOff>57150</xdr:colOff>
                    <xdr:row>5</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B1:AN60"/>
  <sheetViews>
    <sheetView view="pageBreakPreview" zoomScale="85" zoomScaleNormal="85" zoomScaleSheetLayoutView="85" workbookViewId="0">
      <selection activeCell="AV20" sqref="AV20"/>
    </sheetView>
  </sheetViews>
  <sheetFormatPr defaultColWidth="9" defaultRowHeight="18" customHeight="1" x14ac:dyDescent="0.15"/>
  <cols>
    <col min="1" max="1" width="2.5" style="47" customWidth="1"/>
    <col min="2" max="29" width="3" style="47" customWidth="1"/>
    <col min="30" max="30" width="2.75" style="47" customWidth="1"/>
    <col min="31" max="34" width="3" style="47" customWidth="1"/>
    <col min="35" max="35" width="2.5" style="47" customWidth="1"/>
    <col min="36" max="38" width="3" style="47" customWidth="1"/>
    <col min="39" max="40" width="3" style="47" hidden="1" customWidth="1"/>
    <col min="41" max="47" width="3" style="47" customWidth="1"/>
    <col min="48" max="16384" width="9" style="47"/>
  </cols>
  <sheetData>
    <row r="1" spans="2:40" ht="18" customHeight="1" x14ac:dyDescent="0.15">
      <c r="B1" s="127" t="s">
        <v>49</v>
      </c>
      <c r="AM1" s="47" t="s">
        <v>48</v>
      </c>
      <c r="AN1" s="47" t="s">
        <v>47</v>
      </c>
    </row>
    <row r="2" spans="2:40" ht="18" customHeight="1" x14ac:dyDescent="0.15">
      <c r="B2" s="1414" t="s">
        <v>511</v>
      </c>
      <c r="C2" s="1414"/>
      <c r="D2" s="1414"/>
      <c r="E2" s="1414"/>
      <c r="F2" s="1414"/>
      <c r="G2" s="1414"/>
      <c r="H2" s="1414"/>
      <c r="I2" s="1414"/>
      <c r="J2" s="1414"/>
      <c r="K2" s="1414"/>
      <c r="L2" s="1414"/>
      <c r="M2" s="1414"/>
      <c r="N2" s="1414"/>
      <c r="O2" s="1414"/>
      <c r="P2" s="1414"/>
      <c r="Q2" s="1414"/>
      <c r="R2" s="1414"/>
      <c r="S2" s="1414"/>
      <c r="T2" s="1414"/>
      <c r="U2" s="1414"/>
      <c r="V2" s="1414"/>
      <c r="W2" s="1414"/>
      <c r="X2" s="1414"/>
      <c r="Y2" s="1414"/>
      <c r="Z2" s="1414"/>
      <c r="AA2" s="1414"/>
      <c r="AB2" s="1414"/>
      <c r="AC2" s="1414"/>
      <c r="AD2" s="1414"/>
      <c r="AE2" s="1414"/>
      <c r="AF2" s="1414"/>
      <c r="AG2" s="1414"/>
      <c r="AH2" s="1414"/>
    </row>
    <row r="3" spans="2:40" ht="9.9499999999999993" customHeight="1" x14ac:dyDescent="0.15">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row>
    <row r="4" spans="2:40" ht="18" customHeight="1" x14ac:dyDescent="0.15">
      <c r="B4" s="1432" t="s">
        <v>46</v>
      </c>
      <c r="C4" s="1432"/>
      <c r="D4" s="1432"/>
      <c r="E4" s="1432"/>
      <c r="F4" s="1432"/>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row>
    <row r="5" spans="2:40" ht="18" customHeight="1" thickBot="1" x14ac:dyDescent="0.2">
      <c r="B5" s="211"/>
      <c r="C5" s="211"/>
      <c r="D5" s="211"/>
      <c r="E5" s="211"/>
      <c r="F5" s="211"/>
      <c r="G5" s="130"/>
      <c r="H5" s="130"/>
      <c r="I5" s="130"/>
      <c r="J5" s="130"/>
      <c r="K5" s="130"/>
      <c r="L5" s="130"/>
      <c r="M5" s="130"/>
      <c r="N5" s="130"/>
      <c r="O5" s="130"/>
      <c r="P5" s="130"/>
      <c r="Q5" s="130"/>
      <c r="R5" s="130"/>
      <c r="S5" s="130"/>
      <c r="T5" s="130"/>
      <c r="U5" s="130"/>
      <c r="V5" s="894">
        <f ca="1">TODAY()</f>
        <v>45261</v>
      </c>
      <c r="W5" s="894"/>
      <c r="X5" s="894"/>
      <c r="Y5" s="894"/>
      <c r="Z5" s="894"/>
      <c r="AA5" s="894"/>
      <c r="AB5" s="894"/>
      <c r="AC5" s="894"/>
      <c r="AD5" s="894"/>
      <c r="AE5" s="894"/>
      <c r="AF5" s="894"/>
      <c r="AG5" s="894"/>
      <c r="AH5" s="894"/>
    </row>
    <row r="6" spans="2:40" ht="17.25" customHeight="1" x14ac:dyDescent="0.15">
      <c r="D6" s="138"/>
      <c r="E6" s="138"/>
      <c r="F6" s="138"/>
      <c r="G6" s="138"/>
      <c r="H6" s="138"/>
      <c r="I6" s="138"/>
      <c r="P6" s="1424" t="s">
        <v>239</v>
      </c>
      <c r="Q6" s="1425"/>
      <c r="R6" s="1425"/>
      <c r="S6" s="1425"/>
      <c r="T6" s="1425"/>
      <c r="U6" s="1425"/>
      <c r="V6" s="1223" t="s">
        <v>45</v>
      </c>
      <c r="W6" s="1224"/>
      <c r="X6" s="1224"/>
      <c r="Y6" s="1224">
        <f>⑩第２号様式の２!F1</f>
        <v>0</v>
      </c>
      <c r="Z6" s="1224"/>
      <c r="AA6" s="1224"/>
      <c r="AB6" s="1224"/>
      <c r="AC6" s="1224"/>
      <c r="AD6" s="1224"/>
      <c r="AE6" s="1224"/>
      <c r="AF6" s="1224"/>
      <c r="AG6" s="1224"/>
      <c r="AH6" s="278" t="s">
        <v>44</v>
      </c>
    </row>
    <row r="7" spans="2:40" ht="17.25" customHeight="1" x14ac:dyDescent="0.15">
      <c r="D7" s="138"/>
      <c r="E7" s="138"/>
      <c r="F7" s="138"/>
      <c r="P7" s="1415" t="s">
        <v>43</v>
      </c>
      <c r="Q7" s="1416"/>
      <c r="R7" s="1416"/>
      <c r="S7" s="1416"/>
      <c r="T7" s="1416"/>
      <c r="U7" s="1416"/>
      <c r="V7" s="1207">
        <f>⑩第２号様式の２!E2</f>
        <v>0</v>
      </c>
      <c r="W7" s="1208"/>
      <c r="X7" s="1208"/>
      <c r="Y7" s="1208"/>
      <c r="Z7" s="1208"/>
      <c r="AA7" s="1208"/>
      <c r="AB7" s="1208"/>
      <c r="AC7" s="1208"/>
      <c r="AD7" s="1208"/>
      <c r="AE7" s="1208"/>
      <c r="AF7" s="1208"/>
      <c r="AG7" s="1208"/>
      <c r="AH7" s="1209"/>
    </row>
    <row r="8" spans="2:40" ht="17.25" customHeight="1" x14ac:dyDescent="0.15">
      <c r="D8" s="138"/>
      <c r="E8" s="138"/>
      <c r="F8" s="138"/>
      <c r="P8" s="1415" t="s">
        <v>42</v>
      </c>
      <c r="Q8" s="1416"/>
      <c r="R8" s="1416"/>
      <c r="S8" s="1416"/>
      <c r="T8" s="1416"/>
      <c r="U8" s="1416"/>
      <c r="V8" s="1417">
        <f>⑩第２号様式の２!E3</f>
        <v>0</v>
      </c>
      <c r="W8" s="1418"/>
      <c r="X8" s="1418"/>
      <c r="Y8" s="1418"/>
      <c r="Z8" s="1418"/>
      <c r="AA8" s="1418"/>
      <c r="AB8" s="1418"/>
      <c r="AC8" s="1418"/>
      <c r="AD8" s="1418"/>
      <c r="AE8" s="1418"/>
      <c r="AF8" s="1418"/>
      <c r="AG8" s="1418"/>
      <c r="AH8" s="1419"/>
    </row>
    <row r="9" spans="2:40" ht="17.25" customHeight="1" x14ac:dyDescent="0.15">
      <c r="D9" s="138"/>
      <c r="E9" s="138"/>
      <c r="F9" s="138"/>
      <c r="P9" s="1406" t="s">
        <v>41</v>
      </c>
      <c r="Q9" s="1407"/>
      <c r="R9" s="1407"/>
      <c r="S9" s="1407"/>
      <c r="T9" s="1407"/>
      <c r="U9" s="1408"/>
      <c r="V9" s="770">
        <f>⑩第２号様式の２!E4</f>
        <v>0</v>
      </c>
      <c r="W9" s="769"/>
      <c r="X9" s="769"/>
      <c r="Y9" s="769"/>
      <c r="Z9" s="769"/>
      <c r="AA9" s="769"/>
      <c r="AB9" s="769"/>
      <c r="AC9" s="769"/>
      <c r="AD9" s="769"/>
      <c r="AE9" s="769"/>
      <c r="AF9" s="769"/>
      <c r="AG9" s="769"/>
      <c r="AH9" s="1405"/>
    </row>
    <row r="10" spans="2:40" ht="17.25" customHeight="1" thickBot="1" x14ac:dyDescent="0.2">
      <c r="D10" s="138"/>
      <c r="E10" s="138"/>
      <c r="F10" s="138"/>
      <c r="G10" s="140"/>
      <c r="H10" s="140"/>
      <c r="I10" s="140"/>
      <c r="J10" s="140"/>
      <c r="K10" s="140"/>
      <c r="L10" s="140"/>
      <c r="M10" s="138"/>
      <c r="N10" s="138"/>
      <c r="O10" s="138"/>
      <c r="P10" s="1420" t="s">
        <v>40</v>
      </c>
      <c r="Q10" s="1421"/>
      <c r="R10" s="1421"/>
      <c r="S10" s="1421"/>
      <c r="T10" s="1421"/>
      <c r="U10" s="1421"/>
      <c r="V10" s="861">
        <f>⑩第２号様式の２!E5</f>
        <v>0</v>
      </c>
      <c r="W10" s="862"/>
      <c r="X10" s="862"/>
      <c r="Y10" s="862"/>
      <c r="Z10" s="862"/>
      <c r="AA10" s="862"/>
      <c r="AB10" s="862"/>
      <c r="AC10" s="862"/>
      <c r="AD10" s="862"/>
      <c r="AE10" s="862"/>
      <c r="AF10" s="862"/>
      <c r="AG10" s="862"/>
      <c r="AH10" s="1206"/>
    </row>
    <row r="11" spans="2:40" ht="9.9499999999999993" customHeight="1" x14ac:dyDescent="0.15">
      <c r="D11" s="138"/>
      <c r="E11" s="138"/>
      <c r="F11" s="138"/>
      <c r="G11" s="140"/>
      <c r="H11" s="140"/>
      <c r="I11" s="140"/>
      <c r="J11" s="140"/>
      <c r="K11" s="140"/>
      <c r="L11" s="140"/>
      <c r="M11" s="138"/>
      <c r="N11" s="138"/>
      <c r="O11" s="138"/>
      <c r="P11" s="140"/>
      <c r="Q11" s="140"/>
      <c r="R11" s="140"/>
      <c r="S11" s="140"/>
      <c r="T11" s="140"/>
      <c r="U11" s="140"/>
      <c r="V11" s="141"/>
      <c r="W11" s="141"/>
      <c r="X11" s="141"/>
      <c r="Y11" s="141"/>
      <c r="Z11" s="141"/>
      <c r="AA11" s="141"/>
      <c r="AB11" s="141"/>
      <c r="AC11" s="141"/>
      <c r="AD11" s="141"/>
      <c r="AE11" s="141"/>
      <c r="AF11" s="141"/>
      <c r="AG11" s="141"/>
      <c r="AH11" s="141"/>
    </row>
    <row r="12" spans="2:40" ht="18" customHeight="1" thickBot="1" x14ac:dyDescent="0.2">
      <c r="B12" s="47" t="s">
        <v>39</v>
      </c>
    </row>
    <row r="13" spans="2:40" ht="18" customHeight="1" x14ac:dyDescent="0.15">
      <c r="C13" s="288" t="s">
        <v>38</v>
      </c>
      <c r="D13" s="1433" t="s">
        <v>37</v>
      </c>
      <c r="E13" s="1433"/>
      <c r="F13" s="1433"/>
      <c r="G13" s="1433"/>
      <c r="H13" s="1433"/>
      <c r="I13" s="1433"/>
      <c r="J13" s="1433"/>
      <c r="K13" s="1433"/>
      <c r="L13" s="212"/>
      <c r="M13" s="212"/>
      <c r="N13" s="212"/>
      <c r="O13" s="212"/>
      <c r="P13" s="213"/>
      <c r="Q13" s="1409">
        <f>①入力シート!F16</f>
        <v>0</v>
      </c>
      <c r="R13" s="1410"/>
      <c r="S13" s="1410"/>
      <c r="T13" s="1411"/>
    </row>
    <row r="14" spans="2:40" ht="18" customHeight="1" x14ac:dyDescent="0.15">
      <c r="C14" s="214" t="s">
        <v>36</v>
      </c>
      <c r="D14" s="1397" t="s">
        <v>306</v>
      </c>
      <c r="E14" s="1398"/>
      <c r="F14" s="1398"/>
      <c r="G14" s="1398"/>
      <c r="H14" s="1398"/>
      <c r="I14" s="1398"/>
      <c r="J14" s="1398"/>
      <c r="K14" s="1398"/>
      <c r="L14" s="1398"/>
      <c r="M14" s="1398"/>
      <c r="N14" s="1398"/>
      <c r="O14" s="1398"/>
      <c r="P14" s="1399"/>
      <c r="Q14" s="1443">
        <f>①入力シート!F15</f>
        <v>0</v>
      </c>
      <c r="R14" s="1444"/>
      <c r="S14" s="1444"/>
      <c r="T14" s="289" t="s">
        <v>35</v>
      </c>
    </row>
    <row r="15" spans="2:40" ht="18" customHeight="1" thickBot="1" x14ac:dyDescent="0.2">
      <c r="C15" s="215"/>
      <c r="D15" s="137"/>
      <c r="E15" s="137"/>
      <c r="F15" s="1426" t="s">
        <v>34</v>
      </c>
      <c r="G15" s="1427"/>
      <c r="H15" s="1427"/>
      <c r="I15" s="1427"/>
      <c r="J15" s="1427"/>
      <c r="K15" s="1427"/>
      <c r="L15" s="1427"/>
      <c r="M15" s="1427"/>
      <c r="N15" s="1427"/>
      <c r="O15" s="1427"/>
      <c r="P15" s="1428"/>
      <c r="Q15" s="1445">
        <f>IF(①入力シート!F15-①入力シート!F18&gt;=0,①入力シート!F15-①入力シート!F18,0)</f>
        <v>0</v>
      </c>
      <c r="R15" s="1446"/>
      <c r="S15" s="1446"/>
      <c r="T15" s="290" t="s">
        <v>33</v>
      </c>
      <c r="U15" s="216"/>
      <c r="V15" s="146"/>
      <c r="W15" s="146"/>
      <c r="X15" s="146"/>
      <c r="Y15" s="146"/>
      <c r="Z15" s="146"/>
      <c r="AA15" s="146"/>
      <c r="AB15" s="146"/>
      <c r="AC15" s="146"/>
      <c r="AD15" s="146"/>
      <c r="AE15" s="146"/>
      <c r="AF15" s="146"/>
      <c r="AG15" s="146"/>
    </row>
    <row r="16" spans="2:40" ht="33.950000000000003" customHeight="1" x14ac:dyDescent="0.15">
      <c r="C16" s="214" t="s">
        <v>32</v>
      </c>
      <c r="D16" s="1434" t="s">
        <v>31</v>
      </c>
      <c r="E16" s="930"/>
      <c r="F16" s="930"/>
      <c r="G16" s="930"/>
      <c r="H16" s="930"/>
      <c r="I16" s="930"/>
      <c r="J16" s="930"/>
      <c r="K16" s="930"/>
      <c r="L16" s="930"/>
      <c r="M16" s="930"/>
      <c r="N16" s="930"/>
      <c r="O16" s="930"/>
      <c r="P16" s="931"/>
      <c r="Q16" s="1403">
        <f>ROUNDDOWN(SUM(Q17:AG19),-3)</f>
        <v>0</v>
      </c>
      <c r="R16" s="1422"/>
      <c r="S16" s="1422"/>
      <c r="T16" s="1422"/>
      <c r="U16" s="1423"/>
      <c r="V16" s="1423"/>
      <c r="W16" s="1423"/>
      <c r="X16" s="1423"/>
      <c r="Y16" s="1423"/>
      <c r="Z16" s="1423"/>
      <c r="AA16" s="1423"/>
      <c r="AB16" s="1423"/>
      <c r="AC16" s="1423"/>
      <c r="AD16" s="1423"/>
      <c r="AE16" s="1423"/>
      <c r="AF16" s="1423"/>
      <c r="AG16" s="1423"/>
      <c r="AH16" s="291" t="s">
        <v>1</v>
      </c>
    </row>
    <row r="17" spans="2:34" ht="32.1" customHeight="1" x14ac:dyDescent="0.15">
      <c r="C17" s="215"/>
      <c r="D17" s="217"/>
      <c r="E17" s="218"/>
      <c r="F17" s="925" t="s">
        <v>302</v>
      </c>
      <c r="G17" s="925"/>
      <c r="H17" s="925"/>
      <c r="I17" s="925"/>
      <c r="J17" s="925"/>
      <c r="K17" s="925"/>
      <c r="L17" s="925"/>
      <c r="M17" s="925"/>
      <c r="N17" s="925"/>
      <c r="O17" s="925"/>
      <c r="P17" s="925"/>
      <c r="Q17" s="1403">
        <f>①入力シート!F20</f>
        <v>0</v>
      </c>
      <c r="R17" s="1404"/>
      <c r="S17" s="1404"/>
      <c r="T17" s="1404"/>
      <c r="U17" s="1404"/>
      <c r="V17" s="1404"/>
      <c r="W17" s="1404"/>
      <c r="X17" s="1404"/>
      <c r="Y17" s="1404"/>
      <c r="Z17" s="1404"/>
      <c r="AA17" s="1404"/>
      <c r="AB17" s="1404"/>
      <c r="AC17" s="1404"/>
      <c r="AD17" s="1404"/>
      <c r="AE17" s="1404"/>
      <c r="AF17" s="1404"/>
      <c r="AG17" s="1404"/>
      <c r="AH17" s="292" t="s">
        <v>1</v>
      </c>
    </row>
    <row r="18" spans="2:34" ht="15" customHeight="1" x14ac:dyDescent="0.15">
      <c r="C18" s="215"/>
      <c r="D18" s="217"/>
      <c r="E18" s="218"/>
      <c r="F18" s="1400" t="s">
        <v>301</v>
      </c>
      <c r="G18" s="1401"/>
      <c r="H18" s="1401"/>
      <c r="I18" s="1401"/>
      <c r="J18" s="1401"/>
      <c r="K18" s="1401"/>
      <c r="L18" s="1401"/>
      <c r="M18" s="1401"/>
      <c r="N18" s="1401"/>
      <c r="O18" s="1401"/>
      <c r="P18" s="1402"/>
      <c r="Q18" s="1403">
        <f>-Q43+Q45</f>
        <v>0</v>
      </c>
      <c r="R18" s="1404"/>
      <c r="S18" s="1404"/>
      <c r="T18" s="1404"/>
      <c r="U18" s="1404"/>
      <c r="V18" s="1404"/>
      <c r="W18" s="1404"/>
      <c r="X18" s="1404"/>
      <c r="Y18" s="1404"/>
      <c r="Z18" s="1404"/>
      <c r="AA18" s="1404"/>
      <c r="AB18" s="1404"/>
      <c r="AC18" s="1404"/>
      <c r="AD18" s="1404"/>
      <c r="AE18" s="1404"/>
      <c r="AF18" s="1404"/>
      <c r="AG18" s="1404"/>
      <c r="AH18" s="293" t="s">
        <v>300</v>
      </c>
    </row>
    <row r="19" spans="2:34" ht="32.1" customHeight="1" x14ac:dyDescent="0.15">
      <c r="C19" s="215"/>
      <c r="D19" s="217"/>
      <c r="E19" s="218"/>
      <c r="F19" s="925" t="s">
        <v>30</v>
      </c>
      <c r="G19" s="925"/>
      <c r="H19" s="925"/>
      <c r="I19" s="925"/>
      <c r="J19" s="925"/>
      <c r="K19" s="925"/>
      <c r="L19" s="925"/>
      <c r="M19" s="925"/>
      <c r="N19" s="925"/>
      <c r="O19" s="925"/>
      <c r="P19" s="925"/>
      <c r="Q19" s="1403">
        <f>①入力シート!F21</f>
        <v>0</v>
      </c>
      <c r="R19" s="1404"/>
      <c r="S19" s="1404"/>
      <c r="T19" s="1404"/>
      <c r="U19" s="1404"/>
      <c r="V19" s="1404"/>
      <c r="W19" s="1404"/>
      <c r="X19" s="1404"/>
      <c r="Y19" s="1404"/>
      <c r="Z19" s="1404"/>
      <c r="AA19" s="1404"/>
      <c r="AB19" s="1404"/>
      <c r="AC19" s="1404"/>
      <c r="AD19" s="1404"/>
      <c r="AE19" s="1404"/>
      <c r="AF19" s="1404"/>
      <c r="AG19" s="1404"/>
      <c r="AH19" s="293" t="s">
        <v>1</v>
      </c>
    </row>
    <row r="20" spans="2:34" ht="33.950000000000003" customHeight="1" x14ac:dyDescent="0.15">
      <c r="C20" s="425"/>
      <c r="D20" s="219"/>
      <c r="E20" s="1429" t="s">
        <v>29</v>
      </c>
      <c r="F20" s="1430"/>
      <c r="G20" s="1430"/>
      <c r="H20" s="1430"/>
      <c r="I20" s="1430"/>
      <c r="J20" s="1430"/>
      <c r="K20" s="1430"/>
      <c r="L20" s="1430"/>
      <c r="M20" s="1430"/>
      <c r="N20" s="1430"/>
      <c r="O20" s="1430"/>
      <c r="P20" s="1431"/>
      <c r="Q20" s="1403">
        <f>ROUNDDOWN(SUM(Q21:AG23),-3)</f>
        <v>0</v>
      </c>
      <c r="R20" s="1422"/>
      <c r="S20" s="1422"/>
      <c r="T20" s="1422"/>
      <c r="U20" s="1422"/>
      <c r="V20" s="1422"/>
      <c r="W20" s="1422"/>
      <c r="X20" s="1422"/>
      <c r="Y20" s="1422"/>
      <c r="Z20" s="1422"/>
      <c r="AA20" s="1422"/>
      <c r="AB20" s="1422"/>
      <c r="AC20" s="1422"/>
      <c r="AD20" s="1422"/>
      <c r="AE20" s="1422"/>
      <c r="AF20" s="1422"/>
      <c r="AG20" s="1422"/>
      <c r="AH20" s="293" t="s">
        <v>1</v>
      </c>
    </row>
    <row r="21" spans="2:34" ht="32.1" customHeight="1" x14ac:dyDescent="0.15">
      <c r="C21" s="425"/>
      <c r="D21" s="137"/>
      <c r="E21" s="220"/>
      <c r="F21" s="925" t="s">
        <v>302</v>
      </c>
      <c r="G21" s="925"/>
      <c r="H21" s="925"/>
      <c r="I21" s="925"/>
      <c r="J21" s="925"/>
      <c r="K21" s="925"/>
      <c r="L21" s="925"/>
      <c r="M21" s="925"/>
      <c r="N21" s="925"/>
      <c r="O21" s="925"/>
      <c r="P21" s="925"/>
      <c r="Q21" s="1395">
        <f>①入力シート!F22</f>
        <v>0</v>
      </c>
      <c r="R21" s="1396"/>
      <c r="S21" s="1396"/>
      <c r="T21" s="1396"/>
      <c r="U21" s="1396"/>
      <c r="V21" s="1396"/>
      <c r="W21" s="1396"/>
      <c r="X21" s="1396"/>
      <c r="Y21" s="1396"/>
      <c r="Z21" s="1396"/>
      <c r="AA21" s="1396"/>
      <c r="AB21" s="1396"/>
      <c r="AC21" s="1396"/>
      <c r="AD21" s="1396"/>
      <c r="AE21" s="1396"/>
      <c r="AF21" s="1396"/>
      <c r="AG21" s="1396"/>
      <c r="AH21" s="292" t="s">
        <v>1</v>
      </c>
    </row>
    <row r="22" spans="2:34" ht="15" customHeight="1" x14ac:dyDescent="0.15">
      <c r="C22" s="425"/>
      <c r="D22" s="137"/>
      <c r="E22" s="220"/>
      <c r="F22" s="1400" t="s">
        <v>301</v>
      </c>
      <c r="G22" s="1401"/>
      <c r="H22" s="1401"/>
      <c r="I22" s="1401"/>
      <c r="J22" s="1401"/>
      <c r="K22" s="1401"/>
      <c r="L22" s="1401"/>
      <c r="M22" s="1401"/>
      <c r="N22" s="1401"/>
      <c r="O22" s="1401"/>
      <c r="P22" s="1402"/>
      <c r="Q22" s="1403">
        <f>-Q44+Q46</f>
        <v>0</v>
      </c>
      <c r="R22" s="1404"/>
      <c r="S22" s="1404"/>
      <c r="T22" s="1404"/>
      <c r="U22" s="1404"/>
      <c r="V22" s="1404"/>
      <c r="W22" s="1404"/>
      <c r="X22" s="1404"/>
      <c r="Y22" s="1404"/>
      <c r="Z22" s="1404"/>
      <c r="AA22" s="1404"/>
      <c r="AB22" s="1404"/>
      <c r="AC22" s="1404"/>
      <c r="AD22" s="1404"/>
      <c r="AE22" s="1404"/>
      <c r="AF22" s="1404"/>
      <c r="AG22" s="1404"/>
      <c r="AH22" s="292" t="s">
        <v>300</v>
      </c>
    </row>
    <row r="23" spans="2:34" ht="32.1" customHeight="1" x14ac:dyDescent="0.15">
      <c r="C23" s="425"/>
      <c r="D23" s="137"/>
      <c r="E23" s="221"/>
      <c r="F23" s="925" t="s">
        <v>28</v>
      </c>
      <c r="G23" s="925"/>
      <c r="H23" s="925"/>
      <c r="I23" s="925"/>
      <c r="J23" s="925"/>
      <c r="K23" s="925"/>
      <c r="L23" s="925"/>
      <c r="M23" s="925"/>
      <c r="N23" s="925"/>
      <c r="O23" s="925"/>
      <c r="P23" s="925"/>
      <c r="Q23" s="1395">
        <f>①入力シート!F23</f>
        <v>0</v>
      </c>
      <c r="R23" s="1396"/>
      <c r="S23" s="1396"/>
      <c r="T23" s="1396"/>
      <c r="U23" s="1396"/>
      <c r="V23" s="1396"/>
      <c r="W23" s="1396"/>
      <c r="X23" s="1396"/>
      <c r="Y23" s="1396"/>
      <c r="Z23" s="1396"/>
      <c r="AA23" s="1396"/>
      <c r="AB23" s="1396"/>
      <c r="AC23" s="1396"/>
      <c r="AD23" s="1396"/>
      <c r="AE23" s="1396"/>
      <c r="AF23" s="1396"/>
      <c r="AG23" s="1396"/>
      <c r="AH23" s="292" t="s">
        <v>1</v>
      </c>
    </row>
    <row r="24" spans="2:34" ht="18" customHeight="1" thickBot="1" x14ac:dyDescent="0.2">
      <c r="C24" s="222" t="s">
        <v>27</v>
      </c>
      <c r="D24" s="1440" t="s">
        <v>26</v>
      </c>
      <c r="E24" s="1440"/>
      <c r="F24" s="1440"/>
      <c r="G24" s="1441"/>
      <c r="H24" s="1441"/>
      <c r="I24" s="1441"/>
      <c r="J24" s="1441"/>
      <c r="K24" s="1441"/>
      <c r="L24" s="1441"/>
      <c r="M24" s="1441"/>
      <c r="N24" s="1441"/>
      <c r="O24" s="1441"/>
      <c r="P24" s="1442"/>
      <c r="Q24" s="1480" t="str">
        <f>①入力シート!C12</f>
        <v>令和５年４月</v>
      </c>
      <c r="R24" s="1481"/>
      <c r="S24" s="1481"/>
      <c r="T24" s="1481"/>
      <c r="U24" s="1481"/>
      <c r="V24" s="1481"/>
      <c r="W24" s="1481"/>
      <c r="X24" s="611"/>
      <c r="Y24" s="612" t="s">
        <v>313</v>
      </c>
      <c r="Z24" s="1481" t="str">
        <f>①入力シート!E12</f>
        <v>令和６年３月</v>
      </c>
      <c r="AA24" s="1481"/>
      <c r="AB24" s="1481"/>
      <c r="AC24" s="1481"/>
      <c r="AD24" s="1481"/>
      <c r="AE24" s="1481"/>
      <c r="AF24" s="243"/>
      <c r="AG24" s="243"/>
      <c r="AH24" s="431"/>
    </row>
    <row r="25" spans="2:34" ht="17.25" customHeight="1" x14ac:dyDescent="0.15">
      <c r="C25" s="1439" t="s">
        <v>25</v>
      </c>
      <c r="D25" s="1439"/>
      <c r="E25" s="1438" t="s">
        <v>510</v>
      </c>
      <c r="F25" s="1438"/>
      <c r="G25" s="1438"/>
      <c r="H25" s="1438"/>
      <c r="I25" s="1438"/>
      <c r="J25" s="1438"/>
      <c r="K25" s="1438"/>
      <c r="L25" s="1438"/>
      <c r="M25" s="1438"/>
      <c r="N25" s="1438"/>
      <c r="O25" s="1438"/>
      <c r="P25" s="1438"/>
      <c r="Q25" s="1438"/>
      <c r="R25" s="1438"/>
      <c r="S25" s="1438"/>
      <c r="T25" s="1438"/>
      <c r="U25" s="1438"/>
      <c r="V25" s="1438"/>
      <c r="W25" s="1438"/>
      <c r="X25" s="1438"/>
      <c r="Y25" s="1438"/>
      <c r="Z25" s="1438"/>
      <c r="AA25" s="1438"/>
      <c r="AB25" s="1438"/>
      <c r="AC25" s="1438"/>
      <c r="AD25" s="1438"/>
      <c r="AE25" s="1438"/>
      <c r="AF25" s="1438"/>
      <c r="AG25" s="1438"/>
      <c r="AH25" s="1438"/>
    </row>
    <row r="26" spans="2:34" ht="50.1" customHeight="1" x14ac:dyDescent="0.15">
      <c r="C26" s="1439" t="s">
        <v>24</v>
      </c>
      <c r="D26" s="1439"/>
      <c r="E26" s="1466" t="s">
        <v>23</v>
      </c>
      <c r="F26" s="1466"/>
      <c r="G26" s="1466"/>
      <c r="H26" s="1466"/>
      <c r="I26" s="1466"/>
      <c r="J26" s="1466"/>
      <c r="K26" s="1466"/>
      <c r="L26" s="1466"/>
      <c r="M26" s="1466"/>
      <c r="N26" s="1466"/>
      <c r="O26" s="1466"/>
      <c r="P26" s="1466"/>
      <c r="Q26" s="1466"/>
      <c r="R26" s="1466"/>
      <c r="S26" s="1466"/>
      <c r="T26" s="1466"/>
      <c r="U26" s="1466"/>
      <c r="V26" s="1466"/>
      <c r="W26" s="1466"/>
      <c r="X26" s="1466"/>
      <c r="Y26" s="1466"/>
      <c r="Z26" s="1466"/>
      <c r="AA26" s="1466"/>
      <c r="AB26" s="1466"/>
      <c r="AC26" s="1466"/>
      <c r="AD26" s="1466"/>
      <c r="AE26" s="1466"/>
      <c r="AF26" s="1466"/>
      <c r="AG26" s="1466"/>
      <c r="AH26" s="1466"/>
    </row>
    <row r="27" spans="2:34" ht="9.9499999999999993" customHeight="1" x14ac:dyDescent="0.15">
      <c r="C27" s="438"/>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row>
    <row r="28" spans="2:34" ht="18" customHeight="1" thickBot="1" x14ac:dyDescent="0.2">
      <c r="B28" s="47" t="s">
        <v>22</v>
      </c>
    </row>
    <row r="29" spans="2:34" ht="33.950000000000003" customHeight="1" x14ac:dyDescent="0.15">
      <c r="C29" s="185" t="s">
        <v>21</v>
      </c>
      <c r="D29" s="1474" t="s">
        <v>20</v>
      </c>
      <c r="E29" s="1475"/>
      <c r="F29" s="1475"/>
      <c r="G29" s="1475"/>
      <c r="H29" s="1475"/>
      <c r="I29" s="1475"/>
      <c r="J29" s="1475"/>
      <c r="K29" s="1475"/>
      <c r="L29" s="1475"/>
      <c r="M29" s="1475"/>
      <c r="N29" s="1475"/>
      <c r="O29" s="1475"/>
      <c r="P29" s="1476"/>
      <c r="Q29" s="1455">
        <f>ROUNDDOWN(Q30+Q40,-3)</f>
        <v>0</v>
      </c>
      <c r="R29" s="1477"/>
      <c r="S29" s="1477"/>
      <c r="T29" s="1477"/>
      <c r="U29" s="1477"/>
      <c r="V29" s="1477"/>
      <c r="W29" s="1477"/>
      <c r="X29" s="1477"/>
      <c r="Y29" s="1477"/>
      <c r="Z29" s="1477"/>
      <c r="AA29" s="1477"/>
      <c r="AB29" s="1477"/>
      <c r="AC29" s="1477"/>
      <c r="AD29" s="1477"/>
      <c r="AE29" s="1477"/>
      <c r="AF29" s="1477"/>
      <c r="AG29" s="1477"/>
      <c r="AH29" s="294" t="s">
        <v>1</v>
      </c>
    </row>
    <row r="30" spans="2:34" ht="17.100000000000001" customHeight="1" x14ac:dyDescent="0.15">
      <c r="C30" s="425"/>
      <c r="D30" s="137"/>
      <c r="E30" s="1449" t="s">
        <v>536</v>
      </c>
      <c r="F30" s="1450"/>
      <c r="G30" s="1450"/>
      <c r="H30" s="1450"/>
      <c r="I30" s="1450"/>
      <c r="J30" s="1450"/>
      <c r="K30" s="1450"/>
      <c r="L30" s="1450"/>
      <c r="M30" s="1450"/>
      <c r="N30" s="1450"/>
      <c r="O30" s="1450"/>
      <c r="P30" s="1451"/>
      <c r="Q30" s="1478">
        <f>Q31-Q32-Q33-Q34-Q35-Q36</f>
        <v>0</v>
      </c>
      <c r="R30" s="1479"/>
      <c r="S30" s="1479"/>
      <c r="T30" s="1479"/>
      <c r="U30" s="1479"/>
      <c r="V30" s="1479"/>
      <c r="W30" s="1479"/>
      <c r="X30" s="1479"/>
      <c r="Y30" s="1479"/>
      <c r="Z30" s="1479"/>
      <c r="AA30" s="1479"/>
      <c r="AB30" s="1479"/>
      <c r="AC30" s="1479"/>
      <c r="AD30" s="1479"/>
      <c r="AE30" s="1479"/>
      <c r="AF30" s="1479"/>
      <c r="AG30" s="1479"/>
      <c r="AH30" s="295" t="s">
        <v>1</v>
      </c>
    </row>
    <row r="31" spans="2:34" ht="32.1" customHeight="1" x14ac:dyDescent="0.15">
      <c r="C31" s="425"/>
      <c r="D31" s="137"/>
      <c r="E31" s="173"/>
      <c r="F31" s="997" t="s">
        <v>18</v>
      </c>
      <c r="G31" s="998"/>
      <c r="H31" s="998"/>
      <c r="I31" s="998"/>
      <c r="J31" s="998"/>
      <c r="K31" s="998"/>
      <c r="L31" s="998"/>
      <c r="M31" s="998"/>
      <c r="N31" s="998"/>
      <c r="O31" s="998"/>
      <c r="P31" s="1452"/>
      <c r="Q31" s="1467">
        <f>⑨第９号様式!V25</f>
        <v>0</v>
      </c>
      <c r="R31" s="1468"/>
      <c r="S31" s="1468"/>
      <c r="T31" s="1468"/>
      <c r="U31" s="1468"/>
      <c r="V31" s="1468"/>
      <c r="W31" s="1468"/>
      <c r="X31" s="1468"/>
      <c r="Y31" s="1468"/>
      <c r="Z31" s="1468"/>
      <c r="AA31" s="1468"/>
      <c r="AB31" s="1468"/>
      <c r="AC31" s="1468"/>
      <c r="AD31" s="1468"/>
      <c r="AE31" s="1468"/>
      <c r="AF31" s="1468"/>
      <c r="AG31" s="1468"/>
      <c r="AH31" s="295" t="s">
        <v>1</v>
      </c>
    </row>
    <row r="32" spans="2:34" ht="32.25" customHeight="1" x14ac:dyDescent="0.15">
      <c r="C32" s="425"/>
      <c r="D32" s="137"/>
      <c r="E32" s="173"/>
      <c r="F32" s="951" t="s">
        <v>512</v>
      </c>
      <c r="G32" s="952"/>
      <c r="H32" s="952"/>
      <c r="I32" s="952"/>
      <c r="J32" s="952"/>
      <c r="K32" s="952"/>
      <c r="L32" s="952"/>
      <c r="M32" s="952"/>
      <c r="N32" s="952"/>
      <c r="O32" s="952"/>
      <c r="P32" s="953"/>
      <c r="Q32" s="967">
        <v>0</v>
      </c>
      <c r="R32" s="968"/>
      <c r="S32" s="968"/>
      <c r="T32" s="968"/>
      <c r="U32" s="968"/>
      <c r="V32" s="968"/>
      <c r="W32" s="968"/>
      <c r="X32" s="968"/>
      <c r="Y32" s="968"/>
      <c r="Z32" s="968"/>
      <c r="AA32" s="968"/>
      <c r="AB32" s="968"/>
      <c r="AC32" s="968"/>
      <c r="AD32" s="968"/>
      <c r="AE32" s="968"/>
      <c r="AF32" s="968"/>
      <c r="AG32" s="968"/>
      <c r="AH32" s="295" t="s">
        <v>1</v>
      </c>
    </row>
    <row r="33" spans="2:34" ht="45" customHeight="1" x14ac:dyDescent="0.15">
      <c r="C33" s="425"/>
      <c r="D33" s="137"/>
      <c r="E33" s="173"/>
      <c r="F33" s="1472" t="s">
        <v>17</v>
      </c>
      <c r="G33" s="1469" t="s">
        <v>267</v>
      </c>
      <c r="H33" s="1470"/>
      <c r="I33" s="1470"/>
      <c r="J33" s="1470"/>
      <c r="K33" s="1470"/>
      <c r="L33" s="1470"/>
      <c r="M33" s="1470"/>
      <c r="N33" s="1470"/>
      <c r="O33" s="1470"/>
      <c r="P33" s="1471"/>
      <c r="Q33" s="954">
        <f>⑤第６号様式添付書類!AE109+⑤第６号様式添付書類!AE151</f>
        <v>0</v>
      </c>
      <c r="R33" s="955"/>
      <c r="S33" s="955"/>
      <c r="T33" s="955"/>
      <c r="U33" s="955"/>
      <c r="V33" s="955"/>
      <c r="W33" s="955"/>
      <c r="X33" s="955"/>
      <c r="Y33" s="955"/>
      <c r="Z33" s="955"/>
      <c r="AA33" s="955"/>
      <c r="AB33" s="955"/>
      <c r="AC33" s="955"/>
      <c r="AD33" s="955"/>
      <c r="AE33" s="955"/>
      <c r="AF33" s="955"/>
      <c r="AG33" s="955"/>
      <c r="AH33" s="295" t="s">
        <v>1</v>
      </c>
    </row>
    <row r="34" spans="2:34" ht="45" customHeight="1" x14ac:dyDescent="0.15">
      <c r="C34" s="425"/>
      <c r="D34" s="137"/>
      <c r="E34" s="173"/>
      <c r="F34" s="1473"/>
      <c r="G34" s="1469" t="s">
        <v>122</v>
      </c>
      <c r="H34" s="1470"/>
      <c r="I34" s="1470"/>
      <c r="J34" s="1470"/>
      <c r="K34" s="1470"/>
      <c r="L34" s="1470"/>
      <c r="M34" s="1470"/>
      <c r="N34" s="1470"/>
      <c r="O34" s="1470"/>
      <c r="P34" s="1471"/>
      <c r="Q34" s="954">
        <f>⑤第６号様式添付書類!BK109</f>
        <v>0</v>
      </c>
      <c r="R34" s="955"/>
      <c r="S34" s="955"/>
      <c r="T34" s="955"/>
      <c r="U34" s="955"/>
      <c r="V34" s="955"/>
      <c r="W34" s="955"/>
      <c r="X34" s="955"/>
      <c r="Y34" s="955"/>
      <c r="Z34" s="955"/>
      <c r="AA34" s="955"/>
      <c r="AB34" s="955"/>
      <c r="AC34" s="955"/>
      <c r="AD34" s="955"/>
      <c r="AE34" s="955"/>
      <c r="AF34" s="955"/>
      <c r="AG34" s="955"/>
      <c r="AH34" s="295" t="s">
        <v>1</v>
      </c>
    </row>
    <row r="35" spans="2:34" ht="32.25" customHeight="1" x14ac:dyDescent="0.15">
      <c r="C35" s="425"/>
      <c r="D35" s="137"/>
      <c r="E35" s="173"/>
      <c r="F35" s="951" t="s">
        <v>485</v>
      </c>
      <c r="G35" s="952"/>
      <c r="H35" s="952"/>
      <c r="I35" s="952"/>
      <c r="J35" s="952"/>
      <c r="K35" s="952"/>
      <c r="L35" s="952"/>
      <c r="M35" s="952"/>
      <c r="N35" s="952"/>
      <c r="O35" s="952"/>
      <c r="P35" s="953"/>
      <c r="Q35" s="967">
        <f>⑦第９号様式添付書類１!F107</f>
        <v>0</v>
      </c>
      <c r="R35" s="968"/>
      <c r="S35" s="968"/>
      <c r="T35" s="968"/>
      <c r="U35" s="968"/>
      <c r="V35" s="968"/>
      <c r="W35" s="968"/>
      <c r="X35" s="968"/>
      <c r="Y35" s="968"/>
      <c r="Z35" s="968"/>
      <c r="AA35" s="968"/>
      <c r="AB35" s="968"/>
      <c r="AC35" s="968"/>
      <c r="AD35" s="968"/>
      <c r="AE35" s="968"/>
      <c r="AF35" s="968"/>
      <c r="AG35" s="968"/>
      <c r="AH35" s="295" t="s">
        <v>1</v>
      </c>
    </row>
    <row r="36" spans="2:34" ht="17.100000000000001" customHeight="1" x14ac:dyDescent="0.15">
      <c r="C36" s="425"/>
      <c r="D36" s="137"/>
      <c r="E36" s="177"/>
      <c r="F36" s="1449" t="s">
        <v>513</v>
      </c>
      <c r="G36" s="1450"/>
      <c r="H36" s="1450"/>
      <c r="I36" s="1450"/>
      <c r="J36" s="1450"/>
      <c r="K36" s="1450"/>
      <c r="L36" s="1450"/>
      <c r="M36" s="1450"/>
      <c r="N36" s="1450"/>
      <c r="O36" s="1450"/>
      <c r="P36" s="1451"/>
      <c r="Q36" s="967">
        <f>Q37+Q38-Q39</f>
        <v>0</v>
      </c>
      <c r="R36" s="968"/>
      <c r="S36" s="968"/>
      <c r="T36" s="968"/>
      <c r="U36" s="968"/>
      <c r="V36" s="968"/>
      <c r="W36" s="968"/>
      <c r="X36" s="968"/>
      <c r="Y36" s="968"/>
      <c r="Z36" s="968"/>
      <c r="AA36" s="968"/>
      <c r="AB36" s="968"/>
      <c r="AC36" s="968"/>
      <c r="AD36" s="968"/>
      <c r="AE36" s="968"/>
      <c r="AF36" s="968"/>
      <c r="AG36" s="968"/>
      <c r="AH36" s="292" t="s">
        <v>1</v>
      </c>
    </row>
    <row r="37" spans="2:34" ht="32.25" customHeight="1" x14ac:dyDescent="0.15">
      <c r="C37" s="425"/>
      <c r="D37" s="137"/>
      <c r="E37" s="173"/>
      <c r="F37" s="180"/>
      <c r="G37" s="951" t="s">
        <v>514</v>
      </c>
      <c r="H37" s="952"/>
      <c r="I37" s="952"/>
      <c r="J37" s="952"/>
      <c r="K37" s="952"/>
      <c r="L37" s="952"/>
      <c r="M37" s="952"/>
      <c r="N37" s="952"/>
      <c r="O37" s="952"/>
      <c r="P37" s="953"/>
      <c r="Q37" s="1467">
        <f>⑨第９号様式!V30</f>
        <v>0</v>
      </c>
      <c r="R37" s="1468"/>
      <c r="S37" s="1468"/>
      <c r="T37" s="1468"/>
      <c r="U37" s="1468"/>
      <c r="V37" s="1468"/>
      <c r="W37" s="1468"/>
      <c r="X37" s="1468"/>
      <c r="Y37" s="1468"/>
      <c r="Z37" s="1468"/>
      <c r="AA37" s="1468"/>
      <c r="AB37" s="1468"/>
      <c r="AC37" s="1468"/>
      <c r="AD37" s="1468"/>
      <c r="AE37" s="1468"/>
      <c r="AF37" s="1468"/>
      <c r="AG37" s="1468"/>
      <c r="AH37" s="292" t="s">
        <v>1</v>
      </c>
    </row>
    <row r="38" spans="2:34" ht="45" customHeight="1" x14ac:dyDescent="0.15">
      <c r="C38" s="425"/>
      <c r="D38" s="137"/>
      <c r="E38" s="173"/>
      <c r="F38" s="180"/>
      <c r="G38" s="951" t="s">
        <v>515</v>
      </c>
      <c r="H38" s="952"/>
      <c r="I38" s="952"/>
      <c r="J38" s="952"/>
      <c r="K38" s="952"/>
      <c r="L38" s="952"/>
      <c r="M38" s="952"/>
      <c r="N38" s="952"/>
      <c r="O38" s="952"/>
      <c r="P38" s="953"/>
      <c r="Q38" s="1163">
        <f>⑨第９号様式!V31</f>
        <v>0</v>
      </c>
      <c r="R38" s="1164"/>
      <c r="S38" s="1164"/>
      <c r="T38" s="1164"/>
      <c r="U38" s="1164"/>
      <c r="V38" s="1164"/>
      <c r="W38" s="1164"/>
      <c r="X38" s="1164"/>
      <c r="Y38" s="1164"/>
      <c r="Z38" s="1164"/>
      <c r="AA38" s="1164"/>
      <c r="AB38" s="1164"/>
      <c r="AC38" s="1164"/>
      <c r="AD38" s="1164"/>
      <c r="AE38" s="1164"/>
      <c r="AF38" s="1164"/>
      <c r="AG38" s="1164"/>
      <c r="AH38" s="292" t="s">
        <v>1</v>
      </c>
    </row>
    <row r="39" spans="2:34" ht="45" customHeight="1" x14ac:dyDescent="0.15">
      <c r="C39" s="425"/>
      <c r="D39" s="137"/>
      <c r="E39" s="182"/>
      <c r="F39" s="382"/>
      <c r="G39" s="951" t="s">
        <v>452</v>
      </c>
      <c r="H39" s="952"/>
      <c r="I39" s="952"/>
      <c r="J39" s="952"/>
      <c r="K39" s="952"/>
      <c r="L39" s="952"/>
      <c r="M39" s="952"/>
      <c r="N39" s="952"/>
      <c r="O39" s="952"/>
      <c r="P39" s="953"/>
      <c r="Q39" s="1163">
        <f>⑨第９号様式!V32</f>
        <v>0</v>
      </c>
      <c r="R39" s="1164"/>
      <c r="S39" s="1164"/>
      <c r="T39" s="1164"/>
      <c r="U39" s="1164"/>
      <c r="V39" s="1164"/>
      <c r="W39" s="1164"/>
      <c r="X39" s="1164"/>
      <c r="Y39" s="1164"/>
      <c r="Z39" s="1164"/>
      <c r="AA39" s="1164"/>
      <c r="AB39" s="1164"/>
      <c r="AC39" s="1164"/>
      <c r="AD39" s="1164"/>
      <c r="AE39" s="1164"/>
      <c r="AF39" s="1164"/>
      <c r="AG39" s="1164"/>
      <c r="AH39" s="292" t="s">
        <v>1</v>
      </c>
    </row>
    <row r="40" spans="2:34" ht="17.100000000000001" customHeight="1" thickBot="1" x14ac:dyDescent="0.2">
      <c r="C40" s="183"/>
      <c r="D40" s="146"/>
      <c r="E40" s="224" t="s">
        <v>516</v>
      </c>
      <c r="F40" s="430"/>
      <c r="G40" s="225"/>
      <c r="H40" s="225"/>
      <c r="I40" s="225"/>
      <c r="J40" s="225"/>
      <c r="K40" s="225"/>
      <c r="L40" s="225"/>
      <c r="M40" s="225"/>
      <c r="N40" s="225"/>
      <c r="O40" s="225"/>
      <c r="P40" s="226"/>
      <c r="Q40" s="1412">
        <f>IF(Q30=0,0,Q30*①入力シート!L38)</f>
        <v>0</v>
      </c>
      <c r="R40" s="1413"/>
      <c r="S40" s="1413"/>
      <c r="T40" s="1413"/>
      <c r="U40" s="1413"/>
      <c r="V40" s="1413"/>
      <c r="W40" s="1413"/>
      <c r="X40" s="1413"/>
      <c r="Y40" s="1413"/>
      <c r="Z40" s="1413"/>
      <c r="AA40" s="1413"/>
      <c r="AB40" s="1413"/>
      <c r="AC40" s="1413"/>
      <c r="AD40" s="1413"/>
      <c r="AE40" s="1413"/>
      <c r="AF40" s="1413"/>
      <c r="AG40" s="1413"/>
      <c r="AH40" s="296" t="s">
        <v>1</v>
      </c>
    </row>
    <row r="41" spans="2:34" ht="9.9499999999999993" customHeight="1" x14ac:dyDescent="0.15"/>
    <row r="42" spans="2:34" s="159" customFormat="1" ht="18" customHeight="1" thickBot="1" x14ac:dyDescent="0.2">
      <c r="B42" s="47" t="s">
        <v>16</v>
      </c>
      <c r="AH42" s="189"/>
    </row>
    <row r="43" spans="2:34" s="159" customFormat="1" ht="18" customHeight="1" x14ac:dyDescent="0.15">
      <c r="C43" s="185" t="s">
        <v>15</v>
      </c>
      <c r="D43" s="971" t="s">
        <v>14</v>
      </c>
      <c r="E43" s="992"/>
      <c r="F43" s="992"/>
      <c r="G43" s="992"/>
      <c r="H43" s="992"/>
      <c r="I43" s="992"/>
      <c r="J43" s="992"/>
      <c r="K43" s="992"/>
      <c r="L43" s="992"/>
      <c r="M43" s="992"/>
      <c r="N43" s="992"/>
      <c r="O43" s="992"/>
      <c r="P43" s="993"/>
      <c r="Q43" s="1435">
        <f>⑩第２号様式の２!E12</f>
        <v>0</v>
      </c>
      <c r="R43" s="1436"/>
      <c r="S43" s="1436"/>
      <c r="T43" s="1436"/>
      <c r="U43" s="1436"/>
      <c r="V43" s="1436"/>
      <c r="W43" s="1436"/>
      <c r="X43" s="1436"/>
      <c r="Y43" s="1436"/>
      <c r="Z43" s="1436"/>
      <c r="AA43" s="1436"/>
      <c r="AB43" s="1436"/>
      <c r="AC43" s="1436"/>
      <c r="AD43" s="1436"/>
      <c r="AE43" s="1436"/>
      <c r="AF43" s="1436"/>
      <c r="AG43" s="1437"/>
      <c r="AH43" s="297" t="s">
        <v>1</v>
      </c>
    </row>
    <row r="44" spans="2:34" s="159" customFormat="1" ht="18" customHeight="1" x14ac:dyDescent="0.15">
      <c r="C44" s="425"/>
      <c r="D44" s="149"/>
      <c r="E44" s="191"/>
      <c r="F44" s="191"/>
      <c r="G44" s="191"/>
      <c r="H44" s="997" t="s">
        <v>13</v>
      </c>
      <c r="I44" s="998"/>
      <c r="J44" s="998"/>
      <c r="K44" s="998"/>
      <c r="L44" s="998"/>
      <c r="M44" s="998"/>
      <c r="N44" s="998"/>
      <c r="O44" s="998"/>
      <c r="P44" s="999"/>
      <c r="Q44" s="1463">
        <f>⑩第２号様式の２!F12</f>
        <v>0</v>
      </c>
      <c r="R44" s="1464"/>
      <c r="S44" s="1464"/>
      <c r="T44" s="1464"/>
      <c r="U44" s="1464"/>
      <c r="V44" s="1464"/>
      <c r="W44" s="1464"/>
      <c r="X44" s="1464"/>
      <c r="Y44" s="1464"/>
      <c r="Z44" s="1464"/>
      <c r="AA44" s="1464"/>
      <c r="AB44" s="1464"/>
      <c r="AC44" s="1464"/>
      <c r="AD44" s="1464"/>
      <c r="AE44" s="1464"/>
      <c r="AF44" s="1464"/>
      <c r="AG44" s="1465"/>
      <c r="AH44" s="298" t="s">
        <v>1</v>
      </c>
    </row>
    <row r="45" spans="2:34" s="159" customFormat="1" ht="18" customHeight="1" x14ac:dyDescent="0.15">
      <c r="C45" s="424" t="s">
        <v>12</v>
      </c>
      <c r="D45" s="1003" t="s">
        <v>11</v>
      </c>
      <c r="E45" s="1004"/>
      <c r="F45" s="1004"/>
      <c r="G45" s="1004"/>
      <c r="H45" s="1004"/>
      <c r="I45" s="1004"/>
      <c r="J45" s="1004"/>
      <c r="K45" s="1004"/>
      <c r="L45" s="1004"/>
      <c r="M45" s="1004"/>
      <c r="N45" s="1004"/>
      <c r="O45" s="1004"/>
      <c r="P45" s="1005"/>
      <c r="Q45" s="1463">
        <f>⑩第２号様式の２!G12</f>
        <v>0</v>
      </c>
      <c r="R45" s="1464"/>
      <c r="S45" s="1464"/>
      <c r="T45" s="1464"/>
      <c r="U45" s="1464"/>
      <c r="V45" s="1464"/>
      <c r="W45" s="1464"/>
      <c r="X45" s="1464"/>
      <c r="Y45" s="1464"/>
      <c r="Z45" s="1464"/>
      <c r="AA45" s="1464"/>
      <c r="AB45" s="1464"/>
      <c r="AC45" s="1464"/>
      <c r="AD45" s="1464"/>
      <c r="AE45" s="1464"/>
      <c r="AF45" s="1464"/>
      <c r="AG45" s="1465"/>
      <c r="AH45" s="298" t="s">
        <v>1</v>
      </c>
    </row>
    <row r="46" spans="2:34" s="159" customFormat="1" ht="18" customHeight="1" thickBot="1" x14ac:dyDescent="0.2">
      <c r="C46" s="183"/>
      <c r="D46" s="193"/>
      <c r="E46" s="194"/>
      <c r="F46" s="194"/>
      <c r="G46" s="194"/>
      <c r="H46" s="978" t="s">
        <v>10</v>
      </c>
      <c r="I46" s="979"/>
      <c r="J46" s="979"/>
      <c r="K46" s="979"/>
      <c r="L46" s="979"/>
      <c r="M46" s="979"/>
      <c r="N46" s="979"/>
      <c r="O46" s="979"/>
      <c r="P46" s="980"/>
      <c r="Q46" s="1460">
        <f>⑩第２号様式の２!H12</f>
        <v>0</v>
      </c>
      <c r="R46" s="1461"/>
      <c r="S46" s="1461"/>
      <c r="T46" s="1461"/>
      <c r="U46" s="1461"/>
      <c r="V46" s="1461"/>
      <c r="W46" s="1461"/>
      <c r="X46" s="1461"/>
      <c r="Y46" s="1461"/>
      <c r="Z46" s="1461"/>
      <c r="AA46" s="1461"/>
      <c r="AB46" s="1461"/>
      <c r="AC46" s="1461"/>
      <c r="AD46" s="1461"/>
      <c r="AE46" s="1461"/>
      <c r="AF46" s="1461"/>
      <c r="AG46" s="1462"/>
      <c r="AH46" s="299" t="s">
        <v>1</v>
      </c>
    </row>
    <row r="47" spans="2:34" s="159" customFormat="1" ht="18" customHeight="1" x14ac:dyDescent="0.15">
      <c r="C47" s="196" t="s">
        <v>9</v>
      </c>
      <c r="D47" s="1458" t="s">
        <v>268</v>
      </c>
      <c r="E47" s="1459"/>
      <c r="F47" s="1459"/>
      <c r="G47" s="1459"/>
      <c r="H47" s="1459"/>
      <c r="I47" s="1459"/>
      <c r="J47" s="1459"/>
      <c r="K47" s="1459"/>
      <c r="L47" s="1459"/>
      <c r="M47" s="1459"/>
      <c r="N47" s="1459"/>
      <c r="O47" s="1459"/>
      <c r="P47" s="1459"/>
      <c r="Q47" s="1459"/>
      <c r="R47" s="1459"/>
      <c r="S47" s="1459"/>
      <c r="T47" s="1459"/>
      <c r="U47" s="1459"/>
      <c r="V47" s="1459"/>
      <c r="W47" s="1459"/>
      <c r="X47" s="1459"/>
      <c r="Y47" s="1459"/>
      <c r="Z47" s="1459"/>
      <c r="AA47" s="1459"/>
      <c r="AB47" s="1459"/>
      <c r="AC47" s="1459"/>
      <c r="AD47" s="1459"/>
      <c r="AE47" s="1459"/>
      <c r="AF47" s="1459"/>
      <c r="AG47" s="1459"/>
      <c r="AH47" s="1459"/>
    </row>
    <row r="48" spans="2:34" s="159" customFormat="1" ht="9.9499999999999993" customHeight="1" x14ac:dyDescent="0.15">
      <c r="C48" s="196"/>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row>
    <row r="49" spans="2:34" s="159" customFormat="1" ht="18" customHeight="1" x14ac:dyDescent="0.15">
      <c r="B49" s="47" t="s">
        <v>8</v>
      </c>
      <c r="AH49" s="189"/>
    </row>
    <row r="50" spans="2:34" s="159" customFormat="1" ht="18" customHeight="1" thickBot="1" x14ac:dyDescent="0.2">
      <c r="B50" s="47"/>
      <c r="C50" s="227" t="s">
        <v>7</v>
      </c>
      <c r="AH50" s="189"/>
    </row>
    <row r="51" spans="2:34" s="159" customFormat="1" ht="35.1" customHeight="1" x14ac:dyDescent="0.15">
      <c r="C51" s="228" t="s">
        <v>3</v>
      </c>
      <c r="D51" s="1456" t="s">
        <v>6</v>
      </c>
      <c r="E51" s="1456"/>
      <c r="F51" s="1456"/>
      <c r="G51" s="1456"/>
      <c r="H51" s="1456"/>
      <c r="I51" s="1456"/>
      <c r="J51" s="1456"/>
      <c r="K51" s="1456"/>
      <c r="L51" s="1456"/>
      <c r="M51" s="1456"/>
      <c r="N51" s="1456"/>
      <c r="O51" s="1456"/>
      <c r="P51" s="1457"/>
      <c r="Q51" s="1453" t="str">
        <f>IF(Q13="あり",Q20,"")</f>
        <v/>
      </c>
      <c r="R51" s="1454"/>
      <c r="S51" s="1454"/>
      <c r="T51" s="1454"/>
      <c r="U51" s="1454"/>
      <c r="V51" s="1454"/>
      <c r="W51" s="1454"/>
      <c r="X51" s="1454"/>
      <c r="Y51" s="1454"/>
      <c r="Z51" s="1454"/>
      <c r="AA51" s="1454"/>
      <c r="AB51" s="1454"/>
      <c r="AC51" s="1454"/>
      <c r="AD51" s="1454"/>
      <c r="AE51" s="1454"/>
      <c r="AF51" s="1454"/>
      <c r="AG51" s="1455"/>
      <c r="AH51" s="300" t="s">
        <v>1</v>
      </c>
    </row>
    <row r="52" spans="2:34" s="159" customFormat="1" ht="35.1" customHeight="1" thickBot="1" x14ac:dyDescent="0.2">
      <c r="C52" s="229" t="s">
        <v>2</v>
      </c>
      <c r="D52" s="1447" t="s">
        <v>5</v>
      </c>
      <c r="E52" s="1447"/>
      <c r="F52" s="1447"/>
      <c r="G52" s="1447"/>
      <c r="H52" s="1447"/>
      <c r="I52" s="1447"/>
      <c r="J52" s="1447"/>
      <c r="K52" s="1447"/>
      <c r="L52" s="1447"/>
      <c r="M52" s="1447"/>
      <c r="N52" s="1447"/>
      <c r="O52" s="1447"/>
      <c r="P52" s="1448"/>
      <c r="Q52" s="1460" t="str">
        <f>IF(Q13="あり",Q29,"")</f>
        <v/>
      </c>
      <c r="R52" s="1461"/>
      <c r="S52" s="1461"/>
      <c r="T52" s="1461"/>
      <c r="U52" s="1461"/>
      <c r="V52" s="1461"/>
      <c r="W52" s="1461"/>
      <c r="X52" s="1461"/>
      <c r="Y52" s="1461"/>
      <c r="Z52" s="1461"/>
      <c r="AA52" s="1461"/>
      <c r="AB52" s="1461"/>
      <c r="AC52" s="1461"/>
      <c r="AD52" s="1461"/>
      <c r="AE52" s="1461"/>
      <c r="AF52" s="1461"/>
      <c r="AG52" s="1462"/>
      <c r="AH52" s="299" t="s">
        <v>1</v>
      </c>
    </row>
    <row r="53" spans="2:34" s="159" customFormat="1" ht="9.9499999999999993" customHeight="1" x14ac:dyDescent="0.15">
      <c r="C53" s="205"/>
      <c r="D53" s="191"/>
      <c r="E53" s="191"/>
      <c r="F53" s="191"/>
      <c r="G53" s="191"/>
      <c r="H53" s="205"/>
      <c r="I53" s="191"/>
      <c r="J53" s="191"/>
      <c r="K53" s="191"/>
      <c r="L53" s="191"/>
      <c r="M53" s="191"/>
      <c r="N53" s="191"/>
      <c r="O53" s="191"/>
      <c r="P53" s="191"/>
      <c r="Q53" s="187"/>
      <c r="R53" s="188"/>
      <c r="S53" s="188"/>
      <c r="T53" s="188"/>
      <c r="U53" s="188"/>
      <c r="V53" s="188"/>
      <c r="W53" s="188"/>
      <c r="X53" s="188"/>
      <c r="Y53" s="188"/>
      <c r="Z53" s="188"/>
      <c r="AA53" s="188"/>
      <c r="AB53" s="188"/>
      <c r="AC53" s="188"/>
      <c r="AD53" s="188"/>
      <c r="AE53" s="188"/>
      <c r="AF53" s="188"/>
      <c r="AG53" s="188"/>
      <c r="AH53" s="191"/>
    </row>
    <row r="54" spans="2:34" s="159" customFormat="1" ht="18" customHeight="1" thickBot="1" x14ac:dyDescent="0.2">
      <c r="B54" s="47"/>
      <c r="C54" s="166" t="s">
        <v>4</v>
      </c>
      <c r="AH54" s="189"/>
    </row>
    <row r="55" spans="2:34" s="159" customFormat="1" ht="35.1" customHeight="1" x14ac:dyDescent="0.15">
      <c r="B55" s="47"/>
      <c r="C55" s="228" t="s">
        <v>3</v>
      </c>
      <c r="D55" s="1456" t="s">
        <v>517</v>
      </c>
      <c r="E55" s="1456"/>
      <c r="F55" s="1456"/>
      <c r="G55" s="1456"/>
      <c r="H55" s="1456"/>
      <c r="I55" s="1456"/>
      <c r="J55" s="1456"/>
      <c r="K55" s="1456"/>
      <c r="L55" s="1456"/>
      <c r="M55" s="1456"/>
      <c r="N55" s="1456"/>
      <c r="O55" s="1456"/>
      <c r="P55" s="1457"/>
      <c r="Q55" s="1453" t="str">
        <f>IF(Q13="なし",ROUNDDOWN((Q36-Q44+Q46)+Q44*①入力シート!L38-Q46*①入力シート!L38,-3),"")</f>
        <v/>
      </c>
      <c r="R55" s="1454"/>
      <c r="S55" s="1454"/>
      <c r="T55" s="1454"/>
      <c r="U55" s="1454"/>
      <c r="V55" s="1454"/>
      <c r="W55" s="1454"/>
      <c r="X55" s="1454"/>
      <c r="Y55" s="1454"/>
      <c r="Z55" s="1454"/>
      <c r="AA55" s="1454"/>
      <c r="AB55" s="1454"/>
      <c r="AC55" s="1454"/>
      <c r="AD55" s="1454"/>
      <c r="AE55" s="1454"/>
      <c r="AF55" s="1454"/>
      <c r="AG55" s="1455"/>
      <c r="AH55" s="300" t="s">
        <v>1</v>
      </c>
    </row>
    <row r="56" spans="2:34" s="159" customFormat="1" ht="35.1" customHeight="1" thickBot="1" x14ac:dyDescent="0.2">
      <c r="C56" s="229" t="s">
        <v>2</v>
      </c>
      <c r="D56" s="1447" t="s">
        <v>518</v>
      </c>
      <c r="E56" s="1447"/>
      <c r="F56" s="1447"/>
      <c r="G56" s="1447"/>
      <c r="H56" s="1447"/>
      <c r="I56" s="1447"/>
      <c r="J56" s="1447"/>
      <c r="K56" s="1447"/>
      <c r="L56" s="1447"/>
      <c r="M56" s="1447"/>
      <c r="N56" s="1447"/>
      <c r="O56" s="1447"/>
      <c r="P56" s="1448"/>
      <c r="Q56" s="1460" t="str">
        <f>IF(Q13="なし",ROUNDDOWN(Q31-Q32-Q33-Q34-Q35,-3),"")</f>
        <v/>
      </c>
      <c r="R56" s="1461"/>
      <c r="S56" s="1461"/>
      <c r="T56" s="1461"/>
      <c r="U56" s="1461"/>
      <c r="V56" s="1461"/>
      <c r="W56" s="1461"/>
      <c r="X56" s="1461"/>
      <c r="Y56" s="1461"/>
      <c r="Z56" s="1461"/>
      <c r="AA56" s="1461"/>
      <c r="AB56" s="1461"/>
      <c r="AC56" s="1461"/>
      <c r="AD56" s="1461"/>
      <c r="AE56" s="1461"/>
      <c r="AF56" s="1461"/>
      <c r="AG56" s="1462"/>
      <c r="AH56" s="299" t="s">
        <v>1</v>
      </c>
    </row>
    <row r="57" spans="2:34" s="159" customFormat="1" ht="9.75" customHeight="1" x14ac:dyDescent="0.15">
      <c r="C57" s="159" t="s">
        <v>360</v>
      </c>
    </row>
    <row r="58" spans="2:34" s="159" customFormat="1" ht="9.75" customHeight="1" x14ac:dyDescent="0.15"/>
    <row r="59" spans="2:34" ht="15" customHeight="1" x14ac:dyDescent="0.15">
      <c r="C59" s="47" t="s">
        <v>0</v>
      </c>
    </row>
    <row r="60" spans="2:34" ht="10.5" customHeight="1" x14ac:dyDescent="0.15"/>
  </sheetData>
  <sheetProtection algorithmName="SHA-512" hashValue="93N/rkb2UfnXu5qYN5WvoUaNpLJq5AGH5DW4exU7ib7TWdNLr2N1S6PRM+37GfZQT2Qly+6pwdY+qoE6Dq4ZPw==" saltValue="l5s0gkAo0LvyI5u+lc8HAg==" spinCount="100000" sheet="1" objects="1" scenarios="1"/>
  <mergeCells count="84">
    <mergeCell ref="Q24:W24"/>
    <mergeCell ref="Z24:AE24"/>
    <mergeCell ref="Q46:AG46"/>
    <mergeCell ref="D45:P45"/>
    <mergeCell ref="Q45:AG45"/>
    <mergeCell ref="Q39:AG39"/>
    <mergeCell ref="Q52:AG52"/>
    <mergeCell ref="E26:AH26"/>
    <mergeCell ref="C26:D26"/>
    <mergeCell ref="Q37:AG37"/>
    <mergeCell ref="Q36:AG36"/>
    <mergeCell ref="G34:P34"/>
    <mergeCell ref="F33:F34"/>
    <mergeCell ref="D29:P29"/>
    <mergeCell ref="Q31:AG31"/>
    <mergeCell ref="Q32:AG32"/>
    <mergeCell ref="G33:P33"/>
    <mergeCell ref="Q29:AG29"/>
    <mergeCell ref="Q30:AG30"/>
    <mergeCell ref="F35:P35"/>
    <mergeCell ref="Q35:AG35"/>
    <mergeCell ref="G39:P39"/>
    <mergeCell ref="D56:P56"/>
    <mergeCell ref="E30:P30"/>
    <mergeCell ref="F31:P31"/>
    <mergeCell ref="F36:P36"/>
    <mergeCell ref="Q55:AG55"/>
    <mergeCell ref="G38:P38"/>
    <mergeCell ref="D55:P55"/>
    <mergeCell ref="H44:P44"/>
    <mergeCell ref="H46:P46"/>
    <mergeCell ref="D47:AH47"/>
    <mergeCell ref="Q56:AG56"/>
    <mergeCell ref="Q51:AG51"/>
    <mergeCell ref="D51:P51"/>
    <mergeCell ref="D52:P52"/>
    <mergeCell ref="D43:P43"/>
    <mergeCell ref="Q44:AG44"/>
    <mergeCell ref="D13:K13"/>
    <mergeCell ref="D16:P16"/>
    <mergeCell ref="Q38:AG38"/>
    <mergeCell ref="Q43:AG43"/>
    <mergeCell ref="G37:P37"/>
    <mergeCell ref="Q19:AG19"/>
    <mergeCell ref="E25:AH25"/>
    <mergeCell ref="C25:D25"/>
    <mergeCell ref="F32:P32"/>
    <mergeCell ref="Q34:AG34"/>
    <mergeCell ref="D24:P24"/>
    <mergeCell ref="Q14:S14"/>
    <mergeCell ref="Q15:S15"/>
    <mergeCell ref="F21:P21"/>
    <mergeCell ref="F23:P23"/>
    <mergeCell ref="F17:P17"/>
    <mergeCell ref="V10:AH10"/>
    <mergeCell ref="Q13:T13"/>
    <mergeCell ref="Q40:AG40"/>
    <mergeCell ref="Q33:AG33"/>
    <mergeCell ref="B2:AH2"/>
    <mergeCell ref="V7:AH7"/>
    <mergeCell ref="P8:U8"/>
    <mergeCell ref="V8:AH8"/>
    <mergeCell ref="P10:U10"/>
    <mergeCell ref="Q20:AG20"/>
    <mergeCell ref="Q16:AG16"/>
    <mergeCell ref="P6:U6"/>
    <mergeCell ref="P7:U7"/>
    <mergeCell ref="F15:P15"/>
    <mergeCell ref="E20:P20"/>
    <mergeCell ref="B4:F4"/>
    <mergeCell ref="V9:AH9"/>
    <mergeCell ref="V5:AH5"/>
    <mergeCell ref="V6:X6"/>
    <mergeCell ref="Y6:AG6"/>
    <mergeCell ref="P9:U9"/>
    <mergeCell ref="Q23:AG23"/>
    <mergeCell ref="Q21:AG21"/>
    <mergeCell ref="F19:P19"/>
    <mergeCell ref="D14:P14"/>
    <mergeCell ref="F22:P22"/>
    <mergeCell ref="Q22:AG22"/>
    <mergeCell ref="F18:P18"/>
    <mergeCell ref="Q17:AG17"/>
    <mergeCell ref="Q18:AG18"/>
  </mergeCells>
  <phoneticPr fontId="7"/>
  <conditionalFormatting sqref="Q31:AG31 Q37:AG37">
    <cfRule type="containsBlanks" dxfId="2" priority="5">
      <formula>LEN(TRIM(Q31))=0</formula>
    </cfRule>
  </conditionalFormatting>
  <conditionalFormatting sqref="Q31:AG31">
    <cfRule type="cellIs" dxfId="1" priority="2" operator="equal">
      <formula>0</formula>
    </cfRule>
  </conditionalFormatting>
  <conditionalFormatting sqref="Q37 Q39">
    <cfRule type="cellIs" dxfId="0" priority="1" operator="equal">
      <formula>0</formula>
    </cfRule>
  </conditionalFormatting>
  <printOptions horizontalCentered="1"/>
  <pageMargins left="0.59055118110236227" right="0.59055118110236227" top="0.39370078740157483" bottom="0.19685039370078741" header="0.31496062992125984" footer="0.19685039370078741"/>
  <pageSetup paperSize="9" scale="64" orientation="portrait" r:id="rId1"/>
  <headerFooter alignWithMargins="0"/>
  <rowBreaks count="2" manualBreakCount="2">
    <brk id="59" max="34" man="1"/>
    <brk id="60" max="3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N67"/>
  <sheetViews>
    <sheetView view="pageBreakPreview" zoomScale="115" zoomScaleNormal="85" zoomScaleSheetLayoutView="115" workbookViewId="0">
      <selection activeCell="T5" sqref="T5"/>
    </sheetView>
  </sheetViews>
  <sheetFormatPr defaultRowHeight="13.5" x14ac:dyDescent="0.15"/>
  <cols>
    <col min="1" max="2" width="1.25" style="7" customWidth="1"/>
    <col min="3" max="10" width="2.625" style="7" customWidth="1"/>
    <col min="11" max="11" width="2.875" style="7" customWidth="1"/>
    <col min="12" max="25" width="2.25" style="7" customWidth="1"/>
    <col min="26" max="26" width="2.875" style="7" customWidth="1"/>
    <col min="27" max="41" width="2.25" style="7" customWidth="1"/>
    <col min="42" max="16384" width="9" style="7"/>
  </cols>
  <sheetData>
    <row r="1" spans="1:40" x14ac:dyDescent="0.15">
      <c r="A1" s="72" t="s">
        <v>102</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row>
    <row r="2" spans="1:40" x14ac:dyDescent="0.15">
      <c r="A2" s="1561" t="s">
        <v>519</v>
      </c>
      <c r="B2" s="1561"/>
      <c r="C2" s="1561"/>
      <c r="D2" s="1561"/>
      <c r="E2" s="1561"/>
      <c r="F2" s="1561"/>
      <c r="G2" s="1561"/>
      <c r="H2" s="1561"/>
      <c r="I2" s="1561"/>
      <c r="J2" s="1561"/>
      <c r="K2" s="1561"/>
      <c r="L2" s="1561"/>
      <c r="M2" s="1561"/>
      <c r="N2" s="1561"/>
      <c r="O2" s="1561"/>
      <c r="P2" s="1561"/>
      <c r="Q2" s="1561"/>
      <c r="R2" s="1561"/>
      <c r="S2" s="1561"/>
      <c r="T2" s="1561"/>
      <c r="U2" s="1561"/>
      <c r="V2" s="1561"/>
      <c r="W2" s="1561"/>
      <c r="X2" s="1561"/>
      <c r="Y2" s="1561"/>
      <c r="Z2" s="1561"/>
      <c r="AA2" s="1561"/>
      <c r="AB2" s="1561"/>
      <c r="AC2" s="1561"/>
      <c r="AD2" s="1561"/>
      <c r="AE2" s="1561"/>
      <c r="AF2" s="1561"/>
      <c r="AG2" s="1561"/>
      <c r="AH2" s="1561"/>
      <c r="AI2" s="1561"/>
      <c r="AJ2" s="1561"/>
      <c r="AK2" s="1561"/>
      <c r="AL2" s="1561"/>
      <c r="AM2" s="1561"/>
      <c r="AN2" s="1561"/>
    </row>
    <row r="3" spans="1:40" x14ac:dyDescent="0.15">
      <c r="A3" s="1561"/>
      <c r="B3" s="1561"/>
      <c r="C3" s="1561"/>
      <c r="D3" s="1561"/>
      <c r="E3" s="1561"/>
      <c r="F3" s="1561"/>
      <c r="G3" s="1561"/>
      <c r="H3" s="1561"/>
      <c r="I3" s="1561"/>
      <c r="J3" s="1561"/>
      <c r="K3" s="1561"/>
      <c r="L3" s="1561"/>
      <c r="M3" s="1561"/>
      <c r="N3" s="1561"/>
      <c r="O3" s="1561"/>
      <c r="P3" s="1561"/>
      <c r="Q3" s="1561"/>
      <c r="R3" s="1561"/>
      <c r="S3" s="1561"/>
      <c r="T3" s="1561"/>
      <c r="U3" s="1561"/>
      <c r="V3" s="1561"/>
      <c r="W3" s="1561"/>
      <c r="X3" s="1561"/>
      <c r="Y3" s="1561"/>
      <c r="Z3" s="1561"/>
      <c r="AA3" s="1561"/>
      <c r="AB3" s="1561"/>
      <c r="AC3" s="1561"/>
      <c r="AD3" s="1561"/>
      <c r="AE3" s="1561"/>
      <c r="AF3" s="1561"/>
      <c r="AG3" s="1561"/>
      <c r="AH3" s="1561"/>
      <c r="AI3" s="1561"/>
      <c r="AJ3" s="1561"/>
      <c r="AK3" s="1561"/>
      <c r="AL3" s="1561"/>
      <c r="AM3" s="1561"/>
      <c r="AN3" s="1561"/>
    </row>
    <row r="4" spans="1:40" ht="13.5" customHeight="1" x14ac:dyDescent="0.15">
      <c r="A4" s="73"/>
      <c r="B4" s="73"/>
      <c r="C4" s="73"/>
      <c r="D4" s="73"/>
      <c r="E4" s="73"/>
      <c r="F4" s="73"/>
      <c r="G4" s="73"/>
      <c r="H4" s="73"/>
      <c r="I4" s="73"/>
      <c r="J4" s="73"/>
      <c r="K4" s="73"/>
      <c r="L4" s="73"/>
      <c r="M4" s="73"/>
      <c r="N4" s="73"/>
      <c r="O4" s="73"/>
      <c r="P4" s="73"/>
      <c r="Q4" s="73"/>
      <c r="R4" s="73"/>
      <c r="S4" s="73"/>
      <c r="T4" s="72"/>
      <c r="U4" s="72"/>
      <c r="V4" s="72"/>
      <c r="W4" s="72"/>
      <c r="X4" s="72"/>
      <c r="Y4" s="72"/>
      <c r="Z4" s="72"/>
      <c r="AA4" s="72"/>
      <c r="AB4" s="72"/>
      <c r="AC4" s="72"/>
      <c r="AD4" s="1293">
        <f ca="1">TODAY()</f>
        <v>45261</v>
      </c>
      <c r="AE4" s="1293"/>
      <c r="AF4" s="1293"/>
      <c r="AG4" s="1293"/>
      <c r="AH4" s="1293"/>
      <c r="AI4" s="1293"/>
      <c r="AJ4" s="1293"/>
      <c r="AK4" s="1293"/>
      <c r="AL4" s="1293"/>
      <c r="AM4" s="1293"/>
      <c r="AN4" s="1293"/>
    </row>
    <row r="5" spans="1:40" ht="13.5" customHeight="1" thickBot="1" x14ac:dyDescent="0.2">
      <c r="A5" s="72" t="s">
        <v>101</v>
      </c>
      <c r="B5" s="73"/>
      <c r="C5" s="73"/>
      <c r="D5" s="73"/>
      <c r="E5" s="73"/>
      <c r="F5" s="73"/>
      <c r="G5" s="73"/>
      <c r="H5" s="73"/>
      <c r="I5" s="73"/>
      <c r="J5" s="73"/>
      <c r="K5" s="73"/>
      <c r="L5" s="73"/>
      <c r="M5" s="73"/>
      <c r="N5" s="73"/>
      <c r="O5" s="73"/>
      <c r="P5" s="73"/>
      <c r="Q5" s="73"/>
      <c r="R5" s="73"/>
      <c r="S5" s="73"/>
      <c r="T5" s="72"/>
      <c r="U5" s="72"/>
      <c r="V5" s="72"/>
      <c r="W5" s="72"/>
      <c r="X5" s="72"/>
      <c r="Y5" s="72"/>
      <c r="Z5" s="72"/>
      <c r="AA5" s="72"/>
      <c r="AB5" s="72"/>
      <c r="AC5" s="72"/>
      <c r="AD5" s="72"/>
      <c r="AE5" s="72"/>
      <c r="AF5" s="72"/>
      <c r="AG5" s="72"/>
      <c r="AH5" s="72"/>
      <c r="AI5" s="72"/>
      <c r="AJ5" s="72"/>
      <c r="AK5" s="72"/>
      <c r="AL5" s="72"/>
      <c r="AM5" s="72"/>
      <c r="AN5" s="72"/>
    </row>
    <row r="6" spans="1:40" x14ac:dyDescent="0.15">
      <c r="A6" s="72"/>
      <c r="B6" s="72"/>
      <c r="C6" s="72"/>
      <c r="D6" s="72"/>
      <c r="E6" s="72"/>
      <c r="F6" s="72"/>
      <c r="G6" s="72"/>
      <c r="H6" s="72"/>
      <c r="I6" s="72"/>
      <c r="J6" s="72"/>
      <c r="K6" s="72"/>
      <c r="L6" s="72"/>
      <c r="M6" s="72"/>
      <c r="N6" s="72"/>
      <c r="O6" s="72"/>
      <c r="P6" s="72"/>
      <c r="Q6" s="72"/>
      <c r="R6" s="72"/>
      <c r="S6" s="72"/>
      <c r="T6" s="72"/>
      <c r="U6" s="72"/>
      <c r="V6" s="72"/>
      <c r="W6" s="1562" t="s">
        <v>100</v>
      </c>
      <c r="X6" s="1563"/>
      <c r="Y6" s="1563"/>
      <c r="Z6" s="1563"/>
      <c r="AA6" s="1563"/>
      <c r="AB6" s="1563"/>
      <c r="AC6" s="1564"/>
      <c r="AD6" s="1297" t="s">
        <v>99</v>
      </c>
      <c r="AE6" s="1298"/>
      <c r="AF6" s="1298"/>
      <c r="AG6" s="1298"/>
      <c r="AH6" s="1298">
        <f>⑩第２号様式の２!F1</f>
        <v>0</v>
      </c>
      <c r="AI6" s="1298"/>
      <c r="AJ6" s="1298"/>
      <c r="AK6" s="1298"/>
      <c r="AL6" s="1298"/>
      <c r="AM6" s="1298" t="s">
        <v>98</v>
      </c>
      <c r="AN6" s="1299"/>
    </row>
    <row r="7" spans="1:40" x14ac:dyDescent="0.15">
      <c r="A7" s="72"/>
      <c r="B7" s="72"/>
      <c r="C7" s="72"/>
      <c r="D7" s="72"/>
      <c r="E7" s="72"/>
      <c r="F7" s="72"/>
      <c r="G7" s="72"/>
      <c r="H7" s="72"/>
      <c r="I7" s="72"/>
      <c r="J7" s="72"/>
      <c r="K7" s="72"/>
      <c r="L7" s="72"/>
      <c r="M7" s="72"/>
      <c r="N7" s="72"/>
      <c r="O7" s="72"/>
      <c r="P7" s="72"/>
      <c r="Q7" s="72"/>
      <c r="R7" s="72"/>
      <c r="S7" s="72"/>
      <c r="T7" s="72"/>
      <c r="U7" s="72"/>
      <c r="V7" s="72"/>
      <c r="W7" s="1576" t="s">
        <v>97</v>
      </c>
      <c r="X7" s="1577"/>
      <c r="Y7" s="1577"/>
      <c r="Z7" s="1577"/>
      <c r="AA7" s="1577"/>
      <c r="AB7" s="1577"/>
      <c r="AC7" s="1578"/>
      <c r="AD7" s="1579">
        <f>⑩第２号様式の２!E2</f>
        <v>0</v>
      </c>
      <c r="AE7" s="1580"/>
      <c r="AF7" s="1580"/>
      <c r="AG7" s="1580"/>
      <c r="AH7" s="1580"/>
      <c r="AI7" s="1580"/>
      <c r="AJ7" s="1580"/>
      <c r="AK7" s="1580"/>
      <c r="AL7" s="1580"/>
      <c r="AM7" s="1580"/>
      <c r="AN7" s="1581"/>
    </row>
    <row r="8" spans="1:40" x14ac:dyDescent="0.15">
      <c r="A8" s="72"/>
      <c r="B8" s="72"/>
      <c r="C8" s="72"/>
      <c r="D8" s="72"/>
      <c r="E8" s="72"/>
      <c r="F8" s="72"/>
      <c r="G8" s="72"/>
      <c r="H8" s="72"/>
      <c r="I8" s="72"/>
      <c r="J8" s="72"/>
      <c r="K8" s="72"/>
      <c r="L8" s="72"/>
      <c r="M8" s="72"/>
      <c r="N8" s="72"/>
      <c r="O8" s="72"/>
      <c r="P8" s="72"/>
      <c r="Q8" s="72"/>
      <c r="R8" s="72"/>
      <c r="S8" s="72"/>
      <c r="T8" s="72"/>
      <c r="U8" s="72"/>
      <c r="V8" s="72"/>
      <c r="W8" s="1576" t="s">
        <v>96</v>
      </c>
      <c r="X8" s="1577"/>
      <c r="Y8" s="1577"/>
      <c r="Z8" s="1577"/>
      <c r="AA8" s="1577"/>
      <c r="AB8" s="1577"/>
      <c r="AC8" s="1578"/>
      <c r="AD8" s="1582">
        <f>⑩第２号様式の２!E3</f>
        <v>0</v>
      </c>
      <c r="AE8" s="1583"/>
      <c r="AF8" s="1583"/>
      <c r="AG8" s="1583"/>
      <c r="AH8" s="1583"/>
      <c r="AI8" s="1583"/>
      <c r="AJ8" s="1583"/>
      <c r="AK8" s="1583"/>
      <c r="AL8" s="1583"/>
      <c r="AM8" s="1583"/>
      <c r="AN8" s="1584"/>
    </row>
    <row r="9" spans="1:40" x14ac:dyDescent="0.15">
      <c r="A9" s="72"/>
      <c r="B9" s="72"/>
      <c r="C9" s="72"/>
      <c r="D9" s="72"/>
      <c r="E9" s="72"/>
      <c r="F9" s="72"/>
      <c r="G9" s="72"/>
      <c r="H9" s="72"/>
      <c r="I9" s="72"/>
      <c r="J9" s="72"/>
      <c r="K9" s="72"/>
      <c r="L9" s="72"/>
      <c r="M9" s="72"/>
      <c r="N9" s="72"/>
      <c r="O9" s="72"/>
      <c r="P9" s="72"/>
      <c r="Q9" s="72"/>
      <c r="R9" s="72"/>
      <c r="S9" s="72"/>
      <c r="T9" s="72"/>
      <c r="U9" s="72"/>
      <c r="V9" s="72"/>
      <c r="W9" s="1576" t="s">
        <v>95</v>
      </c>
      <c r="X9" s="1577"/>
      <c r="Y9" s="1577"/>
      <c r="Z9" s="1577"/>
      <c r="AA9" s="1577"/>
      <c r="AB9" s="1577"/>
      <c r="AC9" s="1578"/>
      <c r="AD9" s="1585">
        <f>⑩第２号様式の２!E4</f>
        <v>0</v>
      </c>
      <c r="AE9" s="1586"/>
      <c r="AF9" s="1586"/>
      <c r="AG9" s="1586"/>
      <c r="AH9" s="1586"/>
      <c r="AI9" s="1586"/>
      <c r="AJ9" s="1586"/>
      <c r="AK9" s="1586"/>
      <c r="AL9" s="1586"/>
      <c r="AM9" s="1586"/>
      <c r="AN9" s="1587"/>
    </row>
    <row r="10" spans="1:40" ht="14.25" thickBot="1" x14ac:dyDescent="0.2">
      <c r="A10" s="72"/>
      <c r="B10" s="72"/>
      <c r="C10" s="72"/>
      <c r="D10" s="72"/>
      <c r="E10" s="72"/>
      <c r="F10" s="72"/>
      <c r="G10" s="72"/>
      <c r="H10" s="72"/>
      <c r="I10" s="72"/>
      <c r="J10" s="72"/>
      <c r="K10" s="72"/>
      <c r="L10" s="72"/>
      <c r="M10" s="72"/>
      <c r="N10" s="72"/>
      <c r="O10" s="72"/>
      <c r="P10" s="72"/>
      <c r="Q10" s="72"/>
      <c r="R10" s="72"/>
      <c r="S10" s="72"/>
      <c r="T10" s="72"/>
      <c r="U10" s="72"/>
      <c r="V10" s="72"/>
      <c r="W10" s="1541" t="s">
        <v>94</v>
      </c>
      <c r="X10" s="1542"/>
      <c r="Y10" s="1542"/>
      <c r="Z10" s="1542"/>
      <c r="AA10" s="1542"/>
      <c r="AB10" s="1542"/>
      <c r="AC10" s="1543"/>
      <c r="AD10" s="1589">
        <f>⑩第２号様式の２!E5</f>
        <v>0</v>
      </c>
      <c r="AE10" s="1590"/>
      <c r="AF10" s="1590"/>
      <c r="AG10" s="1590"/>
      <c r="AH10" s="1590"/>
      <c r="AI10" s="1590"/>
      <c r="AJ10" s="1590"/>
      <c r="AK10" s="1590"/>
      <c r="AL10" s="1590"/>
      <c r="AM10" s="1590"/>
      <c r="AN10" s="1591"/>
    </row>
    <row r="11" spans="1:40" ht="6" customHeight="1" x14ac:dyDescent="0.1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row>
    <row r="12" spans="1:40" ht="58.5" customHeight="1" x14ac:dyDescent="0.15">
      <c r="A12" s="72"/>
      <c r="B12" s="72"/>
      <c r="C12" s="72"/>
      <c r="D12" s="72"/>
      <c r="E12" s="1588" t="s">
        <v>520</v>
      </c>
      <c r="F12" s="1588"/>
      <c r="G12" s="1588"/>
      <c r="H12" s="1588"/>
      <c r="I12" s="1588"/>
      <c r="J12" s="1588"/>
      <c r="K12" s="1588"/>
      <c r="L12" s="1588"/>
      <c r="M12" s="1588"/>
      <c r="N12" s="1588"/>
      <c r="O12" s="1588"/>
      <c r="P12" s="1588"/>
      <c r="Q12" s="1588"/>
      <c r="R12" s="1588"/>
      <c r="S12" s="1588"/>
      <c r="T12" s="1588"/>
      <c r="U12" s="439"/>
      <c r="V12" s="1588" t="s">
        <v>521</v>
      </c>
      <c r="W12" s="1588"/>
      <c r="X12" s="1588"/>
      <c r="Y12" s="1588"/>
      <c r="Z12" s="1588"/>
      <c r="AA12" s="1588"/>
      <c r="AB12" s="1588"/>
      <c r="AC12" s="1588"/>
      <c r="AD12" s="1588"/>
      <c r="AE12" s="1588"/>
      <c r="AF12" s="1588"/>
      <c r="AG12" s="1588"/>
      <c r="AH12" s="1588"/>
      <c r="AI12" s="1588"/>
      <c r="AJ12" s="1588"/>
      <c r="AK12" s="1588"/>
      <c r="AL12" s="1588"/>
      <c r="AM12" s="1588"/>
      <c r="AN12" s="439"/>
    </row>
    <row r="13" spans="1:40" ht="11.25" customHeight="1" x14ac:dyDescent="0.15">
      <c r="A13" s="1516" t="s">
        <v>93</v>
      </c>
      <c r="B13" s="1516"/>
      <c r="C13" s="1553" t="s">
        <v>522</v>
      </c>
      <c r="D13" s="1554"/>
      <c r="E13" s="1554"/>
      <c r="F13" s="1554"/>
      <c r="G13" s="1554"/>
      <c r="H13" s="1554"/>
      <c r="I13" s="1554"/>
      <c r="J13" s="1554"/>
      <c r="K13" s="1544" t="s">
        <v>90</v>
      </c>
      <c r="L13" s="1545"/>
      <c r="M13" s="1545"/>
      <c r="N13" s="1545"/>
      <c r="O13" s="1545"/>
      <c r="P13" s="1545"/>
      <c r="Q13" s="1545"/>
      <c r="R13" s="1565" t="s">
        <v>91</v>
      </c>
      <c r="S13" s="1566"/>
      <c r="T13" s="1566"/>
      <c r="U13" s="1566"/>
      <c r="V13" s="1566"/>
      <c r="W13" s="1566"/>
      <c r="X13" s="1566"/>
      <c r="Y13" s="1567"/>
      <c r="Z13" s="1545" t="s">
        <v>90</v>
      </c>
      <c r="AA13" s="1545"/>
      <c r="AB13" s="1545"/>
      <c r="AC13" s="1545"/>
      <c r="AD13" s="1545"/>
      <c r="AE13" s="1545"/>
      <c r="AF13" s="1571"/>
      <c r="AG13" s="1573" t="s">
        <v>89</v>
      </c>
      <c r="AH13" s="1566"/>
      <c r="AI13" s="1566"/>
      <c r="AJ13" s="1566"/>
      <c r="AK13" s="1566"/>
      <c r="AL13" s="1566"/>
      <c r="AM13" s="1566"/>
      <c r="AN13" s="1574"/>
    </row>
    <row r="14" spans="1:40" ht="11.25" customHeight="1" x14ac:dyDescent="0.15">
      <c r="A14" s="1516"/>
      <c r="B14" s="1516"/>
      <c r="C14" s="1551" t="s">
        <v>456</v>
      </c>
      <c r="D14" s="1555"/>
      <c r="E14" s="1556" t="s">
        <v>457</v>
      </c>
      <c r="F14" s="1557"/>
      <c r="G14" s="1516" t="s">
        <v>458</v>
      </c>
      <c r="H14" s="1558"/>
      <c r="I14" s="1556" t="s">
        <v>459</v>
      </c>
      <c r="J14" s="1557"/>
      <c r="K14" s="1546"/>
      <c r="L14" s="1547"/>
      <c r="M14" s="1547"/>
      <c r="N14" s="1547"/>
      <c r="O14" s="1547"/>
      <c r="P14" s="1547"/>
      <c r="Q14" s="1547"/>
      <c r="R14" s="1568"/>
      <c r="S14" s="1569"/>
      <c r="T14" s="1569"/>
      <c r="U14" s="1569"/>
      <c r="V14" s="1569"/>
      <c r="W14" s="1569"/>
      <c r="X14" s="1569"/>
      <c r="Y14" s="1570"/>
      <c r="Z14" s="1547"/>
      <c r="AA14" s="1547"/>
      <c r="AB14" s="1547"/>
      <c r="AC14" s="1547"/>
      <c r="AD14" s="1547"/>
      <c r="AE14" s="1547"/>
      <c r="AF14" s="1572"/>
      <c r="AG14" s="1569"/>
      <c r="AH14" s="1569"/>
      <c r="AI14" s="1569"/>
      <c r="AJ14" s="1569"/>
      <c r="AK14" s="1569"/>
      <c r="AL14" s="1569"/>
      <c r="AM14" s="1569"/>
      <c r="AN14" s="1575"/>
    </row>
    <row r="15" spans="1:40" ht="11.25" customHeight="1" x14ac:dyDescent="0.15">
      <c r="A15" s="1516" t="s">
        <v>88</v>
      </c>
      <c r="B15" s="1516"/>
      <c r="C15" s="1486" t="s">
        <v>460</v>
      </c>
      <c r="D15" s="1487"/>
      <c r="E15" s="1482" t="s">
        <v>460</v>
      </c>
      <c r="F15" s="1483"/>
      <c r="G15" s="1486"/>
      <c r="H15" s="1487"/>
      <c r="I15" s="1482" t="s">
        <v>460</v>
      </c>
      <c r="J15" s="1483"/>
      <c r="K15" s="1551"/>
      <c r="L15" s="1531" t="s">
        <v>87</v>
      </c>
      <c r="M15" s="1529" t="s">
        <v>79</v>
      </c>
      <c r="N15" s="1531" t="s">
        <v>86</v>
      </c>
      <c r="O15" s="1529" t="s">
        <v>81</v>
      </c>
      <c r="P15" s="1531" t="s">
        <v>85</v>
      </c>
      <c r="Q15" s="1533" t="s">
        <v>80</v>
      </c>
      <c r="R15" s="1535" t="s">
        <v>82</v>
      </c>
      <c r="S15" s="1535"/>
      <c r="T15" s="1535"/>
      <c r="U15" s="1535"/>
      <c r="V15" s="1535"/>
      <c r="W15" s="1535"/>
      <c r="X15" s="1535"/>
      <c r="Y15" s="1536"/>
      <c r="Z15" s="1531"/>
      <c r="AA15" s="1531" t="s">
        <v>84</v>
      </c>
      <c r="AB15" s="1529" t="s">
        <v>79</v>
      </c>
      <c r="AC15" s="1531" t="s">
        <v>84</v>
      </c>
      <c r="AD15" s="1529" t="s">
        <v>81</v>
      </c>
      <c r="AE15" s="1531" t="s">
        <v>83</v>
      </c>
      <c r="AF15" s="1533" t="s">
        <v>80</v>
      </c>
      <c r="AG15" s="1559" t="s">
        <v>82</v>
      </c>
      <c r="AH15" s="1535"/>
      <c r="AI15" s="1535"/>
      <c r="AJ15" s="1535"/>
      <c r="AK15" s="1535"/>
      <c r="AL15" s="1535"/>
      <c r="AM15" s="1535"/>
      <c r="AN15" s="1535"/>
    </row>
    <row r="16" spans="1:40" ht="11.25" customHeight="1" thickBot="1" x14ac:dyDescent="0.2">
      <c r="A16" s="1548"/>
      <c r="B16" s="1548"/>
      <c r="C16" s="1549"/>
      <c r="D16" s="1550"/>
      <c r="E16" s="1490"/>
      <c r="F16" s="1491"/>
      <c r="G16" s="1549"/>
      <c r="H16" s="1550"/>
      <c r="I16" s="1490"/>
      <c r="J16" s="1491"/>
      <c r="K16" s="1552"/>
      <c r="L16" s="1532"/>
      <c r="M16" s="1530"/>
      <c r="N16" s="1532"/>
      <c r="O16" s="1530"/>
      <c r="P16" s="1532"/>
      <c r="Q16" s="1534"/>
      <c r="R16" s="1537"/>
      <c r="S16" s="1537"/>
      <c r="T16" s="1537"/>
      <c r="U16" s="1537"/>
      <c r="V16" s="1537"/>
      <c r="W16" s="1537"/>
      <c r="X16" s="1537"/>
      <c r="Y16" s="1538"/>
      <c r="Z16" s="1532"/>
      <c r="AA16" s="1532"/>
      <c r="AB16" s="1530"/>
      <c r="AC16" s="1532"/>
      <c r="AD16" s="1530"/>
      <c r="AE16" s="1532"/>
      <c r="AF16" s="1534"/>
      <c r="AG16" s="1560"/>
      <c r="AH16" s="1537"/>
      <c r="AI16" s="1537"/>
      <c r="AJ16" s="1537"/>
      <c r="AK16" s="1537"/>
      <c r="AL16" s="1537"/>
      <c r="AM16" s="1537"/>
      <c r="AN16" s="1537"/>
    </row>
    <row r="17" spans="1:40" ht="11.25" customHeight="1" thickTop="1" x14ac:dyDescent="0.15">
      <c r="A17" s="1539">
        <v>1</v>
      </c>
      <c r="B17" s="1539"/>
      <c r="C17" s="1494"/>
      <c r="D17" s="1495"/>
      <c r="E17" s="1492"/>
      <c r="F17" s="1493"/>
      <c r="G17" s="1494"/>
      <c r="H17" s="1495"/>
      <c r="I17" s="1492"/>
      <c r="J17" s="1493"/>
      <c r="K17" s="1540"/>
      <c r="L17" s="1527"/>
      <c r="M17" s="1528" t="s">
        <v>79</v>
      </c>
      <c r="N17" s="1527"/>
      <c r="O17" s="1528" t="s">
        <v>81</v>
      </c>
      <c r="P17" s="1527"/>
      <c r="Q17" s="1526" t="s">
        <v>80</v>
      </c>
      <c r="R17" s="1513"/>
      <c r="S17" s="1513"/>
      <c r="T17" s="1513"/>
      <c r="U17" s="1513"/>
      <c r="V17" s="1513"/>
      <c r="W17" s="1513"/>
      <c r="X17" s="1513"/>
      <c r="Y17" s="1524"/>
      <c r="Z17" s="1527"/>
      <c r="AA17" s="1527"/>
      <c r="AB17" s="1528" t="s">
        <v>79</v>
      </c>
      <c r="AC17" s="1527"/>
      <c r="AD17" s="1528" t="s">
        <v>81</v>
      </c>
      <c r="AE17" s="1527"/>
      <c r="AF17" s="1526" t="s">
        <v>80</v>
      </c>
      <c r="AG17" s="1512"/>
      <c r="AH17" s="1513"/>
      <c r="AI17" s="1513"/>
      <c r="AJ17" s="1513"/>
      <c r="AK17" s="1513"/>
      <c r="AL17" s="1513"/>
      <c r="AM17" s="1513"/>
      <c r="AN17" s="1513"/>
    </row>
    <row r="18" spans="1:40" ht="11.25" customHeight="1" x14ac:dyDescent="0.15">
      <c r="A18" s="1516"/>
      <c r="B18" s="1516"/>
      <c r="C18" s="1488"/>
      <c r="D18" s="1489"/>
      <c r="E18" s="1484"/>
      <c r="F18" s="1485"/>
      <c r="G18" s="1488"/>
      <c r="H18" s="1489"/>
      <c r="I18" s="1484"/>
      <c r="J18" s="1485"/>
      <c r="K18" s="1517"/>
      <c r="L18" s="1518"/>
      <c r="M18" s="1520"/>
      <c r="N18" s="1518"/>
      <c r="O18" s="1520"/>
      <c r="P18" s="1518"/>
      <c r="Q18" s="1522"/>
      <c r="R18" s="1515"/>
      <c r="S18" s="1515"/>
      <c r="T18" s="1515"/>
      <c r="U18" s="1515"/>
      <c r="V18" s="1515"/>
      <c r="W18" s="1515"/>
      <c r="X18" s="1515"/>
      <c r="Y18" s="1525"/>
      <c r="Z18" s="1518"/>
      <c r="AA18" s="1518"/>
      <c r="AB18" s="1520"/>
      <c r="AC18" s="1518"/>
      <c r="AD18" s="1520"/>
      <c r="AE18" s="1518"/>
      <c r="AF18" s="1522"/>
      <c r="AG18" s="1514"/>
      <c r="AH18" s="1515"/>
      <c r="AI18" s="1515"/>
      <c r="AJ18" s="1515"/>
      <c r="AK18" s="1515"/>
      <c r="AL18" s="1515"/>
      <c r="AM18" s="1515"/>
      <c r="AN18" s="1515"/>
    </row>
    <row r="19" spans="1:40" ht="11.25" customHeight="1" x14ac:dyDescent="0.15">
      <c r="A19" s="1516">
        <v>2</v>
      </c>
      <c r="B19" s="1516"/>
      <c r="C19" s="1486"/>
      <c r="D19" s="1487"/>
      <c r="E19" s="1482"/>
      <c r="F19" s="1483"/>
      <c r="G19" s="1486"/>
      <c r="H19" s="1487"/>
      <c r="I19" s="1482"/>
      <c r="J19" s="1483"/>
      <c r="K19" s="1517"/>
      <c r="L19" s="1518"/>
      <c r="M19" s="1520" t="s">
        <v>79</v>
      </c>
      <c r="N19" s="1518"/>
      <c r="O19" s="1520" t="s">
        <v>81</v>
      </c>
      <c r="P19" s="1518"/>
      <c r="Q19" s="1522" t="s">
        <v>80</v>
      </c>
      <c r="R19" s="1513"/>
      <c r="S19" s="1513"/>
      <c r="T19" s="1513"/>
      <c r="U19" s="1513"/>
      <c r="V19" s="1513"/>
      <c r="W19" s="1513"/>
      <c r="X19" s="1513"/>
      <c r="Y19" s="1524"/>
      <c r="Z19" s="1518"/>
      <c r="AA19" s="1518"/>
      <c r="AB19" s="1520" t="s">
        <v>79</v>
      </c>
      <c r="AC19" s="1518"/>
      <c r="AD19" s="1520" t="s">
        <v>81</v>
      </c>
      <c r="AE19" s="1518"/>
      <c r="AF19" s="1522" t="s">
        <v>80</v>
      </c>
      <c r="AG19" s="1512"/>
      <c r="AH19" s="1513"/>
      <c r="AI19" s="1513"/>
      <c r="AJ19" s="1513"/>
      <c r="AK19" s="1513"/>
      <c r="AL19" s="1513"/>
      <c r="AM19" s="1513"/>
      <c r="AN19" s="1513"/>
    </row>
    <row r="20" spans="1:40" ht="11.25" customHeight="1" x14ac:dyDescent="0.15">
      <c r="A20" s="1516"/>
      <c r="B20" s="1516"/>
      <c r="C20" s="1488"/>
      <c r="D20" s="1489"/>
      <c r="E20" s="1484"/>
      <c r="F20" s="1485"/>
      <c r="G20" s="1488"/>
      <c r="H20" s="1489"/>
      <c r="I20" s="1484"/>
      <c r="J20" s="1485"/>
      <c r="K20" s="1517"/>
      <c r="L20" s="1518"/>
      <c r="M20" s="1520"/>
      <c r="N20" s="1518"/>
      <c r="O20" s="1520"/>
      <c r="P20" s="1518"/>
      <c r="Q20" s="1522"/>
      <c r="R20" s="1515"/>
      <c r="S20" s="1515"/>
      <c r="T20" s="1515"/>
      <c r="U20" s="1515"/>
      <c r="V20" s="1515"/>
      <c r="W20" s="1515"/>
      <c r="X20" s="1515"/>
      <c r="Y20" s="1525"/>
      <c r="Z20" s="1518"/>
      <c r="AA20" s="1518"/>
      <c r="AB20" s="1520"/>
      <c r="AC20" s="1518"/>
      <c r="AD20" s="1520"/>
      <c r="AE20" s="1518"/>
      <c r="AF20" s="1522"/>
      <c r="AG20" s="1514"/>
      <c r="AH20" s="1515"/>
      <c r="AI20" s="1515"/>
      <c r="AJ20" s="1515"/>
      <c r="AK20" s="1515"/>
      <c r="AL20" s="1515"/>
      <c r="AM20" s="1515"/>
      <c r="AN20" s="1515"/>
    </row>
    <row r="21" spans="1:40" ht="11.25" customHeight="1" x14ac:dyDescent="0.15">
      <c r="A21" s="1516">
        <v>3</v>
      </c>
      <c r="B21" s="1516"/>
      <c r="C21" s="1486"/>
      <c r="D21" s="1487"/>
      <c r="E21" s="1482"/>
      <c r="F21" s="1483"/>
      <c r="G21" s="1486"/>
      <c r="H21" s="1487"/>
      <c r="I21" s="1482"/>
      <c r="J21" s="1483"/>
      <c r="K21" s="1517"/>
      <c r="L21" s="1518"/>
      <c r="M21" s="1520" t="s">
        <v>79</v>
      </c>
      <c r="N21" s="1518"/>
      <c r="O21" s="1520" t="s">
        <v>81</v>
      </c>
      <c r="P21" s="1518"/>
      <c r="Q21" s="1522" t="s">
        <v>80</v>
      </c>
      <c r="R21" s="1513"/>
      <c r="S21" s="1513"/>
      <c r="T21" s="1513"/>
      <c r="U21" s="1513"/>
      <c r="V21" s="1513"/>
      <c r="W21" s="1513"/>
      <c r="X21" s="1513"/>
      <c r="Y21" s="1524"/>
      <c r="Z21" s="1518"/>
      <c r="AA21" s="1518"/>
      <c r="AB21" s="1520" t="s">
        <v>79</v>
      </c>
      <c r="AC21" s="1518"/>
      <c r="AD21" s="1520" t="s">
        <v>81</v>
      </c>
      <c r="AE21" s="1518"/>
      <c r="AF21" s="1522" t="s">
        <v>80</v>
      </c>
      <c r="AG21" s="1512"/>
      <c r="AH21" s="1513"/>
      <c r="AI21" s="1513"/>
      <c r="AJ21" s="1513"/>
      <c r="AK21" s="1513"/>
      <c r="AL21" s="1513"/>
      <c r="AM21" s="1513"/>
      <c r="AN21" s="1513"/>
    </row>
    <row r="22" spans="1:40" ht="11.25" customHeight="1" x14ac:dyDescent="0.15">
      <c r="A22" s="1516"/>
      <c r="B22" s="1516"/>
      <c r="C22" s="1488"/>
      <c r="D22" s="1489"/>
      <c r="E22" s="1484"/>
      <c r="F22" s="1485"/>
      <c r="G22" s="1488"/>
      <c r="H22" s="1489"/>
      <c r="I22" s="1484"/>
      <c r="J22" s="1485"/>
      <c r="K22" s="1517"/>
      <c r="L22" s="1518"/>
      <c r="M22" s="1520"/>
      <c r="N22" s="1518"/>
      <c r="O22" s="1520"/>
      <c r="P22" s="1518"/>
      <c r="Q22" s="1522"/>
      <c r="R22" s="1515"/>
      <c r="S22" s="1515"/>
      <c r="T22" s="1515"/>
      <c r="U22" s="1515"/>
      <c r="V22" s="1515"/>
      <c r="W22" s="1515"/>
      <c r="X22" s="1515"/>
      <c r="Y22" s="1525"/>
      <c r="Z22" s="1518"/>
      <c r="AA22" s="1518"/>
      <c r="AB22" s="1520"/>
      <c r="AC22" s="1518"/>
      <c r="AD22" s="1520"/>
      <c r="AE22" s="1518"/>
      <c r="AF22" s="1522"/>
      <c r="AG22" s="1514"/>
      <c r="AH22" s="1515"/>
      <c r="AI22" s="1515"/>
      <c r="AJ22" s="1515"/>
      <c r="AK22" s="1515"/>
      <c r="AL22" s="1515"/>
      <c r="AM22" s="1515"/>
      <c r="AN22" s="1515"/>
    </row>
    <row r="23" spans="1:40" ht="11.25" customHeight="1" x14ac:dyDescent="0.15">
      <c r="A23" s="1516">
        <v>4</v>
      </c>
      <c r="B23" s="1516"/>
      <c r="C23" s="1486"/>
      <c r="D23" s="1487"/>
      <c r="E23" s="1482"/>
      <c r="F23" s="1483"/>
      <c r="G23" s="1486"/>
      <c r="H23" s="1487"/>
      <c r="I23" s="1482"/>
      <c r="J23" s="1483"/>
      <c r="K23" s="1517"/>
      <c r="L23" s="1518"/>
      <c r="M23" s="1520" t="s">
        <v>79</v>
      </c>
      <c r="N23" s="1518"/>
      <c r="O23" s="1520" t="s">
        <v>78</v>
      </c>
      <c r="P23" s="1518"/>
      <c r="Q23" s="1522" t="s">
        <v>77</v>
      </c>
      <c r="R23" s="1513"/>
      <c r="S23" s="1513"/>
      <c r="T23" s="1513"/>
      <c r="U23" s="1513"/>
      <c r="V23" s="1513"/>
      <c r="W23" s="1513"/>
      <c r="X23" s="1513"/>
      <c r="Y23" s="1524"/>
      <c r="Z23" s="1518"/>
      <c r="AA23" s="1518"/>
      <c r="AB23" s="1520" t="s">
        <v>79</v>
      </c>
      <c r="AC23" s="1518"/>
      <c r="AD23" s="1520" t="s">
        <v>78</v>
      </c>
      <c r="AE23" s="1518"/>
      <c r="AF23" s="1522" t="s">
        <v>77</v>
      </c>
      <c r="AG23" s="1512"/>
      <c r="AH23" s="1513"/>
      <c r="AI23" s="1513"/>
      <c r="AJ23" s="1513"/>
      <c r="AK23" s="1513"/>
      <c r="AL23" s="1513"/>
      <c r="AM23" s="1513"/>
      <c r="AN23" s="1513"/>
    </row>
    <row r="24" spans="1:40" ht="11.25" customHeight="1" x14ac:dyDescent="0.15">
      <c r="A24" s="1516"/>
      <c r="B24" s="1516"/>
      <c r="C24" s="1488"/>
      <c r="D24" s="1489"/>
      <c r="E24" s="1484"/>
      <c r="F24" s="1485"/>
      <c r="G24" s="1488"/>
      <c r="H24" s="1489"/>
      <c r="I24" s="1484"/>
      <c r="J24" s="1485"/>
      <c r="K24" s="1517"/>
      <c r="L24" s="1518"/>
      <c r="M24" s="1520"/>
      <c r="N24" s="1518"/>
      <c r="O24" s="1520"/>
      <c r="P24" s="1518"/>
      <c r="Q24" s="1522"/>
      <c r="R24" s="1515"/>
      <c r="S24" s="1515"/>
      <c r="T24" s="1515"/>
      <c r="U24" s="1515"/>
      <c r="V24" s="1515"/>
      <c r="W24" s="1515"/>
      <c r="X24" s="1515"/>
      <c r="Y24" s="1525"/>
      <c r="Z24" s="1518"/>
      <c r="AA24" s="1518"/>
      <c r="AB24" s="1520"/>
      <c r="AC24" s="1518"/>
      <c r="AD24" s="1520"/>
      <c r="AE24" s="1518"/>
      <c r="AF24" s="1522"/>
      <c r="AG24" s="1514"/>
      <c r="AH24" s="1515"/>
      <c r="AI24" s="1515"/>
      <c r="AJ24" s="1515"/>
      <c r="AK24" s="1515"/>
      <c r="AL24" s="1515"/>
      <c r="AM24" s="1515"/>
      <c r="AN24" s="1515"/>
    </row>
    <row r="25" spans="1:40" ht="11.25" customHeight="1" x14ac:dyDescent="0.15">
      <c r="A25" s="1516">
        <v>5</v>
      </c>
      <c r="B25" s="1516"/>
      <c r="C25" s="1486"/>
      <c r="D25" s="1487"/>
      <c r="E25" s="1482"/>
      <c r="F25" s="1483"/>
      <c r="G25" s="1486"/>
      <c r="H25" s="1487"/>
      <c r="I25" s="1482"/>
      <c r="J25" s="1483"/>
      <c r="K25" s="1517"/>
      <c r="L25" s="1518"/>
      <c r="M25" s="1520" t="s">
        <v>79</v>
      </c>
      <c r="N25" s="1518"/>
      <c r="O25" s="1520" t="s">
        <v>78</v>
      </c>
      <c r="P25" s="1518"/>
      <c r="Q25" s="1522" t="s">
        <v>77</v>
      </c>
      <c r="R25" s="1513"/>
      <c r="S25" s="1513"/>
      <c r="T25" s="1513"/>
      <c r="U25" s="1513"/>
      <c r="V25" s="1513"/>
      <c r="W25" s="1513"/>
      <c r="X25" s="1513"/>
      <c r="Y25" s="1524"/>
      <c r="Z25" s="1518"/>
      <c r="AA25" s="1518"/>
      <c r="AB25" s="1520" t="s">
        <v>79</v>
      </c>
      <c r="AC25" s="1518"/>
      <c r="AD25" s="1520" t="s">
        <v>78</v>
      </c>
      <c r="AE25" s="1518"/>
      <c r="AF25" s="1522" t="s">
        <v>77</v>
      </c>
      <c r="AG25" s="1512"/>
      <c r="AH25" s="1513"/>
      <c r="AI25" s="1513"/>
      <c r="AJ25" s="1513"/>
      <c r="AK25" s="1513"/>
      <c r="AL25" s="1513"/>
      <c r="AM25" s="1513"/>
      <c r="AN25" s="1513"/>
    </row>
    <row r="26" spans="1:40" ht="11.25" customHeight="1" x14ac:dyDescent="0.15">
      <c r="A26" s="1516"/>
      <c r="B26" s="1516"/>
      <c r="C26" s="1488"/>
      <c r="D26" s="1489"/>
      <c r="E26" s="1484"/>
      <c r="F26" s="1485"/>
      <c r="G26" s="1488"/>
      <c r="H26" s="1489"/>
      <c r="I26" s="1484"/>
      <c r="J26" s="1485"/>
      <c r="K26" s="1517"/>
      <c r="L26" s="1518"/>
      <c r="M26" s="1520"/>
      <c r="N26" s="1518"/>
      <c r="O26" s="1520"/>
      <c r="P26" s="1518"/>
      <c r="Q26" s="1522"/>
      <c r="R26" s="1515"/>
      <c r="S26" s="1515"/>
      <c r="T26" s="1515"/>
      <c r="U26" s="1515"/>
      <c r="V26" s="1515"/>
      <c r="W26" s="1515"/>
      <c r="X26" s="1515"/>
      <c r="Y26" s="1525"/>
      <c r="Z26" s="1518"/>
      <c r="AA26" s="1518"/>
      <c r="AB26" s="1520"/>
      <c r="AC26" s="1518"/>
      <c r="AD26" s="1520"/>
      <c r="AE26" s="1518"/>
      <c r="AF26" s="1522"/>
      <c r="AG26" s="1514"/>
      <c r="AH26" s="1515"/>
      <c r="AI26" s="1515"/>
      <c r="AJ26" s="1515"/>
      <c r="AK26" s="1515"/>
      <c r="AL26" s="1515"/>
      <c r="AM26" s="1515"/>
      <c r="AN26" s="1515"/>
    </row>
    <row r="27" spans="1:40" ht="11.25" customHeight="1" x14ac:dyDescent="0.15">
      <c r="A27" s="1516">
        <v>6</v>
      </c>
      <c r="B27" s="1516"/>
      <c r="C27" s="1486"/>
      <c r="D27" s="1487"/>
      <c r="E27" s="1482"/>
      <c r="F27" s="1483"/>
      <c r="G27" s="1486"/>
      <c r="H27" s="1487"/>
      <c r="I27" s="1482"/>
      <c r="J27" s="1483"/>
      <c r="K27" s="1517"/>
      <c r="L27" s="1518"/>
      <c r="M27" s="1520" t="s">
        <v>79</v>
      </c>
      <c r="N27" s="1518"/>
      <c r="O27" s="1520" t="s">
        <v>78</v>
      </c>
      <c r="P27" s="1518"/>
      <c r="Q27" s="1522" t="s">
        <v>77</v>
      </c>
      <c r="R27" s="1513"/>
      <c r="S27" s="1513"/>
      <c r="T27" s="1513"/>
      <c r="U27" s="1513"/>
      <c r="V27" s="1513"/>
      <c r="W27" s="1513"/>
      <c r="X27" s="1513"/>
      <c r="Y27" s="1524"/>
      <c r="Z27" s="1518"/>
      <c r="AA27" s="1518"/>
      <c r="AB27" s="1520" t="s">
        <v>79</v>
      </c>
      <c r="AC27" s="1518"/>
      <c r="AD27" s="1520" t="s">
        <v>78</v>
      </c>
      <c r="AE27" s="1518"/>
      <c r="AF27" s="1522" t="s">
        <v>77</v>
      </c>
      <c r="AG27" s="1512"/>
      <c r="AH27" s="1513"/>
      <c r="AI27" s="1513"/>
      <c r="AJ27" s="1513"/>
      <c r="AK27" s="1513"/>
      <c r="AL27" s="1513"/>
      <c r="AM27" s="1513"/>
      <c r="AN27" s="1513"/>
    </row>
    <row r="28" spans="1:40" ht="11.25" customHeight="1" x14ac:dyDescent="0.15">
      <c r="A28" s="1516"/>
      <c r="B28" s="1516"/>
      <c r="C28" s="1488"/>
      <c r="D28" s="1489"/>
      <c r="E28" s="1484"/>
      <c r="F28" s="1485"/>
      <c r="G28" s="1488"/>
      <c r="H28" s="1489"/>
      <c r="I28" s="1484"/>
      <c r="J28" s="1485"/>
      <c r="K28" s="1517"/>
      <c r="L28" s="1518"/>
      <c r="M28" s="1520"/>
      <c r="N28" s="1518"/>
      <c r="O28" s="1520"/>
      <c r="P28" s="1518"/>
      <c r="Q28" s="1522"/>
      <c r="R28" s="1515"/>
      <c r="S28" s="1515"/>
      <c r="T28" s="1515"/>
      <c r="U28" s="1515"/>
      <c r="V28" s="1515"/>
      <c r="W28" s="1515"/>
      <c r="X28" s="1515"/>
      <c r="Y28" s="1525"/>
      <c r="Z28" s="1518"/>
      <c r="AA28" s="1518"/>
      <c r="AB28" s="1520"/>
      <c r="AC28" s="1518"/>
      <c r="AD28" s="1520"/>
      <c r="AE28" s="1518"/>
      <c r="AF28" s="1522"/>
      <c r="AG28" s="1514"/>
      <c r="AH28" s="1515"/>
      <c r="AI28" s="1515"/>
      <c r="AJ28" s="1515"/>
      <c r="AK28" s="1515"/>
      <c r="AL28" s="1515"/>
      <c r="AM28" s="1515"/>
      <c r="AN28" s="1515"/>
    </row>
    <row r="29" spans="1:40" ht="11.25" customHeight="1" x14ac:dyDescent="0.15">
      <c r="A29" s="1516">
        <v>7</v>
      </c>
      <c r="B29" s="1516"/>
      <c r="C29" s="1486"/>
      <c r="D29" s="1487"/>
      <c r="E29" s="1482"/>
      <c r="F29" s="1483"/>
      <c r="G29" s="1486"/>
      <c r="H29" s="1487"/>
      <c r="I29" s="1482"/>
      <c r="J29" s="1483"/>
      <c r="K29" s="1517"/>
      <c r="L29" s="1518"/>
      <c r="M29" s="1520" t="s">
        <v>79</v>
      </c>
      <c r="N29" s="1518"/>
      <c r="O29" s="1520" t="s">
        <v>78</v>
      </c>
      <c r="P29" s="1518"/>
      <c r="Q29" s="1522" t="s">
        <v>77</v>
      </c>
      <c r="R29" s="1513"/>
      <c r="S29" s="1513"/>
      <c r="T29" s="1513"/>
      <c r="U29" s="1513"/>
      <c r="V29" s="1513"/>
      <c r="W29" s="1513"/>
      <c r="X29" s="1513"/>
      <c r="Y29" s="1524"/>
      <c r="Z29" s="1518"/>
      <c r="AA29" s="1518"/>
      <c r="AB29" s="1520" t="s">
        <v>79</v>
      </c>
      <c r="AC29" s="1518"/>
      <c r="AD29" s="1520" t="s">
        <v>78</v>
      </c>
      <c r="AE29" s="1518"/>
      <c r="AF29" s="1522" t="s">
        <v>77</v>
      </c>
      <c r="AG29" s="1512"/>
      <c r="AH29" s="1513"/>
      <c r="AI29" s="1513"/>
      <c r="AJ29" s="1513"/>
      <c r="AK29" s="1513"/>
      <c r="AL29" s="1513"/>
      <c r="AM29" s="1513"/>
      <c r="AN29" s="1513"/>
    </row>
    <row r="30" spans="1:40" ht="11.25" customHeight="1" x14ac:dyDescent="0.15">
      <c r="A30" s="1516"/>
      <c r="B30" s="1516"/>
      <c r="C30" s="1488"/>
      <c r="D30" s="1489"/>
      <c r="E30" s="1484"/>
      <c r="F30" s="1485"/>
      <c r="G30" s="1488"/>
      <c r="H30" s="1489"/>
      <c r="I30" s="1484"/>
      <c r="J30" s="1485"/>
      <c r="K30" s="1517"/>
      <c r="L30" s="1518"/>
      <c r="M30" s="1520"/>
      <c r="N30" s="1518"/>
      <c r="O30" s="1520"/>
      <c r="P30" s="1518"/>
      <c r="Q30" s="1522"/>
      <c r="R30" s="1515"/>
      <c r="S30" s="1515"/>
      <c r="T30" s="1515"/>
      <c r="U30" s="1515"/>
      <c r="V30" s="1515"/>
      <c r="W30" s="1515"/>
      <c r="X30" s="1515"/>
      <c r="Y30" s="1525"/>
      <c r="Z30" s="1518"/>
      <c r="AA30" s="1518"/>
      <c r="AB30" s="1520"/>
      <c r="AC30" s="1518"/>
      <c r="AD30" s="1520"/>
      <c r="AE30" s="1518"/>
      <c r="AF30" s="1522"/>
      <c r="AG30" s="1514"/>
      <c r="AH30" s="1515"/>
      <c r="AI30" s="1515"/>
      <c r="AJ30" s="1515"/>
      <c r="AK30" s="1515"/>
      <c r="AL30" s="1515"/>
      <c r="AM30" s="1515"/>
      <c r="AN30" s="1515"/>
    </row>
    <row r="31" spans="1:40" ht="11.25" customHeight="1" x14ac:dyDescent="0.15">
      <c r="A31" s="1516">
        <v>8</v>
      </c>
      <c r="B31" s="1516"/>
      <c r="C31" s="1486"/>
      <c r="D31" s="1487"/>
      <c r="E31" s="1482"/>
      <c r="F31" s="1483"/>
      <c r="G31" s="1486"/>
      <c r="H31" s="1487"/>
      <c r="I31" s="1482"/>
      <c r="J31" s="1483"/>
      <c r="K31" s="1517"/>
      <c r="L31" s="1518"/>
      <c r="M31" s="1520" t="s">
        <v>79</v>
      </c>
      <c r="N31" s="1518"/>
      <c r="O31" s="1520" t="s">
        <v>78</v>
      </c>
      <c r="P31" s="1518"/>
      <c r="Q31" s="1522" t="s">
        <v>77</v>
      </c>
      <c r="R31" s="1513"/>
      <c r="S31" s="1513"/>
      <c r="T31" s="1513"/>
      <c r="U31" s="1513"/>
      <c r="V31" s="1513"/>
      <c r="W31" s="1513"/>
      <c r="X31" s="1513"/>
      <c r="Y31" s="1524"/>
      <c r="Z31" s="1518"/>
      <c r="AA31" s="1518"/>
      <c r="AB31" s="1520" t="s">
        <v>79</v>
      </c>
      <c r="AC31" s="1518"/>
      <c r="AD31" s="1520" t="s">
        <v>78</v>
      </c>
      <c r="AE31" s="1518"/>
      <c r="AF31" s="1522" t="s">
        <v>77</v>
      </c>
      <c r="AG31" s="1512"/>
      <c r="AH31" s="1513"/>
      <c r="AI31" s="1513"/>
      <c r="AJ31" s="1513"/>
      <c r="AK31" s="1513"/>
      <c r="AL31" s="1513"/>
      <c r="AM31" s="1513"/>
      <c r="AN31" s="1513"/>
    </row>
    <row r="32" spans="1:40" ht="11.25" customHeight="1" x14ac:dyDescent="0.15">
      <c r="A32" s="1516"/>
      <c r="B32" s="1516"/>
      <c r="C32" s="1488"/>
      <c r="D32" s="1489"/>
      <c r="E32" s="1484"/>
      <c r="F32" s="1485"/>
      <c r="G32" s="1488"/>
      <c r="H32" s="1489"/>
      <c r="I32" s="1484"/>
      <c r="J32" s="1485"/>
      <c r="K32" s="1517"/>
      <c r="L32" s="1518"/>
      <c r="M32" s="1520"/>
      <c r="N32" s="1518"/>
      <c r="O32" s="1520"/>
      <c r="P32" s="1518"/>
      <c r="Q32" s="1522"/>
      <c r="R32" s="1515"/>
      <c r="S32" s="1515"/>
      <c r="T32" s="1515"/>
      <c r="U32" s="1515"/>
      <c r="V32" s="1515"/>
      <c r="W32" s="1515"/>
      <c r="X32" s="1515"/>
      <c r="Y32" s="1525"/>
      <c r="Z32" s="1518"/>
      <c r="AA32" s="1518"/>
      <c r="AB32" s="1520"/>
      <c r="AC32" s="1518"/>
      <c r="AD32" s="1520"/>
      <c r="AE32" s="1518"/>
      <c r="AF32" s="1522"/>
      <c r="AG32" s="1514"/>
      <c r="AH32" s="1515"/>
      <c r="AI32" s="1515"/>
      <c r="AJ32" s="1515"/>
      <c r="AK32" s="1515"/>
      <c r="AL32" s="1515"/>
      <c r="AM32" s="1515"/>
      <c r="AN32" s="1515"/>
    </row>
    <row r="33" spans="1:40" ht="11.25" customHeight="1" x14ac:dyDescent="0.15">
      <c r="A33" s="1516">
        <v>9</v>
      </c>
      <c r="B33" s="1516"/>
      <c r="C33" s="1486"/>
      <c r="D33" s="1487"/>
      <c r="E33" s="1482"/>
      <c r="F33" s="1483"/>
      <c r="G33" s="1486"/>
      <c r="H33" s="1487"/>
      <c r="I33" s="1482"/>
      <c r="J33" s="1483"/>
      <c r="K33" s="1517"/>
      <c r="L33" s="1518"/>
      <c r="M33" s="1520" t="s">
        <v>79</v>
      </c>
      <c r="N33" s="1518"/>
      <c r="O33" s="1520" t="s">
        <v>78</v>
      </c>
      <c r="P33" s="1518"/>
      <c r="Q33" s="1522" t="s">
        <v>77</v>
      </c>
      <c r="R33" s="1513"/>
      <c r="S33" s="1513"/>
      <c r="T33" s="1513"/>
      <c r="U33" s="1513"/>
      <c r="V33" s="1513"/>
      <c r="W33" s="1513"/>
      <c r="X33" s="1513"/>
      <c r="Y33" s="1524"/>
      <c r="Z33" s="1518"/>
      <c r="AA33" s="1518"/>
      <c r="AB33" s="1520" t="s">
        <v>79</v>
      </c>
      <c r="AC33" s="1518"/>
      <c r="AD33" s="1520" t="s">
        <v>78</v>
      </c>
      <c r="AE33" s="1518"/>
      <c r="AF33" s="1522" t="s">
        <v>77</v>
      </c>
      <c r="AG33" s="1512"/>
      <c r="AH33" s="1513"/>
      <c r="AI33" s="1513"/>
      <c r="AJ33" s="1513"/>
      <c r="AK33" s="1513"/>
      <c r="AL33" s="1513"/>
      <c r="AM33" s="1513"/>
      <c r="AN33" s="1513"/>
    </row>
    <row r="34" spans="1:40" ht="11.25" customHeight="1" x14ac:dyDescent="0.15">
      <c r="A34" s="1516"/>
      <c r="B34" s="1516"/>
      <c r="C34" s="1488"/>
      <c r="D34" s="1489"/>
      <c r="E34" s="1484"/>
      <c r="F34" s="1485"/>
      <c r="G34" s="1488"/>
      <c r="H34" s="1489"/>
      <c r="I34" s="1484"/>
      <c r="J34" s="1485"/>
      <c r="K34" s="1517"/>
      <c r="L34" s="1518"/>
      <c r="M34" s="1520"/>
      <c r="N34" s="1518"/>
      <c r="O34" s="1520"/>
      <c r="P34" s="1518"/>
      <c r="Q34" s="1522"/>
      <c r="R34" s="1515"/>
      <c r="S34" s="1515"/>
      <c r="T34" s="1515"/>
      <c r="U34" s="1515"/>
      <c r="V34" s="1515"/>
      <c r="W34" s="1515"/>
      <c r="X34" s="1515"/>
      <c r="Y34" s="1525"/>
      <c r="Z34" s="1518"/>
      <c r="AA34" s="1518"/>
      <c r="AB34" s="1520"/>
      <c r="AC34" s="1518"/>
      <c r="AD34" s="1520"/>
      <c r="AE34" s="1518"/>
      <c r="AF34" s="1522"/>
      <c r="AG34" s="1514"/>
      <c r="AH34" s="1515"/>
      <c r="AI34" s="1515"/>
      <c r="AJ34" s="1515"/>
      <c r="AK34" s="1515"/>
      <c r="AL34" s="1515"/>
      <c r="AM34" s="1515"/>
      <c r="AN34" s="1515"/>
    </row>
    <row r="35" spans="1:40" ht="11.25" customHeight="1" x14ac:dyDescent="0.15">
      <c r="A35" s="1516">
        <v>10</v>
      </c>
      <c r="B35" s="1516"/>
      <c r="C35" s="1486"/>
      <c r="D35" s="1487"/>
      <c r="E35" s="1482"/>
      <c r="F35" s="1483"/>
      <c r="G35" s="1486"/>
      <c r="H35" s="1487"/>
      <c r="I35" s="1482"/>
      <c r="J35" s="1483"/>
      <c r="K35" s="1517"/>
      <c r="L35" s="1518"/>
      <c r="M35" s="1520" t="s">
        <v>79</v>
      </c>
      <c r="N35" s="1518"/>
      <c r="O35" s="1520" t="s">
        <v>78</v>
      </c>
      <c r="P35" s="1518"/>
      <c r="Q35" s="1522" t="s">
        <v>77</v>
      </c>
      <c r="R35" s="1513"/>
      <c r="S35" s="1513"/>
      <c r="T35" s="1513"/>
      <c r="U35" s="1513"/>
      <c r="V35" s="1513"/>
      <c r="W35" s="1513"/>
      <c r="X35" s="1513"/>
      <c r="Y35" s="1524"/>
      <c r="Z35" s="1518"/>
      <c r="AA35" s="1518"/>
      <c r="AB35" s="1520" t="s">
        <v>79</v>
      </c>
      <c r="AC35" s="1518"/>
      <c r="AD35" s="1520" t="s">
        <v>78</v>
      </c>
      <c r="AE35" s="1518"/>
      <c r="AF35" s="1522" t="s">
        <v>77</v>
      </c>
      <c r="AG35" s="1512"/>
      <c r="AH35" s="1513"/>
      <c r="AI35" s="1513"/>
      <c r="AJ35" s="1513"/>
      <c r="AK35" s="1513"/>
      <c r="AL35" s="1513"/>
      <c r="AM35" s="1513"/>
      <c r="AN35" s="1513"/>
    </row>
    <row r="36" spans="1:40" ht="11.25" customHeight="1" x14ac:dyDescent="0.15">
      <c r="A36" s="1516"/>
      <c r="B36" s="1516"/>
      <c r="C36" s="1488"/>
      <c r="D36" s="1489"/>
      <c r="E36" s="1484"/>
      <c r="F36" s="1485"/>
      <c r="G36" s="1488"/>
      <c r="H36" s="1489"/>
      <c r="I36" s="1484"/>
      <c r="J36" s="1485"/>
      <c r="K36" s="1517"/>
      <c r="L36" s="1518"/>
      <c r="M36" s="1520"/>
      <c r="N36" s="1518"/>
      <c r="O36" s="1520"/>
      <c r="P36" s="1518"/>
      <c r="Q36" s="1522"/>
      <c r="R36" s="1515"/>
      <c r="S36" s="1515"/>
      <c r="T36" s="1515"/>
      <c r="U36" s="1515"/>
      <c r="V36" s="1515"/>
      <c r="W36" s="1515"/>
      <c r="X36" s="1515"/>
      <c r="Y36" s="1525"/>
      <c r="Z36" s="1518"/>
      <c r="AA36" s="1518"/>
      <c r="AB36" s="1520"/>
      <c r="AC36" s="1518"/>
      <c r="AD36" s="1520"/>
      <c r="AE36" s="1518"/>
      <c r="AF36" s="1522"/>
      <c r="AG36" s="1514"/>
      <c r="AH36" s="1515"/>
      <c r="AI36" s="1515"/>
      <c r="AJ36" s="1515"/>
      <c r="AK36" s="1515"/>
      <c r="AL36" s="1515"/>
      <c r="AM36" s="1515"/>
      <c r="AN36" s="1515"/>
    </row>
    <row r="37" spans="1:40" ht="11.25" customHeight="1" x14ac:dyDescent="0.15">
      <c r="A37" s="1516">
        <v>11</v>
      </c>
      <c r="B37" s="1516"/>
      <c r="C37" s="1486"/>
      <c r="D37" s="1487"/>
      <c r="E37" s="1482"/>
      <c r="F37" s="1483"/>
      <c r="G37" s="1486"/>
      <c r="H37" s="1487"/>
      <c r="I37" s="1482"/>
      <c r="J37" s="1483"/>
      <c r="K37" s="1517"/>
      <c r="L37" s="1518"/>
      <c r="M37" s="1520" t="s">
        <v>79</v>
      </c>
      <c r="N37" s="1518"/>
      <c r="O37" s="1520" t="s">
        <v>78</v>
      </c>
      <c r="P37" s="1518"/>
      <c r="Q37" s="1522" t="s">
        <v>77</v>
      </c>
      <c r="R37" s="1513"/>
      <c r="S37" s="1513"/>
      <c r="T37" s="1513"/>
      <c r="U37" s="1513"/>
      <c r="V37" s="1513"/>
      <c r="W37" s="1513"/>
      <c r="X37" s="1513"/>
      <c r="Y37" s="1524"/>
      <c r="Z37" s="1518"/>
      <c r="AA37" s="1518"/>
      <c r="AB37" s="1520" t="s">
        <v>79</v>
      </c>
      <c r="AC37" s="1518"/>
      <c r="AD37" s="1520" t="s">
        <v>78</v>
      </c>
      <c r="AE37" s="1518"/>
      <c r="AF37" s="1522" t="s">
        <v>77</v>
      </c>
      <c r="AG37" s="1512"/>
      <c r="AH37" s="1513"/>
      <c r="AI37" s="1513"/>
      <c r="AJ37" s="1513"/>
      <c r="AK37" s="1513"/>
      <c r="AL37" s="1513"/>
      <c r="AM37" s="1513"/>
      <c r="AN37" s="1513"/>
    </row>
    <row r="38" spans="1:40" ht="11.25" customHeight="1" x14ac:dyDescent="0.15">
      <c r="A38" s="1516"/>
      <c r="B38" s="1516"/>
      <c r="C38" s="1488"/>
      <c r="D38" s="1489"/>
      <c r="E38" s="1484"/>
      <c r="F38" s="1485"/>
      <c r="G38" s="1488"/>
      <c r="H38" s="1489"/>
      <c r="I38" s="1484"/>
      <c r="J38" s="1485"/>
      <c r="K38" s="1517"/>
      <c r="L38" s="1518"/>
      <c r="M38" s="1520"/>
      <c r="N38" s="1518"/>
      <c r="O38" s="1520"/>
      <c r="P38" s="1518"/>
      <c r="Q38" s="1522"/>
      <c r="R38" s="1515"/>
      <c r="S38" s="1515"/>
      <c r="T38" s="1515"/>
      <c r="U38" s="1515"/>
      <c r="V38" s="1515"/>
      <c r="W38" s="1515"/>
      <c r="X38" s="1515"/>
      <c r="Y38" s="1525"/>
      <c r="Z38" s="1518"/>
      <c r="AA38" s="1518"/>
      <c r="AB38" s="1520"/>
      <c r="AC38" s="1518"/>
      <c r="AD38" s="1520"/>
      <c r="AE38" s="1518"/>
      <c r="AF38" s="1522"/>
      <c r="AG38" s="1514"/>
      <c r="AH38" s="1515"/>
      <c r="AI38" s="1515"/>
      <c r="AJ38" s="1515"/>
      <c r="AK38" s="1515"/>
      <c r="AL38" s="1515"/>
      <c r="AM38" s="1515"/>
      <c r="AN38" s="1515"/>
    </row>
    <row r="39" spans="1:40" ht="11.25" customHeight="1" x14ac:dyDescent="0.15">
      <c r="A39" s="1516">
        <v>12</v>
      </c>
      <c r="B39" s="1516"/>
      <c r="C39" s="1486"/>
      <c r="D39" s="1487"/>
      <c r="E39" s="1482"/>
      <c r="F39" s="1483"/>
      <c r="G39" s="1486"/>
      <c r="H39" s="1487"/>
      <c r="I39" s="1482"/>
      <c r="J39" s="1483"/>
      <c r="K39" s="1517"/>
      <c r="L39" s="1518"/>
      <c r="M39" s="1520" t="s">
        <v>79</v>
      </c>
      <c r="N39" s="1518"/>
      <c r="O39" s="1520" t="s">
        <v>78</v>
      </c>
      <c r="P39" s="1518"/>
      <c r="Q39" s="1522" t="s">
        <v>77</v>
      </c>
      <c r="R39" s="1513"/>
      <c r="S39" s="1513"/>
      <c r="T39" s="1513"/>
      <c r="U39" s="1513"/>
      <c r="V39" s="1513"/>
      <c r="W39" s="1513"/>
      <c r="X39" s="1513"/>
      <c r="Y39" s="1524"/>
      <c r="Z39" s="1518"/>
      <c r="AA39" s="1518"/>
      <c r="AB39" s="1520" t="s">
        <v>79</v>
      </c>
      <c r="AC39" s="1518"/>
      <c r="AD39" s="1520" t="s">
        <v>78</v>
      </c>
      <c r="AE39" s="1518"/>
      <c r="AF39" s="1522" t="s">
        <v>77</v>
      </c>
      <c r="AG39" s="1512"/>
      <c r="AH39" s="1513"/>
      <c r="AI39" s="1513"/>
      <c r="AJ39" s="1513"/>
      <c r="AK39" s="1513"/>
      <c r="AL39" s="1513"/>
      <c r="AM39" s="1513"/>
      <c r="AN39" s="1513"/>
    </row>
    <row r="40" spans="1:40" ht="11.25" customHeight="1" x14ac:dyDescent="0.15">
      <c r="A40" s="1516"/>
      <c r="B40" s="1516"/>
      <c r="C40" s="1488"/>
      <c r="D40" s="1489"/>
      <c r="E40" s="1484"/>
      <c r="F40" s="1485"/>
      <c r="G40" s="1488"/>
      <c r="H40" s="1489"/>
      <c r="I40" s="1484"/>
      <c r="J40" s="1485"/>
      <c r="K40" s="1517"/>
      <c r="L40" s="1518"/>
      <c r="M40" s="1520"/>
      <c r="N40" s="1518"/>
      <c r="O40" s="1520"/>
      <c r="P40" s="1518"/>
      <c r="Q40" s="1522"/>
      <c r="R40" s="1515"/>
      <c r="S40" s="1515"/>
      <c r="T40" s="1515"/>
      <c r="U40" s="1515"/>
      <c r="V40" s="1515"/>
      <c r="W40" s="1515"/>
      <c r="X40" s="1515"/>
      <c r="Y40" s="1525"/>
      <c r="Z40" s="1518"/>
      <c r="AA40" s="1518"/>
      <c r="AB40" s="1520"/>
      <c r="AC40" s="1518"/>
      <c r="AD40" s="1520"/>
      <c r="AE40" s="1518"/>
      <c r="AF40" s="1522"/>
      <c r="AG40" s="1514"/>
      <c r="AH40" s="1515"/>
      <c r="AI40" s="1515"/>
      <c r="AJ40" s="1515"/>
      <c r="AK40" s="1515"/>
      <c r="AL40" s="1515"/>
      <c r="AM40" s="1515"/>
      <c r="AN40" s="1515"/>
    </row>
    <row r="41" spans="1:40" ht="11.25" customHeight="1" x14ac:dyDescent="0.15">
      <c r="A41" s="1516">
        <v>13</v>
      </c>
      <c r="B41" s="1516"/>
      <c r="C41" s="1486"/>
      <c r="D41" s="1487"/>
      <c r="E41" s="1482"/>
      <c r="F41" s="1483"/>
      <c r="G41" s="1486"/>
      <c r="H41" s="1487"/>
      <c r="I41" s="1482"/>
      <c r="J41" s="1483"/>
      <c r="K41" s="1517"/>
      <c r="L41" s="1518"/>
      <c r="M41" s="1520" t="s">
        <v>79</v>
      </c>
      <c r="N41" s="1518"/>
      <c r="O41" s="1520" t="s">
        <v>78</v>
      </c>
      <c r="P41" s="1518"/>
      <c r="Q41" s="1522" t="s">
        <v>77</v>
      </c>
      <c r="R41" s="1513"/>
      <c r="S41" s="1513"/>
      <c r="T41" s="1513"/>
      <c r="U41" s="1513"/>
      <c r="V41" s="1513"/>
      <c r="W41" s="1513"/>
      <c r="X41" s="1513"/>
      <c r="Y41" s="1524"/>
      <c r="Z41" s="1518"/>
      <c r="AA41" s="1518"/>
      <c r="AB41" s="1520" t="s">
        <v>79</v>
      </c>
      <c r="AC41" s="1518"/>
      <c r="AD41" s="1520" t="s">
        <v>78</v>
      </c>
      <c r="AE41" s="1518"/>
      <c r="AF41" s="1522" t="s">
        <v>77</v>
      </c>
      <c r="AG41" s="1512"/>
      <c r="AH41" s="1513"/>
      <c r="AI41" s="1513"/>
      <c r="AJ41" s="1513"/>
      <c r="AK41" s="1513"/>
      <c r="AL41" s="1513"/>
      <c r="AM41" s="1513"/>
      <c r="AN41" s="1513"/>
    </row>
    <row r="42" spans="1:40" ht="11.25" customHeight="1" x14ac:dyDescent="0.15">
      <c r="A42" s="1516"/>
      <c r="B42" s="1516"/>
      <c r="C42" s="1488"/>
      <c r="D42" s="1489"/>
      <c r="E42" s="1484"/>
      <c r="F42" s="1485"/>
      <c r="G42" s="1488"/>
      <c r="H42" s="1489"/>
      <c r="I42" s="1484"/>
      <c r="J42" s="1485"/>
      <c r="K42" s="1517"/>
      <c r="L42" s="1518"/>
      <c r="M42" s="1520"/>
      <c r="N42" s="1518"/>
      <c r="O42" s="1520"/>
      <c r="P42" s="1518"/>
      <c r="Q42" s="1522"/>
      <c r="R42" s="1515"/>
      <c r="S42" s="1515"/>
      <c r="T42" s="1515"/>
      <c r="U42" s="1515"/>
      <c r="V42" s="1515"/>
      <c r="W42" s="1515"/>
      <c r="X42" s="1515"/>
      <c r="Y42" s="1525"/>
      <c r="Z42" s="1518"/>
      <c r="AA42" s="1518"/>
      <c r="AB42" s="1520"/>
      <c r="AC42" s="1518"/>
      <c r="AD42" s="1520"/>
      <c r="AE42" s="1518"/>
      <c r="AF42" s="1522"/>
      <c r="AG42" s="1514"/>
      <c r="AH42" s="1515"/>
      <c r="AI42" s="1515"/>
      <c r="AJ42" s="1515"/>
      <c r="AK42" s="1515"/>
      <c r="AL42" s="1515"/>
      <c r="AM42" s="1515"/>
      <c r="AN42" s="1515"/>
    </row>
    <row r="43" spans="1:40" ht="11.25" customHeight="1" x14ac:dyDescent="0.15">
      <c r="A43" s="1516">
        <v>14</v>
      </c>
      <c r="B43" s="1516"/>
      <c r="C43" s="1486"/>
      <c r="D43" s="1487"/>
      <c r="E43" s="1482"/>
      <c r="F43" s="1483"/>
      <c r="G43" s="1486"/>
      <c r="H43" s="1487"/>
      <c r="I43" s="1482"/>
      <c r="J43" s="1483"/>
      <c r="K43" s="1517"/>
      <c r="L43" s="1518"/>
      <c r="M43" s="1520" t="s">
        <v>79</v>
      </c>
      <c r="N43" s="1518"/>
      <c r="O43" s="1520" t="s">
        <v>78</v>
      </c>
      <c r="P43" s="1518"/>
      <c r="Q43" s="1522" t="s">
        <v>77</v>
      </c>
      <c r="R43" s="1513"/>
      <c r="S43" s="1513"/>
      <c r="T43" s="1513"/>
      <c r="U43" s="1513"/>
      <c r="V43" s="1513"/>
      <c r="W43" s="1513"/>
      <c r="X43" s="1513"/>
      <c r="Y43" s="1524"/>
      <c r="Z43" s="1518"/>
      <c r="AA43" s="1518"/>
      <c r="AB43" s="1520" t="s">
        <v>79</v>
      </c>
      <c r="AC43" s="1518"/>
      <c r="AD43" s="1520" t="s">
        <v>78</v>
      </c>
      <c r="AE43" s="1518"/>
      <c r="AF43" s="1522" t="s">
        <v>77</v>
      </c>
      <c r="AG43" s="1512"/>
      <c r="AH43" s="1513"/>
      <c r="AI43" s="1513"/>
      <c r="AJ43" s="1513"/>
      <c r="AK43" s="1513"/>
      <c r="AL43" s="1513"/>
      <c r="AM43" s="1513"/>
      <c r="AN43" s="1513"/>
    </row>
    <row r="44" spans="1:40" ht="11.25" customHeight="1" x14ac:dyDescent="0.15">
      <c r="A44" s="1516"/>
      <c r="B44" s="1516"/>
      <c r="C44" s="1488"/>
      <c r="D44" s="1489"/>
      <c r="E44" s="1484"/>
      <c r="F44" s="1485"/>
      <c r="G44" s="1488"/>
      <c r="H44" s="1489"/>
      <c r="I44" s="1484"/>
      <c r="J44" s="1485"/>
      <c r="K44" s="1517"/>
      <c r="L44" s="1518"/>
      <c r="M44" s="1520"/>
      <c r="N44" s="1518"/>
      <c r="O44" s="1520"/>
      <c r="P44" s="1518"/>
      <c r="Q44" s="1522"/>
      <c r="R44" s="1515"/>
      <c r="S44" s="1515"/>
      <c r="T44" s="1515"/>
      <c r="U44" s="1515"/>
      <c r="V44" s="1515"/>
      <c r="W44" s="1515"/>
      <c r="X44" s="1515"/>
      <c r="Y44" s="1525"/>
      <c r="Z44" s="1518"/>
      <c r="AA44" s="1518"/>
      <c r="AB44" s="1520"/>
      <c r="AC44" s="1518"/>
      <c r="AD44" s="1520"/>
      <c r="AE44" s="1518"/>
      <c r="AF44" s="1522"/>
      <c r="AG44" s="1514"/>
      <c r="AH44" s="1515"/>
      <c r="AI44" s="1515"/>
      <c r="AJ44" s="1515"/>
      <c r="AK44" s="1515"/>
      <c r="AL44" s="1515"/>
      <c r="AM44" s="1515"/>
      <c r="AN44" s="1515"/>
    </row>
    <row r="45" spans="1:40" ht="11.25" customHeight="1" x14ac:dyDescent="0.15">
      <c r="A45" s="1516">
        <v>15</v>
      </c>
      <c r="B45" s="1516"/>
      <c r="C45" s="1486"/>
      <c r="D45" s="1487"/>
      <c r="E45" s="1482"/>
      <c r="F45" s="1483"/>
      <c r="G45" s="1486"/>
      <c r="H45" s="1487"/>
      <c r="I45" s="1482"/>
      <c r="J45" s="1483"/>
      <c r="K45" s="1517"/>
      <c r="L45" s="1518"/>
      <c r="M45" s="1520" t="s">
        <v>79</v>
      </c>
      <c r="N45" s="1518"/>
      <c r="O45" s="1520" t="s">
        <v>78</v>
      </c>
      <c r="P45" s="1518"/>
      <c r="Q45" s="1522" t="s">
        <v>77</v>
      </c>
      <c r="R45" s="1513"/>
      <c r="S45" s="1513"/>
      <c r="T45" s="1513"/>
      <c r="U45" s="1513"/>
      <c r="V45" s="1513"/>
      <c r="W45" s="1513"/>
      <c r="X45" s="1513"/>
      <c r="Y45" s="1524"/>
      <c r="Z45" s="1518"/>
      <c r="AA45" s="1518"/>
      <c r="AB45" s="1520" t="s">
        <v>79</v>
      </c>
      <c r="AC45" s="1518"/>
      <c r="AD45" s="1520" t="s">
        <v>78</v>
      </c>
      <c r="AE45" s="1518"/>
      <c r="AF45" s="1522" t="s">
        <v>77</v>
      </c>
      <c r="AG45" s="1512"/>
      <c r="AH45" s="1513"/>
      <c r="AI45" s="1513"/>
      <c r="AJ45" s="1513"/>
      <c r="AK45" s="1513"/>
      <c r="AL45" s="1513"/>
      <c r="AM45" s="1513"/>
      <c r="AN45" s="1513"/>
    </row>
    <row r="46" spans="1:40" ht="11.25" customHeight="1" x14ac:dyDescent="0.15">
      <c r="A46" s="1516"/>
      <c r="B46" s="1516"/>
      <c r="C46" s="1488"/>
      <c r="D46" s="1489"/>
      <c r="E46" s="1484"/>
      <c r="F46" s="1485"/>
      <c r="G46" s="1488"/>
      <c r="H46" s="1489"/>
      <c r="I46" s="1484"/>
      <c r="J46" s="1485"/>
      <c r="K46" s="1517"/>
      <c r="L46" s="1518"/>
      <c r="M46" s="1520"/>
      <c r="N46" s="1518"/>
      <c r="O46" s="1520"/>
      <c r="P46" s="1518"/>
      <c r="Q46" s="1522"/>
      <c r="R46" s="1515"/>
      <c r="S46" s="1515"/>
      <c r="T46" s="1515"/>
      <c r="U46" s="1515"/>
      <c r="V46" s="1515"/>
      <c r="W46" s="1515"/>
      <c r="X46" s="1515"/>
      <c r="Y46" s="1525"/>
      <c r="Z46" s="1518"/>
      <c r="AA46" s="1518"/>
      <c r="AB46" s="1520"/>
      <c r="AC46" s="1518"/>
      <c r="AD46" s="1520"/>
      <c r="AE46" s="1518"/>
      <c r="AF46" s="1522"/>
      <c r="AG46" s="1514"/>
      <c r="AH46" s="1515"/>
      <c r="AI46" s="1515"/>
      <c r="AJ46" s="1515"/>
      <c r="AK46" s="1515"/>
      <c r="AL46" s="1515"/>
      <c r="AM46" s="1515"/>
      <c r="AN46" s="1515"/>
    </row>
    <row r="47" spans="1:40" ht="11.25" customHeight="1" x14ac:dyDescent="0.15">
      <c r="A47" s="1516">
        <v>16</v>
      </c>
      <c r="B47" s="1516"/>
      <c r="C47" s="1486"/>
      <c r="D47" s="1487"/>
      <c r="E47" s="1482"/>
      <c r="F47" s="1483"/>
      <c r="G47" s="1486"/>
      <c r="H47" s="1487"/>
      <c r="I47" s="1482"/>
      <c r="J47" s="1483"/>
      <c r="K47" s="1517"/>
      <c r="L47" s="1518"/>
      <c r="M47" s="1520" t="s">
        <v>79</v>
      </c>
      <c r="N47" s="1518"/>
      <c r="O47" s="1520" t="s">
        <v>78</v>
      </c>
      <c r="P47" s="1518"/>
      <c r="Q47" s="1522" t="s">
        <v>77</v>
      </c>
      <c r="R47" s="1513"/>
      <c r="S47" s="1513"/>
      <c r="T47" s="1513"/>
      <c r="U47" s="1513"/>
      <c r="V47" s="1513"/>
      <c r="W47" s="1513"/>
      <c r="X47" s="1513"/>
      <c r="Y47" s="1524"/>
      <c r="Z47" s="1518"/>
      <c r="AA47" s="1518"/>
      <c r="AB47" s="1520" t="s">
        <v>79</v>
      </c>
      <c r="AC47" s="1518"/>
      <c r="AD47" s="1520" t="s">
        <v>78</v>
      </c>
      <c r="AE47" s="1518"/>
      <c r="AF47" s="1522" t="s">
        <v>77</v>
      </c>
      <c r="AG47" s="1512"/>
      <c r="AH47" s="1513"/>
      <c r="AI47" s="1513"/>
      <c r="AJ47" s="1513"/>
      <c r="AK47" s="1513"/>
      <c r="AL47" s="1513"/>
      <c r="AM47" s="1513"/>
      <c r="AN47" s="1513"/>
    </row>
    <row r="48" spans="1:40" ht="11.25" customHeight="1" x14ac:dyDescent="0.15">
      <c r="A48" s="1516"/>
      <c r="B48" s="1516"/>
      <c r="C48" s="1488"/>
      <c r="D48" s="1489"/>
      <c r="E48" s="1484"/>
      <c r="F48" s="1485"/>
      <c r="G48" s="1488"/>
      <c r="H48" s="1489"/>
      <c r="I48" s="1484"/>
      <c r="J48" s="1485"/>
      <c r="K48" s="1517"/>
      <c r="L48" s="1518"/>
      <c r="M48" s="1520"/>
      <c r="N48" s="1518"/>
      <c r="O48" s="1520"/>
      <c r="P48" s="1518"/>
      <c r="Q48" s="1522"/>
      <c r="R48" s="1515"/>
      <c r="S48" s="1515"/>
      <c r="T48" s="1515"/>
      <c r="U48" s="1515"/>
      <c r="V48" s="1515"/>
      <c r="W48" s="1515"/>
      <c r="X48" s="1515"/>
      <c r="Y48" s="1525"/>
      <c r="Z48" s="1518"/>
      <c r="AA48" s="1518"/>
      <c r="AB48" s="1520"/>
      <c r="AC48" s="1518"/>
      <c r="AD48" s="1520"/>
      <c r="AE48" s="1518"/>
      <c r="AF48" s="1522"/>
      <c r="AG48" s="1514"/>
      <c r="AH48" s="1515"/>
      <c r="AI48" s="1515"/>
      <c r="AJ48" s="1515"/>
      <c r="AK48" s="1515"/>
      <c r="AL48" s="1515"/>
      <c r="AM48" s="1515"/>
      <c r="AN48" s="1515"/>
    </row>
    <row r="49" spans="1:40" ht="11.25" customHeight="1" x14ac:dyDescent="0.15">
      <c r="A49" s="1516">
        <v>17</v>
      </c>
      <c r="B49" s="1516"/>
      <c r="C49" s="1486"/>
      <c r="D49" s="1487"/>
      <c r="E49" s="1482"/>
      <c r="F49" s="1483"/>
      <c r="G49" s="1486"/>
      <c r="H49" s="1487"/>
      <c r="I49" s="1482"/>
      <c r="J49" s="1483"/>
      <c r="K49" s="1517"/>
      <c r="L49" s="1518"/>
      <c r="M49" s="1520" t="s">
        <v>79</v>
      </c>
      <c r="N49" s="1518"/>
      <c r="O49" s="1520" t="s">
        <v>78</v>
      </c>
      <c r="P49" s="1518"/>
      <c r="Q49" s="1522" t="s">
        <v>77</v>
      </c>
      <c r="R49" s="1513"/>
      <c r="S49" s="1513"/>
      <c r="T49" s="1513"/>
      <c r="U49" s="1513"/>
      <c r="V49" s="1513"/>
      <c r="W49" s="1513"/>
      <c r="X49" s="1513"/>
      <c r="Y49" s="1524"/>
      <c r="Z49" s="1518"/>
      <c r="AA49" s="1518"/>
      <c r="AB49" s="1520" t="s">
        <v>79</v>
      </c>
      <c r="AC49" s="1518"/>
      <c r="AD49" s="1520" t="s">
        <v>78</v>
      </c>
      <c r="AE49" s="1518"/>
      <c r="AF49" s="1522" t="s">
        <v>77</v>
      </c>
      <c r="AG49" s="1512"/>
      <c r="AH49" s="1513"/>
      <c r="AI49" s="1513"/>
      <c r="AJ49" s="1513"/>
      <c r="AK49" s="1513"/>
      <c r="AL49" s="1513"/>
      <c r="AM49" s="1513"/>
      <c r="AN49" s="1513"/>
    </row>
    <row r="50" spans="1:40" ht="11.25" customHeight="1" x14ac:dyDescent="0.15">
      <c r="A50" s="1516"/>
      <c r="B50" s="1516"/>
      <c r="C50" s="1488"/>
      <c r="D50" s="1489"/>
      <c r="E50" s="1484"/>
      <c r="F50" s="1485"/>
      <c r="G50" s="1488"/>
      <c r="H50" s="1489"/>
      <c r="I50" s="1484"/>
      <c r="J50" s="1485"/>
      <c r="K50" s="1517"/>
      <c r="L50" s="1518"/>
      <c r="M50" s="1520"/>
      <c r="N50" s="1518"/>
      <c r="O50" s="1520"/>
      <c r="P50" s="1518"/>
      <c r="Q50" s="1522"/>
      <c r="R50" s="1515"/>
      <c r="S50" s="1515"/>
      <c r="T50" s="1515"/>
      <c r="U50" s="1515"/>
      <c r="V50" s="1515"/>
      <c r="W50" s="1515"/>
      <c r="X50" s="1515"/>
      <c r="Y50" s="1525"/>
      <c r="Z50" s="1518"/>
      <c r="AA50" s="1518"/>
      <c r="AB50" s="1520"/>
      <c r="AC50" s="1518"/>
      <c r="AD50" s="1520"/>
      <c r="AE50" s="1518"/>
      <c r="AF50" s="1522"/>
      <c r="AG50" s="1514"/>
      <c r="AH50" s="1515"/>
      <c r="AI50" s="1515"/>
      <c r="AJ50" s="1515"/>
      <c r="AK50" s="1515"/>
      <c r="AL50" s="1515"/>
      <c r="AM50" s="1515"/>
      <c r="AN50" s="1515"/>
    </row>
    <row r="51" spans="1:40" ht="11.25" customHeight="1" x14ac:dyDescent="0.15">
      <c r="A51" s="1516">
        <v>18</v>
      </c>
      <c r="B51" s="1516"/>
      <c r="C51" s="1486"/>
      <c r="D51" s="1487"/>
      <c r="E51" s="1482"/>
      <c r="F51" s="1483"/>
      <c r="G51" s="1486"/>
      <c r="H51" s="1487"/>
      <c r="I51" s="1482"/>
      <c r="J51" s="1483"/>
      <c r="K51" s="1517"/>
      <c r="L51" s="1518"/>
      <c r="M51" s="1520" t="s">
        <v>79</v>
      </c>
      <c r="N51" s="1518"/>
      <c r="O51" s="1520" t="s">
        <v>78</v>
      </c>
      <c r="P51" s="1518"/>
      <c r="Q51" s="1522" t="s">
        <v>77</v>
      </c>
      <c r="R51" s="1513"/>
      <c r="S51" s="1513"/>
      <c r="T51" s="1513"/>
      <c r="U51" s="1513"/>
      <c r="V51" s="1513"/>
      <c r="W51" s="1513"/>
      <c r="X51" s="1513"/>
      <c r="Y51" s="1524"/>
      <c r="Z51" s="1518"/>
      <c r="AA51" s="1518"/>
      <c r="AB51" s="1520" t="s">
        <v>79</v>
      </c>
      <c r="AC51" s="1518"/>
      <c r="AD51" s="1520" t="s">
        <v>78</v>
      </c>
      <c r="AE51" s="1518"/>
      <c r="AF51" s="1522" t="s">
        <v>77</v>
      </c>
      <c r="AG51" s="1512"/>
      <c r="AH51" s="1513"/>
      <c r="AI51" s="1513"/>
      <c r="AJ51" s="1513"/>
      <c r="AK51" s="1513"/>
      <c r="AL51" s="1513"/>
      <c r="AM51" s="1513"/>
      <c r="AN51" s="1513"/>
    </row>
    <row r="52" spans="1:40" ht="11.25" customHeight="1" x14ac:dyDescent="0.15">
      <c r="A52" s="1516"/>
      <c r="B52" s="1516"/>
      <c r="C52" s="1488"/>
      <c r="D52" s="1489"/>
      <c r="E52" s="1484"/>
      <c r="F52" s="1485"/>
      <c r="G52" s="1488"/>
      <c r="H52" s="1489"/>
      <c r="I52" s="1484"/>
      <c r="J52" s="1485"/>
      <c r="K52" s="1517"/>
      <c r="L52" s="1518"/>
      <c r="M52" s="1520"/>
      <c r="N52" s="1518"/>
      <c r="O52" s="1520"/>
      <c r="P52" s="1518"/>
      <c r="Q52" s="1522"/>
      <c r="R52" s="1515"/>
      <c r="S52" s="1515"/>
      <c r="T52" s="1515"/>
      <c r="U52" s="1515"/>
      <c r="V52" s="1515"/>
      <c r="W52" s="1515"/>
      <c r="X52" s="1515"/>
      <c r="Y52" s="1525"/>
      <c r="Z52" s="1518"/>
      <c r="AA52" s="1518"/>
      <c r="AB52" s="1520"/>
      <c r="AC52" s="1518"/>
      <c r="AD52" s="1520"/>
      <c r="AE52" s="1518"/>
      <c r="AF52" s="1522"/>
      <c r="AG52" s="1514"/>
      <c r="AH52" s="1515"/>
      <c r="AI52" s="1515"/>
      <c r="AJ52" s="1515"/>
      <c r="AK52" s="1515"/>
      <c r="AL52" s="1515"/>
      <c r="AM52" s="1515"/>
      <c r="AN52" s="1515"/>
    </row>
    <row r="53" spans="1:40" ht="11.25" customHeight="1" x14ac:dyDescent="0.15">
      <c r="A53" s="1516">
        <v>19</v>
      </c>
      <c r="B53" s="1516"/>
      <c r="C53" s="1486"/>
      <c r="D53" s="1487"/>
      <c r="E53" s="1482"/>
      <c r="F53" s="1483"/>
      <c r="G53" s="1486"/>
      <c r="H53" s="1487"/>
      <c r="I53" s="1482"/>
      <c r="J53" s="1483"/>
      <c r="K53" s="1517"/>
      <c r="L53" s="1518"/>
      <c r="M53" s="1520" t="s">
        <v>79</v>
      </c>
      <c r="N53" s="1518"/>
      <c r="O53" s="1520" t="s">
        <v>78</v>
      </c>
      <c r="P53" s="1518"/>
      <c r="Q53" s="1522" t="s">
        <v>77</v>
      </c>
      <c r="R53" s="1513"/>
      <c r="S53" s="1513"/>
      <c r="T53" s="1513"/>
      <c r="U53" s="1513"/>
      <c r="V53" s="1513"/>
      <c r="W53" s="1513"/>
      <c r="X53" s="1513"/>
      <c r="Y53" s="1524"/>
      <c r="Z53" s="1518"/>
      <c r="AA53" s="1518"/>
      <c r="AB53" s="1520" t="s">
        <v>79</v>
      </c>
      <c r="AC53" s="1518"/>
      <c r="AD53" s="1520" t="s">
        <v>78</v>
      </c>
      <c r="AE53" s="1518"/>
      <c r="AF53" s="1522" t="s">
        <v>77</v>
      </c>
      <c r="AG53" s="1512"/>
      <c r="AH53" s="1513"/>
      <c r="AI53" s="1513"/>
      <c r="AJ53" s="1513"/>
      <c r="AK53" s="1513"/>
      <c r="AL53" s="1513"/>
      <c r="AM53" s="1513"/>
      <c r="AN53" s="1513"/>
    </row>
    <row r="54" spans="1:40" ht="11.25" customHeight="1" x14ac:dyDescent="0.15">
      <c r="A54" s="1516"/>
      <c r="B54" s="1516"/>
      <c r="C54" s="1488"/>
      <c r="D54" s="1489"/>
      <c r="E54" s="1484"/>
      <c r="F54" s="1485"/>
      <c r="G54" s="1488"/>
      <c r="H54" s="1489"/>
      <c r="I54" s="1484"/>
      <c r="J54" s="1485"/>
      <c r="K54" s="1517"/>
      <c r="L54" s="1519"/>
      <c r="M54" s="1521"/>
      <c r="N54" s="1519"/>
      <c r="O54" s="1521"/>
      <c r="P54" s="1519"/>
      <c r="Q54" s="1523"/>
      <c r="R54" s="1515"/>
      <c r="S54" s="1515"/>
      <c r="T54" s="1515"/>
      <c r="U54" s="1515"/>
      <c r="V54" s="1515"/>
      <c r="W54" s="1515"/>
      <c r="X54" s="1515"/>
      <c r="Y54" s="1525"/>
      <c r="Z54" s="1518"/>
      <c r="AA54" s="1518"/>
      <c r="AB54" s="1520"/>
      <c r="AC54" s="1518"/>
      <c r="AD54" s="1520"/>
      <c r="AE54" s="1518"/>
      <c r="AF54" s="1522"/>
      <c r="AG54" s="1514"/>
      <c r="AH54" s="1515"/>
      <c r="AI54" s="1515"/>
      <c r="AJ54" s="1515"/>
      <c r="AK54" s="1515"/>
      <c r="AL54" s="1515"/>
      <c r="AM54" s="1515"/>
      <c r="AN54" s="1515"/>
    </row>
    <row r="55" spans="1:40" ht="11.25" customHeight="1" x14ac:dyDescent="0.15">
      <c r="A55" s="1516">
        <v>20</v>
      </c>
      <c r="B55" s="1516"/>
      <c r="C55" s="1486"/>
      <c r="D55" s="1487"/>
      <c r="E55" s="1482"/>
      <c r="F55" s="1483"/>
      <c r="G55" s="1486"/>
      <c r="H55" s="1487"/>
      <c r="I55" s="1482"/>
      <c r="J55" s="1483"/>
      <c r="K55" s="1517"/>
      <c r="L55" s="1518"/>
      <c r="M55" s="1520" t="s">
        <v>79</v>
      </c>
      <c r="N55" s="1518"/>
      <c r="O55" s="1520" t="s">
        <v>78</v>
      </c>
      <c r="P55" s="1518"/>
      <c r="Q55" s="1522" t="s">
        <v>77</v>
      </c>
      <c r="R55" s="1513"/>
      <c r="S55" s="1513"/>
      <c r="T55" s="1513"/>
      <c r="U55" s="1513"/>
      <c r="V55" s="1513"/>
      <c r="W55" s="1513"/>
      <c r="X55" s="1513"/>
      <c r="Y55" s="1524"/>
      <c r="Z55" s="1518"/>
      <c r="AA55" s="1518"/>
      <c r="AB55" s="1520" t="s">
        <v>79</v>
      </c>
      <c r="AC55" s="1518"/>
      <c r="AD55" s="1520" t="s">
        <v>78</v>
      </c>
      <c r="AE55" s="1518"/>
      <c r="AF55" s="1522" t="s">
        <v>77</v>
      </c>
      <c r="AG55" s="1512"/>
      <c r="AH55" s="1513"/>
      <c r="AI55" s="1513"/>
      <c r="AJ55" s="1513"/>
      <c r="AK55" s="1513"/>
      <c r="AL55" s="1513"/>
      <c r="AM55" s="1513"/>
      <c r="AN55" s="1513"/>
    </row>
    <row r="56" spans="1:40" ht="11.25" customHeight="1" x14ac:dyDescent="0.15">
      <c r="A56" s="1516"/>
      <c r="B56" s="1516"/>
      <c r="C56" s="1488"/>
      <c r="D56" s="1489"/>
      <c r="E56" s="1484"/>
      <c r="F56" s="1485"/>
      <c r="G56" s="1488"/>
      <c r="H56" s="1489"/>
      <c r="I56" s="1484"/>
      <c r="J56" s="1485"/>
      <c r="K56" s="1517"/>
      <c r="L56" s="1519"/>
      <c r="M56" s="1521"/>
      <c r="N56" s="1519"/>
      <c r="O56" s="1521"/>
      <c r="P56" s="1519"/>
      <c r="Q56" s="1523"/>
      <c r="R56" s="1515"/>
      <c r="S56" s="1515"/>
      <c r="T56" s="1515"/>
      <c r="U56" s="1515"/>
      <c r="V56" s="1515"/>
      <c r="W56" s="1515"/>
      <c r="X56" s="1515"/>
      <c r="Y56" s="1525"/>
      <c r="Z56" s="1518"/>
      <c r="AA56" s="1518"/>
      <c r="AB56" s="1520"/>
      <c r="AC56" s="1518"/>
      <c r="AD56" s="1520"/>
      <c r="AE56" s="1518"/>
      <c r="AF56" s="1522"/>
      <c r="AG56" s="1514"/>
      <c r="AH56" s="1515"/>
      <c r="AI56" s="1515"/>
      <c r="AJ56" s="1515"/>
      <c r="AK56" s="1515"/>
      <c r="AL56" s="1515"/>
      <c r="AM56" s="1515"/>
      <c r="AN56" s="1515"/>
    </row>
    <row r="57" spans="1:40" ht="11.25" customHeight="1" x14ac:dyDescent="0.15">
      <c r="A57" s="72"/>
      <c r="B57" s="72"/>
      <c r="C57" s="72"/>
      <c r="D57" s="72"/>
      <c r="E57" s="72"/>
      <c r="F57" s="72"/>
      <c r="G57" s="72"/>
      <c r="H57" s="72"/>
      <c r="I57" s="72"/>
      <c r="J57" s="72"/>
      <c r="K57" s="1498" t="s">
        <v>76</v>
      </c>
      <c r="L57" s="1499"/>
      <c r="M57" s="1499"/>
      <c r="N57" s="1499"/>
      <c r="O57" s="1499"/>
      <c r="P57" s="1499"/>
      <c r="Q57" s="1499"/>
      <c r="R57" s="1499"/>
      <c r="S57" s="1499"/>
      <c r="T57" s="1499"/>
      <c r="U57" s="1499"/>
      <c r="V57" s="1499"/>
      <c r="W57" s="1499"/>
      <c r="X57" s="1499"/>
      <c r="Y57" s="1500"/>
      <c r="Z57" s="1499" t="s">
        <v>76</v>
      </c>
      <c r="AA57" s="1499"/>
      <c r="AB57" s="1499"/>
      <c r="AC57" s="1499"/>
      <c r="AD57" s="1499"/>
      <c r="AE57" s="1499"/>
      <c r="AF57" s="1499"/>
      <c r="AG57" s="1499"/>
      <c r="AH57" s="1499"/>
      <c r="AI57" s="1499"/>
      <c r="AJ57" s="1499"/>
      <c r="AK57" s="1499"/>
      <c r="AL57" s="1499"/>
      <c r="AM57" s="1499"/>
      <c r="AN57" s="1501"/>
    </row>
    <row r="58" spans="1:40" ht="12.75" customHeight="1" x14ac:dyDescent="0.15">
      <c r="A58" s="72"/>
      <c r="B58" s="72"/>
      <c r="C58" s="72"/>
      <c r="D58" s="72"/>
      <c r="E58" s="72"/>
      <c r="F58" s="72"/>
      <c r="G58" s="72"/>
      <c r="H58" s="72"/>
      <c r="I58" s="72"/>
      <c r="J58" s="72"/>
      <c r="K58" s="1508" t="s">
        <v>75</v>
      </c>
      <c r="L58" s="1509"/>
      <c r="M58" s="1509"/>
      <c r="N58" s="1509"/>
      <c r="O58" s="1509"/>
      <c r="P58" s="1509"/>
      <c r="Q58" s="1510"/>
      <c r="R58" s="1510"/>
      <c r="S58" s="1510"/>
      <c r="T58" s="1510"/>
      <c r="U58" s="1510"/>
      <c r="V58" s="1510"/>
      <c r="W58" s="1510"/>
      <c r="X58" s="1510"/>
      <c r="Y58" s="1511"/>
      <c r="Z58" s="1502" t="s">
        <v>75</v>
      </c>
      <c r="AA58" s="1502"/>
      <c r="AB58" s="1502"/>
      <c r="AC58" s="1502"/>
      <c r="AD58" s="1502"/>
      <c r="AE58" s="1502"/>
      <c r="AF58" s="1502"/>
      <c r="AG58" s="1502"/>
      <c r="AH58" s="1502"/>
      <c r="AI58" s="1502"/>
      <c r="AJ58" s="1502"/>
      <c r="AK58" s="1502"/>
      <c r="AL58" s="1502"/>
      <c r="AM58" s="1502"/>
      <c r="AN58" s="1503"/>
    </row>
    <row r="59" spans="1:40" ht="12.75" customHeight="1" x14ac:dyDescent="0.15">
      <c r="A59" s="72"/>
      <c r="B59" s="72"/>
      <c r="C59" s="72"/>
      <c r="D59" s="72"/>
      <c r="E59" s="72"/>
      <c r="F59" s="72"/>
      <c r="G59" s="72"/>
      <c r="H59" s="72"/>
      <c r="I59" s="72"/>
      <c r="J59" s="72"/>
      <c r="K59" s="1504" t="s">
        <v>74</v>
      </c>
      <c r="L59" s="1505"/>
      <c r="M59" s="1505"/>
      <c r="N59" s="1505"/>
      <c r="O59" s="1506"/>
      <c r="P59" s="1506"/>
      <c r="Q59" s="1506"/>
      <c r="R59" s="1506"/>
      <c r="S59" s="1506"/>
      <c r="T59" s="1506"/>
      <c r="U59" s="1506"/>
      <c r="V59" s="1506"/>
      <c r="W59" s="1506"/>
      <c r="X59" s="1506"/>
      <c r="Y59" s="616"/>
      <c r="Z59" s="1505" t="s">
        <v>74</v>
      </c>
      <c r="AA59" s="1505"/>
      <c r="AB59" s="1505"/>
      <c r="AC59" s="1505"/>
      <c r="AD59" s="1507"/>
      <c r="AE59" s="1507"/>
      <c r="AF59" s="1507"/>
      <c r="AG59" s="1507"/>
      <c r="AH59" s="1507"/>
      <c r="AI59" s="1507"/>
      <c r="AJ59" s="1507"/>
      <c r="AK59" s="1507"/>
      <c r="AL59" s="1507"/>
      <c r="AM59" s="1507"/>
      <c r="AN59" s="617"/>
    </row>
    <row r="60" spans="1:40" x14ac:dyDescent="0.15">
      <c r="A60" s="247" t="s">
        <v>73</v>
      </c>
      <c r="B60" s="247"/>
      <c r="C60" s="247"/>
      <c r="D60" s="247"/>
      <c r="E60" s="1496" t="s">
        <v>71</v>
      </c>
      <c r="F60" s="1496"/>
      <c r="G60" s="1496"/>
      <c r="H60" s="1496"/>
      <c r="I60" s="1496"/>
      <c r="J60" s="1496"/>
      <c r="K60" s="1496"/>
      <c r="L60" s="1496"/>
      <c r="M60" s="1496"/>
      <c r="N60" s="1496"/>
      <c r="O60" s="1496"/>
      <c r="P60" s="1496"/>
      <c r="Q60" s="1496"/>
      <c r="R60" s="1496"/>
      <c r="S60" s="1496"/>
      <c r="T60" s="1496"/>
      <c r="U60" s="1496"/>
      <c r="V60" s="1496"/>
      <c r="W60" s="1496"/>
      <c r="X60" s="1496"/>
      <c r="Y60" s="1496"/>
      <c r="Z60" s="1496"/>
      <c r="AA60" s="1496"/>
      <c r="AB60" s="1496"/>
      <c r="AC60" s="1496"/>
      <c r="AD60" s="1496"/>
      <c r="AE60" s="1496"/>
      <c r="AF60" s="1496"/>
      <c r="AG60" s="1496"/>
      <c r="AH60" s="1496"/>
      <c r="AI60" s="1496"/>
      <c r="AJ60" s="1496"/>
      <c r="AK60" s="1496"/>
      <c r="AL60" s="1496"/>
      <c r="AM60" s="1496"/>
      <c r="AN60" s="1496"/>
    </row>
    <row r="61" spans="1:40" x14ac:dyDescent="0.15">
      <c r="A61" s="247"/>
      <c r="B61" s="247"/>
      <c r="C61" s="247"/>
      <c r="D61" s="247"/>
      <c r="E61" s="1496"/>
      <c r="F61" s="1496"/>
      <c r="G61" s="1496"/>
      <c r="H61" s="1496"/>
      <c r="I61" s="1496"/>
      <c r="J61" s="1496"/>
      <c r="K61" s="1496"/>
      <c r="L61" s="1496"/>
      <c r="M61" s="1496"/>
      <c r="N61" s="1496"/>
      <c r="O61" s="1496"/>
      <c r="P61" s="1496"/>
      <c r="Q61" s="1496"/>
      <c r="R61" s="1496"/>
      <c r="S61" s="1496"/>
      <c r="T61" s="1496"/>
      <c r="U61" s="1496"/>
      <c r="V61" s="1496"/>
      <c r="W61" s="1496"/>
      <c r="X61" s="1496"/>
      <c r="Y61" s="1496"/>
      <c r="Z61" s="1496"/>
      <c r="AA61" s="1496"/>
      <c r="AB61" s="1496"/>
      <c r="AC61" s="1496"/>
      <c r="AD61" s="1496"/>
      <c r="AE61" s="1496"/>
      <c r="AF61" s="1496"/>
      <c r="AG61" s="1496"/>
      <c r="AH61" s="1496"/>
      <c r="AI61" s="1496"/>
      <c r="AJ61" s="1496"/>
      <c r="AK61" s="1496"/>
      <c r="AL61" s="1496"/>
      <c r="AM61" s="1496"/>
      <c r="AN61" s="1496"/>
    </row>
    <row r="62" spans="1:40" x14ac:dyDescent="0.15">
      <c r="A62" s="247" t="s">
        <v>72</v>
      </c>
      <c r="B62" s="247"/>
      <c r="C62" s="247"/>
      <c r="D62" s="247"/>
      <c r="E62" s="247" t="s">
        <v>69</v>
      </c>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row>
    <row r="63" spans="1:40" ht="13.5" customHeight="1" x14ac:dyDescent="0.15">
      <c r="A63" s="247" t="s">
        <v>70</v>
      </c>
      <c r="B63" s="247"/>
      <c r="C63" s="247"/>
      <c r="D63" s="247"/>
      <c r="E63" s="1496" t="s">
        <v>523</v>
      </c>
      <c r="F63" s="1496"/>
      <c r="G63" s="1496"/>
      <c r="H63" s="1496"/>
      <c r="I63" s="1496"/>
      <c r="J63" s="1496"/>
      <c r="K63" s="1496"/>
      <c r="L63" s="1496"/>
      <c r="M63" s="1496"/>
      <c r="N63" s="1496"/>
      <c r="O63" s="1496"/>
      <c r="P63" s="1496"/>
      <c r="Q63" s="1496"/>
      <c r="R63" s="1496"/>
      <c r="S63" s="1496"/>
      <c r="T63" s="1496"/>
      <c r="U63" s="1496"/>
      <c r="V63" s="1496"/>
      <c r="W63" s="1496"/>
      <c r="X63" s="1496"/>
      <c r="Y63" s="1496"/>
      <c r="Z63" s="1496"/>
      <c r="AA63" s="1496"/>
      <c r="AB63" s="1496"/>
      <c r="AC63" s="1496"/>
      <c r="AD63" s="1496"/>
      <c r="AE63" s="1496"/>
      <c r="AF63" s="1496"/>
      <c r="AG63" s="1496"/>
      <c r="AH63" s="1496"/>
      <c r="AI63" s="1496"/>
      <c r="AJ63" s="1496"/>
      <c r="AK63" s="1496"/>
      <c r="AL63" s="1496"/>
      <c r="AM63" s="1496"/>
      <c r="AN63" s="1496"/>
    </row>
    <row r="64" spans="1:40" x14ac:dyDescent="0.15">
      <c r="A64" s="247"/>
      <c r="B64" s="247"/>
      <c r="C64" s="247"/>
      <c r="D64" s="247"/>
      <c r="E64" s="1496"/>
      <c r="F64" s="1496"/>
      <c r="G64" s="1496"/>
      <c r="H64" s="1496"/>
      <c r="I64" s="1496"/>
      <c r="J64" s="1496"/>
      <c r="K64" s="1496"/>
      <c r="L64" s="1496"/>
      <c r="M64" s="1496"/>
      <c r="N64" s="1496"/>
      <c r="O64" s="1496"/>
      <c r="P64" s="1496"/>
      <c r="Q64" s="1496"/>
      <c r="R64" s="1496"/>
      <c r="S64" s="1496"/>
      <c r="T64" s="1496"/>
      <c r="U64" s="1496"/>
      <c r="V64" s="1496"/>
      <c r="W64" s="1496"/>
      <c r="X64" s="1496"/>
      <c r="Y64" s="1496"/>
      <c r="Z64" s="1496"/>
      <c r="AA64" s="1496"/>
      <c r="AB64" s="1496"/>
      <c r="AC64" s="1496"/>
      <c r="AD64" s="1496"/>
      <c r="AE64" s="1496"/>
      <c r="AF64" s="1496"/>
      <c r="AG64" s="1496"/>
      <c r="AH64" s="1496"/>
      <c r="AI64" s="1496"/>
      <c r="AJ64" s="1496"/>
      <c r="AK64" s="1496"/>
      <c r="AL64" s="1496"/>
      <c r="AM64" s="1496"/>
      <c r="AN64" s="1496"/>
    </row>
    <row r="65" spans="1:40" ht="21.95" customHeight="1" x14ac:dyDescent="0.15">
      <c r="A65" s="247"/>
      <c r="B65" s="247"/>
      <c r="C65" s="247"/>
      <c r="D65" s="247"/>
      <c r="E65" s="1496"/>
      <c r="F65" s="1496"/>
      <c r="G65" s="1496"/>
      <c r="H65" s="1496"/>
      <c r="I65" s="1496"/>
      <c r="J65" s="1496"/>
      <c r="K65" s="1496"/>
      <c r="L65" s="1496"/>
      <c r="M65" s="1496"/>
      <c r="N65" s="1496"/>
      <c r="O65" s="1496"/>
      <c r="P65" s="1496"/>
      <c r="Q65" s="1496"/>
      <c r="R65" s="1496"/>
      <c r="S65" s="1496"/>
      <c r="T65" s="1496"/>
      <c r="U65" s="1496"/>
      <c r="V65" s="1496"/>
      <c r="W65" s="1496"/>
      <c r="X65" s="1496"/>
      <c r="Y65" s="1496"/>
      <c r="Z65" s="1496"/>
      <c r="AA65" s="1496"/>
      <c r="AB65" s="1496"/>
      <c r="AC65" s="1496"/>
      <c r="AD65" s="1496"/>
      <c r="AE65" s="1496"/>
      <c r="AF65" s="1496"/>
      <c r="AG65" s="1496"/>
      <c r="AH65" s="1496"/>
      <c r="AI65" s="1496"/>
      <c r="AJ65" s="1496"/>
      <c r="AK65" s="1496"/>
      <c r="AL65" s="1496"/>
      <c r="AM65" s="1496"/>
      <c r="AN65" s="1496"/>
    </row>
    <row r="66" spans="1:40" x14ac:dyDescent="0.15">
      <c r="A66" s="247" t="s">
        <v>68</v>
      </c>
      <c r="B66" s="247"/>
      <c r="C66" s="247"/>
      <c r="D66" s="247"/>
      <c r="E66" s="1497" t="s">
        <v>461</v>
      </c>
      <c r="F66" s="1497"/>
      <c r="G66" s="1497"/>
      <c r="H66" s="1497"/>
      <c r="I66" s="1497"/>
      <c r="J66" s="1497"/>
      <c r="K66" s="1497"/>
      <c r="L66" s="1497"/>
      <c r="M66" s="1497"/>
      <c r="N66" s="1497"/>
      <c r="O66" s="1497"/>
      <c r="P66" s="1497"/>
      <c r="Q66" s="1497"/>
      <c r="R66" s="1497"/>
      <c r="S66" s="1497"/>
      <c r="T66" s="1497"/>
      <c r="U66" s="1497"/>
      <c r="V66" s="1497"/>
      <c r="W66" s="1497"/>
      <c r="X66" s="1497"/>
      <c r="Y66" s="1497"/>
      <c r="Z66" s="1497"/>
      <c r="AA66" s="1497"/>
      <c r="AB66" s="1497"/>
      <c r="AC66" s="1497"/>
      <c r="AD66" s="1497"/>
      <c r="AE66" s="1497"/>
      <c r="AF66" s="1497"/>
      <c r="AG66" s="1497"/>
      <c r="AH66" s="1497"/>
      <c r="AI66" s="1497"/>
      <c r="AJ66" s="1497"/>
      <c r="AK66" s="1497"/>
      <c r="AL66" s="1497"/>
      <c r="AM66" s="1497"/>
      <c r="AN66" s="1497"/>
    </row>
    <row r="67" spans="1:40" x14ac:dyDescent="0.15">
      <c r="A67" s="247"/>
      <c r="B67" s="247"/>
      <c r="C67" s="247"/>
      <c r="D67" s="247"/>
      <c r="E67" s="1497"/>
      <c r="F67" s="1497"/>
      <c r="G67" s="1497"/>
      <c r="H67" s="1497"/>
      <c r="I67" s="1497"/>
      <c r="J67" s="1497"/>
      <c r="K67" s="1497"/>
      <c r="L67" s="1497"/>
      <c r="M67" s="1497"/>
      <c r="N67" s="1497"/>
      <c r="O67" s="1497"/>
      <c r="P67" s="1497"/>
      <c r="Q67" s="1497"/>
      <c r="R67" s="1497"/>
      <c r="S67" s="1497"/>
      <c r="T67" s="1497"/>
      <c r="U67" s="1497"/>
      <c r="V67" s="1497"/>
      <c r="W67" s="1497"/>
      <c r="X67" s="1497"/>
      <c r="Y67" s="1497"/>
      <c r="Z67" s="1497"/>
      <c r="AA67" s="1497"/>
      <c r="AB67" s="1497"/>
      <c r="AC67" s="1497"/>
      <c r="AD67" s="1497"/>
      <c r="AE67" s="1497"/>
      <c r="AF67" s="1497"/>
      <c r="AG67" s="1497"/>
      <c r="AH67" s="1497"/>
      <c r="AI67" s="1497"/>
      <c r="AJ67" s="1497"/>
      <c r="AK67" s="1497"/>
      <c r="AL67" s="1497"/>
      <c r="AM67" s="1497"/>
      <c r="AN67" s="1497"/>
    </row>
  </sheetData>
  <sheetProtection algorithmName="SHA-512" hashValue="/FRPExOsiDugreoNsBcVzbIKE17X2e0FmIWX3a9yxdlIrxEwEjeTJfxKoPnLo2Bw/w0sufKJPKrMXuGSJ08b/A==" saltValue="6dWMXtfyGO5LaI3bBm6j0Q==" spinCount="100000" sheet="1" formatRows="0"/>
  <mergeCells count="479">
    <mergeCell ref="AD15:AD16"/>
    <mergeCell ref="AE15:AE16"/>
    <mergeCell ref="AF15:AF16"/>
    <mergeCell ref="AG15:AN16"/>
    <mergeCell ref="A2:AN3"/>
    <mergeCell ref="AD4:AN4"/>
    <mergeCell ref="W6:AC6"/>
    <mergeCell ref="AD6:AG6"/>
    <mergeCell ref="AH6:AL6"/>
    <mergeCell ref="AM6:AN6"/>
    <mergeCell ref="R13:Y14"/>
    <mergeCell ref="Z13:AF14"/>
    <mergeCell ref="AG13:AN14"/>
    <mergeCell ref="W7:AC7"/>
    <mergeCell ref="AD7:AN7"/>
    <mergeCell ref="W8:AC8"/>
    <mergeCell ref="AD8:AN8"/>
    <mergeCell ref="W9:AC9"/>
    <mergeCell ref="AD9:AN9"/>
    <mergeCell ref="E12:T12"/>
    <mergeCell ref="V12:AM12"/>
    <mergeCell ref="Z15:Z16"/>
    <mergeCell ref="AD10:AN10"/>
    <mergeCell ref="G15:H16"/>
    <mergeCell ref="A17:B18"/>
    <mergeCell ref="C17:D18"/>
    <mergeCell ref="K17:K18"/>
    <mergeCell ref="L17:L18"/>
    <mergeCell ref="AB15:AB16"/>
    <mergeCell ref="W10:AC10"/>
    <mergeCell ref="A13:B14"/>
    <mergeCell ref="K13:Q14"/>
    <mergeCell ref="AA15:AA16"/>
    <mergeCell ref="A15:B16"/>
    <mergeCell ref="C15:D16"/>
    <mergeCell ref="K15:K16"/>
    <mergeCell ref="L15:L16"/>
    <mergeCell ref="M15:M16"/>
    <mergeCell ref="Z17:Z18"/>
    <mergeCell ref="M17:M18"/>
    <mergeCell ref="N17:N18"/>
    <mergeCell ref="AC15:AC16"/>
    <mergeCell ref="C13:J13"/>
    <mergeCell ref="C14:D14"/>
    <mergeCell ref="E14:F14"/>
    <mergeCell ref="G14:H14"/>
    <mergeCell ref="I14:J14"/>
    <mergeCell ref="E15:F16"/>
    <mergeCell ref="M19:M20"/>
    <mergeCell ref="N19:N20"/>
    <mergeCell ref="O17:O18"/>
    <mergeCell ref="P17:P18"/>
    <mergeCell ref="Q17:Q18"/>
    <mergeCell ref="R17:Y18"/>
    <mergeCell ref="O15:O16"/>
    <mergeCell ref="P15:P16"/>
    <mergeCell ref="Q15:Q16"/>
    <mergeCell ref="R15:Y16"/>
    <mergeCell ref="N15:N16"/>
    <mergeCell ref="AF17:AF18"/>
    <mergeCell ref="AG17:AN18"/>
    <mergeCell ref="AA17:AA18"/>
    <mergeCell ref="AB17:AB18"/>
    <mergeCell ref="AC17:AC18"/>
    <mergeCell ref="AD17:AD18"/>
    <mergeCell ref="AE17:AE18"/>
    <mergeCell ref="AG19:AN20"/>
    <mergeCell ref="O19:O20"/>
    <mergeCell ref="P19:P20"/>
    <mergeCell ref="Q19:Q20"/>
    <mergeCell ref="R19:Y20"/>
    <mergeCell ref="Z19:Z20"/>
    <mergeCell ref="AA19:AA20"/>
    <mergeCell ref="AB19:AB20"/>
    <mergeCell ref="AC19:AC20"/>
    <mergeCell ref="AD19:AD20"/>
    <mergeCell ref="AE19:AE20"/>
    <mergeCell ref="AF19:AF20"/>
    <mergeCell ref="AF21:AF22"/>
    <mergeCell ref="A21:B22"/>
    <mergeCell ref="C21:D22"/>
    <mergeCell ref="AB23:AB24"/>
    <mergeCell ref="K21:K22"/>
    <mergeCell ref="L21:L22"/>
    <mergeCell ref="M21:M22"/>
    <mergeCell ref="N21:N22"/>
    <mergeCell ref="O21:O22"/>
    <mergeCell ref="P21:P22"/>
    <mergeCell ref="Q21:Q22"/>
    <mergeCell ref="R21:Y22"/>
    <mergeCell ref="Z21:Z22"/>
    <mergeCell ref="AA21:AA22"/>
    <mergeCell ref="AB21:AB22"/>
    <mergeCell ref="AC21:AC22"/>
    <mergeCell ref="AD21:AD22"/>
    <mergeCell ref="AE21:AE22"/>
    <mergeCell ref="AA23:AA24"/>
    <mergeCell ref="A19:B20"/>
    <mergeCell ref="C19:D20"/>
    <mergeCell ref="K19:K20"/>
    <mergeCell ref="L19:L20"/>
    <mergeCell ref="AG21:AN22"/>
    <mergeCell ref="A23:B24"/>
    <mergeCell ref="C23:D24"/>
    <mergeCell ref="K23:K24"/>
    <mergeCell ref="L23:L24"/>
    <mergeCell ref="M23:M24"/>
    <mergeCell ref="N23:N24"/>
    <mergeCell ref="AC23:AC24"/>
    <mergeCell ref="AD23:AD24"/>
    <mergeCell ref="AE23:AE24"/>
    <mergeCell ref="AF23:AF24"/>
    <mergeCell ref="AG23:AN24"/>
    <mergeCell ref="O23:O24"/>
    <mergeCell ref="P23:P24"/>
    <mergeCell ref="Q23:Q24"/>
    <mergeCell ref="R23:Y24"/>
    <mergeCell ref="Z23:Z24"/>
    <mergeCell ref="E23:F24"/>
    <mergeCell ref="G23:H24"/>
    <mergeCell ref="I23:J24"/>
    <mergeCell ref="A25:B26"/>
    <mergeCell ref="C25:D26"/>
    <mergeCell ref="K25:K26"/>
    <mergeCell ref="L25:L26"/>
    <mergeCell ref="M27:M28"/>
    <mergeCell ref="N27:N28"/>
    <mergeCell ref="Z25:Z26"/>
    <mergeCell ref="M25:M26"/>
    <mergeCell ref="N25:N26"/>
    <mergeCell ref="O25:O26"/>
    <mergeCell ref="P25:P26"/>
    <mergeCell ref="Q25:Q26"/>
    <mergeCell ref="R25:Y26"/>
    <mergeCell ref="A27:B28"/>
    <mergeCell ref="C27:D28"/>
    <mergeCell ref="K27:K28"/>
    <mergeCell ref="L27:L28"/>
    <mergeCell ref="O27:O28"/>
    <mergeCell ref="P27:P28"/>
    <mergeCell ref="Q27:Q28"/>
    <mergeCell ref="R27:Y28"/>
    <mergeCell ref="Z27:Z28"/>
    <mergeCell ref="E25:F26"/>
    <mergeCell ref="G25:H26"/>
    <mergeCell ref="AA31:AA32"/>
    <mergeCell ref="AF25:AF26"/>
    <mergeCell ref="AG25:AN26"/>
    <mergeCell ref="AA25:AA26"/>
    <mergeCell ref="AB25:AB26"/>
    <mergeCell ref="AC25:AC26"/>
    <mergeCell ref="AD25:AD26"/>
    <mergeCell ref="AE25:AE26"/>
    <mergeCell ref="AG27:AN28"/>
    <mergeCell ref="AE27:AE28"/>
    <mergeCell ref="AF27:AF28"/>
    <mergeCell ref="AG29:AN30"/>
    <mergeCell ref="AD31:AD32"/>
    <mergeCell ref="AE31:AE32"/>
    <mergeCell ref="AF31:AF32"/>
    <mergeCell ref="AG31:AN32"/>
    <mergeCell ref="AF29:AF30"/>
    <mergeCell ref="AC31:AC32"/>
    <mergeCell ref="AA27:AA28"/>
    <mergeCell ref="AB27:AB28"/>
    <mergeCell ref="AC27:AC28"/>
    <mergeCell ref="AD27:AD28"/>
    <mergeCell ref="AA29:AA30"/>
    <mergeCell ref="AB29:AB30"/>
    <mergeCell ref="K29:K30"/>
    <mergeCell ref="L29:L30"/>
    <mergeCell ref="M29:M30"/>
    <mergeCell ref="N29:N30"/>
    <mergeCell ref="O29:O30"/>
    <mergeCell ref="P29:P30"/>
    <mergeCell ref="Q29:Q30"/>
    <mergeCell ref="R29:Y30"/>
    <mergeCell ref="AE29:AE30"/>
    <mergeCell ref="Z29:Z30"/>
    <mergeCell ref="AC29:AC30"/>
    <mergeCell ref="AD29:AD30"/>
    <mergeCell ref="A29:B30"/>
    <mergeCell ref="C29:D30"/>
    <mergeCell ref="AB31:AB32"/>
    <mergeCell ref="A33:B34"/>
    <mergeCell ref="C33:D34"/>
    <mergeCell ref="K33:K34"/>
    <mergeCell ref="L33:L34"/>
    <mergeCell ref="A31:B32"/>
    <mergeCell ref="C31:D32"/>
    <mergeCell ref="K31:K32"/>
    <mergeCell ref="L31:L32"/>
    <mergeCell ref="M31:M32"/>
    <mergeCell ref="N31:N32"/>
    <mergeCell ref="Z33:Z34"/>
    <mergeCell ref="M33:M34"/>
    <mergeCell ref="N33:N34"/>
    <mergeCell ref="O33:O34"/>
    <mergeCell ref="P33:P34"/>
    <mergeCell ref="Q33:Q34"/>
    <mergeCell ref="O31:O32"/>
    <mergeCell ref="P31:P32"/>
    <mergeCell ref="Q31:Q32"/>
    <mergeCell ref="R31:Y32"/>
    <mergeCell ref="Z31:Z32"/>
    <mergeCell ref="R33:Y34"/>
    <mergeCell ref="R35:Y36"/>
    <mergeCell ref="Z35:Z36"/>
    <mergeCell ref="AD37:AD38"/>
    <mergeCell ref="A35:B36"/>
    <mergeCell ref="C35:D36"/>
    <mergeCell ref="K35:K36"/>
    <mergeCell ref="L35:L36"/>
    <mergeCell ref="O35:O36"/>
    <mergeCell ref="P35:P36"/>
    <mergeCell ref="Q35:Q36"/>
    <mergeCell ref="M35:M36"/>
    <mergeCell ref="N35:N36"/>
    <mergeCell ref="A37:B38"/>
    <mergeCell ref="C37:D38"/>
    <mergeCell ref="E37:F38"/>
    <mergeCell ref="G37:H38"/>
    <mergeCell ref="I37:J38"/>
    <mergeCell ref="E33:F34"/>
    <mergeCell ref="G33:H34"/>
    <mergeCell ref="I33:J34"/>
    <mergeCell ref="E35:F36"/>
    <mergeCell ref="G35:H36"/>
    <mergeCell ref="I35:J36"/>
    <mergeCell ref="AE37:AE38"/>
    <mergeCell ref="AA39:AA40"/>
    <mergeCell ref="AF33:AF34"/>
    <mergeCell ref="AG33:AN34"/>
    <mergeCell ref="AA33:AA34"/>
    <mergeCell ref="AB33:AB34"/>
    <mergeCell ref="AC33:AC34"/>
    <mergeCell ref="AD33:AD34"/>
    <mergeCell ref="AE33:AE34"/>
    <mergeCell ref="AG35:AN36"/>
    <mergeCell ref="AE35:AE36"/>
    <mergeCell ref="AF35:AF36"/>
    <mergeCell ref="AG37:AN38"/>
    <mergeCell ref="AD39:AD40"/>
    <mergeCell ref="AE39:AE40"/>
    <mergeCell ref="AF39:AF40"/>
    <mergeCell ref="AG39:AN40"/>
    <mergeCell ref="AF37:AF38"/>
    <mergeCell ref="AA35:AA36"/>
    <mergeCell ref="AB35:AB36"/>
    <mergeCell ref="AC35:AC36"/>
    <mergeCell ref="AD35:AD36"/>
    <mergeCell ref="AA37:AA38"/>
    <mergeCell ref="AB37:AB38"/>
    <mergeCell ref="AC39:AC40"/>
    <mergeCell ref="O39:O40"/>
    <mergeCell ref="P39:P40"/>
    <mergeCell ref="Q39:Q40"/>
    <mergeCell ref="R39:Y40"/>
    <mergeCell ref="Z39:Z40"/>
    <mergeCell ref="K37:K38"/>
    <mergeCell ref="L37:L38"/>
    <mergeCell ref="M37:M38"/>
    <mergeCell ref="N37:N38"/>
    <mergeCell ref="O37:O38"/>
    <mergeCell ref="P37:P38"/>
    <mergeCell ref="Q37:Q38"/>
    <mergeCell ref="R37:Y38"/>
    <mergeCell ref="Z37:Z38"/>
    <mergeCell ref="AC37:AC38"/>
    <mergeCell ref="AB39:AB40"/>
    <mergeCell ref="M39:M40"/>
    <mergeCell ref="N39:N40"/>
    <mergeCell ref="A41:B42"/>
    <mergeCell ref="C41:D42"/>
    <mergeCell ref="K41:K42"/>
    <mergeCell ref="L41:L42"/>
    <mergeCell ref="A39:B40"/>
    <mergeCell ref="C39:D40"/>
    <mergeCell ref="K39:K40"/>
    <mergeCell ref="L39:L40"/>
    <mergeCell ref="E39:F40"/>
    <mergeCell ref="G39:H40"/>
    <mergeCell ref="I39:J40"/>
    <mergeCell ref="E41:F42"/>
    <mergeCell ref="G41:H42"/>
    <mergeCell ref="I41:J42"/>
    <mergeCell ref="Z41:Z42"/>
    <mergeCell ref="M41:M42"/>
    <mergeCell ref="N41:N42"/>
    <mergeCell ref="O41:O42"/>
    <mergeCell ref="P41:P42"/>
    <mergeCell ref="Q41:Q42"/>
    <mergeCell ref="R41:Y42"/>
    <mergeCell ref="R43:Y44"/>
    <mergeCell ref="Z43:Z44"/>
    <mergeCell ref="AD45:AD46"/>
    <mergeCell ref="A43:B44"/>
    <mergeCell ref="C43:D44"/>
    <mergeCell ref="K43:K44"/>
    <mergeCell ref="L43:L44"/>
    <mergeCell ref="O43:O44"/>
    <mergeCell ref="P43:P44"/>
    <mergeCell ref="Q43:Q44"/>
    <mergeCell ref="M43:M44"/>
    <mergeCell ref="N43:N44"/>
    <mergeCell ref="A45:B46"/>
    <mergeCell ref="C45:D46"/>
    <mergeCell ref="E43:F44"/>
    <mergeCell ref="G43:H44"/>
    <mergeCell ref="I43:J44"/>
    <mergeCell ref="E45:F46"/>
    <mergeCell ref="G45:H46"/>
    <mergeCell ref="I45:J46"/>
    <mergeCell ref="AE45:AE46"/>
    <mergeCell ref="AA47:AA48"/>
    <mergeCell ref="AF41:AF42"/>
    <mergeCell ref="AG41:AN42"/>
    <mergeCell ref="AA41:AA42"/>
    <mergeCell ref="AB41:AB42"/>
    <mergeCell ref="AC41:AC42"/>
    <mergeCell ref="AD41:AD42"/>
    <mergeCell ref="AE41:AE42"/>
    <mergeCell ref="AG43:AN44"/>
    <mergeCell ref="AE43:AE44"/>
    <mergeCell ref="AF43:AF44"/>
    <mergeCell ref="AG45:AN46"/>
    <mergeCell ref="AD47:AD48"/>
    <mergeCell ref="AE47:AE48"/>
    <mergeCell ref="AF47:AF48"/>
    <mergeCell ref="AG47:AN48"/>
    <mergeCell ref="AF45:AF46"/>
    <mergeCell ref="AA43:AA44"/>
    <mergeCell ref="AB43:AB44"/>
    <mergeCell ref="AC43:AC44"/>
    <mergeCell ref="AD43:AD44"/>
    <mergeCell ref="AA45:AA46"/>
    <mergeCell ref="AB45:AB46"/>
    <mergeCell ref="AC47:AC48"/>
    <mergeCell ref="O47:O48"/>
    <mergeCell ref="P47:P48"/>
    <mergeCell ref="Q47:Q48"/>
    <mergeCell ref="R47:Y48"/>
    <mergeCell ref="Z47:Z48"/>
    <mergeCell ref="K45:K46"/>
    <mergeCell ref="L45:L46"/>
    <mergeCell ref="M45:M46"/>
    <mergeCell ref="N45:N46"/>
    <mergeCell ref="O45:O46"/>
    <mergeCell ref="P45:P46"/>
    <mergeCell ref="Q45:Q46"/>
    <mergeCell ref="R45:Y46"/>
    <mergeCell ref="Z45:Z46"/>
    <mergeCell ref="AC45:AC46"/>
    <mergeCell ref="AB47:AB48"/>
    <mergeCell ref="M47:M48"/>
    <mergeCell ref="N47:N48"/>
    <mergeCell ref="K49:K50"/>
    <mergeCell ref="L49:L50"/>
    <mergeCell ref="A47:B48"/>
    <mergeCell ref="C47:D48"/>
    <mergeCell ref="K47:K48"/>
    <mergeCell ref="L47:L48"/>
    <mergeCell ref="E47:F48"/>
    <mergeCell ref="G47:H48"/>
    <mergeCell ref="I47:J48"/>
    <mergeCell ref="E49:F50"/>
    <mergeCell ref="G49:H50"/>
    <mergeCell ref="I49:J50"/>
    <mergeCell ref="A51:B52"/>
    <mergeCell ref="C51:D52"/>
    <mergeCell ref="K51:K52"/>
    <mergeCell ref="L51:L52"/>
    <mergeCell ref="AG49:AN50"/>
    <mergeCell ref="AA49:AA50"/>
    <mergeCell ref="AB49:AB50"/>
    <mergeCell ref="AC49:AC50"/>
    <mergeCell ref="AD49:AD50"/>
    <mergeCell ref="AE49:AE50"/>
    <mergeCell ref="AG51:AN52"/>
    <mergeCell ref="O51:O52"/>
    <mergeCell ref="P51:P52"/>
    <mergeCell ref="Q51:Q52"/>
    <mergeCell ref="R51:Y52"/>
    <mergeCell ref="Z51:Z52"/>
    <mergeCell ref="AA51:AA52"/>
    <mergeCell ref="AB51:AB52"/>
    <mergeCell ref="AC51:AC52"/>
    <mergeCell ref="AD51:AD52"/>
    <mergeCell ref="AE51:AE52"/>
    <mergeCell ref="AF51:AF52"/>
    <mergeCell ref="A49:B50"/>
    <mergeCell ref="C49:D50"/>
    <mergeCell ref="AE55:AE56"/>
    <mergeCell ref="AF49:AF50"/>
    <mergeCell ref="R53:Y54"/>
    <mergeCell ref="M51:M52"/>
    <mergeCell ref="N51:N52"/>
    <mergeCell ref="Z49:Z50"/>
    <mergeCell ref="M49:M50"/>
    <mergeCell ref="N49:N50"/>
    <mergeCell ref="O49:O50"/>
    <mergeCell ref="P49:P50"/>
    <mergeCell ref="Q49:Q50"/>
    <mergeCell ref="R49:Y50"/>
    <mergeCell ref="AA53:AA54"/>
    <mergeCell ref="AB53:AB54"/>
    <mergeCell ref="AC53:AC54"/>
    <mergeCell ref="AD53:AD54"/>
    <mergeCell ref="AE53:AE54"/>
    <mergeCell ref="M53:M54"/>
    <mergeCell ref="N53:N54"/>
    <mergeCell ref="O53:O54"/>
    <mergeCell ref="P53:P54"/>
    <mergeCell ref="Q53:Q54"/>
    <mergeCell ref="AF55:AF56"/>
    <mergeCell ref="AG55:AN56"/>
    <mergeCell ref="E60:AN61"/>
    <mergeCell ref="AG53:AN54"/>
    <mergeCell ref="A55:B56"/>
    <mergeCell ref="C55:D56"/>
    <mergeCell ref="K55:K56"/>
    <mergeCell ref="L55:L56"/>
    <mergeCell ref="M55:M56"/>
    <mergeCell ref="N55:N56"/>
    <mergeCell ref="Z53:Z54"/>
    <mergeCell ref="O55:O56"/>
    <mergeCell ref="P55:P56"/>
    <mergeCell ref="Q55:Q56"/>
    <mergeCell ref="R55:Y56"/>
    <mergeCell ref="Z55:Z56"/>
    <mergeCell ref="AA55:AA56"/>
    <mergeCell ref="AF53:AF54"/>
    <mergeCell ref="A53:B54"/>
    <mergeCell ref="C53:D54"/>
    <mergeCell ref="AB55:AB56"/>
    <mergeCell ref="K53:K54"/>
    <mergeCell ref="L53:L54"/>
    <mergeCell ref="AC55:AC56"/>
    <mergeCell ref="AD55:AD56"/>
    <mergeCell ref="E63:AN65"/>
    <mergeCell ref="E66:AN67"/>
    <mergeCell ref="K57:Y57"/>
    <mergeCell ref="Z57:AN57"/>
    <mergeCell ref="Z58:AN58"/>
    <mergeCell ref="K59:N59"/>
    <mergeCell ref="O59:X59"/>
    <mergeCell ref="Z59:AC59"/>
    <mergeCell ref="AD59:AM59"/>
    <mergeCell ref="K58:P58"/>
    <mergeCell ref="Q58:Y58"/>
    <mergeCell ref="I15:J16"/>
    <mergeCell ref="E17:F18"/>
    <mergeCell ref="G17:H18"/>
    <mergeCell ref="I17:J18"/>
    <mergeCell ref="E19:F20"/>
    <mergeCell ref="G19:H20"/>
    <mergeCell ref="I19:J20"/>
    <mergeCell ref="E21:F22"/>
    <mergeCell ref="G21:H22"/>
    <mergeCell ref="I21:J22"/>
    <mergeCell ref="I25:J26"/>
    <mergeCell ref="E27:F28"/>
    <mergeCell ref="G27:H28"/>
    <mergeCell ref="I27:J28"/>
    <mergeCell ref="E29:F30"/>
    <mergeCell ref="G29:H30"/>
    <mergeCell ref="I29:J30"/>
    <mergeCell ref="E31:F32"/>
    <mergeCell ref="G31:H32"/>
    <mergeCell ref="I31:J32"/>
    <mergeCell ref="E51:F52"/>
    <mergeCell ref="G51:H52"/>
    <mergeCell ref="I51:J52"/>
    <mergeCell ref="E53:F54"/>
    <mergeCell ref="G53:H54"/>
    <mergeCell ref="I53:J54"/>
    <mergeCell ref="E55:F56"/>
    <mergeCell ref="G55:H56"/>
    <mergeCell ref="I55:J56"/>
  </mergeCells>
  <phoneticPr fontId="7"/>
  <dataValidations count="1">
    <dataValidation type="list" allowBlank="1" showInputMessage="1" showErrorMessage="1" sqref="C15:J56">
      <formula1>"○"</formula1>
    </dataValidation>
  </dataValidations>
  <pageMargins left="0.7" right="0.7" top="0.75" bottom="0.75" header="0.3" footer="0.3"/>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5"/>
  <sheetViews>
    <sheetView workbookViewId="0">
      <selection activeCell="C4" sqref="C4"/>
    </sheetView>
  </sheetViews>
  <sheetFormatPr defaultRowHeight="13.5" x14ac:dyDescent="0.15"/>
  <cols>
    <col min="5" max="5" width="16.625" customWidth="1"/>
    <col min="6" max="6" width="25" customWidth="1"/>
  </cols>
  <sheetData>
    <row r="1" spans="1:8" x14ac:dyDescent="0.15">
      <c r="A1" s="239"/>
      <c r="B1" s="239"/>
      <c r="C1" s="239"/>
      <c r="D1" s="239"/>
      <c r="E1" s="239"/>
      <c r="F1" s="239"/>
      <c r="H1" s="239"/>
    </row>
    <row r="2" spans="1:8" x14ac:dyDescent="0.15">
      <c r="A2" s="239"/>
      <c r="B2" s="239"/>
      <c r="C2" s="239"/>
      <c r="D2" s="240"/>
      <c r="E2" s="241" t="s">
        <v>344</v>
      </c>
      <c r="F2" s="241" t="s">
        <v>92</v>
      </c>
      <c r="H2" s="239"/>
    </row>
    <row r="3" spans="1:8" x14ac:dyDescent="0.15">
      <c r="A3" s="239"/>
      <c r="B3" s="239" t="s">
        <v>363</v>
      </c>
      <c r="C3" s="240">
        <v>40000</v>
      </c>
      <c r="D3" s="240"/>
      <c r="E3" s="239" t="s">
        <v>364</v>
      </c>
      <c r="F3" s="242" t="s">
        <v>365</v>
      </c>
      <c r="H3" s="239" t="s">
        <v>386</v>
      </c>
    </row>
    <row r="4" spans="1:8" x14ac:dyDescent="0.15">
      <c r="A4" s="239"/>
      <c r="B4" s="239" t="s">
        <v>366</v>
      </c>
      <c r="C4" s="240">
        <v>5000</v>
      </c>
      <c r="D4" s="240"/>
      <c r="E4" s="239" t="s">
        <v>367</v>
      </c>
      <c r="F4" s="242" t="s">
        <v>368</v>
      </c>
      <c r="H4" s="239" t="s">
        <v>387</v>
      </c>
    </row>
    <row r="5" spans="1:8" x14ac:dyDescent="0.15">
      <c r="A5" s="239"/>
      <c r="B5" s="239" t="s">
        <v>369</v>
      </c>
      <c r="C5" s="240">
        <v>40000</v>
      </c>
      <c r="D5" s="239"/>
      <c r="E5" s="239" t="s">
        <v>370</v>
      </c>
      <c r="F5" s="242" t="s">
        <v>371</v>
      </c>
      <c r="H5" s="239" t="s">
        <v>388</v>
      </c>
    </row>
    <row r="6" spans="1:8" x14ac:dyDescent="0.15">
      <c r="A6" s="239"/>
      <c r="B6" s="239"/>
      <c r="C6" s="239"/>
      <c r="D6" s="239"/>
      <c r="E6" s="239" t="s">
        <v>372</v>
      </c>
      <c r="F6" s="242" t="s">
        <v>373</v>
      </c>
      <c r="H6" s="239" t="s">
        <v>389</v>
      </c>
    </row>
    <row r="7" spans="1:8" x14ac:dyDescent="0.15">
      <c r="A7" s="239"/>
      <c r="B7" s="239"/>
      <c r="C7" s="239"/>
      <c r="D7" s="239"/>
      <c r="E7" s="239" t="s">
        <v>363</v>
      </c>
      <c r="F7" s="242" t="s">
        <v>374</v>
      </c>
      <c r="H7" s="239" t="s">
        <v>390</v>
      </c>
    </row>
    <row r="8" spans="1:8" x14ac:dyDescent="0.15">
      <c r="A8" s="239"/>
      <c r="B8" s="239"/>
      <c r="C8" s="239"/>
      <c r="D8" s="239"/>
      <c r="E8" s="239" t="s">
        <v>366</v>
      </c>
      <c r="F8" s="242" t="s">
        <v>107</v>
      </c>
      <c r="H8" s="239"/>
    </row>
    <row r="9" spans="1:8" x14ac:dyDescent="0.15">
      <c r="A9" s="239"/>
      <c r="B9" s="239"/>
      <c r="C9" s="239"/>
      <c r="D9" s="239"/>
      <c r="E9" s="239"/>
      <c r="F9" s="242" t="s">
        <v>299</v>
      </c>
      <c r="H9" s="239"/>
    </row>
    <row r="10" spans="1:8" x14ac:dyDescent="0.15">
      <c r="A10" s="239"/>
      <c r="B10" s="239"/>
      <c r="C10" s="239"/>
      <c r="D10" s="239"/>
      <c r="E10" s="239"/>
      <c r="F10" s="242" t="s">
        <v>375</v>
      </c>
      <c r="H10" s="239"/>
    </row>
    <row r="11" spans="1:8" x14ac:dyDescent="0.15">
      <c r="A11" s="239"/>
      <c r="B11" s="239"/>
      <c r="C11" s="239"/>
      <c r="D11" s="239"/>
      <c r="E11" s="239"/>
      <c r="F11" s="242" t="s">
        <v>105</v>
      </c>
      <c r="H11" s="239"/>
    </row>
    <row r="12" spans="1:8" x14ac:dyDescent="0.15">
      <c r="A12" s="239"/>
      <c r="B12" s="239"/>
      <c r="C12" s="239"/>
      <c r="D12" s="239"/>
      <c r="E12" s="239"/>
      <c r="F12" s="242" t="s">
        <v>376</v>
      </c>
      <c r="H12" s="239"/>
    </row>
    <row r="13" spans="1:8" x14ac:dyDescent="0.15">
      <c r="A13" s="239"/>
      <c r="B13" s="239"/>
      <c r="C13" s="239"/>
      <c r="D13" s="239"/>
      <c r="E13" s="239"/>
      <c r="F13" s="242" t="s">
        <v>377</v>
      </c>
      <c r="H13" s="239"/>
    </row>
    <row r="14" spans="1:8" x14ac:dyDescent="0.15">
      <c r="A14" s="239"/>
      <c r="B14" s="239"/>
      <c r="C14" s="239"/>
      <c r="D14" s="239"/>
      <c r="E14" s="239"/>
      <c r="F14" s="242" t="s">
        <v>378</v>
      </c>
      <c r="H14" s="239"/>
    </row>
    <row r="15" spans="1:8" x14ac:dyDescent="0.15">
      <c r="A15" s="239"/>
      <c r="B15" s="239"/>
      <c r="C15" s="239"/>
      <c r="D15" s="239"/>
      <c r="E15" s="239"/>
      <c r="F15" s="242" t="s">
        <v>379</v>
      </c>
      <c r="H15" s="239"/>
    </row>
  </sheetData>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X24"/>
  <sheetViews>
    <sheetView view="pageBreakPreview" zoomScale="90" zoomScaleNormal="70" zoomScaleSheetLayoutView="90" workbookViewId="0">
      <selection activeCell="E27" sqref="E27"/>
    </sheetView>
  </sheetViews>
  <sheetFormatPr defaultColWidth="9" defaultRowHeight="18" customHeight="1" x14ac:dyDescent="0.15"/>
  <cols>
    <col min="1" max="1" width="5" style="1" customWidth="1"/>
    <col min="2" max="2" width="11.875" style="1" customWidth="1"/>
    <col min="3" max="3" width="11.75" style="1" customWidth="1"/>
    <col min="4" max="4" width="24.75" style="1" customWidth="1"/>
    <col min="5" max="8" width="13.75" style="1" customWidth="1"/>
    <col min="9" max="9" width="16.625" style="1" customWidth="1"/>
    <col min="10" max="21" width="3" style="1" hidden="1" customWidth="1"/>
    <col min="22" max="22" width="13" style="1" hidden="1" customWidth="1"/>
    <col min="23" max="24" width="12.25" style="1" hidden="1" customWidth="1"/>
    <col min="25" max="25" width="9" style="1" customWidth="1"/>
    <col min="26" max="16384" width="9" style="1"/>
  </cols>
  <sheetData>
    <row r="1" spans="1:24" ht="18" customHeight="1" x14ac:dyDescent="0.15">
      <c r="A1" s="127" t="s">
        <v>298</v>
      </c>
      <c r="B1" s="47"/>
      <c r="C1" s="47"/>
      <c r="D1" s="128"/>
      <c r="E1" s="95"/>
      <c r="F1" s="109"/>
      <c r="G1" s="109"/>
      <c r="H1" s="95"/>
      <c r="I1" s="47"/>
      <c r="X1" s="1" t="s">
        <v>528</v>
      </c>
    </row>
    <row r="2" spans="1:24" ht="18" customHeight="1" thickBot="1" x14ac:dyDescent="0.2">
      <c r="A2" s="127"/>
      <c r="B2" s="47"/>
      <c r="C2" s="47"/>
      <c r="D2" s="129" t="s">
        <v>255</v>
      </c>
      <c r="E2" s="87" t="s">
        <v>260</v>
      </c>
      <c r="F2" s="712">
        <f>①入力シート!E5</f>
        <v>0</v>
      </c>
      <c r="G2" s="713"/>
      <c r="H2" s="87" t="s">
        <v>261</v>
      </c>
      <c r="I2" s="47"/>
      <c r="W2" s="1" t="s">
        <v>296</v>
      </c>
      <c r="X2" s="1" t="s">
        <v>297</v>
      </c>
    </row>
    <row r="3" spans="1:24" ht="18" customHeight="1" thickBot="1" x14ac:dyDescent="0.2">
      <c r="A3" s="127"/>
      <c r="B3" s="47"/>
      <c r="C3" s="47"/>
      <c r="D3" s="129" t="s">
        <v>256</v>
      </c>
      <c r="E3" s="712">
        <f>①入力シート!D6</f>
        <v>0</v>
      </c>
      <c r="F3" s="714"/>
      <c r="G3" s="714"/>
      <c r="H3" s="713"/>
      <c r="I3" s="47"/>
      <c r="N3" s="1" t="s">
        <v>273</v>
      </c>
      <c r="V3" s="115" t="s">
        <v>293</v>
      </c>
      <c r="W3" s="116">
        <v>50140</v>
      </c>
      <c r="X3" s="117">
        <v>6270</v>
      </c>
    </row>
    <row r="4" spans="1:24" ht="18" customHeight="1" x14ac:dyDescent="0.15">
      <c r="A4" s="127"/>
      <c r="B4" s="47"/>
      <c r="C4" s="47"/>
      <c r="D4" s="129" t="s">
        <v>257</v>
      </c>
      <c r="E4" s="715">
        <f>①入力シート!D7</f>
        <v>0</v>
      </c>
      <c r="F4" s="716"/>
      <c r="G4" s="716"/>
      <c r="H4" s="717"/>
      <c r="I4" s="47"/>
      <c r="N4" s="1" t="s">
        <v>274</v>
      </c>
      <c r="V4" s="115" t="s">
        <v>294</v>
      </c>
      <c r="W4" s="116">
        <v>51380</v>
      </c>
      <c r="X4" s="117">
        <v>6420</v>
      </c>
    </row>
    <row r="5" spans="1:24" ht="18" customHeight="1" thickBot="1" x14ac:dyDescent="0.2">
      <c r="A5" s="47"/>
      <c r="B5" s="47"/>
      <c r="C5" s="47"/>
      <c r="D5" s="129" t="s">
        <v>258</v>
      </c>
      <c r="E5" s="712">
        <f>①入力シート!D8</f>
        <v>0</v>
      </c>
      <c r="F5" s="714"/>
      <c r="G5" s="714"/>
      <c r="H5" s="713"/>
      <c r="I5" s="47"/>
      <c r="N5" s="1" t="s">
        <v>275</v>
      </c>
      <c r="V5" s="115" t="s">
        <v>295</v>
      </c>
      <c r="W5" s="118">
        <v>48900</v>
      </c>
      <c r="X5" s="119">
        <v>6110</v>
      </c>
    </row>
    <row r="6" spans="1:24" ht="18" customHeight="1" x14ac:dyDescent="0.15">
      <c r="A6" s="47"/>
      <c r="B6" s="47"/>
      <c r="C6" s="47"/>
      <c r="D6" s="129" t="s">
        <v>259</v>
      </c>
      <c r="E6" s="712">
        <f>①入力シート!D9</f>
        <v>0</v>
      </c>
      <c r="F6" s="714"/>
      <c r="G6" s="714"/>
      <c r="H6" s="713"/>
      <c r="I6" s="47"/>
      <c r="N6" s="1" t="s">
        <v>276</v>
      </c>
    </row>
    <row r="7" spans="1:24" ht="18" customHeight="1" x14ac:dyDescent="0.15">
      <c r="A7" s="724" t="s">
        <v>496</v>
      </c>
      <c r="B7" s="724"/>
      <c r="C7" s="724"/>
      <c r="D7" s="724"/>
      <c r="E7" s="724"/>
      <c r="F7" s="724"/>
      <c r="G7" s="724"/>
      <c r="H7" s="724"/>
      <c r="I7" s="47"/>
      <c r="N7" s="1" t="s">
        <v>277</v>
      </c>
    </row>
    <row r="8" spans="1:24" ht="18" customHeight="1" x14ac:dyDescent="0.15">
      <c r="A8" s="724" t="s">
        <v>66</v>
      </c>
      <c r="B8" s="724"/>
      <c r="C8" s="724"/>
      <c r="D8" s="724"/>
      <c r="E8" s="724"/>
      <c r="F8" s="724"/>
      <c r="G8" s="724"/>
      <c r="H8" s="725"/>
      <c r="I8" s="47"/>
      <c r="N8" s="1" t="s">
        <v>292</v>
      </c>
    </row>
    <row r="9" spans="1:24" ht="18" customHeight="1" thickBot="1" x14ac:dyDescent="0.2">
      <c r="A9" s="130"/>
      <c r="B9" s="130"/>
      <c r="C9" s="130"/>
      <c r="D9" s="130"/>
      <c r="E9" s="130"/>
      <c r="F9" s="130"/>
      <c r="G9" s="130"/>
      <c r="H9" s="47"/>
      <c r="I9" s="47"/>
      <c r="N9" s="1" t="s">
        <v>278</v>
      </c>
    </row>
    <row r="10" spans="1:24" ht="30" customHeight="1" x14ac:dyDescent="0.15">
      <c r="A10" s="726" t="s">
        <v>65</v>
      </c>
      <c r="B10" s="728" t="s">
        <v>64</v>
      </c>
      <c r="C10" s="728" t="s">
        <v>63</v>
      </c>
      <c r="D10" s="728" t="s">
        <v>62</v>
      </c>
      <c r="E10" s="730" t="s">
        <v>61</v>
      </c>
      <c r="F10" s="731"/>
      <c r="G10" s="730" t="s">
        <v>60</v>
      </c>
      <c r="H10" s="732"/>
      <c r="I10" s="47"/>
      <c r="N10" s="1" t="s">
        <v>279</v>
      </c>
    </row>
    <row r="11" spans="1:24" ht="54" customHeight="1" thickBot="1" x14ac:dyDescent="0.2">
      <c r="A11" s="727"/>
      <c r="B11" s="729"/>
      <c r="C11" s="729"/>
      <c r="D11" s="729"/>
      <c r="E11" s="38"/>
      <c r="F11" s="39" t="s">
        <v>59</v>
      </c>
      <c r="G11" s="421"/>
      <c r="H11" s="40" t="s">
        <v>223</v>
      </c>
      <c r="I11" s="47"/>
      <c r="N11" s="1" t="s">
        <v>280</v>
      </c>
    </row>
    <row r="12" spans="1:24" ht="21.75" customHeight="1" x14ac:dyDescent="0.15">
      <c r="A12" s="116" t="s">
        <v>58</v>
      </c>
      <c r="B12" s="443" t="s">
        <v>57</v>
      </c>
      <c r="C12" s="443" t="s">
        <v>56</v>
      </c>
      <c r="D12" s="443" t="s">
        <v>55</v>
      </c>
      <c r="E12" s="444">
        <v>40000</v>
      </c>
      <c r="F12" s="444"/>
      <c r="G12" s="445"/>
      <c r="H12" s="446"/>
      <c r="I12" s="47"/>
      <c r="N12" s="1" t="s">
        <v>281</v>
      </c>
    </row>
    <row r="13" spans="1:24" ht="21.75" customHeight="1" thickBot="1" x14ac:dyDescent="0.2">
      <c r="A13" s="118" t="s">
        <v>224</v>
      </c>
      <c r="B13" s="414" t="s">
        <v>57</v>
      </c>
      <c r="C13" s="414" t="s">
        <v>56</v>
      </c>
      <c r="D13" s="414" t="s">
        <v>55</v>
      </c>
      <c r="E13" s="415"/>
      <c r="F13" s="415"/>
      <c r="G13" s="416">
        <v>40000</v>
      </c>
      <c r="H13" s="447"/>
      <c r="I13" s="47"/>
      <c r="N13" s="1" t="s">
        <v>282</v>
      </c>
    </row>
    <row r="14" spans="1:24" ht="21.75" customHeight="1" x14ac:dyDescent="0.15">
      <c r="A14" s="440">
        <v>1</v>
      </c>
      <c r="B14" s="441" t="s">
        <v>228</v>
      </c>
      <c r="C14" s="441" t="s">
        <v>45</v>
      </c>
      <c r="D14" s="441">
        <f>E5</f>
        <v>0</v>
      </c>
      <c r="E14" s="442"/>
      <c r="F14" s="442"/>
      <c r="G14" s="442"/>
      <c r="H14" s="442"/>
      <c r="I14" s="114" t="str">
        <f>IF(⑥第６号様式!R15="","",IF(E14&gt;IF(OR(E3="認定こども園",E3="幼稚園"),(ROUNDDOWN(VLOOKUP(E3,$V$3:$X$5,2,FALSE)*⑥第６号様式!R15*12,-3)+ROUNDDOWN(VLOOKUP(E3,V3:X5,3,FALSE)*⑥第６号様式!V15*12,-3))*0.2,(ROUNDDOWN(W5*⑥第６号様式!R15*12,-3)+ROUNDDOWN(X5*⑥第６号様式!V15*12,-3))*0.2),"NG",""))</f>
        <v/>
      </c>
      <c r="N14" s="1" t="s">
        <v>283</v>
      </c>
    </row>
    <row r="15" spans="1:24" ht="21.75" customHeight="1" x14ac:dyDescent="0.15">
      <c r="A15" s="48">
        <v>2</v>
      </c>
      <c r="B15" s="6"/>
      <c r="C15" s="6"/>
      <c r="D15" s="6"/>
      <c r="E15" s="33"/>
      <c r="F15" s="442"/>
      <c r="G15" s="442"/>
      <c r="H15" s="442"/>
      <c r="I15" s="47"/>
      <c r="N15" s="1" t="s">
        <v>284</v>
      </c>
    </row>
    <row r="16" spans="1:24" ht="21.75" customHeight="1" x14ac:dyDescent="0.15">
      <c r="A16" s="48">
        <v>3</v>
      </c>
      <c r="B16" s="6"/>
      <c r="C16" s="6"/>
      <c r="D16" s="6"/>
      <c r="E16" s="33"/>
      <c r="F16" s="442"/>
      <c r="G16" s="442"/>
      <c r="H16" s="442"/>
      <c r="I16" s="47"/>
      <c r="N16" s="1" t="s">
        <v>285</v>
      </c>
    </row>
    <row r="17" spans="1:14" ht="21.75" customHeight="1" x14ac:dyDescent="0.15">
      <c r="A17" s="48">
        <v>4</v>
      </c>
      <c r="B17" s="6"/>
      <c r="C17" s="6"/>
      <c r="D17" s="6"/>
      <c r="E17" s="33"/>
      <c r="F17" s="442"/>
      <c r="G17" s="442"/>
      <c r="H17" s="442"/>
      <c r="I17" s="47"/>
      <c r="N17" s="1" t="s">
        <v>286</v>
      </c>
    </row>
    <row r="18" spans="1:14" ht="21.75" customHeight="1" x14ac:dyDescent="0.15">
      <c r="A18" s="48">
        <v>5</v>
      </c>
      <c r="B18" s="6"/>
      <c r="C18" s="6"/>
      <c r="D18" s="6"/>
      <c r="E18" s="33"/>
      <c r="F18" s="442"/>
      <c r="G18" s="442"/>
      <c r="H18" s="442"/>
      <c r="I18" s="47"/>
      <c r="N18" s="1" t="s">
        <v>287</v>
      </c>
    </row>
    <row r="19" spans="1:14" ht="21.75" customHeight="1" x14ac:dyDescent="0.15">
      <c r="A19" s="48">
        <v>6</v>
      </c>
      <c r="B19" s="6"/>
      <c r="C19" s="6"/>
      <c r="D19" s="6"/>
      <c r="E19" s="33"/>
      <c r="F19" s="442"/>
      <c r="G19" s="442"/>
      <c r="H19" s="442"/>
      <c r="I19" s="47"/>
      <c r="N19" s="1" t="s">
        <v>288</v>
      </c>
    </row>
    <row r="20" spans="1:14" ht="21.75" customHeight="1" x14ac:dyDescent="0.15">
      <c r="A20" s="48">
        <v>7</v>
      </c>
      <c r="B20" s="6"/>
      <c r="C20" s="6"/>
      <c r="D20" s="6"/>
      <c r="E20" s="33"/>
      <c r="F20" s="442"/>
      <c r="G20" s="442"/>
      <c r="H20" s="442"/>
      <c r="I20" s="47"/>
      <c r="N20" s="1" t="s">
        <v>289</v>
      </c>
    </row>
    <row r="21" spans="1:14" ht="21.75" customHeight="1" thickBot="1" x14ac:dyDescent="0.2">
      <c r="A21" s="49">
        <v>8</v>
      </c>
      <c r="B21" s="6"/>
      <c r="C21" s="6"/>
      <c r="D21" s="6"/>
      <c r="E21" s="33"/>
      <c r="F21" s="442"/>
      <c r="G21" s="37"/>
      <c r="H21" s="442"/>
      <c r="I21" s="47"/>
    </row>
    <row r="22" spans="1:14" ht="21.75" customHeight="1" thickTop="1" thickBot="1" x14ac:dyDescent="0.2">
      <c r="A22" s="718" t="s">
        <v>54</v>
      </c>
      <c r="B22" s="719"/>
      <c r="C22" s="719"/>
      <c r="D22" s="720"/>
      <c r="E22" s="248">
        <f>SUM(E14:E21)</f>
        <v>0</v>
      </c>
      <c r="F22" s="248">
        <f>SUM(F14:F21)</f>
        <v>0</v>
      </c>
      <c r="G22" s="249">
        <f>SUM(G14:G21)</f>
        <v>0</v>
      </c>
      <c r="H22" s="250">
        <f>SUM(H14:H21)</f>
        <v>0</v>
      </c>
      <c r="I22" s="47"/>
    </row>
    <row r="23" spans="1:14" ht="42" customHeight="1" x14ac:dyDescent="0.15">
      <c r="A23" s="417" t="s">
        <v>25</v>
      </c>
      <c r="B23" s="721" t="s">
        <v>52</v>
      </c>
      <c r="C23" s="721"/>
      <c r="D23" s="721"/>
      <c r="E23" s="721"/>
      <c r="F23" s="721"/>
      <c r="G23" s="721"/>
      <c r="H23" s="722"/>
      <c r="I23" s="47"/>
    </row>
    <row r="24" spans="1:14" ht="18" customHeight="1" x14ac:dyDescent="0.15">
      <c r="A24" s="418" t="s">
        <v>24</v>
      </c>
      <c r="B24" s="723" t="s">
        <v>243</v>
      </c>
      <c r="C24" s="723"/>
      <c r="D24" s="723"/>
      <c r="E24" s="723"/>
      <c r="F24" s="723"/>
      <c r="G24" s="723"/>
      <c r="H24" s="723"/>
      <c r="I24" s="47"/>
    </row>
  </sheetData>
  <sheetProtection algorithmName="SHA-512" hashValue="RHnQBA+KrrW3KPlo2XYJUxPSaOejJ8NSCQ/pO8x/grO7fJ6Ls70q7PILaqGmGSPifRD5D8zgDZtYBhp/YWv5YQ==" saltValue="Uch2zTnGcmRjiloy28pP7Q==" spinCount="100000" sheet="1" insertRows="0"/>
  <mergeCells count="16">
    <mergeCell ref="A22:D22"/>
    <mergeCell ref="B23:H23"/>
    <mergeCell ref="B24:H24"/>
    <mergeCell ref="A7:H7"/>
    <mergeCell ref="A8:H8"/>
    <mergeCell ref="A10:A11"/>
    <mergeCell ref="B10:B11"/>
    <mergeCell ref="C10:C11"/>
    <mergeCell ref="D10:D11"/>
    <mergeCell ref="E10:F10"/>
    <mergeCell ref="G10:H10"/>
    <mergeCell ref="F2:G2"/>
    <mergeCell ref="E3:H3"/>
    <mergeCell ref="E4:H4"/>
    <mergeCell ref="E5:H5"/>
    <mergeCell ref="E6:H6"/>
  </mergeCells>
  <phoneticPr fontId="7"/>
  <conditionalFormatting sqref="B15:D21 E14:H21">
    <cfRule type="notContainsBlanks" dxfId="607" priority="1">
      <formula>LEN(TRIM(B14))&gt;0</formula>
    </cfRule>
  </conditionalFormatting>
  <printOptions horizontalCentered="1"/>
  <pageMargins left="0.55118110236220474" right="0.55118110236220474" top="0.55118110236220474" bottom="0.98425196850393704" header="0.31496062992125984" footer="0.51181102362204722"/>
  <pageSetup paperSize="9" scale="74" fitToHeight="0" orientation="portrait" horizontalDpi="300" verticalDpi="300" r:id="rId1"/>
  <headerFooter alignWithMargins="0"/>
  <ignoredErrors>
    <ignoredError sqref="G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CT2165"/>
  <sheetViews>
    <sheetView view="pageBreakPreview" zoomScale="70" zoomScaleNormal="66" zoomScaleSheetLayoutView="70" workbookViewId="0">
      <selection activeCell="B6" sqref="B6:B8"/>
    </sheetView>
  </sheetViews>
  <sheetFormatPr defaultRowHeight="13.5" x14ac:dyDescent="0.15"/>
  <cols>
    <col min="1" max="1" width="5.125" style="468" customWidth="1"/>
    <col min="2" max="3" width="13.375" style="468" customWidth="1"/>
    <col min="4" max="4" width="11.625" style="468" customWidth="1"/>
    <col min="5" max="6" width="7.875" style="468" customWidth="1"/>
    <col min="7" max="7" width="12.75" style="468" customWidth="1"/>
    <col min="8" max="32" width="8" style="483" customWidth="1"/>
    <col min="33" max="33" width="9" style="468" customWidth="1"/>
    <col min="34" max="41" width="9" style="468" hidden="1" customWidth="1"/>
    <col min="42" max="42" width="13.25" style="468" hidden="1" customWidth="1"/>
    <col min="43" max="98" width="9" style="468" hidden="1" customWidth="1"/>
    <col min="99" max="99" width="9" style="468" customWidth="1"/>
    <col min="100" max="16384" width="9" style="468"/>
  </cols>
  <sheetData>
    <row r="1" spans="1:98" x14ac:dyDescent="0.15">
      <c r="A1" s="466"/>
      <c r="B1" s="466"/>
      <c r="C1" s="466"/>
      <c r="D1" s="466"/>
      <c r="E1" s="466"/>
      <c r="F1" s="466"/>
      <c r="G1" s="466"/>
      <c r="H1" s="467"/>
      <c r="I1" s="467"/>
      <c r="J1" s="467"/>
      <c r="K1" s="467"/>
      <c r="L1" s="467"/>
      <c r="M1" s="467"/>
      <c r="N1" s="467"/>
      <c r="O1" s="467"/>
      <c r="P1" s="467"/>
      <c r="Q1" s="467"/>
      <c r="R1" s="467"/>
      <c r="S1" s="467"/>
      <c r="T1" s="467"/>
      <c r="U1" s="467"/>
      <c r="V1" s="467"/>
      <c r="W1" s="467"/>
      <c r="X1" s="467"/>
      <c r="Y1" s="467"/>
      <c r="Z1" s="467"/>
      <c r="AA1" s="467"/>
      <c r="AB1" s="467"/>
      <c r="AC1" s="467"/>
      <c r="AD1" s="742" t="str">
        <f>IF(①入力シート!D8="","","（"&amp;①入力シート!D8&amp;"）　　")</f>
        <v/>
      </c>
      <c r="AE1" s="742"/>
      <c r="AF1" s="742"/>
      <c r="AG1" s="742"/>
    </row>
    <row r="2" spans="1:98" x14ac:dyDescent="0.15">
      <c r="A2" s="466"/>
      <c r="B2" s="466"/>
      <c r="C2" s="466"/>
      <c r="D2" s="466"/>
      <c r="E2" s="466"/>
      <c r="F2" s="466"/>
      <c r="G2" s="466"/>
      <c r="H2" s="469" t="s">
        <v>356</v>
      </c>
      <c r="I2" s="498">
        <f>①入力シート!F26</f>
        <v>0</v>
      </c>
      <c r="J2" s="470" t="s">
        <v>353</v>
      </c>
      <c r="K2" s="469" t="s">
        <v>355</v>
      </c>
      <c r="L2" s="498">
        <f>①入力シート!F27</f>
        <v>0</v>
      </c>
      <c r="M2" s="470" t="s">
        <v>353</v>
      </c>
      <c r="N2" s="469" t="s">
        <v>354</v>
      </c>
      <c r="O2" s="498">
        <f>①入力シート!F29</f>
        <v>0</v>
      </c>
      <c r="P2" s="470" t="s">
        <v>353</v>
      </c>
      <c r="Q2" s="467"/>
      <c r="R2" s="743" t="s">
        <v>352</v>
      </c>
      <c r="S2" s="744"/>
      <c r="T2" s="745" t="s">
        <v>347</v>
      </c>
      <c r="U2" s="746"/>
      <c r="V2" s="747">
        <f>AO3</f>
        <v>0</v>
      </c>
      <c r="W2" s="748"/>
      <c r="X2" s="745" t="s">
        <v>351</v>
      </c>
      <c r="Y2" s="746"/>
      <c r="Z2" s="747">
        <f>AP3</f>
        <v>0</v>
      </c>
      <c r="AA2" s="748"/>
      <c r="AB2" s="467"/>
      <c r="AC2" s="467"/>
      <c r="AD2" s="467"/>
      <c r="AE2" s="467"/>
      <c r="AF2" s="467"/>
      <c r="AG2" s="466"/>
      <c r="AN2" s="468" t="s">
        <v>350</v>
      </c>
      <c r="AO2" s="468">
        <f>I2*マスタ!$C$3+L2*マスタ!$C$4-ROUND(②第６号様式添付書類２!E14*0.85/12,0)+ROUND(②第６号様式添付書類２!G14*0.75/12,0)</f>
        <v>0</v>
      </c>
      <c r="AP2" s="468">
        <f>O2*マスタ!$C$5</f>
        <v>0</v>
      </c>
    </row>
    <row r="3" spans="1:98" ht="20.25" customHeight="1" x14ac:dyDescent="0.15">
      <c r="A3" s="466"/>
      <c r="B3" s="466"/>
      <c r="C3" s="466"/>
      <c r="D3" s="466"/>
      <c r="E3" s="466"/>
      <c r="F3" s="466"/>
      <c r="G3" s="466"/>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6"/>
      <c r="AN3" s="468" t="s">
        <v>349</v>
      </c>
      <c r="AO3" s="468">
        <f>SUMIF($BE6:$BE185,1,BG6:BG185)+SUMIF(④入力シート３!$BE6:$BE95,1,④入力シート３!BG6:BG95)</f>
        <v>0</v>
      </c>
      <c r="AP3" s="468">
        <f>SUMIF($BE6:$BE185,1,BT6:BT185)</f>
        <v>0</v>
      </c>
    </row>
    <row r="4" spans="1:98" ht="17.25" customHeight="1" x14ac:dyDescent="0.15">
      <c r="A4" s="749" t="s">
        <v>348</v>
      </c>
      <c r="B4" s="750"/>
      <c r="C4" s="750"/>
      <c r="D4" s="750"/>
      <c r="E4" s="750"/>
      <c r="F4" s="750"/>
      <c r="G4" s="750"/>
      <c r="H4" s="751" t="s">
        <v>497</v>
      </c>
      <c r="I4" s="752"/>
      <c r="J4" s="752"/>
      <c r="K4" s="752"/>
      <c r="L4" s="752"/>
      <c r="M4" s="752"/>
      <c r="N4" s="752"/>
      <c r="O4" s="752"/>
      <c r="P4" s="752"/>
      <c r="Q4" s="752"/>
      <c r="R4" s="752"/>
      <c r="S4" s="752"/>
      <c r="T4" s="753"/>
      <c r="U4" s="751" t="s">
        <v>498</v>
      </c>
      <c r="V4" s="752"/>
      <c r="W4" s="752"/>
      <c r="X4" s="752"/>
      <c r="Y4" s="752"/>
      <c r="Z4" s="752"/>
      <c r="AA4" s="752"/>
      <c r="AB4" s="752"/>
      <c r="AC4" s="752"/>
      <c r="AD4" s="752"/>
      <c r="AE4" s="752"/>
      <c r="AF4" s="752"/>
      <c r="AG4" s="753"/>
    </row>
    <row r="5" spans="1:98" x14ac:dyDescent="0.15">
      <c r="A5" s="471"/>
      <c r="B5" s="472" t="s">
        <v>346</v>
      </c>
      <c r="C5" s="472" t="s">
        <v>345</v>
      </c>
      <c r="D5" s="472" t="s">
        <v>344</v>
      </c>
      <c r="E5" s="472" t="s">
        <v>92</v>
      </c>
      <c r="F5" s="472" t="s">
        <v>343</v>
      </c>
      <c r="G5" s="472" t="s">
        <v>342</v>
      </c>
      <c r="H5" s="473" t="s">
        <v>341</v>
      </c>
      <c r="I5" s="473" t="s">
        <v>340</v>
      </c>
      <c r="J5" s="473" t="s">
        <v>339</v>
      </c>
      <c r="K5" s="473" t="s">
        <v>338</v>
      </c>
      <c r="L5" s="473" t="s">
        <v>337</v>
      </c>
      <c r="M5" s="473" t="s">
        <v>336</v>
      </c>
      <c r="N5" s="473" t="s">
        <v>335</v>
      </c>
      <c r="O5" s="473" t="s">
        <v>334</v>
      </c>
      <c r="P5" s="473" t="s">
        <v>333</v>
      </c>
      <c r="Q5" s="473" t="s">
        <v>332</v>
      </c>
      <c r="R5" s="473" t="s">
        <v>331</v>
      </c>
      <c r="S5" s="473" t="s">
        <v>330</v>
      </c>
      <c r="T5" s="473" t="s">
        <v>329</v>
      </c>
      <c r="U5" s="473" t="s">
        <v>341</v>
      </c>
      <c r="V5" s="473" t="s">
        <v>340</v>
      </c>
      <c r="W5" s="473" t="s">
        <v>339</v>
      </c>
      <c r="X5" s="473" t="s">
        <v>338</v>
      </c>
      <c r="Y5" s="473" t="s">
        <v>337</v>
      </c>
      <c r="Z5" s="473" t="s">
        <v>336</v>
      </c>
      <c r="AA5" s="473" t="s">
        <v>335</v>
      </c>
      <c r="AB5" s="473" t="s">
        <v>334</v>
      </c>
      <c r="AC5" s="473" t="s">
        <v>333</v>
      </c>
      <c r="AD5" s="473" t="s">
        <v>332</v>
      </c>
      <c r="AE5" s="473" t="s">
        <v>331</v>
      </c>
      <c r="AF5" s="473" t="s">
        <v>330</v>
      </c>
      <c r="AG5" s="473" t="s">
        <v>329</v>
      </c>
      <c r="AH5" s="474"/>
      <c r="AI5" s="474"/>
      <c r="AJ5" s="474"/>
      <c r="AK5" s="474"/>
      <c r="AL5" s="474"/>
      <c r="AM5" s="474"/>
      <c r="AN5" s="474" t="s">
        <v>328</v>
      </c>
      <c r="AO5" s="474" t="s">
        <v>327</v>
      </c>
      <c r="AP5" s="475" t="s">
        <v>326</v>
      </c>
      <c r="AQ5" s="475" t="s">
        <v>325</v>
      </c>
      <c r="AR5" s="475" t="s">
        <v>324</v>
      </c>
      <c r="AS5" s="475" t="s">
        <v>325</v>
      </c>
      <c r="AT5" s="475" t="s">
        <v>324</v>
      </c>
      <c r="AU5" s="475" t="s">
        <v>323</v>
      </c>
      <c r="BG5" s="476"/>
      <c r="BH5" s="476"/>
      <c r="BI5" s="476"/>
      <c r="BJ5" s="476"/>
      <c r="BK5" s="476"/>
      <c r="BL5" s="476"/>
      <c r="BM5" s="476"/>
      <c r="BN5" s="476"/>
      <c r="BO5" s="476"/>
      <c r="BP5" s="476"/>
      <c r="BQ5" s="476"/>
      <c r="BR5" s="476"/>
      <c r="CH5" s="468" t="s">
        <v>322</v>
      </c>
      <c r="CI5" s="476" t="e">
        <f t="shared" ref="CI5:CT5" si="0">IF(MIN(CI6,CI9,CI12,CI15,CI18,CI21,CI24,CI27,CI30,CI33,CI36,CI39,CI42,CI45,CI48,CI51,CI54,CI57,CI60,CI63,CI66,CI69,CI72,CI75,CI78,CI81,CI84,CI87,CI90,CI93,CI96,CI99,CI102,CI105,CI108,CI111,CI114,CI117,CI120,CI123,CI126,CI129,CI132,CI135,CI138,CI141,CI144,CI147,CI150,CI153,CI156,CI159,CI162,CI165,CI168,CI171,CI174,CI177,CI180,CI183)=0,SMALL(CI6:CI185,COUNTIF(CI6:CI185,0)+COUNTIF(CI6:CI185,1)+1),MIN(CI6,CI9,CI12,CI15,CI18,CI21,CI24,CI27,CI30,CI33,CI36,CI39,CI42,CI45,CI48,CI51,CI54,CI57,CI60,CI63,CI66,CI69,CI72,CI75,CI78,CI81,CI84,CI87,CI90,CI93,CI96,CI99,CI102,CI105,CI108,CI111,CI114,CI117,CI120,CI123,CI126,CI129,CI132,CI135,CI138,CI141,CI144,CI147,CI150,CI153,CI156,CI159,CI162,CI165,CI168,CI171,CI174,CI177,CI180,CI183))</f>
        <v>#NUM!</v>
      </c>
      <c r="CJ5" s="476" t="e">
        <f t="shared" si="0"/>
        <v>#NUM!</v>
      </c>
      <c r="CK5" s="476" t="e">
        <f t="shared" si="0"/>
        <v>#NUM!</v>
      </c>
      <c r="CL5" s="476" t="e">
        <f t="shared" si="0"/>
        <v>#NUM!</v>
      </c>
      <c r="CM5" s="476" t="e">
        <f t="shared" si="0"/>
        <v>#NUM!</v>
      </c>
      <c r="CN5" s="476" t="e">
        <f t="shared" si="0"/>
        <v>#NUM!</v>
      </c>
      <c r="CO5" s="476" t="e">
        <f t="shared" si="0"/>
        <v>#NUM!</v>
      </c>
      <c r="CP5" s="476" t="e">
        <f t="shared" si="0"/>
        <v>#NUM!</v>
      </c>
      <c r="CQ5" s="476" t="e">
        <f t="shared" si="0"/>
        <v>#NUM!</v>
      </c>
      <c r="CR5" s="476" t="e">
        <f t="shared" si="0"/>
        <v>#NUM!</v>
      </c>
      <c r="CS5" s="476" t="e">
        <f t="shared" si="0"/>
        <v>#NUM!</v>
      </c>
      <c r="CT5" s="476" t="e">
        <f t="shared" si="0"/>
        <v>#NUM!</v>
      </c>
    </row>
    <row r="6" spans="1:98" x14ac:dyDescent="0.15">
      <c r="A6" s="733">
        <v>1</v>
      </c>
      <c r="B6" s="736"/>
      <c r="C6" s="736"/>
      <c r="D6" s="736"/>
      <c r="E6" s="739"/>
      <c r="F6" s="736"/>
      <c r="G6" s="477" t="s">
        <v>321</v>
      </c>
      <c r="H6" s="478"/>
      <c r="I6" s="479" t="str">
        <f t="shared" ref="I6:S21" si="1">IF(H6="","",H6)</f>
        <v/>
      </c>
      <c r="J6" s="479" t="str">
        <f t="shared" si="1"/>
        <v/>
      </c>
      <c r="K6" s="479" t="str">
        <f t="shared" si="1"/>
        <v/>
      </c>
      <c r="L6" s="479" t="str">
        <f t="shared" si="1"/>
        <v/>
      </c>
      <c r="M6" s="479" t="str">
        <f t="shared" si="1"/>
        <v/>
      </c>
      <c r="N6" s="479" t="str">
        <f t="shared" si="1"/>
        <v/>
      </c>
      <c r="O6" s="479" t="str">
        <f t="shared" si="1"/>
        <v/>
      </c>
      <c r="P6" s="479" t="str">
        <f t="shared" si="1"/>
        <v/>
      </c>
      <c r="Q6" s="479" t="str">
        <f t="shared" si="1"/>
        <v/>
      </c>
      <c r="R6" s="479" t="str">
        <f t="shared" si="1"/>
        <v/>
      </c>
      <c r="S6" s="479" t="str">
        <f t="shared" si="1"/>
        <v/>
      </c>
      <c r="T6" s="480">
        <f t="shared" ref="T6:T69" si="2">SUM(H6:S6)</f>
        <v>0</v>
      </c>
      <c r="U6" s="481"/>
      <c r="V6" s="482" t="str">
        <f t="shared" ref="V6:AF21" si="3">IF(U6="","",U6)</f>
        <v/>
      </c>
      <c r="W6" s="482" t="str">
        <f t="shared" si="3"/>
        <v/>
      </c>
      <c r="X6" s="482" t="str">
        <f t="shared" si="3"/>
        <v/>
      </c>
      <c r="Y6" s="482" t="str">
        <f t="shared" si="3"/>
        <v/>
      </c>
      <c r="Z6" s="482" t="str">
        <f t="shared" si="3"/>
        <v/>
      </c>
      <c r="AA6" s="482" t="str">
        <f t="shared" si="3"/>
        <v/>
      </c>
      <c r="AB6" s="482" t="str">
        <f t="shared" si="3"/>
        <v/>
      </c>
      <c r="AC6" s="482" t="str">
        <f t="shared" si="3"/>
        <v/>
      </c>
      <c r="AD6" s="482" t="str">
        <f t="shared" si="3"/>
        <v/>
      </c>
      <c r="AE6" s="482" t="str">
        <f t="shared" si="3"/>
        <v/>
      </c>
      <c r="AF6" s="482" t="str">
        <f t="shared" si="3"/>
        <v/>
      </c>
      <c r="AG6" s="480">
        <f t="shared" ref="AG6:AG69" si="4">SUM(U6:AF6)</f>
        <v>0</v>
      </c>
      <c r="AH6" s="483"/>
      <c r="AI6" s="483">
        <f>MAX(BG6:BR6)</f>
        <v>0</v>
      </c>
      <c r="AJ6" s="483"/>
      <c r="AK6" s="483"/>
      <c r="AL6" s="483"/>
      <c r="AM6" s="483"/>
      <c r="AN6" s="468">
        <v>1</v>
      </c>
      <c r="AO6" s="468">
        <v>1</v>
      </c>
      <c r="AP6" s="468">
        <v>1</v>
      </c>
      <c r="AQ6" s="476">
        <f ca="1">IF($AP6=1,IF(INDIRECT(ADDRESS(($AN6-1)*3+$AO6+5,$AP6+7))="",0,INDIRECT(ADDRESS(($AN6-1)*3+$AO6+5,$AP6+7))),IF(INDIRECT(ADDRESS(($AN6-1)*3+$AO6+5,$AP6+7))="",0,IF(COUNTIF(INDIRECT(ADDRESS(($AN6-1)*36+($AO6-1)*12+6,COLUMN())):INDIRECT(ADDRESS(($AN6-1)*36+($AO6-1)*12+$AP6+4,COLUMN())),INDIRECT(ADDRESS(($AN6-1)*3+$AO6+5,$AP6+7)))&gt;=1,0,INDIRECT(ADDRESS(($AN6-1)*3+$AO6+5,$AP6+7)))))</f>
        <v>0</v>
      </c>
      <c r="AR6" s="468">
        <f ca="1">COUNTIF(INDIRECT("H"&amp;(ROW()+12*(($AN6-1)*3+$AO6)-ROW())/12+5):INDIRECT("S"&amp;(ROW()+12*(($AN6-1)*3+$AO6)-ROW())/12+5),AQ6)</f>
        <v>0</v>
      </c>
      <c r="AS6" s="476">
        <f ca="1">IF($AP6=1,IF(INDIRECT(ADDRESS(($AN6-1)*3+$AO6+5,$AP6+20))="",0,INDIRECT(ADDRESS(($AN6-1)*3+$AO6+5,$AP6+20))),IF(INDIRECT(ADDRESS(($AN6-1)*3+$AO6+5,$AP6+20))="",0,IF(COUNTIF(INDIRECT(ADDRESS(($AN6-1)*36+($AO6-1)*12+6,COLUMN())):INDIRECT(ADDRESS(($AN6-1)*36+($AO6-1)*12+$AP6+4,COLUMN())),INDIRECT(ADDRESS(($AN6-1)*3+$AO6+5,$AP6+20)))&gt;=1,0,INDIRECT(ADDRESS(($AN6-1)*3+$AO6+5,$AP6+20)))))</f>
        <v>0</v>
      </c>
      <c r="AT6" s="468">
        <f ca="1">COUNTIF(INDIRECT("U"&amp;(ROW()+12*(($AN6-1)*3+$AO6)-ROW())/12+5):INDIRECT("AF"&amp;(ROW()+12*(($AN6-1)*3+$AO6)-ROW())/12+5),AS6)</f>
        <v>0</v>
      </c>
      <c r="AU6" s="468">
        <f ca="1">IF(AND(AQ6+AS6&gt;0,AR6+AT6&gt;0),1,0)</f>
        <v>0</v>
      </c>
      <c r="BB6" s="476"/>
      <c r="BE6" s="468">
        <v>1</v>
      </c>
      <c r="BG6" s="484">
        <f t="shared" ref="BG6:BR6" si="5">SUM(H6:H7)</f>
        <v>0</v>
      </c>
      <c r="BH6" s="484">
        <f t="shared" si="5"/>
        <v>0</v>
      </c>
      <c r="BI6" s="484">
        <f t="shared" si="5"/>
        <v>0</v>
      </c>
      <c r="BJ6" s="484">
        <f t="shared" si="5"/>
        <v>0</v>
      </c>
      <c r="BK6" s="484">
        <f t="shared" si="5"/>
        <v>0</v>
      </c>
      <c r="BL6" s="484">
        <f t="shared" si="5"/>
        <v>0</v>
      </c>
      <c r="BM6" s="484">
        <f t="shared" si="5"/>
        <v>0</v>
      </c>
      <c r="BN6" s="484">
        <f t="shared" si="5"/>
        <v>0</v>
      </c>
      <c r="BO6" s="484">
        <f t="shared" si="5"/>
        <v>0</v>
      </c>
      <c r="BP6" s="484">
        <f t="shared" si="5"/>
        <v>0</v>
      </c>
      <c r="BQ6" s="484">
        <f t="shared" si="5"/>
        <v>0</v>
      </c>
      <c r="BR6" s="484">
        <f t="shared" si="5"/>
        <v>0</v>
      </c>
      <c r="BS6" s="483"/>
      <c r="BT6" s="484">
        <f t="shared" ref="BT6:CE6" si="6">SUM(U6:U7)</f>
        <v>0</v>
      </c>
      <c r="BU6" s="484">
        <f t="shared" si="6"/>
        <v>0</v>
      </c>
      <c r="BV6" s="484">
        <f t="shared" si="6"/>
        <v>0</v>
      </c>
      <c r="BW6" s="484">
        <f t="shared" si="6"/>
        <v>0</v>
      </c>
      <c r="BX6" s="484">
        <f t="shared" si="6"/>
        <v>0</v>
      </c>
      <c r="BY6" s="484">
        <f t="shared" si="6"/>
        <v>0</v>
      </c>
      <c r="BZ6" s="484">
        <f t="shared" si="6"/>
        <v>0</v>
      </c>
      <c r="CA6" s="484">
        <f t="shared" si="6"/>
        <v>0</v>
      </c>
      <c r="CB6" s="484">
        <f t="shared" si="6"/>
        <v>0</v>
      </c>
      <c r="CC6" s="484">
        <f t="shared" si="6"/>
        <v>0</v>
      </c>
      <c r="CD6" s="484">
        <f t="shared" si="6"/>
        <v>0</v>
      </c>
      <c r="CE6" s="484">
        <f t="shared" si="6"/>
        <v>0</v>
      </c>
      <c r="CH6" s="485" t="s">
        <v>391</v>
      </c>
      <c r="CI6" s="484">
        <f>IF(OR($D6="副園長",$D6="教頭",$D6="主任保育士",$D6="主幹教諭"),0,BG6)</f>
        <v>0</v>
      </c>
      <c r="CJ6" s="484">
        <f t="shared" ref="CJ6:CT6" si="7">IF(OR($D6="副園長",$D6="教頭",$D6="主任保育士",$D6="主幹教諭"),0,BH6)</f>
        <v>0</v>
      </c>
      <c r="CK6" s="484">
        <f t="shared" si="7"/>
        <v>0</v>
      </c>
      <c r="CL6" s="484">
        <f t="shared" si="7"/>
        <v>0</v>
      </c>
      <c r="CM6" s="484">
        <f t="shared" si="7"/>
        <v>0</v>
      </c>
      <c r="CN6" s="484">
        <f t="shared" si="7"/>
        <v>0</v>
      </c>
      <c r="CO6" s="484">
        <f t="shared" si="7"/>
        <v>0</v>
      </c>
      <c r="CP6" s="484">
        <f t="shared" si="7"/>
        <v>0</v>
      </c>
      <c r="CQ6" s="484">
        <f t="shared" si="7"/>
        <v>0</v>
      </c>
      <c r="CR6" s="484">
        <f t="shared" si="7"/>
        <v>0</v>
      </c>
      <c r="CS6" s="484">
        <f t="shared" si="7"/>
        <v>0</v>
      </c>
      <c r="CT6" s="484">
        <f t="shared" si="7"/>
        <v>0</v>
      </c>
    </row>
    <row r="7" spans="1:98" x14ac:dyDescent="0.15">
      <c r="A7" s="734"/>
      <c r="B7" s="737"/>
      <c r="C7" s="737"/>
      <c r="D7" s="737"/>
      <c r="E7" s="740"/>
      <c r="F7" s="737"/>
      <c r="G7" s="486" t="s">
        <v>320</v>
      </c>
      <c r="H7" s="487"/>
      <c r="I7" s="488" t="str">
        <f t="shared" si="1"/>
        <v/>
      </c>
      <c r="J7" s="488" t="str">
        <f t="shared" si="1"/>
        <v/>
      </c>
      <c r="K7" s="488" t="str">
        <f t="shared" si="1"/>
        <v/>
      </c>
      <c r="L7" s="488" t="str">
        <f t="shared" si="1"/>
        <v/>
      </c>
      <c r="M7" s="488" t="str">
        <f t="shared" si="1"/>
        <v/>
      </c>
      <c r="N7" s="488" t="str">
        <f t="shared" si="1"/>
        <v/>
      </c>
      <c r="O7" s="488" t="str">
        <f t="shared" si="1"/>
        <v/>
      </c>
      <c r="P7" s="488" t="str">
        <f t="shared" si="1"/>
        <v/>
      </c>
      <c r="Q7" s="488" t="str">
        <f t="shared" si="1"/>
        <v/>
      </c>
      <c r="R7" s="488" t="str">
        <f t="shared" si="1"/>
        <v/>
      </c>
      <c r="S7" s="488" t="str">
        <f t="shared" si="1"/>
        <v/>
      </c>
      <c r="T7" s="489">
        <f t="shared" si="2"/>
        <v>0</v>
      </c>
      <c r="U7" s="490"/>
      <c r="V7" s="491" t="str">
        <f t="shared" si="3"/>
        <v/>
      </c>
      <c r="W7" s="491" t="str">
        <f t="shared" si="3"/>
        <v/>
      </c>
      <c r="X7" s="491" t="str">
        <f t="shared" si="3"/>
        <v/>
      </c>
      <c r="Y7" s="491" t="str">
        <f t="shared" si="3"/>
        <v/>
      </c>
      <c r="Z7" s="491" t="str">
        <f t="shared" si="3"/>
        <v/>
      </c>
      <c r="AA7" s="491" t="str">
        <f t="shared" si="3"/>
        <v/>
      </c>
      <c r="AB7" s="491" t="str">
        <f t="shared" si="3"/>
        <v/>
      </c>
      <c r="AC7" s="491" t="str">
        <f t="shared" si="3"/>
        <v/>
      </c>
      <c r="AD7" s="491" t="str">
        <f t="shared" si="3"/>
        <v/>
      </c>
      <c r="AE7" s="491" t="str">
        <f t="shared" si="3"/>
        <v/>
      </c>
      <c r="AF7" s="491" t="str">
        <f t="shared" si="3"/>
        <v/>
      </c>
      <c r="AG7" s="489">
        <f t="shared" si="4"/>
        <v>0</v>
      </c>
      <c r="AH7" s="483"/>
      <c r="AI7" s="483">
        <f>MIN(BG6:BR6)</f>
        <v>0</v>
      </c>
      <c r="AJ7" s="483"/>
      <c r="AK7" s="483"/>
      <c r="AL7" s="483"/>
      <c r="AM7" s="483"/>
      <c r="AN7" s="468">
        <v>1</v>
      </c>
      <c r="AO7" s="468">
        <v>1</v>
      </c>
      <c r="AP7" s="468">
        <v>2</v>
      </c>
      <c r="AQ7" s="476">
        <f ca="1">IF($AP7=1,IF(INDIRECT(ADDRESS(($AN7-1)*3+$AO7+5,$AP7+7))="",0,INDIRECT(ADDRESS(($AN7-1)*3+$AO7+5,$AP7+7))),IF(INDIRECT(ADDRESS(($AN7-1)*3+$AO7+5,$AP7+7))="",0,IF(COUNTIF(INDIRECT(ADDRESS(($AN7-1)*36+($AO7-1)*12+6,COLUMN())):INDIRECT(ADDRESS(($AN7-1)*36+($AO7-1)*12+$AP7+4,COLUMN())),INDIRECT(ADDRESS(($AN7-1)*3+$AO7+5,$AP7+7)))&gt;=1,0,INDIRECT(ADDRESS(($AN7-1)*3+$AO7+5,$AP7+7)))))</f>
        <v>0</v>
      </c>
      <c r="AR7" s="468">
        <f ca="1">COUNTIF(INDIRECT("H"&amp;(ROW()+12*(($AN7-1)*3+$AO7)-ROW())/12+5):INDIRECT("S"&amp;(ROW()+12*(($AN7-1)*3+$AO7)-ROW())/12+5),AQ7)</f>
        <v>0</v>
      </c>
      <c r="AS7" s="476">
        <f ca="1">IF($AP7=1,IF(INDIRECT(ADDRESS(($AN7-1)*3+$AO7+5,$AP7+20))="",0,INDIRECT(ADDRESS(($AN7-1)*3+$AO7+5,$AP7+20))),IF(INDIRECT(ADDRESS(($AN7-1)*3+$AO7+5,$AP7+20))="",0,IF(COUNTIF(INDIRECT(ADDRESS(($AN7-1)*36+($AO7-1)*12+6,COLUMN())):INDIRECT(ADDRESS(($AN7-1)*36+($AO7-1)*12+$AP7+4,COLUMN())),INDIRECT(ADDRESS(($AN7-1)*3+$AO7+5,$AP7+20)))&gt;=1,0,INDIRECT(ADDRESS(($AN7-1)*3+$AO7+5,$AP7+20)))))</f>
        <v>0</v>
      </c>
      <c r="AT7" s="468">
        <f ca="1">COUNTIF(INDIRECT("U"&amp;(ROW()+12*(($AN7-1)*3+$AO7)-ROW())/12+5):INDIRECT("AF"&amp;(ROW()+12*(($AN7-1)*3+$AO7)-ROW())/12+5),AS7)</f>
        <v>0</v>
      </c>
      <c r="AU7" s="468">
        <f ca="1">IF(AND(AQ7+AS7&gt;0,AR7+AT7&gt;0),COUNTIF(AU$6:AU6,"&gt;0")+1,0)</f>
        <v>0</v>
      </c>
      <c r="BE7" s="468">
        <v>2</v>
      </c>
      <c r="BF7" s="468" t="s">
        <v>319</v>
      </c>
      <c r="BG7" s="484">
        <f>IF(BG6+BT6&gt;マスタ!$C$3,1,0)</f>
        <v>0</v>
      </c>
      <c r="BH7" s="484">
        <f>IF(BH6+BU6&gt;マスタ!$C$3,1,0)</f>
        <v>0</v>
      </c>
      <c r="BI7" s="484">
        <f>IF(BI6+BV6&gt;マスタ!$C$3,1,0)</f>
        <v>0</v>
      </c>
      <c r="BJ7" s="484">
        <f>IF(BJ6+BW6&gt;マスタ!$C$3,1,0)</f>
        <v>0</v>
      </c>
      <c r="BK7" s="484">
        <f>IF(BK6+BX6&gt;マスタ!$C$3,1,0)</f>
        <v>0</v>
      </c>
      <c r="BL7" s="484">
        <f>IF(BL6+BY6&gt;マスタ!$C$3,1,0)</f>
        <v>0</v>
      </c>
      <c r="BM7" s="484">
        <f>IF(BM6+BZ6&gt;マスタ!$C$3,1,0)</f>
        <v>0</v>
      </c>
      <c r="BN7" s="484">
        <f>IF(BN6+CA6&gt;マスタ!$C$3,1,0)</f>
        <v>0</v>
      </c>
      <c r="BO7" s="484">
        <f>IF(BO6+CB6&gt;マスタ!$C$3,1,0)</f>
        <v>0</v>
      </c>
      <c r="BP7" s="484">
        <f>IF(BP6+CC6&gt;マスタ!$C$3,1,0)</f>
        <v>0</v>
      </c>
      <c r="BQ7" s="484">
        <f>IF(BQ6+CD6&gt;マスタ!$C$3,1,0)</f>
        <v>0</v>
      </c>
      <c r="BR7" s="484">
        <f>IF(BR6+CE6&gt;マスタ!$C$3,1,0)</f>
        <v>0</v>
      </c>
      <c r="BS7" s="483"/>
      <c r="BT7" s="484"/>
      <c r="BU7" s="484"/>
      <c r="BV7" s="484"/>
      <c r="BW7" s="484"/>
      <c r="BX7" s="484"/>
      <c r="BY7" s="484"/>
      <c r="BZ7" s="484"/>
      <c r="CA7" s="484"/>
      <c r="CB7" s="484"/>
      <c r="CC7" s="484"/>
      <c r="CD7" s="484"/>
      <c r="CE7" s="484"/>
    </row>
    <row r="8" spans="1:98" x14ac:dyDescent="0.15">
      <c r="A8" s="735"/>
      <c r="B8" s="738"/>
      <c r="C8" s="738"/>
      <c r="D8" s="738"/>
      <c r="E8" s="741"/>
      <c r="F8" s="738"/>
      <c r="G8" s="492" t="s">
        <v>462</v>
      </c>
      <c r="H8" s="493"/>
      <c r="I8" s="494"/>
      <c r="J8" s="494"/>
      <c r="K8" s="494"/>
      <c r="L8" s="494"/>
      <c r="M8" s="494"/>
      <c r="N8" s="494"/>
      <c r="O8" s="494"/>
      <c r="P8" s="494"/>
      <c r="Q8" s="494"/>
      <c r="R8" s="494"/>
      <c r="S8" s="494"/>
      <c r="T8" s="495">
        <f t="shared" si="2"/>
        <v>0</v>
      </c>
      <c r="U8" s="496"/>
      <c r="V8" s="497"/>
      <c r="W8" s="497"/>
      <c r="X8" s="497"/>
      <c r="Y8" s="497"/>
      <c r="Z8" s="497"/>
      <c r="AA8" s="497"/>
      <c r="AB8" s="497"/>
      <c r="AC8" s="497"/>
      <c r="AD8" s="497"/>
      <c r="AE8" s="497"/>
      <c r="AF8" s="497"/>
      <c r="AG8" s="495">
        <f t="shared" si="4"/>
        <v>0</v>
      </c>
      <c r="AH8" s="483"/>
      <c r="AI8" s="483"/>
      <c r="AJ8" s="483"/>
      <c r="AK8" s="483"/>
      <c r="AL8" s="483"/>
      <c r="AM8" s="483"/>
      <c r="AN8" s="468">
        <v>1</v>
      </c>
      <c r="AO8" s="468">
        <v>1</v>
      </c>
      <c r="AP8" s="468">
        <v>3</v>
      </c>
      <c r="AQ8" s="476">
        <f ca="1">IF($AP8=1,IF(INDIRECT(ADDRESS(($AN8-1)*3+$AO8+5,$AP8+7))="",0,INDIRECT(ADDRESS(($AN8-1)*3+$AO8+5,$AP8+7))),IF(INDIRECT(ADDRESS(($AN8-1)*3+$AO8+5,$AP8+7))="",0,IF(COUNTIF(INDIRECT(ADDRESS(($AN8-1)*36+($AO8-1)*12+6,COLUMN())):INDIRECT(ADDRESS(($AN8-1)*36+($AO8-1)*12+$AP8+4,COLUMN())),INDIRECT(ADDRESS(($AN8-1)*3+$AO8+5,$AP8+7)))&gt;=1,0,INDIRECT(ADDRESS(($AN8-1)*3+$AO8+5,$AP8+7)))))</f>
        <v>0</v>
      </c>
      <c r="AR8" s="468">
        <f ca="1">COUNTIF(INDIRECT("H"&amp;(ROW()+12*(($AN8-1)*3+$AO8)-ROW())/12+5):INDIRECT("S"&amp;(ROW()+12*(($AN8-1)*3+$AO8)-ROW())/12+5),AQ8)</f>
        <v>0</v>
      </c>
      <c r="AS8" s="476">
        <f ca="1">IF($AP8=1,IF(INDIRECT(ADDRESS(($AN8-1)*3+$AO8+5,$AP8+20))="",0,INDIRECT(ADDRESS(($AN8-1)*3+$AO8+5,$AP8+20))),IF(INDIRECT(ADDRESS(($AN8-1)*3+$AO8+5,$AP8+20))="",0,IF(COUNTIF(INDIRECT(ADDRESS(($AN8-1)*36+($AO8-1)*12+6,COLUMN())):INDIRECT(ADDRESS(($AN8-1)*36+($AO8-1)*12+$AP8+4,COLUMN())),INDIRECT(ADDRESS(($AN8-1)*3+$AO8+5,$AP8+20)))&gt;=1,0,INDIRECT(ADDRESS(($AN8-1)*3+$AO8+5,$AP8+20)))))</f>
        <v>0</v>
      </c>
      <c r="AT8" s="468">
        <f ca="1">COUNTIF(INDIRECT("U"&amp;(ROW()+12*(($AN8-1)*3+$AO8)-ROW())/12+5):INDIRECT("AF"&amp;(ROW()+12*(($AN8-1)*3+$AO8)-ROW())/12+5),AS8)</f>
        <v>0</v>
      </c>
      <c r="AU8" s="468">
        <f ca="1">IF(AND(AQ8+AS8&gt;0,AR8+AT8&gt;0),COUNTIF(AU$6:AU7,"&gt;0")+1,0)</f>
        <v>0</v>
      </c>
      <c r="BE8" s="468">
        <v>3</v>
      </c>
      <c r="BS8" s="483"/>
      <c r="BT8" s="484"/>
      <c r="BU8" s="484"/>
      <c r="BV8" s="484"/>
      <c r="BW8" s="484"/>
      <c r="BX8" s="484"/>
      <c r="BY8" s="484"/>
      <c r="BZ8" s="484"/>
      <c r="CA8" s="484"/>
      <c r="CB8" s="484"/>
      <c r="CC8" s="484"/>
      <c r="CD8" s="484"/>
      <c r="CE8" s="484"/>
    </row>
    <row r="9" spans="1:98" x14ac:dyDescent="0.15">
      <c r="A9" s="733">
        <v>2</v>
      </c>
      <c r="B9" s="736"/>
      <c r="C9" s="736"/>
      <c r="D9" s="736"/>
      <c r="E9" s="739"/>
      <c r="F9" s="736"/>
      <c r="G9" s="477" t="s">
        <v>321</v>
      </c>
      <c r="H9" s="478"/>
      <c r="I9" s="479" t="str">
        <f t="shared" si="1"/>
        <v/>
      </c>
      <c r="J9" s="479" t="str">
        <f t="shared" si="1"/>
        <v/>
      </c>
      <c r="K9" s="479" t="str">
        <f t="shared" si="1"/>
        <v/>
      </c>
      <c r="L9" s="479" t="str">
        <f t="shared" si="1"/>
        <v/>
      </c>
      <c r="M9" s="479" t="str">
        <f t="shared" si="1"/>
        <v/>
      </c>
      <c r="N9" s="479" t="str">
        <f t="shared" si="1"/>
        <v/>
      </c>
      <c r="O9" s="479" t="str">
        <f t="shared" si="1"/>
        <v/>
      </c>
      <c r="P9" s="479" t="str">
        <f t="shared" si="1"/>
        <v/>
      </c>
      <c r="Q9" s="479" t="str">
        <f t="shared" si="1"/>
        <v/>
      </c>
      <c r="R9" s="479" t="str">
        <f t="shared" si="1"/>
        <v/>
      </c>
      <c r="S9" s="479" t="str">
        <f t="shared" si="1"/>
        <v/>
      </c>
      <c r="T9" s="480">
        <f t="shared" si="2"/>
        <v>0</v>
      </c>
      <c r="U9" s="481"/>
      <c r="V9" s="482" t="str">
        <f t="shared" si="3"/>
        <v/>
      </c>
      <c r="W9" s="482" t="str">
        <f t="shared" si="3"/>
        <v/>
      </c>
      <c r="X9" s="482" t="str">
        <f t="shared" si="3"/>
        <v/>
      </c>
      <c r="Y9" s="482" t="str">
        <f t="shared" si="3"/>
        <v/>
      </c>
      <c r="Z9" s="482" t="str">
        <f t="shared" si="3"/>
        <v/>
      </c>
      <c r="AA9" s="482" t="str">
        <f t="shared" si="3"/>
        <v/>
      </c>
      <c r="AB9" s="482" t="str">
        <f t="shared" si="3"/>
        <v/>
      </c>
      <c r="AC9" s="482" t="str">
        <f t="shared" si="3"/>
        <v/>
      </c>
      <c r="AD9" s="482" t="str">
        <f t="shared" si="3"/>
        <v/>
      </c>
      <c r="AE9" s="482" t="str">
        <f t="shared" si="3"/>
        <v/>
      </c>
      <c r="AF9" s="482" t="str">
        <f t="shared" si="3"/>
        <v/>
      </c>
      <c r="AG9" s="480">
        <f t="shared" si="4"/>
        <v>0</v>
      </c>
      <c r="AH9" s="483"/>
      <c r="AI9" s="483"/>
      <c r="AJ9" s="483"/>
      <c r="AK9" s="483"/>
      <c r="AL9" s="483"/>
      <c r="AM9" s="483"/>
      <c r="AN9" s="468">
        <v>1</v>
      </c>
      <c r="AO9" s="468">
        <v>1</v>
      </c>
      <c r="AP9" s="468">
        <v>4</v>
      </c>
      <c r="AQ9" s="476">
        <f ca="1">IF($AP9=1,IF(INDIRECT(ADDRESS(($AN9-1)*3+$AO9+5,$AP9+7))="",0,INDIRECT(ADDRESS(($AN9-1)*3+$AO9+5,$AP9+7))),IF(INDIRECT(ADDRESS(($AN9-1)*3+$AO9+5,$AP9+7))="",0,IF(COUNTIF(INDIRECT(ADDRESS(($AN9-1)*36+($AO9-1)*12+6,COLUMN())):INDIRECT(ADDRESS(($AN9-1)*36+($AO9-1)*12+$AP9+4,COLUMN())),INDIRECT(ADDRESS(($AN9-1)*3+$AO9+5,$AP9+7)))&gt;=1,0,INDIRECT(ADDRESS(($AN9-1)*3+$AO9+5,$AP9+7)))))</f>
        <v>0</v>
      </c>
      <c r="AR9" s="468">
        <f ca="1">COUNTIF(INDIRECT("H"&amp;(ROW()+12*(($AN9-1)*3+$AO9)-ROW())/12+5):INDIRECT("S"&amp;(ROW()+12*(($AN9-1)*3+$AO9)-ROW())/12+5),AQ9)</f>
        <v>0</v>
      </c>
      <c r="AS9" s="476">
        <f ca="1">IF($AP9=1,IF(INDIRECT(ADDRESS(($AN9-1)*3+$AO9+5,$AP9+20))="",0,INDIRECT(ADDRESS(($AN9-1)*3+$AO9+5,$AP9+20))),IF(INDIRECT(ADDRESS(($AN9-1)*3+$AO9+5,$AP9+20))="",0,IF(COUNTIF(INDIRECT(ADDRESS(($AN9-1)*36+($AO9-1)*12+6,COLUMN())):INDIRECT(ADDRESS(($AN9-1)*36+($AO9-1)*12+$AP9+4,COLUMN())),INDIRECT(ADDRESS(($AN9-1)*3+$AO9+5,$AP9+20)))&gt;=1,0,INDIRECT(ADDRESS(($AN9-1)*3+$AO9+5,$AP9+20)))))</f>
        <v>0</v>
      </c>
      <c r="AT9" s="468">
        <f ca="1">COUNTIF(INDIRECT("U"&amp;(ROW()+12*(($AN9-1)*3+$AO9)-ROW())/12+5):INDIRECT("AF"&amp;(ROW()+12*(($AN9-1)*3+$AO9)-ROW())/12+5),AS9)</f>
        <v>0</v>
      </c>
      <c r="AU9" s="468">
        <f ca="1">IF(AND(AQ9+AS9&gt;0,AR9+AT9&gt;0),COUNTIF(AU$6:AU8,"&gt;0")+1,0)</f>
        <v>0</v>
      </c>
      <c r="BE9" s="468">
        <v>1</v>
      </c>
      <c r="BG9" s="484">
        <f t="shared" ref="BG9:BR9" si="8">SUM(H9:H10)</f>
        <v>0</v>
      </c>
      <c r="BH9" s="484">
        <f t="shared" si="8"/>
        <v>0</v>
      </c>
      <c r="BI9" s="484">
        <f t="shared" si="8"/>
        <v>0</v>
      </c>
      <c r="BJ9" s="484">
        <f t="shared" si="8"/>
        <v>0</v>
      </c>
      <c r="BK9" s="484">
        <f t="shared" si="8"/>
        <v>0</v>
      </c>
      <c r="BL9" s="484">
        <f t="shared" si="8"/>
        <v>0</v>
      </c>
      <c r="BM9" s="484">
        <f t="shared" si="8"/>
        <v>0</v>
      </c>
      <c r="BN9" s="484">
        <f t="shared" si="8"/>
        <v>0</v>
      </c>
      <c r="BO9" s="484">
        <f t="shared" si="8"/>
        <v>0</v>
      </c>
      <c r="BP9" s="484">
        <f t="shared" si="8"/>
        <v>0</v>
      </c>
      <c r="BQ9" s="484">
        <f t="shared" si="8"/>
        <v>0</v>
      </c>
      <c r="BR9" s="484">
        <f t="shared" si="8"/>
        <v>0</v>
      </c>
      <c r="BS9" s="483"/>
      <c r="BT9" s="484">
        <f t="shared" ref="BT9:CE9" si="9">SUM(U9:U10)</f>
        <v>0</v>
      </c>
      <c r="BU9" s="484">
        <f t="shared" si="9"/>
        <v>0</v>
      </c>
      <c r="BV9" s="484">
        <f t="shared" si="9"/>
        <v>0</v>
      </c>
      <c r="BW9" s="484">
        <f t="shared" si="9"/>
        <v>0</v>
      </c>
      <c r="BX9" s="484">
        <f t="shared" si="9"/>
        <v>0</v>
      </c>
      <c r="BY9" s="484">
        <f t="shared" si="9"/>
        <v>0</v>
      </c>
      <c r="BZ9" s="484">
        <f t="shared" si="9"/>
        <v>0</v>
      </c>
      <c r="CA9" s="484">
        <f t="shared" si="9"/>
        <v>0</v>
      </c>
      <c r="CB9" s="484">
        <f t="shared" si="9"/>
        <v>0</v>
      </c>
      <c r="CC9" s="484">
        <f t="shared" si="9"/>
        <v>0</v>
      </c>
      <c r="CD9" s="484">
        <f t="shared" si="9"/>
        <v>0</v>
      </c>
      <c r="CE9" s="484">
        <f t="shared" si="9"/>
        <v>0</v>
      </c>
      <c r="CH9" s="485" t="s">
        <v>391</v>
      </c>
      <c r="CI9" s="484">
        <f>IF(OR($D9="副園長",$D9="教頭",$D9="主任保育士",$D9="主幹教諭"),0,BG9)</f>
        <v>0</v>
      </c>
      <c r="CJ9" s="484">
        <f t="shared" ref="CJ9:CT9" si="10">IF(OR($D9="副園長",$D9="教頭",$D9="主任保育士",$D9="主幹教諭"),0,BH9)</f>
        <v>0</v>
      </c>
      <c r="CK9" s="484">
        <f t="shared" si="10"/>
        <v>0</v>
      </c>
      <c r="CL9" s="484">
        <f t="shared" si="10"/>
        <v>0</v>
      </c>
      <c r="CM9" s="484">
        <f t="shared" si="10"/>
        <v>0</v>
      </c>
      <c r="CN9" s="484">
        <f t="shared" si="10"/>
        <v>0</v>
      </c>
      <c r="CO9" s="484">
        <f t="shared" si="10"/>
        <v>0</v>
      </c>
      <c r="CP9" s="484">
        <f t="shared" si="10"/>
        <v>0</v>
      </c>
      <c r="CQ9" s="484">
        <f t="shared" si="10"/>
        <v>0</v>
      </c>
      <c r="CR9" s="484">
        <f t="shared" si="10"/>
        <v>0</v>
      </c>
      <c r="CS9" s="484">
        <f t="shared" si="10"/>
        <v>0</v>
      </c>
      <c r="CT9" s="484">
        <f t="shared" si="10"/>
        <v>0</v>
      </c>
    </row>
    <row r="10" spans="1:98" x14ac:dyDescent="0.15">
      <c r="A10" s="734"/>
      <c r="B10" s="737"/>
      <c r="C10" s="737"/>
      <c r="D10" s="737"/>
      <c r="E10" s="740"/>
      <c r="F10" s="737"/>
      <c r="G10" s="486" t="s">
        <v>320</v>
      </c>
      <c r="H10" s="487"/>
      <c r="I10" s="488" t="str">
        <f t="shared" si="1"/>
        <v/>
      </c>
      <c r="J10" s="488" t="str">
        <f t="shared" si="1"/>
        <v/>
      </c>
      <c r="K10" s="488" t="str">
        <f t="shared" si="1"/>
        <v/>
      </c>
      <c r="L10" s="488" t="str">
        <f t="shared" si="1"/>
        <v/>
      </c>
      <c r="M10" s="488" t="str">
        <f t="shared" si="1"/>
        <v/>
      </c>
      <c r="N10" s="488" t="str">
        <f t="shared" si="1"/>
        <v/>
      </c>
      <c r="O10" s="488" t="str">
        <f t="shared" si="1"/>
        <v/>
      </c>
      <c r="P10" s="488" t="str">
        <f t="shared" si="1"/>
        <v/>
      </c>
      <c r="Q10" s="488" t="str">
        <f t="shared" si="1"/>
        <v/>
      </c>
      <c r="R10" s="488" t="str">
        <f t="shared" si="1"/>
        <v/>
      </c>
      <c r="S10" s="488" t="str">
        <f t="shared" si="1"/>
        <v/>
      </c>
      <c r="T10" s="489">
        <f t="shared" si="2"/>
        <v>0</v>
      </c>
      <c r="U10" s="490"/>
      <c r="V10" s="491" t="str">
        <f t="shared" si="3"/>
        <v/>
      </c>
      <c r="W10" s="491" t="str">
        <f t="shared" si="3"/>
        <v/>
      </c>
      <c r="X10" s="491" t="str">
        <f t="shared" si="3"/>
        <v/>
      </c>
      <c r="Y10" s="491" t="str">
        <f t="shared" si="3"/>
        <v/>
      </c>
      <c r="Z10" s="491" t="str">
        <f t="shared" si="3"/>
        <v/>
      </c>
      <c r="AA10" s="491" t="str">
        <f t="shared" si="3"/>
        <v/>
      </c>
      <c r="AB10" s="491" t="str">
        <f t="shared" si="3"/>
        <v/>
      </c>
      <c r="AC10" s="491" t="str">
        <f t="shared" si="3"/>
        <v/>
      </c>
      <c r="AD10" s="491" t="str">
        <f t="shared" si="3"/>
        <v/>
      </c>
      <c r="AE10" s="491" t="str">
        <f t="shared" si="3"/>
        <v/>
      </c>
      <c r="AF10" s="491" t="str">
        <f t="shared" si="3"/>
        <v/>
      </c>
      <c r="AG10" s="489">
        <f t="shared" si="4"/>
        <v>0</v>
      </c>
      <c r="AH10" s="483"/>
      <c r="AI10" s="483"/>
      <c r="AJ10" s="483"/>
      <c r="AK10" s="483"/>
      <c r="AL10" s="483"/>
      <c r="AM10" s="483"/>
      <c r="AN10" s="468">
        <v>1</v>
      </c>
      <c r="AO10" s="468">
        <v>1</v>
      </c>
      <c r="AP10" s="468">
        <v>5</v>
      </c>
      <c r="AQ10" s="476">
        <f ca="1">IF($AP10=1,IF(INDIRECT(ADDRESS(($AN10-1)*3+$AO10+5,$AP10+7))="",0,INDIRECT(ADDRESS(($AN10-1)*3+$AO10+5,$AP10+7))),IF(INDIRECT(ADDRESS(($AN10-1)*3+$AO10+5,$AP10+7))="",0,IF(COUNTIF(INDIRECT(ADDRESS(($AN10-1)*36+($AO10-1)*12+6,COLUMN())):INDIRECT(ADDRESS(($AN10-1)*36+($AO10-1)*12+$AP10+4,COLUMN())),INDIRECT(ADDRESS(($AN10-1)*3+$AO10+5,$AP10+7)))&gt;=1,0,INDIRECT(ADDRESS(($AN10-1)*3+$AO10+5,$AP10+7)))))</f>
        <v>0</v>
      </c>
      <c r="AR10" s="468">
        <f ca="1">COUNTIF(INDIRECT("H"&amp;(ROW()+12*(($AN10-1)*3+$AO10)-ROW())/12+5):INDIRECT("S"&amp;(ROW()+12*(($AN10-1)*3+$AO10)-ROW())/12+5),AQ10)</f>
        <v>0</v>
      </c>
      <c r="AS10" s="476">
        <f ca="1">IF($AP10=1,IF(INDIRECT(ADDRESS(($AN10-1)*3+$AO10+5,$AP10+20))="",0,INDIRECT(ADDRESS(($AN10-1)*3+$AO10+5,$AP10+20))),IF(INDIRECT(ADDRESS(($AN10-1)*3+$AO10+5,$AP10+20))="",0,IF(COUNTIF(INDIRECT(ADDRESS(($AN10-1)*36+($AO10-1)*12+6,COLUMN())):INDIRECT(ADDRESS(($AN10-1)*36+($AO10-1)*12+$AP10+4,COLUMN())),INDIRECT(ADDRESS(($AN10-1)*3+$AO10+5,$AP10+20)))&gt;=1,0,INDIRECT(ADDRESS(($AN10-1)*3+$AO10+5,$AP10+20)))))</f>
        <v>0</v>
      </c>
      <c r="AT10" s="468">
        <f ca="1">COUNTIF(INDIRECT("U"&amp;(ROW()+12*(($AN10-1)*3+$AO10)-ROW())/12+5):INDIRECT("AF"&amp;(ROW()+12*(($AN10-1)*3+$AO10)-ROW())/12+5),AS10)</f>
        <v>0</v>
      </c>
      <c r="AU10" s="468">
        <f ca="1">IF(AND(AQ10+AS10&gt;0,AR10+AT10&gt;0),COUNTIF(AU$6:AU9,"&gt;0")+1,0)</f>
        <v>0</v>
      </c>
      <c r="BE10" s="468">
        <v>2</v>
      </c>
      <c r="BF10" s="468" t="s">
        <v>319</v>
      </c>
      <c r="BG10" s="484">
        <f>IF(BG9+BT9&gt;マスタ!$C$3,1,0)</f>
        <v>0</v>
      </c>
      <c r="BH10" s="484">
        <f>IF(BH9+BU9&gt;マスタ!$C$3,1,0)</f>
        <v>0</v>
      </c>
      <c r="BI10" s="484">
        <f>IF(BI9+BV9&gt;マスタ!$C$3,1,0)</f>
        <v>0</v>
      </c>
      <c r="BJ10" s="484">
        <f>IF(BJ9+BW9&gt;マスタ!$C$3,1,0)</f>
        <v>0</v>
      </c>
      <c r="BK10" s="484">
        <f>IF(BK9+BX9&gt;マスタ!$C$3,1,0)</f>
        <v>0</v>
      </c>
      <c r="BL10" s="484">
        <f>IF(BL9+BY9&gt;マスタ!$C$3,1,0)</f>
        <v>0</v>
      </c>
      <c r="BM10" s="484">
        <f>IF(BM9+BZ9&gt;マスタ!$C$3,1,0)</f>
        <v>0</v>
      </c>
      <c r="BN10" s="484">
        <f>IF(BN9+CA9&gt;マスタ!$C$3,1,0)</f>
        <v>0</v>
      </c>
      <c r="BO10" s="484">
        <f>IF(BO9+CB9&gt;マスタ!$C$3,1,0)</f>
        <v>0</v>
      </c>
      <c r="BP10" s="484">
        <f>IF(BP9+CC9&gt;マスタ!$C$3,1,0)</f>
        <v>0</v>
      </c>
      <c r="BQ10" s="484">
        <f>IF(BQ9+CD9&gt;マスタ!$C$3,1,0)</f>
        <v>0</v>
      </c>
      <c r="BR10" s="484">
        <f>IF(BR9+CE9&gt;マスタ!$C$3,1,0)</f>
        <v>0</v>
      </c>
      <c r="BS10" s="483"/>
      <c r="BT10" s="484"/>
      <c r="BU10" s="484"/>
      <c r="BV10" s="484"/>
      <c r="BW10" s="484"/>
      <c r="BX10" s="484"/>
      <c r="BY10" s="484"/>
      <c r="BZ10" s="484"/>
      <c r="CA10" s="484"/>
      <c r="CB10" s="484"/>
      <c r="CC10" s="484"/>
      <c r="CD10" s="484"/>
      <c r="CE10" s="484"/>
    </row>
    <row r="11" spans="1:98" x14ac:dyDescent="0.15">
      <c r="A11" s="735"/>
      <c r="B11" s="738"/>
      <c r="C11" s="738"/>
      <c r="D11" s="738"/>
      <c r="E11" s="741"/>
      <c r="F11" s="738"/>
      <c r="G11" s="492" t="s">
        <v>462</v>
      </c>
      <c r="H11" s="493"/>
      <c r="I11" s="494"/>
      <c r="J11" s="494"/>
      <c r="K11" s="494"/>
      <c r="L11" s="494"/>
      <c r="M11" s="494"/>
      <c r="N11" s="494"/>
      <c r="O11" s="494"/>
      <c r="P11" s="494"/>
      <c r="Q11" s="494"/>
      <c r="R11" s="494"/>
      <c r="S11" s="494"/>
      <c r="T11" s="495">
        <f t="shared" si="2"/>
        <v>0</v>
      </c>
      <c r="U11" s="496"/>
      <c r="V11" s="497"/>
      <c r="W11" s="497"/>
      <c r="X11" s="497"/>
      <c r="Y11" s="497"/>
      <c r="Z11" s="497"/>
      <c r="AA11" s="497"/>
      <c r="AB11" s="497"/>
      <c r="AC11" s="497"/>
      <c r="AD11" s="497"/>
      <c r="AE11" s="497"/>
      <c r="AF11" s="497"/>
      <c r="AG11" s="495">
        <f t="shared" si="4"/>
        <v>0</v>
      </c>
      <c r="AH11" s="483"/>
      <c r="AI11" s="483"/>
      <c r="AJ11" s="483"/>
      <c r="AK11" s="483"/>
      <c r="AL11" s="483"/>
      <c r="AM11" s="483"/>
      <c r="AN11" s="468">
        <v>1</v>
      </c>
      <c r="AO11" s="468">
        <v>1</v>
      </c>
      <c r="AP11" s="468">
        <v>6</v>
      </c>
      <c r="AQ11" s="476">
        <f ca="1">IF($AP11=1,IF(INDIRECT(ADDRESS(($AN11-1)*3+$AO11+5,$AP11+7))="",0,INDIRECT(ADDRESS(($AN11-1)*3+$AO11+5,$AP11+7))),IF(INDIRECT(ADDRESS(($AN11-1)*3+$AO11+5,$AP11+7))="",0,IF(COUNTIF(INDIRECT(ADDRESS(($AN11-1)*36+($AO11-1)*12+6,COLUMN())):INDIRECT(ADDRESS(($AN11-1)*36+($AO11-1)*12+$AP11+4,COLUMN())),INDIRECT(ADDRESS(($AN11-1)*3+$AO11+5,$AP11+7)))&gt;=1,0,INDIRECT(ADDRESS(($AN11-1)*3+$AO11+5,$AP11+7)))))</f>
        <v>0</v>
      </c>
      <c r="AR11" s="468">
        <f ca="1">COUNTIF(INDIRECT("H"&amp;(ROW()+12*(($AN11-1)*3+$AO11)-ROW())/12+5):INDIRECT("S"&amp;(ROW()+12*(($AN11-1)*3+$AO11)-ROW())/12+5),AQ11)</f>
        <v>0</v>
      </c>
      <c r="AS11" s="476">
        <f ca="1">IF($AP11=1,IF(INDIRECT(ADDRESS(($AN11-1)*3+$AO11+5,$AP11+20))="",0,INDIRECT(ADDRESS(($AN11-1)*3+$AO11+5,$AP11+20))),IF(INDIRECT(ADDRESS(($AN11-1)*3+$AO11+5,$AP11+20))="",0,IF(COUNTIF(INDIRECT(ADDRESS(($AN11-1)*36+($AO11-1)*12+6,COLUMN())):INDIRECT(ADDRESS(($AN11-1)*36+($AO11-1)*12+$AP11+4,COLUMN())),INDIRECT(ADDRESS(($AN11-1)*3+$AO11+5,$AP11+20)))&gt;=1,0,INDIRECT(ADDRESS(($AN11-1)*3+$AO11+5,$AP11+20)))))</f>
        <v>0</v>
      </c>
      <c r="AT11" s="468">
        <f ca="1">COUNTIF(INDIRECT("U"&amp;(ROW()+12*(($AN11-1)*3+$AO11)-ROW())/12+5):INDIRECT("AF"&amp;(ROW()+12*(($AN11-1)*3+$AO11)-ROW())/12+5),AS11)</f>
        <v>0</v>
      </c>
      <c r="AU11" s="468">
        <f ca="1">IF(AND(AQ11+AS11&gt;0,AR11+AT11&gt;0),COUNTIF(AU$6:AU10,"&gt;0")+1,0)</f>
        <v>0</v>
      </c>
      <c r="BE11" s="468">
        <v>3</v>
      </c>
      <c r="BF11" s="485"/>
      <c r="BG11" s="484"/>
      <c r="BH11" s="484"/>
      <c r="BI11" s="484"/>
      <c r="BJ11" s="484"/>
      <c r="BK11" s="484"/>
      <c r="BL11" s="484"/>
      <c r="BM11" s="484"/>
      <c r="BN11" s="484"/>
      <c r="BO11" s="484"/>
      <c r="BP11" s="484"/>
      <c r="BQ11" s="484"/>
      <c r="BR11" s="484"/>
      <c r="BS11" s="483"/>
      <c r="BT11" s="484"/>
      <c r="BU11" s="484"/>
      <c r="BV11" s="484"/>
      <c r="BW11" s="484"/>
      <c r="BX11" s="484"/>
      <c r="BY11" s="484"/>
      <c r="BZ11" s="484"/>
      <c r="CA11" s="484"/>
      <c r="CB11" s="484"/>
      <c r="CC11" s="484"/>
      <c r="CD11" s="484"/>
      <c r="CE11" s="484"/>
    </row>
    <row r="12" spans="1:98" x14ac:dyDescent="0.15">
      <c r="A12" s="733">
        <v>3</v>
      </c>
      <c r="B12" s="736"/>
      <c r="C12" s="736"/>
      <c r="D12" s="736"/>
      <c r="E12" s="739"/>
      <c r="F12" s="736"/>
      <c r="G12" s="477" t="s">
        <v>321</v>
      </c>
      <c r="H12" s="478"/>
      <c r="I12" s="479" t="str">
        <f t="shared" si="1"/>
        <v/>
      </c>
      <c r="J12" s="479" t="str">
        <f t="shared" si="1"/>
        <v/>
      </c>
      <c r="K12" s="479" t="str">
        <f t="shared" si="1"/>
        <v/>
      </c>
      <c r="L12" s="479" t="str">
        <f t="shared" si="1"/>
        <v/>
      </c>
      <c r="M12" s="479" t="str">
        <f t="shared" si="1"/>
        <v/>
      </c>
      <c r="N12" s="479" t="str">
        <f t="shared" si="1"/>
        <v/>
      </c>
      <c r="O12" s="479" t="str">
        <f t="shared" si="1"/>
        <v/>
      </c>
      <c r="P12" s="479" t="str">
        <f t="shared" si="1"/>
        <v/>
      </c>
      <c r="Q12" s="479" t="str">
        <f t="shared" si="1"/>
        <v/>
      </c>
      <c r="R12" s="479" t="str">
        <f t="shared" si="1"/>
        <v/>
      </c>
      <c r="S12" s="479" t="str">
        <f t="shared" si="1"/>
        <v/>
      </c>
      <c r="T12" s="480">
        <f t="shared" si="2"/>
        <v>0</v>
      </c>
      <c r="U12" s="481"/>
      <c r="V12" s="482" t="str">
        <f t="shared" si="3"/>
        <v/>
      </c>
      <c r="W12" s="482" t="str">
        <f t="shared" si="3"/>
        <v/>
      </c>
      <c r="X12" s="482" t="str">
        <f t="shared" si="3"/>
        <v/>
      </c>
      <c r="Y12" s="482" t="str">
        <f t="shared" si="3"/>
        <v/>
      </c>
      <c r="Z12" s="482" t="str">
        <f t="shared" si="3"/>
        <v/>
      </c>
      <c r="AA12" s="482" t="str">
        <f t="shared" si="3"/>
        <v/>
      </c>
      <c r="AB12" s="482" t="str">
        <f t="shared" si="3"/>
        <v/>
      </c>
      <c r="AC12" s="482" t="str">
        <f t="shared" si="3"/>
        <v/>
      </c>
      <c r="AD12" s="482" t="str">
        <f t="shared" si="3"/>
        <v/>
      </c>
      <c r="AE12" s="482" t="str">
        <f t="shared" si="3"/>
        <v/>
      </c>
      <c r="AF12" s="482" t="str">
        <f t="shared" si="3"/>
        <v/>
      </c>
      <c r="AG12" s="480">
        <f t="shared" si="4"/>
        <v>0</v>
      </c>
      <c r="AH12" s="483"/>
      <c r="AI12" s="483"/>
      <c r="AJ12" s="483"/>
      <c r="AK12" s="483"/>
      <c r="AL12" s="483"/>
      <c r="AM12" s="483"/>
      <c r="AN12" s="468">
        <v>1</v>
      </c>
      <c r="AO12" s="468">
        <v>1</v>
      </c>
      <c r="AP12" s="468">
        <v>7</v>
      </c>
      <c r="AQ12" s="476">
        <f ca="1">IF($AP12=1,IF(INDIRECT(ADDRESS(($AN12-1)*3+$AO12+5,$AP12+7))="",0,INDIRECT(ADDRESS(($AN12-1)*3+$AO12+5,$AP12+7))),IF(INDIRECT(ADDRESS(($AN12-1)*3+$AO12+5,$AP12+7))="",0,IF(COUNTIF(INDIRECT(ADDRESS(($AN12-1)*36+($AO12-1)*12+6,COLUMN())):INDIRECT(ADDRESS(($AN12-1)*36+($AO12-1)*12+$AP12+4,COLUMN())),INDIRECT(ADDRESS(($AN12-1)*3+$AO12+5,$AP12+7)))&gt;=1,0,INDIRECT(ADDRESS(($AN12-1)*3+$AO12+5,$AP12+7)))))</f>
        <v>0</v>
      </c>
      <c r="AR12" s="468">
        <f ca="1">COUNTIF(INDIRECT("H"&amp;(ROW()+12*(($AN12-1)*3+$AO12)-ROW())/12+5):INDIRECT("S"&amp;(ROW()+12*(($AN12-1)*3+$AO12)-ROW())/12+5),AQ12)</f>
        <v>0</v>
      </c>
      <c r="AS12" s="476">
        <f ca="1">IF($AP12=1,IF(INDIRECT(ADDRESS(($AN12-1)*3+$AO12+5,$AP12+20))="",0,INDIRECT(ADDRESS(($AN12-1)*3+$AO12+5,$AP12+20))),IF(INDIRECT(ADDRESS(($AN12-1)*3+$AO12+5,$AP12+20))="",0,IF(COUNTIF(INDIRECT(ADDRESS(($AN12-1)*36+($AO12-1)*12+6,COLUMN())):INDIRECT(ADDRESS(($AN12-1)*36+($AO12-1)*12+$AP12+4,COLUMN())),INDIRECT(ADDRESS(($AN12-1)*3+$AO12+5,$AP12+20)))&gt;=1,0,INDIRECT(ADDRESS(($AN12-1)*3+$AO12+5,$AP12+20)))))</f>
        <v>0</v>
      </c>
      <c r="AT12" s="468">
        <f ca="1">COUNTIF(INDIRECT("U"&amp;(ROW()+12*(($AN12-1)*3+$AO12)-ROW())/12+5):INDIRECT("AF"&amp;(ROW()+12*(($AN12-1)*3+$AO12)-ROW())/12+5),AS12)</f>
        <v>0</v>
      </c>
      <c r="AU12" s="468">
        <f ca="1">IF(AND(AQ12+AS12&gt;0,AR12+AT12&gt;0),COUNTIF(AU$6:AU11,"&gt;0")+1,0)</f>
        <v>0</v>
      </c>
      <c r="BE12" s="468">
        <v>1</v>
      </c>
      <c r="BG12" s="484">
        <f t="shared" ref="BG12:BR12" si="11">SUM(H12:H13)</f>
        <v>0</v>
      </c>
      <c r="BH12" s="484">
        <f t="shared" si="11"/>
        <v>0</v>
      </c>
      <c r="BI12" s="484">
        <f t="shared" si="11"/>
        <v>0</v>
      </c>
      <c r="BJ12" s="484">
        <f t="shared" si="11"/>
        <v>0</v>
      </c>
      <c r="BK12" s="484">
        <f t="shared" si="11"/>
        <v>0</v>
      </c>
      <c r="BL12" s="484">
        <f t="shared" si="11"/>
        <v>0</v>
      </c>
      <c r="BM12" s="484">
        <f t="shared" si="11"/>
        <v>0</v>
      </c>
      <c r="BN12" s="484">
        <f t="shared" si="11"/>
        <v>0</v>
      </c>
      <c r="BO12" s="484">
        <f t="shared" si="11"/>
        <v>0</v>
      </c>
      <c r="BP12" s="484">
        <f t="shared" si="11"/>
        <v>0</v>
      </c>
      <c r="BQ12" s="484">
        <f t="shared" si="11"/>
        <v>0</v>
      </c>
      <c r="BR12" s="484">
        <f t="shared" si="11"/>
        <v>0</v>
      </c>
      <c r="BS12" s="483"/>
      <c r="BT12" s="484">
        <f t="shared" ref="BT12:CE12" si="12">SUM(U12:U13)</f>
        <v>0</v>
      </c>
      <c r="BU12" s="484">
        <f t="shared" si="12"/>
        <v>0</v>
      </c>
      <c r="BV12" s="484">
        <f t="shared" si="12"/>
        <v>0</v>
      </c>
      <c r="BW12" s="484">
        <f t="shared" si="12"/>
        <v>0</v>
      </c>
      <c r="BX12" s="484">
        <f t="shared" si="12"/>
        <v>0</v>
      </c>
      <c r="BY12" s="484">
        <f t="shared" si="12"/>
        <v>0</v>
      </c>
      <c r="BZ12" s="484">
        <f t="shared" si="12"/>
        <v>0</v>
      </c>
      <c r="CA12" s="484">
        <f t="shared" si="12"/>
        <v>0</v>
      </c>
      <c r="CB12" s="484">
        <f t="shared" si="12"/>
        <v>0</v>
      </c>
      <c r="CC12" s="484">
        <f t="shared" si="12"/>
        <v>0</v>
      </c>
      <c r="CD12" s="484">
        <f t="shared" si="12"/>
        <v>0</v>
      </c>
      <c r="CE12" s="484">
        <f t="shared" si="12"/>
        <v>0</v>
      </c>
      <c r="CH12" s="485" t="s">
        <v>391</v>
      </c>
      <c r="CI12" s="484">
        <f>IF(OR($D12="副園長",$D12="教頭",$D12="主任保育士",$D12="主幹教諭"),0,BG12)</f>
        <v>0</v>
      </c>
      <c r="CJ12" s="484">
        <f t="shared" ref="CJ12:CT12" si="13">IF(OR($D12="副園長",$D12="教頭",$D12="主任保育士",$D12="主幹教諭"),0,BH12)</f>
        <v>0</v>
      </c>
      <c r="CK12" s="484">
        <f t="shared" si="13"/>
        <v>0</v>
      </c>
      <c r="CL12" s="484">
        <f t="shared" si="13"/>
        <v>0</v>
      </c>
      <c r="CM12" s="484">
        <f t="shared" si="13"/>
        <v>0</v>
      </c>
      <c r="CN12" s="484">
        <f t="shared" si="13"/>
        <v>0</v>
      </c>
      <c r="CO12" s="484">
        <f t="shared" si="13"/>
        <v>0</v>
      </c>
      <c r="CP12" s="484">
        <f t="shared" si="13"/>
        <v>0</v>
      </c>
      <c r="CQ12" s="484">
        <f t="shared" si="13"/>
        <v>0</v>
      </c>
      <c r="CR12" s="484">
        <f t="shared" si="13"/>
        <v>0</v>
      </c>
      <c r="CS12" s="484">
        <f t="shared" si="13"/>
        <v>0</v>
      </c>
      <c r="CT12" s="484">
        <f t="shared" si="13"/>
        <v>0</v>
      </c>
    </row>
    <row r="13" spans="1:98" x14ac:dyDescent="0.15">
      <c r="A13" s="734"/>
      <c r="B13" s="737"/>
      <c r="C13" s="737"/>
      <c r="D13" s="737"/>
      <c r="E13" s="740"/>
      <c r="F13" s="737"/>
      <c r="G13" s="486" t="s">
        <v>320</v>
      </c>
      <c r="H13" s="487"/>
      <c r="I13" s="488" t="str">
        <f t="shared" si="1"/>
        <v/>
      </c>
      <c r="J13" s="488" t="str">
        <f t="shared" si="1"/>
        <v/>
      </c>
      <c r="K13" s="488" t="str">
        <f t="shared" si="1"/>
        <v/>
      </c>
      <c r="L13" s="488" t="str">
        <f t="shared" si="1"/>
        <v/>
      </c>
      <c r="M13" s="488" t="str">
        <f t="shared" si="1"/>
        <v/>
      </c>
      <c r="N13" s="488" t="str">
        <f t="shared" si="1"/>
        <v/>
      </c>
      <c r="O13" s="488" t="str">
        <f t="shared" si="1"/>
        <v/>
      </c>
      <c r="P13" s="488" t="str">
        <f t="shared" si="1"/>
        <v/>
      </c>
      <c r="Q13" s="488" t="str">
        <f t="shared" si="1"/>
        <v/>
      </c>
      <c r="R13" s="488" t="str">
        <f t="shared" si="1"/>
        <v/>
      </c>
      <c r="S13" s="488" t="str">
        <f t="shared" si="1"/>
        <v/>
      </c>
      <c r="T13" s="489">
        <f t="shared" si="2"/>
        <v>0</v>
      </c>
      <c r="U13" s="490"/>
      <c r="V13" s="491" t="str">
        <f t="shared" si="3"/>
        <v/>
      </c>
      <c r="W13" s="491" t="str">
        <f t="shared" si="3"/>
        <v/>
      </c>
      <c r="X13" s="491" t="str">
        <f t="shared" si="3"/>
        <v/>
      </c>
      <c r="Y13" s="491" t="str">
        <f t="shared" si="3"/>
        <v/>
      </c>
      <c r="Z13" s="491" t="str">
        <f t="shared" si="3"/>
        <v/>
      </c>
      <c r="AA13" s="491" t="str">
        <f t="shared" si="3"/>
        <v/>
      </c>
      <c r="AB13" s="491" t="str">
        <f t="shared" si="3"/>
        <v/>
      </c>
      <c r="AC13" s="491" t="str">
        <f t="shared" si="3"/>
        <v/>
      </c>
      <c r="AD13" s="491" t="str">
        <f t="shared" si="3"/>
        <v/>
      </c>
      <c r="AE13" s="491" t="str">
        <f t="shared" si="3"/>
        <v/>
      </c>
      <c r="AF13" s="491" t="str">
        <f t="shared" si="3"/>
        <v/>
      </c>
      <c r="AG13" s="489">
        <f t="shared" si="4"/>
        <v>0</v>
      </c>
      <c r="AH13" s="483"/>
      <c r="AI13" s="483"/>
      <c r="AJ13" s="483"/>
      <c r="AK13" s="483"/>
      <c r="AL13" s="483"/>
      <c r="AM13" s="483"/>
      <c r="AN13" s="468">
        <v>1</v>
      </c>
      <c r="AO13" s="468">
        <v>1</v>
      </c>
      <c r="AP13" s="468">
        <v>8</v>
      </c>
      <c r="AQ13" s="476">
        <f ca="1">IF($AP13=1,IF(INDIRECT(ADDRESS(($AN13-1)*3+$AO13+5,$AP13+7))="",0,INDIRECT(ADDRESS(($AN13-1)*3+$AO13+5,$AP13+7))),IF(INDIRECT(ADDRESS(($AN13-1)*3+$AO13+5,$AP13+7))="",0,IF(COUNTIF(INDIRECT(ADDRESS(($AN13-1)*36+($AO13-1)*12+6,COLUMN())):INDIRECT(ADDRESS(($AN13-1)*36+($AO13-1)*12+$AP13+4,COLUMN())),INDIRECT(ADDRESS(($AN13-1)*3+$AO13+5,$AP13+7)))&gt;=1,0,INDIRECT(ADDRESS(($AN13-1)*3+$AO13+5,$AP13+7)))))</f>
        <v>0</v>
      </c>
      <c r="AR13" s="468">
        <f ca="1">COUNTIF(INDIRECT("H"&amp;(ROW()+12*(($AN13-1)*3+$AO13)-ROW())/12+5):INDIRECT("S"&amp;(ROW()+12*(($AN13-1)*3+$AO13)-ROW())/12+5),AQ13)</f>
        <v>0</v>
      </c>
      <c r="AS13" s="476">
        <f ca="1">IF($AP13=1,IF(INDIRECT(ADDRESS(($AN13-1)*3+$AO13+5,$AP13+20))="",0,INDIRECT(ADDRESS(($AN13-1)*3+$AO13+5,$AP13+20))),IF(INDIRECT(ADDRESS(($AN13-1)*3+$AO13+5,$AP13+20))="",0,IF(COUNTIF(INDIRECT(ADDRESS(($AN13-1)*36+($AO13-1)*12+6,COLUMN())):INDIRECT(ADDRESS(($AN13-1)*36+($AO13-1)*12+$AP13+4,COLUMN())),INDIRECT(ADDRESS(($AN13-1)*3+$AO13+5,$AP13+20)))&gt;=1,0,INDIRECT(ADDRESS(($AN13-1)*3+$AO13+5,$AP13+20)))))</f>
        <v>0</v>
      </c>
      <c r="AT13" s="468">
        <f ca="1">COUNTIF(INDIRECT("U"&amp;(ROW()+12*(($AN13-1)*3+$AO13)-ROW())/12+5):INDIRECT("AF"&amp;(ROW()+12*(($AN13-1)*3+$AO13)-ROW())/12+5),AS13)</f>
        <v>0</v>
      </c>
      <c r="AU13" s="468">
        <f ca="1">IF(AND(AQ13+AS13&gt;0,AR13+AT13&gt;0),COUNTIF(AU$6:AU12,"&gt;0")+1,0)</f>
        <v>0</v>
      </c>
      <c r="BE13" s="468">
        <v>2</v>
      </c>
      <c r="BF13" s="468" t="s">
        <v>319</v>
      </c>
      <c r="BG13" s="484">
        <f>IF(BG12+BT12&gt;マスタ!$C$3,1,0)</f>
        <v>0</v>
      </c>
      <c r="BH13" s="484">
        <f>IF(BH12+BU12&gt;マスタ!$C$3,1,0)</f>
        <v>0</v>
      </c>
      <c r="BI13" s="484">
        <f>IF(BI12+BV12&gt;マスタ!$C$3,1,0)</f>
        <v>0</v>
      </c>
      <c r="BJ13" s="484">
        <f>IF(BJ12+BW12&gt;マスタ!$C$3,1,0)</f>
        <v>0</v>
      </c>
      <c r="BK13" s="484">
        <f>IF(BK12+BX12&gt;マスタ!$C$3,1,0)</f>
        <v>0</v>
      </c>
      <c r="BL13" s="484">
        <f>IF(BL12+BY12&gt;マスタ!$C$3,1,0)</f>
        <v>0</v>
      </c>
      <c r="BM13" s="484">
        <f>IF(BM12+BZ12&gt;マスタ!$C$3,1,0)</f>
        <v>0</v>
      </c>
      <c r="BN13" s="484">
        <f>IF(BN12+CA12&gt;マスタ!$C$3,1,0)</f>
        <v>0</v>
      </c>
      <c r="BO13" s="484">
        <f>IF(BO12+CB12&gt;マスタ!$C$3,1,0)</f>
        <v>0</v>
      </c>
      <c r="BP13" s="484">
        <f>IF(BP12+CC12&gt;マスタ!$C$3,1,0)</f>
        <v>0</v>
      </c>
      <c r="BQ13" s="484">
        <f>IF(BQ12+CD12&gt;マスタ!$C$3,1,0)</f>
        <v>0</v>
      </c>
      <c r="BR13" s="484">
        <f>IF(BR12+CE12&gt;マスタ!$C$3,1,0)</f>
        <v>0</v>
      </c>
      <c r="BS13" s="483"/>
      <c r="BT13" s="484"/>
      <c r="BU13" s="484"/>
      <c r="BV13" s="484"/>
      <c r="BW13" s="484"/>
      <c r="BX13" s="484"/>
      <c r="BY13" s="484"/>
      <c r="BZ13" s="484"/>
      <c r="CA13" s="484"/>
      <c r="CB13" s="484"/>
      <c r="CC13" s="484"/>
      <c r="CD13" s="484"/>
      <c r="CE13" s="484"/>
    </row>
    <row r="14" spans="1:98" x14ac:dyDescent="0.15">
      <c r="A14" s="735"/>
      <c r="B14" s="738"/>
      <c r="C14" s="738"/>
      <c r="D14" s="738"/>
      <c r="E14" s="741"/>
      <c r="F14" s="738"/>
      <c r="G14" s="492" t="s">
        <v>462</v>
      </c>
      <c r="H14" s="493"/>
      <c r="I14" s="494"/>
      <c r="J14" s="494"/>
      <c r="K14" s="494"/>
      <c r="L14" s="494"/>
      <c r="M14" s="494"/>
      <c r="N14" s="494"/>
      <c r="O14" s="494"/>
      <c r="P14" s="494"/>
      <c r="Q14" s="494"/>
      <c r="R14" s="494"/>
      <c r="S14" s="494"/>
      <c r="T14" s="495">
        <f t="shared" si="2"/>
        <v>0</v>
      </c>
      <c r="U14" s="496"/>
      <c r="V14" s="497"/>
      <c r="W14" s="497"/>
      <c r="X14" s="497"/>
      <c r="Y14" s="497"/>
      <c r="Z14" s="497"/>
      <c r="AA14" s="497"/>
      <c r="AB14" s="497"/>
      <c r="AC14" s="497"/>
      <c r="AD14" s="497"/>
      <c r="AE14" s="497"/>
      <c r="AF14" s="497"/>
      <c r="AG14" s="495">
        <f t="shared" si="4"/>
        <v>0</v>
      </c>
      <c r="AH14" s="483"/>
      <c r="AI14" s="483"/>
      <c r="AJ14" s="483"/>
      <c r="AK14" s="483"/>
      <c r="AL14" s="483"/>
      <c r="AM14" s="483"/>
      <c r="AN14" s="468">
        <v>1</v>
      </c>
      <c r="AO14" s="468">
        <v>1</v>
      </c>
      <c r="AP14" s="468">
        <v>9</v>
      </c>
      <c r="AQ14" s="476">
        <f ca="1">IF($AP14=1,IF(INDIRECT(ADDRESS(($AN14-1)*3+$AO14+5,$AP14+7))="",0,INDIRECT(ADDRESS(($AN14-1)*3+$AO14+5,$AP14+7))),IF(INDIRECT(ADDRESS(($AN14-1)*3+$AO14+5,$AP14+7))="",0,IF(COUNTIF(INDIRECT(ADDRESS(($AN14-1)*36+($AO14-1)*12+6,COLUMN())):INDIRECT(ADDRESS(($AN14-1)*36+($AO14-1)*12+$AP14+4,COLUMN())),INDIRECT(ADDRESS(($AN14-1)*3+$AO14+5,$AP14+7)))&gt;=1,0,INDIRECT(ADDRESS(($AN14-1)*3+$AO14+5,$AP14+7)))))</f>
        <v>0</v>
      </c>
      <c r="AR14" s="468">
        <f ca="1">COUNTIF(INDIRECT("H"&amp;(ROW()+12*(($AN14-1)*3+$AO14)-ROW())/12+5):INDIRECT("S"&amp;(ROW()+12*(($AN14-1)*3+$AO14)-ROW())/12+5),AQ14)</f>
        <v>0</v>
      </c>
      <c r="AS14" s="476">
        <f ca="1">IF($AP14=1,IF(INDIRECT(ADDRESS(($AN14-1)*3+$AO14+5,$AP14+20))="",0,INDIRECT(ADDRESS(($AN14-1)*3+$AO14+5,$AP14+20))),IF(INDIRECT(ADDRESS(($AN14-1)*3+$AO14+5,$AP14+20))="",0,IF(COUNTIF(INDIRECT(ADDRESS(($AN14-1)*36+($AO14-1)*12+6,COLUMN())):INDIRECT(ADDRESS(($AN14-1)*36+($AO14-1)*12+$AP14+4,COLUMN())),INDIRECT(ADDRESS(($AN14-1)*3+$AO14+5,$AP14+20)))&gt;=1,0,INDIRECT(ADDRESS(($AN14-1)*3+$AO14+5,$AP14+20)))))</f>
        <v>0</v>
      </c>
      <c r="AT14" s="468">
        <f ca="1">COUNTIF(INDIRECT("U"&amp;(ROW()+12*(($AN14-1)*3+$AO14)-ROW())/12+5):INDIRECT("AF"&amp;(ROW()+12*(($AN14-1)*3+$AO14)-ROW())/12+5),AS14)</f>
        <v>0</v>
      </c>
      <c r="AU14" s="468">
        <f ca="1">IF(AND(AQ14+AS14&gt;0,AR14+AT14&gt;0),COUNTIF(AU$6:AU13,"&gt;0")+1,0)</f>
        <v>0</v>
      </c>
      <c r="BE14" s="468">
        <v>3</v>
      </c>
      <c r="BF14" s="485"/>
      <c r="BG14" s="484"/>
      <c r="BH14" s="484"/>
      <c r="BI14" s="484"/>
      <c r="BJ14" s="484"/>
      <c r="BK14" s="484"/>
      <c r="BL14" s="484"/>
      <c r="BM14" s="484"/>
      <c r="BN14" s="484"/>
      <c r="BO14" s="484"/>
      <c r="BP14" s="484"/>
      <c r="BQ14" s="484"/>
      <c r="BR14" s="484"/>
      <c r="BS14" s="483"/>
      <c r="BT14" s="484"/>
      <c r="BU14" s="484"/>
      <c r="BV14" s="484"/>
      <c r="BW14" s="484"/>
      <c r="BX14" s="484"/>
      <c r="BY14" s="484"/>
      <c r="BZ14" s="484"/>
      <c r="CA14" s="484"/>
      <c r="CB14" s="484"/>
      <c r="CC14" s="484"/>
      <c r="CD14" s="484"/>
      <c r="CE14" s="484"/>
    </row>
    <row r="15" spans="1:98" x14ac:dyDescent="0.15">
      <c r="A15" s="733">
        <v>4</v>
      </c>
      <c r="B15" s="736"/>
      <c r="C15" s="736"/>
      <c r="D15" s="736"/>
      <c r="E15" s="739"/>
      <c r="F15" s="736"/>
      <c r="G15" s="477" t="s">
        <v>321</v>
      </c>
      <c r="H15" s="478"/>
      <c r="I15" s="479" t="str">
        <f t="shared" si="1"/>
        <v/>
      </c>
      <c r="J15" s="479" t="str">
        <f t="shared" si="1"/>
        <v/>
      </c>
      <c r="K15" s="479" t="str">
        <f t="shared" si="1"/>
        <v/>
      </c>
      <c r="L15" s="479" t="str">
        <f t="shared" si="1"/>
        <v/>
      </c>
      <c r="M15" s="479" t="str">
        <f t="shared" si="1"/>
        <v/>
      </c>
      <c r="N15" s="479" t="str">
        <f t="shared" si="1"/>
        <v/>
      </c>
      <c r="O15" s="479" t="str">
        <f t="shared" si="1"/>
        <v/>
      </c>
      <c r="P15" s="479" t="str">
        <f t="shared" si="1"/>
        <v/>
      </c>
      <c r="Q15" s="479" t="str">
        <f t="shared" si="1"/>
        <v/>
      </c>
      <c r="R15" s="479" t="str">
        <f t="shared" si="1"/>
        <v/>
      </c>
      <c r="S15" s="479" t="str">
        <f t="shared" si="1"/>
        <v/>
      </c>
      <c r="T15" s="480">
        <f t="shared" si="2"/>
        <v>0</v>
      </c>
      <c r="U15" s="481"/>
      <c r="V15" s="482" t="str">
        <f t="shared" si="3"/>
        <v/>
      </c>
      <c r="W15" s="482" t="str">
        <f t="shared" si="3"/>
        <v/>
      </c>
      <c r="X15" s="482" t="str">
        <f t="shared" si="3"/>
        <v/>
      </c>
      <c r="Y15" s="482" t="str">
        <f t="shared" si="3"/>
        <v/>
      </c>
      <c r="Z15" s="482" t="str">
        <f t="shared" si="3"/>
        <v/>
      </c>
      <c r="AA15" s="482" t="str">
        <f t="shared" si="3"/>
        <v/>
      </c>
      <c r="AB15" s="482" t="str">
        <f t="shared" si="3"/>
        <v/>
      </c>
      <c r="AC15" s="482" t="str">
        <f t="shared" si="3"/>
        <v/>
      </c>
      <c r="AD15" s="482" t="str">
        <f t="shared" si="3"/>
        <v/>
      </c>
      <c r="AE15" s="482" t="str">
        <f t="shared" si="3"/>
        <v/>
      </c>
      <c r="AF15" s="482" t="str">
        <f t="shared" si="3"/>
        <v/>
      </c>
      <c r="AG15" s="480">
        <f t="shared" si="4"/>
        <v>0</v>
      </c>
      <c r="AH15" s="483"/>
      <c r="AI15" s="483"/>
      <c r="AJ15" s="483"/>
      <c r="AK15" s="483"/>
      <c r="AL15" s="483"/>
      <c r="AM15" s="483"/>
      <c r="AN15" s="468">
        <v>1</v>
      </c>
      <c r="AO15" s="468">
        <v>1</v>
      </c>
      <c r="AP15" s="468">
        <v>10</v>
      </c>
      <c r="AQ15" s="476">
        <f ca="1">IF($AP15=1,IF(INDIRECT(ADDRESS(($AN15-1)*3+$AO15+5,$AP15+7))="",0,INDIRECT(ADDRESS(($AN15-1)*3+$AO15+5,$AP15+7))),IF(INDIRECT(ADDRESS(($AN15-1)*3+$AO15+5,$AP15+7))="",0,IF(COUNTIF(INDIRECT(ADDRESS(($AN15-1)*36+($AO15-1)*12+6,COLUMN())):INDIRECT(ADDRESS(($AN15-1)*36+($AO15-1)*12+$AP15+4,COLUMN())),INDIRECT(ADDRESS(($AN15-1)*3+$AO15+5,$AP15+7)))&gt;=1,0,INDIRECT(ADDRESS(($AN15-1)*3+$AO15+5,$AP15+7)))))</f>
        <v>0</v>
      </c>
      <c r="AR15" s="468">
        <f ca="1">COUNTIF(INDIRECT("H"&amp;(ROW()+12*(($AN15-1)*3+$AO15)-ROW())/12+5):INDIRECT("S"&amp;(ROW()+12*(($AN15-1)*3+$AO15)-ROW())/12+5),AQ15)</f>
        <v>0</v>
      </c>
      <c r="AS15" s="476">
        <f ca="1">IF($AP15=1,IF(INDIRECT(ADDRESS(($AN15-1)*3+$AO15+5,$AP15+20))="",0,INDIRECT(ADDRESS(($AN15-1)*3+$AO15+5,$AP15+20))),IF(INDIRECT(ADDRESS(($AN15-1)*3+$AO15+5,$AP15+20))="",0,IF(COUNTIF(INDIRECT(ADDRESS(($AN15-1)*36+($AO15-1)*12+6,COLUMN())):INDIRECT(ADDRESS(($AN15-1)*36+($AO15-1)*12+$AP15+4,COLUMN())),INDIRECT(ADDRESS(($AN15-1)*3+$AO15+5,$AP15+20)))&gt;=1,0,INDIRECT(ADDRESS(($AN15-1)*3+$AO15+5,$AP15+20)))))</f>
        <v>0</v>
      </c>
      <c r="AT15" s="468">
        <f ca="1">COUNTIF(INDIRECT("U"&amp;(ROW()+12*(($AN15-1)*3+$AO15)-ROW())/12+5):INDIRECT("AF"&amp;(ROW()+12*(($AN15-1)*3+$AO15)-ROW())/12+5),AS15)</f>
        <v>0</v>
      </c>
      <c r="AU15" s="468">
        <f ca="1">IF(AND(AQ15+AS15&gt;0,AR15+AT15&gt;0),COUNTIF(AU$6:AU14,"&gt;0")+1,0)</f>
        <v>0</v>
      </c>
      <c r="BE15" s="468">
        <v>1</v>
      </c>
      <c r="BG15" s="484">
        <f t="shared" ref="BG15:BR15" si="14">SUM(H15:H16)</f>
        <v>0</v>
      </c>
      <c r="BH15" s="484">
        <f t="shared" si="14"/>
        <v>0</v>
      </c>
      <c r="BI15" s="484">
        <f t="shared" si="14"/>
        <v>0</v>
      </c>
      <c r="BJ15" s="484">
        <f t="shared" si="14"/>
        <v>0</v>
      </c>
      <c r="BK15" s="484">
        <f t="shared" si="14"/>
        <v>0</v>
      </c>
      <c r="BL15" s="484">
        <f t="shared" si="14"/>
        <v>0</v>
      </c>
      <c r="BM15" s="484">
        <f t="shared" si="14"/>
        <v>0</v>
      </c>
      <c r="BN15" s="484">
        <f t="shared" si="14"/>
        <v>0</v>
      </c>
      <c r="BO15" s="484">
        <f t="shared" si="14"/>
        <v>0</v>
      </c>
      <c r="BP15" s="484">
        <f t="shared" si="14"/>
        <v>0</v>
      </c>
      <c r="BQ15" s="484">
        <f t="shared" si="14"/>
        <v>0</v>
      </c>
      <c r="BR15" s="484">
        <f t="shared" si="14"/>
        <v>0</v>
      </c>
      <c r="BS15" s="483"/>
      <c r="BT15" s="484">
        <f t="shared" ref="BT15:CE15" si="15">SUM(U15:U16)</f>
        <v>0</v>
      </c>
      <c r="BU15" s="484">
        <f t="shared" si="15"/>
        <v>0</v>
      </c>
      <c r="BV15" s="484">
        <f t="shared" si="15"/>
        <v>0</v>
      </c>
      <c r="BW15" s="484">
        <f t="shared" si="15"/>
        <v>0</v>
      </c>
      <c r="BX15" s="484">
        <f t="shared" si="15"/>
        <v>0</v>
      </c>
      <c r="BY15" s="484">
        <f t="shared" si="15"/>
        <v>0</v>
      </c>
      <c r="BZ15" s="484">
        <f t="shared" si="15"/>
        <v>0</v>
      </c>
      <c r="CA15" s="484">
        <f t="shared" si="15"/>
        <v>0</v>
      </c>
      <c r="CB15" s="484">
        <f t="shared" si="15"/>
        <v>0</v>
      </c>
      <c r="CC15" s="484">
        <f t="shared" si="15"/>
        <v>0</v>
      </c>
      <c r="CD15" s="484">
        <f t="shared" si="15"/>
        <v>0</v>
      </c>
      <c r="CE15" s="484">
        <f t="shared" si="15"/>
        <v>0</v>
      </c>
      <c r="CH15" s="485" t="s">
        <v>391</v>
      </c>
      <c r="CI15" s="484">
        <f>IF(OR($D15="副園長",$D15="教頭",$D15="主任保育士",$D15="主幹教諭"),0,BG15)</f>
        <v>0</v>
      </c>
      <c r="CJ15" s="484">
        <f t="shared" ref="CJ15:CT15" si="16">IF(OR($D15="副園長",$D15="教頭",$D15="主任保育士",$D15="主幹教諭"),0,BH15)</f>
        <v>0</v>
      </c>
      <c r="CK15" s="484">
        <f t="shared" si="16"/>
        <v>0</v>
      </c>
      <c r="CL15" s="484">
        <f t="shared" si="16"/>
        <v>0</v>
      </c>
      <c r="CM15" s="484">
        <f t="shared" si="16"/>
        <v>0</v>
      </c>
      <c r="CN15" s="484">
        <f t="shared" si="16"/>
        <v>0</v>
      </c>
      <c r="CO15" s="484">
        <f t="shared" si="16"/>
        <v>0</v>
      </c>
      <c r="CP15" s="484">
        <f t="shared" si="16"/>
        <v>0</v>
      </c>
      <c r="CQ15" s="484">
        <f t="shared" si="16"/>
        <v>0</v>
      </c>
      <c r="CR15" s="484">
        <f t="shared" si="16"/>
        <v>0</v>
      </c>
      <c r="CS15" s="484">
        <f t="shared" si="16"/>
        <v>0</v>
      </c>
      <c r="CT15" s="484">
        <f t="shared" si="16"/>
        <v>0</v>
      </c>
    </row>
    <row r="16" spans="1:98" x14ac:dyDescent="0.15">
      <c r="A16" s="734"/>
      <c r="B16" s="737"/>
      <c r="C16" s="737"/>
      <c r="D16" s="737"/>
      <c r="E16" s="740"/>
      <c r="F16" s="737"/>
      <c r="G16" s="486" t="s">
        <v>320</v>
      </c>
      <c r="H16" s="487"/>
      <c r="I16" s="488" t="str">
        <f t="shared" si="1"/>
        <v/>
      </c>
      <c r="J16" s="488" t="str">
        <f t="shared" si="1"/>
        <v/>
      </c>
      <c r="K16" s="488" t="str">
        <f t="shared" si="1"/>
        <v/>
      </c>
      <c r="L16" s="488" t="str">
        <f t="shared" si="1"/>
        <v/>
      </c>
      <c r="M16" s="488" t="str">
        <f t="shared" si="1"/>
        <v/>
      </c>
      <c r="N16" s="488" t="str">
        <f t="shared" si="1"/>
        <v/>
      </c>
      <c r="O16" s="488" t="str">
        <f t="shared" si="1"/>
        <v/>
      </c>
      <c r="P16" s="488" t="str">
        <f t="shared" si="1"/>
        <v/>
      </c>
      <c r="Q16" s="488" t="str">
        <f t="shared" si="1"/>
        <v/>
      </c>
      <c r="R16" s="488" t="str">
        <f t="shared" si="1"/>
        <v/>
      </c>
      <c r="S16" s="488" t="str">
        <f t="shared" si="1"/>
        <v/>
      </c>
      <c r="T16" s="489">
        <f t="shared" si="2"/>
        <v>0</v>
      </c>
      <c r="U16" s="490"/>
      <c r="V16" s="491" t="str">
        <f t="shared" si="3"/>
        <v/>
      </c>
      <c r="W16" s="491" t="str">
        <f t="shared" si="3"/>
        <v/>
      </c>
      <c r="X16" s="491" t="str">
        <f t="shared" si="3"/>
        <v/>
      </c>
      <c r="Y16" s="491" t="str">
        <f t="shared" si="3"/>
        <v/>
      </c>
      <c r="Z16" s="491" t="str">
        <f t="shared" si="3"/>
        <v/>
      </c>
      <c r="AA16" s="491" t="str">
        <f t="shared" si="3"/>
        <v/>
      </c>
      <c r="AB16" s="491" t="str">
        <f t="shared" si="3"/>
        <v/>
      </c>
      <c r="AC16" s="491" t="str">
        <f t="shared" si="3"/>
        <v/>
      </c>
      <c r="AD16" s="491" t="str">
        <f t="shared" si="3"/>
        <v/>
      </c>
      <c r="AE16" s="491" t="str">
        <f t="shared" si="3"/>
        <v/>
      </c>
      <c r="AF16" s="491" t="str">
        <f t="shared" si="3"/>
        <v/>
      </c>
      <c r="AG16" s="489">
        <f t="shared" si="4"/>
        <v>0</v>
      </c>
      <c r="AH16" s="483"/>
      <c r="AI16" s="483"/>
      <c r="AJ16" s="483"/>
      <c r="AK16" s="483"/>
      <c r="AL16" s="483"/>
      <c r="AM16" s="483"/>
      <c r="AN16" s="468">
        <v>1</v>
      </c>
      <c r="AO16" s="468">
        <v>1</v>
      </c>
      <c r="AP16" s="468">
        <v>11</v>
      </c>
      <c r="AQ16" s="476">
        <f ca="1">IF($AP16=1,IF(INDIRECT(ADDRESS(($AN16-1)*3+$AO16+5,$AP16+7))="",0,INDIRECT(ADDRESS(($AN16-1)*3+$AO16+5,$AP16+7))),IF(INDIRECT(ADDRESS(($AN16-1)*3+$AO16+5,$AP16+7))="",0,IF(COUNTIF(INDIRECT(ADDRESS(($AN16-1)*36+($AO16-1)*12+6,COLUMN())):INDIRECT(ADDRESS(($AN16-1)*36+($AO16-1)*12+$AP16+4,COLUMN())),INDIRECT(ADDRESS(($AN16-1)*3+$AO16+5,$AP16+7)))&gt;=1,0,INDIRECT(ADDRESS(($AN16-1)*3+$AO16+5,$AP16+7)))))</f>
        <v>0</v>
      </c>
      <c r="AR16" s="468">
        <f ca="1">COUNTIF(INDIRECT("H"&amp;(ROW()+12*(($AN16-1)*3+$AO16)-ROW())/12+5):INDIRECT("S"&amp;(ROW()+12*(($AN16-1)*3+$AO16)-ROW())/12+5),AQ16)</f>
        <v>0</v>
      </c>
      <c r="AS16" s="476">
        <f ca="1">IF($AP16=1,IF(INDIRECT(ADDRESS(($AN16-1)*3+$AO16+5,$AP16+20))="",0,INDIRECT(ADDRESS(($AN16-1)*3+$AO16+5,$AP16+20))),IF(INDIRECT(ADDRESS(($AN16-1)*3+$AO16+5,$AP16+20))="",0,IF(COUNTIF(INDIRECT(ADDRESS(($AN16-1)*36+($AO16-1)*12+6,COLUMN())):INDIRECT(ADDRESS(($AN16-1)*36+($AO16-1)*12+$AP16+4,COLUMN())),INDIRECT(ADDRESS(($AN16-1)*3+$AO16+5,$AP16+20)))&gt;=1,0,INDIRECT(ADDRESS(($AN16-1)*3+$AO16+5,$AP16+20)))))</f>
        <v>0</v>
      </c>
      <c r="AT16" s="468">
        <f ca="1">COUNTIF(INDIRECT("U"&amp;(ROW()+12*(($AN16-1)*3+$AO16)-ROW())/12+5):INDIRECT("AF"&amp;(ROW()+12*(($AN16-1)*3+$AO16)-ROW())/12+5),AS16)</f>
        <v>0</v>
      </c>
      <c r="AU16" s="468">
        <f ca="1">IF(AND(AQ16+AS16&gt;0,AR16+AT16&gt;0),COUNTIF(AU$6:AU15,"&gt;0")+1,0)</f>
        <v>0</v>
      </c>
      <c r="BE16" s="468">
        <v>2</v>
      </c>
      <c r="BF16" s="468" t="s">
        <v>319</v>
      </c>
      <c r="BG16" s="484">
        <f>IF(BG15+BT15&gt;マスタ!$C$3,1,0)</f>
        <v>0</v>
      </c>
      <c r="BH16" s="484">
        <f>IF(BH15+BU15&gt;マスタ!$C$3,1,0)</f>
        <v>0</v>
      </c>
      <c r="BI16" s="484">
        <f>IF(BI15+BV15&gt;マスタ!$C$3,1,0)</f>
        <v>0</v>
      </c>
      <c r="BJ16" s="484">
        <f>IF(BJ15+BW15&gt;マスタ!$C$3,1,0)</f>
        <v>0</v>
      </c>
      <c r="BK16" s="484">
        <f>IF(BK15+BX15&gt;マスタ!$C$3,1,0)</f>
        <v>0</v>
      </c>
      <c r="BL16" s="484">
        <f>IF(BL15+BY15&gt;マスタ!$C$3,1,0)</f>
        <v>0</v>
      </c>
      <c r="BM16" s="484">
        <f>IF(BM15+BZ15&gt;マスタ!$C$3,1,0)</f>
        <v>0</v>
      </c>
      <c r="BN16" s="484">
        <f>IF(BN15+CA15&gt;マスタ!$C$3,1,0)</f>
        <v>0</v>
      </c>
      <c r="BO16" s="484">
        <f>IF(BO15+CB15&gt;マスタ!$C$3,1,0)</f>
        <v>0</v>
      </c>
      <c r="BP16" s="484">
        <f>IF(BP15+CC15&gt;マスタ!$C$3,1,0)</f>
        <v>0</v>
      </c>
      <c r="BQ16" s="484">
        <f>IF(BQ15+CD15&gt;マスタ!$C$3,1,0)</f>
        <v>0</v>
      </c>
      <c r="BR16" s="484">
        <f>IF(BR15+CE15&gt;マスタ!$C$3,1,0)</f>
        <v>0</v>
      </c>
      <c r="BS16" s="483"/>
      <c r="BT16" s="484"/>
      <c r="BU16" s="484"/>
      <c r="BV16" s="484"/>
      <c r="BW16" s="484"/>
      <c r="BX16" s="484"/>
      <c r="BY16" s="484"/>
      <c r="BZ16" s="484"/>
      <c r="CA16" s="484"/>
      <c r="CB16" s="484"/>
      <c r="CC16" s="484"/>
      <c r="CD16" s="484"/>
      <c r="CE16" s="484"/>
    </row>
    <row r="17" spans="1:98" x14ac:dyDescent="0.15">
      <c r="A17" s="735"/>
      <c r="B17" s="738"/>
      <c r="C17" s="738"/>
      <c r="D17" s="738"/>
      <c r="E17" s="741"/>
      <c r="F17" s="738"/>
      <c r="G17" s="492" t="s">
        <v>462</v>
      </c>
      <c r="H17" s="493"/>
      <c r="I17" s="494"/>
      <c r="J17" s="494"/>
      <c r="K17" s="494"/>
      <c r="L17" s="494"/>
      <c r="M17" s="494"/>
      <c r="N17" s="494"/>
      <c r="O17" s="494"/>
      <c r="P17" s="494"/>
      <c r="Q17" s="494"/>
      <c r="R17" s="494"/>
      <c r="S17" s="494"/>
      <c r="T17" s="495">
        <f t="shared" si="2"/>
        <v>0</v>
      </c>
      <c r="U17" s="496"/>
      <c r="V17" s="497"/>
      <c r="W17" s="497"/>
      <c r="X17" s="497"/>
      <c r="Y17" s="497"/>
      <c r="Z17" s="497"/>
      <c r="AA17" s="497"/>
      <c r="AB17" s="497"/>
      <c r="AC17" s="497"/>
      <c r="AD17" s="497"/>
      <c r="AE17" s="497"/>
      <c r="AF17" s="497"/>
      <c r="AG17" s="495">
        <f t="shared" si="4"/>
        <v>0</v>
      </c>
      <c r="AH17" s="483"/>
      <c r="AI17" s="483"/>
      <c r="AJ17" s="483"/>
      <c r="AK17" s="483"/>
      <c r="AL17" s="483"/>
      <c r="AM17" s="483"/>
      <c r="AN17" s="468">
        <v>1</v>
      </c>
      <c r="AO17" s="468">
        <v>1</v>
      </c>
      <c r="AP17" s="468">
        <v>12</v>
      </c>
      <c r="AQ17" s="476">
        <f ca="1">IF($AP17=1,IF(INDIRECT(ADDRESS(($AN17-1)*3+$AO17+5,$AP17+7))="",0,INDIRECT(ADDRESS(($AN17-1)*3+$AO17+5,$AP17+7))),IF(INDIRECT(ADDRESS(($AN17-1)*3+$AO17+5,$AP17+7))="",0,IF(COUNTIF(INDIRECT(ADDRESS(($AN17-1)*36+($AO17-1)*12+6,COLUMN())):INDIRECT(ADDRESS(($AN17-1)*36+($AO17-1)*12+$AP17+4,COLUMN())),INDIRECT(ADDRESS(($AN17-1)*3+$AO17+5,$AP17+7)))&gt;=1,0,INDIRECT(ADDRESS(($AN17-1)*3+$AO17+5,$AP17+7)))))</f>
        <v>0</v>
      </c>
      <c r="AR17" s="468">
        <f ca="1">COUNTIF(INDIRECT("H"&amp;(ROW()+12*(($AN17-1)*3+$AO17)-ROW())/12+5):INDIRECT("S"&amp;(ROW()+12*(($AN17-1)*3+$AO17)-ROW())/12+5),AQ17)</f>
        <v>0</v>
      </c>
      <c r="AS17" s="476">
        <f ca="1">IF($AP17=1,IF(INDIRECT(ADDRESS(($AN17-1)*3+$AO17+5,$AP17+20))="",0,INDIRECT(ADDRESS(($AN17-1)*3+$AO17+5,$AP17+20))),IF(INDIRECT(ADDRESS(($AN17-1)*3+$AO17+5,$AP17+20))="",0,IF(COUNTIF(INDIRECT(ADDRESS(($AN17-1)*36+($AO17-1)*12+6,COLUMN())):INDIRECT(ADDRESS(($AN17-1)*36+($AO17-1)*12+$AP17+4,COLUMN())),INDIRECT(ADDRESS(($AN17-1)*3+$AO17+5,$AP17+20)))&gt;=1,0,INDIRECT(ADDRESS(($AN17-1)*3+$AO17+5,$AP17+20)))))</f>
        <v>0</v>
      </c>
      <c r="AT17" s="468">
        <f ca="1">COUNTIF(INDIRECT("U"&amp;(ROW()+12*(($AN17-1)*3+$AO17)-ROW())/12+5):INDIRECT("AF"&amp;(ROW()+12*(($AN17-1)*3+$AO17)-ROW())/12+5),AS17)</f>
        <v>0</v>
      </c>
      <c r="AU17" s="468">
        <f ca="1">IF(AND(AQ17+AS17&gt;0,AR17+AT17&gt;0),COUNTIF(AU$6:AU16,"&gt;0")+1,0)</f>
        <v>0</v>
      </c>
      <c r="BE17" s="468">
        <v>3</v>
      </c>
      <c r="BF17" s="485"/>
      <c r="BG17" s="484"/>
      <c r="BH17" s="484"/>
      <c r="BI17" s="484"/>
      <c r="BJ17" s="484"/>
      <c r="BK17" s="484"/>
      <c r="BL17" s="484"/>
      <c r="BM17" s="484"/>
      <c r="BN17" s="484"/>
      <c r="BO17" s="484"/>
      <c r="BP17" s="484"/>
      <c r="BQ17" s="484"/>
      <c r="BR17" s="484"/>
      <c r="BS17" s="483"/>
      <c r="BT17" s="484"/>
      <c r="BU17" s="484"/>
      <c r="BV17" s="484"/>
      <c r="BW17" s="484"/>
      <c r="BX17" s="484"/>
      <c r="BY17" s="484"/>
      <c r="BZ17" s="484"/>
      <c r="CA17" s="484"/>
      <c r="CB17" s="484"/>
      <c r="CC17" s="484"/>
      <c r="CD17" s="484"/>
      <c r="CE17" s="484"/>
    </row>
    <row r="18" spans="1:98" x14ac:dyDescent="0.15">
      <c r="A18" s="733">
        <v>5</v>
      </c>
      <c r="B18" s="736"/>
      <c r="C18" s="736"/>
      <c r="D18" s="736"/>
      <c r="E18" s="739"/>
      <c r="F18" s="736"/>
      <c r="G18" s="477" t="s">
        <v>321</v>
      </c>
      <c r="H18" s="478"/>
      <c r="I18" s="479" t="str">
        <f t="shared" si="1"/>
        <v/>
      </c>
      <c r="J18" s="479" t="str">
        <f t="shared" si="1"/>
        <v/>
      </c>
      <c r="K18" s="479" t="str">
        <f t="shared" si="1"/>
        <v/>
      </c>
      <c r="L18" s="479" t="str">
        <f t="shared" si="1"/>
        <v/>
      </c>
      <c r="M18" s="479" t="str">
        <f t="shared" si="1"/>
        <v/>
      </c>
      <c r="N18" s="479" t="str">
        <f t="shared" si="1"/>
        <v/>
      </c>
      <c r="O18" s="479" t="str">
        <f t="shared" si="1"/>
        <v/>
      </c>
      <c r="P18" s="479" t="str">
        <f t="shared" si="1"/>
        <v/>
      </c>
      <c r="Q18" s="479" t="str">
        <f t="shared" si="1"/>
        <v/>
      </c>
      <c r="R18" s="479" t="str">
        <f t="shared" si="1"/>
        <v/>
      </c>
      <c r="S18" s="479" t="str">
        <f t="shared" si="1"/>
        <v/>
      </c>
      <c r="T18" s="480">
        <f t="shared" si="2"/>
        <v>0</v>
      </c>
      <c r="U18" s="481"/>
      <c r="V18" s="482" t="str">
        <f t="shared" si="3"/>
        <v/>
      </c>
      <c r="W18" s="482" t="str">
        <f t="shared" si="3"/>
        <v/>
      </c>
      <c r="X18" s="482" t="str">
        <f t="shared" si="3"/>
        <v/>
      </c>
      <c r="Y18" s="482" t="str">
        <f t="shared" si="3"/>
        <v/>
      </c>
      <c r="Z18" s="482" t="str">
        <f t="shared" si="3"/>
        <v/>
      </c>
      <c r="AA18" s="482" t="str">
        <f t="shared" si="3"/>
        <v/>
      </c>
      <c r="AB18" s="482" t="str">
        <f t="shared" si="3"/>
        <v/>
      </c>
      <c r="AC18" s="482" t="str">
        <f t="shared" si="3"/>
        <v/>
      </c>
      <c r="AD18" s="482" t="str">
        <f t="shared" si="3"/>
        <v/>
      </c>
      <c r="AE18" s="482" t="str">
        <f t="shared" si="3"/>
        <v/>
      </c>
      <c r="AF18" s="482" t="str">
        <f t="shared" si="3"/>
        <v/>
      </c>
      <c r="AG18" s="480">
        <f t="shared" si="4"/>
        <v>0</v>
      </c>
      <c r="AH18" s="483"/>
      <c r="AI18" s="483"/>
      <c r="AJ18" s="483"/>
      <c r="AK18" s="483"/>
      <c r="AL18" s="483"/>
      <c r="AM18" s="483"/>
      <c r="AN18" s="468">
        <v>1</v>
      </c>
      <c r="AO18" s="468">
        <v>2</v>
      </c>
      <c r="AP18" s="468">
        <v>1</v>
      </c>
      <c r="AQ18" s="476">
        <f ca="1">IF($AP18=1,IF(INDIRECT(ADDRESS(($AN18-1)*3+$AO18+5,$AP18+7))="",0,INDIRECT(ADDRESS(($AN18-1)*3+$AO18+5,$AP18+7))),IF(INDIRECT(ADDRESS(($AN18-1)*3+$AO18+5,$AP18+7))="",0,IF(COUNTIF(INDIRECT(ADDRESS(($AN18-1)*36+($AO18-1)*12+6,COLUMN())):INDIRECT(ADDRESS(($AN18-1)*36+($AO18-1)*12+$AP18+4,COLUMN())),INDIRECT(ADDRESS(($AN18-1)*3+$AO18+5,$AP18+7)))&gt;=1,0,INDIRECT(ADDRESS(($AN18-1)*3+$AO18+5,$AP18+7)))))</f>
        <v>0</v>
      </c>
      <c r="AR18" s="468">
        <f ca="1">COUNTIF(INDIRECT("H"&amp;(ROW()+12*(($AN18-1)*3+$AO18)-ROW())/12+5):INDIRECT("S"&amp;(ROW()+12*(($AN18-1)*3+$AO18)-ROW())/12+5),AQ18)</f>
        <v>0</v>
      </c>
      <c r="AS18" s="476">
        <f ca="1">IF($AP18=1,IF(INDIRECT(ADDRESS(($AN18-1)*3+$AO18+5,$AP18+20))="",0,INDIRECT(ADDRESS(($AN18-1)*3+$AO18+5,$AP18+20))),IF(INDIRECT(ADDRESS(($AN18-1)*3+$AO18+5,$AP18+20))="",0,IF(COUNTIF(INDIRECT(ADDRESS(($AN18-1)*36+($AO18-1)*12+6,COLUMN())):INDIRECT(ADDRESS(($AN18-1)*36+($AO18-1)*12+$AP18+4,COLUMN())),INDIRECT(ADDRESS(($AN18-1)*3+$AO18+5,$AP18+20)))&gt;=1,0,INDIRECT(ADDRESS(($AN18-1)*3+$AO18+5,$AP18+20)))))</f>
        <v>0</v>
      </c>
      <c r="AT18" s="468">
        <f ca="1">COUNTIF(INDIRECT("U"&amp;(ROW()+12*(($AN18-1)*3+$AO18)-ROW())/12+5):INDIRECT("AF"&amp;(ROW()+12*(($AN18-1)*3+$AO18)-ROW())/12+5),AS18)</f>
        <v>0</v>
      </c>
      <c r="AU18" s="468">
        <f ca="1">IF(AND(AQ18+AS18&gt;0,AR18+AT18&gt;0),COUNTIF(AU$6:AU17,"&gt;0")+1,0)</f>
        <v>0</v>
      </c>
      <c r="BE18" s="468">
        <v>1</v>
      </c>
      <c r="BG18" s="484">
        <f t="shared" ref="BG18:BR18" si="17">SUM(H18:H19)</f>
        <v>0</v>
      </c>
      <c r="BH18" s="484">
        <f t="shared" si="17"/>
        <v>0</v>
      </c>
      <c r="BI18" s="484">
        <f t="shared" si="17"/>
        <v>0</v>
      </c>
      <c r="BJ18" s="484">
        <f t="shared" si="17"/>
        <v>0</v>
      </c>
      <c r="BK18" s="484">
        <f t="shared" si="17"/>
        <v>0</v>
      </c>
      <c r="BL18" s="484">
        <f t="shared" si="17"/>
        <v>0</v>
      </c>
      <c r="BM18" s="484">
        <f t="shared" si="17"/>
        <v>0</v>
      </c>
      <c r="BN18" s="484">
        <f t="shared" si="17"/>
        <v>0</v>
      </c>
      <c r="BO18" s="484">
        <f t="shared" si="17"/>
        <v>0</v>
      </c>
      <c r="BP18" s="484">
        <f t="shared" si="17"/>
        <v>0</v>
      </c>
      <c r="BQ18" s="484">
        <f t="shared" si="17"/>
        <v>0</v>
      </c>
      <c r="BR18" s="484">
        <f t="shared" si="17"/>
        <v>0</v>
      </c>
      <c r="BS18" s="483"/>
      <c r="BT18" s="484">
        <f t="shared" ref="BT18:CE18" si="18">SUM(U18:U19)</f>
        <v>0</v>
      </c>
      <c r="BU18" s="484">
        <f t="shared" si="18"/>
        <v>0</v>
      </c>
      <c r="BV18" s="484">
        <f t="shared" si="18"/>
        <v>0</v>
      </c>
      <c r="BW18" s="484">
        <f t="shared" si="18"/>
        <v>0</v>
      </c>
      <c r="BX18" s="484">
        <f t="shared" si="18"/>
        <v>0</v>
      </c>
      <c r="BY18" s="484">
        <f t="shared" si="18"/>
        <v>0</v>
      </c>
      <c r="BZ18" s="484">
        <f t="shared" si="18"/>
        <v>0</v>
      </c>
      <c r="CA18" s="484">
        <f t="shared" si="18"/>
        <v>0</v>
      </c>
      <c r="CB18" s="484">
        <f t="shared" si="18"/>
        <v>0</v>
      </c>
      <c r="CC18" s="484">
        <f t="shared" si="18"/>
        <v>0</v>
      </c>
      <c r="CD18" s="484">
        <f t="shared" si="18"/>
        <v>0</v>
      </c>
      <c r="CE18" s="484">
        <f t="shared" si="18"/>
        <v>0</v>
      </c>
      <c r="CH18" s="485" t="s">
        <v>391</v>
      </c>
      <c r="CI18" s="484">
        <f>IF(OR($D18="副園長",$D18="教頭",$D18="主任保育士",$D18="主幹教諭"),0,BG18)</f>
        <v>0</v>
      </c>
      <c r="CJ18" s="484">
        <f t="shared" ref="CJ18:CT18" si="19">IF(OR($D18="副園長",$D18="教頭",$D18="主任保育士",$D18="主幹教諭"),0,BH18)</f>
        <v>0</v>
      </c>
      <c r="CK18" s="484">
        <f t="shared" si="19"/>
        <v>0</v>
      </c>
      <c r="CL18" s="484">
        <f t="shared" si="19"/>
        <v>0</v>
      </c>
      <c r="CM18" s="484">
        <f t="shared" si="19"/>
        <v>0</v>
      </c>
      <c r="CN18" s="484">
        <f t="shared" si="19"/>
        <v>0</v>
      </c>
      <c r="CO18" s="484">
        <f t="shared" si="19"/>
        <v>0</v>
      </c>
      <c r="CP18" s="484">
        <f t="shared" si="19"/>
        <v>0</v>
      </c>
      <c r="CQ18" s="484">
        <f t="shared" si="19"/>
        <v>0</v>
      </c>
      <c r="CR18" s="484">
        <f t="shared" si="19"/>
        <v>0</v>
      </c>
      <c r="CS18" s="484">
        <f t="shared" si="19"/>
        <v>0</v>
      </c>
      <c r="CT18" s="484">
        <f t="shared" si="19"/>
        <v>0</v>
      </c>
    </row>
    <row r="19" spans="1:98" x14ac:dyDescent="0.15">
      <c r="A19" s="734"/>
      <c r="B19" s="737"/>
      <c r="C19" s="737"/>
      <c r="D19" s="737"/>
      <c r="E19" s="740"/>
      <c r="F19" s="737"/>
      <c r="G19" s="486" t="s">
        <v>320</v>
      </c>
      <c r="H19" s="487"/>
      <c r="I19" s="488" t="str">
        <f t="shared" si="1"/>
        <v/>
      </c>
      <c r="J19" s="488" t="str">
        <f t="shared" si="1"/>
        <v/>
      </c>
      <c r="K19" s="488" t="str">
        <f t="shared" si="1"/>
        <v/>
      </c>
      <c r="L19" s="488" t="str">
        <f t="shared" si="1"/>
        <v/>
      </c>
      <c r="M19" s="488" t="str">
        <f t="shared" si="1"/>
        <v/>
      </c>
      <c r="N19" s="488" t="str">
        <f t="shared" si="1"/>
        <v/>
      </c>
      <c r="O19" s="488" t="str">
        <f t="shared" si="1"/>
        <v/>
      </c>
      <c r="P19" s="488" t="str">
        <f t="shared" si="1"/>
        <v/>
      </c>
      <c r="Q19" s="488" t="str">
        <f t="shared" si="1"/>
        <v/>
      </c>
      <c r="R19" s="488" t="str">
        <f t="shared" si="1"/>
        <v/>
      </c>
      <c r="S19" s="488" t="str">
        <f t="shared" si="1"/>
        <v/>
      </c>
      <c r="T19" s="489">
        <f t="shared" si="2"/>
        <v>0</v>
      </c>
      <c r="U19" s="490"/>
      <c r="V19" s="491" t="str">
        <f t="shared" si="3"/>
        <v/>
      </c>
      <c r="W19" s="491" t="str">
        <f t="shared" si="3"/>
        <v/>
      </c>
      <c r="X19" s="491" t="str">
        <f t="shared" si="3"/>
        <v/>
      </c>
      <c r="Y19" s="491" t="str">
        <f t="shared" si="3"/>
        <v/>
      </c>
      <c r="Z19" s="491" t="str">
        <f t="shared" si="3"/>
        <v/>
      </c>
      <c r="AA19" s="491" t="str">
        <f t="shared" si="3"/>
        <v/>
      </c>
      <c r="AB19" s="491" t="str">
        <f t="shared" si="3"/>
        <v/>
      </c>
      <c r="AC19" s="491" t="str">
        <f t="shared" si="3"/>
        <v/>
      </c>
      <c r="AD19" s="491" t="str">
        <f t="shared" si="3"/>
        <v/>
      </c>
      <c r="AE19" s="491" t="str">
        <f t="shared" si="3"/>
        <v/>
      </c>
      <c r="AF19" s="491" t="str">
        <f t="shared" si="3"/>
        <v/>
      </c>
      <c r="AG19" s="489">
        <f t="shared" si="4"/>
        <v>0</v>
      </c>
      <c r="AH19" s="483"/>
      <c r="AI19" s="483"/>
      <c r="AJ19" s="483"/>
      <c r="AK19" s="483"/>
      <c r="AL19" s="483"/>
      <c r="AM19" s="483"/>
      <c r="AN19" s="468">
        <v>1</v>
      </c>
      <c r="AO19" s="468">
        <v>2</v>
      </c>
      <c r="AP19" s="468">
        <v>2</v>
      </c>
      <c r="AQ19" s="476">
        <f ca="1">IF($AP19=1,IF(INDIRECT(ADDRESS(($AN19-1)*3+$AO19+5,$AP19+7))="",0,INDIRECT(ADDRESS(($AN19-1)*3+$AO19+5,$AP19+7))),IF(INDIRECT(ADDRESS(($AN19-1)*3+$AO19+5,$AP19+7))="",0,IF(COUNTIF(INDIRECT(ADDRESS(($AN19-1)*36+($AO19-1)*12+6,COLUMN())):INDIRECT(ADDRESS(($AN19-1)*36+($AO19-1)*12+$AP19+4,COLUMN())),INDIRECT(ADDRESS(($AN19-1)*3+$AO19+5,$AP19+7)))&gt;=1,0,INDIRECT(ADDRESS(($AN19-1)*3+$AO19+5,$AP19+7)))))</f>
        <v>0</v>
      </c>
      <c r="AR19" s="468">
        <f ca="1">COUNTIF(INDIRECT("H"&amp;(ROW()+12*(($AN19-1)*3+$AO19)-ROW())/12+5):INDIRECT("S"&amp;(ROW()+12*(($AN19-1)*3+$AO19)-ROW())/12+5),AQ19)</f>
        <v>0</v>
      </c>
      <c r="AS19" s="476">
        <f ca="1">IF($AP19=1,IF(INDIRECT(ADDRESS(($AN19-1)*3+$AO19+5,$AP19+20))="",0,INDIRECT(ADDRESS(($AN19-1)*3+$AO19+5,$AP19+20))),IF(INDIRECT(ADDRESS(($AN19-1)*3+$AO19+5,$AP19+20))="",0,IF(COUNTIF(INDIRECT(ADDRESS(($AN19-1)*36+($AO19-1)*12+6,COLUMN())):INDIRECT(ADDRESS(($AN19-1)*36+($AO19-1)*12+$AP19+4,COLUMN())),INDIRECT(ADDRESS(($AN19-1)*3+$AO19+5,$AP19+20)))&gt;=1,0,INDIRECT(ADDRESS(($AN19-1)*3+$AO19+5,$AP19+20)))))</f>
        <v>0</v>
      </c>
      <c r="AT19" s="468">
        <f ca="1">COUNTIF(INDIRECT("U"&amp;(ROW()+12*(($AN19-1)*3+$AO19)-ROW())/12+5):INDIRECT("AF"&amp;(ROW()+12*(($AN19-1)*3+$AO19)-ROW())/12+5),AS19)</f>
        <v>0</v>
      </c>
      <c r="AU19" s="468">
        <f ca="1">IF(AND(AQ19+AS19&gt;0,AR19+AT19&gt;0),COUNTIF(AU$6:AU18,"&gt;0")+1,0)</f>
        <v>0</v>
      </c>
      <c r="BE19" s="468">
        <v>2</v>
      </c>
      <c r="BF19" s="468" t="s">
        <v>319</v>
      </c>
      <c r="BG19" s="484">
        <f>IF(BG18+BT18&gt;マスタ!$C$3,1,0)</f>
        <v>0</v>
      </c>
      <c r="BH19" s="484">
        <f>IF(BH18+BU18&gt;マスタ!$C$3,1,0)</f>
        <v>0</v>
      </c>
      <c r="BI19" s="484">
        <f>IF(BI18+BV18&gt;マスタ!$C$3,1,0)</f>
        <v>0</v>
      </c>
      <c r="BJ19" s="484">
        <f>IF(BJ18+BW18&gt;マスタ!$C$3,1,0)</f>
        <v>0</v>
      </c>
      <c r="BK19" s="484">
        <f>IF(BK18+BX18&gt;マスタ!$C$3,1,0)</f>
        <v>0</v>
      </c>
      <c r="BL19" s="484">
        <f>IF(BL18+BY18&gt;マスタ!$C$3,1,0)</f>
        <v>0</v>
      </c>
      <c r="BM19" s="484">
        <f>IF(BM18+BZ18&gt;マスタ!$C$3,1,0)</f>
        <v>0</v>
      </c>
      <c r="BN19" s="484">
        <f>IF(BN18+CA18&gt;マスタ!$C$3,1,0)</f>
        <v>0</v>
      </c>
      <c r="BO19" s="484">
        <f>IF(BO18+CB18&gt;マスタ!$C$3,1,0)</f>
        <v>0</v>
      </c>
      <c r="BP19" s="484">
        <f>IF(BP18+CC18&gt;マスタ!$C$3,1,0)</f>
        <v>0</v>
      </c>
      <c r="BQ19" s="484">
        <f>IF(BQ18+CD18&gt;マスタ!$C$3,1,0)</f>
        <v>0</v>
      </c>
      <c r="BR19" s="484">
        <f>IF(BR18+CE18&gt;マスタ!$C$3,1,0)</f>
        <v>0</v>
      </c>
      <c r="BS19" s="483"/>
      <c r="BT19" s="484"/>
      <c r="BU19" s="484"/>
      <c r="BV19" s="484"/>
      <c r="BW19" s="484"/>
      <c r="BX19" s="484"/>
      <c r="BY19" s="484"/>
      <c r="BZ19" s="484"/>
      <c r="CA19" s="484"/>
      <c r="CB19" s="484"/>
      <c r="CC19" s="484"/>
      <c r="CD19" s="484"/>
      <c r="CE19" s="484"/>
    </row>
    <row r="20" spans="1:98" x14ac:dyDescent="0.15">
      <c r="A20" s="735"/>
      <c r="B20" s="738"/>
      <c r="C20" s="738"/>
      <c r="D20" s="738"/>
      <c r="E20" s="741"/>
      <c r="F20" s="738"/>
      <c r="G20" s="492" t="s">
        <v>462</v>
      </c>
      <c r="H20" s="493"/>
      <c r="I20" s="494"/>
      <c r="J20" s="494"/>
      <c r="K20" s="494"/>
      <c r="L20" s="494"/>
      <c r="M20" s="494"/>
      <c r="N20" s="494"/>
      <c r="O20" s="494"/>
      <c r="P20" s="494"/>
      <c r="Q20" s="494"/>
      <c r="R20" s="494"/>
      <c r="S20" s="494"/>
      <c r="T20" s="495">
        <f t="shared" si="2"/>
        <v>0</v>
      </c>
      <c r="U20" s="496"/>
      <c r="V20" s="497"/>
      <c r="W20" s="497"/>
      <c r="X20" s="497"/>
      <c r="Y20" s="497"/>
      <c r="Z20" s="497"/>
      <c r="AA20" s="497"/>
      <c r="AB20" s="497"/>
      <c r="AC20" s="497"/>
      <c r="AD20" s="497"/>
      <c r="AE20" s="497"/>
      <c r="AF20" s="497"/>
      <c r="AG20" s="495">
        <f t="shared" si="4"/>
        <v>0</v>
      </c>
      <c r="AH20" s="483"/>
      <c r="AI20" s="483"/>
      <c r="AJ20" s="483"/>
      <c r="AK20" s="483"/>
      <c r="AL20" s="483"/>
      <c r="AM20" s="483"/>
      <c r="AN20" s="468">
        <v>1</v>
      </c>
      <c r="AO20" s="468">
        <v>2</v>
      </c>
      <c r="AP20" s="468">
        <v>3</v>
      </c>
      <c r="AQ20" s="476">
        <f ca="1">IF($AP20=1,IF(INDIRECT(ADDRESS(($AN20-1)*3+$AO20+5,$AP20+7))="",0,INDIRECT(ADDRESS(($AN20-1)*3+$AO20+5,$AP20+7))),IF(INDIRECT(ADDRESS(($AN20-1)*3+$AO20+5,$AP20+7))="",0,IF(COUNTIF(INDIRECT(ADDRESS(($AN20-1)*36+($AO20-1)*12+6,COLUMN())):INDIRECT(ADDRESS(($AN20-1)*36+($AO20-1)*12+$AP20+4,COLUMN())),INDIRECT(ADDRESS(($AN20-1)*3+$AO20+5,$AP20+7)))&gt;=1,0,INDIRECT(ADDRESS(($AN20-1)*3+$AO20+5,$AP20+7)))))</f>
        <v>0</v>
      </c>
      <c r="AR20" s="468">
        <f ca="1">COUNTIF(INDIRECT("H"&amp;(ROW()+12*(($AN20-1)*3+$AO20)-ROW())/12+5):INDIRECT("S"&amp;(ROW()+12*(($AN20-1)*3+$AO20)-ROW())/12+5),AQ20)</f>
        <v>0</v>
      </c>
      <c r="AS20" s="476">
        <f ca="1">IF($AP20=1,IF(INDIRECT(ADDRESS(($AN20-1)*3+$AO20+5,$AP20+20))="",0,INDIRECT(ADDRESS(($AN20-1)*3+$AO20+5,$AP20+20))),IF(INDIRECT(ADDRESS(($AN20-1)*3+$AO20+5,$AP20+20))="",0,IF(COUNTIF(INDIRECT(ADDRESS(($AN20-1)*36+($AO20-1)*12+6,COLUMN())):INDIRECT(ADDRESS(($AN20-1)*36+($AO20-1)*12+$AP20+4,COLUMN())),INDIRECT(ADDRESS(($AN20-1)*3+$AO20+5,$AP20+20)))&gt;=1,0,INDIRECT(ADDRESS(($AN20-1)*3+$AO20+5,$AP20+20)))))</f>
        <v>0</v>
      </c>
      <c r="AT20" s="468">
        <f ca="1">COUNTIF(INDIRECT("U"&amp;(ROW()+12*(($AN20-1)*3+$AO20)-ROW())/12+5):INDIRECT("AF"&amp;(ROW()+12*(($AN20-1)*3+$AO20)-ROW())/12+5),AS20)</f>
        <v>0</v>
      </c>
      <c r="AU20" s="468">
        <f ca="1">IF(AND(AQ20+AS20&gt;0,AR20+AT20&gt;0),COUNTIF(AU$6:AU19,"&gt;0")+1,0)</f>
        <v>0</v>
      </c>
      <c r="BE20" s="468">
        <v>3</v>
      </c>
      <c r="BF20" s="485"/>
      <c r="BG20" s="484"/>
      <c r="BH20" s="484"/>
      <c r="BI20" s="484"/>
      <c r="BJ20" s="484"/>
      <c r="BK20" s="484"/>
      <c r="BL20" s="484"/>
      <c r="BM20" s="484"/>
      <c r="BN20" s="484"/>
      <c r="BO20" s="484"/>
      <c r="BP20" s="484"/>
      <c r="BQ20" s="484"/>
      <c r="BR20" s="484"/>
      <c r="BS20" s="483"/>
      <c r="BT20" s="484"/>
      <c r="BU20" s="484"/>
      <c r="BV20" s="484"/>
      <c r="BW20" s="484"/>
      <c r="BX20" s="484"/>
      <c r="BY20" s="484"/>
      <c r="BZ20" s="484"/>
      <c r="CA20" s="484"/>
      <c r="CB20" s="484"/>
      <c r="CC20" s="484"/>
      <c r="CD20" s="484"/>
      <c r="CE20" s="484"/>
    </row>
    <row r="21" spans="1:98" x14ac:dyDescent="0.15">
      <c r="A21" s="733">
        <v>6</v>
      </c>
      <c r="B21" s="736"/>
      <c r="C21" s="736"/>
      <c r="D21" s="736"/>
      <c r="E21" s="739"/>
      <c r="F21" s="736"/>
      <c r="G21" s="477" t="s">
        <v>321</v>
      </c>
      <c r="H21" s="478"/>
      <c r="I21" s="479" t="str">
        <f t="shared" si="1"/>
        <v/>
      </c>
      <c r="J21" s="479" t="str">
        <f t="shared" si="1"/>
        <v/>
      </c>
      <c r="K21" s="479" t="str">
        <f t="shared" si="1"/>
        <v/>
      </c>
      <c r="L21" s="479" t="str">
        <f t="shared" si="1"/>
        <v/>
      </c>
      <c r="M21" s="479" t="str">
        <f t="shared" si="1"/>
        <v/>
      </c>
      <c r="N21" s="479" t="str">
        <f t="shared" si="1"/>
        <v/>
      </c>
      <c r="O21" s="479" t="str">
        <f t="shared" si="1"/>
        <v/>
      </c>
      <c r="P21" s="479" t="str">
        <f t="shared" si="1"/>
        <v/>
      </c>
      <c r="Q21" s="479" t="str">
        <f t="shared" si="1"/>
        <v/>
      </c>
      <c r="R21" s="479" t="str">
        <f t="shared" si="1"/>
        <v/>
      </c>
      <c r="S21" s="479" t="str">
        <f t="shared" si="1"/>
        <v/>
      </c>
      <c r="T21" s="480">
        <f t="shared" si="2"/>
        <v>0</v>
      </c>
      <c r="U21" s="481"/>
      <c r="V21" s="482" t="str">
        <f t="shared" si="3"/>
        <v/>
      </c>
      <c r="W21" s="482" t="str">
        <f t="shared" si="3"/>
        <v/>
      </c>
      <c r="X21" s="482" t="str">
        <f t="shared" si="3"/>
        <v/>
      </c>
      <c r="Y21" s="482" t="str">
        <f t="shared" si="3"/>
        <v/>
      </c>
      <c r="Z21" s="482" t="str">
        <f t="shared" si="3"/>
        <v/>
      </c>
      <c r="AA21" s="482" t="str">
        <f t="shared" si="3"/>
        <v/>
      </c>
      <c r="AB21" s="482" t="str">
        <f t="shared" si="3"/>
        <v/>
      </c>
      <c r="AC21" s="482" t="str">
        <f t="shared" si="3"/>
        <v/>
      </c>
      <c r="AD21" s="482" t="str">
        <f t="shared" si="3"/>
        <v/>
      </c>
      <c r="AE21" s="482" t="str">
        <f t="shared" si="3"/>
        <v/>
      </c>
      <c r="AF21" s="482" t="str">
        <f t="shared" si="3"/>
        <v/>
      </c>
      <c r="AG21" s="480">
        <f t="shared" si="4"/>
        <v>0</v>
      </c>
      <c r="AH21" s="483"/>
      <c r="AI21" s="483"/>
      <c r="AJ21" s="483"/>
      <c r="AK21" s="483"/>
      <c r="AL21" s="483"/>
      <c r="AM21" s="483"/>
      <c r="AN21" s="468">
        <v>1</v>
      </c>
      <c r="AO21" s="468">
        <v>2</v>
      </c>
      <c r="AP21" s="468">
        <v>4</v>
      </c>
      <c r="AQ21" s="476">
        <f ca="1">IF($AP21=1,IF(INDIRECT(ADDRESS(($AN21-1)*3+$AO21+5,$AP21+7))="",0,INDIRECT(ADDRESS(($AN21-1)*3+$AO21+5,$AP21+7))),IF(INDIRECT(ADDRESS(($AN21-1)*3+$AO21+5,$AP21+7))="",0,IF(COUNTIF(INDIRECT(ADDRESS(($AN21-1)*36+($AO21-1)*12+6,COLUMN())):INDIRECT(ADDRESS(($AN21-1)*36+($AO21-1)*12+$AP21+4,COLUMN())),INDIRECT(ADDRESS(($AN21-1)*3+$AO21+5,$AP21+7)))&gt;=1,0,INDIRECT(ADDRESS(($AN21-1)*3+$AO21+5,$AP21+7)))))</f>
        <v>0</v>
      </c>
      <c r="AR21" s="468">
        <f ca="1">COUNTIF(INDIRECT("H"&amp;(ROW()+12*(($AN21-1)*3+$AO21)-ROW())/12+5):INDIRECT("S"&amp;(ROW()+12*(($AN21-1)*3+$AO21)-ROW())/12+5),AQ21)</f>
        <v>0</v>
      </c>
      <c r="AS21" s="476">
        <f ca="1">IF($AP21=1,IF(INDIRECT(ADDRESS(($AN21-1)*3+$AO21+5,$AP21+20))="",0,INDIRECT(ADDRESS(($AN21-1)*3+$AO21+5,$AP21+20))),IF(INDIRECT(ADDRESS(($AN21-1)*3+$AO21+5,$AP21+20))="",0,IF(COUNTIF(INDIRECT(ADDRESS(($AN21-1)*36+($AO21-1)*12+6,COLUMN())):INDIRECT(ADDRESS(($AN21-1)*36+($AO21-1)*12+$AP21+4,COLUMN())),INDIRECT(ADDRESS(($AN21-1)*3+$AO21+5,$AP21+20)))&gt;=1,0,INDIRECT(ADDRESS(($AN21-1)*3+$AO21+5,$AP21+20)))))</f>
        <v>0</v>
      </c>
      <c r="AT21" s="468">
        <f ca="1">COUNTIF(INDIRECT("U"&amp;(ROW()+12*(($AN21-1)*3+$AO21)-ROW())/12+5):INDIRECT("AF"&amp;(ROW()+12*(($AN21-1)*3+$AO21)-ROW())/12+5),AS21)</f>
        <v>0</v>
      </c>
      <c r="AU21" s="468">
        <f ca="1">IF(AND(AQ21+AS21&gt;0,AR21+AT21&gt;0),COUNTIF(AU$6:AU20,"&gt;0")+1,0)</f>
        <v>0</v>
      </c>
      <c r="BE21" s="468">
        <v>1</v>
      </c>
      <c r="BG21" s="484">
        <f t="shared" ref="BG21:BR21" si="20">SUM(H21:H22)</f>
        <v>0</v>
      </c>
      <c r="BH21" s="484">
        <f t="shared" si="20"/>
        <v>0</v>
      </c>
      <c r="BI21" s="484">
        <f t="shared" si="20"/>
        <v>0</v>
      </c>
      <c r="BJ21" s="484">
        <f t="shared" si="20"/>
        <v>0</v>
      </c>
      <c r="BK21" s="484">
        <f t="shared" si="20"/>
        <v>0</v>
      </c>
      <c r="BL21" s="484">
        <f t="shared" si="20"/>
        <v>0</v>
      </c>
      <c r="BM21" s="484">
        <f t="shared" si="20"/>
        <v>0</v>
      </c>
      <c r="BN21" s="484">
        <f t="shared" si="20"/>
        <v>0</v>
      </c>
      <c r="BO21" s="484">
        <f t="shared" si="20"/>
        <v>0</v>
      </c>
      <c r="BP21" s="484">
        <f t="shared" si="20"/>
        <v>0</v>
      </c>
      <c r="BQ21" s="484">
        <f t="shared" si="20"/>
        <v>0</v>
      </c>
      <c r="BR21" s="484">
        <f t="shared" si="20"/>
        <v>0</v>
      </c>
      <c r="BS21" s="483"/>
      <c r="BT21" s="484">
        <f t="shared" ref="BT21:CE21" si="21">SUM(U21:U22)</f>
        <v>0</v>
      </c>
      <c r="BU21" s="484">
        <f t="shared" si="21"/>
        <v>0</v>
      </c>
      <c r="BV21" s="484">
        <f t="shared" si="21"/>
        <v>0</v>
      </c>
      <c r="BW21" s="484">
        <f t="shared" si="21"/>
        <v>0</v>
      </c>
      <c r="BX21" s="484">
        <f t="shared" si="21"/>
        <v>0</v>
      </c>
      <c r="BY21" s="484">
        <f t="shared" si="21"/>
        <v>0</v>
      </c>
      <c r="BZ21" s="484">
        <f t="shared" si="21"/>
        <v>0</v>
      </c>
      <c r="CA21" s="484">
        <f t="shared" si="21"/>
        <v>0</v>
      </c>
      <c r="CB21" s="484">
        <f t="shared" si="21"/>
        <v>0</v>
      </c>
      <c r="CC21" s="484">
        <f t="shared" si="21"/>
        <v>0</v>
      </c>
      <c r="CD21" s="484">
        <f t="shared" si="21"/>
        <v>0</v>
      </c>
      <c r="CE21" s="484">
        <f t="shared" si="21"/>
        <v>0</v>
      </c>
      <c r="CH21" s="485" t="s">
        <v>391</v>
      </c>
      <c r="CI21" s="484">
        <f>IF(OR($D21="副園長",$D21="教頭",$D21="主任保育士",$D21="主幹教諭"),0,BG21)</f>
        <v>0</v>
      </c>
      <c r="CJ21" s="484">
        <f t="shared" ref="CJ21:CT21" si="22">IF(OR($D21="副園長",$D21="教頭",$D21="主任保育士",$D21="主幹教諭"),0,BH21)</f>
        <v>0</v>
      </c>
      <c r="CK21" s="484">
        <f t="shared" si="22"/>
        <v>0</v>
      </c>
      <c r="CL21" s="484">
        <f t="shared" si="22"/>
        <v>0</v>
      </c>
      <c r="CM21" s="484">
        <f t="shared" si="22"/>
        <v>0</v>
      </c>
      <c r="CN21" s="484">
        <f t="shared" si="22"/>
        <v>0</v>
      </c>
      <c r="CO21" s="484">
        <f t="shared" si="22"/>
        <v>0</v>
      </c>
      <c r="CP21" s="484">
        <f t="shared" si="22"/>
        <v>0</v>
      </c>
      <c r="CQ21" s="484">
        <f t="shared" si="22"/>
        <v>0</v>
      </c>
      <c r="CR21" s="484">
        <f t="shared" si="22"/>
        <v>0</v>
      </c>
      <c r="CS21" s="484">
        <f t="shared" si="22"/>
        <v>0</v>
      </c>
      <c r="CT21" s="484">
        <f t="shared" si="22"/>
        <v>0</v>
      </c>
    </row>
    <row r="22" spans="1:98" x14ac:dyDescent="0.15">
      <c r="A22" s="734"/>
      <c r="B22" s="737"/>
      <c r="C22" s="737"/>
      <c r="D22" s="737"/>
      <c r="E22" s="740"/>
      <c r="F22" s="737"/>
      <c r="G22" s="486" t="s">
        <v>320</v>
      </c>
      <c r="H22" s="487"/>
      <c r="I22" s="488" t="str">
        <f t="shared" ref="I22:S37" si="23">IF(H22="","",H22)</f>
        <v/>
      </c>
      <c r="J22" s="488" t="str">
        <f t="shared" si="23"/>
        <v/>
      </c>
      <c r="K22" s="488" t="str">
        <f t="shared" si="23"/>
        <v/>
      </c>
      <c r="L22" s="488" t="str">
        <f t="shared" si="23"/>
        <v/>
      </c>
      <c r="M22" s="488" t="str">
        <f t="shared" si="23"/>
        <v/>
      </c>
      <c r="N22" s="488" t="str">
        <f t="shared" si="23"/>
        <v/>
      </c>
      <c r="O22" s="488" t="str">
        <f t="shared" si="23"/>
        <v/>
      </c>
      <c r="P22" s="488" t="str">
        <f t="shared" si="23"/>
        <v/>
      </c>
      <c r="Q22" s="488" t="str">
        <f t="shared" si="23"/>
        <v/>
      </c>
      <c r="R22" s="488" t="str">
        <f t="shared" si="23"/>
        <v/>
      </c>
      <c r="S22" s="488" t="str">
        <f t="shared" si="23"/>
        <v/>
      </c>
      <c r="T22" s="489">
        <f t="shared" si="2"/>
        <v>0</v>
      </c>
      <c r="U22" s="490"/>
      <c r="V22" s="491" t="str">
        <f t="shared" ref="V22:AF37" si="24">IF(U22="","",U22)</f>
        <v/>
      </c>
      <c r="W22" s="491" t="str">
        <f t="shared" si="24"/>
        <v/>
      </c>
      <c r="X22" s="491" t="str">
        <f t="shared" si="24"/>
        <v/>
      </c>
      <c r="Y22" s="491" t="str">
        <f t="shared" si="24"/>
        <v/>
      </c>
      <c r="Z22" s="491" t="str">
        <f t="shared" si="24"/>
        <v/>
      </c>
      <c r="AA22" s="491" t="str">
        <f t="shared" si="24"/>
        <v/>
      </c>
      <c r="AB22" s="491" t="str">
        <f t="shared" si="24"/>
        <v/>
      </c>
      <c r="AC22" s="491" t="str">
        <f t="shared" si="24"/>
        <v/>
      </c>
      <c r="AD22" s="491" t="str">
        <f t="shared" si="24"/>
        <v/>
      </c>
      <c r="AE22" s="491" t="str">
        <f t="shared" si="24"/>
        <v/>
      </c>
      <c r="AF22" s="491" t="str">
        <f t="shared" si="24"/>
        <v/>
      </c>
      <c r="AG22" s="489">
        <f t="shared" si="4"/>
        <v>0</v>
      </c>
      <c r="AH22" s="483"/>
      <c r="AI22" s="483"/>
      <c r="AJ22" s="483"/>
      <c r="AK22" s="483"/>
      <c r="AL22" s="483"/>
      <c r="AM22" s="483"/>
      <c r="AN22" s="468">
        <v>1</v>
      </c>
      <c r="AO22" s="468">
        <v>2</v>
      </c>
      <c r="AP22" s="468">
        <v>5</v>
      </c>
      <c r="AQ22" s="476">
        <f ca="1">IF($AP22=1,IF(INDIRECT(ADDRESS(($AN22-1)*3+$AO22+5,$AP22+7))="",0,INDIRECT(ADDRESS(($AN22-1)*3+$AO22+5,$AP22+7))),IF(INDIRECT(ADDRESS(($AN22-1)*3+$AO22+5,$AP22+7))="",0,IF(COUNTIF(INDIRECT(ADDRESS(($AN22-1)*36+($AO22-1)*12+6,COLUMN())):INDIRECT(ADDRESS(($AN22-1)*36+($AO22-1)*12+$AP22+4,COLUMN())),INDIRECT(ADDRESS(($AN22-1)*3+$AO22+5,$AP22+7)))&gt;=1,0,INDIRECT(ADDRESS(($AN22-1)*3+$AO22+5,$AP22+7)))))</f>
        <v>0</v>
      </c>
      <c r="AR22" s="468">
        <f ca="1">COUNTIF(INDIRECT("H"&amp;(ROW()+12*(($AN22-1)*3+$AO22)-ROW())/12+5):INDIRECT("S"&amp;(ROW()+12*(($AN22-1)*3+$AO22)-ROW())/12+5),AQ22)</f>
        <v>0</v>
      </c>
      <c r="AS22" s="476">
        <f ca="1">IF($AP22=1,IF(INDIRECT(ADDRESS(($AN22-1)*3+$AO22+5,$AP22+20))="",0,INDIRECT(ADDRESS(($AN22-1)*3+$AO22+5,$AP22+20))),IF(INDIRECT(ADDRESS(($AN22-1)*3+$AO22+5,$AP22+20))="",0,IF(COUNTIF(INDIRECT(ADDRESS(($AN22-1)*36+($AO22-1)*12+6,COLUMN())):INDIRECT(ADDRESS(($AN22-1)*36+($AO22-1)*12+$AP22+4,COLUMN())),INDIRECT(ADDRESS(($AN22-1)*3+$AO22+5,$AP22+20)))&gt;=1,0,INDIRECT(ADDRESS(($AN22-1)*3+$AO22+5,$AP22+20)))))</f>
        <v>0</v>
      </c>
      <c r="AT22" s="468">
        <f ca="1">COUNTIF(INDIRECT("U"&amp;(ROW()+12*(($AN22-1)*3+$AO22)-ROW())/12+5):INDIRECT("AF"&amp;(ROW()+12*(($AN22-1)*3+$AO22)-ROW())/12+5),AS22)</f>
        <v>0</v>
      </c>
      <c r="AU22" s="468">
        <f ca="1">IF(AND(AQ22+AS22&gt;0,AR22+AT22&gt;0),COUNTIF(AU$6:AU21,"&gt;0")+1,0)</f>
        <v>0</v>
      </c>
      <c r="BE22" s="468">
        <v>2</v>
      </c>
      <c r="BF22" s="468" t="s">
        <v>319</v>
      </c>
      <c r="BG22" s="484">
        <f>IF(BG21+BT21&gt;マスタ!$C$3,1,0)</f>
        <v>0</v>
      </c>
      <c r="BH22" s="484">
        <f>IF(BH21+BU21&gt;マスタ!$C$3,1,0)</f>
        <v>0</v>
      </c>
      <c r="BI22" s="484">
        <f>IF(BI21+BV21&gt;マスタ!$C$3,1,0)</f>
        <v>0</v>
      </c>
      <c r="BJ22" s="484">
        <f>IF(BJ21+BW21&gt;マスタ!$C$3,1,0)</f>
        <v>0</v>
      </c>
      <c r="BK22" s="484">
        <f>IF(BK21+BX21&gt;マスタ!$C$3,1,0)</f>
        <v>0</v>
      </c>
      <c r="BL22" s="484">
        <f>IF(BL21+BY21&gt;マスタ!$C$3,1,0)</f>
        <v>0</v>
      </c>
      <c r="BM22" s="484">
        <f>IF(BM21+BZ21&gt;マスタ!$C$3,1,0)</f>
        <v>0</v>
      </c>
      <c r="BN22" s="484">
        <f>IF(BN21+CA21&gt;マスタ!$C$3,1,0)</f>
        <v>0</v>
      </c>
      <c r="BO22" s="484">
        <f>IF(BO21+CB21&gt;マスタ!$C$3,1,0)</f>
        <v>0</v>
      </c>
      <c r="BP22" s="484">
        <f>IF(BP21+CC21&gt;マスタ!$C$3,1,0)</f>
        <v>0</v>
      </c>
      <c r="BQ22" s="484">
        <f>IF(BQ21+CD21&gt;マスタ!$C$3,1,0)</f>
        <v>0</v>
      </c>
      <c r="BR22" s="484">
        <f>IF(BR21+CE21&gt;マスタ!$C$3,1,0)</f>
        <v>0</v>
      </c>
      <c r="BS22" s="483"/>
      <c r="BT22" s="484"/>
      <c r="BU22" s="484"/>
      <c r="BV22" s="484"/>
      <c r="BW22" s="484"/>
      <c r="BX22" s="484"/>
      <c r="BY22" s="484"/>
      <c r="BZ22" s="484"/>
      <c r="CA22" s="484"/>
      <c r="CB22" s="484"/>
      <c r="CC22" s="484"/>
      <c r="CD22" s="484"/>
      <c r="CE22" s="484"/>
    </row>
    <row r="23" spans="1:98" x14ac:dyDescent="0.15">
      <c r="A23" s="735"/>
      <c r="B23" s="738"/>
      <c r="C23" s="738"/>
      <c r="D23" s="738"/>
      <c r="E23" s="741"/>
      <c r="F23" s="738"/>
      <c r="G23" s="492" t="s">
        <v>462</v>
      </c>
      <c r="H23" s="493"/>
      <c r="I23" s="494"/>
      <c r="J23" s="494"/>
      <c r="K23" s="494"/>
      <c r="L23" s="494"/>
      <c r="M23" s="494"/>
      <c r="N23" s="494"/>
      <c r="O23" s="494"/>
      <c r="P23" s="494"/>
      <c r="Q23" s="494"/>
      <c r="R23" s="494"/>
      <c r="S23" s="494"/>
      <c r="T23" s="495">
        <f t="shared" si="2"/>
        <v>0</v>
      </c>
      <c r="U23" s="496"/>
      <c r="V23" s="497"/>
      <c r="W23" s="497"/>
      <c r="X23" s="497"/>
      <c r="Y23" s="497"/>
      <c r="Z23" s="497"/>
      <c r="AA23" s="497"/>
      <c r="AB23" s="497"/>
      <c r="AC23" s="497"/>
      <c r="AD23" s="497"/>
      <c r="AE23" s="497"/>
      <c r="AF23" s="497"/>
      <c r="AG23" s="495">
        <f t="shared" si="4"/>
        <v>0</v>
      </c>
      <c r="AH23" s="483"/>
      <c r="AI23" s="483"/>
      <c r="AJ23" s="483"/>
      <c r="AK23" s="483"/>
      <c r="AL23" s="483"/>
      <c r="AM23" s="483"/>
      <c r="AN23" s="468">
        <v>1</v>
      </c>
      <c r="AO23" s="468">
        <v>2</v>
      </c>
      <c r="AP23" s="468">
        <v>6</v>
      </c>
      <c r="AQ23" s="476">
        <f ca="1">IF($AP23=1,IF(INDIRECT(ADDRESS(($AN23-1)*3+$AO23+5,$AP23+7))="",0,INDIRECT(ADDRESS(($AN23-1)*3+$AO23+5,$AP23+7))),IF(INDIRECT(ADDRESS(($AN23-1)*3+$AO23+5,$AP23+7))="",0,IF(COUNTIF(INDIRECT(ADDRESS(($AN23-1)*36+($AO23-1)*12+6,COLUMN())):INDIRECT(ADDRESS(($AN23-1)*36+($AO23-1)*12+$AP23+4,COLUMN())),INDIRECT(ADDRESS(($AN23-1)*3+$AO23+5,$AP23+7)))&gt;=1,0,INDIRECT(ADDRESS(($AN23-1)*3+$AO23+5,$AP23+7)))))</f>
        <v>0</v>
      </c>
      <c r="AR23" s="468">
        <f ca="1">COUNTIF(INDIRECT("H"&amp;(ROW()+12*(($AN23-1)*3+$AO23)-ROW())/12+5):INDIRECT("S"&amp;(ROW()+12*(($AN23-1)*3+$AO23)-ROW())/12+5),AQ23)</f>
        <v>0</v>
      </c>
      <c r="AS23" s="476">
        <f ca="1">IF($AP23=1,IF(INDIRECT(ADDRESS(($AN23-1)*3+$AO23+5,$AP23+20))="",0,INDIRECT(ADDRESS(($AN23-1)*3+$AO23+5,$AP23+20))),IF(INDIRECT(ADDRESS(($AN23-1)*3+$AO23+5,$AP23+20))="",0,IF(COUNTIF(INDIRECT(ADDRESS(($AN23-1)*36+($AO23-1)*12+6,COLUMN())):INDIRECT(ADDRESS(($AN23-1)*36+($AO23-1)*12+$AP23+4,COLUMN())),INDIRECT(ADDRESS(($AN23-1)*3+$AO23+5,$AP23+20)))&gt;=1,0,INDIRECT(ADDRESS(($AN23-1)*3+$AO23+5,$AP23+20)))))</f>
        <v>0</v>
      </c>
      <c r="AT23" s="468">
        <f ca="1">COUNTIF(INDIRECT("U"&amp;(ROW()+12*(($AN23-1)*3+$AO23)-ROW())/12+5):INDIRECT("AF"&amp;(ROW()+12*(($AN23-1)*3+$AO23)-ROW())/12+5),AS23)</f>
        <v>0</v>
      </c>
      <c r="AU23" s="468">
        <f ca="1">IF(AND(AQ23+AS23&gt;0,AR23+AT23&gt;0),COUNTIF(AU$6:AU22,"&gt;0")+1,0)</f>
        <v>0</v>
      </c>
      <c r="BE23" s="468">
        <v>3</v>
      </c>
      <c r="BF23" s="485"/>
      <c r="BG23" s="484"/>
      <c r="BH23" s="484"/>
      <c r="BI23" s="484"/>
      <c r="BJ23" s="484"/>
      <c r="BK23" s="484"/>
      <c r="BL23" s="484"/>
      <c r="BM23" s="484"/>
      <c r="BN23" s="484"/>
      <c r="BO23" s="484"/>
      <c r="BP23" s="484"/>
      <c r="BQ23" s="484"/>
      <c r="BR23" s="484"/>
      <c r="BS23" s="483"/>
      <c r="BT23" s="484"/>
      <c r="BU23" s="484"/>
      <c r="BV23" s="484"/>
      <c r="BW23" s="484"/>
      <c r="BX23" s="484"/>
      <c r="BY23" s="484"/>
      <c r="BZ23" s="484"/>
      <c r="CA23" s="484"/>
      <c r="CB23" s="484"/>
      <c r="CC23" s="484"/>
      <c r="CD23" s="484"/>
      <c r="CE23" s="484"/>
    </row>
    <row r="24" spans="1:98" x14ac:dyDescent="0.15">
      <c r="A24" s="733">
        <v>7</v>
      </c>
      <c r="B24" s="736"/>
      <c r="C24" s="736"/>
      <c r="D24" s="736"/>
      <c r="E24" s="739"/>
      <c r="F24" s="736"/>
      <c r="G24" s="477" t="s">
        <v>321</v>
      </c>
      <c r="H24" s="478"/>
      <c r="I24" s="479" t="str">
        <f t="shared" si="23"/>
        <v/>
      </c>
      <c r="J24" s="479" t="str">
        <f t="shared" si="23"/>
        <v/>
      </c>
      <c r="K24" s="479" t="str">
        <f t="shared" si="23"/>
        <v/>
      </c>
      <c r="L24" s="479" t="str">
        <f t="shared" si="23"/>
        <v/>
      </c>
      <c r="M24" s="479" t="str">
        <f t="shared" si="23"/>
        <v/>
      </c>
      <c r="N24" s="479" t="str">
        <f t="shared" si="23"/>
        <v/>
      </c>
      <c r="O24" s="479" t="str">
        <f t="shared" si="23"/>
        <v/>
      </c>
      <c r="P24" s="479" t="str">
        <f t="shared" si="23"/>
        <v/>
      </c>
      <c r="Q24" s="479" t="str">
        <f t="shared" si="23"/>
        <v/>
      </c>
      <c r="R24" s="479" t="str">
        <f t="shared" si="23"/>
        <v/>
      </c>
      <c r="S24" s="479" t="str">
        <f t="shared" si="23"/>
        <v/>
      </c>
      <c r="T24" s="480">
        <f t="shared" si="2"/>
        <v>0</v>
      </c>
      <c r="U24" s="481"/>
      <c r="V24" s="482" t="str">
        <f t="shared" si="24"/>
        <v/>
      </c>
      <c r="W24" s="482" t="str">
        <f t="shared" si="24"/>
        <v/>
      </c>
      <c r="X24" s="482" t="str">
        <f t="shared" si="24"/>
        <v/>
      </c>
      <c r="Y24" s="482" t="str">
        <f t="shared" si="24"/>
        <v/>
      </c>
      <c r="Z24" s="482" t="str">
        <f t="shared" si="24"/>
        <v/>
      </c>
      <c r="AA24" s="482" t="str">
        <f t="shared" si="24"/>
        <v/>
      </c>
      <c r="AB24" s="482" t="str">
        <f t="shared" si="24"/>
        <v/>
      </c>
      <c r="AC24" s="482" t="str">
        <f t="shared" si="24"/>
        <v/>
      </c>
      <c r="AD24" s="482" t="str">
        <f t="shared" si="24"/>
        <v/>
      </c>
      <c r="AE24" s="482" t="str">
        <f t="shared" si="24"/>
        <v/>
      </c>
      <c r="AF24" s="482" t="str">
        <f t="shared" si="24"/>
        <v/>
      </c>
      <c r="AG24" s="480">
        <f t="shared" si="4"/>
        <v>0</v>
      </c>
      <c r="AH24" s="483"/>
      <c r="AI24" s="483"/>
      <c r="AJ24" s="483"/>
      <c r="AK24" s="483"/>
      <c r="AL24" s="483"/>
      <c r="AM24" s="483"/>
      <c r="AN24" s="468">
        <v>1</v>
      </c>
      <c r="AO24" s="468">
        <v>2</v>
      </c>
      <c r="AP24" s="468">
        <v>7</v>
      </c>
      <c r="AQ24" s="476">
        <f ca="1">IF($AP24=1,IF(INDIRECT(ADDRESS(($AN24-1)*3+$AO24+5,$AP24+7))="",0,INDIRECT(ADDRESS(($AN24-1)*3+$AO24+5,$AP24+7))),IF(INDIRECT(ADDRESS(($AN24-1)*3+$AO24+5,$AP24+7))="",0,IF(COUNTIF(INDIRECT(ADDRESS(($AN24-1)*36+($AO24-1)*12+6,COLUMN())):INDIRECT(ADDRESS(($AN24-1)*36+($AO24-1)*12+$AP24+4,COLUMN())),INDIRECT(ADDRESS(($AN24-1)*3+$AO24+5,$AP24+7)))&gt;=1,0,INDIRECT(ADDRESS(($AN24-1)*3+$AO24+5,$AP24+7)))))</f>
        <v>0</v>
      </c>
      <c r="AR24" s="468">
        <f ca="1">COUNTIF(INDIRECT("H"&amp;(ROW()+12*(($AN24-1)*3+$AO24)-ROW())/12+5):INDIRECT("S"&amp;(ROW()+12*(($AN24-1)*3+$AO24)-ROW())/12+5),AQ24)</f>
        <v>0</v>
      </c>
      <c r="AS24" s="476">
        <f ca="1">IF($AP24=1,IF(INDIRECT(ADDRESS(($AN24-1)*3+$AO24+5,$AP24+20))="",0,INDIRECT(ADDRESS(($AN24-1)*3+$AO24+5,$AP24+20))),IF(INDIRECT(ADDRESS(($AN24-1)*3+$AO24+5,$AP24+20))="",0,IF(COUNTIF(INDIRECT(ADDRESS(($AN24-1)*36+($AO24-1)*12+6,COLUMN())):INDIRECT(ADDRESS(($AN24-1)*36+($AO24-1)*12+$AP24+4,COLUMN())),INDIRECT(ADDRESS(($AN24-1)*3+$AO24+5,$AP24+20)))&gt;=1,0,INDIRECT(ADDRESS(($AN24-1)*3+$AO24+5,$AP24+20)))))</f>
        <v>0</v>
      </c>
      <c r="AT24" s="468">
        <f ca="1">COUNTIF(INDIRECT("U"&amp;(ROW()+12*(($AN24-1)*3+$AO24)-ROW())/12+5):INDIRECT("AF"&amp;(ROW()+12*(($AN24-1)*3+$AO24)-ROW())/12+5),AS24)</f>
        <v>0</v>
      </c>
      <c r="AU24" s="468">
        <f ca="1">IF(AND(AQ24+AS24&gt;0,AR24+AT24&gt;0),COUNTIF(AU$6:AU23,"&gt;0")+1,0)</f>
        <v>0</v>
      </c>
      <c r="BE24" s="468">
        <v>1</v>
      </c>
      <c r="BG24" s="484">
        <f t="shared" ref="BG24:BR24" si="25">SUM(H24:H25)</f>
        <v>0</v>
      </c>
      <c r="BH24" s="484">
        <f t="shared" si="25"/>
        <v>0</v>
      </c>
      <c r="BI24" s="484">
        <f t="shared" si="25"/>
        <v>0</v>
      </c>
      <c r="BJ24" s="484">
        <f t="shared" si="25"/>
        <v>0</v>
      </c>
      <c r="BK24" s="484">
        <f t="shared" si="25"/>
        <v>0</v>
      </c>
      <c r="BL24" s="484">
        <f t="shared" si="25"/>
        <v>0</v>
      </c>
      <c r="BM24" s="484">
        <f t="shared" si="25"/>
        <v>0</v>
      </c>
      <c r="BN24" s="484">
        <f t="shared" si="25"/>
        <v>0</v>
      </c>
      <c r="BO24" s="484">
        <f t="shared" si="25"/>
        <v>0</v>
      </c>
      <c r="BP24" s="484">
        <f t="shared" si="25"/>
        <v>0</v>
      </c>
      <c r="BQ24" s="484">
        <f t="shared" si="25"/>
        <v>0</v>
      </c>
      <c r="BR24" s="484">
        <f t="shared" si="25"/>
        <v>0</v>
      </c>
      <c r="BS24" s="483"/>
      <c r="BT24" s="484">
        <f t="shared" ref="BT24:CE24" si="26">SUM(U24:U25)</f>
        <v>0</v>
      </c>
      <c r="BU24" s="484">
        <f t="shared" si="26"/>
        <v>0</v>
      </c>
      <c r="BV24" s="484">
        <f t="shared" si="26"/>
        <v>0</v>
      </c>
      <c r="BW24" s="484">
        <f t="shared" si="26"/>
        <v>0</v>
      </c>
      <c r="BX24" s="484">
        <f t="shared" si="26"/>
        <v>0</v>
      </c>
      <c r="BY24" s="484">
        <f t="shared" si="26"/>
        <v>0</v>
      </c>
      <c r="BZ24" s="484">
        <f t="shared" si="26"/>
        <v>0</v>
      </c>
      <c r="CA24" s="484">
        <f t="shared" si="26"/>
        <v>0</v>
      </c>
      <c r="CB24" s="484">
        <f t="shared" si="26"/>
        <v>0</v>
      </c>
      <c r="CC24" s="484">
        <f t="shared" si="26"/>
        <v>0</v>
      </c>
      <c r="CD24" s="484">
        <f t="shared" si="26"/>
        <v>0</v>
      </c>
      <c r="CE24" s="484">
        <f t="shared" si="26"/>
        <v>0</v>
      </c>
      <c r="CH24" s="485" t="s">
        <v>391</v>
      </c>
      <c r="CI24" s="484">
        <f>IF(OR($D24="副園長",$D24="教頭",$D24="主任保育士",$D24="主幹教諭"),0,BG24)</f>
        <v>0</v>
      </c>
      <c r="CJ24" s="484">
        <f t="shared" ref="CJ24:CT24" si="27">IF(OR($D24="副園長",$D24="教頭",$D24="主任保育士",$D24="主幹教諭"),0,BH24)</f>
        <v>0</v>
      </c>
      <c r="CK24" s="484">
        <f t="shared" si="27"/>
        <v>0</v>
      </c>
      <c r="CL24" s="484">
        <f t="shared" si="27"/>
        <v>0</v>
      </c>
      <c r="CM24" s="484">
        <f t="shared" si="27"/>
        <v>0</v>
      </c>
      <c r="CN24" s="484">
        <f t="shared" si="27"/>
        <v>0</v>
      </c>
      <c r="CO24" s="484">
        <f t="shared" si="27"/>
        <v>0</v>
      </c>
      <c r="CP24" s="484">
        <f t="shared" si="27"/>
        <v>0</v>
      </c>
      <c r="CQ24" s="484">
        <f t="shared" si="27"/>
        <v>0</v>
      </c>
      <c r="CR24" s="484">
        <f t="shared" si="27"/>
        <v>0</v>
      </c>
      <c r="CS24" s="484">
        <f t="shared" si="27"/>
        <v>0</v>
      </c>
      <c r="CT24" s="484">
        <f t="shared" si="27"/>
        <v>0</v>
      </c>
    </row>
    <row r="25" spans="1:98" x14ac:dyDescent="0.15">
      <c r="A25" s="734"/>
      <c r="B25" s="737"/>
      <c r="C25" s="737"/>
      <c r="D25" s="737"/>
      <c r="E25" s="740"/>
      <c r="F25" s="737"/>
      <c r="G25" s="486" t="s">
        <v>320</v>
      </c>
      <c r="H25" s="487"/>
      <c r="I25" s="488" t="str">
        <f t="shared" si="23"/>
        <v/>
      </c>
      <c r="J25" s="488" t="str">
        <f t="shared" si="23"/>
        <v/>
      </c>
      <c r="K25" s="488" t="str">
        <f t="shared" si="23"/>
        <v/>
      </c>
      <c r="L25" s="488" t="str">
        <f t="shared" si="23"/>
        <v/>
      </c>
      <c r="M25" s="488" t="str">
        <f t="shared" si="23"/>
        <v/>
      </c>
      <c r="N25" s="488" t="str">
        <f t="shared" si="23"/>
        <v/>
      </c>
      <c r="O25" s="488" t="str">
        <f t="shared" si="23"/>
        <v/>
      </c>
      <c r="P25" s="488" t="str">
        <f t="shared" si="23"/>
        <v/>
      </c>
      <c r="Q25" s="488" t="str">
        <f t="shared" si="23"/>
        <v/>
      </c>
      <c r="R25" s="488" t="str">
        <f t="shared" si="23"/>
        <v/>
      </c>
      <c r="S25" s="488" t="str">
        <f t="shared" si="23"/>
        <v/>
      </c>
      <c r="T25" s="489">
        <f t="shared" si="2"/>
        <v>0</v>
      </c>
      <c r="U25" s="490"/>
      <c r="V25" s="491" t="str">
        <f t="shared" si="24"/>
        <v/>
      </c>
      <c r="W25" s="491" t="str">
        <f t="shared" si="24"/>
        <v/>
      </c>
      <c r="X25" s="491" t="str">
        <f t="shared" si="24"/>
        <v/>
      </c>
      <c r="Y25" s="491" t="str">
        <f t="shared" si="24"/>
        <v/>
      </c>
      <c r="Z25" s="491" t="str">
        <f t="shared" si="24"/>
        <v/>
      </c>
      <c r="AA25" s="491" t="str">
        <f t="shared" si="24"/>
        <v/>
      </c>
      <c r="AB25" s="491" t="str">
        <f t="shared" si="24"/>
        <v/>
      </c>
      <c r="AC25" s="491" t="str">
        <f t="shared" si="24"/>
        <v/>
      </c>
      <c r="AD25" s="491" t="str">
        <f t="shared" si="24"/>
        <v/>
      </c>
      <c r="AE25" s="491" t="str">
        <f t="shared" si="24"/>
        <v/>
      </c>
      <c r="AF25" s="491" t="str">
        <f t="shared" si="24"/>
        <v/>
      </c>
      <c r="AG25" s="489">
        <f t="shared" si="4"/>
        <v>0</v>
      </c>
      <c r="AH25" s="483"/>
      <c r="AI25" s="483"/>
      <c r="AJ25" s="483"/>
      <c r="AK25" s="483"/>
      <c r="AL25" s="483"/>
      <c r="AM25" s="483"/>
      <c r="AN25" s="468">
        <v>1</v>
      </c>
      <c r="AO25" s="468">
        <v>2</v>
      </c>
      <c r="AP25" s="468">
        <v>8</v>
      </c>
      <c r="AQ25" s="476">
        <f ca="1">IF($AP25=1,IF(INDIRECT(ADDRESS(($AN25-1)*3+$AO25+5,$AP25+7))="",0,INDIRECT(ADDRESS(($AN25-1)*3+$AO25+5,$AP25+7))),IF(INDIRECT(ADDRESS(($AN25-1)*3+$AO25+5,$AP25+7))="",0,IF(COUNTIF(INDIRECT(ADDRESS(($AN25-1)*36+($AO25-1)*12+6,COLUMN())):INDIRECT(ADDRESS(($AN25-1)*36+($AO25-1)*12+$AP25+4,COLUMN())),INDIRECT(ADDRESS(($AN25-1)*3+$AO25+5,$AP25+7)))&gt;=1,0,INDIRECT(ADDRESS(($AN25-1)*3+$AO25+5,$AP25+7)))))</f>
        <v>0</v>
      </c>
      <c r="AR25" s="468">
        <f ca="1">COUNTIF(INDIRECT("H"&amp;(ROW()+12*(($AN25-1)*3+$AO25)-ROW())/12+5):INDIRECT("S"&amp;(ROW()+12*(($AN25-1)*3+$AO25)-ROW())/12+5),AQ25)</f>
        <v>0</v>
      </c>
      <c r="AS25" s="476">
        <f ca="1">IF($AP25=1,IF(INDIRECT(ADDRESS(($AN25-1)*3+$AO25+5,$AP25+20))="",0,INDIRECT(ADDRESS(($AN25-1)*3+$AO25+5,$AP25+20))),IF(INDIRECT(ADDRESS(($AN25-1)*3+$AO25+5,$AP25+20))="",0,IF(COUNTIF(INDIRECT(ADDRESS(($AN25-1)*36+($AO25-1)*12+6,COLUMN())):INDIRECT(ADDRESS(($AN25-1)*36+($AO25-1)*12+$AP25+4,COLUMN())),INDIRECT(ADDRESS(($AN25-1)*3+$AO25+5,$AP25+20)))&gt;=1,0,INDIRECT(ADDRESS(($AN25-1)*3+$AO25+5,$AP25+20)))))</f>
        <v>0</v>
      </c>
      <c r="AT25" s="468">
        <f ca="1">COUNTIF(INDIRECT("U"&amp;(ROW()+12*(($AN25-1)*3+$AO25)-ROW())/12+5):INDIRECT("AF"&amp;(ROW()+12*(($AN25-1)*3+$AO25)-ROW())/12+5),AS25)</f>
        <v>0</v>
      </c>
      <c r="AU25" s="468">
        <f ca="1">IF(AND(AQ25+AS25&gt;0,AR25+AT25&gt;0),COUNTIF(AU$6:AU24,"&gt;0")+1,0)</f>
        <v>0</v>
      </c>
      <c r="BE25" s="468">
        <v>2</v>
      </c>
      <c r="BF25" s="468" t="s">
        <v>319</v>
      </c>
      <c r="BG25" s="484">
        <f>IF(BG24+BT24&gt;マスタ!$C$3,1,0)</f>
        <v>0</v>
      </c>
      <c r="BH25" s="484">
        <f>IF(BH24+BU24&gt;マスタ!$C$3,1,0)</f>
        <v>0</v>
      </c>
      <c r="BI25" s="484">
        <f>IF(BI24+BV24&gt;マスタ!$C$3,1,0)</f>
        <v>0</v>
      </c>
      <c r="BJ25" s="484">
        <f>IF(BJ24+BW24&gt;マスタ!$C$3,1,0)</f>
        <v>0</v>
      </c>
      <c r="BK25" s="484">
        <f>IF(BK24+BX24&gt;マスタ!$C$3,1,0)</f>
        <v>0</v>
      </c>
      <c r="BL25" s="484">
        <f>IF(BL24+BY24&gt;マスタ!$C$3,1,0)</f>
        <v>0</v>
      </c>
      <c r="BM25" s="484">
        <f>IF(BM24+BZ24&gt;マスタ!$C$3,1,0)</f>
        <v>0</v>
      </c>
      <c r="BN25" s="484">
        <f>IF(BN24+CA24&gt;マスタ!$C$3,1,0)</f>
        <v>0</v>
      </c>
      <c r="BO25" s="484">
        <f>IF(BO24+CB24&gt;マスタ!$C$3,1,0)</f>
        <v>0</v>
      </c>
      <c r="BP25" s="484">
        <f>IF(BP24+CC24&gt;マスタ!$C$3,1,0)</f>
        <v>0</v>
      </c>
      <c r="BQ25" s="484">
        <f>IF(BQ24+CD24&gt;マスタ!$C$3,1,0)</f>
        <v>0</v>
      </c>
      <c r="BR25" s="484">
        <f>IF(BR24+CE24&gt;マスタ!$C$3,1,0)</f>
        <v>0</v>
      </c>
      <c r="BS25" s="483"/>
      <c r="BT25" s="484"/>
      <c r="BU25" s="484"/>
      <c r="BV25" s="484"/>
      <c r="BW25" s="484"/>
      <c r="BX25" s="484"/>
      <c r="BY25" s="484"/>
      <c r="BZ25" s="484"/>
      <c r="CA25" s="484"/>
      <c r="CB25" s="484"/>
      <c r="CC25" s="484"/>
      <c r="CD25" s="484"/>
      <c r="CE25" s="484"/>
    </row>
    <row r="26" spans="1:98" x14ac:dyDescent="0.15">
      <c r="A26" s="735"/>
      <c r="B26" s="738"/>
      <c r="C26" s="738"/>
      <c r="D26" s="738"/>
      <c r="E26" s="741"/>
      <c r="F26" s="738"/>
      <c r="G26" s="492" t="s">
        <v>462</v>
      </c>
      <c r="H26" s="493"/>
      <c r="I26" s="494"/>
      <c r="J26" s="494"/>
      <c r="K26" s="494"/>
      <c r="L26" s="494"/>
      <c r="M26" s="494"/>
      <c r="N26" s="494"/>
      <c r="O26" s="494"/>
      <c r="P26" s="494"/>
      <c r="Q26" s="494"/>
      <c r="R26" s="494"/>
      <c r="S26" s="494"/>
      <c r="T26" s="495">
        <f t="shared" si="2"/>
        <v>0</v>
      </c>
      <c r="U26" s="496"/>
      <c r="V26" s="497"/>
      <c r="W26" s="497"/>
      <c r="X26" s="497"/>
      <c r="Y26" s="497"/>
      <c r="Z26" s="497"/>
      <c r="AA26" s="497"/>
      <c r="AB26" s="497"/>
      <c r="AC26" s="497"/>
      <c r="AD26" s="497"/>
      <c r="AE26" s="497"/>
      <c r="AF26" s="497"/>
      <c r="AG26" s="495">
        <f t="shared" si="4"/>
        <v>0</v>
      </c>
      <c r="AH26" s="483"/>
      <c r="AI26" s="483"/>
      <c r="AJ26" s="483"/>
      <c r="AK26" s="483"/>
      <c r="AL26" s="483"/>
      <c r="AM26" s="483"/>
      <c r="AN26" s="468">
        <v>1</v>
      </c>
      <c r="AO26" s="468">
        <v>2</v>
      </c>
      <c r="AP26" s="468">
        <v>9</v>
      </c>
      <c r="AQ26" s="476">
        <f ca="1">IF($AP26=1,IF(INDIRECT(ADDRESS(($AN26-1)*3+$AO26+5,$AP26+7))="",0,INDIRECT(ADDRESS(($AN26-1)*3+$AO26+5,$AP26+7))),IF(INDIRECT(ADDRESS(($AN26-1)*3+$AO26+5,$AP26+7))="",0,IF(COUNTIF(INDIRECT(ADDRESS(($AN26-1)*36+($AO26-1)*12+6,COLUMN())):INDIRECT(ADDRESS(($AN26-1)*36+($AO26-1)*12+$AP26+4,COLUMN())),INDIRECT(ADDRESS(($AN26-1)*3+$AO26+5,$AP26+7)))&gt;=1,0,INDIRECT(ADDRESS(($AN26-1)*3+$AO26+5,$AP26+7)))))</f>
        <v>0</v>
      </c>
      <c r="AR26" s="468">
        <f ca="1">COUNTIF(INDIRECT("H"&amp;(ROW()+12*(($AN26-1)*3+$AO26)-ROW())/12+5):INDIRECT("S"&amp;(ROW()+12*(($AN26-1)*3+$AO26)-ROW())/12+5),AQ26)</f>
        <v>0</v>
      </c>
      <c r="AS26" s="476">
        <f ca="1">IF($AP26=1,IF(INDIRECT(ADDRESS(($AN26-1)*3+$AO26+5,$AP26+20))="",0,INDIRECT(ADDRESS(($AN26-1)*3+$AO26+5,$AP26+20))),IF(INDIRECT(ADDRESS(($AN26-1)*3+$AO26+5,$AP26+20))="",0,IF(COUNTIF(INDIRECT(ADDRESS(($AN26-1)*36+($AO26-1)*12+6,COLUMN())):INDIRECT(ADDRESS(($AN26-1)*36+($AO26-1)*12+$AP26+4,COLUMN())),INDIRECT(ADDRESS(($AN26-1)*3+$AO26+5,$AP26+20)))&gt;=1,0,INDIRECT(ADDRESS(($AN26-1)*3+$AO26+5,$AP26+20)))))</f>
        <v>0</v>
      </c>
      <c r="AT26" s="468">
        <f ca="1">COUNTIF(INDIRECT("U"&amp;(ROW()+12*(($AN26-1)*3+$AO26)-ROW())/12+5):INDIRECT("AF"&amp;(ROW()+12*(($AN26-1)*3+$AO26)-ROW())/12+5),AS26)</f>
        <v>0</v>
      </c>
      <c r="AU26" s="468">
        <f ca="1">IF(AND(AQ26+AS26&gt;0,AR26+AT26&gt;0),COUNTIF(AU$6:AU25,"&gt;0")+1,0)</f>
        <v>0</v>
      </c>
      <c r="BE26" s="468">
        <v>3</v>
      </c>
      <c r="BF26" s="485"/>
      <c r="BG26" s="484"/>
      <c r="BH26" s="484"/>
      <c r="BI26" s="484"/>
      <c r="BJ26" s="484"/>
      <c r="BK26" s="484"/>
      <c r="BL26" s="484"/>
      <c r="BM26" s="484"/>
      <c r="BN26" s="484"/>
      <c r="BO26" s="484"/>
      <c r="BP26" s="484"/>
      <c r="BQ26" s="484"/>
      <c r="BR26" s="484"/>
      <c r="BS26" s="483"/>
      <c r="BT26" s="484"/>
      <c r="BU26" s="484"/>
      <c r="BV26" s="484"/>
      <c r="BW26" s="484"/>
      <c r="BX26" s="484"/>
      <c r="BY26" s="484"/>
      <c r="BZ26" s="484"/>
      <c r="CA26" s="484"/>
      <c r="CB26" s="484"/>
      <c r="CC26" s="484"/>
      <c r="CD26" s="484"/>
      <c r="CE26" s="484"/>
    </row>
    <row r="27" spans="1:98" x14ac:dyDescent="0.15">
      <c r="A27" s="733">
        <v>8</v>
      </c>
      <c r="B27" s="736"/>
      <c r="C27" s="736"/>
      <c r="D27" s="736"/>
      <c r="E27" s="739"/>
      <c r="F27" s="736"/>
      <c r="G27" s="477" t="s">
        <v>321</v>
      </c>
      <c r="H27" s="478"/>
      <c r="I27" s="479" t="str">
        <f t="shared" si="23"/>
        <v/>
      </c>
      <c r="J27" s="479" t="str">
        <f t="shared" si="23"/>
        <v/>
      </c>
      <c r="K27" s="479" t="str">
        <f t="shared" si="23"/>
        <v/>
      </c>
      <c r="L27" s="479" t="str">
        <f t="shared" si="23"/>
        <v/>
      </c>
      <c r="M27" s="479" t="str">
        <f t="shared" si="23"/>
        <v/>
      </c>
      <c r="N27" s="479" t="str">
        <f t="shared" si="23"/>
        <v/>
      </c>
      <c r="O27" s="479" t="str">
        <f t="shared" si="23"/>
        <v/>
      </c>
      <c r="P27" s="479" t="str">
        <f t="shared" si="23"/>
        <v/>
      </c>
      <c r="Q27" s="479" t="str">
        <f t="shared" si="23"/>
        <v/>
      </c>
      <c r="R27" s="479" t="str">
        <f t="shared" si="23"/>
        <v/>
      </c>
      <c r="S27" s="479" t="str">
        <f t="shared" si="23"/>
        <v/>
      </c>
      <c r="T27" s="480">
        <f t="shared" si="2"/>
        <v>0</v>
      </c>
      <c r="U27" s="481"/>
      <c r="V27" s="482" t="str">
        <f t="shared" si="24"/>
        <v/>
      </c>
      <c r="W27" s="482" t="str">
        <f t="shared" si="24"/>
        <v/>
      </c>
      <c r="X27" s="482" t="str">
        <f t="shared" si="24"/>
        <v/>
      </c>
      <c r="Y27" s="482" t="str">
        <f t="shared" si="24"/>
        <v/>
      </c>
      <c r="Z27" s="482" t="str">
        <f t="shared" si="24"/>
        <v/>
      </c>
      <c r="AA27" s="482" t="str">
        <f t="shared" si="24"/>
        <v/>
      </c>
      <c r="AB27" s="482" t="str">
        <f t="shared" si="24"/>
        <v/>
      </c>
      <c r="AC27" s="482" t="str">
        <f t="shared" si="24"/>
        <v/>
      </c>
      <c r="AD27" s="482" t="str">
        <f t="shared" si="24"/>
        <v/>
      </c>
      <c r="AE27" s="482" t="str">
        <f t="shared" si="24"/>
        <v/>
      </c>
      <c r="AF27" s="482" t="str">
        <f t="shared" si="24"/>
        <v/>
      </c>
      <c r="AG27" s="480">
        <f t="shared" si="4"/>
        <v>0</v>
      </c>
      <c r="AH27" s="483"/>
      <c r="AI27" s="483"/>
      <c r="AJ27" s="483"/>
      <c r="AK27" s="483"/>
      <c r="AL27" s="483"/>
      <c r="AM27" s="483"/>
      <c r="AN27" s="468">
        <v>1</v>
      </c>
      <c r="AO27" s="468">
        <v>2</v>
      </c>
      <c r="AP27" s="468">
        <v>10</v>
      </c>
      <c r="AQ27" s="476">
        <f ca="1">IF($AP27=1,IF(INDIRECT(ADDRESS(($AN27-1)*3+$AO27+5,$AP27+7))="",0,INDIRECT(ADDRESS(($AN27-1)*3+$AO27+5,$AP27+7))),IF(INDIRECT(ADDRESS(($AN27-1)*3+$AO27+5,$AP27+7))="",0,IF(COUNTIF(INDIRECT(ADDRESS(($AN27-1)*36+($AO27-1)*12+6,COLUMN())):INDIRECT(ADDRESS(($AN27-1)*36+($AO27-1)*12+$AP27+4,COLUMN())),INDIRECT(ADDRESS(($AN27-1)*3+$AO27+5,$AP27+7)))&gt;=1,0,INDIRECT(ADDRESS(($AN27-1)*3+$AO27+5,$AP27+7)))))</f>
        <v>0</v>
      </c>
      <c r="AR27" s="468">
        <f ca="1">COUNTIF(INDIRECT("H"&amp;(ROW()+12*(($AN27-1)*3+$AO27)-ROW())/12+5):INDIRECT("S"&amp;(ROW()+12*(($AN27-1)*3+$AO27)-ROW())/12+5),AQ27)</f>
        <v>0</v>
      </c>
      <c r="AS27" s="476">
        <f ca="1">IF($AP27=1,IF(INDIRECT(ADDRESS(($AN27-1)*3+$AO27+5,$AP27+20))="",0,INDIRECT(ADDRESS(($AN27-1)*3+$AO27+5,$AP27+20))),IF(INDIRECT(ADDRESS(($AN27-1)*3+$AO27+5,$AP27+20))="",0,IF(COUNTIF(INDIRECT(ADDRESS(($AN27-1)*36+($AO27-1)*12+6,COLUMN())):INDIRECT(ADDRESS(($AN27-1)*36+($AO27-1)*12+$AP27+4,COLUMN())),INDIRECT(ADDRESS(($AN27-1)*3+$AO27+5,$AP27+20)))&gt;=1,0,INDIRECT(ADDRESS(($AN27-1)*3+$AO27+5,$AP27+20)))))</f>
        <v>0</v>
      </c>
      <c r="AT27" s="468">
        <f ca="1">COUNTIF(INDIRECT("U"&amp;(ROW()+12*(($AN27-1)*3+$AO27)-ROW())/12+5):INDIRECT("AF"&amp;(ROW()+12*(($AN27-1)*3+$AO27)-ROW())/12+5),AS27)</f>
        <v>0</v>
      </c>
      <c r="AU27" s="468">
        <f ca="1">IF(AND(AQ27+AS27&gt;0,AR27+AT27&gt;0),COUNTIF(AU$6:AU26,"&gt;0")+1,0)</f>
        <v>0</v>
      </c>
      <c r="BE27" s="468">
        <v>1</v>
      </c>
      <c r="BG27" s="484">
        <f t="shared" ref="BG27:BR27" si="28">SUM(H27:H28)</f>
        <v>0</v>
      </c>
      <c r="BH27" s="484">
        <f t="shared" si="28"/>
        <v>0</v>
      </c>
      <c r="BI27" s="484">
        <f t="shared" si="28"/>
        <v>0</v>
      </c>
      <c r="BJ27" s="484">
        <f t="shared" si="28"/>
        <v>0</v>
      </c>
      <c r="BK27" s="484">
        <f t="shared" si="28"/>
        <v>0</v>
      </c>
      <c r="BL27" s="484">
        <f t="shared" si="28"/>
        <v>0</v>
      </c>
      <c r="BM27" s="484">
        <f t="shared" si="28"/>
        <v>0</v>
      </c>
      <c r="BN27" s="484">
        <f t="shared" si="28"/>
        <v>0</v>
      </c>
      <c r="BO27" s="484">
        <f t="shared" si="28"/>
        <v>0</v>
      </c>
      <c r="BP27" s="484">
        <f t="shared" si="28"/>
        <v>0</v>
      </c>
      <c r="BQ27" s="484">
        <f t="shared" si="28"/>
        <v>0</v>
      </c>
      <c r="BR27" s="484">
        <f t="shared" si="28"/>
        <v>0</v>
      </c>
      <c r="BS27" s="483"/>
      <c r="BT27" s="484">
        <f t="shared" ref="BT27:CE27" si="29">SUM(U27:U28)</f>
        <v>0</v>
      </c>
      <c r="BU27" s="484">
        <f t="shared" si="29"/>
        <v>0</v>
      </c>
      <c r="BV27" s="484">
        <f t="shared" si="29"/>
        <v>0</v>
      </c>
      <c r="BW27" s="484">
        <f t="shared" si="29"/>
        <v>0</v>
      </c>
      <c r="BX27" s="484">
        <f t="shared" si="29"/>
        <v>0</v>
      </c>
      <c r="BY27" s="484">
        <f t="shared" si="29"/>
        <v>0</v>
      </c>
      <c r="BZ27" s="484">
        <f t="shared" si="29"/>
        <v>0</v>
      </c>
      <c r="CA27" s="484">
        <f t="shared" si="29"/>
        <v>0</v>
      </c>
      <c r="CB27" s="484">
        <f t="shared" si="29"/>
        <v>0</v>
      </c>
      <c r="CC27" s="484">
        <f t="shared" si="29"/>
        <v>0</v>
      </c>
      <c r="CD27" s="484">
        <f t="shared" si="29"/>
        <v>0</v>
      </c>
      <c r="CE27" s="484">
        <f t="shared" si="29"/>
        <v>0</v>
      </c>
      <c r="CH27" s="485" t="s">
        <v>391</v>
      </c>
      <c r="CI27" s="484">
        <f>IF(OR($D27="副園長",$D27="教頭",$D27="主任保育士",$D27="主幹教諭"),0,BG27)</f>
        <v>0</v>
      </c>
      <c r="CJ27" s="484">
        <f t="shared" ref="CJ27:CT27" si="30">IF(OR($D27="副園長",$D27="教頭",$D27="主任保育士",$D27="主幹教諭"),0,BH27)</f>
        <v>0</v>
      </c>
      <c r="CK27" s="484">
        <f t="shared" si="30"/>
        <v>0</v>
      </c>
      <c r="CL27" s="484">
        <f t="shared" si="30"/>
        <v>0</v>
      </c>
      <c r="CM27" s="484">
        <f t="shared" si="30"/>
        <v>0</v>
      </c>
      <c r="CN27" s="484">
        <f t="shared" si="30"/>
        <v>0</v>
      </c>
      <c r="CO27" s="484">
        <f t="shared" si="30"/>
        <v>0</v>
      </c>
      <c r="CP27" s="484">
        <f t="shared" si="30"/>
        <v>0</v>
      </c>
      <c r="CQ27" s="484">
        <f t="shared" si="30"/>
        <v>0</v>
      </c>
      <c r="CR27" s="484">
        <f t="shared" si="30"/>
        <v>0</v>
      </c>
      <c r="CS27" s="484">
        <f t="shared" si="30"/>
        <v>0</v>
      </c>
      <c r="CT27" s="484">
        <f t="shared" si="30"/>
        <v>0</v>
      </c>
    </row>
    <row r="28" spans="1:98" x14ac:dyDescent="0.15">
      <c r="A28" s="734"/>
      <c r="B28" s="737"/>
      <c r="C28" s="737"/>
      <c r="D28" s="737"/>
      <c r="E28" s="740"/>
      <c r="F28" s="737"/>
      <c r="G28" s="486" t="s">
        <v>320</v>
      </c>
      <c r="H28" s="487"/>
      <c r="I28" s="488" t="str">
        <f t="shared" si="23"/>
        <v/>
      </c>
      <c r="J28" s="488" t="str">
        <f t="shared" si="23"/>
        <v/>
      </c>
      <c r="K28" s="488" t="str">
        <f t="shared" si="23"/>
        <v/>
      </c>
      <c r="L28" s="488" t="str">
        <f t="shared" si="23"/>
        <v/>
      </c>
      <c r="M28" s="488" t="str">
        <f t="shared" si="23"/>
        <v/>
      </c>
      <c r="N28" s="488" t="str">
        <f t="shared" si="23"/>
        <v/>
      </c>
      <c r="O28" s="488" t="str">
        <f t="shared" si="23"/>
        <v/>
      </c>
      <c r="P28" s="488" t="str">
        <f t="shared" si="23"/>
        <v/>
      </c>
      <c r="Q28" s="488" t="str">
        <f t="shared" si="23"/>
        <v/>
      </c>
      <c r="R28" s="488" t="str">
        <f t="shared" si="23"/>
        <v/>
      </c>
      <c r="S28" s="488" t="str">
        <f t="shared" si="23"/>
        <v/>
      </c>
      <c r="T28" s="489">
        <f t="shared" si="2"/>
        <v>0</v>
      </c>
      <c r="U28" s="490"/>
      <c r="V28" s="491" t="str">
        <f t="shared" si="24"/>
        <v/>
      </c>
      <c r="W28" s="491" t="str">
        <f t="shared" si="24"/>
        <v/>
      </c>
      <c r="X28" s="491" t="str">
        <f t="shared" si="24"/>
        <v/>
      </c>
      <c r="Y28" s="491" t="str">
        <f t="shared" si="24"/>
        <v/>
      </c>
      <c r="Z28" s="491" t="str">
        <f t="shared" si="24"/>
        <v/>
      </c>
      <c r="AA28" s="491" t="str">
        <f t="shared" si="24"/>
        <v/>
      </c>
      <c r="AB28" s="491" t="str">
        <f t="shared" si="24"/>
        <v/>
      </c>
      <c r="AC28" s="491" t="str">
        <f t="shared" si="24"/>
        <v/>
      </c>
      <c r="AD28" s="491" t="str">
        <f t="shared" si="24"/>
        <v/>
      </c>
      <c r="AE28" s="491" t="str">
        <f t="shared" si="24"/>
        <v/>
      </c>
      <c r="AF28" s="491" t="str">
        <f t="shared" si="24"/>
        <v/>
      </c>
      <c r="AG28" s="489">
        <f t="shared" si="4"/>
        <v>0</v>
      </c>
      <c r="AH28" s="483"/>
      <c r="AI28" s="483"/>
      <c r="AJ28" s="483"/>
      <c r="AK28" s="483"/>
      <c r="AL28" s="483"/>
      <c r="AM28" s="483"/>
      <c r="AN28" s="468">
        <v>1</v>
      </c>
      <c r="AO28" s="468">
        <v>2</v>
      </c>
      <c r="AP28" s="468">
        <v>11</v>
      </c>
      <c r="AQ28" s="476">
        <f ca="1">IF($AP28=1,IF(INDIRECT(ADDRESS(($AN28-1)*3+$AO28+5,$AP28+7))="",0,INDIRECT(ADDRESS(($AN28-1)*3+$AO28+5,$AP28+7))),IF(INDIRECT(ADDRESS(($AN28-1)*3+$AO28+5,$AP28+7))="",0,IF(COUNTIF(INDIRECT(ADDRESS(($AN28-1)*36+($AO28-1)*12+6,COLUMN())):INDIRECT(ADDRESS(($AN28-1)*36+($AO28-1)*12+$AP28+4,COLUMN())),INDIRECT(ADDRESS(($AN28-1)*3+$AO28+5,$AP28+7)))&gt;=1,0,INDIRECT(ADDRESS(($AN28-1)*3+$AO28+5,$AP28+7)))))</f>
        <v>0</v>
      </c>
      <c r="AR28" s="468">
        <f ca="1">COUNTIF(INDIRECT("H"&amp;(ROW()+12*(($AN28-1)*3+$AO28)-ROW())/12+5):INDIRECT("S"&amp;(ROW()+12*(($AN28-1)*3+$AO28)-ROW())/12+5),AQ28)</f>
        <v>0</v>
      </c>
      <c r="AS28" s="476">
        <f ca="1">IF($AP28=1,IF(INDIRECT(ADDRESS(($AN28-1)*3+$AO28+5,$AP28+20))="",0,INDIRECT(ADDRESS(($AN28-1)*3+$AO28+5,$AP28+20))),IF(INDIRECT(ADDRESS(($AN28-1)*3+$AO28+5,$AP28+20))="",0,IF(COUNTIF(INDIRECT(ADDRESS(($AN28-1)*36+($AO28-1)*12+6,COLUMN())):INDIRECT(ADDRESS(($AN28-1)*36+($AO28-1)*12+$AP28+4,COLUMN())),INDIRECT(ADDRESS(($AN28-1)*3+$AO28+5,$AP28+20)))&gt;=1,0,INDIRECT(ADDRESS(($AN28-1)*3+$AO28+5,$AP28+20)))))</f>
        <v>0</v>
      </c>
      <c r="AT28" s="468">
        <f ca="1">COUNTIF(INDIRECT("U"&amp;(ROW()+12*(($AN28-1)*3+$AO28)-ROW())/12+5):INDIRECT("AF"&amp;(ROW()+12*(($AN28-1)*3+$AO28)-ROW())/12+5),AS28)</f>
        <v>0</v>
      </c>
      <c r="AU28" s="468">
        <f ca="1">IF(AND(AQ28+AS28&gt;0,AR28+AT28&gt;0),COUNTIF(AU$6:AU27,"&gt;0")+1,0)</f>
        <v>0</v>
      </c>
      <c r="BE28" s="468">
        <v>2</v>
      </c>
      <c r="BF28" s="468" t="s">
        <v>319</v>
      </c>
      <c r="BG28" s="484">
        <f>IF(BG27+BT27&gt;マスタ!$C$3,1,0)</f>
        <v>0</v>
      </c>
      <c r="BH28" s="484">
        <f>IF(BH27+BU27&gt;マスタ!$C$3,1,0)</f>
        <v>0</v>
      </c>
      <c r="BI28" s="484">
        <f>IF(BI27+BV27&gt;マスタ!$C$3,1,0)</f>
        <v>0</v>
      </c>
      <c r="BJ28" s="484">
        <f>IF(BJ27+BW27&gt;マスタ!$C$3,1,0)</f>
        <v>0</v>
      </c>
      <c r="BK28" s="484">
        <f>IF(BK27+BX27&gt;マスタ!$C$3,1,0)</f>
        <v>0</v>
      </c>
      <c r="BL28" s="484">
        <f>IF(BL27+BY27&gt;マスタ!$C$3,1,0)</f>
        <v>0</v>
      </c>
      <c r="BM28" s="484">
        <f>IF(BM27+BZ27&gt;マスタ!$C$3,1,0)</f>
        <v>0</v>
      </c>
      <c r="BN28" s="484">
        <f>IF(BN27+CA27&gt;マスタ!$C$3,1,0)</f>
        <v>0</v>
      </c>
      <c r="BO28" s="484">
        <f>IF(BO27+CB27&gt;マスタ!$C$3,1,0)</f>
        <v>0</v>
      </c>
      <c r="BP28" s="484">
        <f>IF(BP27+CC27&gt;マスタ!$C$3,1,0)</f>
        <v>0</v>
      </c>
      <c r="BQ28" s="484">
        <f>IF(BQ27+CD27&gt;マスタ!$C$3,1,0)</f>
        <v>0</v>
      </c>
      <c r="BR28" s="484">
        <f>IF(BR27+CE27&gt;マスタ!$C$3,1,0)</f>
        <v>0</v>
      </c>
      <c r="BS28" s="483"/>
      <c r="BT28" s="484"/>
      <c r="BU28" s="484"/>
      <c r="BV28" s="484"/>
      <c r="BW28" s="484"/>
      <c r="BX28" s="484"/>
      <c r="BY28" s="484"/>
      <c r="BZ28" s="484"/>
      <c r="CA28" s="484"/>
      <c r="CB28" s="484"/>
      <c r="CC28" s="484"/>
      <c r="CD28" s="484"/>
      <c r="CE28" s="484"/>
    </row>
    <row r="29" spans="1:98" x14ac:dyDescent="0.15">
      <c r="A29" s="735"/>
      <c r="B29" s="738"/>
      <c r="C29" s="738"/>
      <c r="D29" s="738"/>
      <c r="E29" s="741"/>
      <c r="F29" s="738"/>
      <c r="G29" s="492" t="s">
        <v>462</v>
      </c>
      <c r="H29" s="493"/>
      <c r="I29" s="494"/>
      <c r="J29" s="494"/>
      <c r="K29" s="494"/>
      <c r="L29" s="494"/>
      <c r="M29" s="494"/>
      <c r="N29" s="494"/>
      <c r="O29" s="494"/>
      <c r="P29" s="494"/>
      <c r="Q29" s="494"/>
      <c r="R29" s="494"/>
      <c r="S29" s="494"/>
      <c r="T29" s="495">
        <f t="shared" si="2"/>
        <v>0</v>
      </c>
      <c r="U29" s="496"/>
      <c r="V29" s="497"/>
      <c r="W29" s="497"/>
      <c r="X29" s="497"/>
      <c r="Y29" s="497"/>
      <c r="Z29" s="497"/>
      <c r="AA29" s="497"/>
      <c r="AB29" s="497"/>
      <c r="AC29" s="497"/>
      <c r="AD29" s="497"/>
      <c r="AE29" s="497"/>
      <c r="AF29" s="497"/>
      <c r="AG29" s="495">
        <f t="shared" si="4"/>
        <v>0</v>
      </c>
      <c r="AH29" s="483"/>
      <c r="AI29" s="483"/>
      <c r="AJ29" s="483"/>
      <c r="AK29" s="483"/>
      <c r="AL29" s="483"/>
      <c r="AM29" s="483"/>
      <c r="AN29" s="468">
        <v>1</v>
      </c>
      <c r="AO29" s="468">
        <v>2</v>
      </c>
      <c r="AP29" s="468">
        <v>12</v>
      </c>
      <c r="AQ29" s="476">
        <f ca="1">IF($AP29=1,IF(INDIRECT(ADDRESS(($AN29-1)*3+$AO29+5,$AP29+7))="",0,INDIRECT(ADDRESS(($AN29-1)*3+$AO29+5,$AP29+7))),IF(INDIRECT(ADDRESS(($AN29-1)*3+$AO29+5,$AP29+7))="",0,IF(COUNTIF(INDIRECT(ADDRESS(($AN29-1)*36+($AO29-1)*12+6,COLUMN())):INDIRECT(ADDRESS(($AN29-1)*36+($AO29-1)*12+$AP29+4,COLUMN())),INDIRECT(ADDRESS(($AN29-1)*3+$AO29+5,$AP29+7)))&gt;=1,0,INDIRECT(ADDRESS(($AN29-1)*3+$AO29+5,$AP29+7)))))</f>
        <v>0</v>
      </c>
      <c r="AR29" s="468">
        <f ca="1">COUNTIF(INDIRECT("H"&amp;(ROW()+12*(($AN29-1)*3+$AO29)-ROW())/12+5):INDIRECT("S"&amp;(ROW()+12*(($AN29-1)*3+$AO29)-ROW())/12+5),AQ29)</f>
        <v>0</v>
      </c>
      <c r="AS29" s="476">
        <f ca="1">IF($AP29=1,IF(INDIRECT(ADDRESS(($AN29-1)*3+$AO29+5,$AP29+20))="",0,INDIRECT(ADDRESS(($AN29-1)*3+$AO29+5,$AP29+20))),IF(INDIRECT(ADDRESS(($AN29-1)*3+$AO29+5,$AP29+20))="",0,IF(COUNTIF(INDIRECT(ADDRESS(($AN29-1)*36+($AO29-1)*12+6,COLUMN())):INDIRECT(ADDRESS(($AN29-1)*36+($AO29-1)*12+$AP29+4,COLUMN())),INDIRECT(ADDRESS(($AN29-1)*3+$AO29+5,$AP29+20)))&gt;=1,0,INDIRECT(ADDRESS(($AN29-1)*3+$AO29+5,$AP29+20)))))</f>
        <v>0</v>
      </c>
      <c r="AT29" s="468">
        <f ca="1">COUNTIF(INDIRECT("U"&amp;(ROW()+12*(($AN29-1)*3+$AO29)-ROW())/12+5):INDIRECT("AF"&amp;(ROW()+12*(($AN29-1)*3+$AO29)-ROW())/12+5),AS29)</f>
        <v>0</v>
      </c>
      <c r="AU29" s="468">
        <f ca="1">IF(AND(AQ29+AS29&gt;0,AR29+AT29&gt;0),COUNTIF(AU$6:AU28,"&gt;0")+1,0)</f>
        <v>0</v>
      </c>
      <c r="BE29" s="468">
        <v>3</v>
      </c>
      <c r="BF29" s="485"/>
      <c r="BG29" s="484"/>
      <c r="BH29" s="484"/>
      <c r="BI29" s="484"/>
      <c r="BJ29" s="484"/>
      <c r="BK29" s="484"/>
      <c r="BL29" s="484"/>
      <c r="BM29" s="484"/>
      <c r="BN29" s="484"/>
      <c r="BO29" s="484"/>
      <c r="BP29" s="484"/>
      <c r="BQ29" s="484"/>
      <c r="BR29" s="484"/>
    </row>
    <row r="30" spans="1:98" x14ac:dyDescent="0.15">
      <c r="A30" s="733">
        <v>9</v>
      </c>
      <c r="B30" s="736"/>
      <c r="C30" s="736"/>
      <c r="D30" s="736"/>
      <c r="E30" s="739"/>
      <c r="F30" s="736"/>
      <c r="G30" s="477" t="s">
        <v>321</v>
      </c>
      <c r="H30" s="478"/>
      <c r="I30" s="479" t="str">
        <f t="shared" si="23"/>
        <v/>
      </c>
      <c r="J30" s="479" t="str">
        <f t="shared" si="23"/>
        <v/>
      </c>
      <c r="K30" s="479" t="str">
        <f t="shared" si="23"/>
        <v/>
      </c>
      <c r="L30" s="479" t="str">
        <f t="shared" si="23"/>
        <v/>
      </c>
      <c r="M30" s="479" t="str">
        <f t="shared" si="23"/>
        <v/>
      </c>
      <c r="N30" s="479" t="str">
        <f t="shared" si="23"/>
        <v/>
      </c>
      <c r="O30" s="479" t="str">
        <f t="shared" si="23"/>
        <v/>
      </c>
      <c r="P30" s="479" t="str">
        <f t="shared" si="23"/>
        <v/>
      </c>
      <c r="Q30" s="479" t="str">
        <f t="shared" si="23"/>
        <v/>
      </c>
      <c r="R30" s="479" t="str">
        <f t="shared" si="23"/>
        <v/>
      </c>
      <c r="S30" s="479" t="str">
        <f t="shared" si="23"/>
        <v/>
      </c>
      <c r="T30" s="480">
        <f t="shared" si="2"/>
        <v>0</v>
      </c>
      <c r="U30" s="481"/>
      <c r="V30" s="482" t="str">
        <f t="shared" si="24"/>
        <v/>
      </c>
      <c r="W30" s="482" t="str">
        <f t="shared" si="24"/>
        <v/>
      </c>
      <c r="X30" s="482" t="str">
        <f t="shared" si="24"/>
        <v/>
      </c>
      <c r="Y30" s="482" t="str">
        <f t="shared" si="24"/>
        <v/>
      </c>
      <c r="Z30" s="482" t="str">
        <f t="shared" si="24"/>
        <v/>
      </c>
      <c r="AA30" s="482" t="str">
        <f t="shared" si="24"/>
        <v/>
      </c>
      <c r="AB30" s="482" t="str">
        <f t="shared" si="24"/>
        <v/>
      </c>
      <c r="AC30" s="482" t="str">
        <f t="shared" si="24"/>
        <v/>
      </c>
      <c r="AD30" s="482" t="str">
        <f t="shared" si="24"/>
        <v/>
      </c>
      <c r="AE30" s="482" t="str">
        <f t="shared" si="24"/>
        <v/>
      </c>
      <c r="AF30" s="482" t="str">
        <f t="shared" si="24"/>
        <v/>
      </c>
      <c r="AG30" s="480">
        <f t="shared" si="4"/>
        <v>0</v>
      </c>
      <c r="AH30" s="483"/>
      <c r="AI30" s="483"/>
      <c r="AJ30" s="483"/>
      <c r="AK30" s="483"/>
      <c r="AL30" s="483"/>
      <c r="AM30" s="483"/>
      <c r="AN30" s="468">
        <v>1</v>
      </c>
      <c r="AO30" s="468">
        <v>3</v>
      </c>
      <c r="AP30" s="468">
        <v>1</v>
      </c>
      <c r="AQ30" s="476">
        <f ca="1">IF($AP30=1,IF(INDIRECT(ADDRESS(($AN30-1)*3+$AO30+5,$AP30+7))="",0,INDIRECT(ADDRESS(($AN30-1)*3+$AO30+5,$AP30+7))),IF(INDIRECT(ADDRESS(($AN30-1)*3+$AO30+5,$AP30+7))="",0,IF(COUNTIF(INDIRECT(ADDRESS(($AN30-1)*36+($AO30-1)*12+6,COLUMN())):INDIRECT(ADDRESS(($AN30-1)*36+($AO30-1)*12+$AP30+4,COLUMN())),INDIRECT(ADDRESS(($AN30-1)*3+$AO30+5,$AP30+7)))&gt;=1,0,INDIRECT(ADDRESS(($AN30-1)*3+$AO30+5,$AP30+7)))))</f>
        <v>0</v>
      </c>
      <c r="AR30" s="468">
        <f ca="1">COUNTIF(INDIRECT("H"&amp;(ROW()+12*(($AN30-1)*3+$AO30)-ROW())/12+5):INDIRECT("S"&amp;(ROW()+12*(($AN30-1)*3+$AO30)-ROW())/12+5),AQ30)</f>
        <v>0</v>
      </c>
      <c r="AS30" s="476">
        <f ca="1">IF($AP30=1,IF(INDIRECT(ADDRESS(($AN30-1)*3+$AO30+5,$AP30+20))="",0,INDIRECT(ADDRESS(($AN30-1)*3+$AO30+5,$AP30+20))),IF(INDIRECT(ADDRESS(($AN30-1)*3+$AO30+5,$AP30+20))="",0,IF(COUNTIF(INDIRECT(ADDRESS(($AN30-1)*36+($AO30-1)*12+6,COLUMN())):INDIRECT(ADDRESS(($AN30-1)*36+($AO30-1)*12+$AP30+4,COLUMN())),INDIRECT(ADDRESS(($AN30-1)*3+$AO30+5,$AP30+20)))&gt;=1,0,INDIRECT(ADDRESS(($AN30-1)*3+$AO30+5,$AP30+20)))))</f>
        <v>0</v>
      </c>
      <c r="AT30" s="468">
        <f ca="1">COUNTIF(INDIRECT("U"&amp;(ROW()+12*(($AN30-1)*3+$AO30)-ROW())/12+5):INDIRECT("AF"&amp;(ROW()+12*(($AN30-1)*3+$AO30)-ROW())/12+5),AS30)</f>
        <v>0</v>
      </c>
      <c r="AU30" s="468">
        <f ca="1">IF(AND(AQ30+AS30&gt;0,AR30+AT30&gt;0),COUNTIF(AU$6:AU29,"&gt;0")+1,0)</f>
        <v>0</v>
      </c>
      <c r="BE30" s="468">
        <v>1</v>
      </c>
      <c r="BG30" s="484">
        <f t="shared" ref="BG30:BR30" si="31">SUM(H30:H31)</f>
        <v>0</v>
      </c>
      <c r="BH30" s="484">
        <f t="shared" si="31"/>
        <v>0</v>
      </c>
      <c r="BI30" s="484">
        <f t="shared" si="31"/>
        <v>0</v>
      </c>
      <c r="BJ30" s="484">
        <f t="shared" si="31"/>
        <v>0</v>
      </c>
      <c r="BK30" s="484">
        <f t="shared" si="31"/>
        <v>0</v>
      </c>
      <c r="BL30" s="484">
        <f t="shared" si="31"/>
        <v>0</v>
      </c>
      <c r="BM30" s="484">
        <f t="shared" si="31"/>
        <v>0</v>
      </c>
      <c r="BN30" s="484">
        <f t="shared" si="31"/>
        <v>0</v>
      </c>
      <c r="BO30" s="484">
        <f t="shared" si="31"/>
        <v>0</v>
      </c>
      <c r="BP30" s="484">
        <f t="shared" si="31"/>
        <v>0</v>
      </c>
      <c r="BQ30" s="484">
        <f t="shared" si="31"/>
        <v>0</v>
      </c>
      <c r="BR30" s="484">
        <f t="shared" si="31"/>
        <v>0</v>
      </c>
      <c r="BS30" s="483"/>
      <c r="BT30" s="484">
        <f t="shared" ref="BT30:CE30" si="32">SUM(U30:U31)</f>
        <v>0</v>
      </c>
      <c r="BU30" s="484">
        <f t="shared" si="32"/>
        <v>0</v>
      </c>
      <c r="BV30" s="484">
        <f t="shared" si="32"/>
        <v>0</v>
      </c>
      <c r="BW30" s="484">
        <f t="shared" si="32"/>
        <v>0</v>
      </c>
      <c r="BX30" s="484">
        <f t="shared" si="32"/>
        <v>0</v>
      </c>
      <c r="BY30" s="484">
        <f t="shared" si="32"/>
        <v>0</v>
      </c>
      <c r="BZ30" s="484">
        <f t="shared" si="32"/>
        <v>0</v>
      </c>
      <c r="CA30" s="484">
        <f t="shared" si="32"/>
        <v>0</v>
      </c>
      <c r="CB30" s="484">
        <f t="shared" si="32"/>
        <v>0</v>
      </c>
      <c r="CC30" s="484">
        <f t="shared" si="32"/>
        <v>0</v>
      </c>
      <c r="CD30" s="484">
        <f t="shared" si="32"/>
        <v>0</v>
      </c>
      <c r="CE30" s="484">
        <f t="shared" si="32"/>
        <v>0</v>
      </c>
      <c r="CH30" s="485" t="s">
        <v>391</v>
      </c>
      <c r="CI30" s="484">
        <f>IF(OR($D30="副園長",$D30="教頭",$D30="主任保育士",$D30="主幹教諭"),0,BG30)</f>
        <v>0</v>
      </c>
      <c r="CJ30" s="484">
        <f t="shared" ref="CJ30:CT30" si="33">IF(OR($D30="副園長",$D30="教頭",$D30="主任保育士",$D30="主幹教諭"),0,BH30)</f>
        <v>0</v>
      </c>
      <c r="CK30" s="484">
        <f t="shared" si="33"/>
        <v>0</v>
      </c>
      <c r="CL30" s="484">
        <f t="shared" si="33"/>
        <v>0</v>
      </c>
      <c r="CM30" s="484">
        <f t="shared" si="33"/>
        <v>0</v>
      </c>
      <c r="CN30" s="484">
        <f t="shared" si="33"/>
        <v>0</v>
      </c>
      <c r="CO30" s="484">
        <f t="shared" si="33"/>
        <v>0</v>
      </c>
      <c r="CP30" s="484">
        <f t="shared" si="33"/>
        <v>0</v>
      </c>
      <c r="CQ30" s="484">
        <f t="shared" si="33"/>
        <v>0</v>
      </c>
      <c r="CR30" s="484">
        <f t="shared" si="33"/>
        <v>0</v>
      </c>
      <c r="CS30" s="484">
        <f t="shared" si="33"/>
        <v>0</v>
      </c>
      <c r="CT30" s="484">
        <f t="shared" si="33"/>
        <v>0</v>
      </c>
    </row>
    <row r="31" spans="1:98" x14ac:dyDescent="0.15">
      <c r="A31" s="734"/>
      <c r="B31" s="737"/>
      <c r="C31" s="737"/>
      <c r="D31" s="737"/>
      <c r="E31" s="740"/>
      <c r="F31" s="737"/>
      <c r="G31" s="486" t="s">
        <v>320</v>
      </c>
      <c r="H31" s="487"/>
      <c r="I31" s="488" t="str">
        <f t="shared" si="23"/>
        <v/>
      </c>
      <c r="J31" s="488" t="str">
        <f t="shared" si="23"/>
        <v/>
      </c>
      <c r="K31" s="488" t="str">
        <f t="shared" si="23"/>
        <v/>
      </c>
      <c r="L31" s="488" t="str">
        <f t="shared" si="23"/>
        <v/>
      </c>
      <c r="M31" s="488" t="str">
        <f t="shared" si="23"/>
        <v/>
      </c>
      <c r="N31" s="488" t="str">
        <f t="shared" si="23"/>
        <v/>
      </c>
      <c r="O31" s="488" t="str">
        <f t="shared" si="23"/>
        <v/>
      </c>
      <c r="P31" s="488" t="str">
        <f t="shared" si="23"/>
        <v/>
      </c>
      <c r="Q31" s="488" t="str">
        <f t="shared" si="23"/>
        <v/>
      </c>
      <c r="R31" s="488" t="str">
        <f t="shared" si="23"/>
        <v/>
      </c>
      <c r="S31" s="488" t="str">
        <f t="shared" si="23"/>
        <v/>
      </c>
      <c r="T31" s="489">
        <f t="shared" si="2"/>
        <v>0</v>
      </c>
      <c r="U31" s="490"/>
      <c r="V31" s="491" t="str">
        <f t="shared" si="24"/>
        <v/>
      </c>
      <c r="W31" s="491" t="str">
        <f t="shared" si="24"/>
        <v/>
      </c>
      <c r="X31" s="491" t="str">
        <f t="shared" si="24"/>
        <v/>
      </c>
      <c r="Y31" s="491" t="str">
        <f t="shared" si="24"/>
        <v/>
      </c>
      <c r="Z31" s="491" t="str">
        <f t="shared" si="24"/>
        <v/>
      </c>
      <c r="AA31" s="491" t="str">
        <f t="shared" si="24"/>
        <v/>
      </c>
      <c r="AB31" s="491" t="str">
        <f t="shared" si="24"/>
        <v/>
      </c>
      <c r="AC31" s="491" t="str">
        <f t="shared" si="24"/>
        <v/>
      </c>
      <c r="AD31" s="491" t="str">
        <f t="shared" si="24"/>
        <v/>
      </c>
      <c r="AE31" s="491" t="str">
        <f t="shared" si="24"/>
        <v/>
      </c>
      <c r="AF31" s="491" t="str">
        <f t="shared" si="24"/>
        <v/>
      </c>
      <c r="AG31" s="489">
        <f t="shared" si="4"/>
        <v>0</v>
      </c>
      <c r="AH31" s="483"/>
      <c r="AI31" s="483"/>
      <c r="AJ31" s="483"/>
      <c r="AK31" s="483"/>
      <c r="AL31" s="483"/>
      <c r="AM31" s="483"/>
      <c r="AN31" s="468">
        <v>1</v>
      </c>
      <c r="AO31" s="468">
        <v>3</v>
      </c>
      <c r="AP31" s="468">
        <v>2</v>
      </c>
      <c r="AQ31" s="476">
        <f ca="1">IF($AP31=1,IF(INDIRECT(ADDRESS(($AN31-1)*3+$AO31+5,$AP31+7))="",0,INDIRECT(ADDRESS(($AN31-1)*3+$AO31+5,$AP31+7))),IF(INDIRECT(ADDRESS(($AN31-1)*3+$AO31+5,$AP31+7))="",0,IF(COUNTIF(INDIRECT(ADDRESS(($AN31-1)*36+($AO31-1)*12+6,COLUMN())):INDIRECT(ADDRESS(($AN31-1)*36+($AO31-1)*12+$AP31+4,COLUMN())),INDIRECT(ADDRESS(($AN31-1)*3+$AO31+5,$AP31+7)))&gt;=1,0,INDIRECT(ADDRESS(($AN31-1)*3+$AO31+5,$AP31+7)))))</f>
        <v>0</v>
      </c>
      <c r="AR31" s="468">
        <f ca="1">COUNTIF(INDIRECT("H"&amp;(ROW()+12*(($AN31-1)*3+$AO31)-ROW())/12+5):INDIRECT("S"&amp;(ROW()+12*(($AN31-1)*3+$AO31)-ROW())/12+5),AQ31)</f>
        <v>0</v>
      </c>
      <c r="AS31" s="476">
        <f ca="1">IF($AP31=1,IF(INDIRECT(ADDRESS(($AN31-1)*3+$AO31+5,$AP31+20))="",0,INDIRECT(ADDRESS(($AN31-1)*3+$AO31+5,$AP31+20))),IF(INDIRECT(ADDRESS(($AN31-1)*3+$AO31+5,$AP31+20))="",0,IF(COUNTIF(INDIRECT(ADDRESS(($AN31-1)*36+($AO31-1)*12+6,COLUMN())):INDIRECT(ADDRESS(($AN31-1)*36+($AO31-1)*12+$AP31+4,COLUMN())),INDIRECT(ADDRESS(($AN31-1)*3+$AO31+5,$AP31+20)))&gt;=1,0,INDIRECT(ADDRESS(($AN31-1)*3+$AO31+5,$AP31+20)))))</f>
        <v>0</v>
      </c>
      <c r="AT31" s="468">
        <f ca="1">COUNTIF(INDIRECT("U"&amp;(ROW()+12*(($AN31-1)*3+$AO31)-ROW())/12+5):INDIRECT("AF"&amp;(ROW()+12*(($AN31-1)*3+$AO31)-ROW())/12+5),AS31)</f>
        <v>0</v>
      </c>
      <c r="AU31" s="468">
        <f ca="1">IF(AND(AQ31+AS31&gt;0,AR31+AT31&gt;0),COUNTIF(AU$6:AU30,"&gt;0")+1,0)</f>
        <v>0</v>
      </c>
      <c r="BE31" s="468">
        <v>2</v>
      </c>
      <c r="BF31" s="468" t="s">
        <v>319</v>
      </c>
      <c r="BG31" s="484">
        <f>IF(BG30+BT30&gt;マスタ!$C$3,1,0)</f>
        <v>0</v>
      </c>
      <c r="BH31" s="484">
        <f>IF(BH30+BU30&gt;マスタ!$C$3,1,0)</f>
        <v>0</v>
      </c>
      <c r="BI31" s="484">
        <f>IF(BI30+BV30&gt;マスタ!$C$3,1,0)</f>
        <v>0</v>
      </c>
      <c r="BJ31" s="484">
        <f>IF(BJ30+BW30&gt;マスタ!$C$3,1,0)</f>
        <v>0</v>
      </c>
      <c r="BK31" s="484">
        <f>IF(BK30+BX30&gt;マスタ!$C$3,1,0)</f>
        <v>0</v>
      </c>
      <c r="BL31" s="484">
        <f>IF(BL30+BY30&gt;マスタ!$C$3,1,0)</f>
        <v>0</v>
      </c>
      <c r="BM31" s="484">
        <f>IF(BM30+BZ30&gt;マスタ!$C$3,1,0)</f>
        <v>0</v>
      </c>
      <c r="BN31" s="484">
        <f>IF(BN30+CA30&gt;マスタ!$C$3,1,0)</f>
        <v>0</v>
      </c>
      <c r="BO31" s="484">
        <f>IF(BO30+CB30&gt;マスタ!$C$3,1,0)</f>
        <v>0</v>
      </c>
      <c r="BP31" s="484">
        <f>IF(BP30+CC30&gt;マスタ!$C$3,1,0)</f>
        <v>0</v>
      </c>
      <c r="BQ31" s="484">
        <f>IF(BQ30+CD30&gt;マスタ!$C$3,1,0)</f>
        <v>0</v>
      </c>
      <c r="BR31" s="484">
        <f>IF(BR30+CE30&gt;マスタ!$C$3,1,0)</f>
        <v>0</v>
      </c>
      <c r="BS31" s="483"/>
      <c r="BT31" s="484"/>
      <c r="BU31" s="484"/>
      <c r="BV31" s="484"/>
      <c r="BW31" s="484"/>
      <c r="BX31" s="484"/>
      <c r="BY31" s="484"/>
      <c r="BZ31" s="484"/>
      <c r="CA31" s="484"/>
      <c r="CB31" s="484"/>
      <c r="CC31" s="484"/>
      <c r="CD31" s="484"/>
      <c r="CE31" s="484"/>
    </row>
    <row r="32" spans="1:98" x14ac:dyDescent="0.15">
      <c r="A32" s="735"/>
      <c r="B32" s="738"/>
      <c r="C32" s="738"/>
      <c r="D32" s="738"/>
      <c r="E32" s="741"/>
      <c r="F32" s="738"/>
      <c r="G32" s="492" t="s">
        <v>462</v>
      </c>
      <c r="H32" s="493"/>
      <c r="I32" s="494"/>
      <c r="J32" s="494"/>
      <c r="K32" s="494"/>
      <c r="L32" s="494"/>
      <c r="M32" s="494"/>
      <c r="N32" s="494"/>
      <c r="O32" s="494"/>
      <c r="P32" s="494"/>
      <c r="Q32" s="494"/>
      <c r="R32" s="494"/>
      <c r="S32" s="494"/>
      <c r="T32" s="495">
        <f t="shared" si="2"/>
        <v>0</v>
      </c>
      <c r="U32" s="496"/>
      <c r="V32" s="497"/>
      <c r="W32" s="497"/>
      <c r="X32" s="497"/>
      <c r="Y32" s="497"/>
      <c r="Z32" s="497"/>
      <c r="AA32" s="497"/>
      <c r="AB32" s="497"/>
      <c r="AC32" s="497"/>
      <c r="AD32" s="497"/>
      <c r="AE32" s="497"/>
      <c r="AF32" s="497"/>
      <c r="AG32" s="495">
        <f t="shared" si="4"/>
        <v>0</v>
      </c>
      <c r="AH32" s="483"/>
      <c r="AI32" s="483"/>
      <c r="AJ32" s="483"/>
      <c r="AK32" s="483"/>
      <c r="AL32" s="483"/>
      <c r="AM32" s="483"/>
      <c r="AN32" s="468">
        <v>1</v>
      </c>
      <c r="AO32" s="468">
        <v>3</v>
      </c>
      <c r="AP32" s="468">
        <v>3</v>
      </c>
      <c r="AQ32" s="476">
        <f ca="1">IF($AP32=1,IF(INDIRECT(ADDRESS(($AN32-1)*3+$AO32+5,$AP32+7))="",0,INDIRECT(ADDRESS(($AN32-1)*3+$AO32+5,$AP32+7))),IF(INDIRECT(ADDRESS(($AN32-1)*3+$AO32+5,$AP32+7))="",0,IF(COUNTIF(INDIRECT(ADDRESS(($AN32-1)*36+($AO32-1)*12+6,COLUMN())):INDIRECT(ADDRESS(($AN32-1)*36+($AO32-1)*12+$AP32+4,COLUMN())),INDIRECT(ADDRESS(($AN32-1)*3+$AO32+5,$AP32+7)))&gt;=1,0,INDIRECT(ADDRESS(($AN32-1)*3+$AO32+5,$AP32+7)))))</f>
        <v>0</v>
      </c>
      <c r="AR32" s="468">
        <f ca="1">COUNTIF(INDIRECT("H"&amp;(ROW()+12*(($AN32-1)*3+$AO32)-ROW())/12+5):INDIRECT("S"&amp;(ROW()+12*(($AN32-1)*3+$AO32)-ROW())/12+5),AQ32)</f>
        <v>0</v>
      </c>
      <c r="AS32" s="476">
        <f ca="1">IF($AP32=1,IF(INDIRECT(ADDRESS(($AN32-1)*3+$AO32+5,$AP32+20))="",0,INDIRECT(ADDRESS(($AN32-1)*3+$AO32+5,$AP32+20))),IF(INDIRECT(ADDRESS(($AN32-1)*3+$AO32+5,$AP32+20))="",0,IF(COUNTIF(INDIRECT(ADDRESS(($AN32-1)*36+($AO32-1)*12+6,COLUMN())):INDIRECT(ADDRESS(($AN32-1)*36+($AO32-1)*12+$AP32+4,COLUMN())),INDIRECT(ADDRESS(($AN32-1)*3+$AO32+5,$AP32+20)))&gt;=1,0,INDIRECT(ADDRESS(($AN32-1)*3+$AO32+5,$AP32+20)))))</f>
        <v>0</v>
      </c>
      <c r="AT32" s="468">
        <f ca="1">COUNTIF(INDIRECT("U"&amp;(ROW()+12*(($AN32-1)*3+$AO32)-ROW())/12+5):INDIRECT("AF"&amp;(ROW()+12*(($AN32-1)*3+$AO32)-ROW())/12+5),AS32)</f>
        <v>0</v>
      </c>
      <c r="AU32" s="468">
        <f ca="1">IF(AND(AQ32+AS32&gt;0,AR32+AT32&gt;0),COUNTIF(AU$6:AU31,"&gt;0")+1,0)</f>
        <v>0</v>
      </c>
      <c r="BE32" s="468">
        <v>3</v>
      </c>
      <c r="BF32" s="485"/>
      <c r="BG32" s="484"/>
      <c r="BH32" s="484"/>
      <c r="BI32" s="484"/>
      <c r="BJ32" s="484"/>
      <c r="BK32" s="484"/>
      <c r="BL32" s="484"/>
      <c r="BM32" s="484"/>
      <c r="BN32" s="484"/>
      <c r="BO32" s="484"/>
      <c r="BP32" s="484"/>
      <c r="BQ32" s="484"/>
      <c r="BR32" s="484"/>
      <c r="BS32" s="483"/>
      <c r="BT32" s="484"/>
      <c r="BU32" s="484"/>
      <c r="BV32" s="484"/>
      <c r="BW32" s="484"/>
      <c r="BX32" s="484"/>
      <c r="BY32" s="484"/>
      <c r="BZ32" s="484"/>
      <c r="CA32" s="484"/>
      <c r="CB32" s="484"/>
      <c r="CC32" s="484"/>
      <c r="CD32" s="484"/>
      <c r="CE32" s="484"/>
    </row>
    <row r="33" spans="1:98" x14ac:dyDescent="0.15">
      <c r="A33" s="733">
        <v>10</v>
      </c>
      <c r="B33" s="736"/>
      <c r="C33" s="736"/>
      <c r="D33" s="736"/>
      <c r="E33" s="739"/>
      <c r="F33" s="736"/>
      <c r="G33" s="477" t="s">
        <v>321</v>
      </c>
      <c r="H33" s="478"/>
      <c r="I33" s="479" t="str">
        <f t="shared" si="23"/>
        <v/>
      </c>
      <c r="J33" s="479" t="str">
        <f t="shared" si="23"/>
        <v/>
      </c>
      <c r="K33" s="479" t="str">
        <f t="shared" si="23"/>
        <v/>
      </c>
      <c r="L33" s="479" t="str">
        <f t="shared" si="23"/>
        <v/>
      </c>
      <c r="M33" s="479" t="str">
        <f t="shared" si="23"/>
        <v/>
      </c>
      <c r="N33" s="479" t="str">
        <f t="shared" si="23"/>
        <v/>
      </c>
      <c r="O33" s="479" t="str">
        <f t="shared" si="23"/>
        <v/>
      </c>
      <c r="P33" s="479" t="str">
        <f t="shared" si="23"/>
        <v/>
      </c>
      <c r="Q33" s="479" t="str">
        <f t="shared" si="23"/>
        <v/>
      </c>
      <c r="R33" s="479" t="str">
        <f t="shared" si="23"/>
        <v/>
      </c>
      <c r="S33" s="479" t="str">
        <f t="shared" si="23"/>
        <v/>
      </c>
      <c r="T33" s="480">
        <f t="shared" si="2"/>
        <v>0</v>
      </c>
      <c r="U33" s="481"/>
      <c r="V33" s="482" t="str">
        <f t="shared" si="24"/>
        <v/>
      </c>
      <c r="W33" s="482" t="str">
        <f t="shared" si="24"/>
        <v/>
      </c>
      <c r="X33" s="482" t="str">
        <f t="shared" si="24"/>
        <v/>
      </c>
      <c r="Y33" s="482" t="str">
        <f t="shared" si="24"/>
        <v/>
      </c>
      <c r="Z33" s="482" t="str">
        <f t="shared" si="24"/>
        <v/>
      </c>
      <c r="AA33" s="482" t="str">
        <f t="shared" si="24"/>
        <v/>
      </c>
      <c r="AB33" s="482" t="str">
        <f t="shared" si="24"/>
        <v/>
      </c>
      <c r="AC33" s="482" t="str">
        <f t="shared" si="24"/>
        <v/>
      </c>
      <c r="AD33" s="482" t="str">
        <f t="shared" si="24"/>
        <v/>
      </c>
      <c r="AE33" s="482" t="str">
        <f t="shared" si="24"/>
        <v/>
      </c>
      <c r="AF33" s="482" t="str">
        <f t="shared" si="24"/>
        <v/>
      </c>
      <c r="AG33" s="480">
        <f t="shared" si="4"/>
        <v>0</v>
      </c>
      <c r="AH33" s="483"/>
      <c r="AI33" s="483"/>
      <c r="AJ33" s="483"/>
      <c r="AK33" s="483"/>
      <c r="AL33" s="483"/>
      <c r="AM33" s="483"/>
      <c r="AN33" s="468">
        <v>1</v>
      </c>
      <c r="AO33" s="468">
        <v>3</v>
      </c>
      <c r="AP33" s="468">
        <v>4</v>
      </c>
      <c r="AQ33" s="476">
        <f ca="1">IF($AP33=1,IF(INDIRECT(ADDRESS(($AN33-1)*3+$AO33+5,$AP33+7))="",0,INDIRECT(ADDRESS(($AN33-1)*3+$AO33+5,$AP33+7))),IF(INDIRECT(ADDRESS(($AN33-1)*3+$AO33+5,$AP33+7))="",0,IF(COUNTIF(INDIRECT(ADDRESS(($AN33-1)*36+($AO33-1)*12+6,COLUMN())):INDIRECT(ADDRESS(($AN33-1)*36+($AO33-1)*12+$AP33+4,COLUMN())),INDIRECT(ADDRESS(($AN33-1)*3+$AO33+5,$AP33+7)))&gt;=1,0,INDIRECT(ADDRESS(($AN33-1)*3+$AO33+5,$AP33+7)))))</f>
        <v>0</v>
      </c>
      <c r="AR33" s="468">
        <f ca="1">COUNTIF(INDIRECT("H"&amp;(ROW()+12*(($AN33-1)*3+$AO33)-ROW())/12+5):INDIRECT("S"&amp;(ROW()+12*(($AN33-1)*3+$AO33)-ROW())/12+5),AQ33)</f>
        <v>0</v>
      </c>
      <c r="AS33" s="476">
        <f ca="1">IF($AP33=1,IF(INDIRECT(ADDRESS(($AN33-1)*3+$AO33+5,$AP33+20))="",0,INDIRECT(ADDRESS(($AN33-1)*3+$AO33+5,$AP33+20))),IF(INDIRECT(ADDRESS(($AN33-1)*3+$AO33+5,$AP33+20))="",0,IF(COUNTIF(INDIRECT(ADDRESS(($AN33-1)*36+($AO33-1)*12+6,COLUMN())):INDIRECT(ADDRESS(($AN33-1)*36+($AO33-1)*12+$AP33+4,COLUMN())),INDIRECT(ADDRESS(($AN33-1)*3+$AO33+5,$AP33+20)))&gt;=1,0,INDIRECT(ADDRESS(($AN33-1)*3+$AO33+5,$AP33+20)))))</f>
        <v>0</v>
      </c>
      <c r="AT33" s="468">
        <f ca="1">COUNTIF(INDIRECT("U"&amp;(ROW()+12*(($AN33-1)*3+$AO33)-ROW())/12+5):INDIRECT("AF"&amp;(ROW()+12*(($AN33-1)*3+$AO33)-ROW())/12+5),AS33)</f>
        <v>0</v>
      </c>
      <c r="AU33" s="468">
        <f ca="1">IF(AND(AQ33+AS33&gt;0,AR33+AT33&gt;0),COUNTIF(AU$6:AU32,"&gt;0")+1,0)</f>
        <v>0</v>
      </c>
      <c r="BE33" s="468">
        <v>1</v>
      </c>
      <c r="BG33" s="484">
        <f t="shared" ref="BG33:BR33" si="34">SUM(H33:H34)</f>
        <v>0</v>
      </c>
      <c r="BH33" s="484">
        <f t="shared" si="34"/>
        <v>0</v>
      </c>
      <c r="BI33" s="484">
        <f t="shared" si="34"/>
        <v>0</v>
      </c>
      <c r="BJ33" s="484">
        <f t="shared" si="34"/>
        <v>0</v>
      </c>
      <c r="BK33" s="484">
        <f t="shared" si="34"/>
        <v>0</v>
      </c>
      <c r="BL33" s="484">
        <f t="shared" si="34"/>
        <v>0</v>
      </c>
      <c r="BM33" s="484">
        <f t="shared" si="34"/>
        <v>0</v>
      </c>
      <c r="BN33" s="484">
        <f t="shared" si="34"/>
        <v>0</v>
      </c>
      <c r="BO33" s="484">
        <f t="shared" si="34"/>
        <v>0</v>
      </c>
      <c r="BP33" s="484">
        <f t="shared" si="34"/>
        <v>0</v>
      </c>
      <c r="BQ33" s="484">
        <f t="shared" si="34"/>
        <v>0</v>
      </c>
      <c r="BR33" s="484">
        <f t="shared" si="34"/>
        <v>0</v>
      </c>
      <c r="BS33" s="483"/>
      <c r="BT33" s="484">
        <f t="shared" ref="BT33:CE33" si="35">SUM(U33:U34)</f>
        <v>0</v>
      </c>
      <c r="BU33" s="484">
        <f t="shared" si="35"/>
        <v>0</v>
      </c>
      <c r="BV33" s="484">
        <f t="shared" si="35"/>
        <v>0</v>
      </c>
      <c r="BW33" s="484">
        <f t="shared" si="35"/>
        <v>0</v>
      </c>
      <c r="BX33" s="484">
        <f t="shared" si="35"/>
        <v>0</v>
      </c>
      <c r="BY33" s="484">
        <f t="shared" si="35"/>
        <v>0</v>
      </c>
      <c r="BZ33" s="484">
        <f t="shared" si="35"/>
        <v>0</v>
      </c>
      <c r="CA33" s="484">
        <f t="shared" si="35"/>
        <v>0</v>
      </c>
      <c r="CB33" s="484">
        <f t="shared" si="35"/>
        <v>0</v>
      </c>
      <c r="CC33" s="484">
        <f t="shared" si="35"/>
        <v>0</v>
      </c>
      <c r="CD33" s="484">
        <f t="shared" si="35"/>
        <v>0</v>
      </c>
      <c r="CE33" s="484">
        <f t="shared" si="35"/>
        <v>0</v>
      </c>
      <c r="CH33" s="485" t="s">
        <v>391</v>
      </c>
      <c r="CI33" s="484">
        <f>IF(OR($D33="副園長",$D33="教頭",$D33="主任保育士",$D33="主幹教諭"),0,BG33)</f>
        <v>0</v>
      </c>
      <c r="CJ33" s="484">
        <f t="shared" ref="CJ33:CT33" si="36">IF(OR($D33="副園長",$D33="教頭",$D33="主任保育士",$D33="主幹教諭"),0,BH33)</f>
        <v>0</v>
      </c>
      <c r="CK33" s="484">
        <f t="shared" si="36"/>
        <v>0</v>
      </c>
      <c r="CL33" s="484">
        <f t="shared" si="36"/>
        <v>0</v>
      </c>
      <c r="CM33" s="484">
        <f t="shared" si="36"/>
        <v>0</v>
      </c>
      <c r="CN33" s="484">
        <f t="shared" si="36"/>
        <v>0</v>
      </c>
      <c r="CO33" s="484">
        <f t="shared" si="36"/>
        <v>0</v>
      </c>
      <c r="CP33" s="484">
        <f t="shared" si="36"/>
        <v>0</v>
      </c>
      <c r="CQ33" s="484">
        <f t="shared" si="36"/>
        <v>0</v>
      </c>
      <c r="CR33" s="484">
        <f t="shared" si="36"/>
        <v>0</v>
      </c>
      <c r="CS33" s="484">
        <f t="shared" si="36"/>
        <v>0</v>
      </c>
      <c r="CT33" s="484">
        <f t="shared" si="36"/>
        <v>0</v>
      </c>
    </row>
    <row r="34" spans="1:98" x14ac:dyDescent="0.15">
      <c r="A34" s="734"/>
      <c r="B34" s="737"/>
      <c r="C34" s="737"/>
      <c r="D34" s="737"/>
      <c r="E34" s="740"/>
      <c r="F34" s="737"/>
      <c r="G34" s="486" t="s">
        <v>320</v>
      </c>
      <c r="H34" s="487"/>
      <c r="I34" s="488" t="str">
        <f t="shared" si="23"/>
        <v/>
      </c>
      <c r="J34" s="488" t="str">
        <f t="shared" si="23"/>
        <v/>
      </c>
      <c r="K34" s="488" t="str">
        <f t="shared" si="23"/>
        <v/>
      </c>
      <c r="L34" s="488" t="str">
        <f t="shared" si="23"/>
        <v/>
      </c>
      <c r="M34" s="488" t="str">
        <f t="shared" si="23"/>
        <v/>
      </c>
      <c r="N34" s="488" t="str">
        <f t="shared" si="23"/>
        <v/>
      </c>
      <c r="O34" s="488" t="str">
        <f t="shared" si="23"/>
        <v/>
      </c>
      <c r="P34" s="488" t="str">
        <f t="shared" si="23"/>
        <v/>
      </c>
      <c r="Q34" s="488" t="str">
        <f t="shared" si="23"/>
        <v/>
      </c>
      <c r="R34" s="488" t="str">
        <f t="shared" si="23"/>
        <v/>
      </c>
      <c r="S34" s="488" t="str">
        <f t="shared" si="23"/>
        <v/>
      </c>
      <c r="T34" s="489">
        <f t="shared" si="2"/>
        <v>0</v>
      </c>
      <c r="U34" s="490"/>
      <c r="V34" s="491" t="str">
        <f t="shared" si="24"/>
        <v/>
      </c>
      <c r="W34" s="491" t="str">
        <f t="shared" si="24"/>
        <v/>
      </c>
      <c r="X34" s="491" t="str">
        <f t="shared" si="24"/>
        <v/>
      </c>
      <c r="Y34" s="491" t="str">
        <f t="shared" si="24"/>
        <v/>
      </c>
      <c r="Z34" s="491" t="str">
        <f t="shared" si="24"/>
        <v/>
      </c>
      <c r="AA34" s="491" t="str">
        <f t="shared" si="24"/>
        <v/>
      </c>
      <c r="AB34" s="491" t="str">
        <f t="shared" si="24"/>
        <v/>
      </c>
      <c r="AC34" s="491" t="str">
        <f t="shared" si="24"/>
        <v/>
      </c>
      <c r="AD34" s="491" t="str">
        <f t="shared" si="24"/>
        <v/>
      </c>
      <c r="AE34" s="491" t="str">
        <f t="shared" si="24"/>
        <v/>
      </c>
      <c r="AF34" s="491" t="str">
        <f t="shared" si="24"/>
        <v/>
      </c>
      <c r="AG34" s="489">
        <f t="shared" si="4"/>
        <v>0</v>
      </c>
      <c r="AH34" s="483"/>
      <c r="AI34" s="483"/>
      <c r="AJ34" s="483"/>
      <c r="AK34" s="483"/>
      <c r="AL34" s="483"/>
      <c r="AM34" s="483"/>
      <c r="AN34" s="468">
        <v>1</v>
      </c>
      <c r="AO34" s="468">
        <v>3</v>
      </c>
      <c r="AP34" s="468">
        <v>5</v>
      </c>
      <c r="AQ34" s="476">
        <f ca="1">IF($AP34=1,IF(INDIRECT(ADDRESS(($AN34-1)*3+$AO34+5,$AP34+7))="",0,INDIRECT(ADDRESS(($AN34-1)*3+$AO34+5,$AP34+7))),IF(INDIRECT(ADDRESS(($AN34-1)*3+$AO34+5,$AP34+7))="",0,IF(COUNTIF(INDIRECT(ADDRESS(($AN34-1)*36+($AO34-1)*12+6,COLUMN())):INDIRECT(ADDRESS(($AN34-1)*36+($AO34-1)*12+$AP34+4,COLUMN())),INDIRECT(ADDRESS(($AN34-1)*3+$AO34+5,$AP34+7)))&gt;=1,0,INDIRECT(ADDRESS(($AN34-1)*3+$AO34+5,$AP34+7)))))</f>
        <v>0</v>
      </c>
      <c r="AR34" s="468">
        <f ca="1">COUNTIF(INDIRECT("H"&amp;(ROW()+12*(($AN34-1)*3+$AO34)-ROW())/12+5):INDIRECT("S"&amp;(ROW()+12*(($AN34-1)*3+$AO34)-ROW())/12+5),AQ34)</f>
        <v>0</v>
      </c>
      <c r="AS34" s="476">
        <f ca="1">IF($AP34=1,IF(INDIRECT(ADDRESS(($AN34-1)*3+$AO34+5,$AP34+20))="",0,INDIRECT(ADDRESS(($AN34-1)*3+$AO34+5,$AP34+20))),IF(INDIRECT(ADDRESS(($AN34-1)*3+$AO34+5,$AP34+20))="",0,IF(COUNTIF(INDIRECT(ADDRESS(($AN34-1)*36+($AO34-1)*12+6,COLUMN())):INDIRECT(ADDRESS(($AN34-1)*36+($AO34-1)*12+$AP34+4,COLUMN())),INDIRECT(ADDRESS(($AN34-1)*3+$AO34+5,$AP34+20)))&gt;=1,0,INDIRECT(ADDRESS(($AN34-1)*3+$AO34+5,$AP34+20)))))</f>
        <v>0</v>
      </c>
      <c r="AT34" s="468">
        <f ca="1">COUNTIF(INDIRECT("U"&amp;(ROW()+12*(($AN34-1)*3+$AO34)-ROW())/12+5):INDIRECT("AF"&amp;(ROW()+12*(($AN34-1)*3+$AO34)-ROW())/12+5),AS34)</f>
        <v>0</v>
      </c>
      <c r="AU34" s="468">
        <f ca="1">IF(AND(AQ34+AS34&gt;0,AR34+AT34&gt;0),COUNTIF(AU$6:AU33,"&gt;0")+1,0)</f>
        <v>0</v>
      </c>
      <c r="BE34" s="468">
        <v>2</v>
      </c>
      <c r="BF34" s="468" t="s">
        <v>319</v>
      </c>
      <c r="BG34" s="484">
        <f>IF(BG33+BT33&gt;マスタ!$C$3,1,0)</f>
        <v>0</v>
      </c>
      <c r="BH34" s="484">
        <f>IF(BH33+BU33&gt;マスタ!$C$3,1,0)</f>
        <v>0</v>
      </c>
      <c r="BI34" s="484">
        <f>IF(BI33+BV33&gt;マスタ!$C$3,1,0)</f>
        <v>0</v>
      </c>
      <c r="BJ34" s="484">
        <f>IF(BJ33+BW33&gt;マスタ!$C$3,1,0)</f>
        <v>0</v>
      </c>
      <c r="BK34" s="484">
        <f>IF(BK33+BX33&gt;マスタ!$C$3,1,0)</f>
        <v>0</v>
      </c>
      <c r="BL34" s="484">
        <f>IF(BL33+BY33&gt;マスタ!$C$3,1,0)</f>
        <v>0</v>
      </c>
      <c r="BM34" s="484">
        <f>IF(BM33+BZ33&gt;マスタ!$C$3,1,0)</f>
        <v>0</v>
      </c>
      <c r="BN34" s="484">
        <f>IF(BN33+CA33&gt;マスタ!$C$3,1,0)</f>
        <v>0</v>
      </c>
      <c r="BO34" s="484">
        <f>IF(BO33+CB33&gt;マスタ!$C$3,1,0)</f>
        <v>0</v>
      </c>
      <c r="BP34" s="484">
        <f>IF(BP33+CC33&gt;マスタ!$C$3,1,0)</f>
        <v>0</v>
      </c>
      <c r="BQ34" s="484">
        <f>IF(BQ33+CD33&gt;マスタ!$C$3,1,0)</f>
        <v>0</v>
      </c>
      <c r="BR34" s="484">
        <f>IF(BR33+CE33&gt;マスタ!$C$3,1,0)</f>
        <v>0</v>
      </c>
      <c r="BS34" s="483"/>
      <c r="BT34" s="484"/>
      <c r="BU34" s="484"/>
      <c r="BV34" s="484"/>
      <c r="BW34" s="484"/>
      <c r="BX34" s="484"/>
      <c r="BY34" s="484"/>
      <c r="BZ34" s="484"/>
      <c r="CA34" s="484"/>
      <c r="CB34" s="484"/>
      <c r="CC34" s="484"/>
      <c r="CD34" s="484"/>
      <c r="CE34" s="484"/>
    </row>
    <row r="35" spans="1:98" x14ac:dyDescent="0.15">
      <c r="A35" s="735"/>
      <c r="B35" s="738"/>
      <c r="C35" s="738"/>
      <c r="D35" s="738"/>
      <c r="E35" s="741"/>
      <c r="F35" s="738"/>
      <c r="G35" s="492" t="s">
        <v>462</v>
      </c>
      <c r="H35" s="493"/>
      <c r="I35" s="494"/>
      <c r="J35" s="494"/>
      <c r="K35" s="494"/>
      <c r="L35" s="494"/>
      <c r="M35" s="494"/>
      <c r="N35" s="494"/>
      <c r="O35" s="494"/>
      <c r="P35" s="494"/>
      <c r="Q35" s="494"/>
      <c r="R35" s="494"/>
      <c r="S35" s="494"/>
      <c r="T35" s="495">
        <f t="shared" si="2"/>
        <v>0</v>
      </c>
      <c r="U35" s="496"/>
      <c r="V35" s="497"/>
      <c r="W35" s="497"/>
      <c r="X35" s="497"/>
      <c r="Y35" s="497"/>
      <c r="Z35" s="497"/>
      <c r="AA35" s="497"/>
      <c r="AB35" s="497"/>
      <c r="AC35" s="497"/>
      <c r="AD35" s="497"/>
      <c r="AE35" s="497"/>
      <c r="AF35" s="497"/>
      <c r="AG35" s="495">
        <f t="shared" si="4"/>
        <v>0</v>
      </c>
      <c r="AH35" s="483"/>
      <c r="AI35" s="483"/>
      <c r="AJ35" s="483"/>
      <c r="AK35" s="483"/>
      <c r="AL35" s="483"/>
      <c r="AM35" s="483"/>
      <c r="AN35" s="468">
        <v>1</v>
      </c>
      <c r="AO35" s="468">
        <v>3</v>
      </c>
      <c r="AP35" s="468">
        <v>6</v>
      </c>
      <c r="AQ35" s="476">
        <f ca="1">IF($AP35=1,IF(INDIRECT(ADDRESS(($AN35-1)*3+$AO35+5,$AP35+7))="",0,INDIRECT(ADDRESS(($AN35-1)*3+$AO35+5,$AP35+7))),IF(INDIRECT(ADDRESS(($AN35-1)*3+$AO35+5,$AP35+7))="",0,IF(COUNTIF(INDIRECT(ADDRESS(($AN35-1)*36+($AO35-1)*12+6,COLUMN())):INDIRECT(ADDRESS(($AN35-1)*36+($AO35-1)*12+$AP35+4,COLUMN())),INDIRECT(ADDRESS(($AN35-1)*3+$AO35+5,$AP35+7)))&gt;=1,0,INDIRECT(ADDRESS(($AN35-1)*3+$AO35+5,$AP35+7)))))</f>
        <v>0</v>
      </c>
      <c r="AR35" s="468">
        <f ca="1">COUNTIF(INDIRECT("H"&amp;(ROW()+12*(($AN35-1)*3+$AO35)-ROW())/12+5):INDIRECT("S"&amp;(ROW()+12*(($AN35-1)*3+$AO35)-ROW())/12+5),AQ35)</f>
        <v>0</v>
      </c>
      <c r="AS35" s="476">
        <f ca="1">IF($AP35=1,IF(INDIRECT(ADDRESS(($AN35-1)*3+$AO35+5,$AP35+20))="",0,INDIRECT(ADDRESS(($AN35-1)*3+$AO35+5,$AP35+20))),IF(INDIRECT(ADDRESS(($AN35-1)*3+$AO35+5,$AP35+20))="",0,IF(COUNTIF(INDIRECT(ADDRESS(($AN35-1)*36+($AO35-1)*12+6,COLUMN())):INDIRECT(ADDRESS(($AN35-1)*36+($AO35-1)*12+$AP35+4,COLUMN())),INDIRECT(ADDRESS(($AN35-1)*3+$AO35+5,$AP35+20)))&gt;=1,0,INDIRECT(ADDRESS(($AN35-1)*3+$AO35+5,$AP35+20)))))</f>
        <v>0</v>
      </c>
      <c r="AT35" s="468">
        <f ca="1">COUNTIF(INDIRECT("U"&amp;(ROW()+12*(($AN35-1)*3+$AO35)-ROW())/12+5):INDIRECT("AF"&amp;(ROW()+12*(($AN35-1)*3+$AO35)-ROW())/12+5),AS35)</f>
        <v>0</v>
      </c>
      <c r="AU35" s="468">
        <f ca="1">IF(AND(AQ35+AS35&gt;0,AR35+AT35&gt;0),COUNTIF(AU$6:AU34,"&gt;0")+1,0)</f>
        <v>0</v>
      </c>
      <c r="BE35" s="468">
        <v>3</v>
      </c>
      <c r="BF35" s="485"/>
      <c r="BG35" s="484"/>
      <c r="BH35" s="484"/>
      <c r="BI35" s="484"/>
      <c r="BJ35" s="484"/>
      <c r="BK35" s="484"/>
      <c r="BL35" s="484"/>
      <c r="BM35" s="484"/>
      <c r="BN35" s="484"/>
      <c r="BO35" s="484"/>
      <c r="BP35" s="484"/>
      <c r="BQ35" s="484"/>
      <c r="BR35" s="484"/>
    </row>
    <row r="36" spans="1:98" x14ac:dyDescent="0.15">
      <c r="A36" s="733">
        <v>11</v>
      </c>
      <c r="B36" s="736"/>
      <c r="C36" s="736"/>
      <c r="D36" s="736"/>
      <c r="E36" s="739"/>
      <c r="F36" s="736"/>
      <c r="G36" s="477" t="s">
        <v>321</v>
      </c>
      <c r="H36" s="478"/>
      <c r="I36" s="479" t="str">
        <f t="shared" si="23"/>
        <v/>
      </c>
      <c r="J36" s="479" t="str">
        <f t="shared" si="23"/>
        <v/>
      </c>
      <c r="K36" s="479" t="str">
        <f t="shared" si="23"/>
        <v/>
      </c>
      <c r="L36" s="479" t="str">
        <f t="shared" si="23"/>
        <v/>
      </c>
      <c r="M36" s="479" t="str">
        <f t="shared" si="23"/>
        <v/>
      </c>
      <c r="N36" s="479" t="str">
        <f t="shared" si="23"/>
        <v/>
      </c>
      <c r="O36" s="479" t="str">
        <f t="shared" si="23"/>
        <v/>
      </c>
      <c r="P36" s="479" t="str">
        <f t="shared" si="23"/>
        <v/>
      </c>
      <c r="Q36" s="479" t="str">
        <f t="shared" si="23"/>
        <v/>
      </c>
      <c r="R36" s="479" t="str">
        <f t="shared" si="23"/>
        <v/>
      </c>
      <c r="S36" s="479" t="str">
        <f t="shared" si="23"/>
        <v/>
      </c>
      <c r="T36" s="480">
        <f t="shared" si="2"/>
        <v>0</v>
      </c>
      <c r="U36" s="481"/>
      <c r="V36" s="482" t="str">
        <f t="shared" si="24"/>
        <v/>
      </c>
      <c r="W36" s="482" t="str">
        <f t="shared" si="24"/>
        <v/>
      </c>
      <c r="X36" s="482" t="str">
        <f t="shared" si="24"/>
        <v/>
      </c>
      <c r="Y36" s="482" t="str">
        <f t="shared" si="24"/>
        <v/>
      </c>
      <c r="Z36" s="482" t="str">
        <f t="shared" si="24"/>
        <v/>
      </c>
      <c r="AA36" s="482" t="str">
        <f t="shared" si="24"/>
        <v/>
      </c>
      <c r="AB36" s="482" t="str">
        <f t="shared" si="24"/>
        <v/>
      </c>
      <c r="AC36" s="482" t="str">
        <f t="shared" si="24"/>
        <v/>
      </c>
      <c r="AD36" s="482" t="str">
        <f t="shared" si="24"/>
        <v/>
      </c>
      <c r="AE36" s="482" t="str">
        <f t="shared" si="24"/>
        <v/>
      </c>
      <c r="AF36" s="482" t="str">
        <f t="shared" si="24"/>
        <v/>
      </c>
      <c r="AG36" s="480">
        <f t="shared" si="4"/>
        <v>0</v>
      </c>
      <c r="AN36" s="468">
        <v>1</v>
      </c>
      <c r="AO36" s="468">
        <v>3</v>
      </c>
      <c r="AP36" s="468">
        <v>7</v>
      </c>
      <c r="AQ36" s="476">
        <f ca="1">IF($AP36=1,IF(INDIRECT(ADDRESS(($AN36-1)*3+$AO36+5,$AP36+7))="",0,INDIRECT(ADDRESS(($AN36-1)*3+$AO36+5,$AP36+7))),IF(INDIRECT(ADDRESS(($AN36-1)*3+$AO36+5,$AP36+7))="",0,IF(COUNTIF(INDIRECT(ADDRESS(($AN36-1)*36+($AO36-1)*12+6,COLUMN())):INDIRECT(ADDRESS(($AN36-1)*36+($AO36-1)*12+$AP36+4,COLUMN())),INDIRECT(ADDRESS(($AN36-1)*3+$AO36+5,$AP36+7)))&gt;=1,0,INDIRECT(ADDRESS(($AN36-1)*3+$AO36+5,$AP36+7)))))</f>
        <v>0</v>
      </c>
      <c r="AR36" s="468">
        <f ca="1">COUNTIF(INDIRECT("H"&amp;(ROW()+12*(($AN36-1)*3+$AO36)-ROW())/12+5):INDIRECT("S"&amp;(ROW()+12*(($AN36-1)*3+$AO36)-ROW())/12+5),AQ36)</f>
        <v>0</v>
      </c>
      <c r="AS36" s="476">
        <f ca="1">IF($AP36=1,IF(INDIRECT(ADDRESS(($AN36-1)*3+$AO36+5,$AP36+20))="",0,INDIRECT(ADDRESS(($AN36-1)*3+$AO36+5,$AP36+20))),IF(INDIRECT(ADDRESS(($AN36-1)*3+$AO36+5,$AP36+20))="",0,IF(COUNTIF(INDIRECT(ADDRESS(($AN36-1)*36+($AO36-1)*12+6,COLUMN())):INDIRECT(ADDRESS(($AN36-1)*36+($AO36-1)*12+$AP36+4,COLUMN())),INDIRECT(ADDRESS(($AN36-1)*3+$AO36+5,$AP36+20)))&gt;=1,0,INDIRECT(ADDRESS(($AN36-1)*3+$AO36+5,$AP36+20)))))</f>
        <v>0</v>
      </c>
      <c r="AT36" s="468">
        <f ca="1">COUNTIF(INDIRECT("U"&amp;(ROW()+12*(($AN36-1)*3+$AO36)-ROW())/12+5):INDIRECT("AF"&amp;(ROW()+12*(($AN36-1)*3+$AO36)-ROW())/12+5),AS36)</f>
        <v>0</v>
      </c>
      <c r="AU36" s="468">
        <f ca="1">IF(AND(AQ36+AS36&gt;0,AR36+AT36&gt;0),COUNTIF(AU$6:AU35,"&gt;0")+1,0)</f>
        <v>0</v>
      </c>
      <c r="BE36" s="468">
        <v>1</v>
      </c>
      <c r="BG36" s="484">
        <f t="shared" ref="BG36:BR36" si="37">SUM(H36:H37)</f>
        <v>0</v>
      </c>
      <c r="BH36" s="484">
        <f t="shared" si="37"/>
        <v>0</v>
      </c>
      <c r="BI36" s="484">
        <f t="shared" si="37"/>
        <v>0</v>
      </c>
      <c r="BJ36" s="484">
        <f t="shared" si="37"/>
        <v>0</v>
      </c>
      <c r="BK36" s="484">
        <f t="shared" si="37"/>
        <v>0</v>
      </c>
      <c r="BL36" s="484">
        <f t="shared" si="37"/>
        <v>0</v>
      </c>
      <c r="BM36" s="484">
        <f t="shared" si="37"/>
        <v>0</v>
      </c>
      <c r="BN36" s="484">
        <f t="shared" si="37"/>
        <v>0</v>
      </c>
      <c r="BO36" s="484">
        <f t="shared" si="37"/>
        <v>0</v>
      </c>
      <c r="BP36" s="484">
        <f t="shared" si="37"/>
        <v>0</v>
      </c>
      <c r="BQ36" s="484">
        <f t="shared" si="37"/>
        <v>0</v>
      </c>
      <c r="BR36" s="484">
        <f t="shared" si="37"/>
        <v>0</v>
      </c>
      <c r="BT36" s="484">
        <f t="shared" ref="BT36:CE36" si="38">SUM(U36:U37)</f>
        <v>0</v>
      </c>
      <c r="BU36" s="484">
        <f t="shared" si="38"/>
        <v>0</v>
      </c>
      <c r="BV36" s="484">
        <f t="shared" si="38"/>
        <v>0</v>
      </c>
      <c r="BW36" s="484">
        <f t="shared" si="38"/>
        <v>0</v>
      </c>
      <c r="BX36" s="484">
        <f t="shared" si="38"/>
        <v>0</v>
      </c>
      <c r="BY36" s="484">
        <f t="shared" si="38"/>
        <v>0</v>
      </c>
      <c r="BZ36" s="484">
        <f t="shared" si="38"/>
        <v>0</v>
      </c>
      <c r="CA36" s="484">
        <f t="shared" si="38"/>
        <v>0</v>
      </c>
      <c r="CB36" s="484">
        <f t="shared" si="38"/>
        <v>0</v>
      </c>
      <c r="CC36" s="484">
        <f t="shared" si="38"/>
        <v>0</v>
      </c>
      <c r="CD36" s="484">
        <f t="shared" si="38"/>
        <v>0</v>
      </c>
      <c r="CE36" s="484">
        <f t="shared" si="38"/>
        <v>0</v>
      </c>
      <c r="CH36" s="485" t="s">
        <v>391</v>
      </c>
      <c r="CI36" s="484">
        <f>IF(OR($D36="副園長",$D36="教頭",$D36="主任保育士",$D36="主幹教諭"),0,BG36)</f>
        <v>0</v>
      </c>
      <c r="CJ36" s="484">
        <f t="shared" ref="CJ36:CT36" si="39">IF(OR($D36="副園長",$D36="教頭",$D36="主任保育士",$D36="主幹教諭"),0,BH36)</f>
        <v>0</v>
      </c>
      <c r="CK36" s="484">
        <f t="shared" si="39"/>
        <v>0</v>
      </c>
      <c r="CL36" s="484">
        <f t="shared" si="39"/>
        <v>0</v>
      </c>
      <c r="CM36" s="484">
        <f t="shared" si="39"/>
        <v>0</v>
      </c>
      <c r="CN36" s="484">
        <f t="shared" si="39"/>
        <v>0</v>
      </c>
      <c r="CO36" s="484">
        <f t="shared" si="39"/>
        <v>0</v>
      </c>
      <c r="CP36" s="484">
        <f t="shared" si="39"/>
        <v>0</v>
      </c>
      <c r="CQ36" s="484">
        <f t="shared" si="39"/>
        <v>0</v>
      </c>
      <c r="CR36" s="484">
        <f t="shared" si="39"/>
        <v>0</v>
      </c>
      <c r="CS36" s="484">
        <f t="shared" si="39"/>
        <v>0</v>
      </c>
      <c r="CT36" s="484">
        <f t="shared" si="39"/>
        <v>0</v>
      </c>
    </row>
    <row r="37" spans="1:98" x14ac:dyDescent="0.15">
      <c r="A37" s="734"/>
      <c r="B37" s="737"/>
      <c r="C37" s="737"/>
      <c r="D37" s="737"/>
      <c r="E37" s="740"/>
      <c r="F37" s="737"/>
      <c r="G37" s="486" t="s">
        <v>320</v>
      </c>
      <c r="H37" s="487"/>
      <c r="I37" s="488" t="str">
        <f t="shared" si="23"/>
        <v/>
      </c>
      <c r="J37" s="488" t="str">
        <f t="shared" si="23"/>
        <v/>
      </c>
      <c r="K37" s="488" t="str">
        <f t="shared" si="23"/>
        <v/>
      </c>
      <c r="L37" s="488" t="str">
        <f t="shared" si="23"/>
        <v/>
      </c>
      <c r="M37" s="488" t="str">
        <f t="shared" si="23"/>
        <v/>
      </c>
      <c r="N37" s="488" t="str">
        <f t="shared" si="23"/>
        <v/>
      </c>
      <c r="O37" s="488" t="str">
        <f t="shared" si="23"/>
        <v/>
      </c>
      <c r="P37" s="488" t="str">
        <f t="shared" si="23"/>
        <v/>
      </c>
      <c r="Q37" s="488" t="str">
        <f t="shared" si="23"/>
        <v/>
      </c>
      <c r="R37" s="488" t="str">
        <f t="shared" si="23"/>
        <v/>
      </c>
      <c r="S37" s="488" t="str">
        <f t="shared" si="23"/>
        <v/>
      </c>
      <c r="T37" s="489">
        <f t="shared" si="2"/>
        <v>0</v>
      </c>
      <c r="U37" s="490"/>
      <c r="V37" s="491" t="str">
        <f t="shared" si="24"/>
        <v/>
      </c>
      <c r="W37" s="491" t="str">
        <f t="shared" si="24"/>
        <v/>
      </c>
      <c r="X37" s="491" t="str">
        <f t="shared" si="24"/>
        <v/>
      </c>
      <c r="Y37" s="491" t="str">
        <f t="shared" si="24"/>
        <v/>
      </c>
      <c r="Z37" s="491" t="str">
        <f t="shared" si="24"/>
        <v/>
      </c>
      <c r="AA37" s="491" t="str">
        <f t="shared" si="24"/>
        <v/>
      </c>
      <c r="AB37" s="491" t="str">
        <f t="shared" si="24"/>
        <v/>
      </c>
      <c r="AC37" s="491" t="str">
        <f t="shared" si="24"/>
        <v/>
      </c>
      <c r="AD37" s="491" t="str">
        <f t="shared" si="24"/>
        <v/>
      </c>
      <c r="AE37" s="491" t="str">
        <f t="shared" si="24"/>
        <v/>
      </c>
      <c r="AF37" s="491" t="str">
        <f t="shared" si="24"/>
        <v/>
      </c>
      <c r="AG37" s="489">
        <f t="shared" si="4"/>
        <v>0</v>
      </c>
      <c r="AN37" s="468">
        <v>1</v>
      </c>
      <c r="AO37" s="468">
        <v>3</v>
      </c>
      <c r="AP37" s="468">
        <v>8</v>
      </c>
      <c r="AQ37" s="476">
        <f ca="1">IF($AP37=1,IF(INDIRECT(ADDRESS(($AN37-1)*3+$AO37+5,$AP37+7))="",0,INDIRECT(ADDRESS(($AN37-1)*3+$AO37+5,$AP37+7))),IF(INDIRECT(ADDRESS(($AN37-1)*3+$AO37+5,$AP37+7))="",0,IF(COUNTIF(INDIRECT(ADDRESS(($AN37-1)*36+($AO37-1)*12+6,COLUMN())):INDIRECT(ADDRESS(($AN37-1)*36+($AO37-1)*12+$AP37+4,COLUMN())),INDIRECT(ADDRESS(($AN37-1)*3+$AO37+5,$AP37+7)))&gt;=1,0,INDIRECT(ADDRESS(($AN37-1)*3+$AO37+5,$AP37+7)))))</f>
        <v>0</v>
      </c>
      <c r="AR37" s="468">
        <f ca="1">COUNTIF(INDIRECT("H"&amp;(ROW()+12*(($AN37-1)*3+$AO37)-ROW())/12+5):INDIRECT("S"&amp;(ROW()+12*(($AN37-1)*3+$AO37)-ROW())/12+5),AQ37)</f>
        <v>0</v>
      </c>
      <c r="AS37" s="476">
        <f ca="1">IF($AP37=1,IF(INDIRECT(ADDRESS(($AN37-1)*3+$AO37+5,$AP37+20))="",0,INDIRECT(ADDRESS(($AN37-1)*3+$AO37+5,$AP37+20))),IF(INDIRECT(ADDRESS(($AN37-1)*3+$AO37+5,$AP37+20))="",0,IF(COUNTIF(INDIRECT(ADDRESS(($AN37-1)*36+($AO37-1)*12+6,COLUMN())):INDIRECT(ADDRESS(($AN37-1)*36+($AO37-1)*12+$AP37+4,COLUMN())),INDIRECT(ADDRESS(($AN37-1)*3+$AO37+5,$AP37+20)))&gt;=1,0,INDIRECT(ADDRESS(($AN37-1)*3+$AO37+5,$AP37+20)))))</f>
        <v>0</v>
      </c>
      <c r="AT37" s="468">
        <f ca="1">COUNTIF(INDIRECT("U"&amp;(ROW()+12*(($AN37-1)*3+$AO37)-ROW())/12+5):INDIRECT("AF"&amp;(ROW()+12*(($AN37-1)*3+$AO37)-ROW())/12+5),AS37)</f>
        <v>0</v>
      </c>
      <c r="AU37" s="468">
        <f ca="1">IF(AND(AQ37+AS37&gt;0,AR37+AT37&gt;0),COUNTIF(AU$6:AU36,"&gt;0")+1,0)</f>
        <v>0</v>
      </c>
      <c r="BE37" s="468">
        <v>2</v>
      </c>
      <c r="BF37" s="468" t="s">
        <v>319</v>
      </c>
      <c r="BG37" s="484">
        <f>IF(BG36+BT36&gt;マスタ!$C$3,1,0)</f>
        <v>0</v>
      </c>
      <c r="BH37" s="484">
        <f>IF(BH36+BU36&gt;マスタ!$C$3,1,0)</f>
        <v>0</v>
      </c>
      <c r="BI37" s="484">
        <f>IF(BI36+BV36&gt;マスタ!$C$3,1,0)</f>
        <v>0</v>
      </c>
      <c r="BJ37" s="484">
        <f>IF(BJ36+BW36&gt;マスタ!$C$3,1,0)</f>
        <v>0</v>
      </c>
      <c r="BK37" s="484">
        <f>IF(BK36+BX36&gt;マスタ!$C$3,1,0)</f>
        <v>0</v>
      </c>
      <c r="BL37" s="484">
        <f>IF(BL36+BY36&gt;マスタ!$C$3,1,0)</f>
        <v>0</v>
      </c>
      <c r="BM37" s="484">
        <f>IF(BM36+BZ36&gt;マスタ!$C$3,1,0)</f>
        <v>0</v>
      </c>
      <c r="BN37" s="484">
        <f>IF(BN36+CA36&gt;マスタ!$C$3,1,0)</f>
        <v>0</v>
      </c>
      <c r="BO37" s="484">
        <f>IF(BO36+CB36&gt;マスタ!$C$3,1,0)</f>
        <v>0</v>
      </c>
      <c r="BP37" s="484">
        <f>IF(BP36+CC36&gt;マスタ!$C$3,1,0)</f>
        <v>0</v>
      </c>
      <c r="BQ37" s="484">
        <f>IF(BQ36+CD36&gt;マスタ!$C$3,1,0)</f>
        <v>0</v>
      </c>
      <c r="BR37" s="484">
        <f>IF(BR36+CE36&gt;マスタ!$C$3,1,0)</f>
        <v>0</v>
      </c>
      <c r="BT37" s="484"/>
      <c r="BU37" s="484"/>
      <c r="BV37" s="484"/>
      <c r="BW37" s="484"/>
      <c r="BX37" s="484"/>
      <c r="BY37" s="484"/>
      <c r="BZ37" s="484"/>
      <c r="CA37" s="484"/>
      <c r="CB37" s="484"/>
      <c r="CC37" s="484"/>
      <c r="CD37" s="484"/>
      <c r="CE37" s="484"/>
    </row>
    <row r="38" spans="1:98" x14ac:dyDescent="0.15">
      <c r="A38" s="735"/>
      <c r="B38" s="738"/>
      <c r="C38" s="738"/>
      <c r="D38" s="738"/>
      <c r="E38" s="741"/>
      <c r="F38" s="738"/>
      <c r="G38" s="492" t="s">
        <v>462</v>
      </c>
      <c r="H38" s="493"/>
      <c r="I38" s="494"/>
      <c r="J38" s="494"/>
      <c r="K38" s="494"/>
      <c r="L38" s="494"/>
      <c r="M38" s="494"/>
      <c r="N38" s="494"/>
      <c r="O38" s="494"/>
      <c r="P38" s="494"/>
      <c r="Q38" s="494"/>
      <c r="R38" s="494"/>
      <c r="S38" s="494"/>
      <c r="T38" s="495">
        <f t="shared" si="2"/>
        <v>0</v>
      </c>
      <c r="U38" s="496"/>
      <c r="V38" s="497"/>
      <c r="W38" s="497"/>
      <c r="X38" s="497"/>
      <c r="Y38" s="497"/>
      <c r="Z38" s="497"/>
      <c r="AA38" s="497"/>
      <c r="AB38" s="497"/>
      <c r="AC38" s="497"/>
      <c r="AD38" s="497"/>
      <c r="AE38" s="497"/>
      <c r="AF38" s="497"/>
      <c r="AG38" s="495">
        <f t="shared" si="4"/>
        <v>0</v>
      </c>
      <c r="AN38" s="468">
        <v>1</v>
      </c>
      <c r="AO38" s="468">
        <v>3</v>
      </c>
      <c r="AP38" s="468">
        <v>9</v>
      </c>
      <c r="AQ38" s="476">
        <f ca="1">IF($AP38=1,IF(INDIRECT(ADDRESS(($AN38-1)*3+$AO38+5,$AP38+7))="",0,INDIRECT(ADDRESS(($AN38-1)*3+$AO38+5,$AP38+7))),IF(INDIRECT(ADDRESS(($AN38-1)*3+$AO38+5,$AP38+7))="",0,IF(COUNTIF(INDIRECT(ADDRESS(($AN38-1)*36+($AO38-1)*12+6,COLUMN())):INDIRECT(ADDRESS(($AN38-1)*36+($AO38-1)*12+$AP38+4,COLUMN())),INDIRECT(ADDRESS(($AN38-1)*3+$AO38+5,$AP38+7)))&gt;=1,0,INDIRECT(ADDRESS(($AN38-1)*3+$AO38+5,$AP38+7)))))</f>
        <v>0</v>
      </c>
      <c r="AR38" s="468">
        <f ca="1">COUNTIF(INDIRECT("H"&amp;(ROW()+12*(($AN38-1)*3+$AO38)-ROW())/12+5):INDIRECT("S"&amp;(ROW()+12*(($AN38-1)*3+$AO38)-ROW())/12+5),AQ38)</f>
        <v>0</v>
      </c>
      <c r="AS38" s="476">
        <f ca="1">IF($AP38=1,IF(INDIRECT(ADDRESS(($AN38-1)*3+$AO38+5,$AP38+20))="",0,INDIRECT(ADDRESS(($AN38-1)*3+$AO38+5,$AP38+20))),IF(INDIRECT(ADDRESS(($AN38-1)*3+$AO38+5,$AP38+20))="",0,IF(COUNTIF(INDIRECT(ADDRESS(($AN38-1)*36+($AO38-1)*12+6,COLUMN())):INDIRECT(ADDRESS(($AN38-1)*36+($AO38-1)*12+$AP38+4,COLUMN())),INDIRECT(ADDRESS(($AN38-1)*3+$AO38+5,$AP38+20)))&gt;=1,0,INDIRECT(ADDRESS(($AN38-1)*3+$AO38+5,$AP38+20)))))</f>
        <v>0</v>
      </c>
      <c r="AT38" s="468">
        <f ca="1">COUNTIF(INDIRECT("U"&amp;(ROW()+12*(($AN38-1)*3+$AO38)-ROW())/12+5):INDIRECT("AF"&amp;(ROW()+12*(($AN38-1)*3+$AO38)-ROW())/12+5),AS38)</f>
        <v>0</v>
      </c>
      <c r="AU38" s="468">
        <f ca="1">IF(AND(AQ38+AS38&gt;0,AR38+AT38&gt;0),COUNTIF(AU$6:AU37,"&gt;0")+1,0)</f>
        <v>0</v>
      </c>
      <c r="BE38" s="468">
        <v>3</v>
      </c>
      <c r="BF38" s="485"/>
      <c r="BG38" s="484"/>
      <c r="BH38" s="484"/>
      <c r="BI38" s="484"/>
      <c r="BJ38" s="484"/>
      <c r="BK38" s="484"/>
      <c r="BL38" s="484"/>
      <c r="BM38" s="484"/>
      <c r="BN38" s="484"/>
      <c r="BO38" s="484"/>
      <c r="BP38" s="484"/>
      <c r="BQ38" s="484"/>
      <c r="BR38" s="484"/>
      <c r="BT38" s="484"/>
      <c r="BU38" s="484"/>
      <c r="BV38" s="484"/>
      <c r="BW38" s="484"/>
      <c r="BX38" s="484"/>
      <c r="BY38" s="484"/>
      <c r="BZ38" s="484"/>
      <c r="CA38" s="484"/>
      <c r="CB38" s="484"/>
      <c r="CC38" s="484"/>
      <c r="CD38" s="484"/>
      <c r="CE38" s="484"/>
    </row>
    <row r="39" spans="1:98" x14ac:dyDescent="0.15">
      <c r="A39" s="733">
        <v>12</v>
      </c>
      <c r="B39" s="736"/>
      <c r="C39" s="736"/>
      <c r="D39" s="736"/>
      <c r="E39" s="739"/>
      <c r="F39" s="736"/>
      <c r="G39" s="477" t="s">
        <v>321</v>
      </c>
      <c r="H39" s="478"/>
      <c r="I39" s="479" t="str">
        <f t="shared" ref="I39:S52" si="40">IF(H39="","",H39)</f>
        <v/>
      </c>
      <c r="J39" s="479" t="str">
        <f t="shared" si="40"/>
        <v/>
      </c>
      <c r="K39" s="479" t="str">
        <f t="shared" si="40"/>
        <v/>
      </c>
      <c r="L39" s="479" t="str">
        <f t="shared" si="40"/>
        <v/>
      </c>
      <c r="M39" s="479" t="str">
        <f t="shared" si="40"/>
        <v/>
      </c>
      <c r="N39" s="479" t="str">
        <f t="shared" si="40"/>
        <v/>
      </c>
      <c r="O39" s="479" t="str">
        <f t="shared" si="40"/>
        <v/>
      </c>
      <c r="P39" s="479" t="str">
        <f t="shared" si="40"/>
        <v/>
      </c>
      <c r="Q39" s="479" t="str">
        <f t="shared" si="40"/>
        <v/>
      </c>
      <c r="R39" s="479" t="str">
        <f t="shared" si="40"/>
        <v/>
      </c>
      <c r="S39" s="479" t="str">
        <f t="shared" si="40"/>
        <v/>
      </c>
      <c r="T39" s="480">
        <f t="shared" si="2"/>
        <v>0</v>
      </c>
      <c r="U39" s="481"/>
      <c r="V39" s="482" t="str">
        <f t="shared" ref="V39:AF52" si="41">IF(U39="","",U39)</f>
        <v/>
      </c>
      <c r="W39" s="482" t="str">
        <f t="shared" si="41"/>
        <v/>
      </c>
      <c r="X39" s="482" t="str">
        <f t="shared" si="41"/>
        <v/>
      </c>
      <c r="Y39" s="482" t="str">
        <f t="shared" si="41"/>
        <v/>
      </c>
      <c r="Z39" s="482" t="str">
        <f t="shared" si="41"/>
        <v/>
      </c>
      <c r="AA39" s="482" t="str">
        <f t="shared" si="41"/>
        <v/>
      </c>
      <c r="AB39" s="482" t="str">
        <f t="shared" si="41"/>
        <v/>
      </c>
      <c r="AC39" s="482" t="str">
        <f t="shared" si="41"/>
        <v/>
      </c>
      <c r="AD39" s="482" t="str">
        <f t="shared" si="41"/>
        <v/>
      </c>
      <c r="AE39" s="482" t="str">
        <f t="shared" si="41"/>
        <v/>
      </c>
      <c r="AF39" s="482" t="str">
        <f t="shared" si="41"/>
        <v/>
      </c>
      <c r="AG39" s="480">
        <f t="shared" si="4"/>
        <v>0</v>
      </c>
      <c r="AN39" s="468">
        <v>1</v>
      </c>
      <c r="AO39" s="468">
        <v>3</v>
      </c>
      <c r="AP39" s="468">
        <v>10</v>
      </c>
      <c r="AQ39" s="476">
        <f ca="1">IF($AP39=1,IF(INDIRECT(ADDRESS(($AN39-1)*3+$AO39+5,$AP39+7))="",0,INDIRECT(ADDRESS(($AN39-1)*3+$AO39+5,$AP39+7))),IF(INDIRECT(ADDRESS(($AN39-1)*3+$AO39+5,$AP39+7))="",0,IF(COUNTIF(INDIRECT(ADDRESS(($AN39-1)*36+($AO39-1)*12+6,COLUMN())):INDIRECT(ADDRESS(($AN39-1)*36+($AO39-1)*12+$AP39+4,COLUMN())),INDIRECT(ADDRESS(($AN39-1)*3+$AO39+5,$AP39+7)))&gt;=1,0,INDIRECT(ADDRESS(($AN39-1)*3+$AO39+5,$AP39+7)))))</f>
        <v>0</v>
      </c>
      <c r="AR39" s="468">
        <f ca="1">COUNTIF(INDIRECT("H"&amp;(ROW()+12*(($AN39-1)*3+$AO39)-ROW())/12+5):INDIRECT("S"&amp;(ROW()+12*(($AN39-1)*3+$AO39)-ROW())/12+5),AQ39)</f>
        <v>0</v>
      </c>
      <c r="AS39" s="476">
        <f ca="1">IF($AP39=1,IF(INDIRECT(ADDRESS(($AN39-1)*3+$AO39+5,$AP39+20))="",0,INDIRECT(ADDRESS(($AN39-1)*3+$AO39+5,$AP39+20))),IF(INDIRECT(ADDRESS(($AN39-1)*3+$AO39+5,$AP39+20))="",0,IF(COUNTIF(INDIRECT(ADDRESS(($AN39-1)*36+($AO39-1)*12+6,COLUMN())):INDIRECT(ADDRESS(($AN39-1)*36+($AO39-1)*12+$AP39+4,COLUMN())),INDIRECT(ADDRESS(($AN39-1)*3+$AO39+5,$AP39+20)))&gt;=1,0,INDIRECT(ADDRESS(($AN39-1)*3+$AO39+5,$AP39+20)))))</f>
        <v>0</v>
      </c>
      <c r="AT39" s="468">
        <f ca="1">COUNTIF(INDIRECT("U"&amp;(ROW()+12*(($AN39-1)*3+$AO39)-ROW())/12+5):INDIRECT("AF"&amp;(ROW()+12*(($AN39-1)*3+$AO39)-ROW())/12+5),AS39)</f>
        <v>0</v>
      </c>
      <c r="AU39" s="468">
        <f ca="1">IF(AND(AQ39+AS39&gt;0,AR39+AT39&gt;0),COUNTIF(AU$6:AU38,"&gt;0")+1,0)</f>
        <v>0</v>
      </c>
      <c r="BE39" s="468">
        <v>1</v>
      </c>
      <c r="BG39" s="484">
        <f t="shared" ref="BG39:BR39" si="42">SUM(H39:H40)</f>
        <v>0</v>
      </c>
      <c r="BH39" s="484">
        <f t="shared" si="42"/>
        <v>0</v>
      </c>
      <c r="BI39" s="484">
        <f t="shared" si="42"/>
        <v>0</v>
      </c>
      <c r="BJ39" s="484">
        <f t="shared" si="42"/>
        <v>0</v>
      </c>
      <c r="BK39" s="484">
        <f t="shared" si="42"/>
        <v>0</v>
      </c>
      <c r="BL39" s="484">
        <f t="shared" si="42"/>
        <v>0</v>
      </c>
      <c r="BM39" s="484">
        <f t="shared" si="42"/>
        <v>0</v>
      </c>
      <c r="BN39" s="484">
        <f t="shared" si="42"/>
        <v>0</v>
      </c>
      <c r="BO39" s="484">
        <f t="shared" si="42"/>
        <v>0</v>
      </c>
      <c r="BP39" s="484">
        <f t="shared" si="42"/>
        <v>0</v>
      </c>
      <c r="BQ39" s="484">
        <f t="shared" si="42"/>
        <v>0</v>
      </c>
      <c r="BR39" s="484">
        <f t="shared" si="42"/>
        <v>0</v>
      </c>
      <c r="BT39" s="484">
        <f t="shared" ref="BT39:CE39" si="43">SUM(U39:U40)</f>
        <v>0</v>
      </c>
      <c r="BU39" s="484">
        <f t="shared" si="43"/>
        <v>0</v>
      </c>
      <c r="BV39" s="484">
        <f t="shared" si="43"/>
        <v>0</v>
      </c>
      <c r="BW39" s="484">
        <f t="shared" si="43"/>
        <v>0</v>
      </c>
      <c r="BX39" s="484">
        <f t="shared" si="43"/>
        <v>0</v>
      </c>
      <c r="BY39" s="484">
        <f t="shared" si="43"/>
        <v>0</v>
      </c>
      <c r="BZ39" s="484">
        <f t="shared" si="43"/>
        <v>0</v>
      </c>
      <c r="CA39" s="484">
        <f t="shared" si="43"/>
        <v>0</v>
      </c>
      <c r="CB39" s="484">
        <f t="shared" si="43"/>
        <v>0</v>
      </c>
      <c r="CC39" s="484">
        <f t="shared" si="43"/>
        <v>0</v>
      </c>
      <c r="CD39" s="484">
        <f t="shared" si="43"/>
        <v>0</v>
      </c>
      <c r="CE39" s="484">
        <f t="shared" si="43"/>
        <v>0</v>
      </c>
      <c r="CH39" s="485" t="s">
        <v>391</v>
      </c>
      <c r="CI39" s="484">
        <f>IF(OR($D39="副園長",$D39="教頭",$D39="主任保育士",$D39="主幹教諭"),0,BG39)</f>
        <v>0</v>
      </c>
      <c r="CJ39" s="484">
        <f t="shared" ref="CJ39:CT39" si="44">IF(OR($D39="副園長",$D39="教頭",$D39="主任保育士",$D39="主幹教諭"),0,BH39)</f>
        <v>0</v>
      </c>
      <c r="CK39" s="484">
        <f t="shared" si="44"/>
        <v>0</v>
      </c>
      <c r="CL39" s="484">
        <f t="shared" si="44"/>
        <v>0</v>
      </c>
      <c r="CM39" s="484">
        <f t="shared" si="44"/>
        <v>0</v>
      </c>
      <c r="CN39" s="484">
        <f t="shared" si="44"/>
        <v>0</v>
      </c>
      <c r="CO39" s="484">
        <f t="shared" si="44"/>
        <v>0</v>
      </c>
      <c r="CP39" s="484">
        <f t="shared" si="44"/>
        <v>0</v>
      </c>
      <c r="CQ39" s="484">
        <f t="shared" si="44"/>
        <v>0</v>
      </c>
      <c r="CR39" s="484">
        <f t="shared" si="44"/>
        <v>0</v>
      </c>
      <c r="CS39" s="484">
        <f t="shared" si="44"/>
        <v>0</v>
      </c>
      <c r="CT39" s="484">
        <f t="shared" si="44"/>
        <v>0</v>
      </c>
    </row>
    <row r="40" spans="1:98" x14ac:dyDescent="0.15">
      <c r="A40" s="734"/>
      <c r="B40" s="737"/>
      <c r="C40" s="737"/>
      <c r="D40" s="737"/>
      <c r="E40" s="740"/>
      <c r="F40" s="737"/>
      <c r="G40" s="486" t="s">
        <v>320</v>
      </c>
      <c r="H40" s="487"/>
      <c r="I40" s="488" t="str">
        <f t="shared" si="40"/>
        <v/>
      </c>
      <c r="J40" s="488" t="str">
        <f t="shared" si="40"/>
        <v/>
      </c>
      <c r="K40" s="488" t="str">
        <f t="shared" si="40"/>
        <v/>
      </c>
      <c r="L40" s="488" t="str">
        <f t="shared" si="40"/>
        <v/>
      </c>
      <c r="M40" s="488" t="str">
        <f t="shared" si="40"/>
        <v/>
      </c>
      <c r="N40" s="488" t="str">
        <f t="shared" si="40"/>
        <v/>
      </c>
      <c r="O40" s="488" t="str">
        <f t="shared" si="40"/>
        <v/>
      </c>
      <c r="P40" s="488" t="str">
        <f t="shared" si="40"/>
        <v/>
      </c>
      <c r="Q40" s="488" t="str">
        <f t="shared" si="40"/>
        <v/>
      </c>
      <c r="R40" s="488" t="str">
        <f t="shared" si="40"/>
        <v/>
      </c>
      <c r="S40" s="488" t="str">
        <f t="shared" si="40"/>
        <v/>
      </c>
      <c r="T40" s="489">
        <f t="shared" si="2"/>
        <v>0</v>
      </c>
      <c r="U40" s="490"/>
      <c r="V40" s="491" t="str">
        <f t="shared" si="41"/>
        <v/>
      </c>
      <c r="W40" s="491" t="str">
        <f t="shared" si="41"/>
        <v/>
      </c>
      <c r="X40" s="491" t="str">
        <f t="shared" si="41"/>
        <v/>
      </c>
      <c r="Y40" s="491" t="str">
        <f t="shared" si="41"/>
        <v/>
      </c>
      <c r="Z40" s="491" t="str">
        <f t="shared" si="41"/>
        <v/>
      </c>
      <c r="AA40" s="491" t="str">
        <f t="shared" si="41"/>
        <v/>
      </c>
      <c r="AB40" s="491" t="str">
        <f t="shared" si="41"/>
        <v/>
      </c>
      <c r="AC40" s="491" t="str">
        <f t="shared" si="41"/>
        <v/>
      </c>
      <c r="AD40" s="491" t="str">
        <f t="shared" si="41"/>
        <v/>
      </c>
      <c r="AE40" s="491" t="str">
        <f t="shared" si="41"/>
        <v/>
      </c>
      <c r="AF40" s="491" t="str">
        <f t="shared" si="41"/>
        <v/>
      </c>
      <c r="AG40" s="489">
        <f t="shared" si="4"/>
        <v>0</v>
      </c>
      <c r="AN40" s="468">
        <v>1</v>
      </c>
      <c r="AO40" s="468">
        <v>3</v>
      </c>
      <c r="AP40" s="468">
        <v>11</v>
      </c>
      <c r="AQ40" s="476">
        <f ca="1">IF($AP40=1,IF(INDIRECT(ADDRESS(($AN40-1)*3+$AO40+5,$AP40+7))="",0,INDIRECT(ADDRESS(($AN40-1)*3+$AO40+5,$AP40+7))),IF(INDIRECT(ADDRESS(($AN40-1)*3+$AO40+5,$AP40+7))="",0,IF(COUNTIF(INDIRECT(ADDRESS(($AN40-1)*36+($AO40-1)*12+6,COLUMN())):INDIRECT(ADDRESS(($AN40-1)*36+($AO40-1)*12+$AP40+4,COLUMN())),INDIRECT(ADDRESS(($AN40-1)*3+$AO40+5,$AP40+7)))&gt;=1,0,INDIRECT(ADDRESS(($AN40-1)*3+$AO40+5,$AP40+7)))))</f>
        <v>0</v>
      </c>
      <c r="AR40" s="468">
        <f ca="1">COUNTIF(INDIRECT("H"&amp;(ROW()+12*(($AN40-1)*3+$AO40)-ROW())/12+5):INDIRECT("S"&amp;(ROW()+12*(($AN40-1)*3+$AO40)-ROW())/12+5),AQ40)</f>
        <v>0</v>
      </c>
      <c r="AS40" s="476">
        <f ca="1">IF($AP40=1,IF(INDIRECT(ADDRESS(($AN40-1)*3+$AO40+5,$AP40+20))="",0,INDIRECT(ADDRESS(($AN40-1)*3+$AO40+5,$AP40+20))),IF(INDIRECT(ADDRESS(($AN40-1)*3+$AO40+5,$AP40+20))="",0,IF(COUNTIF(INDIRECT(ADDRESS(($AN40-1)*36+($AO40-1)*12+6,COLUMN())):INDIRECT(ADDRESS(($AN40-1)*36+($AO40-1)*12+$AP40+4,COLUMN())),INDIRECT(ADDRESS(($AN40-1)*3+$AO40+5,$AP40+20)))&gt;=1,0,INDIRECT(ADDRESS(($AN40-1)*3+$AO40+5,$AP40+20)))))</f>
        <v>0</v>
      </c>
      <c r="AT40" s="468">
        <f ca="1">COUNTIF(INDIRECT("U"&amp;(ROW()+12*(($AN40-1)*3+$AO40)-ROW())/12+5):INDIRECT("AF"&amp;(ROW()+12*(($AN40-1)*3+$AO40)-ROW())/12+5),AS40)</f>
        <v>0</v>
      </c>
      <c r="AU40" s="468">
        <f ca="1">IF(AND(AQ40+AS40&gt;0,AR40+AT40&gt;0),COUNTIF(AU$6:AU39,"&gt;0")+1,0)</f>
        <v>0</v>
      </c>
      <c r="BE40" s="468">
        <v>2</v>
      </c>
      <c r="BF40" s="468" t="s">
        <v>319</v>
      </c>
      <c r="BG40" s="484">
        <f>IF(BG39+BT39&gt;マスタ!$C$3,1,0)</f>
        <v>0</v>
      </c>
      <c r="BH40" s="484">
        <f>IF(BH39+BU39&gt;マスタ!$C$3,1,0)</f>
        <v>0</v>
      </c>
      <c r="BI40" s="484">
        <f>IF(BI39+BV39&gt;マスタ!$C$3,1,0)</f>
        <v>0</v>
      </c>
      <c r="BJ40" s="484">
        <f>IF(BJ39+BW39&gt;マスタ!$C$3,1,0)</f>
        <v>0</v>
      </c>
      <c r="BK40" s="484">
        <f>IF(BK39+BX39&gt;マスタ!$C$3,1,0)</f>
        <v>0</v>
      </c>
      <c r="BL40" s="484">
        <f>IF(BL39+BY39&gt;マスタ!$C$3,1,0)</f>
        <v>0</v>
      </c>
      <c r="BM40" s="484">
        <f>IF(BM39+BZ39&gt;マスタ!$C$3,1,0)</f>
        <v>0</v>
      </c>
      <c r="BN40" s="484">
        <f>IF(BN39+CA39&gt;マスタ!$C$3,1,0)</f>
        <v>0</v>
      </c>
      <c r="BO40" s="484">
        <f>IF(BO39+CB39&gt;マスタ!$C$3,1,0)</f>
        <v>0</v>
      </c>
      <c r="BP40" s="484">
        <f>IF(BP39+CC39&gt;マスタ!$C$3,1,0)</f>
        <v>0</v>
      </c>
      <c r="BQ40" s="484">
        <f>IF(BQ39+CD39&gt;マスタ!$C$3,1,0)</f>
        <v>0</v>
      </c>
      <c r="BR40" s="484">
        <f>IF(BR39+CE39&gt;マスタ!$C$3,1,0)</f>
        <v>0</v>
      </c>
      <c r="BT40" s="484"/>
      <c r="BU40" s="484"/>
      <c r="BV40" s="484"/>
      <c r="BW40" s="484"/>
      <c r="BX40" s="484"/>
      <c r="BY40" s="484"/>
      <c r="BZ40" s="484"/>
      <c r="CA40" s="484"/>
      <c r="CB40" s="484"/>
      <c r="CC40" s="484"/>
      <c r="CD40" s="484"/>
      <c r="CE40" s="484"/>
    </row>
    <row r="41" spans="1:98" x14ac:dyDescent="0.15">
      <c r="A41" s="735"/>
      <c r="B41" s="738"/>
      <c r="C41" s="738"/>
      <c r="D41" s="738"/>
      <c r="E41" s="741"/>
      <c r="F41" s="738"/>
      <c r="G41" s="492" t="s">
        <v>462</v>
      </c>
      <c r="H41" s="493"/>
      <c r="I41" s="494"/>
      <c r="J41" s="494"/>
      <c r="K41" s="494"/>
      <c r="L41" s="494"/>
      <c r="M41" s="494"/>
      <c r="N41" s="494"/>
      <c r="O41" s="494"/>
      <c r="P41" s="494"/>
      <c r="Q41" s="494"/>
      <c r="R41" s="494"/>
      <c r="S41" s="494"/>
      <c r="T41" s="495">
        <f t="shared" si="2"/>
        <v>0</v>
      </c>
      <c r="U41" s="496"/>
      <c r="V41" s="497"/>
      <c r="W41" s="497"/>
      <c r="X41" s="497"/>
      <c r="Y41" s="497"/>
      <c r="Z41" s="497"/>
      <c r="AA41" s="497"/>
      <c r="AB41" s="497"/>
      <c r="AC41" s="497"/>
      <c r="AD41" s="497"/>
      <c r="AE41" s="497"/>
      <c r="AF41" s="497"/>
      <c r="AG41" s="495">
        <f t="shared" si="4"/>
        <v>0</v>
      </c>
      <c r="AN41" s="468">
        <v>1</v>
      </c>
      <c r="AO41" s="468">
        <v>3</v>
      </c>
      <c r="AP41" s="468">
        <v>12</v>
      </c>
      <c r="AQ41" s="476">
        <f ca="1">IF($AP41=1,IF(INDIRECT(ADDRESS(($AN41-1)*3+$AO41+5,$AP41+7))="",0,INDIRECT(ADDRESS(($AN41-1)*3+$AO41+5,$AP41+7))),IF(INDIRECT(ADDRESS(($AN41-1)*3+$AO41+5,$AP41+7))="",0,IF(COUNTIF(INDIRECT(ADDRESS(($AN41-1)*36+($AO41-1)*12+6,COLUMN())):INDIRECT(ADDRESS(($AN41-1)*36+($AO41-1)*12+$AP41+4,COLUMN())),INDIRECT(ADDRESS(($AN41-1)*3+$AO41+5,$AP41+7)))&gt;=1,0,INDIRECT(ADDRESS(($AN41-1)*3+$AO41+5,$AP41+7)))))</f>
        <v>0</v>
      </c>
      <c r="AR41" s="468">
        <f ca="1">COUNTIF(INDIRECT("H"&amp;(ROW()+12*(($AN41-1)*3+$AO41)-ROW())/12+5):INDIRECT("S"&amp;(ROW()+12*(($AN41-1)*3+$AO41)-ROW())/12+5),AQ41)</f>
        <v>0</v>
      </c>
      <c r="AS41" s="476">
        <f ca="1">IF($AP41=1,IF(INDIRECT(ADDRESS(($AN41-1)*3+$AO41+5,$AP41+20))="",0,INDIRECT(ADDRESS(($AN41-1)*3+$AO41+5,$AP41+20))),IF(INDIRECT(ADDRESS(($AN41-1)*3+$AO41+5,$AP41+20))="",0,IF(COUNTIF(INDIRECT(ADDRESS(($AN41-1)*36+($AO41-1)*12+6,COLUMN())):INDIRECT(ADDRESS(($AN41-1)*36+($AO41-1)*12+$AP41+4,COLUMN())),INDIRECT(ADDRESS(($AN41-1)*3+$AO41+5,$AP41+20)))&gt;=1,0,INDIRECT(ADDRESS(($AN41-1)*3+$AO41+5,$AP41+20)))))</f>
        <v>0</v>
      </c>
      <c r="AT41" s="468">
        <f ca="1">COUNTIF(INDIRECT("U"&amp;(ROW()+12*(($AN41-1)*3+$AO41)-ROW())/12+5):INDIRECT("AF"&amp;(ROW()+12*(($AN41-1)*3+$AO41)-ROW())/12+5),AS41)</f>
        <v>0</v>
      </c>
      <c r="AU41" s="468">
        <f ca="1">IF(AND(AQ41+AS41&gt;0,AR41+AT41&gt;0),COUNTIF(AU$6:AU40,"&gt;0")+1,0)</f>
        <v>0</v>
      </c>
      <c r="BE41" s="468">
        <v>3</v>
      </c>
      <c r="BF41" s="485"/>
      <c r="BG41" s="484"/>
      <c r="BH41" s="484"/>
      <c r="BI41" s="484"/>
      <c r="BJ41" s="484"/>
      <c r="BK41" s="484"/>
      <c r="BL41" s="484"/>
      <c r="BM41" s="484"/>
      <c r="BN41" s="484"/>
      <c r="BO41" s="484"/>
      <c r="BP41" s="484"/>
      <c r="BQ41" s="484"/>
      <c r="BR41" s="484"/>
      <c r="BT41" s="484"/>
      <c r="BU41" s="484"/>
      <c r="BV41" s="484"/>
      <c r="BW41" s="484"/>
      <c r="BX41" s="484"/>
      <c r="BY41" s="484"/>
      <c r="BZ41" s="484"/>
      <c r="CA41" s="484"/>
      <c r="CB41" s="484"/>
      <c r="CC41" s="484"/>
      <c r="CD41" s="484"/>
      <c r="CE41" s="484"/>
    </row>
    <row r="42" spans="1:98" x14ac:dyDescent="0.15">
      <c r="A42" s="733">
        <v>13</v>
      </c>
      <c r="B42" s="736"/>
      <c r="C42" s="736"/>
      <c r="D42" s="736"/>
      <c r="E42" s="739"/>
      <c r="F42" s="736"/>
      <c r="G42" s="477" t="s">
        <v>321</v>
      </c>
      <c r="H42" s="478"/>
      <c r="I42" s="479" t="str">
        <f t="shared" si="40"/>
        <v/>
      </c>
      <c r="J42" s="479" t="str">
        <f t="shared" si="40"/>
        <v/>
      </c>
      <c r="K42" s="479" t="str">
        <f t="shared" si="40"/>
        <v/>
      </c>
      <c r="L42" s="479" t="str">
        <f t="shared" si="40"/>
        <v/>
      </c>
      <c r="M42" s="479" t="str">
        <f t="shared" si="40"/>
        <v/>
      </c>
      <c r="N42" s="479" t="str">
        <f t="shared" si="40"/>
        <v/>
      </c>
      <c r="O42" s="479" t="str">
        <f t="shared" si="40"/>
        <v/>
      </c>
      <c r="P42" s="479" t="str">
        <f t="shared" si="40"/>
        <v/>
      </c>
      <c r="Q42" s="479" t="str">
        <f t="shared" si="40"/>
        <v/>
      </c>
      <c r="R42" s="479" t="str">
        <f t="shared" si="40"/>
        <v/>
      </c>
      <c r="S42" s="479" t="str">
        <f t="shared" si="40"/>
        <v/>
      </c>
      <c r="T42" s="480">
        <f t="shared" si="2"/>
        <v>0</v>
      </c>
      <c r="U42" s="481"/>
      <c r="V42" s="482" t="str">
        <f t="shared" si="41"/>
        <v/>
      </c>
      <c r="W42" s="482" t="str">
        <f t="shared" si="41"/>
        <v/>
      </c>
      <c r="X42" s="482" t="str">
        <f t="shared" si="41"/>
        <v/>
      </c>
      <c r="Y42" s="482" t="str">
        <f t="shared" si="41"/>
        <v/>
      </c>
      <c r="Z42" s="482" t="str">
        <f t="shared" si="41"/>
        <v/>
      </c>
      <c r="AA42" s="482" t="str">
        <f t="shared" si="41"/>
        <v/>
      </c>
      <c r="AB42" s="482" t="str">
        <f t="shared" si="41"/>
        <v/>
      </c>
      <c r="AC42" s="482" t="str">
        <f t="shared" si="41"/>
        <v/>
      </c>
      <c r="AD42" s="482" t="str">
        <f t="shared" si="41"/>
        <v/>
      </c>
      <c r="AE42" s="482" t="str">
        <f t="shared" si="41"/>
        <v/>
      </c>
      <c r="AF42" s="482" t="str">
        <f t="shared" si="41"/>
        <v/>
      </c>
      <c r="AG42" s="480">
        <f t="shared" si="4"/>
        <v>0</v>
      </c>
      <c r="AN42" s="468">
        <v>2</v>
      </c>
      <c r="AO42" s="468">
        <v>1</v>
      </c>
      <c r="AP42" s="468">
        <v>1</v>
      </c>
      <c r="AQ42" s="476">
        <f ca="1">IF($AP42=1,IF(INDIRECT(ADDRESS(($AN42-1)*3+$AO42+5,$AP42+7))="",0,INDIRECT(ADDRESS(($AN42-1)*3+$AO42+5,$AP42+7))),IF(INDIRECT(ADDRESS(($AN42-1)*3+$AO42+5,$AP42+7))="",0,IF(COUNTIF(INDIRECT(ADDRESS(($AN42-1)*36+($AO42-1)*12+6,COLUMN())):INDIRECT(ADDRESS(($AN42-1)*36+($AO42-1)*12+$AP42+4,COLUMN())),INDIRECT(ADDRESS(($AN42-1)*3+$AO42+5,$AP42+7)))&gt;=1,0,INDIRECT(ADDRESS(($AN42-1)*3+$AO42+5,$AP42+7)))))</f>
        <v>0</v>
      </c>
      <c r="AR42" s="468">
        <f ca="1">COUNTIF(INDIRECT("H"&amp;(ROW()+12*(($AN42-1)*3+$AO42)-ROW())/12+5):INDIRECT("S"&amp;(ROW()+12*(($AN42-1)*3+$AO42)-ROW())/12+5),AQ42)</f>
        <v>0</v>
      </c>
      <c r="AS42" s="476">
        <f ca="1">IF($AP42=1,IF(INDIRECT(ADDRESS(($AN42-1)*3+$AO42+5,$AP42+20))="",0,INDIRECT(ADDRESS(($AN42-1)*3+$AO42+5,$AP42+20))),IF(INDIRECT(ADDRESS(($AN42-1)*3+$AO42+5,$AP42+20))="",0,IF(COUNTIF(INDIRECT(ADDRESS(($AN42-1)*36+($AO42-1)*12+6,COLUMN())):INDIRECT(ADDRESS(($AN42-1)*36+($AO42-1)*12+$AP42+4,COLUMN())),INDIRECT(ADDRESS(($AN42-1)*3+$AO42+5,$AP42+20)))&gt;=1,0,INDIRECT(ADDRESS(($AN42-1)*3+$AO42+5,$AP42+20)))))</f>
        <v>0</v>
      </c>
      <c r="AT42" s="468">
        <f ca="1">COUNTIF(INDIRECT("U"&amp;(ROW()+12*(($AN42-1)*3+$AO42)-ROW())/12+5):INDIRECT("AF"&amp;(ROW()+12*(($AN42-1)*3+$AO42)-ROW())/12+5),AS42)</f>
        <v>0</v>
      </c>
      <c r="AU42" s="468">
        <f ca="1">IF(AND(AQ42+AS42&gt;0,AR42+AT42&gt;0),COUNTIF(AU$6:AU41,"&gt;0")+1,0)</f>
        <v>0</v>
      </c>
      <c r="BE42" s="468">
        <v>1</v>
      </c>
      <c r="BG42" s="484">
        <f t="shared" ref="BG42:BR42" si="45">SUM(H42:H43)</f>
        <v>0</v>
      </c>
      <c r="BH42" s="484">
        <f t="shared" si="45"/>
        <v>0</v>
      </c>
      <c r="BI42" s="484">
        <f t="shared" si="45"/>
        <v>0</v>
      </c>
      <c r="BJ42" s="484">
        <f t="shared" si="45"/>
        <v>0</v>
      </c>
      <c r="BK42" s="484">
        <f t="shared" si="45"/>
        <v>0</v>
      </c>
      <c r="BL42" s="484">
        <f t="shared" si="45"/>
        <v>0</v>
      </c>
      <c r="BM42" s="484">
        <f t="shared" si="45"/>
        <v>0</v>
      </c>
      <c r="BN42" s="484">
        <f t="shared" si="45"/>
        <v>0</v>
      </c>
      <c r="BO42" s="484">
        <f t="shared" si="45"/>
        <v>0</v>
      </c>
      <c r="BP42" s="484">
        <f t="shared" si="45"/>
        <v>0</v>
      </c>
      <c r="BQ42" s="484">
        <f t="shared" si="45"/>
        <v>0</v>
      </c>
      <c r="BR42" s="484">
        <f t="shared" si="45"/>
        <v>0</v>
      </c>
      <c r="BT42" s="484">
        <f t="shared" ref="BT42:CE42" si="46">SUM(U42:U43)</f>
        <v>0</v>
      </c>
      <c r="BU42" s="484">
        <f t="shared" si="46"/>
        <v>0</v>
      </c>
      <c r="BV42" s="484">
        <f t="shared" si="46"/>
        <v>0</v>
      </c>
      <c r="BW42" s="484">
        <f t="shared" si="46"/>
        <v>0</v>
      </c>
      <c r="BX42" s="484">
        <f t="shared" si="46"/>
        <v>0</v>
      </c>
      <c r="BY42" s="484">
        <f t="shared" si="46"/>
        <v>0</v>
      </c>
      <c r="BZ42" s="484">
        <f t="shared" si="46"/>
        <v>0</v>
      </c>
      <c r="CA42" s="484">
        <f t="shared" si="46"/>
        <v>0</v>
      </c>
      <c r="CB42" s="484">
        <f t="shared" si="46"/>
        <v>0</v>
      </c>
      <c r="CC42" s="484">
        <f t="shared" si="46"/>
        <v>0</v>
      </c>
      <c r="CD42" s="484">
        <f t="shared" si="46"/>
        <v>0</v>
      </c>
      <c r="CE42" s="484">
        <f t="shared" si="46"/>
        <v>0</v>
      </c>
      <c r="CH42" s="485" t="s">
        <v>391</v>
      </c>
      <c r="CI42" s="484">
        <f>IF(OR($D42="副園長",$D42="教頭",$D42="主任保育士",$D42="主幹教諭"),0,BG42)</f>
        <v>0</v>
      </c>
      <c r="CJ42" s="484">
        <f t="shared" ref="CJ42:CT42" si="47">IF(OR($D42="副園長",$D42="教頭",$D42="主任保育士",$D42="主幹教諭"),0,BH42)</f>
        <v>0</v>
      </c>
      <c r="CK42" s="484">
        <f t="shared" si="47"/>
        <v>0</v>
      </c>
      <c r="CL42" s="484">
        <f t="shared" si="47"/>
        <v>0</v>
      </c>
      <c r="CM42" s="484">
        <f t="shared" si="47"/>
        <v>0</v>
      </c>
      <c r="CN42" s="484">
        <f t="shared" si="47"/>
        <v>0</v>
      </c>
      <c r="CO42" s="484">
        <f t="shared" si="47"/>
        <v>0</v>
      </c>
      <c r="CP42" s="484">
        <f t="shared" si="47"/>
        <v>0</v>
      </c>
      <c r="CQ42" s="484">
        <f t="shared" si="47"/>
        <v>0</v>
      </c>
      <c r="CR42" s="484">
        <f t="shared" si="47"/>
        <v>0</v>
      </c>
      <c r="CS42" s="484">
        <f t="shared" si="47"/>
        <v>0</v>
      </c>
      <c r="CT42" s="484">
        <f t="shared" si="47"/>
        <v>0</v>
      </c>
    </row>
    <row r="43" spans="1:98" x14ac:dyDescent="0.15">
      <c r="A43" s="734"/>
      <c r="B43" s="737"/>
      <c r="C43" s="737"/>
      <c r="D43" s="737"/>
      <c r="E43" s="740"/>
      <c r="F43" s="737"/>
      <c r="G43" s="486" t="s">
        <v>320</v>
      </c>
      <c r="H43" s="487"/>
      <c r="I43" s="488" t="str">
        <f t="shared" si="40"/>
        <v/>
      </c>
      <c r="J43" s="488" t="str">
        <f t="shared" si="40"/>
        <v/>
      </c>
      <c r="K43" s="488" t="str">
        <f t="shared" si="40"/>
        <v/>
      </c>
      <c r="L43" s="488" t="str">
        <f t="shared" si="40"/>
        <v/>
      </c>
      <c r="M43" s="488" t="str">
        <f t="shared" si="40"/>
        <v/>
      </c>
      <c r="N43" s="488" t="str">
        <f t="shared" si="40"/>
        <v/>
      </c>
      <c r="O43" s="488" t="str">
        <f t="shared" si="40"/>
        <v/>
      </c>
      <c r="P43" s="488" t="str">
        <f t="shared" si="40"/>
        <v/>
      </c>
      <c r="Q43" s="488" t="str">
        <f t="shared" si="40"/>
        <v/>
      </c>
      <c r="R43" s="488" t="str">
        <f t="shared" si="40"/>
        <v/>
      </c>
      <c r="S43" s="488" t="str">
        <f t="shared" si="40"/>
        <v/>
      </c>
      <c r="T43" s="489">
        <f t="shared" si="2"/>
        <v>0</v>
      </c>
      <c r="U43" s="490"/>
      <c r="V43" s="491" t="str">
        <f t="shared" si="41"/>
        <v/>
      </c>
      <c r="W43" s="491" t="str">
        <f t="shared" si="41"/>
        <v/>
      </c>
      <c r="X43" s="491" t="str">
        <f t="shared" si="41"/>
        <v/>
      </c>
      <c r="Y43" s="491" t="str">
        <f t="shared" si="41"/>
        <v/>
      </c>
      <c r="Z43" s="491" t="str">
        <f t="shared" si="41"/>
        <v/>
      </c>
      <c r="AA43" s="491" t="str">
        <f t="shared" si="41"/>
        <v/>
      </c>
      <c r="AB43" s="491" t="str">
        <f t="shared" si="41"/>
        <v/>
      </c>
      <c r="AC43" s="491" t="str">
        <f t="shared" si="41"/>
        <v/>
      </c>
      <c r="AD43" s="491" t="str">
        <f t="shared" si="41"/>
        <v/>
      </c>
      <c r="AE43" s="491" t="str">
        <f t="shared" si="41"/>
        <v/>
      </c>
      <c r="AF43" s="491" t="str">
        <f t="shared" si="41"/>
        <v/>
      </c>
      <c r="AG43" s="489">
        <f t="shared" si="4"/>
        <v>0</v>
      </c>
      <c r="AN43" s="468">
        <v>2</v>
      </c>
      <c r="AO43" s="468">
        <v>1</v>
      </c>
      <c r="AP43" s="468">
        <v>2</v>
      </c>
      <c r="AQ43" s="476">
        <f ca="1">IF($AP43=1,IF(INDIRECT(ADDRESS(($AN43-1)*3+$AO43+5,$AP43+7))="",0,INDIRECT(ADDRESS(($AN43-1)*3+$AO43+5,$AP43+7))),IF(INDIRECT(ADDRESS(($AN43-1)*3+$AO43+5,$AP43+7))="",0,IF(COUNTIF(INDIRECT(ADDRESS(($AN43-1)*36+($AO43-1)*12+6,COLUMN())):INDIRECT(ADDRESS(($AN43-1)*36+($AO43-1)*12+$AP43+4,COLUMN())),INDIRECT(ADDRESS(($AN43-1)*3+$AO43+5,$AP43+7)))&gt;=1,0,INDIRECT(ADDRESS(($AN43-1)*3+$AO43+5,$AP43+7)))))</f>
        <v>0</v>
      </c>
      <c r="AR43" s="468">
        <f ca="1">COUNTIF(INDIRECT("H"&amp;(ROW()+12*(($AN43-1)*3+$AO43)-ROW())/12+5):INDIRECT("S"&amp;(ROW()+12*(($AN43-1)*3+$AO43)-ROW())/12+5),AQ43)</f>
        <v>0</v>
      </c>
      <c r="AS43" s="476">
        <f ca="1">IF($AP43=1,IF(INDIRECT(ADDRESS(($AN43-1)*3+$AO43+5,$AP43+20))="",0,INDIRECT(ADDRESS(($AN43-1)*3+$AO43+5,$AP43+20))),IF(INDIRECT(ADDRESS(($AN43-1)*3+$AO43+5,$AP43+20))="",0,IF(COUNTIF(INDIRECT(ADDRESS(($AN43-1)*36+($AO43-1)*12+6,COLUMN())):INDIRECT(ADDRESS(($AN43-1)*36+($AO43-1)*12+$AP43+4,COLUMN())),INDIRECT(ADDRESS(($AN43-1)*3+$AO43+5,$AP43+20)))&gt;=1,0,INDIRECT(ADDRESS(($AN43-1)*3+$AO43+5,$AP43+20)))))</f>
        <v>0</v>
      </c>
      <c r="AT43" s="468">
        <f ca="1">COUNTIF(INDIRECT("U"&amp;(ROW()+12*(($AN43-1)*3+$AO43)-ROW())/12+5):INDIRECT("AF"&amp;(ROW()+12*(($AN43-1)*3+$AO43)-ROW())/12+5),AS43)</f>
        <v>0</v>
      </c>
      <c r="AU43" s="468">
        <f ca="1">IF(AND(AQ43+AS43&gt;0,AR43+AT43&gt;0),COUNTIF(AU$6:AU42,"&gt;0")+1,0)</f>
        <v>0</v>
      </c>
      <c r="BE43" s="468">
        <v>2</v>
      </c>
      <c r="BF43" s="468" t="s">
        <v>319</v>
      </c>
      <c r="BG43" s="484">
        <f>IF(BG42+BT42&gt;マスタ!$C$3,1,0)</f>
        <v>0</v>
      </c>
      <c r="BH43" s="484">
        <f>IF(BH42+BU42&gt;マスタ!$C$3,1,0)</f>
        <v>0</v>
      </c>
      <c r="BI43" s="484">
        <f>IF(BI42+BV42&gt;マスタ!$C$3,1,0)</f>
        <v>0</v>
      </c>
      <c r="BJ43" s="484">
        <f>IF(BJ42+BW42&gt;マスタ!$C$3,1,0)</f>
        <v>0</v>
      </c>
      <c r="BK43" s="484">
        <f>IF(BK42+BX42&gt;マスタ!$C$3,1,0)</f>
        <v>0</v>
      </c>
      <c r="BL43" s="484">
        <f>IF(BL42+BY42&gt;マスタ!$C$3,1,0)</f>
        <v>0</v>
      </c>
      <c r="BM43" s="484">
        <f>IF(BM42+BZ42&gt;マスタ!$C$3,1,0)</f>
        <v>0</v>
      </c>
      <c r="BN43" s="484">
        <f>IF(BN42+CA42&gt;マスタ!$C$3,1,0)</f>
        <v>0</v>
      </c>
      <c r="BO43" s="484">
        <f>IF(BO42+CB42&gt;マスタ!$C$3,1,0)</f>
        <v>0</v>
      </c>
      <c r="BP43" s="484">
        <f>IF(BP42+CC42&gt;マスタ!$C$3,1,0)</f>
        <v>0</v>
      </c>
      <c r="BQ43" s="484">
        <f>IF(BQ42+CD42&gt;マスタ!$C$3,1,0)</f>
        <v>0</v>
      </c>
      <c r="BR43" s="484">
        <f>IF(BR42+CE42&gt;マスタ!$C$3,1,0)</f>
        <v>0</v>
      </c>
      <c r="BT43" s="484"/>
      <c r="BU43" s="484"/>
      <c r="BV43" s="484"/>
      <c r="BW43" s="484"/>
      <c r="BX43" s="484"/>
      <c r="BY43" s="484"/>
      <c r="BZ43" s="484"/>
      <c r="CA43" s="484"/>
      <c r="CB43" s="484"/>
      <c r="CC43" s="484"/>
      <c r="CD43" s="484"/>
      <c r="CE43" s="484"/>
    </row>
    <row r="44" spans="1:98" x14ac:dyDescent="0.15">
      <c r="A44" s="735"/>
      <c r="B44" s="738"/>
      <c r="C44" s="738"/>
      <c r="D44" s="738"/>
      <c r="E44" s="741"/>
      <c r="F44" s="738"/>
      <c r="G44" s="492" t="s">
        <v>462</v>
      </c>
      <c r="H44" s="493"/>
      <c r="I44" s="494"/>
      <c r="J44" s="494"/>
      <c r="K44" s="494"/>
      <c r="L44" s="494"/>
      <c r="M44" s="494"/>
      <c r="N44" s="494"/>
      <c r="O44" s="494"/>
      <c r="P44" s="494"/>
      <c r="Q44" s="494"/>
      <c r="R44" s="494"/>
      <c r="S44" s="494"/>
      <c r="T44" s="495">
        <f t="shared" si="2"/>
        <v>0</v>
      </c>
      <c r="U44" s="496"/>
      <c r="V44" s="497"/>
      <c r="W44" s="497"/>
      <c r="X44" s="497"/>
      <c r="Y44" s="497"/>
      <c r="Z44" s="497"/>
      <c r="AA44" s="497"/>
      <c r="AB44" s="497"/>
      <c r="AC44" s="497"/>
      <c r="AD44" s="497"/>
      <c r="AE44" s="497"/>
      <c r="AF44" s="497"/>
      <c r="AG44" s="495">
        <f t="shared" si="4"/>
        <v>0</v>
      </c>
      <c r="AN44" s="468">
        <v>2</v>
      </c>
      <c r="AO44" s="468">
        <v>1</v>
      </c>
      <c r="AP44" s="468">
        <v>3</v>
      </c>
      <c r="AQ44" s="476">
        <f ca="1">IF($AP44=1,IF(INDIRECT(ADDRESS(($AN44-1)*3+$AO44+5,$AP44+7))="",0,INDIRECT(ADDRESS(($AN44-1)*3+$AO44+5,$AP44+7))),IF(INDIRECT(ADDRESS(($AN44-1)*3+$AO44+5,$AP44+7))="",0,IF(COUNTIF(INDIRECT(ADDRESS(($AN44-1)*36+($AO44-1)*12+6,COLUMN())):INDIRECT(ADDRESS(($AN44-1)*36+($AO44-1)*12+$AP44+4,COLUMN())),INDIRECT(ADDRESS(($AN44-1)*3+$AO44+5,$AP44+7)))&gt;=1,0,INDIRECT(ADDRESS(($AN44-1)*3+$AO44+5,$AP44+7)))))</f>
        <v>0</v>
      </c>
      <c r="AR44" s="468">
        <f ca="1">COUNTIF(INDIRECT("H"&amp;(ROW()+12*(($AN44-1)*3+$AO44)-ROW())/12+5):INDIRECT("S"&amp;(ROW()+12*(($AN44-1)*3+$AO44)-ROW())/12+5),AQ44)</f>
        <v>0</v>
      </c>
      <c r="AS44" s="476">
        <f ca="1">IF($AP44=1,IF(INDIRECT(ADDRESS(($AN44-1)*3+$AO44+5,$AP44+20))="",0,INDIRECT(ADDRESS(($AN44-1)*3+$AO44+5,$AP44+20))),IF(INDIRECT(ADDRESS(($AN44-1)*3+$AO44+5,$AP44+20))="",0,IF(COUNTIF(INDIRECT(ADDRESS(($AN44-1)*36+($AO44-1)*12+6,COLUMN())):INDIRECT(ADDRESS(($AN44-1)*36+($AO44-1)*12+$AP44+4,COLUMN())),INDIRECT(ADDRESS(($AN44-1)*3+$AO44+5,$AP44+20)))&gt;=1,0,INDIRECT(ADDRESS(($AN44-1)*3+$AO44+5,$AP44+20)))))</f>
        <v>0</v>
      </c>
      <c r="AT44" s="468">
        <f ca="1">COUNTIF(INDIRECT("U"&amp;(ROW()+12*(($AN44-1)*3+$AO44)-ROW())/12+5):INDIRECT("AF"&amp;(ROW()+12*(($AN44-1)*3+$AO44)-ROW())/12+5),AS44)</f>
        <v>0</v>
      </c>
      <c r="AU44" s="468">
        <f ca="1">IF(AND(AQ44+AS44&gt;0,AR44+AT44&gt;0),COUNTIF(AU$6:AU43,"&gt;0")+1,0)</f>
        <v>0</v>
      </c>
      <c r="BE44" s="468">
        <v>3</v>
      </c>
      <c r="BF44" s="485"/>
      <c r="BG44" s="484"/>
      <c r="BH44" s="484"/>
      <c r="BI44" s="484"/>
      <c r="BJ44" s="484"/>
      <c r="BK44" s="484"/>
      <c r="BL44" s="484"/>
      <c r="BM44" s="484"/>
      <c r="BN44" s="484"/>
      <c r="BO44" s="484"/>
      <c r="BP44" s="484"/>
      <c r="BQ44" s="484"/>
      <c r="BR44" s="484"/>
      <c r="BT44" s="484"/>
      <c r="BU44" s="484"/>
      <c r="BV44" s="484"/>
      <c r="BW44" s="484"/>
      <c r="BX44" s="484"/>
      <c r="BY44" s="484"/>
      <c r="BZ44" s="484"/>
      <c r="CA44" s="484"/>
      <c r="CB44" s="484"/>
      <c r="CC44" s="484"/>
      <c r="CD44" s="484"/>
      <c r="CE44" s="484"/>
    </row>
    <row r="45" spans="1:98" x14ac:dyDescent="0.15">
      <c r="A45" s="733">
        <v>14</v>
      </c>
      <c r="B45" s="736"/>
      <c r="C45" s="736"/>
      <c r="D45" s="736"/>
      <c r="E45" s="739"/>
      <c r="F45" s="736"/>
      <c r="G45" s="477" t="s">
        <v>321</v>
      </c>
      <c r="H45" s="478"/>
      <c r="I45" s="479" t="str">
        <f t="shared" si="40"/>
        <v/>
      </c>
      <c r="J45" s="479" t="str">
        <f t="shared" si="40"/>
        <v/>
      </c>
      <c r="K45" s="479" t="str">
        <f t="shared" si="40"/>
        <v/>
      </c>
      <c r="L45" s="479" t="str">
        <f t="shared" si="40"/>
        <v/>
      </c>
      <c r="M45" s="479" t="str">
        <f t="shared" si="40"/>
        <v/>
      </c>
      <c r="N45" s="479" t="str">
        <f t="shared" si="40"/>
        <v/>
      </c>
      <c r="O45" s="479" t="str">
        <f t="shared" si="40"/>
        <v/>
      </c>
      <c r="P45" s="479" t="str">
        <f t="shared" si="40"/>
        <v/>
      </c>
      <c r="Q45" s="479" t="str">
        <f t="shared" si="40"/>
        <v/>
      </c>
      <c r="R45" s="479" t="str">
        <f t="shared" si="40"/>
        <v/>
      </c>
      <c r="S45" s="479" t="str">
        <f t="shared" si="40"/>
        <v/>
      </c>
      <c r="T45" s="480">
        <f t="shared" si="2"/>
        <v>0</v>
      </c>
      <c r="U45" s="481"/>
      <c r="V45" s="482" t="str">
        <f t="shared" si="41"/>
        <v/>
      </c>
      <c r="W45" s="482" t="str">
        <f t="shared" si="41"/>
        <v/>
      </c>
      <c r="X45" s="482" t="str">
        <f t="shared" si="41"/>
        <v/>
      </c>
      <c r="Y45" s="482" t="str">
        <f t="shared" si="41"/>
        <v/>
      </c>
      <c r="Z45" s="482" t="str">
        <f t="shared" si="41"/>
        <v/>
      </c>
      <c r="AA45" s="482" t="str">
        <f t="shared" si="41"/>
        <v/>
      </c>
      <c r="AB45" s="482" t="str">
        <f t="shared" si="41"/>
        <v/>
      </c>
      <c r="AC45" s="482" t="str">
        <f t="shared" si="41"/>
        <v/>
      </c>
      <c r="AD45" s="482" t="str">
        <f t="shared" si="41"/>
        <v/>
      </c>
      <c r="AE45" s="482" t="str">
        <f t="shared" si="41"/>
        <v/>
      </c>
      <c r="AF45" s="482" t="str">
        <f t="shared" si="41"/>
        <v/>
      </c>
      <c r="AG45" s="480">
        <f t="shared" si="4"/>
        <v>0</v>
      </c>
      <c r="AN45" s="468">
        <v>2</v>
      </c>
      <c r="AO45" s="468">
        <v>1</v>
      </c>
      <c r="AP45" s="468">
        <v>4</v>
      </c>
      <c r="AQ45" s="476">
        <f ca="1">IF($AP45=1,IF(INDIRECT(ADDRESS(($AN45-1)*3+$AO45+5,$AP45+7))="",0,INDIRECT(ADDRESS(($AN45-1)*3+$AO45+5,$AP45+7))),IF(INDIRECT(ADDRESS(($AN45-1)*3+$AO45+5,$AP45+7))="",0,IF(COUNTIF(INDIRECT(ADDRESS(($AN45-1)*36+($AO45-1)*12+6,COLUMN())):INDIRECT(ADDRESS(($AN45-1)*36+($AO45-1)*12+$AP45+4,COLUMN())),INDIRECT(ADDRESS(($AN45-1)*3+$AO45+5,$AP45+7)))&gt;=1,0,INDIRECT(ADDRESS(($AN45-1)*3+$AO45+5,$AP45+7)))))</f>
        <v>0</v>
      </c>
      <c r="AR45" s="468">
        <f ca="1">COUNTIF(INDIRECT("H"&amp;(ROW()+12*(($AN45-1)*3+$AO45)-ROW())/12+5):INDIRECT("S"&amp;(ROW()+12*(($AN45-1)*3+$AO45)-ROW())/12+5),AQ45)</f>
        <v>0</v>
      </c>
      <c r="AS45" s="476">
        <f ca="1">IF($AP45=1,IF(INDIRECT(ADDRESS(($AN45-1)*3+$AO45+5,$AP45+20))="",0,INDIRECT(ADDRESS(($AN45-1)*3+$AO45+5,$AP45+20))),IF(INDIRECT(ADDRESS(($AN45-1)*3+$AO45+5,$AP45+20))="",0,IF(COUNTIF(INDIRECT(ADDRESS(($AN45-1)*36+($AO45-1)*12+6,COLUMN())):INDIRECT(ADDRESS(($AN45-1)*36+($AO45-1)*12+$AP45+4,COLUMN())),INDIRECT(ADDRESS(($AN45-1)*3+$AO45+5,$AP45+20)))&gt;=1,0,INDIRECT(ADDRESS(($AN45-1)*3+$AO45+5,$AP45+20)))))</f>
        <v>0</v>
      </c>
      <c r="AT45" s="468">
        <f ca="1">COUNTIF(INDIRECT("U"&amp;(ROW()+12*(($AN45-1)*3+$AO45)-ROW())/12+5):INDIRECT("AF"&amp;(ROW()+12*(($AN45-1)*3+$AO45)-ROW())/12+5),AS45)</f>
        <v>0</v>
      </c>
      <c r="AU45" s="468">
        <f ca="1">IF(AND(AQ45+AS45&gt;0,AR45+AT45&gt;0),COUNTIF(AU$6:AU44,"&gt;0")+1,0)</f>
        <v>0</v>
      </c>
      <c r="BE45" s="468">
        <v>1</v>
      </c>
      <c r="BG45" s="484">
        <f t="shared" ref="BG45:BR45" si="48">SUM(H45:H46)</f>
        <v>0</v>
      </c>
      <c r="BH45" s="484">
        <f t="shared" si="48"/>
        <v>0</v>
      </c>
      <c r="BI45" s="484">
        <f t="shared" si="48"/>
        <v>0</v>
      </c>
      <c r="BJ45" s="484">
        <f t="shared" si="48"/>
        <v>0</v>
      </c>
      <c r="BK45" s="484">
        <f t="shared" si="48"/>
        <v>0</v>
      </c>
      <c r="BL45" s="484">
        <f t="shared" si="48"/>
        <v>0</v>
      </c>
      <c r="BM45" s="484">
        <f t="shared" si="48"/>
        <v>0</v>
      </c>
      <c r="BN45" s="484">
        <f t="shared" si="48"/>
        <v>0</v>
      </c>
      <c r="BO45" s="484">
        <f t="shared" si="48"/>
        <v>0</v>
      </c>
      <c r="BP45" s="484">
        <f t="shared" si="48"/>
        <v>0</v>
      </c>
      <c r="BQ45" s="484">
        <f t="shared" si="48"/>
        <v>0</v>
      </c>
      <c r="BR45" s="484">
        <f t="shared" si="48"/>
        <v>0</v>
      </c>
      <c r="BT45" s="484">
        <f t="shared" ref="BT45:CE45" si="49">SUM(U45:U46)</f>
        <v>0</v>
      </c>
      <c r="BU45" s="484">
        <f t="shared" si="49"/>
        <v>0</v>
      </c>
      <c r="BV45" s="484">
        <f t="shared" si="49"/>
        <v>0</v>
      </c>
      <c r="BW45" s="484">
        <f t="shared" si="49"/>
        <v>0</v>
      </c>
      <c r="BX45" s="484">
        <f t="shared" si="49"/>
        <v>0</v>
      </c>
      <c r="BY45" s="484">
        <f t="shared" si="49"/>
        <v>0</v>
      </c>
      <c r="BZ45" s="484">
        <f t="shared" si="49"/>
        <v>0</v>
      </c>
      <c r="CA45" s="484">
        <f t="shared" si="49"/>
        <v>0</v>
      </c>
      <c r="CB45" s="484">
        <f t="shared" si="49"/>
        <v>0</v>
      </c>
      <c r="CC45" s="484">
        <f t="shared" si="49"/>
        <v>0</v>
      </c>
      <c r="CD45" s="484">
        <f t="shared" si="49"/>
        <v>0</v>
      </c>
      <c r="CE45" s="484">
        <f t="shared" si="49"/>
        <v>0</v>
      </c>
      <c r="CH45" s="485" t="s">
        <v>391</v>
      </c>
      <c r="CI45" s="484">
        <f>IF(OR($D45="副園長",$D45="教頭",$D45="主任保育士",$D45="主幹教諭"),0,BG45)</f>
        <v>0</v>
      </c>
      <c r="CJ45" s="484">
        <f t="shared" ref="CJ45:CT45" si="50">IF(OR($D45="副園長",$D45="教頭",$D45="主任保育士",$D45="主幹教諭"),0,BH45)</f>
        <v>0</v>
      </c>
      <c r="CK45" s="484">
        <f t="shared" si="50"/>
        <v>0</v>
      </c>
      <c r="CL45" s="484">
        <f t="shared" si="50"/>
        <v>0</v>
      </c>
      <c r="CM45" s="484">
        <f t="shared" si="50"/>
        <v>0</v>
      </c>
      <c r="CN45" s="484">
        <f t="shared" si="50"/>
        <v>0</v>
      </c>
      <c r="CO45" s="484">
        <f t="shared" si="50"/>
        <v>0</v>
      </c>
      <c r="CP45" s="484">
        <f t="shared" si="50"/>
        <v>0</v>
      </c>
      <c r="CQ45" s="484">
        <f t="shared" si="50"/>
        <v>0</v>
      </c>
      <c r="CR45" s="484">
        <f t="shared" si="50"/>
        <v>0</v>
      </c>
      <c r="CS45" s="484">
        <f t="shared" si="50"/>
        <v>0</v>
      </c>
      <c r="CT45" s="484">
        <f t="shared" si="50"/>
        <v>0</v>
      </c>
    </row>
    <row r="46" spans="1:98" x14ac:dyDescent="0.15">
      <c r="A46" s="734"/>
      <c r="B46" s="737"/>
      <c r="C46" s="737"/>
      <c r="D46" s="737"/>
      <c r="E46" s="740"/>
      <c r="F46" s="737"/>
      <c r="G46" s="486" t="s">
        <v>320</v>
      </c>
      <c r="H46" s="487"/>
      <c r="I46" s="488" t="str">
        <f t="shared" si="40"/>
        <v/>
      </c>
      <c r="J46" s="488" t="str">
        <f t="shared" si="40"/>
        <v/>
      </c>
      <c r="K46" s="488" t="str">
        <f t="shared" si="40"/>
        <v/>
      </c>
      <c r="L46" s="488" t="str">
        <f t="shared" si="40"/>
        <v/>
      </c>
      <c r="M46" s="488" t="str">
        <f t="shared" si="40"/>
        <v/>
      </c>
      <c r="N46" s="488" t="str">
        <f t="shared" si="40"/>
        <v/>
      </c>
      <c r="O46" s="488" t="str">
        <f t="shared" si="40"/>
        <v/>
      </c>
      <c r="P46" s="488" t="str">
        <f t="shared" si="40"/>
        <v/>
      </c>
      <c r="Q46" s="488" t="str">
        <f t="shared" si="40"/>
        <v/>
      </c>
      <c r="R46" s="488" t="str">
        <f t="shared" si="40"/>
        <v/>
      </c>
      <c r="S46" s="488" t="str">
        <f t="shared" si="40"/>
        <v/>
      </c>
      <c r="T46" s="489">
        <f t="shared" si="2"/>
        <v>0</v>
      </c>
      <c r="U46" s="490"/>
      <c r="V46" s="491" t="str">
        <f t="shared" si="41"/>
        <v/>
      </c>
      <c r="W46" s="491" t="str">
        <f t="shared" si="41"/>
        <v/>
      </c>
      <c r="X46" s="491" t="str">
        <f t="shared" si="41"/>
        <v/>
      </c>
      <c r="Y46" s="491" t="str">
        <f t="shared" si="41"/>
        <v/>
      </c>
      <c r="Z46" s="491" t="str">
        <f t="shared" si="41"/>
        <v/>
      </c>
      <c r="AA46" s="491" t="str">
        <f t="shared" si="41"/>
        <v/>
      </c>
      <c r="AB46" s="491" t="str">
        <f t="shared" si="41"/>
        <v/>
      </c>
      <c r="AC46" s="491" t="str">
        <f t="shared" si="41"/>
        <v/>
      </c>
      <c r="AD46" s="491" t="str">
        <f t="shared" si="41"/>
        <v/>
      </c>
      <c r="AE46" s="491" t="str">
        <f t="shared" si="41"/>
        <v/>
      </c>
      <c r="AF46" s="491" t="str">
        <f t="shared" si="41"/>
        <v/>
      </c>
      <c r="AG46" s="489">
        <f t="shared" si="4"/>
        <v>0</v>
      </c>
      <c r="AN46" s="468">
        <v>2</v>
      </c>
      <c r="AO46" s="468">
        <v>1</v>
      </c>
      <c r="AP46" s="468">
        <v>5</v>
      </c>
      <c r="AQ46" s="476">
        <f ca="1">IF($AP46=1,IF(INDIRECT(ADDRESS(($AN46-1)*3+$AO46+5,$AP46+7))="",0,INDIRECT(ADDRESS(($AN46-1)*3+$AO46+5,$AP46+7))),IF(INDIRECT(ADDRESS(($AN46-1)*3+$AO46+5,$AP46+7))="",0,IF(COUNTIF(INDIRECT(ADDRESS(($AN46-1)*36+($AO46-1)*12+6,COLUMN())):INDIRECT(ADDRESS(($AN46-1)*36+($AO46-1)*12+$AP46+4,COLUMN())),INDIRECT(ADDRESS(($AN46-1)*3+$AO46+5,$AP46+7)))&gt;=1,0,INDIRECT(ADDRESS(($AN46-1)*3+$AO46+5,$AP46+7)))))</f>
        <v>0</v>
      </c>
      <c r="AR46" s="468">
        <f ca="1">COUNTIF(INDIRECT("H"&amp;(ROW()+12*(($AN46-1)*3+$AO46)-ROW())/12+5):INDIRECT("S"&amp;(ROW()+12*(($AN46-1)*3+$AO46)-ROW())/12+5),AQ46)</f>
        <v>0</v>
      </c>
      <c r="AS46" s="476">
        <f ca="1">IF($AP46=1,IF(INDIRECT(ADDRESS(($AN46-1)*3+$AO46+5,$AP46+20))="",0,INDIRECT(ADDRESS(($AN46-1)*3+$AO46+5,$AP46+20))),IF(INDIRECT(ADDRESS(($AN46-1)*3+$AO46+5,$AP46+20))="",0,IF(COUNTIF(INDIRECT(ADDRESS(($AN46-1)*36+($AO46-1)*12+6,COLUMN())):INDIRECT(ADDRESS(($AN46-1)*36+($AO46-1)*12+$AP46+4,COLUMN())),INDIRECT(ADDRESS(($AN46-1)*3+$AO46+5,$AP46+20)))&gt;=1,0,INDIRECT(ADDRESS(($AN46-1)*3+$AO46+5,$AP46+20)))))</f>
        <v>0</v>
      </c>
      <c r="AT46" s="468">
        <f ca="1">COUNTIF(INDIRECT("U"&amp;(ROW()+12*(($AN46-1)*3+$AO46)-ROW())/12+5):INDIRECT("AF"&amp;(ROW()+12*(($AN46-1)*3+$AO46)-ROW())/12+5),AS46)</f>
        <v>0</v>
      </c>
      <c r="AU46" s="468">
        <f ca="1">IF(AND(AQ46+AS46&gt;0,AR46+AT46&gt;0),COUNTIF(AU$6:AU45,"&gt;0")+1,0)</f>
        <v>0</v>
      </c>
      <c r="BE46" s="468">
        <v>2</v>
      </c>
      <c r="BF46" s="468" t="s">
        <v>319</v>
      </c>
      <c r="BG46" s="484">
        <f>IF(BG45+BT45&gt;マスタ!$C$3,1,0)</f>
        <v>0</v>
      </c>
      <c r="BH46" s="484">
        <f>IF(BH45+BU45&gt;マスタ!$C$3,1,0)</f>
        <v>0</v>
      </c>
      <c r="BI46" s="484">
        <f>IF(BI45+BV45&gt;マスタ!$C$3,1,0)</f>
        <v>0</v>
      </c>
      <c r="BJ46" s="484">
        <f>IF(BJ45+BW45&gt;マスタ!$C$3,1,0)</f>
        <v>0</v>
      </c>
      <c r="BK46" s="484">
        <f>IF(BK45+BX45&gt;マスタ!$C$3,1,0)</f>
        <v>0</v>
      </c>
      <c r="BL46" s="484">
        <f>IF(BL45+BY45&gt;マスタ!$C$3,1,0)</f>
        <v>0</v>
      </c>
      <c r="BM46" s="484">
        <f>IF(BM45+BZ45&gt;マスタ!$C$3,1,0)</f>
        <v>0</v>
      </c>
      <c r="BN46" s="484">
        <f>IF(BN45+CA45&gt;マスタ!$C$3,1,0)</f>
        <v>0</v>
      </c>
      <c r="BO46" s="484">
        <f>IF(BO45+CB45&gt;マスタ!$C$3,1,0)</f>
        <v>0</v>
      </c>
      <c r="BP46" s="484">
        <f>IF(BP45+CC45&gt;マスタ!$C$3,1,0)</f>
        <v>0</v>
      </c>
      <c r="BQ46" s="484">
        <f>IF(BQ45+CD45&gt;マスタ!$C$3,1,0)</f>
        <v>0</v>
      </c>
      <c r="BR46" s="484">
        <f>IF(BR45+CE45&gt;マスタ!$C$3,1,0)</f>
        <v>0</v>
      </c>
      <c r="BT46" s="484"/>
      <c r="BU46" s="484"/>
      <c r="BV46" s="484"/>
      <c r="BW46" s="484"/>
      <c r="BX46" s="484"/>
      <c r="BY46" s="484"/>
      <c r="BZ46" s="484"/>
      <c r="CA46" s="484"/>
      <c r="CB46" s="484"/>
      <c r="CC46" s="484"/>
      <c r="CD46" s="484"/>
      <c r="CE46" s="484"/>
    </row>
    <row r="47" spans="1:98" x14ac:dyDescent="0.15">
      <c r="A47" s="735"/>
      <c r="B47" s="738"/>
      <c r="C47" s="738"/>
      <c r="D47" s="738"/>
      <c r="E47" s="741"/>
      <c r="F47" s="738"/>
      <c r="G47" s="492" t="s">
        <v>462</v>
      </c>
      <c r="H47" s="493"/>
      <c r="I47" s="494"/>
      <c r="J47" s="494"/>
      <c r="K47" s="494"/>
      <c r="L47" s="494"/>
      <c r="M47" s="494"/>
      <c r="N47" s="494"/>
      <c r="O47" s="494"/>
      <c r="P47" s="494"/>
      <c r="Q47" s="494"/>
      <c r="R47" s="494"/>
      <c r="S47" s="494"/>
      <c r="T47" s="495">
        <f t="shared" si="2"/>
        <v>0</v>
      </c>
      <c r="U47" s="496"/>
      <c r="V47" s="497"/>
      <c r="W47" s="497"/>
      <c r="X47" s="497"/>
      <c r="Y47" s="497"/>
      <c r="Z47" s="497"/>
      <c r="AA47" s="497"/>
      <c r="AB47" s="497"/>
      <c r="AC47" s="497"/>
      <c r="AD47" s="497"/>
      <c r="AE47" s="497"/>
      <c r="AF47" s="497"/>
      <c r="AG47" s="495">
        <f t="shared" si="4"/>
        <v>0</v>
      </c>
      <c r="AN47" s="468">
        <v>2</v>
      </c>
      <c r="AO47" s="468">
        <v>1</v>
      </c>
      <c r="AP47" s="468">
        <v>6</v>
      </c>
      <c r="AQ47" s="476">
        <f ca="1">IF($AP47=1,IF(INDIRECT(ADDRESS(($AN47-1)*3+$AO47+5,$AP47+7))="",0,INDIRECT(ADDRESS(($AN47-1)*3+$AO47+5,$AP47+7))),IF(INDIRECT(ADDRESS(($AN47-1)*3+$AO47+5,$AP47+7))="",0,IF(COUNTIF(INDIRECT(ADDRESS(($AN47-1)*36+($AO47-1)*12+6,COLUMN())):INDIRECT(ADDRESS(($AN47-1)*36+($AO47-1)*12+$AP47+4,COLUMN())),INDIRECT(ADDRESS(($AN47-1)*3+$AO47+5,$AP47+7)))&gt;=1,0,INDIRECT(ADDRESS(($AN47-1)*3+$AO47+5,$AP47+7)))))</f>
        <v>0</v>
      </c>
      <c r="AR47" s="468">
        <f ca="1">COUNTIF(INDIRECT("H"&amp;(ROW()+12*(($AN47-1)*3+$AO47)-ROW())/12+5):INDIRECT("S"&amp;(ROW()+12*(($AN47-1)*3+$AO47)-ROW())/12+5),AQ47)</f>
        <v>0</v>
      </c>
      <c r="AS47" s="476">
        <f ca="1">IF($AP47=1,IF(INDIRECT(ADDRESS(($AN47-1)*3+$AO47+5,$AP47+20))="",0,INDIRECT(ADDRESS(($AN47-1)*3+$AO47+5,$AP47+20))),IF(INDIRECT(ADDRESS(($AN47-1)*3+$AO47+5,$AP47+20))="",0,IF(COUNTIF(INDIRECT(ADDRESS(($AN47-1)*36+($AO47-1)*12+6,COLUMN())):INDIRECT(ADDRESS(($AN47-1)*36+($AO47-1)*12+$AP47+4,COLUMN())),INDIRECT(ADDRESS(($AN47-1)*3+$AO47+5,$AP47+20)))&gt;=1,0,INDIRECT(ADDRESS(($AN47-1)*3+$AO47+5,$AP47+20)))))</f>
        <v>0</v>
      </c>
      <c r="AT47" s="468">
        <f ca="1">COUNTIF(INDIRECT("U"&amp;(ROW()+12*(($AN47-1)*3+$AO47)-ROW())/12+5):INDIRECT("AF"&amp;(ROW()+12*(($AN47-1)*3+$AO47)-ROW())/12+5),AS47)</f>
        <v>0</v>
      </c>
      <c r="AU47" s="468">
        <f ca="1">IF(AND(AQ47+AS47&gt;0,AR47+AT47&gt;0),COUNTIF(AU$6:AU46,"&gt;0")+1,0)</f>
        <v>0</v>
      </c>
      <c r="BE47" s="468">
        <v>3</v>
      </c>
      <c r="BF47" s="485"/>
      <c r="BG47" s="484"/>
      <c r="BH47" s="484"/>
      <c r="BI47" s="484"/>
      <c r="BJ47" s="484"/>
      <c r="BK47" s="484"/>
      <c r="BL47" s="484"/>
      <c r="BM47" s="484"/>
      <c r="BN47" s="484"/>
      <c r="BO47" s="484"/>
      <c r="BP47" s="484"/>
      <c r="BQ47" s="484"/>
      <c r="BR47" s="484"/>
      <c r="BT47" s="484"/>
      <c r="BU47" s="484"/>
      <c r="BV47" s="484"/>
      <c r="BW47" s="484"/>
      <c r="BX47" s="484"/>
      <c r="BY47" s="484"/>
      <c r="BZ47" s="484"/>
      <c r="CA47" s="484"/>
      <c r="CB47" s="484"/>
      <c r="CC47" s="484"/>
      <c r="CD47" s="484"/>
      <c r="CE47" s="484"/>
    </row>
    <row r="48" spans="1:98" x14ac:dyDescent="0.15">
      <c r="A48" s="733">
        <v>15</v>
      </c>
      <c r="B48" s="736"/>
      <c r="C48" s="736"/>
      <c r="D48" s="736"/>
      <c r="E48" s="739"/>
      <c r="F48" s="736"/>
      <c r="G48" s="477" t="s">
        <v>321</v>
      </c>
      <c r="H48" s="478"/>
      <c r="I48" s="479" t="str">
        <f t="shared" si="40"/>
        <v/>
      </c>
      <c r="J48" s="479" t="str">
        <f t="shared" si="40"/>
        <v/>
      </c>
      <c r="K48" s="479" t="str">
        <f t="shared" si="40"/>
        <v/>
      </c>
      <c r="L48" s="479" t="str">
        <f t="shared" si="40"/>
        <v/>
      </c>
      <c r="M48" s="479" t="str">
        <f t="shared" si="40"/>
        <v/>
      </c>
      <c r="N48" s="479" t="str">
        <f t="shared" si="40"/>
        <v/>
      </c>
      <c r="O48" s="479" t="str">
        <f t="shared" si="40"/>
        <v/>
      </c>
      <c r="P48" s="479" t="str">
        <f t="shared" si="40"/>
        <v/>
      </c>
      <c r="Q48" s="479" t="str">
        <f t="shared" si="40"/>
        <v/>
      </c>
      <c r="R48" s="479" t="str">
        <f t="shared" si="40"/>
        <v/>
      </c>
      <c r="S48" s="479" t="str">
        <f t="shared" si="40"/>
        <v/>
      </c>
      <c r="T48" s="480">
        <f t="shared" si="2"/>
        <v>0</v>
      </c>
      <c r="U48" s="481"/>
      <c r="V48" s="482" t="str">
        <f t="shared" si="41"/>
        <v/>
      </c>
      <c r="W48" s="482" t="str">
        <f t="shared" si="41"/>
        <v/>
      </c>
      <c r="X48" s="482" t="str">
        <f t="shared" si="41"/>
        <v/>
      </c>
      <c r="Y48" s="482" t="str">
        <f t="shared" si="41"/>
        <v/>
      </c>
      <c r="Z48" s="482" t="str">
        <f t="shared" si="41"/>
        <v/>
      </c>
      <c r="AA48" s="482" t="str">
        <f t="shared" si="41"/>
        <v/>
      </c>
      <c r="AB48" s="482" t="str">
        <f t="shared" si="41"/>
        <v/>
      </c>
      <c r="AC48" s="482" t="str">
        <f t="shared" si="41"/>
        <v/>
      </c>
      <c r="AD48" s="482" t="str">
        <f t="shared" si="41"/>
        <v/>
      </c>
      <c r="AE48" s="482" t="str">
        <f t="shared" si="41"/>
        <v/>
      </c>
      <c r="AF48" s="482" t="str">
        <f t="shared" si="41"/>
        <v/>
      </c>
      <c r="AG48" s="480">
        <f t="shared" si="4"/>
        <v>0</v>
      </c>
      <c r="AN48" s="468">
        <v>2</v>
      </c>
      <c r="AO48" s="468">
        <v>1</v>
      </c>
      <c r="AP48" s="468">
        <v>7</v>
      </c>
      <c r="AQ48" s="476">
        <f ca="1">IF($AP48=1,IF(INDIRECT(ADDRESS(($AN48-1)*3+$AO48+5,$AP48+7))="",0,INDIRECT(ADDRESS(($AN48-1)*3+$AO48+5,$AP48+7))),IF(INDIRECT(ADDRESS(($AN48-1)*3+$AO48+5,$AP48+7))="",0,IF(COUNTIF(INDIRECT(ADDRESS(($AN48-1)*36+($AO48-1)*12+6,COLUMN())):INDIRECT(ADDRESS(($AN48-1)*36+($AO48-1)*12+$AP48+4,COLUMN())),INDIRECT(ADDRESS(($AN48-1)*3+$AO48+5,$AP48+7)))&gt;=1,0,INDIRECT(ADDRESS(($AN48-1)*3+$AO48+5,$AP48+7)))))</f>
        <v>0</v>
      </c>
      <c r="AR48" s="468">
        <f ca="1">COUNTIF(INDIRECT("H"&amp;(ROW()+12*(($AN48-1)*3+$AO48)-ROW())/12+5):INDIRECT("S"&amp;(ROW()+12*(($AN48-1)*3+$AO48)-ROW())/12+5),AQ48)</f>
        <v>0</v>
      </c>
      <c r="AS48" s="476">
        <f ca="1">IF($AP48=1,IF(INDIRECT(ADDRESS(($AN48-1)*3+$AO48+5,$AP48+20))="",0,INDIRECT(ADDRESS(($AN48-1)*3+$AO48+5,$AP48+20))),IF(INDIRECT(ADDRESS(($AN48-1)*3+$AO48+5,$AP48+20))="",0,IF(COUNTIF(INDIRECT(ADDRESS(($AN48-1)*36+($AO48-1)*12+6,COLUMN())):INDIRECT(ADDRESS(($AN48-1)*36+($AO48-1)*12+$AP48+4,COLUMN())),INDIRECT(ADDRESS(($AN48-1)*3+$AO48+5,$AP48+20)))&gt;=1,0,INDIRECT(ADDRESS(($AN48-1)*3+$AO48+5,$AP48+20)))))</f>
        <v>0</v>
      </c>
      <c r="AT48" s="468">
        <f ca="1">COUNTIF(INDIRECT("U"&amp;(ROW()+12*(($AN48-1)*3+$AO48)-ROW())/12+5):INDIRECT("AF"&amp;(ROW()+12*(($AN48-1)*3+$AO48)-ROW())/12+5),AS48)</f>
        <v>0</v>
      </c>
      <c r="AU48" s="468">
        <f ca="1">IF(AND(AQ48+AS48&gt;0,AR48+AT48&gt;0),COUNTIF(AU$6:AU47,"&gt;0")+1,0)</f>
        <v>0</v>
      </c>
      <c r="BE48" s="468">
        <v>1</v>
      </c>
      <c r="BG48" s="484">
        <f t="shared" ref="BG48:BR48" si="51">SUM(H48:H49)</f>
        <v>0</v>
      </c>
      <c r="BH48" s="484">
        <f t="shared" si="51"/>
        <v>0</v>
      </c>
      <c r="BI48" s="484">
        <f t="shared" si="51"/>
        <v>0</v>
      </c>
      <c r="BJ48" s="484">
        <f t="shared" si="51"/>
        <v>0</v>
      </c>
      <c r="BK48" s="484">
        <f t="shared" si="51"/>
        <v>0</v>
      </c>
      <c r="BL48" s="484">
        <f t="shared" si="51"/>
        <v>0</v>
      </c>
      <c r="BM48" s="484">
        <f t="shared" si="51"/>
        <v>0</v>
      </c>
      <c r="BN48" s="484">
        <f t="shared" si="51"/>
        <v>0</v>
      </c>
      <c r="BO48" s="484">
        <f t="shared" si="51"/>
        <v>0</v>
      </c>
      <c r="BP48" s="484">
        <f t="shared" si="51"/>
        <v>0</v>
      </c>
      <c r="BQ48" s="484">
        <f t="shared" si="51"/>
        <v>0</v>
      </c>
      <c r="BR48" s="484">
        <f t="shared" si="51"/>
        <v>0</v>
      </c>
      <c r="BT48" s="484">
        <f t="shared" ref="BT48:CE48" si="52">SUM(U48:U49)</f>
        <v>0</v>
      </c>
      <c r="BU48" s="484">
        <f t="shared" si="52"/>
        <v>0</v>
      </c>
      <c r="BV48" s="484">
        <f t="shared" si="52"/>
        <v>0</v>
      </c>
      <c r="BW48" s="484">
        <f t="shared" si="52"/>
        <v>0</v>
      </c>
      <c r="BX48" s="484">
        <f t="shared" si="52"/>
        <v>0</v>
      </c>
      <c r="BY48" s="484">
        <f t="shared" si="52"/>
        <v>0</v>
      </c>
      <c r="BZ48" s="484">
        <f t="shared" si="52"/>
        <v>0</v>
      </c>
      <c r="CA48" s="484">
        <f t="shared" si="52"/>
        <v>0</v>
      </c>
      <c r="CB48" s="484">
        <f t="shared" si="52"/>
        <v>0</v>
      </c>
      <c r="CC48" s="484">
        <f t="shared" si="52"/>
        <v>0</v>
      </c>
      <c r="CD48" s="484">
        <f t="shared" si="52"/>
        <v>0</v>
      </c>
      <c r="CE48" s="484">
        <f t="shared" si="52"/>
        <v>0</v>
      </c>
      <c r="CH48" s="485" t="s">
        <v>391</v>
      </c>
      <c r="CI48" s="484">
        <f>IF(OR($D48="副園長",$D48="教頭",$D48="主任保育士",$D48="主幹教諭"),0,BG48)</f>
        <v>0</v>
      </c>
      <c r="CJ48" s="484">
        <f t="shared" ref="CJ48:CT48" si="53">IF(OR($D48="副園長",$D48="教頭",$D48="主任保育士",$D48="主幹教諭"),0,BH48)</f>
        <v>0</v>
      </c>
      <c r="CK48" s="484">
        <f t="shared" si="53"/>
        <v>0</v>
      </c>
      <c r="CL48" s="484">
        <f t="shared" si="53"/>
        <v>0</v>
      </c>
      <c r="CM48" s="484">
        <f t="shared" si="53"/>
        <v>0</v>
      </c>
      <c r="CN48" s="484">
        <f t="shared" si="53"/>
        <v>0</v>
      </c>
      <c r="CO48" s="484">
        <f t="shared" si="53"/>
        <v>0</v>
      </c>
      <c r="CP48" s="484">
        <f t="shared" si="53"/>
        <v>0</v>
      </c>
      <c r="CQ48" s="484">
        <f t="shared" si="53"/>
        <v>0</v>
      </c>
      <c r="CR48" s="484">
        <f t="shared" si="53"/>
        <v>0</v>
      </c>
      <c r="CS48" s="484">
        <f t="shared" si="53"/>
        <v>0</v>
      </c>
      <c r="CT48" s="484">
        <f t="shared" si="53"/>
        <v>0</v>
      </c>
    </row>
    <row r="49" spans="1:98" x14ac:dyDescent="0.15">
      <c r="A49" s="734"/>
      <c r="B49" s="737"/>
      <c r="C49" s="737"/>
      <c r="D49" s="737"/>
      <c r="E49" s="740"/>
      <c r="F49" s="737"/>
      <c r="G49" s="486" t="s">
        <v>320</v>
      </c>
      <c r="H49" s="487"/>
      <c r="I49" s="488" t="str">
        <f t="shared" si="40"/>
        <v/>
      </c>
      <c r="J49" s="488" t="str">
        <f t="shared" si="40"/>
        <v/>
      </c>
      <c r="K49" s="488" t="str">
        <f t="shared" si="40"/>
        <v/>
      </c>
      <c r="L49" s="488" t="str">
        <f t="shared" si="40"/>
        <v/>
      </c>
      <c r="M49" s="488" t="str">
        <f t="shared" si="40"/>
        <v/>
      </c>
      <c r="N49" s="488" t="str">
        <f t="shared" si="40"/>
        <v/>
      </c>
      <c r="O49" s="488" t="str">
        <f t="shared" si="40"/>
        <v/>
      </c>
      <c r="P49" s="488" t="str">
        <f t="shared" si="40"/>
        <v/>
      </c>
      <c r="Q49" s="488" t="str">
        <f t="shared" si="40"/>
        <v/>
      </c>
      <c r="R49" s="488" t="str">
        <f t="shared" si="40"/>
        <v/>
      </c>
      <c r="S49" s="488" t="str">
        <f t="shared" si="40"/>
        <v/>
      </c>
      <c r="T49" s="489">
        <f t="shared" si="2"/>
        <v>0</v>
      </c>
      <c r="U49" s="490"/>
      <c r="V49" s="491" t="str">
        <f t="shared" si="41"/>
        <v/>
      </c>
      <c r="W49" s="491" t="str">
        <f t="shared" si="41"/>
        <v/>
      </c>
      <c r="X49" s="491" t="str">
        <f t="shared" si="41"/>
        <v/>
      </c>
      <c r="Y49" s="491" t="str">
        <f t="shared" si="41"/>
        <v/>
      </c>
      <c r="Z49" s="491" t="str">
        <f t="shared" si="41"/>
        <v/>
      </c>
      <c r="AA49" s="491" t="str">
        <f t="shared" si="41"/>
        <v/>
      </c>
      <c r="AB49" s="491" t="str">
        <f t="shared" si="41"/>
        <v/>
      </c>
      <c r="AC49" s="491" t="str">
        <f t="shared" si="41"/>
        <v/>
      </c>
      <c r="AD49" s="491" t="str">
        <f t="shared" si="41"/>
        <v/>
      </c>
      <c r="AE49" s="491" t="str">
        <f t="shared" si="41"/>
        <v/>
      </c>
      <c r="AF49" s="491" t="str">
        <f t="shared" si="41"/>
        <v/>
      </c>
      <c r="AG49" s="489">
        <f t="shared" si="4"/>
        <v>0</v>
      </c>
      <c r="AN49" s="468">
        <v>2</v>
      </c>
      <c r="AO49" s="468">
        <v>1</v>
      </c>
      <c r="AP49" s="468">
        <v>8</v>
      </c>
      <c r="AQ49" s="476">
        <f ca="1">IF($AP49=1,IF(INDIRECT(ADDRESS(($AN49-1)*3+$AO49+5,$AP49+7))="",0,INDIRECT(ADDRESS(($AN49-1)*3+$AO49+5,$AP49+7))),IF(INDIRECT(ADDRESS(($AN49-1)*3+$AO49+5,$AP49+7))="",0,IF(COUNTIF(INDIRECT(ADDRESS(($AN49-1)*36+($AO49-1)*12+6,COLUMN())):INDIRECT(ADDRESS(($AN49-1)*36+($AO49-1)*12+$AP49+4,COLUMN())),INDIRECT(ADDRESS(($AN49-1)*3+$AO49+5,$AP49+7)))&gt;=1,0,INDIRECT(ADDRESS(($AN49-1)*3+$AO49+5,$AP49+7)))))</f>
        <v>0</v>
      </c>
      <c r="AR49" s="468">
        <f ca="1">COUNTIF(INDIRECT("H"&amp;(ROW()+12*(($AN49-1)*3+$AO49)-ROW())/12+5):INDIRECT("S"&amp;(ROW()+12*(($AN49-1)*3+$AO49)-ROW())/12+5),AQ49)</f>
        <v>0</v>
      </c>
      <c r="AS49" s="476">
        <f ca="1">IF($AP49=1,IF(INDIRECT(ADDRESS(($AN49-1)*3+$AO49+5,$AP49+20))="",0,INDIRECT(ADDRESS(($AN49-1)*3+$AO49+5,$AP49+20))),IF(INDIRECT(ADDRESS(($AN49-1)*3+$AO49+5,$AP49+20))="",0,IF(COUNTIF(INDIRECT(ADDRESS(($AN49-1)*36+($AO49-1)*12+6,COLUMN())):INDIRECT(ADDRESS(($AN49-1)*36+($AO49-1)*12+$AP49+4,COLUMN())),INDIRECT(ADDRESS(($AN49-1)*3+$AO49+5,$AP49+20)))&gt;=1,0,INDIRECT(ADDRESS(($AN49-1)*3+$AO49+5,$AP49+20)))))</f>
        <v>0</v>
      </c>
      <c r="AT49" s="468">
        <f ca="1">COUNTIF(INDIRECT("U"&amp;(ROW()+12*(($AN49-1)*3+$AO49)-ROW())/12+5):INDIRECT("AF"&amp;(ROW()+12*(($AN49-1)*3+$AO49)-ROW())/12+5),AS49)</f>
        <v>0</v>
      </c>
      <c r="AU49" s="468">
        <f ca="1">IF(AND(AQ49+AS49&gt;0,AR49+AT49&gt;0),COUNTIF(AU$6:AU48,"&gt;0")+1,0)</f>
        <v>0</v>
      </c>
      <c r="BE49" s="468">
        <v>2</v>
      </c>
      <c r="BF49" s="468" t="s">
        <v>319</v>
      </c>
      <c r="BG49" s="484">
        <f>IF(BG48+BT48&gt;マスタ!$C$3,1,0)</f>
        <v>0</v>
      </c>
      <c r="BH49" s="484">
        <f>IF(BH48+BU48&gt;マスタ!$C$3,1,0)</f>
        <v>0</v>
      </c>
      <c r="BI49" s="484">
        <f>IF(BI48+BV48&gt;マスタ!$C$3,1,0)</f>
        <v>0</v>
      </c>
      <c r="BJ49" s="484">
        <f>IF(BJ48+BW48&gt;マスタ!$C$3,1,0)</f>
        <v>0</v>
      </c>
      <c r="BK49" s="484">
        <f>IF(BK48+BX48&gt;マスタ!$C$3,1,0)</f>
        <v>0</v>
      </c>
      <c r="BL49" s="484">
        <f>IF(BL48+BY48&gt;マスタ!$C$3,1,0)</f>
        <v>0</v>
      </c>
      <c r="BM49" s="484">
        <f>IF(BM48+BZ48&gt;マスタ!$C$3,1,0)</f>
        <v>0</v>
      </c>
      <c r="BN49" s="484">
        <f>IF(BN48+CA48&gt;マスタ!$C$3,1,0)</f>
        <v>0</v>
      </c>
      <c r="BO49" s="484">
        <f>IF(BO48+CB48&gt;マスタ!$C$3,1,0)</f>
        <v>0</v>
      </c>
      <c r="BP49" s="484">
        <f>IF(BP48+CC48&gt;マスタ!$C$3,1,0)</f>
        <v>0</v>
      </c>
      <c r="BQ49" s="484">
        <f>IF(BQ48+CD48&gt;マスタ!$C$3,1,0)</f>
        <v>0</v>
      </c>
      <c r="BR49" s="484">
        <f>IF(BR48+CE48&gt;マスタ!$C$3,1,0)</f>
        <v>0</v>
      </c>
      <c r="BT49" s="484"/>
      <c r="BU49" s="484"/>
      <c r="BV49" s="484"/>
      <c r="BW49" s="484"/>
      <c r="BX49" s="484"/>
      <c r="BY49" s="484"/>
      <c r="BZ49" s="484"/>
      <c r="CA49" s="484"/>
      <c r="CB49" s="484"/>
      <c r="CC49" s="484"/>
      <c r="CD49" s="484"/>
      <c r="CE49" s="484"/>
    </row>
    <row r="50" spans="1:98" x14ac:dyDescent="0.15">
      <c r="A50" s="735"/>
      <c r="B50" s="738"/>
      <c r="C50" s="738"/>
      <c r="D50" s="738"/>
      <c r="E50" s="741"/>
      <c r="F50" s="738"/>
      <c r="G50" s="492" t="s">
        <v>462</v>
      </c>
      <c r="H50" s="493"/>
      <c r="I50" s="494"/>
      <c r="J50" s="494"/>
      <c r="K50" s="494"/>
      <c r="L50" s="494"/>
      <c r="M50" s="494"/>
      <c r="N50" s="494"/>
      <c r="O50" s="494"/>
      <c r="P50" s="494"/>
      <c r="Q50" s="494"/>
      <c r="R50" s="494"/>
      <c r="S50" s="494"/>
      <c r="T50" s="495">
        <f t="shared" si="2"/>
        <v>0</v>
      </c>
      <c r="U50" s="496"/>
      <c r="V50" s="497"/>
      <c r="W50" s="497"/>
      <c r="X50" s="497"/>
      <c r="Y50" s="497"/>
      <c r="Z50" s="497"/>
      <c r="AA50" s="497"/>
      <c r="AB50" s="497"/>
      <c r="AC50" s="497"/>
      <c r="AD50" s="497"/>
      <c r="AE50" s="497"/>
      <c r="AF50" s="497"/>
      <c r="AG50" s="495">
        <f t="shared" si="4"/>
        <v>0</v>
      </c>
      <c r="AN50" s="468">
        <v>2</v>
      </c>
      <c r="AO50" s="468">
        <v>1</v>
      </c>
      <c r="AP50" s="468">
        <v>9</v>
      </c>
      <c r="AQ50" s="476">
        <f ca="1">IF($AP50=1,IF(INDIRECT(ADDRESS(($AN50-1)*3+$AO50+5,$AP50+7))="",0,INDIRECT(ADDRESS(($AN50-1)*3+$AO50+5,$AP50+7))),IF(INDIRECT(ADDRESS(($AN50-1)*3+$AO50+5,$AP50+7))="",0,IF(COUNTIF(INDIRECT(ADDRESS(($AN50-1)*36+($AO50-1)*12+6,COLUMN())):INDIRECT(ADDRESS(($AN50-1)*36+($AO50-1)*12+$AP50+4,COLUMN())),INDIRECT(ADDRESS(($AN50-1)*3+$AO50+5,$AP50+7)))&gt;=1,0,INDIRECT(ADDRESS(($AN50-1)*3+$AO50+5,$AP50+7)))))</f>
        <v>0</v>
      </c>
      <c r="AR50" s="468">
        <f ca="1">COUNTIF(INDIRECT("H"&amp;(ROW()+12*(($AN50-1)*3+$AO50)-ROW())/12+5):INDIRECT("S"&amp;(ROW()+12*(($AN50-1)*3+$AO50)-ROW())/12+5),AQ50)</f>
        <v>0</v>
      </c>
      <c r="AS50" s="476">
        <f ca="1">IF($AP50=1,IF(INDIRECT(ADDRESS(($AN50-1)*3+$AO50+5,$AP50+20))="",0,INDIRECT(ADDRESS(($AN50-1)*3+$AO50+5,$AP50+20))),IF(INDIRECT(ADDRESS(($AN50-1)*3+$AO50+5,$AP50+20))="",0,IF(COUNTIF(INDIRECT(ADDRESS(($AN50-1)*36+($AO50-1)*12+6,COLUMN())):INDIRECT(ADDRESS(($AN50-1)*36+($AO50-1)*12+$AP50+4,COLUMN())),INDIRECT(ADDRESS(($AN50-1)*3+$AO50+5,$AP50+20)))&gt;=1,0,INDIRECT(ADDRESS(($AN50-1)*3+$AO50+5,$AP50+20)))))</f>
        <v>0</v>
      </c>
      <c r="AT50" s="468">
        <f ca="1">COUNTIF(INDIRECT("U"&amp;(ROW()+12*(($AN50-1)*3+$AO50)-ROW())/12+5):INDIRECT("AF"&amp;(ROW()+12*(($AN50-1)*3+$AO50)-ROW())/12+5),AS50)</f>
        <v>0</v>
      </c>
      <c r="AU50" s="468">
        <f ca="1">IF(AND(AQ50+AS50&gt;0,AR50+AT50&gt;0),COUNTIF(AU$6:AU49,"&gt;0")+1,0)</f>
        <v>0</v>
      </c>
      <c r="BE50" s="468">
        <v>3</v>
      </c>
      <c r="BF50" s="485"/>
      <c r="BG50" s="484"/>
      <c r="BH50" s="484"/>
      <c r="BI50" s="484"/>
      <c r="BJ50" s="484"/>
      <c r="BK50" s="484"/>
      <c r="BL50" s="484"/>
      <c r="BM50" s="484"/>
      <c r="BN50" s="484"/>
      <c r="BO50" s="484"/>
      <c r="BP50" s="484"/>
      <c r="BQ50" s="484"/>
      <c r="BR50" s="484"/>
      <c r="BT50" s="484"/>
      <c r="BU50" s="484"/>
      <c r="BV50" s="484"/>
      <c r="BW50" s="484"/>
      <c r="BX50" s="484"/>
      <c r="BY50" s="484"/>
      <c r="BZ50" s="484"/>
      <c r="CA50" s="484"/>
      <c r="CB50" s="484"/>
      <c r="CC50" s="484"/>
      <c r="CD50" s="484"/>
      <c r="CE50" s="484"/>
    </row>
    <row r="51" spans="1:98" x14ac:dyDescent="0.15">
      <c r="A51" s="733">
        <v>16</v>
      </c>
      <c r="B51" s="736"/>
      <c r="C51" s="736"/>
      <c r="D51" s="736"/>
      <c r="E51" s="739"/>
      <c r="F51" s="736"/>
      <c r="G51" s="477" t="s">
        <v>321</v>
      </c>
      <c r="H51" s="478"/>
      <c r="I51" s="479" t="str">
        <f t="shared" si="40"/>
        <v/>
      </c>
      <c r="J51" s="479" t="str">
        <f t="shared" si="40"/>
        <v/>
      </c>
      <c r="K51" s="479" t="str">
        <f t="shared" si="40"/>
        <v/>
      </c>
      <c r="L51" s="479" t="str">
        <f t="shared" si="40"/>
        <v/>
      </c>
      <c r="M51" s="479" t="str">
        <f t="shared" si="40"/>
        <v/>
      </c>
      <c r="N51" s="479" t="str">
        <f t="shared" si="40"/>
        <v/>
      </c>
      <c r="O51" s="479" t="str">
        <f t="shared" si="40"/>
        <v/>
      </c>
      <c r="P51" s="479" t="str">
        <f t="shared" si="40"/>
        <v/>
      </c>
      <c r="Q51" s="479" t="str">
        <f t="shared" si="40"/>
        <v/>
      </c>
      <c r="R51" s="479" t="str">
        <f t="shared" si="40"/>
        <v/>
      </c>
      <c r="S51" s="479" t="str">
        <f t="shared" si="40"/>
        <v/>
      </c>
      <c r="T51" s="480">
        <f t="shared" si="2"/>
        <v>0</v>
      </c>
      <c r="U51" s="481"/>
      <c r="V51" s="482" t="str">
        <f t="shared" si="41"/>
        <v/>
      </c>
      <c r="W51" s="482" t="str">
        <f t="shared" si="41"/>
        <v/>
      </c>
      <c r="X51" s="482" t="str">
        <f t="shared" si="41"/>
        <v/>
      </c>
      <c r="Y51" s="482" t="str">
        <f t="shared" si="41"/>
        <v/>
      </c>
      <c r="Z51" s="482" t="str">
        <f t="shared" si="41"/>
        <v/>
      </c>
      <c r="AA51" s="482" t="str">
        <f t="shared" si="41"/>
        <v/>
      </c>
      <c r="AB51" s="482" t="str">
        <f t="shared" si="41"/>
        <v/>
      </c>
      <c r="AC51" s="482" t="str">
        <f t="shared" si="41"/>
        <v/>
      </c>
      <c r="AD51" s="482" t="str">
        <f t="shared" si="41"/>
        <v/>
      </c>
      <c r="AE51" s="482" t="str">
        <f t="shared" si="41"/>
        <v/>
      </c>
      <c r="AF51" s="482" t="str">
        <f t="shared" si="41"/>
        <v/>
      </c>
      <c r="AG51" s="480">
        <f t="shared" si="4"/>
        <v>0</v>
      </c>
      <c r="AN51" s="468">
        <v>2</v>
      </c>
      <c r="AO51" s="468">
        <v>1</v>
      </c>
      <c r="AP51" s="468">
        <v>10</v>
      </c>
      <c r="AQ51" s="476">
        <f ca="1">IF($AP51=1,IF(INDIRECT(ADDRESS(($AN51-1)*3+$AO51+5,$AP51+7))="",0,INDIRECT(ADDRESS(($AN51-1)*3+$AO51+5,$AP51+7))),IF(INDIRECT(ADDRESS(($AN51-1)*3+$AO51+5,$AP51+7))="",0,IF(COUNTIF(INDIRECT(ADDRESS(($AN51-1)*36+($AO51-1)*12+6,COLUMN())):INDIRECT(ADDRESS(($AN51-1)*36+($AO51-1)*12+$AP51+4,COLUMN())),INDIRECT(ADDRESS(($AN51-1)*3+$AO51+5,$AP51+7)))&gt;=1,0,INDIRECT(ADDRESS(($AN51-1)*3+$AO51+5,$AP51+7)))))</f>
        <v>0</v>
      </c>
      <c r="AR51" s="468">
        <f ca="1">COUNTIF(INDIRECT("H"&amp;(ROW()+12*(($AN51-1)*3+$AO51)-ROW())/12+5):INDIRECT("S"&amp;(ROW()+12*(($AN51-1)*3+$AO51)-ROW())/12+5),AQ51)</f>
        <v>0</v>
      </c>
      <c r="AS51" s="476">
        <f ca="1">IF($AP51=1,IF(INDIRECT(ADDRESS(($AN51-1)*3+$AO51+5,$AP51+20))="",0,INDIRECT(ADDRESS(($AN51-1)*3+$AO51+5,$AP51+20))),IF(INDIRECT(ADDRESS(($AN51-1)*3+$AO51+5,$AP51+20))="",0,IF(COUNTIF(INDIRECT(ADDRESS(($AN51-1)*36+($AO51-1)*12+6,COLUMN())):INDIRECT(ADDRESS(($AN51-1)*36+($AO51-1)*12+$AP51+4,COLUMN())),INDIRECT(ADDRESS(($AN51-1)*3+$AO51+5,$AP51+20)))&gt;=1,0,INDIRECT(ADDRESS(($AN51-1)*3+$AO51+5,$AP51+20)))))</f>
        <v>0</v>
      </c>
      <c r="AT51" s="468">
        <f ca="1">COUNTIF(INDIRECT("U"&amp;(ROW()+12*(($AN51-1)*3+$AO51)-ROW())/12+5):INDIRECT("AF"&amp;(ROW()+12*(($AN51-1)*3+$AO51)-ROW())/12+5),AS51)</f>
        <v>0</v>
      </c>
      <c r="AU51" s="468">
        <f ca="1">IF(AND(AQ51+AS51&gt;0,AR51+AT51&gt;0),COUNTIF(AU$6:AU50,"&gt;0")+1,0)</f>
        <v>0</v>
      </c>
      <c r="BE51" s="468">
        <v>1</v>
      </c>
      <c r="BG51" s="484">
        <f t="shared" ref="BG51:BR51" si="54">SUM(H51:H52)</f>
        <v>0</v>
      </c>
      <c r="BH51" s="484">
        <f t="shared" si="54"/>
        <v>0</v>
      </c>
      <c r="BI51" s="484">
        <f t="shared" si="54"/>
        <v>0</v>
      </c>
      <c r="BJ51" s="484">
        <f t="shared" si="54"/>
        <v>0</v>
      </c>
      <c r="BK51" s="484">
        <f t="shared" si="54"/>
        <v>0</v>
      </c>
      <c r="BL51" s="484">
        <f t="shared" si="54"/>
        <v>0</v>
      </c>
      <c r="BM51" s="484">
        <f t="shared" si="54"/>
        <v>0</v>
      </c>
      <c r="BN51" s="484">
        <f t="shared" si="54"/>
        <v>0</v>
      </c>
      <c r="BO51" s="484">
        <f t="shared" si="54"/>
        <v>0</v>
      </c>
      <c r="BP51" s="484">
        <f t="shared" si="54"/>
        <v>0</v>
      </c>
      <c r="BQ51" s="484">
        <f t="shared" si="54"/>
        <v>0</v>
      </c>
      <c r="BR51" s="484">
        <f t="shared" si="54"/>
        <v>0</v>
      </c>
      <c r="BT51" s="484">
        <f t="shared" ref="BT51:CE51" si="55">SUM(U51:U52)</f>
        <v>0</v>
      </c>
      <c r="BU51" s="484">
        <f t="shared" si="55"/>
        <v>0</v>
      </c>
      <c r="BV51" s="484">
        <f t="shared" si="55"/>
        <v>0</v>
      </c>
      <c r="BW51" s="484">
        <f t="shared" si="55"/>
        <v>0</v>
      </c>
      <c r="BX51" s="484">
        <f t="shared" si="55"/>
        <v>0</v>
      </c>
      <c r="BY51" s="484">
        <f t="shared" si="55"/>
        <v>0</v>
      </c>
      <c r="BZ51" s="484">
        <f t="shared" si="55"/>
        <v>0</v>
      </c>
      <c r="CA51" s="484">
        <f t="shared" si="55"/>
        <v>0</v>
      </c>
      <c r="CB51" s="484">
        <f t="shared" si="55"/>
        <v>0</v>
      </c>
      <c r="CC51" s="484">
        <f t="shared" si="55"/>
        <v>0</v>
      </c>
      <c r="CD51" s="484">
        <f t="shared" si="55"/>
        <v>0</v>
      </c>
      <c r="CE51" s="484">
        <f t="shared" si="55"/>
        <v>0</v>
      </c>
      <c r="CH51" s="485" t="s">
        <v>391</v>
      </c>
      <c r="CI51" s="484">
        <f>IF(OR($D51="副園長",$D51="教頭",$D51="主任保育士",$D51="主幹教諭"),0,BG51)</f>
        <v>0</v>
      </c>
      <c r="CJ51" s="484">
        <f t="shared" ref="CJ51:CT51" si="56">IF(OR($D51="副園長",$D51="教頭",$D51="主任保育士",$D51="主幹教諭"),0,BH51)</f>
        <v>0</v>
      </c>
      <c r="CK51" s="484">
        <f t="shared" si="56"/>
        <v>0</v>
      </c>
      <c r="CL51" s="484">
        <f t="shared" si="56"/>
        <v>0</v>
      </c>
      <c r="CM51" s="484">
        <f t="shared" si="56"/>
        <v>0</v>
      </c>
      <c r="CN51" s="484">
        <f t="shared" si="56"/>
        <v>0</v>
      </c>
      <c r="CO51" s="484">
        <f t="shared" si="56"/>
        <v>0</v>
      </c>
      <c r="CP51" s="484">
        <f t="shared" si="56"/>
        <v>0</v>
      </c>
      <c r="CQ51" s="484">
        <f t="shared" si="56"/>
        <v>0</v>
      </c>
      <c r="CR51" s="484">
        <f t="shared" si="56"/>
        <v>0</v>
      </c>
      <c r="CS51" s="484">
        <f t="shared" si="56"/>
        <v>0</v>
      </c>
      <c r="CT51" s="484">
        <f t="shared" si="56"/>
        <v>0</v>
      </c>
    </row>
    <row r="52" spans="1:98" x14ac:dyDescent="0.15">
      <c r="A52" s="734"/>
      <c r="B52" s="737"/>
      <c r="C52" s="737"/>
      <c r="D52" s="737"/>
      <c r="E52" s="740"/>
      <c r="F52" s="737"/>
      <c r="G52" s="486" t="s">
        <v>320</v>
      </c>
      <c r="H52" s="487"/>
      <c r="I52" s="488" t="str">
        <f t="shared" si="40"/>
        <v/>
      </c>
      <c r="J52" s="488" t="str">
        <f t="shared" si="40"/>
        <v/>
      </c>
      <c r="K52" s="488" t="str">
        <f t="shared" si="40"/>
        <v/>
      </c>
      <c r="L52" s="488" t="str">
        <f t="shared" si="40"/>
        <v/>
      </c>
      <c r="M52" s="488" t="str">
        <f t="shared" si="40"/>
        <v/>
      </c>
      <c r="N52" s="488" t="str">
        <f t="shared" si="40"/>
        <v/>
      </c>
      <c r="O52" s="488" t="str">
        <f t="shared" si="40"/>
        <v/>
      </c>
      <c r="P52" s="488" t="str">
        <f t="shared" si="40"/>
        <v/>
      </c>
      <c r="Q52" s="488" t="str">
        <f t="shared" si="40"/>
        <v/>
      </c>
      <c r="R52" s="488" t="str">
        <f t="shared" si="40"/>
        <v/>
      </c>
      <c r="S52" s="488" t="str">
        <f t="shared" si="40"/>
        <v/>
      </c>
      <c r="T52" s="489">
        <f t="shared" si="2"/>
        <v>0</v>
      </c>
      <c r="U52" s="490"/>
      <c r="V52" s="491" t="str">
        <f t="shared" si="41"/>
        <v/>
      </c>
      <c r="W52" s="491" t="str">
        <f t="shared" si="41"/>
        <v/>
      </c>
      <c r="X52" s="491" t="str">
        <f t="shared" si="41"/>
        <v/>
      </c>
      <c r="Y52" s="491" t="str">
        <f t="shared" si="41"/>
        <v/>
      </c>
      <c r="Z52" s="491" t="str">
        <f t="shared" si="41"/>
        <v/>
      </c>
      <c r="AA52" s="491" t="str">
        <f t="shared" si="41"/>
        <v/>
      </c>
      <c r="AB52" s="491" t="str">
        <f t="shared" si="41"/>
        <v/>
      </c>
      <c r="AC52" s="491" t="str">
        <f t="shared" si="41"/>
        <v/>
      </c>
      <c r="AD52" s="491" t="str">
        <f t="shared" si="41"/>
        <v/>
      </c>
      <c r="AE52" s="491" t="str">
        <f t="shared" si="41"/>
        <v/>
      </c>
      <c r="AF52" s="491" t="str">
        <f t="shared" si="41"/>
        <v/>
      </c>
      <c r="AG52" s="489">
        <f t="shared" si="4"/>
        <v>0</v>
      </c>
      <c r="AN52" s="468">
        <v>2</v>
      </c>
      <c r="AO52" s="468">
        <v>1</v>
      </c>
      <c r="AP52" s="468">
        <v>11</v>
      </c>
      <c r="AQ52" s="476">
        <f ca="1">IF($AP52=1,IF(INDIRECT(ADDRESS(($AN52-1)*3+$AO52+5,$AP52+7))="",0,INDIRECT(ADDRESS(($AN52-1)*3+$AO52+5,$AP52+7))),IF(INDIRECT(ADDRESS(($AN52-1)*3+$AO52+5,$AP52+7))="",0,IF(COUNTIF(INDIRECT(ADDRESS(($AN52-1)*36+($AO52-1)*12+6,COLUMN())):INDIRECT(ADDRESS(($AN52-1)*36+($AO52-1)*12+$AP52+4,COLUMN())),INDIRECT(ADDRESS(($AN52-1)*3+$AO52+5,$AP52+7)))&gt;=1,0,INDIRECT(ADDRESS(($AN52-1)*3+$AO52+5,$AP52+7)))))</f>
        <v>0</v>
      </c>
      <c r="AR52" s="468">
        <f ca="1">COUNTIF(INDIRECT("H"&amp;(ROW()+12*(($AN52-1)*3+$AO52)-ROW())/12+5):INDIRECT("S"&amp;(ROW()+12*(($AN52-1)*3+$AO52)-ROW())/12+5),AQ52)</f>
        <v>0</v>
      </c>
      <c r="AS52" s="476">
        <f ca="1">IF($AP52=1,IF(INDIRECT(ADDRESS(($AN52-1)*3+$AO52+5,$AP52+20))="",0,INDIRECT(ADDRESS(($AN52-1)*3+$AO52+5,$AP52+20))),IF(INDIRECT(ADDRESS(($AN52-1)*3+$AO52+5,$AP52+20))="",0,IF(COUNTIF(INDIRECT(ADDRESS(($AN52-1)*36+($AO52-1)*12+6,COLUMN())):INDIRECT(ADDRESS(($AN52-1)*36+($AO52-1)*12+$AP52+4,COLUMN())),INDIRECT(ADDRESS(($AN52-1)*3+$AO52+5,$AP52+20)))&gt;=1,0,INDIRECT(ADDRESS(($AN52-1)*3+$AO52+5,$AP52+20)))))</f>
        <v>0</v>
      </c>
      <c r="AT52" s="468">
        <f ca="1">COUNTIF(INDIRECT("U"&amp;(ROW()+12*(($AN52-1)*3+$AO52)-ROW())/12+5):INDIRECT("AF"&amp;(ROW()+12*(($AN52-1)*3+$AO52)-ROW())/12+5),AS52)</f>
        <v>0</v>
      </c>
      <c r="AU52" s="468">
        <f ca="1">IF(AND(AQ52+AS52&gt;0,AR52+AT52&gt;0),COUNTIF(AU$6:AU51,"&gt;0")+1,0)</f>
        <v>0</v>
      </c>
      <c r="BE52" s="468">
        <v>2</v>
      </c>
      <c r="BF52" s="468" t="s">
        <v>319</v>
      </c>
      <c r="BG52" s="484">
        <f>IF(BG51+BT51&gt;マスタ!$C$3,1,0)</f>
        <v>0</v>
      </c>
      <c r="BH52" s="484">
        <f>IF(BH51+BU51&gt;マスタ!$C$3,1,0)</f>
        <v>0</v>
      </c>
      <c r="BI52" s="484">
        <f>IF(BI51+BV51&gt;マスタ!$C$3,1,0)</f>
        <v>0</v>
      </c>
      <c r="BJ52" s="484">
        <f>IF(BJ51+BW51&gt;マスタ!$C$3,1,0)</f>
        <v>0</v>
      </c>
      <c r="BK52" s="484">
        <f>IF(BK51+BX51&gt;マスタ!$C$3,1,0)</f>
        <v>0</v>
      </c>
      <c r="BL52" s="484">
        <f>IF(BL51+BY51&gt;マスタ!$C$3,1,0)</f>
        <v>0</v>
      </c>
      <c r="BM52" s="484">
        <f>IF(BM51+BZ51&gt;マスタ!$C$3,1,0)</f>
        <v>0</v>
      </c>
      <c r="BN52" s="484">
        <f>IF(BN51+CA51&gt;マスタ!$C$3,1,0)</f>
        <v>0</v>
      </c>
      <c r="BO52" s="484">
        <f>IF(BO51+CB51&gt;マスタ!$C$3,1,0)</f>
        <v>0</v>
      </c>
      <c r="BP52" s="484">
        <f>IF(BP51+CC51&gt;マスタ!$C$3,1,0)</f>
        <v>0</v>
      </c>
      <c r="BQ52" s="484">
        <f>IF(BQ51+CD51&gt;マスタ!$C$3,1,0)</f>
        <v>0</v>
      </c>
      <c r="BR52" s="484">
        <f>IF(BR51+CE51&gt;マスタ!$C$3,1,0)</f>
        <v>0</v>
      </c>
      <c r="BT52" s="484"/>
      <c r="BU52" s="484"/>
      <c r="BV52" s="484"/>
      <c r="BW52" s="484"/>
      <c r="BX52" s="484"/>
      <c r="BY52" s="484"/>
      <c r="BZ52" s="484"/>
      <c r="CA52" s="484"/>
      <c r="CB52" s="484"/>
      <c r="CC52" s="484"/>
      <c r="CD52" s="484"/>
      <c r="CE52" s="484"/>
    </row>
    <row r="53" spans="1:98" x14ac:dyDescent="0.15">
      <c r="A53" s="735"/>
      <c r="B53" s="738"/>
      <c r="C53" s="738"/>
      <c r="D53" s="738"/>
      <c r="E53" s="741"/>
      <c r="F53" s="738"/>
      <c r="G53" s="492" t="s">
        <v>462</v>
      </c>
      <c r="H53" s="493"/>
      <c r="I53" s="494"/>
      <c r="J53" s="494"/>
      <c r="K53" s="494"/>
      <c r="L53" s="494"/>
      <c r="M53" s="494"/>
      <c r="N53" s="494"/>
      <c r="O53" s="494"/>
      <c r="P53" s="494"/>
      <c r="Q53" s="494"/>
      <c r="R53" s="494"/>
      <c r="S53" s="494"/>
      <c r="T53" s="495">
        <f t="shared" si="2"/>
        <v>0</v>
      </c>
      <c r="U53" s="496"/>
      <c r="V53" s="497"/>
      <c r="W53" s="497"/>
      <c r="X53" s="497"/>
      <c r="Y53" s="497"/>
      <c r="Z53" s="497"/>
      <c r="AA53" s="497"/>
      <c r="AB53" s="497"/>
      <c r="AC53" s="497"/>
      <c r="AD53" s="497"/>
      <c r="AE53" s="497"/>
      <c r="AF53" s="497"/>
      <c r="AG53" s="495">
        <f t="shared" si="4"/>
        <v>0</v>
      </c>
      <c r="AN53" s="468">
        <v>2</v>
      </c>
      <c r="AO53" s="468">
        <v>1</v>
      </c>
      <c r="AP53" s="468">
        <v>12</v>
      </c>
      <c r="AQ53" s="476">
        <f ca="1">IF($AP53=1,IF(INDIRECT(ADDRESS(($AN53-1)*3+$AO53+5,$AP53+7))="",0,INDIRECT(ADDRESS(($AN53-1)*3+$AO53+5,$AP53+7))),IF(INDIRECT(ADDRESS(($AN53-1)*3+$AO53+5,$AP53+7))="",0,IF(COUNTIF(INDIRECT(ADDRESS(($AN53-1)*36+($AO53-1)*12+6,COLUMN())):INDIRECT(ADDRESS(($AN53-1)*36+($AO53-1)*12+$AP53+4,COLUMN())),INDIRECT(ADDRESS(($AN53-1)*3+$AO53+5,$AP53+7)))&gt;=1,0,INDIRECT(ADDRESS(($AN53-1)*3+$AO53+5,$AP53+7)))))</f>
        <v>0</v>
      </c>
      <c r="AR53" s="468">
        <f ca="1">COUNTIF(INDIRECT("H"&amp;(ROW()+12*(($AN53-1)*3+$AO53)-ROW())/12+5):INDIRECT("S"&amp;(ROW()+12*(($AN53-1)*3+$AO53)-ROW())/12+5),AQ53)</f>
        <v>0</v>
      </c>
      <c r="AS53" s="476">
        <f ca="1">IF($AP53=1,IF(INDIRECT(ADDRESS(($AN53-1)*3+$AO53+5,$AP53+20))="",0,INDIRECT(ADDRESS(($AN53-1)*3+$AO53+5,$AP53+20))),IF(INDIRECT(ADDRESS(($AN53-1)*3+$AO53+5,$AP53+20))="",0,IF(COUNTIF(INDIRECT(ADDRESS(($AN53-1)*36+($AO53-1)*12+6,COLUMN())):INDIRECT(ADDRESS(($AN53-1)*36+($AO53-1)*12+$AP53+4,COLUMN())),INDIRECT(ADDRESS(($AN53-1)*3+$AO53+5,$AP53+20)))&gt;=1,0,INDIRECT(ADDRESS(($AN53-1)*3+$AO53+5,$AP53+20)))))</f>
        <v>0</v>
      </c>
      <c r="AT53" s="468">
        <f ca="1">COUNTIF(INDIRECT("U"&amp;(ROW()+12*(($AN53-1)*3+$AO53)-ROW())/12+5):INDIRECT("AF"&amp;(ROW()+12*(($AN53-1)*3+$AO53)-ROW())/12+5),AS53)</f>
        <v>0</v>
      </c>
      <c r="AU53" s="468">
        <f ca="1">IF(AND(AQ53+AS53&gt;0,AR53+AT53&gt;0),COUNTIF(AU$6:AU52,"&gt;0")+1,0)</f>
        <v>0</v>
      </c>
      <c r="BE53" s="468">
        <v>3</v>
      </c>
      <c r="BF53" s="485"/>
      <c r="BG53" s="484"/>
      <c r="BH53" s="484"/>
      <c r="BI53" s="484"/>
      <c r="BJ53" s="484"/>
      <c r="BK53" s="484"/>
      <c r="BL53" s="484"/>
      <c r="BM53" s="484"/>
      <c r="BN53" s="484"/>
      <c r="BO53" s="484"/>
      <c r="BP53" s="484"/>
      <c r="BQ53" s="484"/>
      <c r="BR53" s="484"/>
      <c r="BT53" s="484"/>
      <c r="BU53" s="484"/>
      <c r="BV53" s="484"/>
      <c r="BW53" s="484"/>
      <c r="BX53" s="484"/>
      <c r="BY53" s="484"/>
      <c r="BZ53" s="484"/>
      <c r="CA53" s="484"/>
      <c r="CB53" s="484"/>
      <c r="CC53" s="484"/>
      <c r="CD53" s="484"/>
      <c r="CE53" s="484"/>
    </row>
    <row r="54" spans="1:98" x14ac:dyDescent="0.15">
      <c r="A54" s="733">
        <v>17</v>
      </c>
      <c r="B54" s="736"/>
      <c r="C54" s="736"/>
      <c r="D54" s="736"/>
      <c r="E54" s="739"/>
      <c r="F54" s="736"/>
      <c r="G54" s="477" t="s">
        <v>321</v>
      </c>
      <c r="H54" s="478"/>
      <c r="I54" s="479" t="str">
        <f t="shared" ref="I54:S69" si="57">IF(H54="","",H54)</f>
        <v/>
      </c>
      <c r="J54" s="479" t="str">
        <f t="shared" si="57"/>
        <v/>
      </c>
      <c r="K54" s="479" t="str">
        <f t="shared" si="57"/>
        <v/>
      </c>
      <c r="L54" s="479" t="str">
        <f t="shared" si="57"/>
        <v/>
      </c>
      <c r="M54" s="479" t="str">
        <f t="shared" si="57"/>
        <v/>
      </c>
      <c r="N54" s="479" t="str">
        <f t="shared" si="57"/>
        <v/>
      </c>
      <c r="O54" s="479" t="str">
        <f t="shared" si="57"/>
        <v/>
      </c>
      <c r="P54" s="479" t="str">
        <f t="shared" si="57"/>
        <v/>
      </c>
      <c r="Q54" s="479" t="str">
        <f t="shared" si="57"/>
        <v/>
      </c>
      <c r="R54" s="479" t="str">
        <f t="shared" si="57"/>
        <v/>
      </c>
      <c r="S54" s="479" t="str">
        <f t="shared" si="57"/>
        <v/>
      </c>
      <c r="T54" s="480">
        <f t="shared" si="2"/>
        <v>0</v>
      </c>
      <c r="U54" s="481"/>
      <c r="V54" s="482" t="str">
        <f t="shared" ref="V54:AF69" si="58">IF(U54="","",U54)</f>
        <v/>
      </c>
      <c r="W54" s="482" t="str">
        <f t="shared" si="58"/>
        <v/>
      </c>
      <c r="X54" s="482" t="str">
        <f t="shared" si="58"/>
        <v/>
      </c>
      <c r="Y54" s="482" t="str">
        <f t="shared" si="58"/>
        <v/>
      </c>
      <c r="Z54" s="482" t="str">
        <f t="shared" si="58"/>
        <v/>
      </c>
      <c r="AA54" s="482" t="str">
        <f t="shared" si="58"/>
        <v/>
      </c>
      <c r="AB54" s="482" t="str">
        <f t="shared" si="58"/>
        <v/>
      </c>
      <c r="AC54" s="482" t="str">
        <f t="shared" si="58"/>
        <v/>
      </c>
      <c r="AD54" s="482" t="str">
        <f t="shared" si="58"/>
        <v/>
      </c>
      <c r="AE54" s="482" t="str">
        <f t="shared" si="58"/>
        <v/>
      </c>
      <c r="AF54" s="482" t="str">
        <f t="shared" si="58"/>
        <v/>
      </c>
      <c r="AG54" s="480">
        <f t="shared" si="4"/>
        <v>0</v>
      </c>
      <c r="AN54" s="468">
        <v>2</v>
      </c>
      <c r="AO54" s="468">
        <v>2</v>
      </c>
      <c r="AP54" s="468">
        <v>1</v>
      </c>
      <c r="AQ54" s="476">
        <f ca="1">IF($AP54=1,IF(INDIRECT(ADDRESS(($AN54-1)*3+$AO54+5,$AP54+7))="",0,INDIRECT(ADDRESS(($AN54-1)*3+$AO54+5,$AP54+7))),IF(INDIRECT(ADDRESS(($AN54-1)*3+$AO54+5,$AP54+7))="",0,IF(COUNTIF(INDIRECT(ADDRESS(($AN54-1)*36+($AO54-1)*12+6,COLUMN())):INDIRECT(ADDRESS(($AN54-1)*36+($AO54-1)*12+$AP54+4,COLUMN())),INDIRECT(ADDRESS(($AN54-1)*3+$AO54+5,$AP54+7)))&gt;=1,0,INDIRECT(ADDRESS(($AN54-1)*3+$AO54+5,$AP54+7)))))</f>
        <v>0</v>
      </c>
      <c r="AR54" s="468">
        <f ca="1">COUNTIF(INDIRECT("H"&amp;(ROW()+12*(($AN54-1)*3+$AO54)-ROW())/12+5):INDIRECT("S"&amp;(ROW()+12*(($AN54-1)*3+$AO54)-ROW())/12+5),AQ54)</f>
        <v>0</v>
      </c>
      <c r="AS54" s="476">
        <f ca="1">IF($AP54=1,IF(INDIRECT(ADDRESS(($AN54-1)*3+$AO54+5,$AP54+20))="",0,INDIRECT(ADDRESS(($AN54-1)*3+$AO54+5,$AP54+20))),IF(INDIRECT(ADDRESS(($AN54-1)*3+$AO54+5,$AP54+20))="",0,IF(COUNTIF(INDIRECT(ADDRESS(($AN54-1)*36+($AO54-1)*12+6,COLUMN())):INDIRECT(ADDRESS(($AN54-1)*36+($AO54-1)*12+$AP54+4,COLUMN())),INDIRECT(ADDRESS(($AN54-1)*3+$AO54+5,$AP54+20)))&gt;=1,0,INDIRECT(ADDRESS(($AN54-1)*3+$AO54+5,$AP54+20)))))</f>
        <v>0</v>
      </c>
      <c r="AT54" s="468">
        <f ca="1">COUNTIF(INDIRECT("U"&amp;(ROW()+12*(($AN54-1)*3+$AO54)-ROW())/12+5):INDIRECT("AF"&amp;(ROW()+12*(($AN54-1)*3+$AO54)-ROW())/12+5),AS54)</f>
        <v>0</v>
      </c>
      <c r="AU54" s="468">
        <f ca="1">IF(AND(AQ54+AS54&gt;0,AR54+AT54&gt;0),COUNTIF(AU$6:AU53,"&gt;0")+1,0)</f>
        <v>0</v>
      </c>
      <c r="BE54" s="468">
        <v>1</v>
      </c>
      <c r="BG54" s="484">
        <f t="shared" ref="BG54:BR54" si="59">SUM(H54:H55)</f>
        <v>0</v>
      </c>
      <c r="BH54" s="484">
        <f t="shared" si="59"/>
        <v>0</v>
      </c>
      <c r="BI54" s="484">
        <f t="shared" si="59"/>
        <v>0</v>
      </c>
      <c r="BJ54" s="484">
        <f t="shared" si="59"/>
        <v>0</v>
      </c>
      <c r="BK54" s="484">
        <f t="shared" si="59"/>
        <v>0</v>
      </c>
      <c r="BL54" s="484">
        <f t="shared" si="59"/>
        <v>0</v>
      </c>
      <c r="BM54" s="484">
        <f t="shared" si="59"/>
        <v>0</v>
      </c>
      <c r="BN54" s="484">
        <f t="shared" si="59"/>
        <v>0</v>
      </c>
      <c r="BO54" s="484">
        <f t="shared" si="59"/>
        <v>0</v>
      </c>
      <c r="BP54" s="484">
        <f t="shared" si="59"/>
        <v>0</v>
      </c>
      <c r="BQ54" s="484">
        <f t="shared" si="59"/>
        <v>0</v>
      </c>
      <c r="BR54" s="484">
        <f t="shared" si="59"/>
        <v>0</v>
      </c>
      <c r="BT54" s="484">
        <f t="shared" ref="BT54:CE54" si="60">SUM(U54:U55)</f>
        <v>0</v>
      </c>
      <c r="BU54" s="484">
        <f t="shared" si="60"/>
        <v>0</v>
      </c>
      <c r="BV54" s="484">
        <f t="shared" si="60"/>
        <v>0</v>
      </c>
      <c r="BW54" s="484">
        <f t="shared" si="60"/>
        <v>0</v>
      </c>
      <c r="BX54" s="484">
        <f t="shared" si="60"/>
        <v>0</v>
      </c>
      <c r="BY54" s="484">
        <f t="shared" si="60"/>
        <v>0</v>
      </c>
      <c r="BZ54" s="484">
        <f t="shared" si="60"/>
        <v>0</v>
      </c>
      <c r="CA54" s="484">
        <f t="shared" si="60"/>
        <v>0</v>
      </c>
      <c r="CB54" s="484">
        <f t="shared" si="60"/>
        <v>0</v>
      </c>
      <c r="CC54" s="484">
        <f t="shared" si="60"/>
        <v>0</v>
      </c>
      <c r="CD54" s="484">
        <f t="shared" si="60"/>
        <v>0</v>
      </c>
      <c r="CE54" s="484">
        <f t="shared" si="60"/>
        <v>0</v>
      </c>
      <c r="CH54" s="485" t="s">
        <v>391</v>
      </c>
      <c r="CI54" s="484">
        <f>IF(OR($D54="副園長",$D54="教頭",$D54="主任保育士",$D54="主幹教諭"),0,BG54)</f>
        <v>0</v>
      </c>
      <c r="CJ54" s="484">
        <f t="shared" ref="CJ54:CT54" si="61">IF(OR($D54="副園長",$D54="教頭",$D54="主任保育士",$D54="主幹教諭"),0,BH54)</f>
        <v>0</v>
      </c>
      <c r="CK54" s="484">
        <f t="shared" si="61"/>
        <v>0</v>
      </c>
      <c r="CL54" s="484">
        <f t="shared" si="61"/>
        <v>0</v>
      </c>
      <c r="CM54" s="484">
        <f t="shared" si="61"/>
        <v>0</v>
      </c>
      <c r="CN54" s="484">
        <f t="shared" si="61"/>
        <v>0</v>
      </c>
      <c r="CO54" s="484">
        <f t="shared" si="61"/>
        <v>0</v>
      </c>
      <c r="CP54" s="484">
        <f t="shared" si="61"/>
        <v>0</v>
      </c>
      <c r="CQ54" s="484">
        <f t="shared" si="61"/>
        <v>0</v>
      </c>
      <c r="CR54" s="484">
        <f t="shared" si="61"/>
        <v>0</v>
      </c>
      <c r="CS54" s="484">
        <f t="shared" si="61"/>
        <v>0</v>
      </c>
      <c r="CT54" s="484">
        <f t="shared" si="61"/>
        <v>0</v>
      </c>
    </row>
    <row r="55" spans="1:98" x14ac:dyDescent="0.15">
      <c r="A55" s="734"/>
      <c r="B55" s="737"/>
      <c r="C55" s="737"/>
      <c r="D55" s="737"/>
      <c r="E55" s="740"/>
      <c r="F55" s="737"/>
      <c r="G55" s="486" t="s">
        <v>320</v>
      </c>
      <c r="H55" s="487"/>
      <c r="I55" s="488" t="str">
        <f t="shared" si="57"/>
        <v/>
      </c>
      <c r="J55" s="488" t="str">
        <f t="shared" si="57"/>
        <v/>
      </c>
      <c r="K55" s="488" t="str">
        <f t="shared" si="57"/>
        <v/>
      </c>
      <c r="L55" s="488" t="str">
        <f t="shared" si="57"/>
        <v/>
      </c>
      <c r="M55" s="488" t="str">
        <f t="shared" si="57"/>
        <v/>
      </c>
      <c r="N55" s="488" t="str">
        <f t="shared" si="57"/>
        <v/>
      </c>
      <c r="O55" s="488" t="str">
        <f t="shared" si="57"/>
        <v/>
      </c>
      <c r="P55" s="488" t="str">
        <f t="shared" si="57"/>
        <v/>
      </c>
      <c r="Q55" s="488" t="str">
        <f t="shared" si="57"/>
        <v/>
      </c>
      <c r="R55" s="488" t="str">
        <f t="shared" si="57"/>
        <v/>
      </c>
      <c r="S55" s="488" t="str">
        <f t="shared" si="57"/>
        <v/>
      </c>
      <c r="T55" s="489">
        <f t="shared" si="2"/>
        <v>0</v>
      </c>
      <c r="U55" s="490"/>
      <c r="V55" s="491" t="str">
        <f t="shared" si="58"/>
        <v/>
      </c>
      <c r="W55" s="491" t="str">
        <f t="shared" si="58"/>
        <v/>
      </c>
      <c r="X55" s="491" t="str">
        <f t="shared" si="58"/>
        <v/>
      </c>
      <c r="Y55" s="491" t="str">
        <f t="shared" si="58"/>
        <v/>
      </c>
      <c r="Z55" s="491" t="str">
        <f t="shared" si="58"/>
        <v/>
      </c>
      <c r="AA55" s="491" t="str">
        <f t="shared" si="58"/>
        <v/>
      </c>
      <c r="AB55" s="491" t="str">
        <f t="shared" si="58"/>
        <v/>
      </c>
      <c r="AC55" s="491" t="str">
        <f t="shared" si="58"/>
        <v/>
      </c>
      <c r="AD55" s="491" t="str">
        <f t="shared" si="58"/>
        <v/>
      </c>
      <c r="AE55" s="491" t="str">
        <f t="shared" si="58"/>
        <v/>
      </c>
      <c r="AF55" s="491" t="str">
        <f t="shared" si="58"/>
        <v/>
      </c>
      <c r="AG55" s="489">
        <f t="shared" si="4"/>
        <v>0</v>
      </c>
      <c r="AN55" s="468">
        <v>2</v>
      </c>
      <c r="AO55" s="468">
        <v>2</v>
      </c>
      <c r="AP55" s="468">
        <v>2</v>
      </c>
      <c r="AQ55" s="476">
        <f ca="1">IF($AP55=1,IF(INDIRECT(ADDRESS(($AN55-1)*3+$AO55+5,$AP55+7))="",0,INDIRECT(ADDRESS(($AN55-1)*3+$AO55+5,$AP55+7))),IF(INDIRECT(ADDRESS(($AN55-1)*3+$AO55+5,$AP55+7))="",0,IF(COUNTIF(INDIRECT(ADDRESS(($AN55-1)*36+($AO55-1)*12+6,COLUMN())):INDIRECT(ADDRESS(($AN55-1)*36+($AO55-1)*12+$AP55+4,COLUMN())),INDIRECT(ADDRESS(($AN55-1)*3+$AO55+5,$AP55+7)))&gt;=1,0,INDIRECT(ADDRESS(($AN55-1)*3+$AO55+5,$AP55+7)))))</f>
        <v>0</v>
      </c>
      <c r="AR55" s="468">
        <f ca="1">COUNTIF(INDIRECT("H"&amp;(ROW()+12*(($AN55-1)*3+$AO55)-ROW())/12+5):INDIRECT("S"&amp;(ROW()+12*(($AN55-1)*3+$AO55)-ROW())/12+5),AQ55)</f>
        <v>0</v>
      </c>
      <c r="AS55" s="476">
        <f ca="1">IF($AP55=1,IF(INDIRECT(ADDRESS(($AN55-1)*3+$AO55+5,$AP55+20))="",0,INDIRECT(ADDRESS(($AN55-1)*3+$AO55+5,$AP55+20))),IF(INDIRECT(ADDRESS(($AN55-1)*3+$AO55+5,$AP55+20))="",0,IF(COUNTIF(INDIRECT(ADDRESS(($AN55-1)*36+($AO55-1)*12+6,COLUMN())):INDIRECT(ADDRESS(($AN55-1)*36+($AO55-1)*12+$AP55+4,COLUMN())),INDIRECT(ADDRESS(($AN55-1)*3+$AO55+5,$AP55+20)))&gt;=1,0,INDIRECT(ADDRESS(($AN55-1)*3+$AO55+5,$AP55+20)))))</f>
        <v>0</v>
      </c>
      <c r="AT55" s="468">
        <f ca="1">COUNTIF(INDIRECT("U"&amp;(ROW()+12*(($AN55-1)*3+$AO55)-ROW())/12+5):INDIRECT("AF"&amp;(ROW()+12*(($AN55-1)*3+$AO55)-ROW())/12+5),AS55)</f>
        <v>0</v>
      </c>
      <c r="AU55" s="468">
        <f ca="1">IF(AND(AQ55+AS55&gt;0,AR55+AT55&gt;0),COUNTIF(AU$6:AU54,"&gt;0")+1,0)</f>
        <v>0</v>
      </c>
      <c r="BE55" s="468">
        <v>2</v>
      </c>
      <c r="BF55" s="468" t="s">
        <v>319</v>
      </c>
      <c r="BG55" s="484">
        <f>IF(BG54+BT54&gt;マスタ!$C$3,1,0)</f>
        <v>0</v>
      </c>
      <c r="BH55" s="484">
        <f>IF(BH54+BU54&gt;マスタ!$C$3,1,0)</f>
        <v>0</v>
      </c>
      <c r="BI55" s="484">
        <f>IF(BI54+BV54&gt;マスタ!$C$3,1,0)</f>
        <v>0</v>
      </c>
      <c r="BJ55" s="484">
        <f>IF(BJ54+BW54&gt;マスタ!$C$3,1,0)</f>
        <v>0</v>
      </c>
      <c r="BK55" s="484">
        <f>IF(BK54+BX54&gt;マスタ!$C$3,1,0)</f>
        <v>0</v>
      </c>
      <c r="BL55" s="484">
        <f>IF(BL54+BY54&gt;マスタ!$C$3,1,0)</f>
        <v>0</v>
      </c>
      <c r="BM55" s="484">
        <f>IF(BM54+BZ54&gt;マスタ!$C$3,1,0)</f>
        <v>0</v>
      </c>
      <c r="BN55" s="484">
        <f>IF(BN54+CA54&gt;マスタ!$C$3,1,0)</f>
        <v>0</v>
      </c>
      <c r="BO55" s="484">
        <f>IF(BO54+CB54&gt;マスタ!$C$3,1,0)</f>
        <v>0</v>
      </c>
      <c r="BP55" s="484">
        <f>IF(BP54+CC54&gt;マスタ!$C$3,1,0)</f>
        <v>0</v>
      </c>
      <c r="BQ55" s="484">
        <f>IF(BQ54+CD54&gt;マスタ!$C$3,1,0)</f>
        <v>0</v>
      </c>
      <c r="BR55" s="484">
        <f>IF(BR54+CE54&gt;マスタ!$C$3,1,0)</f>
        <v>0</v>
      </c>
      <c r="BT55" s="484"/>
      <c r="BU55" s="484"/>
      <c r="BV55" s="484"/>
      <c r="BW55" s="484"/>
      <c r="BX55" s="484"/>
      <c r="BY55" s="484"/>
      <c r="BZ55" s="484"/>
      <c r="CA55" s="484"/>
      <c r="CB55" s="484"/>
      <c r="CC55" s="484"/>
      <c r="CD55" s="484"/>
      <c r="CE55" s="484"/>
    </row>
    <row r="56" spans="1:98" x14ac:dyDescent="0.15">
      <c r="A56" s="735"/>
      <c r="B56" s="738"/>
      <c r="C56" s="738"/>
      <c r="D56" s="738"/>
      <c r="E56" s="741"/>
      <c r="F56" s="738"/>
      <c r="G56" s="492" t="s">
        <v>462</v>
      </c>
      <c r="H56" s="493"/>
      <c r="I56" s="494"/>
      <c r="J56" s="494"/>
      <c r="K56" s="494"/>
      <c r="L56" s="494"/>
      <c r="M56" s="494"/>
      <c r="N56" s="494"/>
      <c r="O56" s="494"/>
      <c r="P56" s="494"/>
      <c r="Q56" s="494"/>
      <c r="R56" s="494"/>
      <c r="S56" s="494"/>
      <c r="T56" s="495">
        <f t="shared" si="2"/>
        <v>0</v>
      </c>
      <c r="U56" s="496"/>
      <c r="V56" s="497"/>
      <c r="W56" s="497"/>
      <c r="X56" s="497"/>
      <c r="Y56" s="497"/>
      <c r="Z56" s="497"/>
      <c r="AA56" s="497"/>
      <c r="AB56" s="497"/>
      <c r="AC56" s="497"/>
      <c r="AD56" s="497"/>
      <c r="AE56" s="497"/>
      <c r="AF56" s="497"/>
      <c r="AG56" s="495">
        <f t="shared" si="4"/>
        <v>0</v>
      </c>
      <c r="AN56" s="468">
        <v>2</v>
      </c>
      <c r="AO56" s="468">
        <v>2</v>
      </c>
      <c r="AP56" s="468">
        <v>3</v>
      </c>
      <c r="AQ56" s="476">
        <f ca="1">IF($AP56=1,IF(INDIRECT(ADDRESS(($AN56-1)*3+$AO56+5,$AP56+7))="",0,INDIRECT(ADDRESS(($AN56-1)*3+$AO56+5,$AP56+7))),IF(INDIRECT(ADDRESS(($AN56-1)*3+$AO56+5,$AP56+7))="",0,IF(COUNTIF(INDIRECT(ADDRESS(($AN56-1)*36+($AO56-1)*12+6,COLUMN())):INDIRECT(ADDRESS(($AN56-1)*36+($AO56-1)*12+$AP56+4,COLUMN())),INDIRECT(ADDRESS(($AN56-1)*3+$AO56+5,$AP56+7)))&gt;=1,0,INDIRECT(ADDRESS(($AN56-1)*3+$AO56+5,$AP56+7)))))</f>
        <v>0</v>
      </c>
      <c r="AR56" s="468">
        <f ca="1">COUNTIF(INDIRECT("H"&amp;(ROW()+12*(($AN56-1)*3+$AO56)-ROW())/12+5):INDIRECT("S"&amp;(ROW()+12*(($AN56-1)*3+$AO56)-ROW())/12+5),AQ56)</f>
        <v>0</v>
      </c>
      <c r="AS56" s="476">
        <f ca="1">IF($AP56=1,IF(INDIRECT(ADDRESS(($AN56-1)*3+$AO56+5,$AP56+20))="",0,INDIRECT(ADDRESS(($AN56-1)*3+$AO56+5,$AP56+20))),IF(INDIRECT(ADDRESS(($AN56-1)*3+$AO56+5,$AP56+20))="",0,IF(COUNTIF(INDIRECT(ADDRESS(($AN56-1)*36+($AO56-1)*12+6,COLUMN())):INDIRECT(ADDRESS(($AN56-1)*36+($AO56-1)*12+$AP56+4,COLUMN())),INDIRECT(ADDRESS(($AN56-1)*3+$AO56+5,$AP56+20)))&gt;=1,0,INDIRECT(ADDRESS(($AN56-1)*3+$AO56+5,$AP56+20)))))</f>
        <v>0</v>
      </c>
      <c r="AT56" s="468">
        <f ca="1">COUNTIF(INDIRECT("U"&amp;(ROW()+12*(($AN56-1)*3+$AO56)-ROW())/12+5):INDIRECT("AF"&amp;(ROW()+12*(($AN56-1)*3+$AO56)-ROW())/12+5),AS56)</f>
        <v>0</v>
      </c>
      <c r="AU56" s="468">
        <f ca="1">IF(AND(AQ56+AS56&gt;0,AR56+AT56&gt;0),COUNTIF(AU$6:AU55,"&gt;0")+1,0)</f>
        <v>0</v>
      </c>
      <c r="BE56" s="468">
        <v>3</v>
      </c>
      <c r="BF56" s="485"/>
      <c r="BG56" s="484"/>
      <c r="BH56" s="484"/>
      <c r="BI56" s="484"/>
      <c r="BJ56" s="484"/>
      <c r="BK56" s="484"/>
      <c r="BL56" s="484"/>
      <c r="BM56" s="484"/>
      <c r="BN56" s="484"/>
      <c r="BO56" s="484"/>
      <c r="BP56" s="484"/>
      <c r="BQ56" s="484"/>
      <c r="BR56" s="484"/>
      <c r="BT56" s="484"/>
      <c r="BU56" s="484"/>
      <c r="BV56" s="484"/>
      <c r="BW56" s="484"/>
      <c r="BX56" s="484"/>
      <c r="BY56" s="484"/>
      <c r="BZ56" s="484"/>
      <c r="CA56" s="484"/>
      <c r="CB56" s="484"/>
      <c r="CC56" s="484"/>
      <c r="CD56" s="484"/>
      <c r="CE56" s="484"/>
    </row>
    <row r="57" spans="1:98" x14ac:dyDescent="0.15">
      <c r="A57" s="733">
        <v>18</v>
      </c>
      <c r="B57" s="736"/>
      <c r="C57" s="736"/>
      <c r="D57" s="736"/>
      <c r="E57" s="739"/>
      <c r="F57" s="736"/>
      <c r="G57" s="477" t="s">
        <v>321</v>
      </c>
      <c r="H57" s="478"/>
      <c r="I57" s="479" t="str">
        <f t="shared" si="57"/>
        <v/>
      </c>
      <c r="J57" s="479" t="str">
        <f t="shared" si="57"/>
        <v/>
      </c>
      <c r="K57" s="479" t="str">
        <f t="shared" si="57"/>
        <v/>
      </c>
      <c r="L57" s="479" t="str">
        <f t="shared" si="57"/>
        <v/>
      </c>
      <c r="M57" s="479" t="str">
        <f t="shared" si="57"/>
        <v/>
      </c>
      <c r="N57" s="479" t="str">
        <f t="shared" si="57"/>
        <v/>
      </c>
      <c r="O57" s="479" t="str">
        <f t="shared" si="57"/>
        <v/>
      </c>
      <c r="P57" s="479" t="str">
        <f t="shared" si="57"/>
        <v/>
      </c>
      <c r="Q57" s="479" t="str">
        <f t="shared" si="57"/>
        <v/>
      </c>
      <c r="R57" s="479" t="str">
        <f t="shared" si="57"/>
        <v/>
      </c>
      <c r="S57" s="479" t="str">
        <f t="shared" si="57"/>
        <v/>
      </c>
      <c r="T57" s="480">
        <f t="shared" si="2"/>
        <v>0</v>
      </c>
      <c r="U57" s="481"/>
      <c r="V57" s="482" t="str">
        <f t="shared" si="58"/>
        <v/>
      </c>
      <c r="W57" s="482" t="str">
        <f t="shared" si="58"/>
        <v/>
      </c>
      <c r="X57" s="482" t="str">
        <f t="shared" si="58"/>
        <v/>
      </c>
      <c r="Y57" s="482" t="str">
        <f t="shared" si="58"/>
        <v/>
      </c>
      <c r="Z57" s="482" t="str">
        <f t="shared" si="58"/>
        <v/>
      </c>
      <c r="AA57" s="482" t="str">
        <f t="shared" si="58"/>
        <v/>
      </c>
      <c r="AB57" s="482" t="str">
        <f t="shared" si="58"/>
        <v/>
      </c>
      <c r="AC57" s="482" t="str">
        <f t="shared" si="58"/>
        <v/>
      </c>
      <c r="AD57" s="482" t="str">
        <f t="shared" si="58"/>
        <v/>
      </c>
      <c r="AE57" s="482" t="str">
        <f t="shared" si="58"/>
        <v/>
      </c>
      <c r="AF57" s="482" t="str">
        <f t="shared" si="58"/>
        <v/>
      </c>
      <c r="AG57" s="480">
        <f t="shared" si="4"/>
        <v>0</v>
      </c>
      <c r="AN57" s="468">
        <v>2</v>
      </c>
      <c r="AO57" s="468">
        <v>2</v>
      </c>
      <c r="AP57" s="468">
        <v>4</v>
      </c>
      <c r="AQ57" s="476">
        <f ca="1">IF($AP57=1,IF(INDIRECT(ADDRESS(($AN57-1)*3+$AO57+5,$AP57+7))="",0,INDIRECT(ADDRESS(($AN57-1)*3+$AO57+5,$AP57+7))),IF(INDIRECT(ADDRESS(($AN57-1)*3+$AO57+5,$AP57+7))="",0,IF(COUNTIF(INDIRECT(ADDRESS(($AN57-1)*36+($AO57-1)*12+6,COLUMN())):INDIRECT(ADDRESS(($AN57-1)*36+($AO57-1)*12+$AP57+4,COLUMN())),INDIRECT(ADDRESS(($AN57-1)*3+$AO57+5,$AP57+7)))&gt;=1,0,INDIRECT(ADDRESS(($AN57-1)*3+$AO57+5,$AP57+7)))))</f>
        <v>0</v>
      </c>
      <c r="AR57" s="468">
        <f ca="1">COUNTIF(INDIRECT("H"&amp;(ROW()+12*(($AN57-1)*3+$AO57)-ROW())/12+5):INDIRECT("S"&amp;(ROW()+12*(($AN57-1)*3+$AO57)-ROW())/12+5),AQ57)</f>
        <v>0</v>
      </c>
      <c r="AS57" s="476">
        <f ca="1">IF($AP57=1,IF(INDIRECT(ADDRESS(($AN57-1)*3+$AO57+5,$AP57+20))="",0,INDIRECT(ADDRESS(($AN57-1)*3+$AO57+5,$AP57+20))),IF(INDIRECT(ADDRESS(($AN57-1)*3+$AO57+5,$AP57+20))="",0,IF(COUNTIF(INDIRECT(ADDRESS(($AN57-1)*36+($AO57-1)*12+6,COLUMN())):INDIRECT(ADDRESS(($AN57-1)*36+($AO57-1)*12+$AP57+4,COLUMN())),INDIRECT(ADDRESS(($AN57-1)*3+$AO57+5,$AP57+20)))&gt;=1,0,INDIRECT(ADDRESS(($AN57-1)*3+$AO57+5,$AP57+20)))))</f>
        <v>0</v>
      </c>
      <c r="AT57" s="468">
        <f ca="1">COUNTIF(INDIRECT("U"&amp;(ROW()+12*(($AN57-1)*3+$AO57)-ROW())/12+5):INDIRECT("AF"&amp;(ROW()+12*(($AN57-1)*3+$AO57)-ROW())/12+5),AS57)</f>
        <v>0</v>
      </c>
      <c r="AU57" s="468">
        <f ca="1">IF(AND(AQ57+AS57&gt;0,AR57+AT57&gt;0),COUNTIF(AU$6:AU56,"&gt;0")+1,0)</f>
        <v>0</v>
      </c>
      <c r="BE57" s="468">
        <v>1</v>
      </c>
      <c r="BG57" s="484">
        <f t="shared" ref="BG57:BR57" si="62">SUM(H57:H58)</f>
        <v>0</v>
      </c>
      <c r="BH57" s="484">
        <f t="shared" si="62"/>
        <v>0</v>
      </c>
      <c r="BI57" s="484">
        <f t="shared" si="62"/>
        <v>0</v>
      </c>
      <c r="BJ57" s="484">
        <f t="shared" si="62"/>
        <v>0</v>
      </c>
      <c r="BK57" s="484">
        <f t="shared" si="62"/>
        <v>0</v>
      </c>
      <c r="BL57" s="484">
        <f t="shared" si="62"/>
        <v>0</v>
      </c>
      <c r="BM57" s="484">
        <f t="shared" si="62"/>
        <v>0</v>
      </c>
      <c r="BN57" s="484">
        <f t="shared" si="62"/>
        <v>0</v>
      </c>
      <c r="BO57" s="484">
        <f t="shared" si="62"/>
        <v>0</v>
      </c>
      <c r="BP57" s="484">
        <f t="shared" si="62"/>
        <v>0</v>
      </c>
      <c r="BQ57" s="484">
        <f t="shared" si="62"/>
        <v>0</v>
      </c>
      <c r="BR57" s="484">
        <f t="shared" si="62"/>
        <v>0</v>
      </c>
      <c r="BT57" s="484">
        <f t="shared" ref="BT57:CE57" si="63">SUM(U57:U58)</f>
        <v>0</v>
      </c>
      <c r="BU57" s="484">
        <f t="shared" si="63"/>
        <v>0</v>
      </c>
      <c r="BV57" s="484">
        <f t="shared" si="63"/>
        <v>0</v>
      </c>
      <c r="BW57" s="484">
        <f t="shared" si="63"/>
        <v>0</v>
      </c>
      <c r="BX57" s="484">
        <f t="shared" si="63"/>
        <v>0</v>
      </c>
      <c r="BY57" s="484">
        <f t="shared" si="63"/>
        <v>0</v>
      </c>
      <c r="BZ57" s="484">
        <f t="shared" si="63"/>
        <v>0</v>
      </c>
      <c r="CA57" s="484">
        <f t="shared" si="63"/>
        <v>0</v>
      </c>
      <c r="CB57" s="484">
        <f t="shared" si="63"/>
        <v>0</v>
      </c>
      <c r="CC57" s="484">
        <f t="shared" si="63"/>
        <v>0</v>
      </c>
      <c r="CD57" s="484">
        <f t="shared" si="63"/>
        <v>0</v>
      </c>
      <c r="CE57" s="484">
        <f t="shared" si="63"/>
        <v>0</v>
      </c>
      <c r="CH57" s="485" t="s">
        <v>391</v>
      </c>
      <c r="CI57" s="484">
        <f>IF(OR($D57="副園長",$D57="教頭",$D57="主任保育士",$D57="主幹教諭"),0,BG57)</f>
        <v>0</v>
      </c>
      <c r="CJ57" s="484">
        <f t="shared" ref="CJ57:CT57" si="64">IF(OR($D57="副園長",$D57="教頭",$D57="主任保育士",$D57="主幹教諭"),0,BH57)</f>
        <v>0</v>
      </c>
      <c r="CK57" s="484">
        <f t="shared" si="64"/>
        <v>0</v>
      </c>
      <c r="CL57" s="484">
        <f t="shared" si="64"/>
        <v>0</v>
      </c>
      <c r="CM57" s="484">
        <f t="shared" si="64"/>
        <v>0</v>
      </c>
      <c r="CN57" s="484">
        <f t="shared" si="64"/>
        <v>0</v>
      </c>
      <c r="CO57" s="484">
        <f t="shared" si="64"/>
        <v>0</v>
      </c>
      <c r="CP57" s="484">
        <f t="shared" si="64"/>
        <v>0</v>
      </c>
      <c r="CQ57" s="484">
        <f t="shared" si="64"/>
        <v>0</v>
      </c>
      <c r="CR57" s="484">
        <f t="shared" si="64"/>
        <v>0</v>
      </c>
      <c r="CS57" s="484">
        <f t="shared" si="64"/>
        <v>0</v>
      </c>
      <c r="CT57" s="484">
        <f t="shared" si="64"/>
        <v>0</v>
      </c>
    </row>
    <row r="58" spans="1:98" x14ac:dyDescent="0.15">
      <c r="A58" s="734"/>
      <c r="B58" s="737"/>
      <c r="C58" s="737"/>
      <c r="D58" s="737"/>
      <c r="E58" s="740"/>
      <c r="F58" s="737"/>
      <c r="G58" s="486" t="s">
        <v>320</v>
      </c>
      <c r="H58" s="487"/>
      <c r="I58" s="488" t="str">
        <f t="shared" si="57"/>
        <v/>
      </c>
      <c r="J58" s="488" t="str">
        <f t="shared" si="57"/>
        <v/>
      </c>
      <c r="K58" s="488" t="str">
        <f t="shared" si="57"/>
        <v/>
      </c>
      <c r="L58" s="488" t="str">
        <f t="shared" si="57"/>
        <v/>
      </c>
      <c r="M58" s="488" t="str">
        <f t="shared" si="57"/>
        <v/>
      </c>
      <c r="N58" s="488" t="str">
        <f t="shared" si="57"/>
        <v/>
      </c>
      <c r="O58" s="488" t="str">
        <f t="shared" si="57"/>
        <v/>
      </c>
      <c r="P58" s="488" t="str">
        <f t="shared" si="57"/>
        <v/>
      </c>
      <c r="Q58" s="488" t="str">
        <f t="shared" si="57"/>
        <v/>
      </c>
      <c r="R58" s="488" t="str">
        <f t="shared" si="57"/>
        <v/>
      </c>
      <c r="S58" s="488" t="str">
        <f t="shared" si="57"/>
        <v/>
      </c>
      <c r="T58" s="489">
        <f t="shared" si="2"/>
        <v>0</v>
      </c>
      <c r="U58" s="490"/>
      <c r="V58" s="491" t="str">
        <f t="shared" si="58"/>
        <v/>
      </c>
      <c r="W58" s="491" t="str">
        <f t="shared" si="58"/>
        <v/>
      </c>
      <c r="X58" s="491" t="str">
        <f t="shared" si="58"/>
        <v/>
      </c>
      <c r="Y58" s="491" t="str">
        <f t="shared" si="58"/>
        <v/>
      </c>
      <c r="Z58" s="491" t="str">
        <f t="shared" si="58"/>
        <v/>
      </c>
      <c r="AA58" s="491" t="str">
        <f t="shared" si="58"/>
        <v/>
      </c>
      <c r="AB58" s="491" t="str">
        <f t="shared" si="58"/>
        <v/>
      </c>
      <c r="AC58" s="491" t="str">
        <f t="shared" si="58"/>
        <v/>
      </c>
      <c r="AD58" s="491" t="str">
        <f t="shared" si="58"/>
        <v/>
      </c>
      <c r="AE58" s="491" t="str">
        <f t="shared" si="58"/>
        <v/>
      </c>
      <c r="AF58" s="491" t="str">
        <f t="shared" si="58"/>
        <v/>
      </c>
      <c r="AG58" s="489">
        <f t="shared" si="4"/>
        <v>0</v>
      </c>
      <c r="AN58" s="468">
        <v>2</v>
      </c>
      <c r="AO58" s="468">
        <v>2</v>
      </c>
      <c r="AP58" s="468">
        <v>5</v>
      </c>
      <c r="AQ58" s="476">
        <f ca="1">IF($AP58=1,IF(INDIRECT(ADDRESS(($AN58-1)*3+$AO58+5,$AP58+7))="",0,INDIRECT(ADDRESS(($AN58-1)*3+$AO58+5,$AP58+7))),IF(INDIRECT(ADDRESS(($AN58-1)*3+$AO58+5,$AP58+7))="",0,IF(COUNTIF(INDIRECT(ADDRESS(($AN58-1)*36+($AO58-1)*12+6,COLUMN())):INDIRECT(ADDRESS(($AN58-1)*36+($AO58-1)*12+$AP58+4,COLUMN())),INDIRECT(ADDRESS(($AN58-1)*3+$AO58+5,$AP58+7)))&gt;=1,0,INDIRECT(ADDRESS(($AN58-1)*3+$AO58+5,$AP58+7)))))</f>
        <v>0</v>
      </c>
      <c r="AR58" s="468">
        <f ca="1">COUNTIF(INDIRECT("H"&amp;(ROW()+12*(($AN58-1)*3+$AO58)-ROW())/12+5):INDIRECT("S"&amp;(ROW()+12*(($AN58-1)*3+$AO58)-ROW())/12+5),AQ58)</f>
        <v>0</v>
      </c>
      <c r="AS58" s="476">
        <f ca="1">IF($AP58=1,IF(INDIRECT(ADDRESS(($AN58-1)*3+$AO58+5,$AP58+20))="",0,INDIRECT(ADDRESS(($AN58-1)*3+$AO58+5,$AP58+20))),IF(INDIRECT(ADDRESS(($AN58-1)*3+$AO58+5,$AP58+20))="",0,IF(COUNTIF(INDIRECT(ADDRESS(($AN58-1)*36+($AO58-1)*12+6,COLUMN())):INDIRECT(ADDRESS(($AN58-1)*36+($AO58-1)*12+$AP58+4,COLUMN())),INDIRECT(ADDRESS(($AN58-1)*3+$AO58+5,$AP58+20)))&gt;=1,0,INDIRECT(ADDRESS(($AN58-1)*3+$AO58+5,$AP58+20)))))</f>
        <v>0</v>
      </c>
      <c r="AT58" s="468">
        <f ca="1">COUNTIF(INDIRECT("U"&amp;(ROW()+12*(($AN58-1)*3+$AO58)-ROW())/12+5):INDIRECT("AF"&amp;(ROW()+12*(($AN58-1)*3+$AO58)-ROW())/12+5),AS58)</f>
        <v>0</v>
      </c>
      <c r="AU58" s="468">
        <f ca="1">IF(AND(AQ58+AS58&gt;0,AR58+AT58&gt;0),COUNTIF(AU$6:AU57,"&gt;0")+1,0)</f>
        <v>0</v>
      </c>
      <c r="BE58" s="468">
        <v>2</v>
      </c>
      <c r="BF58" s="468" t="s">
        <v>319</v>
      </c>
      <c r="BG58" s="484">
        <f>IF(BG57+BT57&gt;マスタ!$C$3,1,0)</f>
        <v>0</v>
      </c>
      <c r="BH58" s="484">
        <f>IF(BH57+BU57&gt;マスタ!$C$3,1,0)</f>
        <v>0</v>
      </c>
      <c r="BI58" s="484">
        <f>IF(BI57+BV57&gt;マスタ!$C$3,1,0)</f>
        <v>0</v>
      </c>
      <c r="BJ58" s="484">
        <f>IF(BJ57+BW57&gt;マスタ!$C$3,1,0)</f>
        <v>0</v>
      </c>
      <c r="BK58" s="484">
        <f>IF(BK57+BX57&gt;マスタ!$C$3,1,0)</f>
        <v>0</v>
      </c>
      <c r="BL58" s="484">
        <f>IF(BL57+BY57&gt;マスタ!$C$3,1,0)</f>
        <v>0</v>
      </c>
      <c r="BM58" s="484">
        <f>IF(BM57+BZ57&gt;マスタ!$C$3,1,0)</f>
        <v>0</v>
      </c>
      <c r="BN58" s="484">
        <f>IF(BN57+CA57&gt;マスタ!$C$3,1,0)</f>
        <v>0</v>
      </c>
      <c r="BO58" s="484">
        <f>IF(BO57+CB57&gt;マスタ!$C$3,1,0)</f>
        <v>0</v>
      </c>
      <c r="BP58" s="484">
        <f>IF(BP57+CC57&gt;マスタ!$C$3,1,0)</f>
        <v>0</v>
      </c>
      <c r="BQ58" s="484">
        <f>IF(BQ57+CD57&gt;マスタ!$C$3,1,0)</f>
        <v>0</v>
      </c>
      <c r="BR58" s="484">
        <f>IF(BR57+CE57&gt;マスタ!$C$3,1,0)</f>
        <v>0</v>
      </c>
      <c r="BT58" s="484"/>
      <c r="BU58" s="484"/>
      <c r="BV58" s="484"/>
      <c r="BW58" s="484"/>
      <c r="BX58" s="484"/>
      <c r="BY58" s="484"/>
      <c r="BZ58" s="484"/>
      <c r="CA58" s="484"/>
      <c r="CB58" s="484"/>
      <c r="CC58" s="484"/>
      <c r="CD58" s="484"/>
      <c r="CE58" s="484"/>
    </row>
    <row r="59" spans="1:98" x14ac:dyDescent="0.15">
      <c r="A59" s="735"/>
      <c r="B59" s="738"/>
      <c r="C59" s="738"/>
      <c r="D59" s="738"/>
      <c r="E59" s="741"/>
      <c r="F59" s="738"/>
      <c r="G59" s="492" t="s">
        <v>462</v>
      </c>
      <c r="H59" s="493"/>
      <c r="I59" s="494"/>
      <c r="J59" s="494"/>
      <c r="K59" s="494"/>
      <c r="L59" s="494"/>
      <c r="M59" s="494"/>
      <c r="N59" s="494"/>
      <c r="O59" s="494"/>
      <c r="P59" s="494"/>
      <c r="Q59" s="494"/>
      <c r="R59" s="494"/>
      <c r="S59" s="494"/>
      <c r="T59" s="495">
        <f t="shared" si="2"/>
        <v>0</v>
      </c>
      <c r="U59" s="496"/>
      <c r="V59" s="497"/>
      <c r="W59" s="497"/>
      <c r="X59" s="497"/>
      <c r="Y59" s="497"/>
      <c r="Z59" s="497"/>
      <c r="AA59" s="497"/>
      <c r="AB59" s="497"/>
      <c r="AC59" s="497"/>
      <c r="AD59" s="497"/>
      <c r="AE59" s="497"/>
      <c r="AF59" s="497"/>
      <c r="AG59" s="495">
        <f t="shared" si="4"/>
        <v>0</v>
      </c>
      <c r="AN59" s="468">
        <v>2</v>
      </c>
      <c r="AO59" s="468">
        <v>2</v>
      </c>
      <c r="AP59" s="468">
        <v>6</v>
      </c>
      <c r="AQ59" s="476">
        <f ca="1">IF($AP59=1,IF(INDIRECT(ADDRESS(($AN59-1)*3+$AO59+5,$AP59+7))="",0,INDIRECT(ADDRESS(($AN59-1)*3+$AO59+5,$AP59+7))),IF(INDIRECT(ADDRESS(($AN59-1)*3+$AO59+5,$AP59+7))="",0,IF(COUNTIF(INDIRECT(ADDRESS(($AN59-1)*36+($AO59-1)*12+6,COLUMN())):INDIRECT(ADDRESS(($AN59-1)*36+($AO59-1)*12+$AP59+4,COLUMN())),INDIRECT(ADDRESS(($AN59-1)*3+$AO59+5,$AP59+7)))&gt;=1,0,INDIRECT(ADDRESS(($AN59-1)*3+$AO59+5,$AP59+7)))))</f>
        <v>0</v>
      </c>
      <c r="AR59" s="468">
        <f ca="1">COUNTIF(INDIRECT("H"&amp;(ROW()+12*(($AN59-1)*3+$AO59)-ROW())/12+5):INDIRECT("S"&amp;(ROW()+12*(($AN59-1)*3+$AO59)-ROW())/12+5),AQ59)</f>
        <v>0</v>
      </c>
      <c r="AS59" s="476">
        <f ca="1">IF($AP59=1,IF(INDIRECT(ADDRESS(($AN59-1)*3+$AO59+5,$AP59+20))="",0,INDIRECT(ADDRESS(($AN59-1)*3+$AO59+5,$AP59+20))),IF(INDIRECT(ADDRESS(($AN59-1)*3+$AO59+5,$AP59+20))="",0,IF(COUNTIF(INDIRECT(ADDRESS(($AN59-1)*36+($AO59-1)*12+6,COLUMN())):INDIRECT(ADDRESS(($AN59-1)*36+($AO59-1)*12+$AP59+4,COLUMN())),INDIRECT(ADDRESS(($AN59-1)*3+$AO59+5,$AP59+20)))&gt;=1,0,INDIRECT(ADDRESS(($AN59-1)*3+$AO59+5,$AP59+20)))))</f>
        <v>0</v>
      </c>
      <c r="AT59" s="468">
        <f ca="1">COUNTIF(INDIRECT("U"&amp;(ROW()+12*(($AN59-1)*3+$AO59)-ROW())/12+5):INDIRECT("AF"&amp;(ROW()+12*(($AN59-1)*3+$AO59)-ROW())/12+5),AS59)</f>
        <v>0</v>
      </c>
      <c r="AU59" s="468">
        <f ca="1">IF(AND(AQ59+AS59&gt;0,AR59+AT59&gt;0),COUNTIF(AU$6:AU58,"&gt;0")+1,0)</f>
        <v>0</v>
      </c>
      <c r="BE59" s="468">
        <v>3</v>
      </c>
      <c r="BF59" s="485"/>
      <c r="BG59" s="484"/>
      <c r="BH59" s="484"/>
      <c r="BI59" s="484"/>
      <c r="BJ59" s="484"/>
      <c r="BK59" s="484"/>
      <c r="BL59" s="484"/>
      <c r="BM59" s="484"/>
      <c r="BN59" s="484"/>
      <c r="BO59" s="484"/>
      <c r="BP59" s="484"/>
      <c r="BQ59" s="484"/>
      <c r="BR59" s="484"/>
    </row>
    <row r="60" spans="1:98" x14ac:dyDescent="0.15">
      <c r="A60" s="733">
        <v>19</v>
      </c>
      <c r="B60" s="736"/>
      <c r="C60" s="736"/>
      <c r="D60" s="736"/>
      <c r="E60" s="739"/>
      <c r="F60" s="736"/>
      <c r="G60" s="477" t="s">
        <v>321</v>
      </c>
      <c r="H60" s="478"/>
      <c r="I60" s="479" t="str">
        <f t="shared" si="57"/>
        <v/>
      </c>
      <c r="J60" s="479" t="str">
        <f t="shared" si="57"/>
        <v/>
      </c>
      <c r="K60" s="479" t="str">
        <f t="shared" si="57"/>
        <v/>
      </c>
      <c r="L60" s="479" t="str">
        <f t="shared" si="57"/>
        <v/>
      </c>
      <c r="M60" s="479" t="str">
        <f t="shared" si="57"/>
        <v/>
      </c>
      <c r="N60" s="479" t="str">
        <f t="shared" si="57"/>
        <v/>
      </c>
      <c r="O60" s="479" t="str">
        <f t="shared" si="57"/>
        <v/>
      </c>
      <c r="P60" s="479" t="str">
        <f t="shared" si="57"/>
        <v/>
      </c>
      <c r="Q60" s="479" t="str">
        <f t="shared" si="57"/>
        <v/>
      </c>
      <c r="R60" s="479" t="str">
        <f t="shared" si="57"/>
        <v/>
      </c>
      <c r="S60" s="479" t="str">
        <f t="shared" si="57"/>
        <v/>
      </c>
      <c r="T60" s="480">
        <f t="shared" si="2"/>
        <v>0</v>
      </c>
      <c r="U60" s="481"/>
      <c r="V60" s="482" t="str">
        <f t="shared" si="58"/>
        <v/>
      </c>
      <c r="W60" s="482" t="str">
        <f t="shared" si="58"/>
        <v/>
      </c>
      <c r="X60" s="482" t="str">
        <f t="shared" si="58"/>
        <v/>
      </c>
      <c r="Y60" s="482" t="str">
        <f t="shared" si="58"/>
        <v/>
      </c>
      <c r="Z60" s="482" t="str">
        <f t="shared" si="58"/>
        <v/>
      </c>
      <c r="AA60" s="482" t="str">
        <f t="shared" si="58"/>
        <v/>
      </c>
      <c r="AB60" s="482" t="str">
        <f t="shared" si="58"/>
        <v/>
      </c>
      <c r="AC60" s="482" t="str">
        <f t="shared" si="58"/>
        <v/>
      </c>
      <c r="AD60" s="482" t="str">
        <f t="shared" si="58"/>
        <v/>
      </c>
      <c r="AE60" s="482" t="str">
        <f t="shared" si="58"/>
        <v/>
      </c>
      <c r="AF60" s="482" t="str">
        <f t="shared" si="58"/>
        <v/>
      </c>
      <c r="AG60" s="480">
        <f t="shared" si="4"/>
        <v>0</v>
      </c>
      <c r="AN60" s="468">
        <v>2</v>
      </c>
      <c r="AO60" s="468">
        <v>2</v>
      </c>
      <c r="AP60" s="468">
        <v>7</v>
      </c>
      <c r="AQ60" s="476">
        <f ca="1">IF($AP60=1,IF(INDIRECT(ADDRESS(($AN60-1)*3+$AO60+5,$AP60+7))="",0,INDIRECT(ADDRESS(($AN60-1)*3+$AO60+5,$AP60+7))),IF(INDIRECT(ADDRESS(($AN60-1)*3+$AO60+5,$AP60+7))="",0,IF(COUNTIF(INDIRECT(ADDRESS(($AN60-1)*36+($AO60-1)*12+6,COLUMN())):INDIRECT(ADDRESS(($AN60-1)*36+($AO60-1)*12+$AP60+4,COLUMN())),INDIRECT(ADDRESS(($AN60-1)*3+$AO60+5,$AP60+7)))&gt;=1,0,INDIRECT(ADDRESS(($AN60-1)*3+$AO60+5,$AP60+7)))))</f>
        <v>0</v>
      </c>
      <c r="AR60" s="468">
        <f ca="1">COUNTIF(INDIRECT("H"&amp;(ROW()+12*(($AN60-1)*3+$AO60)-ROW())/12+5):INDIRECT("S"&amp;(ROW()+12*(($AN60-1)*3+$AO60)-ROW())/12+5),AQ60)</f>
        <v>0</v>
      </c>
      <c r="AS60" s="476">
        <f ca="1">IF($AP60=1,IF(INDIRECT(ADDRESS(($AN60-1)*3+$AO60+5,$AP60+20))="",0,INDIRECT(ADDRESS(($AN60-1)*3+$AO60+5,$AP60+20))),IF(INDIRECT(ADDRESS(($AN60-1)*3+$AO60+5,$AP60+20))="",0,IF(COUNTIF(INDIRECT(ADDRESS(($AN60-1)*36+($AO60-1)*12+6,COLUMN())):INDIRECT(ADDRESS(($AN60-1)*36+($AO60-1)*12+$AP60+4,COLUMN())),INDIRECT(ADDRESS(($AN60-1)*3+$AO60+5,$AP60+20)))&gt;=1,0,INDIRECT(ADDRESS(($AN60-1)*3+$AO60+5,$AP60+20)))))</f>
        <v>0</v>
      </c>
      <c r="AT60" s="468">
        <f ca="1">COUNTIF(INDIRECT("U"&amp;(ROW()+12*(($AN60-1)*3+$AO60)-ROW())/12+5):INDIRECT("AF"&amp;(ROW()+12*(($AN60-1)*3+$AO60)-ROW())/12+5),AS60)</f>
        <v>0</v>
      </c>
      <c r="AU60" s="468">
        <f ca="1">IF(AND(AQ60+AS60&gt;0,AR60+AT60&gt;0),COUNTIF(AU$6:AU59,"&gt;0")+1,0)</f>
        <v>0</v>
      </c>
      <c r="BE60" s="468">
        <v>1</v>
      </c>
      <c r="BG60" s="484">
        <f t="shared" ref="BG60:BR60" si="65">SUM(H60:H61)</f>
        <v>0</v>
      </c>
      <c r="BH60" s="484">
        <f t="shared" si="65"/>
        <v>0</v>
      </c>
      <c r="BI60" s="484">
        <f t="shared" si="65"/>
        <v>0</v>
      </c>
      <c r="BJ60" s="484">
        <f t="shared" si="65"/>
        <v>0</v>
      </c>
      <c r="BK60" s="484">
        <f t="shared" si="65"/>
        <v>0</v>
      </c>
      <c r="BL60" s="484">
        <f t="shared" si="65"/>
        <v>0</v>
      </c>
      <c r="BM60" s="484">
        <f t="shared" si="65"/>
        <v>0</v>
      </c>
      <c r="BN60" s="484">
        <f t="shared" si="65"/>
        <v>0</v>
      </c>
      <c r="BO60" s="484">
        <f t="shared" si="65"/>
        <v>0</v>
      </c>
      <c r="BP60" s="484">
        <f t="shared" si="65"/>
        <v>0</v>
      </c>
      <c r="BQ60" s="484">
        <f t="shared" si="65"/>
        <v>0</v>
      </c>
      <c r="BR60" s="484">
        <f t="shared" si="65"/>
        <v>0</v>
      </c>
      <c r="BT60" s="484">
        <f t="shared" ref="BT60:CE60" si="66">SUM(U60:U61)</f>
        <v>0</v>
      </c>
      <c r="BU60" s="484">
        <f t="shared" si="66"/>
        <v>0</v>
      </c>
      <c r="BV60" s="484">
        <f t="shared" si="66"/>
        <v>0</v>
      </c>
      <c r="BW60" s="484">
        <f t="shared" si="66"/>
        <v>0</v>
      </c>
      <c r="BX60" s="484">
        <f t="shared" si="66"/>
        <v>0</v>
      </c>
      <c r="BY60" s="484">
        <f t="shared" si="66"/>
        <v>0</v>
      </c>
      <c r="BZ60" s="484">
        <f t="shared" si="66"/>
        <v>0</v>
      </c>
      <c r="CA60" s="484">
        <f t="shared" si="66"/>
        <v>0</v>
      </c>
      <c r="CB60" s="484">
        <f t="shared" si="66"/>
        <v>0</v>
      </c>
      <c r="CC60" s="484">
        <f t="shared" si="66"/>
        <v>0</v>
      </c>
      <c r="CD60" s="484">
        <f t="shared" si="66"/>
        <v>0</v>
      </c>
      <c r="CE60" s="484">
        <f t="shared" si="66"/>
        <v>0</v>
      </c>
      <c r="CH60" s="485" t="s">
        <v>391</v>
      </c>
      <c r="CI60" s="484">
        <f>IF(OR($D60="副園長",$D60="教頭",$D60="主任保育士",$D60="主幹教諭"),0,BG60)</f>
        <v>0</v>
      </c>
      <c r="CJ60" s="484">
        <f t="shared" ref="CJ60:CT60" si="67">IF(OR($D60="副園長",$D60="教頭",$D60="主任保育士",$D60="主幹教諭"),0,BH60)</f>
        <v>0</v>
      </c>
      <c r="CK60" s="484">
        <f t="shared" si="67"/>
        <v>0</v>
      </c>
      <c r="CL60" s="484">
        <f t="shared" si="67"/>
        <v>0</v>
      </c>
      <c r="CM60" s="484">
        <f t="shared" si="67"/>
        <v>0</v>
      </c>
      <c r="CN60" s="484">
        <f t="shared" si="67"/>
        <v>0</v>
      </c>
      <c r="CO60" s="484">
        <f t="shared" si="67"/>
        <v>0</v>
      </c>
      <c r="CP60" s="484">
        <f t="shared" si="67"/>
        <v>0</v>
      </c>
      <c r="CQ60" s="484">
        <f t="shared" si="67"/>
        <v>0</v>
      </c>
      <c r="CR60" s="484">
        <f t="shared" si="67"/>
        <v>0</v>
      </c>
      <c r="CS60" s="484">
        <f t="shared" si="67"/>
        <v>0</v>
      </c>
      <c r="CT60" s="484">
        <f t="shared" si="67"/>
        <v>0</v>
      </c>
    </row>
    <row r="61" spans="1:98" x14ac:dyDescent="0.15">
      <c r="A61" s="734"/>
      <c r="B61" s="737"/>
      <c r="C61" s="737"/>
      <c r="D61" s="737"/>
      <c r="E61" s="740"/>
      <c r="F61" s="737"/>
      <c r="G61" s="486" t="s">
        <v>320</v>
      </c>
      <c r="H61" s="487"/>
      <c r="I61" s="488" t="str">
        <f t="shared" si="57"/>
        <v/>
      </c>
      <c r="J61" s="488" t="str">
        <f t="shared" si="57"/>
        <v/>
      </c>
      <c r="K61" s="488" t="str">
        <f t="shared" si="57"/>
        <v/>
      </c>
      <c r="L61" s="488" t="str">
        <f t="shared" si="57"/>
        <v/>
      </c>
      <c r="M61" s="488" t="str">
        <f t="shared" si="57"/>
        <v/>
      </c>
      <c r="N61" s="488" t="str">
        <f t="shared" si="57"/>
        <v/>
      </c>
      <c r="O61" s="488" t="str">
        <f t="shared" si="57"/>
        <v/>
      </c>
      <c r="P61" s="488" t="str">
        <f t="shared" si="57"/>
        <v/>
      </c>
      <c r="Q61" s="488" t="str">
        <f t="shared" si="57"/>
        <v/>
      </c>
      <c r="R61" s="488" t="str">
        <f t="shared" si="57"/>
        <v/>
      </c>
      <c r="S61" s="488" t="str">
        <f t="shared" si="57"/>
        <v/>
      </c>
      <c r="T61" s="489">
        <f t="shared" si="2"/>
        <v>0</v>
      </c>
      <c r="U61" s="490"/>
      <c r="V61" s="491" t="str">
        <f t="shared" si="58"/>
        <v/>
      </c>
      <c r="W61" s="491" t="str">
        <f t="shared" si="58"/>
        <v/>
      </c>
      <c r="X61" s="491" t="str">
        <f t="shared" si="58"/>
        <v/>
      </c>
      <c r="Y61" s="491" t="str">
        <f t="shared" si="58"/>
        <v/>
      </c>
      <c r="Z61" s="491" t="str">
        <f t="shared" si="58"/>
        <v/>
      </c>
      <c r="AA61" s="491" t="str">
        <f t="shared" si="58"/>
        <v/>
      </c>
      <c r="AB61" s="491" t="str">
        <f t="shared" si="58"/>
        <v/>
      </c>
      <c r="AC61" s="491" t="str">
        <f t="shared" si="58"/>
        <v/>
      </c>
      <c r="AD61" s="491" t="str">
        <f t="shared" si="58"/>
        <v/>
      </c>
      <c r="AE61" s="491" t="str">
        <f t="shared" si="58"/>
        <v/>
      </c>
      <c r="AF61" s="491" t="str">
        <f t="shared" si="58"/>
        <v/>
      </c>
      <c r="AG61" s="489">
        <f t="shared" si="4"/>
        <v>0</v>
      </c>
      <c r="AN61" s="468">
        <v>2</v>
      </c>
      <c r="AO61" s="468">
        <v>2</v>
      </c>
      <c r="AP61" s="468">
        <v>8</v>
      </c>
      <c r="AQ61" s="476">
        <f ca="1">IF($AP61=1,IF(INDIRECT(ADDRESS(($AN61-1)*3+$AO61+5,$AP61+7))="",0,INDIRECT(ADDRESS(($AN61-1)*3+$AO61+5,$AP61+7))),IF(INDIRECT(ADDRESS(($AN61-1)*3+$AO61+5,$AP61+7))="",0,IF(COUNTIF(INDIRECT(ADDRESS(($AN61-1)*36+($AO61-1)*12+6,COLUMN())):INDIRECT(ADDRESS(($AN61-1)*36+($AO61-1)*12+$AP61+4,COLUMN())),INDIRECT(ADDRESS(($AN61-1)*3+$AO61+5,$AP61+7)))&gt;=1,0,INDIRECT(ADDRESS(($AN61-1)*3+$AO61+5,$AP61+7)))))</f>
        <v>0</v>
      </c>
      <c r="AR61" s="468">
        <f ca="1">COUNTIF(INDIRECT("H"&amp;(ROW()+12*(($AN61-1)*3+$AO61)-ROW())/12+5):INDIRECT("S"&amp;(ROW()+12*(($AN61-1)*3+$AO61)-ROW())/12+5),AQ61)</f>
        <v>0</v>
      </c>
      <c r="AS61" s="476">
        <f ca="1">IF($AP61=1,IF(INDIRECT(ADDRESS(($AN61-1)*3+$AO61+5,$AP61+20))="",0,INDIRECT(ADDRESS(($AN61-1)*3+$AO61+5,$AP61+20))),IF(INDIRECT(ADDRESS(($AN61-1)*3+$AO61+5,$AP61+20))="",0,IF(COUNTIF(INDIRECT(ADDRESS(($AN61-1)*36+($AO61-1)*12+6,COLUMN())):INDIRECT(ADDRESS(($AN61-1)*36+($AO61-1)*12+$AP61+4,COLUMN())),INDIRECT(ADDRESS(($AN61-1)*3+$AO61+5,$AP61+20)))&gt;=1,0,INDIRECT(ADDRESS(($AN61-1)*3+$AO61+5,$AP61+20)))))</f>
        <v>0</v>
      </c>
      <c r="AT61" s="468">
        <f ca="1">COUNTIF(INDIRECT("U"&amp;(ROW()+12*(($AN61-1)*3+$AO61)-ROW())/12+5):INDIRECT("AF"&amp;(ROW()+12*(($AN61-1)*3+$AO61)-ROW())/12+5),AS61)</f>
        <v>0</v>
      </c>
      <c r="AU61" s="468">
        <f ca="1">IF(AND(AQ61+AS61&gt;0,AR61+AT61&gt;0),COUNTIF(AU$6:AU60,"&gt;0")+1,0)</f>
        <v>0</v>
      </c>
      <c r="BE61" s="468">
        <v>2</v>
      </c>
      <c r="BF61" s="468" t="s">
        <v>319</v>
      </c>
      <c r="BG61" s="484">
        <f>IF(BG60+BT60&gt;マスタ!$C$3,1,0)</f>
        <v>0</v>
      </c>
      <c r="BH61" s="484">
        <f>IF(BH60+BU60&gt;マスタ!$C$3,1,0)</f>
        <v>0</v>
      </c>
      <c r="BI61" s="484">
        <f>IF(BI60+BV60&gt;マスタ!$C$3,1,0)</f>
        <v>0</v>
      </c>
      <c r="BJ61" s="484">
        <f>IF(BJ60+BW60&gt;マスタ!$C$3,1,0)</f>
        <v>0</v>
      </c>
      <c r="BK61" s="484">
        <f>IF(BK60+BX60&gt;マスタ!$C$3,1,0)</f>
        <v>0</v>
      </c>
      <c r="BL61" s="484">
        <f>IF(BL60+BY60&gt;マスタ!$C$3,1,0)</f>
        <v>0</v>
      </c>
      <c r="BM61" s="484">
        <f>IF(BM60+BZ60&gt;マスタ!$C$3,1,0)</f>
        <v>0</v>
      </c>
      <c r="BN61" s="484">
        <f>IF(BN60+CA60&gt;マスタ!$C$3,1,0)</f>
        <v>0</v>
      </c>
      <c r="BO61" s="484">
        <f>IF(BO60+CB60&gt;マスタ!$C$3,1,0)</f>
        <v>0</v>
      </c>
      <c r="BP61" s="484">
        <f>IF(BP60+CC60&gt;マスタ!$C$3,1,0)</f>
        <v>0</v>
      </c>
      <c r="BQ61" s="484">
        <f>IF(BQ60+CD60&gt;マスタ!$C$3,1,0)</f>
        <v>0</v>
      </c>
      <c r="BR61" s="484">
        <f>IF(BR60+CE60&gt;マスタ!$C$3,1,0)</f>
        <v>0</v>
      </c>
      <c r="BT61" s="484"/>
      <c r="BU61" s="484"/>
      <c r="BV61" s="484"/>
      <c r="BW61" s="484"/>
      <c r="BX61" s="484"/>
      <c r="BY61" s="484"/>
      <c r="BZ61" s="484"/>
      <c r="CA61" s="484"/>
      <c r="CB61" s="484"/>
      <c r="CC61" s="484"/>
      <c r="CD61" s="484"/>
      <c r="CE61" s="484"/>
    </row>
    <row r="62" spans="1:98" x14ac:dyDescent="0.15">
      <c r="A62" s="735"/>
      <c r="B62" s="738"/>
      <c r="C62" s="738"/>
      <c r="D62" s="738"/>
      <c r="E62" s="741"/>
      <c r="F62" s="738"/>
      <c r="G62" s="492" t="s">
        <v>462</v>
      </c>
      <c r="H62" s="493"/>
      <c r="I62" s="494"/>
      <c r="J62" s="494"/>
      <c r="K62" s="494"/>
      <c r="L62" s="494"/>
      <c r="M62" s="494"/>
      <c r="N62" s="494"/>
      <c r="O62" s="494"/>
      <c r="P62" s="494"/>
      <c r="Q62" s="494"/>
      <c r="R62" s="494"/>
      <c r="S62" s="494"/>
      <c r="T62" s="495">
        <f t="shared" si="2"/>
        <v>0</v>
      </c>
      <c r="U62" s="496"/>
      <c r="V62" s="497"/>
      <c r="W62" s="497"/>
      <c r="X62" s="497"/>
      <c r="Y62" s="497"/>
      <c r="Z62" s="497"/>
      <c r="AA62" s="497"/>
      <c r="AB62" s="497"/>
      <c r="AC62" s="497"/>
      <c r="AD62" s="497"/>
      <c r="AE62" s="497"/>
      <c r="AF62" s="497"/>
      <c r="AG62" s="495">
        <f t="shared" si="4"/>
        <v>0</v>
      </c>
      <c r="AN62" s="468">
        <v>2</v>
      </c>
      <c r="AO62" s="468">
        <v>2</v>
      </c>
      <c r="AP62" s="468">
        <v>9</v>
      </c>
      <c r="AQ62" s="476">
        <f ca="1">IF($AP62=1,IF(INDIRECT(ADDRESS(($AN62-1)*3+$AO62+5,$AP62+7))="",0,INDIRECT(ADDRESS(($AN62-1)*3+$AO62+5,$AP62+7))),IF(INDIRECT(ADDRESS(($AN62-1)*3+$AO62+5,$AP62+7))="",0,IF(COUNTIF(INDIRECT(ADDRESS(($AN62-1)*36+($AO62-1)*12+6,COLUMN())):INDIRECT(ADDRESS(($AN62-1)*36+($AO62-1)*12+$AP62+4,COLUMN())),INDIRECT(ADDRESS(($AN62-1)*3+$AO62+5,$AP62+7)))&gt;=1,0,INDIRECT(ADDRESS(($AN62-1)*3+$AO62+5,$AP62+7)))))</f>
        <v>0</v>
      </c>
      <c r="AR62" s="468">
        <f ca="1">COUNTIF(INDIRECT("H"&amp;(ROW()+12*(($AN62-1)*3+$AO62)-ROW())/12+5):INDIRECT("S"&amp;(ROW()+12*(($AN62-1)*3+$AO62)-ROW())/12+5),AQ62)</f>
        <v>0</v>
      </c>
      <c r="AS62" s="476">
        <f ca="1">IF($AP62=1,IF(INDIRECT(ADDRESS(($AN62-1)*3+$AO62+5,$AP62+20))="",0,INDIRECT(ADDRESS(($AN62-1)*3+$AO62+5,$AP62+20))),IF(INDIRECT(ADDRESS(($AN62-1)*3+$AO62+5,$AP62+20))="",0,IF(COUNTIF(INDIRECT(ADDRESS(($AN62-1)*36+($AO62-1)*12+6,COLUMN())):INDIRECT(ADDRESS(($AN62-1)*36+($AO62-1)*12+$AP62+4,COLUMN())),INDIRECT(ADDRESS(($AN62-1)*3+$AO62+5,$AP62+20)))&gt;=1,0,INDIRECT(ADDRESS(($AN62-1)*3+$AO62+5,$AP62+20)))))</f>
        <v>0</v>
      </c>
      <c r="AT62" s="468">
        <f ca="1">COUNTIF(INDIRECT("U"&amp;(ROW()+12*(($AN62-1)*3+$AO62)-ROW())/12+5):INDIRECT("AF"&amp;(ROW()+12*(($AN62-1)*3+$AO62)-ROW())/12+5),AS62)</f>
        <v>0</v>
      </c>
      <c r="AU62" s="468">
        <f ca="1">IF(AND(AQ62+AS62&gt;0,AR62+AT62&gt;0),COUNTIF(AU$6:AU61,"&gt;0")+1,0)</f>
        <v>0</v>
      </c>
      <c r="BE62" s="468">
        <v>3</v>
      </c>
      <c r="BF62" s="485"/>
      <c r="BG62" s="484"/>
      <c r="BH62" s="484"/>
      <c r="BI62" s="484"/>
      <c r="BJ62" s="484"/>
      <c r="BK62" s="484"/>
      <c r="BL62" s="484"/>
      <c r="BM62" s="484"/>
      <c r="BN62" s="484"/>
      <c r="BO62" s="484"/>
      <c r="BP62" s="484"/>
      <c r="BQ62" s="484"/>
      <c r="BR62" s="484"/>
      <c r="BT62" s="484"/>
      <c r="BU62" s="484"/>
      <c r="BV62" s="484"/>
      <c r="BW62" s="484"/>
      <c r="BX62" s="484"/>
      <c r="BY62" s="484"/>
      <c r="BZ62" s="484"/>
      <c r="CA62" s="484"/>
      <c r="CB62" s="484"/>
      <c r="CC62" s="484"/>
      <c r="CD62" s="484"/>
      <c r="CE62" s="484"/>
    </row>
    <row r="63" spans="1:98" x14ac:dyDescent="0.15">
      <c r="A63" s="733">
        <v>20</v>
      </c>
      <c r="B63" s="736"/>
      <c r="C63" s="736"/>
      <c r="D63" s="736"/>
      <c r="E63" s="739"/>
      <c r="F63" s="736"/>
      <c r="G63" s="477" t="s">
        <v>321</v>
      </c>
      <c r="H63" s="478"/>
      <c r="I63" s="479" t="str">
        <f t="shared" si="57"/>
        <v/>
      </c>
      <c r="J63" s="479" t="str">
        <f t="shared" si="57"/>
        <v/>
      </c>
      <c r="K63" s="479" t="str">
        <f t="shared" si="57"/>
        <v/>
      </c>
      <c r="L63" s="479" t="str">
        <f t="shared" si="57"/>
        <v/>
      </c>
      <c r="M63" s="479" t="str">
        <f t="shared" si="57"/>
        <v/>
      </c>
      <c r="N63" s="479" t="str">
        <f t="shared" si="57"/>
        <v/>
      </c>
      <c r="O63" s="479" t="str">
        <f t="shared" si="57"/>
        <v/>
      </c>
      <c r="P63" s="479" t="str">
        <f t="shared" si="57"/>
        <v/>
      </c>
      <c r="Q63" s="479" t="str">
        <f t="shared" si="57"/>
        <v/>
      </c>
      <c r="R63" s="479" t="str">
        <f t="shared" si="57"/>
        <v/>
      </c>
      <c r="S63" s="479" t="str">
        <f t="shared" si="57"/>
        <v/>
      </c>
      <c r="T63" s="480">
        <f t="shared" si="2"/>
        <v>0</v>
      </c>
      <c r="U63" s="481"/>
      <c r="V63" s="482" t="str">
        <f t="shared" si="58"/>
        <v/>
      </c>
      <c r="W63" s="482" t="str">
        <f t="shared" si="58"/>
        <v/>
      </c>
      <c r="X63" s="482" t="str">
        <f t="shared" si="58"/>
        <v/>
      </c>
      <c r="Y63" s="482" t="str">
        <f t="shared" si="58"/>
        <v/>
      </c>
      <c r="Z63" s="482" t="str">
        <f t="shared" si="58"/>
        <v/>
      </c>
      <c r="AA63" s="482" t="str">
        <f t="shared" si="58"/>
        <v/>
      </c>
      <c r="AB63" s="482" t="str">
        <f t="shared" si="58"/>
        <v/>
      </c>
      <c r="AC63" s="482" t="str">
        <f t="shared" si="58"/>
        <v/>
      </c>
      <c r="AD63" s="482" t="str">
        <f t="shared" si="58"/>
        <v/>
      </c>
      <c r="AE63" s="482" t="str">
        <f t="shared" si="58"/>
        <v/>
      </c>
      <c r="AF63" s="482" t="str">
        <f t="shared" si="58"/>
        <v/>
      </c>
      <c r="AG63" s="480">
        <f t="shared" si="4"/>
        <v>0</v>
      </c>
      <c r="AN63" s="468">
        <v>2</v>
      </c>
      <c r="AO63" s="468">
        <v>2</v>
      </c>
      <c r="AP63" s="468">
        <v>10</v>
      </c>
      <c r="AQ63" s="476">
        <f ca="1">IF($AP63=1,IF(INDIRECT(ADDRESS(($AN63-1)*3+$AO63+5,$AP63+7))="",0,INDIRECT(ADDRESS(($AN63-1)*3+$AO63+5,$AP63+7))),IF(INDIRECT(ADDRESS(($AN63-1)*3+$AO63+5,$AP63+7))="",0,IF(COUNTIF(INDIRECT(ADDRESS(($AN63-1)*36+($AO63-1)*12+6,COLUMN())):INDIRECT(ADDRESS(($AN63-1)*36+($AO63-1)*12+$AP63+4,COLUMN())),INDIRECT(ADDRESS(($AN63-1)*3+$AO63+5,$AP63+7)))&gt;=1,0,INDIRECT(ADDRESS(($AN63-1)*3+$AO63+5,$AP63+7)))))</f>
        <v>0</v>
      </c>
      <c r="AR63" s="468">
        <f ca="1">COUNTIF(INDIRECT("H"&amp;(ROW()+12*(($AN63-1)*3+$AO63)-ROW())/12+5):INDIRECT("S"&amp;(ROW()+12*(($AN63-1)*3+$AO63)-ROW())/12+5),AQ63)</f>
        <v>0</v>
      </c>
      <c r="AS63" s="476">
        <f ca="1">IF($AP63=1,IF(INDIRECT(ADDRESS(($AN63-1)*3+$AO63+5,$AP63+20))="",0,INDIRECT(ADDRESS(($AN63-1)*3+$AO63+5,$AP63+20))),IF(INDIRECT(ADDRESS(($AN63-1)*3+$AO63+5,$AP63+20))="",0,IF(COUNTIF(INDIRECT(ADDRESS(($AN63-1)*36+($AO63-1)*12+6,COLUMN())):INDIRECT(ADDRESS(($AN63-1)*36+($AO63-1)*12+$AP63+4,COLUMN())),INDIRECT(ADDRESS(($AN63-1)*3+$AO63+5,$AP63+20)))&gt;=1,0,INDIRECT(ADDRESS(($AN63-1)*3+$AO63+5,$AP63+20)))))</f>
        <v>0</v>
      </c>
      <c r="AT63" s="468">
        <f ca="1">COUNTIF(INDIRECT("U"&amp;(ROW()+12*(($AN63-1)*3+$AO63)-ROW())/12+5):INDIRECT("AF"&amp;(ROW()+12*(($AN63-1)*3+$AO63)-ROW())/12+5),AS63)</f>
        <v>0</v>
      </c>
      <c r="AU63" s="468">
        <f ca="1">IF(AND(AQ63+AS63&gt;0,AR63+AT63&gt;0),COUNTIF(AU$6:AU62,"&gt;0")+1,0)</f>
        <v>0</v>
      </c>
      <c r="BE63" s="468">
        <v>1</v>
      </c>
      <c r="BG63" s="484">
        <f t="shared" ref="BG63:BR63" si="68">SUM(H63:H64)</f>
        <v>0</v>
      </c>
      <c r="BH63" s="484">
        <f t="shared" si="68"/>
        <v>0</v>
      </c>
      <c r="BI63" s="484">
        <f t="shared" si="68"/>
        <v>0</v>
      </c>
      <c r="BJ63" s="484">
        <f t="shared" si="68"/>
        <v>0</v>
      </c>
      <c r="BK63" s="484">
        <f t="shared" si="68"/>
        <v>0</v>
      </c>
      <c r="BL63" s="484">
        <f t="shared" si="68"/>
        <v>0</v>
      </c>
      <c r="BM63" s="484">
        <f t="shared" si="68"/>
        <v>0</v>
      </c>
      <c r="BN63" s="484">
        <f t="shared" si="68"/>
        <v>0</v>
      </c>
      <c r="BO63" s="484">
        <f t="shared" si="68"/>
        <v>0</v>
      </c>
      <c r="BP63" s="484">
        <f t="shared" si="68"/>
        <v>0</v>
      </c>
      <c r="BQ63" s="484">
        <f t="shared" si="68"/>
        <v>0</v>
      </c>
      <c r="BR63" s="484">
        <f t="shared" si="68"/>
        <v>0</v>
      </c>
      <c r="BT63" s="484">
        <f t="shared" ref="BT63:CE63" si="69">SUM(U63:U64)</f>
        <v>0</v>
      </c>
      <c r="BU63" s="484">
        <f t="shared" si="69"/>
        <v>0</v>
      </c>
      <c r="BV63" s="484">
        <f t="shared" si="69"/>
        <v>0</v>
      </c>
      <c r="BW63" s="484">
        <f t="shared" si="69"/>
        <v>0</v>
      </c>
      <c r="BX63" s="484">
        <f t="shared" si="69"/>
        <v>0</v>
      </c>
      <c r="BY63" s="484">
        <f t="shared" si="69"/>
        <v>0</v>
      </c>
      <c r="BZ63" s="484">
        <f t="shared" si="69"/>
        <v>0</v>
      </c>
      <c r="CA63" s="484">
        <f t="shared" si="69"/>
        <v>0</v>
      </c>
      <c r="CB63" s="484">
        <f t="shared" si="69"/>
        <v>0</v>
      </c>
      <c r="CC63" s="484">
        <f t="shared" si="69"/>
        <v>0</v>
      </c>
      <c r="CD63" s="484">
        <f t="shared" si="69"/>
        <v>0</v>
      </c>
      <c r="CE63" s="484">
        <f t="shared" si="69"/>
        <v>0</v>
      </c>
      <c r="CH63" s="485" t="s">
        <v>391</v>
      </c>
      <c r="CI63" s="484">
        <f>IF(OR($D63="副園長",$D63="教頭",$D63="主任保育士",$D63="主幹教諭"),0,BG63)</f>
        <v>0</v>
      </c>
      <c r="CJ63" s="484">
        <f t="shared" ref="CJ63:CT63" si="70">IF(OR($D63="副園長",$D63="教頭",$D63="主任保育士",$D63="主幹教諭"),0,BH63)</f>
        <v>0</v>
      </c>
      <c r="CK63" s="484">
        <f t="shared" si="70"/>
        <v>0</v>
      </c>
      <c r="CL63" s="484">
        <f t="shared" si="70"/>
        <v>0</v>
      </c>
      <c r="CM63" s="484">
        <f t="shared" si="70"/>
        <v>0</v>
      </c>
      <c r="CN63" s="484">
        <f t="shared" si="70"/>
        <v>0</v>
      </c>
      <c r="CO63" s="484">
        <f t="shared" si="70"/>
        <v>0</v>
      </c>
      <c r="CP63" s="484">
        <f t="shared" si="70"/>
        <v>0</v>
      </c>
      <c r="CQ63" s="484">
        <f t="shared" si="70"/>
        <v>0</v>
      </c>
      <c r="CR63" s="484">
        <f t="shared" si="70"/>
        <v>0</v>
      </c>
      <c r="CS63" s="484">
        <f t="shared" si="70"/>
        <v>0</v>
      </c>
      <c r="CT63" s="484">
        <f t="shared" si="70"/>
        <v>0</v>
      </c>
    </row>
    <row r="64" spans="1:98" x14ac:dyDescent="0.15">
      <c r="A64" s="734"/>
      <c r="B64" s="737"/>
      <c r="C64" s="737"/>
      <c r="D64" s="737"/>
      <c r="E64" s="740"/>
      <c r="F64" s="737"/>
      <c r="G64" s="486" t="s">
        <v>320</v>
      </c>
      <c r="H64" s="487"/>
      <c r="I64" s="488" t="str">
        <f t="shared" si="57"/>
        <v/>
      </c>
      <c r="J64" s="488" t="str">
        <f t="shared" si="57"/>
        <v/>
      </c>
      <c r="K64" s="488" t="str">
        <f t="shared" si="57"/>
        <v/>
      </c>
      <c r="L64" s="488" t="str">
        <f t="shared" si="57"/>
        <v/>
      </c>
      <c r="M64" s="488" t="str">
        <f t="shared" si="57"/>
        <v/>
      </c>
      <c r="N64" s="488" t="str">
        <f t="shared" si="57"/>
        <v/>
      </c>
      <c r="O64" s="488" t="str">
        <f t="shared" si="57"/>
        <v/>
      </c>
      <c r="P64" s="488" t="str">
        <f t="shared" si="57"/>
        <v/>
      </c>
      <c r="Q64" s="488" t="str">
        <f t="shared" si="57"/>
        <v/>
      </c>
      <c r="R64" s="488" t="str">
        <f t="shared" si="57"/>
        <v/>
      </c>
      <c r="S64" s="488" t="str">
        <f t="shared" si="57"/>
        <v/>
      </c>
      <c r="T64" s="489">
        <f t="shared" si="2"/>
        <v>0</v>
      </c>
      <c r="U64" s="490"/>
      <c r="V64" s="491" t="str">
        <f t="shared" si="58"/>
        <v/>
      </c>
      <c r="W64" s="491" t="str">
        <f t="shared" si="58"/>
        <v/>
      </c>
      <c r="X64" s="491" t="str">
        <f t="shared" si="58"/>
        <v/>
      </c>
      <c r="Y64" s="491" t="str">
        <f t="shared" si="58"/>
        <v/>
      </c>
      <c r="Z64" s="491" t="str">
        <f t="shared" si="58"/>
        <v/>
      </c>
      <c r="AA64" s="491" t="str">
        <f t="shared" si="58"/>
        <v/>
      </c>
      <c r="AB64" s="491" t="str">
        <f t="shared" si="58"/>
        <v/>
      </c>
      <c r="AC64" s="491" t="str">
        <f t="shared" si="58"/>
        <v/>
      </c>
      <c r="AD64" s="491" t="str">
        <f t="shared" si="58"/>
        <v/>
      </c>
      <c r="AE64" s="491" t="str">
        <f t="shared" si="58"/>
        <v/>
      </c>
      <c r="AF64" s="491" t="str">
        <f t="shared" si="58"/>
        <v/>
      </c>
      <c r="AG64" s="489">
        <f t="shared" si="4"/>
        <v>0</v>
      </c>
      <c r="AN64" s="468">
        <v>2</v>
      </c>
      <c r="AO64" s="468">
        <v>2</v>
      </c>
      <c r="AP64" s="468">
        <v>11</v>
      </c>
      <c r="AQ64" s="476">
        <f ca="1">IF($AP64=1,IF(INDIRECT(ADDRESS(($AN64-1)*3+$AO64+5,$AP64+7))="",0,INDIRECT(ADDRESS(($AN64-1)*3+$AO64+5,$AP64+7))),IF(INDIRECT(ADDRESS(($AN64-1)*3+$AO64+5,$AP64+7))="",0,IF(COUNTIF(INDIRECT(ADDRESS(($AN64-1)*36+($AO64-1)*12+6,COLUMN())):INDIRECT(ADDRESS(($AN64-1)*36+($AO64-1)*12+$AP64+4,COLUMN())),INDIRECT(ADDRESS(($AN64-1)*3+$AO64+5,$AP64+7)))&gt;=1,0,INDIRECT(ADDRESS(($AN64-1)*3+$AO64+5,$AP64+7)))))</f>
        <v>0</v>
      </c>
      <c r="AR64" s="468">
        <f ca="1">COUNTIF(INDIRECT("H"&amp;(ROW()+12*(($AN64-1)*3+$AO64)-ROW())/12+5):INDIRECT("S"&amp;(ROW()+12*(($AN64-1)*3+$AO64)-ROW())/12+5),AQ64)</f>
        <v>0</v>
      </c>
      <c r="AS64" s="476">
        <f ca="1">IF($AP64=1,IF(INDIRECT(ADDRESS(($AN64-1)*3+$AO64+5,$AP64+20))="",0,INDIRECT(ADDRESS(($AN64-1)*3+$AO64+5,$AP64+20))),IF(INDIRECT(ADDRESS(($AN64-1)*3+$AO64+5,$AP64+20))="",0,IF(COUNTIF(INDIRECT(ADDRESS(($AN64-1)*36+($AO64-1)*12+6,COLUMN())):INDIRECT(ADDRESS(($AN64-1)*36+($AO64-1)*12+$AP64+4,COLUMN())),INDIRECT(ADDRESS(($AN64-1)*3+$AO64+5,$AP64+20)))&gt;=1,0,INDIRECT(ADDRESS(($AN64-1)*3+$AO64+5,$AP64+20)))))</f>
        <v>0</v>
      </c>
      <c r="AT64" s="468">
        <f ca="1">COUNTIF(INDIRECT("U"&amp;(ROW()+12*(($AN64-1)*3+$AO64)-ROW())/12+5):INDIRECT("AF"&amp;(ROW()+12*(($AN64-1)*3+$AO64)-ROW())/12+5),AS64)</f>
        <v>0</v>
      </c>
      <c r="AU64" s="468">
        <f ca="1">IF(AND(AQ64+AS64&gt;0,AR64+AT64&gt;0),COUNTIF(AU$6:AU63,"&gt;0")+1,0)</f>
        <v>0</v>
      </c>
      <c r="BE64" s="468">
        <v>2</v>
      </c>
      <c r="BF64" s="468" t="s">
        <v>319</v>
      </c>
      <c r="BG64" s="484">
        <f>IF(BG63+BT63&gt;マスタ!$C$3,1,0)</f>
        <v>0</v>
      </c>
      <c r="BH64" s="484">
        <f>IF(BH63+BU63&gt;マスタ!$C$3,1,0)</f>
        <v>0</v>
      </c>
      <c r="BI64" s="484">
        <f>IF(BI63+BV63&gt;マスタ!$C$3,1,0)</f>
        <v>0</v>
      </c>
      <c r="BJ64" s="484">
        <f>IF(BJ63+BW63&gt;マスタ!$C$3,1,0)</f>
        <v>0</v>
      </c>
      <c r="BK64" s="484">
        <f>IF(BK63+BX63&gt;マスタ!$C$3,1,0)</f>
        <v>0</v>
      </c>
      <c r="BL64" s="484">
        <f>IF(BL63+BY63&gt;マスタ!$C$3,1,0)</f>
        <v>0</v>
      </c>
      <c r="BM64" s="484">
        <f>IF(BM63+BZ63&gt;マスタ!$C$3,1,0)</f>
        <v>0</v>
      </c>
      <c r="BN64" s="484">
        <f>IF(BN63+CA63&gt;マスタ!$C$3,1,0)</f>
        <v>0</v>
      </c>
      <c r="BO64" s="484">
        <f>IF(BO63+CB63&gt;マスタ!$C$3,1,0)</f>
        <v>0</v>
      </c>
      <c r="BP64" s="484">
        <f>IF(BP63+CC63&gt;マスタ!$C$3,1,0)</f>
        <v>0</v>
      </c>
      <c r="BQ64" s="484">
        <f>IF(BQ63+CD63&gt;マスタ!$C$3,1,0)</f>
        <v>0</v>
      </c>
      <c r="BR64" s="484">
        <f>IF(BR63+CE63&gt;マスタ!$C$3,1,0)</f>
        <v>0</v>
      </c>
    </row>
    <row r="65" spans="1:98" x14ac:dyDescent="0.15">
      <c r="A65" s="735"/>
      <c r="B65" s="738"/>
      <c r="C65" s="738"/>
      <c r="D65" s="738"/>
      <c r="E65" s="741"/>
      <c r="F65" s="738"/>
      <c r="G65" s="492" t="s">
        <v>462</v>
      </c>
      <c r="H65" s="493"/>
      <c r="I65" s="494"/>
      <c r="J65" s="494"/>
      <c r="K65" s="494"/>
      <c r="L65" s="494"/>
      <c r="M65" s="494"/>
      <c r="N65" s="494"/>
      <c r="O65" s="494"/>
      <c r="P65" s="494"/>
      <c r="Q65" s="494"/>
      <c r="R65" s="494"/>
      <c r="S65" s="494"/>
      <c r="T65" s="495">
        <f t="shared" si="2"/>
        <v>0</v>
      </c>
      <c r="U65" s="496"/>
      <c r="V65" s="497"/>
      <c r="W65" s="497"/>
      <c r="X65" s="497"/>
      <c r="Y65" s="497"/>
      <c r="Z65" s="497"/>
      <c r="AA65" s="497"/>
      <c r="AB65" s="497"/>
      <c r="AC65" s="497"/>
      <c r="AD65" s="497"/>
      <c r="AE65" s="497"/>
      <c r="AF65" s="497"/>
      <c r="AG65" s="495">
        <f t="shared" si="4"/>
        <v>0</v>
      </c>
      <c r="AN65" s="468">
        <v>2</v>
      </c>
      <c r="AO65" s="468">
        <v>2</v>
      </c>
      <c r="AP65" s="468">
        <v>12</v>
      </c>
      <c r="AQ65" s="476">
        <f ca="1">IF($AP65=1,IF(INDIRECT(ADDRESS(($AN65-1)*3+$AO65+5,$AP65+7))="",0,INDIRECT(ADDRESS(($AN65-1)*3+$AO65+5,$AP65+7))),IF(INDIRECT(ADDRESS(($AN65-1)*3+$AO65+5,$AP65+7))="",0,IF(COUNTIF(INDIRECT(ADDRESS(($AN65-1)*36+($AO65-1)*12+6,COLUMN())):INDIRECT(ADDRESS(($AN65-1)*36+($AO65-1)*12+$AP65+4,COLUMN())),INDIRECT(ADDRESS(($AN65-1)*3+$AO65+5,$AP65+7)))&gt;=1,0,INDIRECT(ADDRESS(($AN65-1)*3+$AO65+5,$AP65+7)))))</f>
        <v>0</v>
      </c>
      <c r="AR65" s="468">
        <f ca="1">COUNTIF(INDIRECT("H"&amp;(ROW()+12*(($AN65-1)*3+$AO65)-ROW())/12+5):INDIRECT("S"&amp;(ROW()+12*(($AN65-1)*3+$AO65)-ROW())/12+5),AQ65)</f>
        <v>0</v>
      </c>
      <c r="AS65" s="476">
        <f ca="1">IF($AP65=1,IF(INDIRECT(ADDRESS(($AN65-1)*3+$AO65+5,$AP65+20))="",0,INDIRECT(ADDRESS(($AN65-1)*3+$AO65+5,$AP65+20))),IF(INDIRECT(ADDRESS(($AN65-1)*3+$AO65+5,$AP65+20))="",0,IF(COUNTIF(INDIRECT(ADDRESS(($AN65-1)*36+($AO65-1)*12+6,COLUMN())):INDIRECT(ADDRESS(($AN65-1)*36+($AO65-1)*12+$AP65+4,COLUMN())),INDIRECT(ADDRESS(($AN65-1)*3+$AO65+5,$AP65+20)))&gt;=1,0,INDIRECT(ADDRESS(($AN65-1)*3+$AO65+5,$AP65+20)))))</f>
        <v>0</v>
      </c>
      <c r="AT65" s="468">
        <f ca="1">COUNTIF(INDIRECT("U"&amp;(ROW()+12*(($AN65-1)*3+$AO65)-ROW())/12+5):INDIRECT("AF"&amp;(ROW()+12*(($AN65-1)*3+$AO65)-ROW())/12+5),AS65)</f>
        <v>0</v>
      </c>
      <c r="AU65" s="468">
        <f ca="1">IF(AND(AQ65+AS65&gt;0,AR65+AT65&gt;0),COUNTIF(AU$6:AU64,"&gt;0")+1,0)</f>
        <v>0</v>
      </c>
      <c r="BE65" s="468">
        <v>3</v>
      </c>
      <c r="BF65" s="485"/>
      <c r="BG65" s="484"/>
      <c r="BH65" s="484"/>
      <c r="BI65" s="484"/>
      <c r="BJ65" s="484"/>
      <c r="BK65" s="484"/>
      <c r="BL65" s="484"/>
      <c r="BM65" s="484"/>
      <c r="BN65" s="484"/>
      <c r="BO65" s="484"/>
      <c r="BP65" s="484"/>
      <c r="BQ65" s="484"/>
      <c r="BR65" s="484"/>
    </row>
    <row r="66" spans="1:98" x14ac:dyDescent="0.15">
      <c r="A66" s="733">
        <v>21</v>
      </c>
      <c r="B66" s="736"/>
      <c r="C66" s="736"/>
      <c r="D66" s="736"/>
      <c r="E66" s="739"/>
      <c r="F66" s="736"/>
      <c r="G66" s="477" t="s">
        <v>321</v>
      </c>
      <c r="H66" s="478"/>
      <c r="I66" s="479" t="str">
        <f t="shared" si="57"/>
        <v/>
      </c>
      <c r="J66" s="479" t="str">
        <f t="shared" si="57"/>
        <v/>
      </c>
      <c r="K66" s="479" t="str">
        <f t="shared" si="57"/>
        <v/>
      </c>
      <c r="L66" s="479" t="str">
        <f t="shared" si="57"/>
        <v/>
      </c>
      <c r="M66" s="479" t="str">
        <f t="shared" si="57"/>
        <v/>
      </c>
      <c r="N66" s="479" t="str">
        <f t="shared" si="57"/>
        <v/>
      </c>
      <c r="O66" s="479" t="str">
        <f t="shared" si="57"/>
        <v/>
      </c>
      <c r="P66" s="479" t="str">
        <f t="shared" si="57"/>
        <v/>
      </c>
      <c r="Q66" s="479" t="str">
        <f t="shared" si="57"/>
        <v/>
      </c>
      <c r="R66" s="479" t="str">
        <f t="shared" si="57"/>
        <v/>
      </c>
      <c r="S66" s="479" t="str">
        <f t="shared" si="57"/>
        <v/>
      </c>
      <c r="T66" s="480">
        <f t="shared" si="2"/>
        <v>0</v>
      </c>
      <c r="U66" s="481"/>
      <c r="V66" s="482" t="str">
        <f t="shared" si="58"/>
        <v/>
      </c>
      <c r="W66" s="482" t="str">
        <f t="shared" si="58"/>
        <v/>
      </c>
      <c r="X66" s="482" t="str">
        <f t="shared" si="58"/>
        <v/>
      </c>
      <c r="Y66" s="482" t="str">
        <f t="shared" si="58"/>
        <v/>
      </c>
      <c r="Z66" s="482" t="str">
        <f t="shared" si="58"/>
        <v/>
      </c>
      <c r="AA66" s="482" t="str">
        <f t="shared" si="58"/>
        <v/>
      </c>
      <c r="AB66" s="482" t="str">
        <f t="shared" si="58"/>
        <v/>
      </c>
      <c r="AC66" s="482" t="str">
        <f t="shared" si="58"/>
        <v/>
      </c>
      <c r="AD66" s="482" t="str">
        <f t="shared" si="58"/>
        <v/>
      </c>
      <c r="AE66" s="482" t="str">
        <f t="shared" si="58"/>
        <v/>
      </c>
      <c r="AF66" s="482" t="str">
        <f t="shared" si="58"/>
        <v/>
      </c>
      <c r="AG66" s="480">
        <f t="shared" si="4"/>
        <v>0</v>
      </c>
      <c r="AN66" s="468">
        <v>2</v>
      </c>
      <c r="AO66" s="468">
        <v>3</v>
      </c>
      <c r="AP66" s="468">
        <v>1</v>
      </c>
      <c r="AQ66" s="476">
        <f ca="1">IF($AP66=1,IF(INDIRECT(ADDRESS(($AN66-1)*3+$AO66+5,$AP66+7))="",0,INDIRECT(ADDRESS(($AN66-1)*3+$AO66+5,$AP66+7))),IF(INDIRECT(ADDRESS(($AN66-1)*3+$AO66+5,$AP66+7))="",0,IF(COUNTIF(INDIRECT(ADDRESS(($AN66-1)*36+($AO66-1)*12+6,COLUMN())):INDIRECT(ADDRESS(($AN66-1)*36+($AO66-1)*12+$AP66+4,COLUMN())),INDIRECT(ADDRESS(($AN66-1)*3+$AO66+5,$AP66+7)))&gt;=1,0,INDIRECT(ADDRESS(($AN66-1)*3+$AO66+5,$AP66+7)))))</f>
        <v>0</v>
      </c>
      <c r="AR66" s="468">
        <f ca="1">COUNTIF(INDIRECT("H"&amp;(ROW()+12*(($AN66-1)*3+$AO66)-ROW())/12+5):INDIRECT("S"&amp;(ROW()+12*(($AN66-1)*3+$AO66)-ROW())/12+5),AQ66)</f>
        <v>0</v>
      </c>
      <c r="AS66" s="476">
        <f ca="1">IF($AP66=1,IF(INDIRECT(ADDRESS(($AN66-1)*3+$AO66+5,$AP66+20))="",0,INDIRECT(ADDRESS(($AN66-1)*3+$AO66+5,$AP66+20))),IF(INDIRECT(ADDRESS(($AN66-1)*3+$AO66+5,$AP66+20))="",0,IF(COUNTIF(INDIRECT(ADDRESS(($AN66-1)*36+($AO66-1)*12+6,COLUMN())):INDIRECT(ADDRESS(($AN66-1)*36+($AO66-1)*12+$AP66+4,COLUMN())),INDIRECT(ADDRESS(($AN66-1)*3+$AO66+5,$AP66+20)))&gt;=1,0,INDIRECT(ADDRESS(($AN66-1)*3+$AO66+5,$AP66+20)))))</f>
        <v>0</v>
      </c>
      <c r="AT66" s="468">
        <f ca="1">COUNTIF(INDIRECT("U"&amp;(ROW()+12*(($AN66-1)*3+$AO66)-ROW())/12+5):INDIRECT("AF"&amp;(ROW()+12*(($AN66-1)*3+$AO66)-ROW())/12+5),AS66)</f>
        <v>0</v>
      </c>
      <c r="AU66" s="468">
        <f ca="1">IF(AND(AQ66+AS66&gt;0,AR66+AT66&gt;0),COUNTIF(AU$6:AU65,"&gt;0")+1,0)</f>
        <v>0</v>
      </c>
      <c r="BE66" s="468">
        <v>1</v>
      </c>
      <c r="BG66" s="484">
        <f t="shared" ref="BG66:BR66" si="71">SUM(H66:H67)</f>
        <v>0</v>
      </c>
      <c r="BH66" s="484">
        <f t="shared" si="71"/>
        <v>0</v>
      </c>
      <c r="BI66" s="484">
        <f t="shared" si="71"/>
        <v>0</v>
      </c>
      <c r="BJ66" s="484">
        <f t="shared" si="71"/>
        <v>0</v>
      </c>
      <c r="BK66" s="484">
        <f t="shared" si="71"/>
        <v>0</v>
      </c>
      <c r="BL66" s="484">
        <f t="shared" si="71"/>
        <v>0</v>
      </c>
      <c r="BM66" s="484">
        <f t="shared" si="71"/>
        <v>0</v>
      </c>
      <c r="BN66" s="484">
        <f t="shared" si="71"/>
        <v>0</v>
      </c>
      <c r="BO66" s="484">
        <f t="shared" si="71"/>
        <v>0</v>
      </c>
      <c r="BP66" s="484">
        <f t="shared" si="71"/>
        <v>0</v>
      </c>
      <c r="BQ66" s="484">
        <f t="shared" si="71"/>
        <v>0</v>
      </c>
      <c r="BR66" s="484">
        <f t="shared" si="71"/>
        <v>0</v>
      </c>
      <c r="BT66" s="484">
        <f t="shared" ref="BT66:CE66" si="72">SUM(U66:U67)</f>
        <v>0</v>
      </c>
      <c r="BU66" s="484">
        <f t="shared" si="72"/>
        <v>0</v>
      </c>
      <c r="BV66" s="484">
        <f t="shared" si="72"/>
        <v>0</v>
      </c>
      <c r="BW66" s="484">
        <f t="shared" si="72"/>
        <v>0</v>
      </c>
      <c r="BX66" s="484">
        <f t="shared" si="72"/>
        <v>0</v>
      </c>
      <c r="BY66" s="484">
        <f t="shared" si="72"/>
        <v>0</v>
      </c>
      <c r="BZ66" s="484">
        <f t="shared" si="72"/>
        <v>0</v>
      </c>
      <c r="CA66" s="484">
        <f t="shared" si="72"/>
        <v>0</v>
      </c>
      <c r="CB66" s="484">
        <f t="shared" si="72"/>
        <v>0</v>
      </c>
      <c r="CC66" s="484">
        <f t="shared" si="72"/>
        <v>0</v>
      </c>
      <c r="CD66" s="484">
        <f t="shared" si="72"/>
        <v>0</v>
      </c>
      <c r="CE66" s="484">
        <f t="shared" si="72"/>
        <v>0</v>
      </c>
      <c r="CH66" s="485" t="s">
        <v>391</v>
      </c>
      <c r="CI66" s="484">
        <f>IF(OR($D66="副園長",$D66="教頭",$D66="主任保育士",$D66="主幹教諭"),0,BG66)</f>
        <v>0</v>
      </c>
      <c r="CJ66" s="484">
        <f t="shared" ref="CJ66:CT66" si="73">IF(OR($D66="副園長",$D66="教頭",$D66="主任保育士",$D66="主幹教諭"),0,BH66)</f>
        <v>0</v>
      </c>
      <c r="CK66" s="484">
        <f t="shared" si="73"/>
        <v>0</v>
      </c>
      <c r="CL66" s="484">
        <f t="shared" si="73"/>
        <v>0</v>
      </c>
      <c r="CM66" s="484">
        <f t="shared" si="73"/>
        <v>0</v>
      </c>
      <c r="CN66" s="484">
        <f t="shared" si="73"/>
        <v>0</v>
      </c>
      <c r="CO66" s="484">
        <f t="shared" si="73"/>
        <v>0</v>
      </c>
      <c r="CP66" s="484">
        <f t="shared" si="73"/>
        <v>0</v>
      </c>
      <c r="CQ66" s="484">
        <f t="shared" si="73"/>
        <v>0</v>
      </c>
      <c r="CR66" s="484">
        <f t="shared" si="73"/>
        <v>0</v>
      </c>
      <c r="CS66" s="484">
        <f t="shared" si="73"/>
        <v>0</v>
      </c>
      <c r="CT66" s="484">
        <f t="shared" si="73"/>
        <v>0</v>
      </c>
    </row>
    <row r="67" spans="1:98" x14ac:dyDescent="0.15">
      <c r="A67" s="734"/>
      <c r="B67" s="737"/>
      <c r="C67" s="737"/>
      <c r="D67" s="737"/>
      <c r="E67" s="740"/>
      <c r="F67" s="737"/>
      <c r="G67" s="486" t="s">
        <v>320</v>
      </c>
      <c r="H67" s="487"/>
      <c r="I67" s="488" t="str">
        <f t="shared" si="57"/>
        <v/>
      </c>
      <c r="J67" s="488" t="str">
        <f t="shared" si="57"/>
        <v/>
      </c>
      <c r="K67" s="488" t="str">
        <f t="shared" si="57"/>
        <v/>
      </c>
      <c r="L67" s="488" t="str">
        <f t="shared" si="57"/>
        <v/>
      </c>
      <c r="M67" s="488" t="str">
        <f t="shared" si="57"/>
        <v/>
      </c>
      <c r="N67" s="488" t="str">
        <f t="shared" si="57"/>
        <v/>
      </c>
      <c r="O67" s="488" t="str">
        <f t="shared" si="57"/>
        <v/>
      </c>
      <c r="P67" s="488" t="str">
        <f t="shared" si="57"/>
        <v/>
      </c>
      <c r="Q67" s="488" t="str">
        <f t="shared" si="57"/>
        <v/>
      </c>
      <c r="R67" s="488" t="str">
        <f t="shared" si="57"/>
        <v/>
      </c>
      <c r="S67" s="488" t="str">
        <f t="shared" si="57"/>
        <v/>
      </c>
      <c r="T67" s="489">
        <f t="shared" si="2"/>
        <v>0</v>
      </c>
      <c r="U67" s="490"/>
      <c r="V67" s="491" t="str">
        <f t="shared" si="58"/>
        <v/>
      </c>
      <c r="W67" s="491" t="str">
        <f t="shared" si="58"/>
        <v/>
      </c>
      <c r="X67" s="491" t="str">
        <f t="shared" si="58"/>
        <v/>
      </c>
      <c r="Y67" s="491" t="str">
        <f t="shared" si="58"/>
        <v/>
      </c>
      <c r="Z67" s="491" t="str">
        <f t="shared" si="58"/>
        <v/>
      </c>
      <c r="AA67" s="491" t="str">
        <f t="shared" si="58"/>
        <v/>
      </c>
      <c r="AB67" s="491" t="str">
        <f t="shared" si="58"/>
        <v/>
      </c>
      <c r="AC67" s="491" t="str">
        <f t="shared" si="58"/>
        <v/>
      </c>
      <c r="AD67" s="491" t="str">
        <f t="shared" si="58"/>
        <v/>
      </c>
      <c r="AE67" s="491" t="str">
        <f t="shared" si="58"/>
        <v/>
      </c>
      <c r="AF67" s="491" t="str">
        <f t="shared" si="58"/>
        <v/>
      </c>
      <c r="AG67" s="489">
        <f t="shared" si="4"/>
        <v>0</v>
      </c>
      <c r="AN67" s="468">
        <v>2</v>
      </c>
      <c r="AO67" s="468">
        <v>3</v>
      </c>
      <c r="AP67" s="468">
        <v>2</v>
      </c>
      <c r="AQ67" s="476">
        <f ca="1">IF($AP67=1,IF(INDIRECT(ADDRESS(($AN67-1)*3+$AO67+5,$AP67+7))="",0,INDIRECT(ADDRESS(($AN67-1)*3+$AO67+5,$AP67+7))),IF(INDIRECT(ADDRESS(($AN67-1)*3+$AO67+5,$AP67+7))="",0,IF(COUNTIF(INDIRECT(ADDRESS(($AN67-1)*36+($AO67-1)*12+6,COLUMN())):INDIRECT(ADDRESS(($AN67-1)*36+($AO67-1)*12+$AP67+4,COLUMN())),INDIRECT(ADDRESS(($AN67-1)*3+$AO67+5,$AP67+7)))&gt;=1,0,INDIRECT(ADDRESS(($AN67-1)*3+$AO67+5,$AP67+7)))))</f>
        <v>0</v>
      </c>
      <c r="AR67" s="468">
        <f ca="1">COUNTIF(INDIRECT("H"&amp;(ROW()+12*(($AN67-1)*3+$AO67)-ROW())/12+5):INDIRECT("S"&amp;(ROW()+12*(($AN67-1)*3+$AO67)-ROW())/12+5),AQ67)</f>
        <v>0</v>
      </c>
      <c r="AS67" s="476">
        <f ca="1">IF($AP67=1,IF(INDIRECT(ADDRESS(($AN67-1)*3+$AO67+5,$AP67+20))="",0,INDIRECT(ADDRESS(($AN67-1)*3+$AO67+5,$AP67+20))),IF(INDIRECT(ADDRESS(($AN67-1)*3+$AO67+5,$AP67+20))="",0,IF(COUNTIF(INDIRECT(ADDRESS(($AN67-1)*36+($AO67-1)*12+6,COLUMN())):INDIRECT(ADDRESS(($AN67-1)*36+($AO67-1)*12+$AP67+4,COLUMN())),INDIRECT(ADDRESS(($AN67-1)*3+$AO67+5,$AP67+20)))&gt;=1,0,INDIRECT(ADDRESS(($AN67-1)*3+$AO67+5,$AP67+20)))))</f>
        <v>0</v>
      </c>
      <c r="AT67" s="468">
        <f ca="1">COUNTIF(INDIRECT("U"&amp;(ROW()+12*(($AN67-1)*3+$AO67)-ROW())/12+5):INDIRECT("AF"&amp;(ROW()+12*(($AN67-1)*3+$AO67)-ROW())/12+5),AS67)</f>
        <v>0</v>
      </c>
      <c r="AU67" s="468">
        <f ca="1">IF(AND(AQ67+AS67&gt;0,AR67+AT67&gt;0),COUNTIF(AU$6:AU66,"&gt;0")+1,0)</f>
        <v>0</v>
      </c>
      <c r="BE67" s="468">
        <v>2</v>
      </c>
      <c r="BF67" s="468" t="s">
        <v>319</v>
      </c>
      <c r="BG67" s="484">
        <f>IF(BG66+BT66&gt;マスタ!$C$3,1,0)</f>
        <v>0</v>
      </c>
      <c r="BH67" s="484">
        <f>IF(BH66+BU66&gt;マスタ!$C$3,1,0)</f>
        <v>0</v>
      </c>
      <c r="BI67" s="484">
        <f>IF(BI66+BV66&gt;マスタ!$C$3,1,0)</f>
        <v>0</v>
      </c>
      <c r="BJ67" s="484">
        <f>IF(BJ66+BW66&gt;マスタ!$C$3,1,0)</f>
        <v>0</v>
      </c>
      <c r="BK67" s="484">
        <f>IF(BK66+BX66&gt;マスタ!$C$3,1,0)</f>
        <v>0</v>
      </c>
      <c r="BL67" s="484">
        <f>IF(BL66+BY66&gt;マスタ!$C$3,1,0)</f>
        <v>0</v>
      </c>
      <c r="BM67" s="484">
        <f>IF(BM66+BZ66&gt;マスタ!$C$3,1,0)</f>
        <v>0</v>
      </c>
      <c r="BN67" s="484">
        <f>IF(BN66+CA66&gt;マスタ!$C$3,1,0)</f>
        <v>0</v>
      </c>
      <c r="BO67" s="484">
        <f>IF(BO66+CB66&gt;マスタ!$C$3,1,0)</f>
        <v>0</v>
      </c>
      <c r="BP67" s="484">
        <f>IF(BP66+CC66&gt;マスタ!$C$3,1,0)</f>
        <v>0</v>
      </c>
      <c r="BQ67" s="484">
        <f>IF(BQ66+CD66&gt;マスタ!$C$3,1,0)</f>
        <v>0</v>
      </c>
      <c r="BR67" s="484">
        <f>IF(BR66+CE66&gt;マスタ!$C$3,1,0)</f>
        <v>0</v>
      </c>
      <c r="BT67" s="484"/>
      <c r="BU67" s="484"/>
      <c r="BV67" s="484"/>
      <c r="BW67" s="484"/>
      <c r="BX67" s="484"/>
      <c r="BY67" s="484"/>
      <c r="BZ67" s="484"/>
      <c r="CA67" s="484"/>
      <c r="CB67" s="484"/>
      <c r="CC67" s="484"/>
      <c r="CD67" s="484"/>
      <c r="CE67" s="484"/>
    </row>
    <row r="68" spans="1:98" x14ac:dyDescent="0.15">
      <c r="A68" s="735"/>
      <c r="B68" s="738"/>
      <c r="C68" s="738"/>
      <c r="D68" s="738"/>
      <c r="E68" s="741"/>
      <c r="F68" s="738"/>
      <c r="G68" s="492" t="s">
        <v>462</v>
      </c>
      <c r="H68" s="493"/>
      <c r="I68" s="494"/>
      <c r="J68" s="494"/>
      <c r="K68" s="494"/>
      <c r="L68" s="494"/>
      <c r="M68" s="494"/>
      <c r="N68" s="494"/>
      <c r="O68" s="494"/>
      <c r="P68" s="494"/>
      <c r="Q68" s="494"/>
      <c r="R68" s="494"/>
      <c r="S68" s="494"/>
      <c r="T68" s="495">
        <f t="shared" si="2"/>
        <v>0</v>
      </c>
      <c r="U68" s="496"/>
      <c r="V68" s="497"/>
      <c r="W68" s="497"/>
      <c r="X68" s="497"/>
      <c r="Y68" s="497"/>
      <c r="Z68" s="497"/>
      <c r="AA68" s="497"/>
      <c r="AB68" s="497"/>
      <c r="AC68" s="497"/>
      <c r="AD68" s="497"/>
      <c r="AE68" s="497"/>
      <c r="AF68" s="497"/>
      <c r="AG68" s="495">
        <f t="shared" si="4"/>
        <v>0</v>
      </c>
      <c r="AN68" s="468">
        <v>2</v>
      </c>
      <c r="AO68" s="468">
        <v>3</v>
      </c>
      <c r="AP68" s="468">
        <v>3</v>
      </c>
      <c r="AQ68" s="476">
        <f ca="1">IF($AP68=1,IF(INDIRECT(ADDRESS(($AN68-1)*3+$AO68+5,$AP68+7))="",0,INDIRECT(ADDRESS(($AN68-1)*3+$AO68+5,$AP68+7))),IF(INDIRECT(ADDRESS(($AN68-1)*3+$AO68+5,$AP68+7))="",0,IF(COUNTIF(INDIRECT(ADDRESS(($AN68-1)*36+($AO68-1)*12+6,COLUMN())):INDIRECT(ADDRESS(($AN68-1)*36+($AO68-1)*12+$AP68+4,COLUMN())),INDIRECT(ADDRESS(($AN68-1)*3+$AO68+5,$AP68+7)))&gt;=1,0,INDIRECT(ADDRESS(($AN68-1)*3+$AO68+5,$AP68+7)))))</f>
        <v>0</v>
      </c>
      <c r="AR68" s="468">
        <f ca="1">COUNTIF(INDIRECT("H"&amp;(ROW()+12*(($AN68-1)*3+$AO68)-ROW())/12+5):INDIRECT("S"&amp;(ROW()+12*(($AN68-1)*3+$AO68)-ROW())/12+5),AQ68)</f>
        <v>0</v>
      </c>
      <c r="AS68" s="476">
        <f ca="1">IF($AP68=1,IF(INDIRECT(ADDRESS(($AN68-1)*3+$AO68+5,$AP68+20))="",0,INDIRECT(ADDRESS(($AN68-1)*3+$AO68+5,$AP68+20))),IF(INDIRECT(ADDRESS(($AN68-1)*3+$AO68+5,$AP68+20))="",0,IF(COUNTIF(INDIRECT(ADDRESS(($AN68-1)*36+($AO68-1)*12+6,COLUMN())):INDIRECT(ADDRESS(($AN68-1)*36+($AO68-1)*12+$AP68+4,COLUMN())),INDIRECT(ADDRESS(($AN68-1)*3+$AO68+5,$AP68+20)))&gt;=1,0,INDIRECT(ADDRESS(($AN68-1)*3+$AO68+5,$AP68+20)))))</f>
        <v>0</v>
      </c>
      <c r="AT68" s="468">
        <f ca="1">COUNTIF(INDIRECT("U"&amp;(ROW()+12*(($AN68-1)*3+$AO68)-ROW())/12+5):INDIRECT("AF"&amp;(ROW()+12*(($AN68-1)*3+$AO68)-ROW())/12+5),AS68)</f>
        <v>0</v>
      </c>
      <c r="AU68" s="468">
        <f ca="1">IF(AND(AQ68+AS68&gt;0,AR68+AT68&gt;0),COUNTIF(AU$6:AU67,"&gt;0")+1,0)</f>
        <v>0</v>
      </c>
      <c r="BE68" s="468">
        <v>3</v>
      </c>
      <c r="BF68" s="485"/>
      <c r="BG68" s="484"/>
      <c r="BH68" s="484"/>
      <c r="BI68" s="484"/>
      <c r="BJ68" s="484"/>
      <c r="BK68" s="484"/>
      <c r="BL68" s="484"/>
      <c r="BM68" s="484"/>
      <c r="BN68" s="484"/>
      <c r="BO68" s="484"/>
      <c r="BP68" s="484"/>
      <c r="BQ68" s="484"/>
      <c r="BR68" s="484"/>
      <c r="BT68" s="484"/>
      <c r="BU68" s="484"/>
      <c r="BV68" s="484"/>
      <c r="BW68" s="484"/>
      <c r="BX68" s="484"/>
      <c r="BY68" s="484"/>
      <c r="BZ68" s="484"/>
      <c r="CA68" s="484"/>
      <c r="CB68" s="484"/>
      <c r="CC68" s="484"/>
      <c r="CD68" s="484"/>
      <c r="CE68" s="484"/>
    </row>
    <row r="69" spans="1:98" x14ac:dyDescent="0.15">
      <c r="A69" s="733">
        <v>22</v>
      </c>
      <c r="B69" s="736"/>
      <c r="C69" s="736"/>
      <c r="D69" s="736"/>
      <c r="E69" s="739"/>
      <c r="F69" s="736"/>
      <c r="G69" s="477" t="s">
        <v>321</v>
      </c>
      <c r="H69" s="478"/>
      <c r="I69" s="479" t="str">
        <f t="shared" si="57"/>
        <v/>
      </c>
      <c r="J69" s="479" t="str">
        <f t="shared" si="57"/>
        <v/>
      </c>
      <c r="K69" s="479" t="str">
        <f t="shared" si="57"/>
        <v/>
      </c>
      <c r="L69" s="479" t="str">
        <f t="shared" si="57"/>
        <v/>
      </c>
      <c r="M69" s="479" t="str">
        <f t="shared" si="57"/>
        <v/>
      </c>
      <c r="N69" s="479" t="str">
        <f t="shared" si="57"/>
        <v/>
      </c>
      <c r="O69" s="479" t="str">
        <f t="shared" si="57"/>
        <v/>
      </c>
      <c r="P69" s="479" t="str">
        <f t="shared" si="57"/>
        <v/>
      </c>
      <c r="Q69" s="479" t="str">
        <f t="shared" si="57"/>
        <v/>
      </c>
      <c r="R69" s="479" t="str">
        <f t="shared" si="57"/>
        <v/>
      </c>
      <c r="S69" s="479" t="str">
        <f t="shared" si="57"/>
        <v/>
      </c>
      <c r="T69" s="480">
        <f t="shared" si="2"/>
        <v>0</v>
      </c>
      <c r="U69" s="481"/>
      <c r="V69" s="482" t="str">
        <f t="shared" si="58"/>
        <v/>
      </c>
      <c r="W69" s="482" t="str">
        <f t="shared" si="58"/>
        <v/>
      </c>
      <c r="X69" s="482" t="str">
        <f t="shared" si="58"/>
        <v/>
      </c>
      <c r="Y69" s="482" t="str">
        <f t="shared" si="58"/>
        <v/>
      </c>
      <c r="Z69" s="482" t="str">
        <f t="shared" si="58"/>
        <v/>
      </c>
      <c r="AA69" s="482" t="str">
        <f t="shared" si="58"/>
        <v/>
      </c>
      <c r="AB69" s="482" t="str">
        <f t="shared" si="58"/>
        <v/>
      </c>
      <c r="AC69" s="482" t="str">
        <f t="shared" si="58"/>
        <v/>
      </c>
      <c r="AD69" s="482" t="str">
        <f t="shared" si="58"/>
        <v/>
      </c>
      <c r="AE69" s="482" t="str">
        <f t="shared" si="58"/>
        <v/>
      </c>
      <c r="AF69" s="482" t="str">
        <f t="shared" si="58"/>
        <v/>
      </c>
      <c r="AG69" s="480">
        <f t="shared" si="4"/>
        <v>0</v>
      </c>
      <c r="AN69" s="468">
        <v>2</v>
      </c>
      <c r="AO69" s="468">
        <v>3</v>
      </c>
      <c r="AP69" s="468">
        <v>4</v>
      </c>
      <c r="AQ69" s="476">
        <f ca="1">IF($AP69=1,IF(INDIRECT(ADDRESS(($AN69-1)*3+$AO69+5,$AP69+7))="",0,INDIRECT(ADDRESS(($AN69-1)*3+$AO69+5,$AP69+7))),IF(INDIRECT(ADDRESS(($AN69-1)*3+$AO69+5,$AP69+7))="",0,IF(COUNTIF(INDIRECT(ADDRESS(($AN69-1)*36+($AO69-1)*12+6,COLUMN())):INDIRECT(ADDRESS(($AN69-1)*36+($AO69-1)*12+$AP69+4,COLUMN())),INDIRECT(ADDRESS(($AN69-1)*3+$AO69+5,$AP69+7)))&gt;=1,0,INDIRECT(ADDRESS(($AN69-1)*3+$AO69+5,$AP69+7)))))</f>
        <v>0</v>
      </c>
      <c r="AR69" s="468">
        <f ca="1">COUNTIF(INDIRECT("H"&amp;(ROW()+12*(($AN69-1)*3+$AO69)-ROW())/12+5):INDIRECT("S"&amp;(ROW()+12*(($AN69-1)*3+$AO69)-ROW())/12+5),AQ69)</f>
        <v>0</v>
      </c>
      <c r="AS69" s="476">
        <f ca="1">IF($AP69=1,IF(INDIRECT(ADDRESS(($AN69-1)*3+$AO69+5,$AP69+20))="",0,INDIRECT(ADDRESS(($AN69-1)*3+$AO69+5,$AP69+20))),IF(INDIRECT(ADDRESS(($AN69-1)*3+$AO69+5,$AP69+20))="",0,IF(COUNTIF(INDIRECT(ADDRESS(($AN69-1)*36+($AO69-1)*12+6,COLUMN())):INDIRECT(ADDRESS(($AN69-1)*36+($AO69-1)*12+$AP69+4,COLUMN())),INDIRECT(ADDRESS(($AN69-1)*3+$AO69+5,$AP69+20)))&gt;=1,0,INDIRECT(ADDRESS(($AN69-1)*3+$AO69+5,$AP69+20)))))</f>
        <v>0</v>
      </c>
      <c r="AT69" s="468">
        <f ca="1">COUNTIF(INDIRECT("U"&amp;(ROW()+12*(($AN69-1)*3+$AO69)-ROW())/12+5):INDIRECT("AF"&amp;(ROW()+12*(($AN69-1)*3+$AO69)-ROW())/12+5),AS69)</f>
        <v>0</v>
      </c>
      <c r="AU69" s="468">
        <f ca="1">IF(AND(AQ69+AS69&gt;0,AR69+AT69&gt;0),COUNTIF(AU$6:AU68,"&gt;0")+1,0)</f>
        <v>0</v>
      </c>
      <c r="BE69" s="468">
        <v>1</v>
      </c>
      <c r="BG69" s="484">
        <f t="shared" ref="BG69:BR69" si="74">SUM(H69:H70)</f>
        <v>0</v>
      </c>
      <c r="BH69" s="484">
        <f t="shared" si="74"/>
        <v>0</v>
      </c>
      <c r="BI69" s="484">
        <f t="shared" si="74"/>
        <v>0</v>
      </c>
      <c r="BJ69" s="484">
        <f t="shared" si="74"/>
        <v>0</v>
      </c>
      <c r="BK69" s="484">
        <f t="shared" si="74"/>
        <v>0</v>
      </c>
      <c r="BL69" s="484">
        <f t="shared" si="74"/>
        <v>0</v>
      </c>
      <c r="BM69" s="484">
        <f t="shared" si="74"/>
        <v>0</v>
      </c>
      <c r="BN69" s="484">
        <f t="shared" si="74"/>
        <v>0</v>
      </c>
      <c r="BO69" s="484">
        <f t="shared" si="74"/>
        <v>0</v>
      </c>
      <c r="BP69" s="484">
        <f t="shared" si="74"/>
        <v>0</v>
      </c>
      <c r="BQ69" s="484">
        <f t="shared" si="74"/>
        <v>0</v>
      </c>
      <c r="BR69" s="484">
        <f t="shared" si="74"/>
        <v>0</v>
      </c>
      <c r="BT69" s="484">
        <f t="shared" ref="BT69:CE69" si="75">SUM(U69:U70)</f>
        <v>0</v>
      </c>
      <c r="BU69" s="484">
        <f t="shared" si="75"/>
        <v>0</v>
      </c>
      <c r="BV69" s="484">
        <f t="shared" si="75"/>
        <v>0</v>
      </c>
      <c r="BW69" s="484">
        <f t="shared" si="75"/>
        <v>0</v>
      </c>
      <c r="BX69" s="484">
        <f t="shared" si="75"/>
        <v>0</v>
      </c>
      <c r="BY69" s="484">
        <f t="shared" si="75"/>
        <v>0</v>
      </c>
      <c r="BZ69" s="484">
        <f t="shared" si="75"/>
        <v>0</v>
      </c>
      <c r="CA69" s="484">
        <f t="shared" si="75"/>
        <v>0</v>
      </c>
      <c r="CB69" s="484">
        <f t="shared" si="75"/>
        <v>0</v>
      </c>
      <c r="CC69" s="484">
        <f t="shared" si="75"/>
        <v>0</v>
      </c>
      <c r="CD69" s="484">
        <f t="shared" si="75"/>
        <v>0</v>
      </c>
      <c r="CE69" s="484">
        <f t="shared" si="75"/>
        <v>0</v>
      </c>
      <c r="CH69" s="485" t="s">
        <v>391</v>
      </c>
      <c r="CI69" s="484">
        <f>IF(OR($D69="副園長",$D69="教頭",$D69="主任保育士",$D69="主幹教諭"),0,BG69)</f>
        <v>0</v>
      </c>
      <c r="CJ69" s="484">
        <f t="shared" ref="CJ69:CT69" si="76">IF(OR($D69="副園長",$D69="教頭",$D69="主任保育士",$D69="主幹教諭"),0,BH69)</f>
        <v>0</v>
      </c>
      <c r="CK69" s="484">
        <f t="shared" si="76"/>
        <v>0</v>
      </c>
      <c r="CL69" s="484">
        <f t="shared" si="76"/>
        <v>0</v>
      </c>
      <c r="CM69" s="484">
        <f t="shared" si="76"/>
        <v>0</v>
      </c>
      <c r="CN69" s="484">
        <f t="shared" si="76"/>
        <v>0</v>
      </c>
      <c r="CO69" s="484">
        <f t="shared" si="76"/>
        <v>0</v>
      </c>
      <c r="CP69" s="484">
        <f t="shared" si="76"/>
        <v>0</v>
      </c>
      <c r="CQ69" s="484">
        <f t="shared" si="76"/>
        <v>0</v>
      </c>
      <c r="CR69" s="484">
        <f t="shared" si="76"/>
        <v>0</v>
      </c>
      <c r="CS69" s="484">
        <f t="shared" si="76"/>
        <v>0</v>
      </c>
      <c r="CT69" s="484">
        <f t="shared" si="76"/>
        <v>0</v>
      </c>
    </row>
    <row r="70" spans="1:98" x14ac:dyDescent="0.15">
      <c r="A70" s="734"/>
      <c r="B70" s="737"/>
      <c r="C70" s="737"/>
      <c r="D70" s="737"/>
      <c r="E70" s="740"/>
      <c r="F70" s="737"/>
      <c r="G70" s="486" t="s">
        <v>320</v>
      </c>
      <c r="H70" s="487"/>
      <c r="I70" s="488" t="str">
        <f t="shared" ref="I70:S85" si="77">IF(H70="","",H70)</f>
        <v/>
      </c>
      <c r="J70" s="488" t="str">
        <f t="shared" si="77"/>
        <v/>
      </c>
      <c r="K70" s="488" t="str">
        <f t="shared" si="77"/>
        <v/>
      </c>
      <c r="L70" s="488" t="str">
        <f t="shared" si="77"/>
        <v/>
      </c>
      <c r="M70" s="488" t="str">
        <f t="shared" si="77"/>
        <v/>
      </c>
      <c r="N70" s="488" t="str">
        <f t="shared" si="77"/>
        <v/>
      </c>
      <c r="O70" s="488" t="str">
        <f t="shared" si="77"/>
        <v/>
      </c>
      <c r="P70" s="488" t="str">
        <f t="shared" si="77"/>
        <v/>
      </c>
      <c r="Q70" s="488" t="str">
        <f t="shared" si="77"/>
        <v/>
      </c>
      <c r="R70" s="488" t="str">
        <f t="shared" si="77"/>
        <v/>
      </c>
      <c r="S70" s="488" t="str">
        <f t="shared" si="77"/>
        <v/>
      </c>
      <c r="T70" s="489">
        <f t="shared" ref="T70:T133" si="78">SUM(H70:S70)</f>
        <v>0</v>
      </c>
      <c r="U70" s="490"/>
      <c r="V70" s="491" t="str">
        <f t="shared" ref="V70:AF85" si="79">IF(U70="","",U70)</f>
        <v/>
      </c>
      <c r="W70" s="491" t="str">
        <f t="shared" si="79"/>
        <v/>
      </c>
      <c r="X70" s="491" t="str">
        <f t="shared" si="79"/>
        <v/>
      </c>
      <c r="Y70" s="491" t="str">
        <f t="shared" si="79"/>
        <v/>
      </c>
      <c r="Z70" s="491" t="str">
        <f t="shared" si="79"/>
        <v/>
      </c>
      <c r="AA70" s="491" t="str">
        <f t="shared" si="79"/>
        <v/>
      </c>
      <c r="AB70" s="491" t="str">
        <f t="shared" si="79"/>
        <v/>
      </c>
      <c r="AC70" s="491" t="str">
        <f t="shared" si="79"/>
        <v/>
      </c>
      <c r="AD70" s="491" t="str">
        <f t="shared" si="79"/>
        <v/>
      </c>
      <c r="AE70" s="491" t="str">
        <f t="shared" si="79"/>
        <v/>
      </c>
      <c r="AF70" s="491" t="str">
        <f t="shared" si="79"/>
        <v/>
      </c>
      <c r="AG70" s="489">
        <f t="shared" ref="AG70:AG133" si="80">SUM(U70:AF70)</f>
        <v>0</v>
      </c>
      <c r="AN70" s="468">
        <v>2</v>
      </c>
      <c r="AO70" s="468">
        <v>3</v>
      </c>
      <c r="AP70" s="468">
        <v>5</v>
      </c>
      <c r="AQ70" s="476">
        <f ca="1">IF($AP70=1,IF(INDIRECT(ADDRESS(($AN70-1)*3+$AO70+5,$AP70+7))="",0,INDIRECT(ADDRESS(($AN70-1)*3+$AO70+5,$AP70+7))),IF(INDIRECT(ADDRESS(($AN70-1)*3+$AO70+5,$AP70+7))="",0,IF(COUNTIF(INDIRECT(ADDRESS(($AN70-1)*36+($AO70-1)*12+6,COLUMN())):INDIRECT(ADDRESS(($AN70-1)*36+($AO70-1)*12+$AP70+4,COLUMN())),INDIRECT(ADDRESS(($AN70-1)*3+$AO70+5,$AP70+7)))&gt;=1,0,INDIRECT(ADDRESS(($AN70-1)*3+$AO70+5,$AP70+7)))))</f>
        <v>0</v>
      </c>
      <c r="AR70" s="468">
        <f ca="1">COUNTIF(INDIRECT("H"&amp;(ROW()+12*(($AN70-1)*3+$AO70)-ROW())/12+5):INDIRECT("S"&amp;(ROW()+12*(($AN70-1)*3+$AO70)-ROW())/12+5),AQ70)</f>
        <v>0</v>
      </c>
      <c r="AS70" s="476">
        <f ca="1">IF($AP70=1,IF(INDIRECT(ADDRESS(($AN70-1)*3+$AO70+5,$AP70+20))="",0,INDIRECT(ADDRESS(($AN70-1)*3+$AO70+5,$AP70+20))),IF(INDIRECT(ADDRESS(($AN70-1)*3+$AO70+5,$AP70+20))="",0,IF(COUNTIF(INDIRECT(ADDRESS(($AN70-1)*36+($AO70-1)*12+6,COLUMN())):INDIRECT(ADDRESS(($AN70-1)*36+($AO70-1)*12+$AP70+4,COLUMN())),INDIRECT(ADDRESS(($AN70-1)*3+$AO70+5,$AP70+20)))&gt;=1,0,INDIRECT(ADDRESS(($AN70-1)*3+$AO70+5,$AP70+20)))))</f>
        <v>0</v>
      </c>
      <c r="AT70" s="468">
        <f ca="1">COUNTIF(INDIRECT("U"&amp;(ROW()+12*(($AN70-1)*3+$AO70)-ROW())/12+5):INDIRECT("AF"&amp;(ROW()+12*(($AN70-1)*3+$AO70)-ROW())/12+5),AS70)</f>
        <v>0</v>
      </c>
      <c r="AU70" s="468">
        <f ca="1">IF(AND(AQ70+AS70&gt;0,AR70+AT70&gt;0),COUNTIF(AU$6:AU69,"&gt;0")+1,0)</f>
        <v>0</v>
      </c>
      <c r="BE70" s="468">
        <v>2</v>
      </c>
      <c r="BF70" s="468" t="s">
        <v>319</v>
      </c>
      <c r="BG70" s="484">
        <f>IF(BG69+BT69&gt;マスタ!$C$3,1,0)</f>
        <v>0</v>
      </c>
      <c r="BH70" s="484">
        <f>IF(BH69+BU69&gt;マスタ!$C$3,1,0)</f>
        <v>0</v>
      </c>
      <c r="BI70" s="484">
        <f>IF(BI69+BV69&gt;マスタ!$C$3,1,0)</f>
        <v>0</v>
      </c>
      <c r="BJ70" s="484">
        <f>IF(BJ69+BW69&gt;マスタ!$C$3,1,0)</f>
        <v>0</v>
      </c>
      <c r="BK70" s="484">
        <f>IF(BK69+BX69&gt;マスタ!$C$3,1,0)</f>
        <v>0</v>
      </c>
      <c r="BL70" s="484">
        <f>IF(BL69+BY69&gt;マスタ!$C$3,1,0)</f>
        <v>0</v>
      </c>
      <c r="BM70" s="484">
        <f>IF(BM69+BZ69&gt;マスタ!$C$3,1,0)</f>
        <v>0</v>
      </c>
      <c r="BN70" s="484">
        <f>IF(BN69+CA69&gt;マスタ!$C$3,1,0)</f>
        <v>0</v>
      </c>
      <c r="BO70" s="484">
        <f>IF(BO69+CB69&gt;マスタ!$C$3,1,0)</f>
        <v>0</v>
      </c>
      <c r="BP70" s="484">
        <f>IF(BP69+CC69&gt;マスタ!$C$3,1,0)</f>
        <v>0</v>
      </c>
      <c r="BQ70" s="484">
        <f>IF(BQ69+CD69&gt;マスタ!$C$3,1,0)</f>
        <v>0</v>
      </c>
      <c r="BR70" s="484">
        <f>IF(BR69+CE69&gt;マスタ!$C$3,1,0)</f>
        <v>0</v>
      </c>
      <c r="BT70" s="484"/>
      <c r="BU70" s="484"/>
      <c r="BV70" s="484"/>
      <c r="BW70" s="484"/>
      <c r="BX70" s="484"/>
      <c r="BY70" s="484"/>
      <c r="BZ70" s="484"/>
      <c r="CA70" s="484"/>
      <c r="CB70" s="484"/>
      <c r="CC70" s="484"/>
      <c r="CD70" s="484"/>
      <c r="CE70" s="484"/>
    </row>
    <row r="71" spans="1:98" x14ac:dyDescent="0.15">
      <c r="A71" s="735"/>
      <c r="B71" s="738"/>
      <c r="C71" s="738"/>
      <c r="D71" s="738"/>
      <c r="E71" s="741"/>
      <c r="F71" s="738"/>
      <c r="G71" s="492" t="s">
        <v>462</v>
      </c>
      <c r="H71" s="493"/>
      <c r="I71" s="494"/>
      <c r="J71" s="494"/>
      <c r="K71" s="494"/>
      <c r="L71" s="494"/>
      <c r="M71" s="494"/>
      <c r="N71" s="494"/>
      <c r="O71" s="494"/>
      <c r="P71" s="494"/>
      <c r="Q71" s="494"/>
      <c r="R71" s="494"/>
      <c r="S71" s="494"/>
      <c r="T71" s="495">
        <f t="shared" si="78"/>
        <v>0</v>
      </c>
      <c r="U71" s="496"/>
      <c r="V71" s="497"/>
      <c r="W71" s="497"/>
      <c r="X71" s="497"/>
      <c r="Y71" s="497"/>
      <c r="Z71" s="497"/>
      <c r="AA71" s="497"/>
      <c r="AB71" s="497"/>
      <c r="AC71" s="497"/>
      <c r="AD71" s="497"/>
      <c r="AE71" s="497"/>
      <c r="AF71" s="497"/>
      <c r="AG71" s="495">
        <f t="shared" si="80"/>
        <v>0</v>
      </c>
      <c r="AN71" s="468">
        <v>2</v>
      </c>
      <c r="AO71" s="468">
        <v>3</v>
      </c>
      <c r="AP71" s="468">
        <v>6</v>
      </c>
      <c r="AQ71" s="476">
        <f ca="1">IF($AP71=1,IF(INDIRECT(ADDRESS(($AN71-1)*3+$AO71+5,$AP71+7))="",0,INDIRECT(ADDRESS(($AN71-1)*3+$AO71+5,$AP71+7))),IF(INDIRECT(ADDRESS(($AN71-1)*3+$AO71+5,$AP71+7))="",0,IF(COUNTIF(INDIRECT(ADDRESS(($AN71-1)*36+($AO71-1)*12+6,COLUMN())):INDIRECT(ADDRESS(($AN71-1)*36+($AO71-1)*12+$AP71+4,COLUMN())),INDIRECT(ADDRESS(($AN71-1)*3+$AO71+5,$AP71+7)))&gt;=1,0,INDIRECT(ADDRESS(($AN71-1)*3+$AO71+5,$AP71+7)))))</f>
        <v>0</v>
      </c>
      <c r="AR71" s="468">
        <f ca="1">COUNTIF(INDIRECT("H"&amp;(ROW()+12*(($AN71-1)*3+$AO71)-ROW())/12+5):INDIRECT("S"&amp;(ROW()+12*(($AN71-1)*3+$AO71)-ROW())/12+5),AQ71)</f>
        <v>0</v>
      </c>
      <c r="AS71" s="476">
        <f ca="1">IF($AP71=1,IF(INDIRECT(ADDRESS(($AN71-1)*3+$AO71+5,$AP71+20))="",0,INDIRECT(ADDRESS(($AN71-1)*3+$AO71+5,$AP71+20))),IF(INDIRECT(ADDRESS(($AN71-1)*3+$AO71+5,$AP71+20))="",0,IF(COUNTIF(INDIRECT(ADDRESS(($AN71-1)*36+($AO71-1)*12+6,COLUMN())):INDIRECT(ADDRESS(($AN71-1)*36+($AO71-1)*12+$AP71+4,COLUMN())),INDIRECT(ADDRESS(($AN71-1)*3+$AO71+5,$AP71+20)))&gt;=1,0,INDIRECT(ADDRESS(($AN71-1)*3+$AO71+5,$AP71+20)))))</f>
        <v>0</v>
      </c>
      <c r="AT71" s="468">
        <f ca="1">COUNTIF(INDIRECT("U"&amp;(ROW()+12*(($AN71-1)*3+$AO71)-ROW())/12+5):INDIRECT("AF"&amp;(ROW()+12*(($AN71-1)*3+$AO71)-ROW())/12+5),AS71)</f>
        <v>0</v>
      </c>
      <c r="AU71" s="468">
        <f ca="1">IF(AND(AQ71+AS71&gt;0,AR71+AT71&gt;0),COUNTIF(AU$6:AU70,"&gt;0")+1,0)</f>
        <v>0</v>
      </c>
      <c r="BE71" s="468">
        <v>3</v>
      </c>
      <c r="BF71" s="485"/>
      <c r="BG71" s="484"/>
      <c r="BH71" s="484"/>
      <c r="BI71" s="484"/>
      <c r="BJ71" s="484"/>
      <c r="BK71" s="484"/>
      <c r="BL71" s="484"/>
      <c r="BM71" s="484"/>
      <c r="BN71" s="484"/>
      <c r="BO71" s="484"/>
      <c r="BP71" s="484"/>
      <c r="BQ71" s="484"/>
      <c r="BR71" s="484"/>
      <c r="BT71" s="484"/>
      <c r="BU71" s="484"/>
      <c r="BV71" s="484"/>
      <c r="BW71" s="484"/>
      <c r="BX71" s="484"/>
      <c r="BY71" s="484"/>
      <c r="BZ71" s="484"/>
      <c r="CA71" s="484"/>
      <c r="CB71" s="484"/>
      <c r="CC71" s="484"/>
      <c r="CD71" s="484"/>
      <c r="CE71" s="484"/>
    </row>
    <row r="72" spans="1:98" x14ac:dyDescent="0.15">
      <c r="A72" s="733">
        <v>23</v>
      </c>
      <c r="B72" s="736"/>
      <c r="C72" s="736"/>
      <c r="D72" s="736"/>
      <c r="E72" s="739"/>
      <c r="F72" s="736"/>
      <c r="G72" s="477" t="s">
        <v>321</v>
      </c>
      <c r="H72" s="478"/>
      <c r="I72" s="479" t="str">
        <f t="shared" si="77"/>
        <v/>
      </c>
      <c r="J72" s="479" t="str">
        <f t="shared" si="77"/>
        <v/>
      </c>
      <c r="K72" s="479" t="str">
        <f t="shared" si="77"/>
        <v/>
      </c>
      <c r="L72" s="479" t="str">
        <f t="shared" si="77"/>
        <v/>
      </c>
      <c r="M72" s="479" t="str">
        <f t="shared" si="77"/>
        <v/>
      </c>
      <c r="N72" s="479" t="str">
        <f t="shared" si="77"/>
        <v/>
      </c>
      <c r="O72" s="479" t="str">
        <f t="shared" si="77"/>
        <v/>
      </c>
      <c r="P72" s="479" t="str">
        <f t="shared" si="77"/>
        <v/>
      </c>
      <c r="Q72" s="479" t="str">
        <f t="shared" si="77"/>
        <v/>
      </c>
      <c r="R72" s="479" t="str">
        <f t="shared" si="77"/>
        <v/>
      </c>
      <c r="S72" s="479" t="str">
        <f t="shared" si="77"/>
        <v/>
      </c>
      <c r="T72" s="480">
        <f t="shared" si="78"/>
        <v>0</v>
      </c>
      <c r="U72" s="481"/>
      <c r="V72" s="482" t="str">
        <f t="shared" si="79"/>
        <v/>
      </c>
      <c r="W72" s="482" t="str">
        <f t="shared" si="79"/>
        <v/>
      </c>
      <c r="X72" s="482" t="str">
        <f t="shared" si="79"/>
        <v/>
      </c>
      <c r="Y72" s="482" t="str">
        <f t="shared" si="79"/>
        <v/>
      </c>
      <c r="Z72" s="482" t="str">
        <f t="shared" si="79"/>
        <v/>
      </c>
      <c r="AA72" s="482" t="str">
        <f t="shared" si="79"/>
        <v/>
      </c>
      <c r="AB72" s="482" t="str">
        <f t="shared" si="79"/>
        <v/>
      </c>
      <c r="AC72" s="482" t="str">
        <f t="shared" si="79"/>
        <v/>
      </c>
      <c r="AD72" s="482" t="str">
        <f t="shared" si="79"/>
        <v/>
      </c>
      <c r="AE72" s="482" t="str">
        <f t="shared" si="79"/>
        <v/>
      </c>
      <c r="AF72" s="482" t="str">
        <f t="shared" si="79"/>
        <v/>
      </c>
      <c r="AG72" s="480">
        <f t="shared" si="80"/>
        <v>0</v>
      </c>
      <c r="AN72" s="468">
        <v>2</v>
      </c>
      <c r="AO72" s="468">
        <v>3</v>
      </c>
      <c r="AP72" s="468">
        <v>7</v>
      </c>
      <c r="AQ72" s="476">
        <f ca="1">IF($AP72=1,IF(INDIRECT(ADDRESS(($AN72-1)*3+$AO72+5,$AP72+7))="",0,INDIRECT(ADDRESS(($AN72-1)*3+$AO72+5,$AP72+7))),IF(INDIRECT(ADDRESS(($AN72-1)*3+$AO72+5,$AP72+7))="",0,IF(COUNTIF(INDIRECT(ADDRESS(($AN72-1)*36+($AO72-1)*12+6,COLUMN())):INDIRECT(ADDRESS(($AN72-1)*36+($AO72-1)*12+$AP72+4,COLUMN())),INDIRECT(ADDRESS(($AN72-1)*3+$AO72+5,$AP72+7)))&gt;=1,0,INDIRECT(ADDRESS(($AN72-1)*3+$AO72+5,$AP72+7)))))</f>
        <v>0</v>
      </c>
      <c r="AR72" s="468">
        <f ca="1">COUNTIF(INDIRECT("H"&amp;(ROW()+12*(($AN72-1)*3+$AO72)-ROW())/12+5):INDIRECT("S"&amp;(ROW()+12*(($AN72-1)*3+$AO72)-ROW())/12+5),AQ72)</f>
        <v>0</v>
      </c>
      <c r="AS72" s="476">
        <f ca="1">IF($AP72=1,IF(INDIRECT(ADDRESS(($AN72-1)*3+$AO72+5,$AP72+20))="",0,INDIRECT(ADDRESS(($AN72-1)*3+$AO72+5,$AP72+20))),IF(INDIRECT(ADDRESS(($AN72-1)*3+$AO72+5,$AP72+20))="",0,IF(COUNTIF(INDIRECT(ADDRESS(($AN72-1)*36+($AO72-1)*12+6,COLUMN())):INDIRECT(ADDRESS(($AN72-1)*36+($AO72-1)*12+$AP72+4,COLUMN())),INDIRECT(ADDRESS(($AN72-1)*3+$AO72+5,$AP72+20)))&gt;=1,0,INDIRECT(ADDRESS(($AN72-1)*3+$AO72+5,$AP72+20)))))</f>
        <v>0</v>
      </c>
      <c r="AT72" s="468">
        <f ca="1">COUNTIF(INDIRECT("U"&amp;(ROW()+12*(($AN72-1)*3+$AO72)-ROW())/12+5):INDIRECT("AF"&amp;(ROW()+12*(($AN72-1)*3+$AO72)-ROW())/12+5),AS72)</f>
        <v>0</v>
      </c>
      <c r="AU72" s="468">
        <f ca="1">IF(AND(AQ72+AS72&gt;0,AR72+AT72&gt;0),COUNTIF(AU$6:AU71,"&gt;0")+1,0)</f>
        <v>0</v>
      </c>
      <c r="BE72" s="468">
        <v>1</v>
      </c>
      <c r="BG72" s="484">
        <f t="shared" ref="BG72:BR72" si="81">SUM(H72:H73)</f>
        <v>0</v>
      </c>
      <c r="BH72" s="484">
        <f t="shared" si="81"/>
        <v>0</v>
      </c>
      <c r="BI72" s="484">
        <f t="shared" si="81"/>
        <v>0</v>
      </c>
      <c r="BJ72" s="484">
        <f t="shared" si="81"/>
        <v>0</v>
      </c>
      <c r="BK72" s="484">
        <f t="shared" si="81"/>
        <v>0</v>
      </c>
      <c r="BL72" s="484">
        <f t="shared" si="81"/>
        <v>0</v>
      </c>
      <c r="BM72" s="484">
        <f t="shared" si="81"/>
        <v>0</v>
      </c>
      <c r="BN72" s="484">
        <f t="shared" si="81"/>
        <v>0</v>
      </c>
      <c r="BO72" s="484">
        <f t="shared" si="81"/>
        <v>0</v>
      </c>
      <c r="BP72" s="484">
        <f t="shared" si="81"/>
        <v>0</v>
      </c>
      <c r="BQ72" s="484">
        <f t="shared" si="81"/>
        <v>0</v>
      </c>
      <c r="BR72" s="484">
        <f t="shared" si="81"/>
        <v>0</v>
      </c>
      <c r="BT72" s="484">
        <f t="shared" ref="BT72:CE72" si="82">SUM(U72:U73)</f>
        <v>0</v>
      </c>
      <c r="BU72" s="484">
        <f t="shared" si="82"/>
        <v>0</v>
      </c>
      <c r="BV72" s="484">
        <f t="shared" si="82"/>
        <v>0</v>
      </c>
      <c r="BW72" s="484">
        <f t="shared" si="82"/>
        <v>0</v>
      </c>
      <c r="BX72" s="484">
        <f t="shared" si="82"/>
        <v>0</v>
      </c>
      <c r="BY72" s="484">
        <f t="shared" si="82"/>
        <v>0</v>
      </c>
      <c r="BZ72" s="484">
        <f t="shared" si="82"/>
        <v>0</v>
      </c>
      <c r="CA72" s="484">
        <f t="shared" si="82"/>
        <v>0</v>
      </c>
      <c r="CB72" s="484">
        <f t="shared" si="82"/>
        <v>0</v>
      </c>
      <c r="CC72" s="484">
        <f t="shared" si="82"/>
        <v>0</v>
      </c>
      <c r="CD72" s="484">
        <f t="shared" si="82"/>
        <v>0</v>
      </c>
      <c r="CE72" s="484">
        <f t="shared" si="82"/>
        <v>0</v>
      </c>
      <c r="CH72" s="485" t="s">
        <v>391</v>
      </c>
      <c r="CI72" s="484">
        <f>IF(OR($D72="副園長",$D72="教頭",$D72="主任保育士",$D72="主幹教諭"),0,BG72)</f>
        <v>0</v>
      </c>
      <c r="CJ72" s="484">
        <f t="shared" ref="CJ72:CT72" si="83">IF(OR($D72="副園長",$D72="教頭",$D72="主任保育士",$D72="主幹教諭"),0,BH72)</f>
        <v>0</v>
      </c>
      <c r="CK72" s="484">
        <f t="shared" si="83"/>
        <v>0</v>
      </c>
      <c r="CL72" s="484">
        <f t="shared" si="83"/>
        <v>0</v>
      </c>
      <c r="CM72" s="484">
        <f t="shared" si="83"/>
        <v>0</v>
      </c>
      <c r="CN72" s="484">
        <f t="shared" si="83"/>
        <v>0</v>
      </c>
      <c r="CO72" s="484">
        <f t="shared" si="83"/>
        <v>0</v>
      </c>
      <c r="CP72" s="484">
        <f t="shared" si="83"/>
        <v>0</v>
      </c>
      <c r="CQ72" s="484">
        <f t="shared" si="83"/>
        <v>0</v>
      </c>
      <c r="CR72" s="484">
        <f t="shared" si="83"/>
        <v>0</v>
      </c>
      <c r="CS72" s="484">
        <f t="shared" si="83"/>
        <v>0</v>
      </c>
      <c r="CT72" s="484">
        <f t="shared" si="83"/>
        <v>0</v>
      </c>
    </row>
    <row r="73" spans="1:98" x14ac:dyDescent="0.15">
      <c r="A73" s="734"/>
      <c r="B73" s="737"/>
      <c r="C73" s="737"/>
      <c r="D73" s="737"/>
      <c r="E73" s="740"/>
      <c r="F73" s="737"/>
      <c r="G73" s="486" t="s">
        <v>320</v>
      </c>
      <c r="H73" s="487"/>
      <c r="I73" s="488" t="str">
        <f t="shared" si="77"/>
        <v/>
      </c>
      <c r="J73" s="488" t="str">
        <f t="shared" si="77"/>
        <v/>
      </c>
      <c r="K73" s="488" t="str">
        <f t="shared" si="77"/>
        <v/>
      </c>
      <c r="L73" s="488" t="str">
        <f t="shared" si="77"/>
        <v/>
      </c>
      <c r="M73" s="488" t="str">
        <f t="shared" si="77"/>
        <v/>
      </c>
      <c r="N73" s="488" t="str">
        <f t="shared" si="77"/>
        <v/>
      </c>
      <c r="O73" s="488" t="str">
        <f t="shared" si="77"/>
        <v/>
      </c>
      <c r="P73" s="488" t="str">
        <f t="shared" si="77"/>
        <v/>
      </c>
      <c r="Q73" s="488" t="str">
        <f t="shared" si="77"/>
        <v/>
      </c>
      <c r="R73" s="488" t="str">
        <f t="shared" si="77"/>
        <v/>
      </c>
      <c r="S73" s="488" t="str">
        <f t="shared" si="77"/>
        <v/>
      </c>
      <c r="T73" s="489">
        <f t="shared" si="78"/>
        <v>0</v>
      </c>
      <c r="U73" s="490"/>
      <c r="V73" s="491" t="str">
        <f t="shared" si="79"/>
        <v/>
      </c>
      <c r="W73" s="491" t="str">
        <f t="shared" si="79"/>
        <v/>
      </c>
      <c r="X73" s="491" t="str">
        <f t="shared" si="79"/>
        <v/>
      </c>
      <c r="Y73" s="491" t="str">
        <f t="shared" si="79"/>
        <v/>
      </c>
      <c r="Z73" s="491" t="str">
        <f t="shared" si="79"/>
        <v/>
      </c>
      <c r="AA73" s="491" t="str">
        <f t="shared" si="79"/>
        <v/>
      </c>
      <c r="AB73" s="491" t="str">
        <f t="shared" si="79"/>
        <v/>
      </c>
      <c r="AC73" s="491" t="str">
        <f t="shared" si="79"/>
        <v/>
      </c>
      <c r="AD73" s="491" t="str">
        <f t="shared" si="79"/>
        <v/>
      </c>
      <c r="AE73" s="491" t="str">
        <f t="shared" si="79"/>
        <v/>
      </c>
      <c r="AF73" s="491" t="str">
        <f t="shared" si="79"/>
        <v/>
      </c>
      <c r="AG73" s="489">
        <f t="shared" si="80"/>
        <v>0</v>
      </c>
      <c r="AN73" s="468">
        <v>2</v>
      </c>
      <c r="AO73" s="468">
        <v>3</v>
      </c>
      <c r="AP73" s="468">
        <v>8</v>
      </c>
      <c r="AQ73" s="476">
        <f ca="1">IF($AP73=1,IF(INDIRECT(ADDRESS(($AN73-1)*3+$AO73+5,$AP73+7))="",0,INDIRECT(ADDRESS(($AN73-1)*3+$AO73+5,$AP73+7))),IF(INDIRECT(ADDRESS(($AN73-1)*3+$AO73+5,$AP73+7))="",0,IF(COUNTIF(INDIRECT(ADDRESS(($AN73-1)*36+($AO73-1)*12+6,COLUMN())):INDIRECT(ADDRESS(($AN73-1)*36+($AO73-1)*12+$AP73+4,COLUMN())),INDIRECT(ADDRESS(($AN73-1)*3+$AO73+5,$AP73+7)))&gt;=1,0,INDIRECT(ADDRESS(($AN73-1)*3+$AO73+5,$AP73+7)))))</f>
        <v>0</v>
      </c>
      <c r="AR73" s="468">
        <f ca="1">COUNTIF(INDIRECT("H"&amp;(ROW()+12*(($AN73-1)*3+$AO73)-ROW())/12+5):INDIRECT("S"&amp;(ROW()+12*(($AN73-1)*3+$AO73)-ROW())/12+5),AQ73)</f>
        <v>0</v>
      </c>
      <c r="AS73" s="476">
        <f ca="1">IF($AP73=1,IF(INDIRECT(ADDRESS(($AN73-1)*3+$AO73+5,$AP73+20))="",0,INDIRECT(ADDRESS(($AN73-1)*3+$AO73+5,$AP73+20))),IF(INDIRECT(ADDRESS(($AN73-1)*3+$AO73+5,$AP73+20))="",0,IF(COUNTIF(INDIRECT(ADDRESS(($AN73-1)*36+($AO73-1)*12+6,COLUMN())):INDIRECT(ADDRESS(($AN73-1)*36+($AO73-1)*12+$AP73+4,COLUMN())),INDIRECT(ADDRESS(($AN73-1)*3+$AO73+5,$AP73+20)))&gt;=1,0,INDIRECT(ADDRESS(($AN73-1)*3+$AO73+5,$AP73+20)))))</f>
        <v>0</v>
      </c>
      <c r="AT73" s="468">
        <f ca="1">COUNTIF(INDIRECT("U"&amp;(ROW()+12*(($AN73-1)*3+$AO73)-ROW())/12+5):INDIRECT("AF"&amp;(ROW()+12*(($AN73-1)*3+$AO73)-ROW())/12+5),AS73)</f>
        <v>0</v>
      </c>
      <c r="AU73" s="468">
        <f ca="1">IF(AND(AQ73+AS73&gt;0,AR73+AT73&gt;0),COUNTIF(AU$6:AU72,"&gt;0")+1,0)</f>
        <v>0</v>
      </c>
      <c r="BE73" s="468">
        <v>2</v>
      </c>
      <c r="BF73" s="468" t="s">
        <v>319</v>
      </c>
      <c r="BG73" s="484">
        <f>IF(BG72+BT72&gt;マスタ!$C$3,1,0)</f>
        <v>0</v>
      </c>
      <c r="BH73" s="484">
        <f>IF(BH72+BU72&gt;マスタ!$C$3,1,0)</f>
        <v>0</v>
      </c>
      <c r="BI73" s="484">
        <f>IF(BI72+BV72&gt;マスタ!$C$3,1,0)</f>
        <v>0</v>
      </c>
      <c r="BJ73" s="484">
        <f>IF(BJ72+BW72&gt;マスタ!$C$3,1,0)</f>
        <v>0</v>
      </c>
      <c r="BK73" s="484">
        <f>IF(BK72+BX72&gt;マスタ!$C$3,1,0)</f>
        <v>0</v>
      </c>
      <c r="BL73" s="484">
        <f>IF(BL72+BY72&gt;マスタ!$C$3,1,0)</f>
        <v>0</v>
      </c>
      <c r="BM73" s="484">
        <f>IF(BM72+BZ72&gt;マスタ!$C$3,1,0)</f>
        <v>0</v>
      </c>
      <c r="BN73" s="484">
        <f>IF(BN72+CA72&gt;マスタ!$C$3,1,0)</f>
        <v>0</v>
      </c>
      <c r="BO73" s="484">
        <f>IF(BO72+CB72&gt;マスタ!$C$3,1,0)</f>
        <v>0</v>
      </c>
      <c r="BP73" s="484">
        <f>IF(BP72+CC72&gt;マスタ!$C$3,1,0)</f>
        <v>0</v>
      </c>
      <c r="BQ73" s="484">
        <f>IF(BQ72+CD72&gt;マスタ!$C$3,1,0)</f>
        <v>0</v>
      </c>
      <c r="BR73" s="484">
        <f>IF(BR72+CE72&gt;マスタ!$C$3,1,0)</f>
        <v>0</v>
      </c>
      <c r="BT73" s="484"/>
      <c r="BU73" s="484"/>
      <c r="BV73" s="484"/>
      <c r="BW73" s="484"/>
      <c r="BX73" s="484"/>
      <c r="BY73" s="484"/>
      <c r="BZ73" s="484"/>
      <c r="CA73" s="484"/>
      <c r="CB73" s="484"/>
      <c r="CC73" s="484"/>
      <c r="CD73" s="484"/>
      <c r="CE73" s="484"/>
    </row>
    <row r="74" spans="1:98" x14ac:dyDescent="0.15">
      <c r="A74" s="735"/>
      <c r="B74" s="738"/>
      <c r="C74" s="738"/>
      <c r="D74" s="738"/>
      <c r="E74" s="741"/>
      <c r="F74" s="738"/>
      <c r="G74" s="492" t="s">
        <v>462</v>
      </c>
      <c r="H74" s="493"/>
      <c r="I74" s="494"/>
      <c r="J74" s="494"/>
      <c r="K74" s="494"/>
      <c r="L74" s="494"/>
      <c r="M74" s="494"/>
      <c r="N74" s="494"/>
      <c r="O74" s="494"/>
      <c r="P74" s="494"/>
      <c r="Q74" s="494"/>
      <c r="R74" s="494"/>
      <c r="S74" s="494"/>
      <c r="T74" s="495">
        <f t="shared" si="78"/>
        <v>0</v>
      </c>
      <c r="U74" s="496"/>
      <c r="V74" s="497"/>
      <c r="W74" s="497"/>
      <c r="X74" s="497"/>
      <c r="Y74" s="497"/>
      <c r="Z74" s="497"/>
      <c r="AA74" s="497"/>
      <c r="AB74" s="497"/>
      <c r="AC74" s="497"/>
      <c r="AD74" s="497"/>
      <c r="AE74" s="497"/>
      <c r="AF74" s="497"/>
      <c r="AG74" s="495">
        <f t="shared" si="80"/>
        <v>0</v>
      </c>
      <c r="AN74" s="468">
        <v>2</v>
      </c>
      <c r="AO74" s="468">
        <v>3</v>
      </c>
      <c r="AP74" s="468">
        <v>9</v>
      </c>
      <c r="AQ74" s="476">
        <f ca="1">IF($AP74=1,IF(INDIRECT(ADDRESS(($AN74-1)*3+$AO74+5,$AP74+7))="",0,INDIRECT(ADDRESS(($AN74-1)*3+$AO74+5,$AP74+7))),IF(INDIRECT(ADDRESS(($AN74-1)*3+$AO74+5,$AP74+7))="",0,IF(COUNTIF(INDIRECT(ADDRESS(($AN74-1)*36+($AO74-1)*12+6,COLUMN())):INDIRECT(ADDRESS(($AN74-1)*36+($AO74-1)*12+$AP74+4,COLUMN())),INDIRECT(ADDRESS(($AN74-1)*3+$AO74+5,$AP74+7)))&gt;=1,0,INDIRECT(ADDRESS(($AN74-1)*3+$AO74+5,$AP74+7)))))</f>
        <v>0</v>
      </c>
      <c r="AR74" s="468">
        <f ca="1">COUNTIF(INDIRECT("H"&amp;(ROW()+12*(($AN74-1)*3+$AO74)-ROW())/12+5):INDIRECT("S"&amp;(ROW()+12*(($AN74-1)*3+$AO74)-ROW())/12+5),AQ74)</f>
        <v>0</v>
      </c>
      <c r="AS74" s="476">
        <f ca="1">IF($AP74=1,IF(INDIRECT(ADDRESS(($AN74-1)*3+$AO74+5,$AP74+20))="",0,INDIRECT(ADDRESS(($AN74-1)*3+$AO74+5,$AP74+20))),IF(INDIRECT(ADDRESS(($AN74-1)*3+$AO74+5,$AP74+20))="",0,IF(COUNTIF(INDIRECT(ADDRESS(($AN74-1)*36+($AO74-1)*12+6,COLUMN())):INDIRECT(ADDRESS(($AN74-1)*36+($AO74-1)*12+$AP74+4,COLUMN())),INDIRECT(ADDRESS(($AN74-1)*3+$AO74+5,$AP74+20)))&gt;=1,0,INDIRECT(ADDRESS(($AN74-1)*3+$AO74+5,$AP74+20)))))</f>
        <v>0</v>
      </c>
      <c r="AT74" s="468">
        <f ca="1">COUNTIF(INDIRECT("U"&amp;(ROW()+12*(($AN74-1)*3+$AO74)-ROW())/12+5):INDIRECT("AF"&amp;(ROW()+12*(($AN74-1)*3+$AO74)-ROW())/12+5),AS74)</f>
        <v>0</v>
      </c>
      <c r="AU74" s="468">
        <f ca="1">IF(AND(AQ74+AS74&gt;0,AR74+AT74&gt;0),COUNTIF(AU$6:AU73,"&gt;0")+1,0)</f>
        <v>0</v>
      </c>
      <c r="BE74" s="468">
        <v>3</v>
      </c>
      <c r="BF74" s="485"/>
      <c r="BG74" s="484"/>
      <c r="BH74" s="484"/>
      <c r="BI74" s="484"/>
      <c r="BJ74" s="484"/>
      <c r="BK74" s="484"/>
      <c r="BL74" s="484"/>
      <c r="BM74" s="484"/>
      <c r="BN74" s="484"/>
      <c r="BO74" s="484"/>
      <c r="BP74" s="484"/>
      <c r="BQ74" s="484"/>
      <c r="BR74" s="484"/>
      <c r="BT74" s="484"/>
      <c r="BU74" s="484"/>
      <c r="BV74" s="484"/>
      <c r="BW74" s="484"/>
      <c r="BX74" s="484"/>
      <c r="BY74" s="484"/>
      <c r="BZ74" s="484"/>
      <c r="CA74" s="484"/>
      <c r="CB74" s="484"/>
      <c r="CC74" s="484"/>
      <c r="CD74" s="484"/>
      <c r="CE74" s="484"/>
    </row>
    <row r="75" spans="1:98" x14ac:dyDescent="0.15">
      <c r="A75" s="733">
        <v>24</v>
      </c>
      <c r="B75" s="736"/>
      <c r="C75" s="736"/>
      <c r="D75" s="736"/>
      <c r="E75" s="739"/>
      <c r="F75" s="736"/>
      <c r="G75" s="477" t="s">
        <v>321</v>
      </c>
      <c r="H75" s="478"/>
      <c r="I75" s="479" t="str">
        <f t="shared" si="77"/>
        <v/>
      </c>
      <c r="J75" s="479" t="str">
        <f t="shared" si="77"/>
        <v/>
      </c>
      <c r="K75" s="479" t="str">
        <f t="shared" si="77"/>
        <v/>
      </c>
      <c r="L75" s="479" t="str">
        <f t="shared" si="77"/>
        <v/>
      </c>
      <c r="M75" s="479" t="str">
        <f t="shared" si="77"/>
        <v/>
      </c>
      <c r="N75" s="479" t="str">
        <f t="shared" si="77"/>
        <v/>
      </c>
      <c r="O75" s="479" t="str">
        <f t="shared" si="77"/>
        <v/>
      </c>
      <c r="P75" s="479" t="str">
        <f t="shared" si="77"/>
        <v/>
      </c>
      <c r="Q75" s="479" t="str">
        <f t="shared" si="77"/>
        <v/>
      </c>
      <c r="R75" s="479" t="str">
        <f t="shared" si="77"/>
        <v/>
      </c>
      <c r="S75" s="479" t="str">
        <f t="shared" si="77"/>
        <v/>
      </c>
      <c r="T75" s="480">
        <f t="shared" si="78"/>
        <v>0</v>
      </c>
      <c r="U75" s="481"/>
      <c r="V75" s="482" t="str">
        <f t="shared" si="79"/>
        <v/>
      </c>
      <c r="W75" s="482" t="str">
        <f t="shared" si="79"/>
        <v/>
      </c>
      <c r="X75" s="482" t="str">
        <f t="shared" si="79"/>
        <v/>
      </c>
      <c r="Y75" s="482" t="str">
        <f t="shared" si="79"/>
        <v/>
      </c>
      <c r="Z75" s="482" t="str">
        <f t="shared" si="79"/>
        <v/>
      </c>
      <c r="AA75" s="482" t="str">
        <f t="shared" si="79"/>
        <v/>
      </c>
      <c r="AB75" s="482" t="str">
        <f t="shared" si="79"/>
        <v/>
      </c>
      <c r="AC75" s="482" t="str">
        <f t="shared" si="79"/>
        <v/>
      </c>
      <c r="AD75" s="482" t="str">
        <f t="shared" si="79"/>
        <v/>
      </c>
      <c r="AE75" s="482" t="str">
        <f t="shared" si="79"/>
        <v/>
      </c>
      <c r="AF75" s="482" t="str">
        <f t="shared" si="79"/>
        <v/>
      </c>
      <c r="AG75" s="480">
        <f t="shared" si="80"/>
        <v>0</v>
      </c>
      <c r="AN75" s="468">
        <v>2</v>
      </c>
      <c r="AO75" s="468">
        <v>3</v>
      </c>
      <c r="AP75" s="468">
        <v>10</v>
      </c>
      <c r="AQ75" s="476">
        <f ca="1">IF($AP75=1,IF(INDIRECT(ADDRESS(($AN75-1)*3+$AO75+5,$AP75+7))="",0,INDIRECT(ADDRESS(($AN75-1)*3+$AO75+5,$AP75+7))),IF(INDIRECT(ADDRESS(($AN75-1)*3+$AO75+5,$AP75+7))="",0,IF(COUNTIF(INDIRECT(ADDRESS(($AN75-1)*36+($AO75-1)*12+6,COLUMN())):INDIRECT(ADDRESS(($AN75-1)*36+($AO75-1)*12+$AP75+4,COLUMN())),INDIRECT(ADDRESS(($AN75-1)*3+$AO75+5,$AP75+7)))&gt;=1,0,INDIRECT(ADDRESS(($AN75-1)*3+$AO75+5,$AP75+7)))))</f>
        <v>0</v>
      </c>
      <c r="AR75" s="468">
        <f ca="1">COUNTIF(INDIRECT("H"&amp;(ROW()+12*(($AN75-1)*3+$AO75)-ROW())/12+5):INDIRECT("S"&amp;(ROW()+12*(($AN75-1)*3+$AO75)-ROW())/12+5),AQ75)</f>
        <v>0</v>
      </c>
      <c r="AS75" s="476">
        <f ca="1">IF($AP75=1,IF(INDIRECT(ADDRESS(($AN75-1)*3+$AO75+5,$AP75+20))="",0,INDIRECT(ADDRESS(($AN75-1)*3+$AO75+5,$AP75+20))),IF(INDIRECT(ADDRESS(($AN75-1)*3+$AO75+5,$AP75+20))="",0,IF(COUNTIF(INDIRECT(ADDRESS(($AN75-1)*36+($AO75-1)*12+6,COLUMN())):INDIRECT(ADDRESS(($AN75-1)*36+($AO75-1)*12+$AP75+4,COLUMN())),INDIRECT(ADDRESS(($AN75-1)*3+$AO75+5,$AP75+20)))&gt;=1,0,INDIRECT(ADDRESS(($AN75-1)*3+$AO75+5,$AP75+20)))))</f>
        <v>0</v>
      </c>
      <c r="AT75" s="468">
        <f ca="1">COUNTIF(INDIRECT("U"&amp;(ROW()+12*(($AN75-1)*3+$AO75)-ROW())/12+5):INDIRECT("AF"&amp;(ROW()+12*(($AN75-1)*3+$AO75)-ROW())/12+5),AS75)</f>
        <v>0</v>
      </c>
      <c r="AU75" s="468">
        <f ca="1">IF(AND(AQ75+AS75&gt;0,AR75+AT75&gt;0),COUNTIF(AU$6:AU74,"&gt;0")+1,0)</f>
        <v>0</v>
      </c>
      <c r="BE75" s="468">
        <v>1</v>
      </c>
      <c r="BG75" s="484">
        <f t="shared" ref="BG75:BR75" si="84">SUM(H75:H76)</f>
        <v>0</v>
      </c>
      <c r="BH75" s="484">
        <f t="shared" si="84"/>
        <v>0</v>
      </c>
      <c r="BI75" s="484">
        <f t="shared" si="84"/>
        <v>0</v>
      </c>
      <c r="BJ75" s="484">
        <f t="shared" si="84"/>
        <v>0</v>
      </c>
      <c r="BK75" s="484">
        <f t="shared" si="84"/>
        <v>0</v>
      </c>
      <c r="BL75" s="484">
        <f t="shared" si="84"/>
        <v>0</v>
      </c>
      <c r="BM75" s="484">
        <f t="shared" si="84"/>
        <v>0</v>
      </c>
      <c r="BN75" s="484">
        <f t="shared" si="84"/>
        <v>0</v>
      </c>
      <c r="BO75" s="484">
        <f t="shared" si="84"/>
        <v>0</v>
      </c>
      <c r="BP75" s="484">
        <f t="shared" si="84"/>
        <v>0</v>
      </c>
      <c r="BQ75" s="484">
        <f t="shared" si="84"/>
        <v>0</v>
      </c>
      <c r="BR75" s="484">
        <f t="shared" si="84"/>
        <v>0</v>
      </c>
      <c r="BT75" s="484">
        <f t="shared" ref="BT75:CE75" si="85">SUM(U75:U76)</f>
        <v>0</v>
      </c>
      <c r="BU75" s="484">
        <f t="shared" si="85"/>
        <v>0</v>
      </c>
      <c r="BV75" s="484">
        <f t="shared" si="85"/>
        <v>0</v>
      </c>
      <c r="BW75" s="484">
        <f t="shared" si="85"/>
        <v>0</v>
      </c>
      <c r="BX75" s="484">
        <f t="shared" si="85"/>
        <v>0</v>
      </c>
      <c r="BY75" s="484">
        <f t="shared" si="85"/>
        <v>0</v>
      </c>
      <c r="BZ75" s="484">
        <f t="shared" si="85"/>
        <v>0</v>
      </c>
      <c r="CA75" s="484">
        <f t="shared" si="85"/>
        <v>0</v>
      </c>
      <c r="CB75" s="484">
        <f t="shared" si="85"/>
        <v>0</v>
      </c>
      <c r="CC75" s="484">
        <f t="shared" si="85"/>
        <v>0</v>
      </c>
      <c r="CD75" s="484">
        <f t="shared" si="85"/>
        <v>0</v>
      </c>
      <c r="CE75" s="484">
        <f t="shared" si="85"/>
        <v>0</v>
      </c>
      <c r="CH75" s="485" t="s">
        <v>391</v>
      </c>
      <c r="CI75" s="484">
        <f>IF(OR($D75="副園長",$D75="教頭",$D75="主任保育士",$D75="主幹教諭"),0,BG75)</f>
        <v>0</v>
      </c>
      <c r="CJ75" s="484">
        <f t="shared" ref="CJ75:CT75" si="86">IF(OR($D75="副園長",$D75="教頭",$D75="主任保育士",$D75="主幹教諭"),0,BH75)</f>
        <v>0</v>
      </c>
      <c r="CK75" s="484">
        <f t="shared" si="86"/>
        <v>0</v>
      </c>
      <c r="CL75" s="484">
        <f t="shared" si="86"/>
        <v>0</v>
      </c>
      <c r="CM75" s="484">
        <f t="shared" si="86"/>
        <v>0</v>
      </c>
      <c r="CN75" s="484">
        <f t="shared" si="86"/>
        <v>0</v>
      </c>
      <c r="CO75" s="484">
        <f t="shared" si="86"/>
        <v>0</v>
      </c>
      <c r="CP75" s="484">
        <f t="shared" si="86"/>
        <v>0</v>
      </c>
      <c r="CQ75" s="484">
        <f t="shared" si="86"/>
        <v>0</v>
      </c>
      <c r="CR75" s="484">
        <f t="shared" si="86"/>
        <v>0</v>
      </c>
      <c r="CS75" s="484">
        <f t="shared" si="86"/>
        <v>0</v>
      </c>
      <c r="CT75" s="484">
        <f t="shared" si="86"/>
        <v>0</v>
      </c>
    </row>
    <row r="76" spans="1:98" x14ac:dyDescent="0.15">
      <c r="A76" s="734"/>
      <c r="B76" s="737"/>
      <c r="C76" s="737"/>
      <c r="D76" s="737"/>
      <c r="E76" s="740"/>
      <c r="F76" s="737"/>
      <c r="G76" s="486" t="s">
        <v>320</v>
      </c>
      <c r="H76" s="487"/>
      <c r="I76" s="488" t="str">
        <f t="shared" si="77"/>
        <v/>
      </c>
      <c r="J76" s="488" t="str">
        <f t="shared" si="77"/>
        <v/>
      </c>
      <c r="K76" s="488" t="str">
        <f t="shared" si="77"/>
        <v/>
      </c>
      <c r="L76" s="488" t="str">
        <f t="shared" si="77"/>
        <v/>
      </c>
      <c r="M76" s="488" t="str">
        <f t="shared" si="77"/>
        <v/>
      </c>
      <c r="N76" s="488" t="str">
        <f t="shared" si="77"/>
        <v/>
      </c>
      <c r="O76" s="488" t="str">
        <f t="shared" si="77"/>
        <v/>
      </c>
      <c r="P76" s="488" t="str">
        <f t="shared" si="77"/>
        <v/>
      </c>
      <c r="Q76" s="488" t="str">
        <f t="shared" si="77"/>
        <v/>
      </c>
      <c r="R76" s="488" t="str">
        <f t="shared" si="77"/>
        <v/>
      </c>
      <c r="S76" s="488" t="str">
        <f t="shared" si="77"/>
        <v/>
      </c>
      <c r="T76" s="489">
        <f t="shared" si="78"/>
        <v>0</v>
      </c>
      <c r="U76" s="490"/>
      <c r="V76" s="491" t="str">
        <f t="shared" si="79"/>
        <v/>
      </c>
      <c r="W76" s="491" t="str">
        <f t="shared" si="79"/>
        <v/>
      </c>
      <c r="X76" s="491" t="str">
        <f t="shared" si="79"/>
        <v/>
      </c>
      <c r="Y76" s="491" t="str">
        <f t="shared" si="79"/>
        <v/>
      </c>
      <c r="Z76" s="491" t="str">
        <f t="shared" si="79"/>
        <v/>
      </c>
      <c r="AA76" s="491" t="str">
        <f t="shared" si="79"/>
        <v/>
      </c>
      <c r="AB76" s="491" t="str">
        <f t="shared" si="79"/>
        <v/>
      </c>
      <c r="AC76" s="491" t="str">
        <f t="shared" si="79"/>
        <v/>
      </c>
      <c r="AD76" s="491" t="str">
        <f t="shared" si="79"/>
        <v/>
      </c>
      <c r="AE76" s="491" t="str">
        <f t="shared" si="79"/>
        <v/>
      </c>
      <c r="AF76" s="491" t="str">
        <f t="shared" si="79"/>
        <v/>
      </c>
      <c r="AG76" s="489">
        <f t="shared" si="80"/>
        <v>0</v>
      </c>
      <c r="AN76" s="468">
        <v>2</v>
      </c>
      <c r="AO76" s="468">
        <v>3</v>
      </c>
      <c r="AP76" s="468">
        <v>11</v>
      </c>
      <c r="AQ76" s="476">
        <f ca="1">IF($AP76=1,IF(INDIRECT(ADDRESS(($AN76-1)*3+$AO76+5,$AP76+7))="",0,INDIRECT(ADDRESS(($AN76-1)*3+$AO76+5,$AP76+7))),IF(INDIRECT(ADDRESS(($AN76-1)*3+$AO76+5,$AP76+7))="",0,IF(COUNTIF(INDIRECT(ADDRESS(($AN76-1)*36+($AO76-1)*12+6,COLUMN())):INDIRECT(ADDRESS(($AN76-1)*36+($AO76-1)*12+$AP76+4,COLUMN())),INDIRECT(ADDRESS(($AN76-1)*3+$AO76+5,$AP76+7)))&gt;=1,0,INDIRECT(ADDRESS(($AN76-1)*3+$AO76+5,$AP76+7)))))</f>
        <v>0</v>
      </c>
      <c r="AR76" s="468">
        <f ca="1">COUNTIF(INDIRECT("H"&amp;(ROW()+12*(($AN76-1)*3+$AO76)-ROW())/12+5):INDIRECT("S"&amp;(ROW()+12*(($AN76-1)*3+$AO76)-ROW())/12+5),AQ76)</f>
        <v>0</v>
      </c>
      <c r="AS76" s="476">
        <f ca="1">IF($AP76=1,IF(INDIRECT(ADDRESS(($AN76-1)*3+$AO76+5,$AP76+20))="",0,INDIRECT(ADDRESS(($AN76-1)*3+$AO76+5,$AP76+20))),IF(INDIRECT(ADDRESS(($AN76-1)*3+$AO76+5,$AP76+20))="",0,IF(COUNTIF(INDIRECT(ADDRESS(($AN76-1)*36+($AO76-1)*12+6,COLUMN())):INDIRECT(ADDRESS(($AN76-1)*36+($AO76-1)*12+$AP76+4,COLUMN())),INDIRECT(ADDRESS(($AN76-1)*3+$AO76+5,$AP76+20)))&gt;=1,0,INDIRECT(ADDRESS(($AN76-1)*3+$AO76+5,$AP76+20)))))</f>
        <v>0</v>
      </c>
      <c r="AT76" s="468">
        <f ca="1">COUNTIF(INDIRECT("U"&amp;(ROW()+12*(($AN76-1)*3+$AO76)-ROW())/12+5):INDIRECT("AF"&amp;(ROW()+12*(($AN76-1)*3+$AO76)-ROW())/12+5),AS76)</f>
        <v>0</v>
      </c>
      <c r="AU76" s="468">
        <f ca="1">IF(AND(AQ76+AS76&gt;0,AR76+AT76&gt;0),COUNTIF(AU$6:AU75,"&gt;0")+1,0)</f>
        <v>0</v>
      </c>
      <c r="BE76" s="468">
        <v>2</v>
      </c>
      <c r="BF76" s="468" t="s">
        <v>319</v>
      </c>
      <c r="BG76" s="484">
        <f>IF(BG75+BT75&gt;マスタ!$C$3,1,0)</f>
        <v>0</v>
      </c>
      <c r="BH76" s="484">
        <f>IF(BH75+BU75&gt;マスタ!$C$3,1,0)</f>
        <v>0</v>
      </c>
      <c r="BI76" s="484">
        <f>IF(BI75+BV75&gt;マスタ!$C$3,1,0)</f>
        <v>0</v>
      </c>
      <c r="BJ76" s="484">
        <f>IF(BJ75+BW75&gt;マスタ!$C$3,1,0)</f>
        <v>0</v>
      </c>
      <c r="BK76" s="484">
        <f>IF(BK75+BX75&gt;マスタ!$C$3,1,0)</f>
        <v>0</v>
      </c>
      <c r="BL76" s="484">
        <f>IF(BL75+BY75&gt;マスタ!$C$3,1,0)</f>
        <v>0</v>
      </c>
      <c r="BM76" s="484">
        <f>IF(BM75+BZ75&gt;マスタ!$C$3,1,0)</f>
        <v>0</v>
      </c>
      <c r="BN76" s="484">
        <f>IF(BN75+CA75&gt;マスタ!$C$3,1,0)</f>
        <v>0</v>
      </c>
      <c r="BO76" s="484">
        <f>IF(BO75+CB75&gt;マスタ!$C$3,1,0)</f>
        <v>0</v>
      </c>
      <c r="BP76" s="484">
        <f>IF(BP75+CC75&gt;マスタ!$C$3,1,0)</f>
        <v>0</v>
      </c>
      <c r="BQ76" s="484">
        <f>IF(BQ75+CD75&gt;マスタ!$C$3,1,0)</f>
        <v>0</v>
      </c>
      <c r="BR76" s="484">
        <f>IF(BR75+CE75&gt;マスタ!$C$3,1,0)</f>
        <v>0</v>
      </c>
      <c r="BT76" s="484"/>
      <c r="BU76" s="484"/>
      <c r="BV76" s="484"/>
      <c r="BW76" s="484"/>
      <c r="BX76" s="484"/>
      <c r="BY76" s="484"/>
      <c r="BZ76" s="484"/>
      <c r="CA76" s="484"/>
      <c r="CB76" s="484"/>
      <c r="CC76" s="484"/>
      <c r="CD76" s="484"/>
      <c r="CE76" s="484"/>
    </row>
    <row r="77" spans="1:98" x14ac:dyDescent="0.15">
      <c r="A77" s="735"/>
      <c r="B77" s="738"/>
      <c r="C77" s="738"/>
      <c r="D77" s="738"/>
      <c r="E77" s="741"/>
      <c r="F77" s="738"/>
      <c r="G77" s="492" t="s">
        <v>462</v>
      </c>
      <c r="H77" s="493"/>
      <c r="I77" s="494"/>
      <c r="J77" s="494"/>
      <c r="K77" s="494"/>
      <c r="L77" s="494"/>
      <c r="M77" s="494"/>
      <c r="N77" s="494"/>
      <c r="O77" s="494"/>
      <c r="P77" s="494"/>
      <c r="Q77" s="494"/>
      <c r="R77" s="494"/>
      <c r="S77" s="494"/>
      <c r="T77" s="495">
        <f t="shared" si="78"/>
        <v>0</v>
      </c>
      <c r="U77" s="496"/>
      <c r="V77" s="497"/>
      <c r="W77" s="497"/>
      <c r="X77" s="497"/>
      <c r="Y77" s="497"/>
      <c r="Z77" s="497"/>
      <c r="AA77" s="497"/>
      <c r="AB77" s="497"/>
      <c r="AC77" s="497"/>
      <c r="AD77" s="497"/>
      <c r="AE77" s="497"/>
      <c r="AF77" s="497"/>
      <c r="AG77" s="495">
        <f t="shared" si="80"/>
        <v>0</v>
      </c>
      <c r="AN77" s="468">
        <v>2</v>
      </c>
      <c r="AO77" s="468">
        <v>3</v>
      </c>
      <c r="AP77" s="468">
        <v>12</v>
      </c>
      <c r="AQ77" s="476">
        <f ca="1">IF($AP77=1,IF(INDIRECT(ADDRESS(($AN77-1)*3+$AO77+5,$AP77+7))="",0,INDIRECT(ADDRESS(($AN77-1)*3+$AO77+5,$AP77+7))),IF(INDIRECT(ADDRESS(($AN77-1)*3+$AO77+5,$AP77+7))="",0,IF(COUNTIF(INDIRECT(ADDRESS(($AN77-1)*36+($AO77-1)*12+6,COLUMN())):INDIRECT(ADDRESS(($AN77-1)*36+($AO77-1)*12+$AP77+4,COLUMN())),INDIRECT(ADDRESS(($AN77-1)*3+$AO77+5,$AP77+7)))&gt;=1,0,INDIRECT(ADDRESS(($AN77-1)*3+$AO77+5,$AP77+7)))))</f>
        <v>0</v>
      </c>
      <c r="AR77" s="468">
        <f ca="1">COUNTIF(INDIRECT("H"&amp;(ROW()+12*(($AN77-1)*3+$AO77)-ROW())/12+5):INDIRECT("S"&amp;(ROW()+12*(($AN77-1)*3+$AO77)-ROW())/12+5),AQ77)</f>
        <v>0</v>
      </c>
      <c r="AS77" s="476">
        <f ca="1">IF($AP77=1,IF(INDIRECT(ADDRESS(($AN77-1)*3+$AO77+5,$AP77+20))="",0,INDIRECT(ADDRESS(($AN77-1)*3+$AO77+5,$AP77+20))),IF(INDIRECT(ADDRESS(($AN77-1)*3+$AO77+5,$AP77+20))="",0,IF(COUNTIF(INDIRECT(ADDRESS(($AN77-1)*36+($AO77-1)*12+6,COLUMN())):INDIRECT(ADDRESS(($AN77-1)*36+($AO77-1)*12+$AP77+4,COLUMN())),INDIRECT(ADDRESS(($AN77-1)*3+$AO77+5,$AP77+20)))&gt;=1,0,INDIRECT(ADDRESS(($AN77-1)*3+$AO77+5,$AP77+20)))))</f>
        <v>0</v>
      </c>
      <c r="AT77" s="468">
        <f ca="1">COUNTIF(INDIRECT("U"&amp;(ROW()+12*(($AN77-1)*3+$AO77)-ROW())/12+5):INDIRECT("AF"&amp;(ROW()+12*(($AN77-1)*3+$AO77)-ROW())/12+5),AS77)</f>
        <v>0</v>
      </c>
      <c r="AU77" s="468">
        <f ca="1">IF(AND(AQ77+AS77&gt;0,AR77+AT77&gt;0),COUNTIF(AU$6:AU76,"&gt;0")+1,0)</f>
        <v>0</v>
      </c>
      <c r="BE77" s="468">
        <v>3</v>
      </c>
      <c r="BF77" s="485"/>
      <c r="BG77" s="484"/>
      <c r="BH77" s="484"/>
      <c r="BI77" s="484"/>
      <c r="BJ77" s="484"/>
      <c r="BK77" s="484"/>
      <c r="BL77" s="484"/>
      <c r="BM77" s="484"/>
      <c r="BN77" s="484"/>
      <c r="BO77" s="484"/>
      <c r="BP77" s="484"/>
      <c r="BQ77" s="484"/>
      <c r="BR77" s="484"/>
      <c r="BT77" s="484"/>
      <c r="BU77" s="484"/>
      <c r="BV77" s="484"/>
      <c r="BW77" s="484"/>
      <c r="BX77" s="484"/>
      <c r="BY77" s="484"/>
      <c r="BZ77" s="484"/>
      <c r="CA77" s="484"/>
      <c r="CB77" s="484"/>
      <c r="CC77" s="484"/>
      <c r="CD77" s="484"/>
      <c r="CE77" s="484"/>
    </row>
    <row r="78" spans="1:98" x14ac:dyDescent="0.15">
      <c r="A78" s="733">
        <v>25</v>
      </c>
      <c r="B78" s="736"/>
      <c r="C78" s="736"/>
      <c r="D78" s="736"/>
      <c r="E78" s="739"/>
      <c r="F78" s="736"/>
      <c r="G78" s="477" t="s">
        <v>321</v>
      </c>
      <c r="H78" s="478"/>
      <c r="I78" s="479" t="str">
        <f t="shared" si="77"/>
        <v/>
      </c>
      <c r="J78" s="479" t="str">
        <f t="shared" si="77"/>
        <v/>
      </c>
      <c r="K78" s="479" t="str">
        <f t="shared" si="77"/>
        <v/>
      </c>
      <c r="L78" s="479" t="str">
        <f t="shared" si="77"/>
        <v/>
      </c>
      <c r="M78" s="479" t="str">
        <f t="shared" si="77"/>
        <v/>
      </c>
      <c r="N78" s="479" t="str">
        <f t="shared" si="77"/>
        <v/>
      </c>
      <c r="O78" s="479" t="str">
        <f t="shared" si="77"/>
        <v/>
      </c>
      <c r="P78" s="479" t="str">
        <f t="shared" si="77"/>
        <v/>
      </c>
      <c r="Q78" s="479" t="str">
        <f t="shared" si="77"/>
        <v/>
      </c>
      <c r="R78" s="479" t="str">
        <f t="shared" si="77"/>
        <v/>
      </c>
      <c r="S78" s="479" t="str">
        <f t="shared" si="77"/>
        <v/>
      </c>
      <c r="T78" s="480">
        <f t="shared" si="78"/>
        <v>0</v>
      </c>
      <c r="U78" s="481"/>
      <c r="V78" s="482" t="str">
        <f t="shared" si="79"/>
        <v/>
      </c>
      <c r="W78" s="482" t="str">
        <f t="shared" si="79"/>
        <v/>
      </c>
      <c r="X78" s="482" t="str">
        <f t="shared" si="79"/>
        <v/>
      </c>
      <c r="Y78" s="482" t="str">
        <f t="shared" si="79"/>
        <v/>
      </c>
      <c r="Z78" s="482" t="str">
        <f t="shared" si="79"/>
        <v/>
      </c>
      <c r="AA78" s="482" t="str">
        <f t="shared" si="79"/>
        <v/>
      </c>
      <c r="AB78" s="482" t="str">
        <f t="shared" si="79"/>
        <v/>
      </c>
      <c r="AC78" s="482" t="str">
        <f t="shared" si="79"/>
        <v/>
      </c>
      <c r="AD78" s="482" t="str">
        <f t="shared" si="79"/>
        <v/>
      </c>
      <c r="AE78" s="482" t="str">
        <f t="shared" si="79"/>
        <v/>
      </c>
      <c r="AF78" s="482" t="str">
        <f t="shared" si="79"/>
        <v/>
      </c>
      <c r="AG78" s="480">
        <f t="shared" si="80"/>
        <v>0</v>
      </c>
      <c r="AN78" s="468">
        <v>3</v>
      </c>
      <c r="AO78" s="468">
        <v>1</v>
      </c>
      <c r="AP78" s="468">
        <v>1</v>
      </c>
      <c r="AQ78" s="476">
        <f ca="1">IF($AP78=1,IF(INDIRECT(ADDRESS(($AN78-1)*3+$AO78+5,$AP78+7))="",0,INDIRECT(ADDRESS(($AN78-1)*3+$AO78+5,$AP78+7))),IF(INDIRECT(ADDRESS(($AN78-1)*3+$AO78+5,$AP78+7))="",0,IF(COUNTIF(INDIRECT(ADDRESS(($AN78-1)*36+($AO78-1)*12+6,COLUMN())):INDIRECT(ADDRESS(($AN78-1)*36+($AO78-1)*12+$AP78+4,COLUMN())),INDIRECT(ADDRESS(($AN78-1)*3+$AO78+5,$AP78+7)))&gt;=1,0,INDIRECT(ADDRESS(($AN78-1)*3+$AO78+5,$AP78+7)))))</f>
        <v>0</v>
      </c>
      <c r="AR78" s="468">
        <f ca="1">COUNTIF(INDIRECT("H"&amp;(ROW()+12*(($AN78-1)*3+$AO78)-ROW())/12+5):INDIRECT("S"&amp;(ROW()+12*(($AN78-1)*3+$AO78)-ROW())/12+5),AQ78)</f>
        <v>0</v>
      </c>
      <c r="AS78" s="476">
        <f ca="1">IF($AP78=1,IF(INDIRECT(ADDRESS(($AN78-1)*3+$AO78+5,$AP78+20))="",0,INDIRECT(ADDRESS(($AN78-1)*3+$AO78+5,$AP78+20))),IF(INDIRECT(ADDRESS(($AN78-1)*3+$AO78+5,$AP78+20))="",0,IF(COUNTIF(INDIRECT(ADDRESS(($AN78-1)*36+($AO78-1)*12+6,COLUMN())):INDIRECT(ADDRESS(($AN78-1)*36+($AO78-1)*12+$AP78+4,COLUMN())),INDIRECT(ADDRESS(($AN78-1)*3+$AO78+5,$AP78+20)))&gt;=1,0,INDIRECT(ADDRESS(($AN78-1)*3+$AO78+5,$AP78+20)))))</f>
        <v>0</v>
      </c>
      <c r="AT78" s="468">
        <f ca="1">COUNTIF(INDIRECT("U"&amp;(ROW()+12*(($AN78-1)*3+$AO78)-ROW())/12+5):INDIRECT("AF"&amp;(ROW()+12*(($AN78-1)*3+$AO78)-ROW())/12+5),AS78)</f>
        <v>0</v>
      </c>
      <c r="AU78" s="468">
        <f ca="1">IF(AND(AQ78+AS78&gt;0,AR78+AT78&gt;0),COUNTIF(AU$6:AU77,"&gt;0")+1,0)</f>
        <v>0</v>
      </c>
      <c r="BE78" s="468">
        <v>1</v>
      </c>
      <c r="BG78" s="484">
        <f t="shared" ref="BG78:BR78" si="87">SUM(H78:H79)</f>
        <v>0</v>
      </c>
      <c r="BH78" s="484">
        <f t="shared" si="87"/>
        <v>0</v>
      </c>
      <c r="BI78" s="484">
        <f t="shared" si="87"/>
        <v>0</v>
      </c>
      <c r="BJ78" s="484">
        <f t="shared" si="87"/>
        <v>0</v>
      </c>
      <c r="BK78" s="484">
        <f t="shared" si="87"/>
        <v>0</v>
      </c>
      <c r="BL78" s="484">
        <f t="shared" si="87"/>
        <v>0</v>
      </c>
      <c r="BM78" s="484">
        <f t="shared" si="87"/>
        <v>0</v>
      </c>
      <c r="BN78" s="484">
        <f t="shared" si="87"/>
        <v>0</v>
      </c>
      <c r="BO78" s="484">
        <f t="shared" si="87"/>
        <v>0</v>
      </c>
      <c r="BP78" s="484">
        <f t="shared" si="87"/>
        <v>0</v>
      </c>
      <c r="BQ78" s="484">
        <f t="shared" si="87"/>
        <v>0</v>
      </c>
      <c r="BR78" s="484">
        <f t="shared" si="87"/>
        <v>0</v>
      </c>
      <c r="BT78" s="484">
        <f t="shared" ref="BT78:CE78" si="88">SUM(U78:U79)</f>
        <v>0</v>
      </c>
      <c r="BU78" s="484">
        <f t="shared" si="88"/>
        <v>0</v>
      </c>
      <c r="BV78" s="484">
        <f t="shared" si="88"/>
        <v>0</v>
      </c>
      <c r="BW78" s="484">
        <f t="shared" si="88"/>
        <v>0</v>
      </c>
      <c r="BX78" s="484">
        <f t="shared" si="88"/>
        <v>0</v>
      </c>
      <c r="BY78" s="484">
        <f t="shared" si="88"/>
        <v>0</v>
      </c>
      <c r="BZ78" s="484">
        <f t="shared" si="88"/>
        <v>0</v>
      </c>
      <c r="CA78" s="484">
        <f t="shared" si="88"/>
        <v>0</v>
      </c>
      <c r="CB78" s="484">
        <f t="shared" si="88"/>
        <v>0</v>
      </c>
      <c r="CC78" s="484">
        <f t="shared" si="88"/>
        <v>0</v>
      </c>
      <c r="CD78" s="484">
        <f t="shared" si="88"/>
        <v>0</v>
      </c>
      <c r="CE78" s="484">
        <f t="shared" si="88"/>
        <v>0</v>
      </c>
      <c r="CH78" s="485" t="s">
        <v>391</v>
      </c>
      <c r="CI78" s="484">
        <f>IF(OR($D78="副園長",$D78="教頭",$D78="主任保育士",$D78="主幹教諭"),0,BG78)</f>
        <v>0</v>
      </c>
      <c r="CJ78" s="484">
        <f t="shared" ref="CJ78:CT78" si="89">IF(OR($D78="副園長",$D78="教頭",$D78="主任保育士",$D78="主幹教諭"),0,BH78)</f>
        <v>0</v>
      </c>
      <c r="CK78" s="484">
        <f t="shared" si="89"/>
        <v>0</v>
      </c>
      <c r="CL78" s="484">
        <f t="shared" si="89"/>
        <v>0</v>
      </c>
      <c r="CM78" s="484">
        <f t="shared" si="89"/>
        <v>0</v>
      </c>
      <c r="CN78" s="484">
        <f t="shared" si="89"/>
        <v>0</v>
      </c>
      <c r="CO78" s="484">
        <f t="shared" si="89"/>
        <v>0</v>
      </c>
      <c r="CP78" s="484">
        <f t="shared" si="89"/>
        <v>0</v>
      </c>
      <c r="CQ78" s="484">
        <f t="shared" si="89"/>
        <v>0</v>
      </c>
      <c r="CR78" s="484">
        <f t="shared" si="89"/>
        <v>0</v>
      </c>
      <c r="CS78" s="484">
        <f t="shared" si="89"/>
        <v>0</v>
      </c>
      <c r="CT78" s="484">
        <f t="shared" si="89"/>
        <v>0</v>
      </c>
    </row>
    <row r="79" spans="1:98" x14ac:dyDescent="0.15">
      <c r="A79" s="734"/>
      <c r="B79" s="737"/>
      <c r="C79" s="737"/>
      <c r="D79" s="737"/>
      <c r="E79" s="740"/>
      <c r="F79" s="737"/>
      <c r="G79" s="486" t="s">
        <v>320</v>
      </c>
      <c r="H79" s="487"/>
      <c r="I79" s="488" t="str">
        <f t="shared" si="77"/>
        <v/>
      </c>
      <c r="J79" s="488" t="str">
        <f t="shared" si="77"/>
        <v/>
      </c>
      <c r="K79" s="488" t="str">
        <f t="shared" si="77"/>
        <v/>
      </c>
      <c r="L79" s="488" t="str">
        <f t="shared" si="77"/>
        <v/>
      </c>
      <c r="M79" s="488" t="str">
        <f t="shared" si="77"/>
        <v/>
      </c>
      <c r="N79" s="488" t="str">
        <f t="shared" si="77"/>
        <v/>
      </c>
      <c r="O79" s="488" t="str">
        <f t="shared" si="77"/>
        <v/>
      </c>
      <c r="P79" s="488" t="str">
        <f t="shared" si="77"/>
        <v/>
      </c>
      <c r="Q79" s="488" t="str">
        <f t="shared" si="77"/>
        <v/>
      </c>
      <c r="R79" s="488" t="str">
        <f t="shared" si="77"/>
        <v/>
      </c>
      <c r="S79" s="488" t="str">
        <f t="shared" si="77"/>
        <v/>
      </c>
      <c r="T79" s="489">
        <f t="shared" si="78"/>
        <v>0</v>
      </c>
      <c r="U79" s="490"/>
      <c r="V79" s="491" t="str">
        <f t="shared" si="79"/>
        <v/>
      </c>
      <c r="W79" s="491" t="str">
        <f t="shared" si="79"/>
        <v/>
      </c>
      <c r="X79" s="491" t="str">
        <f t="shared" si="79"/>
        <v/>
      </c>
      <c r="Y79" s="491" t="str">
        <f t="shared" si="79"/>
        <v/>
      </c>
      <c r="Z79" s="491" t="str">
        <f t="shared" si="79"/>
        <v/>
      </c>
      <c r="AA79" s="491" t="str">
        <f t="shared" si="79"/>
        <v/>
      </c>
      <c r="AB79" s="491" t="str">
        <f t="shared" si="79"/>
        <v/>
      </c>
      <c r="AC79" s="491" t="str">
        <f t="shared" si="79"/>
        <v/>
      </c>
      <c r="AD79" s="491" t="str">
        <f t="shared" si="79"/>
        <v/>
      </c>
      <c r="AE79" s="491" t="str">
        <f t="shared" si="79"/>
        <v/>
      </c>
      <c r="AF79" s="491" t="str">
        <f t="shared" si="79"/>
        <v/>
      </c>
      <c r="AG79" s="489">
        <f t="shared" si="80"/>
        <v>0</v>
      </c>
      <c r="AN79" s="468">
        <v>3</v>
      </c>
      <c r="AO79" s="468">
        <v>1</v>
      </c>
      <c r="AP79" s="468">
        <v>2</v>
      </c>
      <c r="AQ79" s="476">
        <f ca="1">IF($AP79=1,IF(INDIRECT(ADDRESS(($AN79-1)*3+$AO79+5,$AP79+7))="",0,INDIRECT(ADDRESS(($AN79-1)*3+$AO79+5,$AP79+7))),IF(INDIRECT(ADDRESS(($AN79-1)*3+$AO79+5,$AP79+7))="",0,IF(COUNTIF(INDIRECT(ADDRESS(($AN79-1)*36+($AO79-1)*12+6,COLUMN())):INDIRECT(ADDRESS(($AN79-1)*36+($AO79-1)*12+$AP79+4,COLUMN())),INDIRECT(ADDRESS(($AN79-1)*3+$AO79+5,$AP79+7)))&gt;=1,0,INDIRECT(ADDRESS(($AN79-1)*3+$AO79+5,$AP79+7)))))</f>
        <v>0</v>
      </c>
      <c r="AR79" s="468">
        <f ca="1">COUNTIF(INDIRECT("H"&amp;(ROW()+12*(($AN79-1)*3+$AO79)-ROW())/12+5):INDIRECT("S"&amp;(ROW()+12*(($AN79-1)*3+$AO79)-ROW())/12+5),AQ79)</f>
        <v>0</v>
      </c>
      <c r="AS79" s="476">
        <f ca="1">IF($AP79=1,IF(INDIRECT(ADDRESS(($AN79-1)*3+$AO79+5,$AP79+20))="",0,INDIRECT(ADDRESS(($AN79-1)*3+$AO79+5,$AP79+20))),IF(INDIRECT(ADDRESS(($AN79-1)*3+$AO79+5,$AP79+20))="",0,IF(COUNTIF(INDIRECT(ADDRESS(($AN79-1)*36+($AO79-1)*12+6,COLUMN())):INDIRECT(ADDRESS(($AN79-1)*36+($AO79-1)*12+$AP79+4,COLUMN())),INDIRECT(ADDRESS(($AN79-1)*3+$AO79+5,$AP79+20)))&gt;=1,0,INDIRECT(ADDRESS(($AN79-1)*3+$AO79+5,$AP79+20)))))</f>
        <v>0</v>
      </c>
      <c r="AT79" s="468">
        <f ca="1">COUNTIF(INDIRECT("U"&amp;(ROW()+12*(($AN79-1)*3+$AO79)-ROW())/12+5):INDIRECT("AF"&amp;(ROW()+12*(($AN79-1)*3+$AO79)-ROW())/12+5),AS79)</f>
        <v>0</v>
      </c>
      <c r="AU79" s="468">
        <f ca="1">IF(AND(AQ79+AS79&gt;0,AR79+AT79&gt;0),COUNTIF(AU$6:AU78,"&gt;0")+1,0)</f>
        <v>0</v>
      </c>
      <c r="BE79" s="468">
        <v>2</v>
      </c>
      <c r="BF79" s="468" t="s">
        <v>319</v>
      </c>
      <c r="BG79" s="484">
        <f>IF(BG78+BT78&gt;マスタ!$C$3,1,0)</f>
        <v>0</v>
      </c>
      <c r="BH79" s="484">
        <f>IF(BH78+BU78&gt;マスタ!$C$3,1,0)</f>
        <v>0</v>
      </c>
      <c r="BI79" s="484">
        <f>IF(BI78+BV78&gt;マスタ!$C$3,1,0)</f>
        <v>0</v>
      </c>
      <c r="BJ79" s="484">
        <f>IF(BJ78+BW78&gt;マスタ!$C$3,1,0)</f>
        <v>0</v>
      </c>
      <c r="BK79" s="484">
        <f>IF(BK78+BX78&gt;マスタ!$C$3,1,0)</f>
        <v>0</v>
      </c>
      <c r="BL79" s="484">
        <f>IF(BL78+BY78&gt;マスタ!$C$3,1,0)</f>
        <v>0</v>
      </c>
      <c r="BM79" s="484">
        <f>IF(BM78+BZ78&gt;マスタ!$C$3,1,0)</f>
        <v>0</v>
      </c>
      <c r="BN79" s="484">
        <f>IF(BN78+CA78&gt;マスタ!$C$3,1,0)</f>
        <v>0</v>
      </c>
      <c r="BO79" s="484">
        <f>IF(BO78+CB78&gt;マスタ!$C$3,1,0)</f>
        <v>0</v>
      </c>
      <c r="BP79" s="484">
        <f>IF(BP78+CC78&gt;マスタ!$C$3,1,0)</f>
        <v>0</v>
      </c>
      <c r="BQ79" s="484">
        <f>IF(BQ78+CD78&gt;マスタ!$C$3,1,0)</f>
        <v>0</v>
      </c>
      <c r="BR79" s="484">
        <f>IF(BR78+CE78&gt;マスタ!$C$3,1,0)</f>
        <v>0</v>
      </c>
      <c r="BT79" s="484"/>
      <c r="BU79" s="484"/>
      <c r="BV79" s="484"/>
      <c r="BW79" s="484"/>
      <c r="BX79" s="484"/>
      <c r="BY79" s="484"/>
      <c r="BZ79" s="484"/>
      <c r="CA79" s="484"/>
      <c r="CB79" s="484"/>
      <c r="CC79" s="484"/>
      <c r="CD79" s="484"/>
      <c r="CE79" s="484"/>
    </row>
    <row r="80" spans="1:98" x14ac:dyDescent="0.15">
      <c r="A80" s="735"/>
      <c r="B80" s="738"/>
      <c r="C80" s="738"/>
      <c r="D80" s="738"/>
      <c r="E80" s="741"/>
      <c r="F80" s="738"/>
      <c r="G80" s="492" t="s">
        <v>462</v>
      </c>
      <c r="H80" s="493"/>
      <c r="I80" s="494"/>
      <c r="J80" s="494"/>
      <c r="K80" s="494"/>
      <c r="L80" s="494"/>
      <c r="M80" s="494"/>
      <c r="N80" s="494"/>
      <c r="O80" s="494"/>
      <c r="P80" s="494"/>
      <c r="Q80" s="494"/>
      <c r="R80" s="494"/>
      <c r="S80" s="494"/>
      <c r="T80" s="495">
        <f t="shared" si="78"/>
        <v>0</v>
      </c>
      <c r="U80" s="496"/>
      <c r="V80" s="497"/>
      <c r="W80" s="497"/>
      <c r="X80" s="497"/>
      <c r="Y80" s="497"/>
      <c r="Z80" s="497"/>
      <c r="AA80" s="497"/>
      <c r="AB80" s="497"/>
      <c r="AC80" s="497"/>
      <c r="AD80" s="497"/>
      <c r="AE80" s="497"/>
      <c r="AF80" s="497"/>
      <c r="AG80" s="495">
        <f t="shared" si="80"/>
        <v>0</v>
      </c>
      <c r="AN80" s="468">
        <v>3</v>
      </c>
      <c r="AO80" s="468">
        <v>1</v>
      </c>
      <c r="AP80" s="468">
        <v>3</v>
      </c>
      <c r="AQ80" s="476">
        <f ca="1">IF($AP80=1,IF(INDIRECT(ADDRESS(($AN80-1)*3+$AO80+5,$AP80+7))="",0,INDIRECT(ADDRESS(($AN80-1)*3+$AO80+5,$AP80+7))),IF(INDIRECT(ADDRESS(($AN80-1)*3+$AO80+5,$AP80+7))="",0,IF(COUNTIF(INDIRECT(ADDRESS(($AN80-1)*36+($AO80-1)*12+6,COLUMN())):INDIRECT(ADDRESS(($AN80-1)*36+($AO80-1)*12+$AP80+4,COLUMN())),INDIRECT(ADDRESS(($AN80-1)*3+$AO80+5,$AP80+7)))&gt;=1,0,INDIRECT(ADDRESS(($AN80-1)*3+$AO80+5,$AP80+7)))))</f>
        <v>0</v>
      </c>
      <c r="AR80" s="468">
        <f ca="1">COUNTIF(INDIRECT("H"&amp;(ROW()+12*(($AN80-1)*3+$AO80)-ROW())/12+5):INDIRECT("S"&amp;(ROW()+12*(($AN80-1)*3+$AO80)-ROW())/12+5),AQ80)</f>
        <v>0</v>
      </c>
      <c r="AS80" s="476">
        <f ca="1">IF($AP80=1,IF(INDIRECT(ADDRESS(($AN80-1)*3+$AO80+5,$AP80+20))="",0,INDIRECT(ADDRESS(($AN80-1)*3+$AO80+5,$AP80+20))),IF(INDIRECT(ADDRESS(($AN80-1)*3+$AO80+5,$AP80+20))="",0,IF(COUNTIF(INDIRECT(ADDRESS(($AN80-1)*36+($AO80-1)*12+6,COLUMN())):INDIRECT(ADDRESS(($AN80-1)*36+($AO80-1)*12+$AP80+4,COLUMN())),INDIRECT(ADDRESS(($AN80-1)*3+$AO80+5,$AP80+20)))&gt;=1,0,INDIRECT(ADDRESS(($AN80-1)*3+$AO80+5,$AP80+20)))))</f>
        <v>0</v>
      </c>
      <c r="AT80" s="468">
        <f ca="1">COUNTIF(INDIRECT("U"&amp;(ROW()+12*(($AN80-1)*3+$AO80)-ROW())/12+5):INDIRECT("AF"&amp;(ROW()+12*(($AN80-1)*3+$AO80)-ROW())/12+5),AS80)</f>
        <v>0</v>
      </c>
      <c r="AU80" s="468">
        <f ca="1">IF(AND(AQ80+AS80&gt;0,AR80+AT80&gt;0),COUNTIF(AU$6:AU79,"&gt;0")+1,0)</f>
        <v>0</v>
      </c>
      <c r="BE80" s="468">
        <v>3</v>
      </c>
      <c r="BF80" s="485"/>
      <c r="BG80" s="484"/>
      <c r="BH80" s="484"/>
      <c r="BI80" s="484"/>
      <c r="BJ80" s="484"/>
      <c r="BK80" s="484"/>
      <c r="BL80" s="484"/>
      <c r="BM80" s="484"/>
      <c r="BN80" s="484"/>
      <c r="BO80" s="484"/>
      <c r="BP80" s="484"/>
      <c r="BQ80" s="484"/>
      <c r="BR80" s="484"/>
      <c r="BT80" s="484"/>
      <c r="BU80" s="484"/>
      <c r="BV80" s="484"/>
      <c r="BW80" s="484"/>
      <c r="BX80" s="484"/>
      <c r="BY80" s="484"/>
      <c r="BZ80" s="484"/>
      <c r="CA80" s="484"/>
      <c r="CB80" s="484"/>
      <c r="CC80" s="484"/>
      <c r="CD80" s="484"/>
      <c r="CE80" s="484"/>
    </row>
    <row r="81" spans="1:98" x14ac:dyDescent="0.15">
      <c r="A81" s="733">
        <v>26</v>
      </c>
      <c r="B81" s="736"/>
      <c r="C81" s="736"/>
      <c r="D81" s="736"/>
      <c r="E81" s="739"/>
      <c r="F81" s="736"/>
      <c r="G81" s="477" t="s">
        <v>321</v>
      </c>
      <c r="H81" s="478"/>
      <c r="I81" s="479" t="str">
        <f t="shared" si="77"/>
        <v/>
      </c>
      <c r="J81" s="479" t="str">
        <f t="shared" si="77"/>
        <v/>
      </c>
      <c r="K81" s="479" t="str">
        <f t="shared" si="77"/>
        <v/>
      </c>
      <c r="L81" s="479" t="str">
        <f t="shared" si="77"/>
        <v/>
      </c>
      <c r="M81" s="479" t="str">
        <f t="shared" si="77"/>
        <v/>
      </c>
      <c r="N81" s="479" t="str">
        <f t="shared" si="77"/>
        <v/>
      </c>
      <c r="O81" s="479" t="str">
        <f t="shared" si="77"/>
        <v/>
      </c>
      <c r="P81" s="479" t="str">
        <f t="shared" si="77"/>
        <v/>
      </c>
      <c r="Q81" s="479" t="str">
        <f t="shared" si="77"/>
        <v/>
      </c>
      <c r="R81" s="479" t="str">
        <f t="shared" si="77"/>
        <v/>
      </c>
      <c r="S81" s="479" t="str">
        <f t="shared" si="77"/>
        <v/>
      </c>
      <c r="T81" s="480">
        <f t="shared" si="78"/>
        <v>0</v>
      </c>
      <c r="U81" s="481"/>
      <c r="V81" s="482" t="str">
        <f t="shared" si="79"/>
        <v/>
      </c>
      <c r="W81" s="482" t="str">
        <f t="shared" si="79"/>
        <v/>
      </c>
      <c r="X81" s="482" t="str">
        <f t="shared" si="79"/>
        <v/>
      </c>
      <c r="Y81" s="482" t="str">
        <f t="shared" si="79"/>
        <v/>
      </c>
      <c r="Z81" s="482" t="str">
        <f t="shared" si="79"/>
        <v/>
      </c>
      <c r="AA81" s="482" t="str">
        <f t="shared" si="79"/>
        <v/>
      </c>
      <c r="AB81" s="482" t="str">
        <f t="shared" si="79"/>
        <v/>
      </c>
      <c r="AC81" s="482" t="str">
        <f t="shared" si="79"/>
        <v/>
      </c>
      <c r="AD81" s="482" t="str">
        <f t="shared" si="79"/>
        <v/>
      </c>
      <c r="AE81" s="482" t="str">
        <f t="shared" si="79"/>
        <v/>
      </c>
      <c r="AF81" s="482" t="str">
        <f t="shared" si="79"/>
        <v/>
      </c>
      <c r="AG81" s="480">
        <f t="shared" si="80"/>
        <v>0</v>
      </c>
      <c r="AN81" s="468">
        <v>3</v>
      </c>
      <c r="AO81" s="468">
        <v>1</v>
      </c>
      <c r="AP81" s="468">
        <v>4</v>
      </c>
      <c r="AQ81" s="476">
        <f ca="1">IF($AP81=1,IF(INDIRECT(ADDRESS(($AN81-1)*3+$AO81+5,$AP81+7))="",0,INDIRECT(ADDRESS(($AN81-1)*3+$AO81+5,$AP81+7))),IF(INDIRECT(ADDRESS(($AN81-1)*3+$AO81+5,$AP81+7))="",0,IF(COUNTIF(INDIRECT(ADDRESS(($AN81-1)*36+($AO81-1)*12+6,COLUMN())):INDIRECT(ADDRESS(($AN81-1)*36+($AO81-1)*12+$AP81+4,COLUMN())),INDIRECT(ADDRESS(($AN81-1)*3+$AO81+5,$AP81+7)))&gt;=1,0,INDIRECT(ADDRESS(($AN81-1)*3+$AO81+5,$AP81+7)))))</f>
        <v>0</v>
      </c>
      <c r="AR81" s="468">
        <f ca="1">COUNTIF(INDIRECT("H"&amp;(ROW()+12*(($AN81-1)*3+$AO81)-ROW())/12+5):INDIRECT("S"&amp;(ROW()+12*(($AN81-1)*3+$AO81)-ROW())/12+5),AQ81)</f>
        <v>0</v>
      </c>
      <c r="AS81" s="476">
        <f ca="1">IF($AP81=1,IF(INDIRECT(ADDRESS(($AN81-1)*3+$AO81+5,$AP81+20))="",0,INDIRECT(ADDRESS(($AN81-1)*3+$AO81+5,$AP81+20))),IF(INDIRECT(ADDRESS(($AN81-1)*3+$AO81+5,$AP81+20))="",0,IF(COUNTIF(INDIRECT(ADDRESS(($AN81-1)*36+($AO81-1)*12+6,COLUMN())):INDIRECT(ADDRESS(($AN81-1)*36+($AO81-1)*12+$AP81+4,COLUMN())),INDIRECT(ADDRESS(($AN81-1)*3+$AO81+5,$AP81+20)))&gt;=1,0,INDIRECT(ADDRESS(($AN81-1)*3+$AO81+5,$AP81+20)))))</f>
        <v>0</v>
      </c>
      <c r="AT81" s="468">
        <f ca="1">COUNTIF(INDIRECT("U"&amp;(ROW()+12*(($AN81-1)*3+$AO81)-ROW())/12+5):INDIRECT("AF"&amp;(ROW()+12*(($AN81-1)*3+$AO81)-ROW())/12+5),AS81)</f>
        <v>0</v>
      </c>
      <c r="AU81" s="468">
        <f ca="1">IF(AND(AQ81+AS81&gt;0,AR81+AT81&gt;0),COUNTIF(AU$6:AU80,"&gt;0")+1,0)</f>
        <v>0</v>
      </c>
      <c r="BE81" s="468">
        <v>1</v>
      </c>
      <c r="BG81" s="484">
        <f t="shared" ref="BG81:BR81" si="90">SUM(H81:H82)</f>
        <v>0</v>
      </c>
      <c r="BH81" s="484">
        <f t="shared" si="90"/>
        <v>0</v>
      </c>
      <c r="BI81" s="484">
        <f t="shared" si="90"/>
        <v>0</v>
      </c>
      <c r="BJ81" s="484">
        <f t="shared" si="90"/>
        <v>0</v>
      </c>
      <c r="BK81" s="484">
        <f t="shared" si="90"/>
        <v>0</v>
      </c>
      <c r="BL81" s="484">
        <f t="shared" si="90"/>
        <v>0</v>
      </c>
      <c r="BM81" s="484">
        <f t="shared" si="90"/>
        <v>0</v>
      </c>
      <c r="BN81" s="484">
        <f t="shared" si="90"/>
        <v>0</v>
      </c>
      <c r="BO81" s="484">
        <f t="shared" si="90"/>
        <v>0</v>
      </c>
      <c r="BP81" s="484">
        <f t="shared" si="90"/>
        <v>0</v>
      </c>
      <c r="BQ81" s="484">
        <f t="shared" si="90"/>
        <v>0</v>
      </c>
      <c r="BR81" s="484">
        <f t="shared" si="90"/>
        <v>0</v>
      </c>
      <c r="BT81" s="484">
        <f t="shared" ref="BT81:CE81" si="91">SUM(U81:U82)</f>
        <v>0</v>
      </c>
      <c r="BU81" s="484">
        <f t="shared" si="91"/>
        <v>0</v>
      </c>
      <c r="BV81" s="484">
        <f t="shared" si="91"/>
        <v>0</v>
      </c>
      <c r="BW81" s="484">
        <f t="shared" si="91"/>
        <v>0</v>
      </c>
      <c r="BX81" s="484">
        <f t="shared" si="91"/>
        <v>0</v>
      </c>
      <c r="BY81" s="484">
        <f t="shared" si="91"/>
        <v>0</v>
      </c>
      <c r="BZ81" s="484">
        <f t="shared" si="91"/>
        <v>0</v>
      </c>
      <c r="CA81" s="484">
        <f t="shared" si="91"/>
        <v>0</v>
      </c>
      <c r="CB81" s="484">
        <f t="shared" si="91"/>
        <v>0</v>
      </c>
      <c r="CC81" s="484">
        <f t="shared" si="91"/>
        <v>0</v>
      </c>
      <c r="CD81" s="484">
        <f t="shared" si="91"/>
        <v>0</v>
      </c>
      <c r="CE81" s="484">
        <f t="shared" si="91"/>
        <v>0</v>
      </c>
      <c r="CH81" s="485" t="s">
        <v>391</v>
      </c>
      <c r="CI81" s="484">
        <f>IF(OR($D81="副園長",$D81="教頭",$D81="主任保育士",$D81="主幹教諭"),0,BG81)</f>
        <v>0</v>
      </c>
      <c r="CJ81" s="484">
        <f t="shared" ref="CJ81:CT81" si="92">IF(OR($D81="副園長",$D81="教頭",$D81="主任保育士",$D81="主幹教諭"),0,BH81)</f>
        <v>0</v>
      </c>
      <c r="CK81" s="484">
        <f t="shared" si="92"/>
        <v>0</v>
      </c>
      <c r="CL81" s="484">
        <f t="shared" si="92"/>
        <v>0</v>
      </c>
      <c r="CM81" s="484">
        <f t="shared" si="92"/>
        <v>0</v>
      </c>
      <c r="CN81" s="484">
        <f t="shared" si="92"/>
        <v>0</v>
      </c>
      <c r="CO81" s="484">
        <f t="shared" si="92"/>
        <v>0</v>
      </c>
      <c r="CP81" s="484">
        <f t="shared" si="92"/>
        <v>0</v>
      </c>
      <c r="CQ81" s="484">
        <f t="shared" si="92"/>
        <v>0</v>
      </c>
      <c r="CR81" s="484">
        <f t="shared" si="92"/>
        <v>0</v>
      </c>
      <c r="CS81" s="484">
        <f t="shared" si="92"/>
        <v>0</v>
      </c>
      <c r="CT81" s="484">
        <f t="shared" si="92"/>
        <v>0</v>
      </c>
    </row>
    <row r="82" spans="1:98" x14ac:dyDescent="0.15">
      <c r="A82" s="734"/>
      <c r="B82" s="737"/>
      <c r="C82" s="737"/>
      <c r="D82" s="737"/>
      <c r="E82" s="740"/>
      <c r="F82" s="737"/>
      <c r="G82" s="486" t="s">
        <v>320</v>
      </c>
      <c r="H82" s="487"/>
      <c r="I82" s="488" t="str">
        <f t="shared" si="77"/>
        <v/>
      </c>
      <c r="J82" s="488" t="str">
        <f t="shared" si="77"/>
        <v/>
      </c>
      <c r="K82" s="488" t="str">
        <f t="shared" si="77"/>
        <v/>
      </c>
      <c r="L82" s="488" t="str">
        <f t="shared" si="77"/>
        <v/>
      </c>
      <c r="M82" s="488" t="str">
        <f t="shared" si="77"/>
        <v/>
      </c>
      <c r="N82" s="488" t="str">
        <f t="shared" si="77"/>
        <v/>
      </c>
      <c r="O82" s="488" t="str">
        <f t="shared" si="77"/>
        <v/>
      </c>
      <c r="P82" s="488" t="str">
        <f t="shared" si="77"/>
        <v/>
      </c>
      <c r="Q82" s="488" t="str">
        <f t="shared" si="77"/>
        <v/>
      </c>
      <c r="R82" s="488" t="str">
        <f t="shared" si="77"/>
        <v/>
      </c>
      <c r="S82" s="488" t="str">
        <f t="shared" si="77"/>
        <v/>
      </c>
      <c r="T82" s="489">
        <f t="shared" si="78"/>
        <v>0</v>
      </c>
      <c r="U82" s="490"/>
      <c r="V82" s="491" t="str">
        <f t="shared" si="79"/>
        <v/>
      </c>
      <c r="W82" s="491" t="str">
        <f t="shared" si="79"/>
        <v/>
      </c>
      <c r="X82" s="491" t="str">
        <f t="shared" si="79"/>
        <v/>
      </c>
      <c r="Y82" s="491" t="str">
        <f t="shared" si="79"/>
        <v/>
      </c>
      <c r="Z82" s="491" t="str">
        <f t="shared" si="79"/>
        <v/>
      </c>
      <c r="AA82" s="491" t="str">
        <f t="shared" si="79"/>
        <v/>
      </c>
      <c r="AB82" s="491" t="str">
        <f t="shared" si="79"/>
        <v/>
      </c>
      <c r="AC82" s="491" t="str">
        <f t="shared" si="79"/>
        <v/>
      </c>
      <c r="AD82" s="491" t="str">
        <f t="shared" si="79"/>
        <v/>
      </c>
      <c r="AE82" s="491" t="str">
        <f t="shared" si="79"/>
        <v/>
      </c>
      <c r="AF82" s="491" t="str">
        <f t="shared" si="79"/>
        <v/>
      </c>
      <c r="AG82" s="489">
        <f t="shared" si="80"/>
        <v>0</v>
      </c>
      <c r="AN82" s="468">
        <v>3</v>
      </c>
      <c r="AO82" s="468">
        <v>1</v>
      </c>
      <c r="AP82" s="468">
        <v>5</v>
      </c>
      <c r="AQ82" s="476">
        <f ca="1">IF($AP82=1,IF(INDIRECT(ADDRESS(($AN82-1)*3+$AO82+5,$AP82+7))="",0,INDIRECT(ADDRESS(($AN82-1)*3+$AO82+5,$AP82+7))),IF(INDIRECT(ADDRESS(($AN82-1)*3+$AO82+5,$AP82+7))="",0,IF(COUNTIF(INDIRECT(ADDRESS(($AN82-1)*36+($AO82-1)*12+6,COLUMN())):INDIRECT(ADDRESS(($AN82-1)*36+($AO82-1)*12+$AP82+4,COLUMN())),INDIRECT(ADDRESS(($AN82-1)*3+$AO82+5,$AP82+7)))&gt;=1,0,INDIRECT(ADDRESS(($AN82-1)*3+$AO82+5,$AP82+7)))))</f>
        <v>0</v>
      </c>
      <c r="AR82" s="468">
        <f ca="1">COUNTIF(INDIRECT("H"&amp;(ROW()+12*(($AN82-1)*3+$AO82)-ROW())/12+5):INDIRECT("S"&amp;(ROW()+12*(($AN82-1)*3+$AO82)-ROW())/12+5),AQ82)</f>
        <v>0</v>
      </c>
      <c r="AS82" s="476">
        <f ca="1">IF($AP82=1,IF(INDIRECT(ADDRESS(($AN82-1)*3+$AO82+5,$AP82+20))="",0,INDIRECT(ADDRESS(($AN82-1)*3+$AO82+5,$AP82+20))),IF(INDIRECT(ADDRESS(($AN82-1)*3+$AO82+5,$AP82+20))="",0,IF(COUNTIF(INDIRECT(ADDRESS(($AN82-1)*36+($AO82-1)*12+6,COLUMN())):INDIRECT(ADDRESS(($AN82-1)*36+($AO82-1)*12+$AP82+4,COLUMN())),INDIRECT(ADDRESS(($AN82-1)*3+$AO82+5,$AP82+20)))&gt;=1,0,INDIRECT(ADDRESS(($AN82-1)*3+$AO82+5,$AP82+20)))))</f>
        <v>0</v>
      </c>
      <c r="AT82" s="468">
        <f ca="1">COUNTIF(INDIRECT("U"&amp;(ROW()+12*(($AN82-1)*3+$AO82)-ROW())/12+5):INDIRECT("AF"&amp;(ROW()+12*(($AN82-1)*3+$AO82)-ROW())/12+5),AS82)</f>
        <v>0</v>
      </c>
      <c r="AU82" s="468">
        <f ca="1">IF(AND(AQ82+AS82&gt;0,AR82+AT82&gt;0),COUNTIF(AU$6:AU81,"&gt;0")+1,0)</f>
        <v>0</v>
      </c>
      <c r="BE82" s="468">
        <v>2</v>
      </c>
      <c r="BF82" s="468" t="s">
        <v>319</v>
      </c>
      <c r="BG82" s="484">
        <f>IF(BG81+BT81&gt;マスタ!$C$3,1,0)</f>
        <v>0</v>
      </c>
      <c r="BH82" s="484">
        <f>IF(BH81+BU81&gt;マスタ!$C$3,1,0)</f>
        <v>0</v>
      </c>
      <c r="BI82" s="484">
        <f>IF(BI81+BV81&gt;マスタ!$C$3,1,0)</f>
        <v>0</v>
      </c>
      <c r="BJ82" s="484">
        <f>IF(BJ81+BW81&gt;マスタ!$C$3,1,0)</f>
        <v>0</v>
      </c>
      <c r="BK82" s="484">
        <f>IF(BK81+BX81&gt;マスタ!$C$3,1,0)</f>
        <v>0</v>
      </c>
      <c r="BL82" s="484">
        <f>IF(BL81+BY81&gt;マスタ!$C$3,1,0)</f>
        <v>0</v>
      </c>
      <c r="BM82" s="484">
        <f>IF(BM81+BZ81&gt;マスタ!$C$3,1,0)</f>
        <v>0</v>
      </c>
      <c r="BN82" s="484">
        <f>IF(BN81+CA81&gt;マスタ!$C$3,1,0)</f>
        <v>0</v>
      </c>
      <c r="BO82" s="484">
        <f>IF(BO81+CB81&gt;マスタ!$C$3,1,0)</f>
        <v>0</v>
      </c>
      <c r="BP82" s="484">
        <f>IF(BP81+CC81&gt;マスタ!$C$3,1,0)</f>
        <v>0</v>
      </c>
      <c r="BQ82" s="484">
        <f>IF(BQ81+CD81&gt;マスタ!$C$3,1,0)</f>
        <v>0</v>
      </c>
      <c r="BR82" s="484">
        <f>IF(BR81+CE81&gt;マスタ!$C$3,1,0)</f>
        <v>0</v>
      </c>
      <c r="BT82" s="484"/>
      <c r="BU82" s="484"/>
      <c r="BV82" s="484"/>
      <c r="BW82" s="484"/>
      <c r="BX82" s="484"/>
      <c r="BY82" s="484"/>
      <c r="BZ82" s="484"/>
      <c r="CA82" s="484"/>
      <c r="CB82" s="484"/>
      <c r="CC82" s="484"/>
      <c r="CD82" s="484"/>
      <c r="CE82" s="484"/>
    </row>
    <row r="83" spans="1:98" x14ac:dyDescent="0.15">
      <c r="A83" s="735"/>
      <c r="B83" s="738"/>
      <c r="C83" s="738"/>
      <c r="D83" s="738"/>
      <c r="E83" s="741"/>
      <c r="F83" s="738"/>
      <c r="G83" s="492" t="s">
        <v>462</v>
      </c>
      <c r="H83" s="493"/>
      <c r="I83" s="494"/>
      <c r="J83" s="494"/>
      <c r="K83" s="494"/>
      <c r="L83" s="494"/>
      <c r="M83" s="494"/>
      <c r="N83" s="494"/>
      <c r="O83" s="494"/>
      <c r="P83" s="494"/>
      <c r="Q83" s="494"/>
      <c r="R83" s="494"/>
      <c r="S83" s="494"/>
      <c r="T83" s="495">
        <f t="shared" si="78"/>
        <v>0</v>
      </c>
      <c r="U83" s="496"/>
      <c r="V83" s="497"/>
      <c r="W83" s="497"/>
      <c r="X83" s="497"/>
      <c r="Y83" s="497"/>
      <c r="Z83" s="497"/>
      <c r="AA83" s="497"/>
      <c r="AB83" s="497"/>
      <c r="AC83" s="497"/>
      <c r="AD83" s="497"/>
      <c r="AE83" s="497"/>
      <c r="AF83" s="497"/>
      <c r="AG83" s="495">
        <f t="shared" si="80"/>
        <v>0</v>
      </c>
      <c r="AN83" s="468">
        <v>3</v>
      </c>
      <c r="AO83" s="468">
        <v>1</v>
      </c>
      <c r="AP83" s="468">
        <v>6</v>
      </c>
      <c r="AQ83" s="476">
        <f ca="1">IF($AP83=1,IF(INDIRECT(ADDRESS(($AN83-1)*3+$AO83+5,$AP83+7))="",0,INDIRECT(ADDRESS(($AN83-1)*3+$AO83+5,$AP83+7))),IF(INDIRECT(ADDRESS(($AN83-1)*3+$AO83+5,$AP83+7))="",0,IF(COUNTIF(INDIRECT(ADDRESS(($AN83-1)*36+($AO83-1)*12+6,COLUMN())):INDIRECT(ADDRESS(($AN83-1)*36+($AO83-1)*12+$AP83+4,COLUMN())),INDIRECT(ADDRESS(($AN83-1)*3+$AO83+5,$AP83+7)))&gt;=1,0,INDIRECT(ADDRESS(($AN83-1)*3+$AO83+5,$AP83+7)))))</f>
        <v>0</v>
      </c>
      <c r="AR83" s="468">
        <f ca="1">COUNTIF(INDIRECT("H"&amp;(ROW()+12*(($AN83-1)*3+$AO83)-ROW())/12+5):INDIRECT("S"&amp;(ROW()+12*(($AN83-1)*3+$AO83)-ROW())/12+5),AQ83)</f>
        <v>0</v>
      </c>
      <c r="AS83" s="476">
        <f ca="1">IF($AP83=1,IF(INDIRECT(ADDRESS(($AN83-1)*3+$AO83+5,$AP83+20))="",0,INDIRECT(ADDRESS(($AN83-1)*3+$AO83+5,$AP83+20))),IF(INDIRECT(ADDRESS(($AN83-1)*3+$AO83+5,$AP83+20))="",0,IF(COUNTIF(INDIRECT(ADDRESS(($AN83-1)*36+($AO83-1)*12+6,COLUMN())):INDIRECT(ADDRESS(($AN83-1)*36+($AO83-1)*12+$AP83+4,COLUMN())),INDIRECT(ADDRESS(($AN83-1)*3+$AO83+5,$AP83+20)))&gt;=1,0,INDIRECT(ADDRESS(($AN83-1)*3+$AO83+5,$AP83+20)))))</f>
        <v>0</v>
      </c>
      <c r="AT83" s="468">
        <f ca="1">COUNTIF(INDIRECT("U"&amp;(ROW()+12*(($AN83-1)*3+$AO83)-ROW())/12+5):INDIRECT("AF"&amp;(ROW()+12*(($AN83-1)*3+$AO83)-ROW())/12+5),AS83)</f>
        <v>0</v>
      </c>
      <c r="AU83" s="468">
        <f ca="1">IF(AND(AQ83+AS83&gt;0,AR83+AT83&gt;0),COUNTIF(AU$6:AU82,"&gt;0")+1,0)</f>
        <v>0</v>
      </c>
      <c r="BE83" s="468">
        <v>3</v>
      </c>
      <c r="BF83" s="485"/>
      <c r="BG83" s="484"/>
      <c r="BH83" s="484"/>
      <c r="BI83" s="484"/>
      <c r="BJ83" s="484"/>
      <c r="BK83" s="484"/>
      <c r="BL83" s="484"/>
      <c r="BM83" s="484"/>
      <c r="BN83" s="484"/>
      <c r="BO83" s="484"/>
      <c r="BP83" s="484"/>
      <c r="BQ83" s="484"/>
      <c r="BR83" s="484"/>
      <c r="BT83" s="484"/>
      <c r="BU83" s="484"/>
      <c r="BV83" s="484"/>
      <c r="BW83" s="484"/>
      <c r="BX83" s="484"/>
      <c r="BY83" s="484"/>
      <c r="BZ83" s="484"/>
      <c r="CA83" s="484"/>
      <c r="CB83" s="484"/>
      <c r="CC83" s="484"/>
      <c r="CD83" s="484"/>
      <c r="CE83" s="484"/>
    </row>
    <row r="84" spans="1:98" x14ac:dyDescent="0.15">
      <c r="A84" s="733">
        <v>27</v>
      </c>
      <c r="B84" s="736"/>
      <c r="C84" s="736"/>
      <c r="D84" s="736"/>
      <c r="E84" s="739"/>
      <c r="F84" s="736"/>
      <c r="G84" s="477" t="s">
        <v>321</v>
      </c>
      <c r="H84" s="478"/>
      <c r="I84" s="479" t="str">
        <f t="shared" si="77"/>
        <v/>
      </c>
      <c r="J84" s="479" t="str">
        <f t="shared" si="77"/>
        <v/>
      </c>
      <c r="K84" s="479" t="str">
        <f t="shared" si="77"/>
        <v/>
      </c>
      <c r="L84" s="479" t="str">
        <f t="shared" si="77"/>
        <v/>
      </c>
      <c r="M84" s="479" t="str">
        <f t="shared" si="77"/>
        <v/>
      </c>
      <c r="N84" s="479" t="str">
        <f t="shared" si="77"/>
        <v/>
      </c>
      <c r="O84" s="479" t="str">
        <f t="shared" si="77"/>
        <v/>
      </c>
      <c r="P84" s="479" t="str">
        <f t="shared" si="77"/>
        <v/>
      </c>
      <c r="Q84" s="479" t="str">
        <f t="shared" si="77"/>
        <v/>
      </c>
      <c r="R84" s="479" t="str">
        <f t="shared" si="77"/>
        <v/>
      </c>
      <c r="S84" s="479" t="str">
        <f t="shared" si="77"/>
        <v/>
      </c>
      <c r="T84" s="480">
        <f t="shared" si="78"/>
        <v>0</v>
      </c>
      <c r="U84" s="481"/>
      <c r="V84" s="482" t="str">
        <f t="shared" si="79"/>
        <v/>
      </c>
      <c r="W84" s="482" t="str">
        <f t="shared" si="79"/>
        <v/>
      </c>
      <c r="X84" s="482" t="str">
        <f t="shared" si="79"/>
        <v/>
      </c>
      <c r="Y84" s="482" t="str">
        <f t="shared" si="79"/>
        <v/>
      </c>
      <c r="Z84" s="482" t="str">
        <f t="shared" si="79"/>
        <v/>
      </c>
      <c r="AA84" s="482" t="str">
        <f t="shared" si="79"/>
        <v/>
      </c>
      <c r="AB84" s="482" t="str">
        <f t="shared" si="79"/>
        <v/>
      </c>
      <c r="AC84" s="482" t="str">
        <f t="shared" si="79"/>
        <v/>
      </c>
      <c r="AD84" s="482" t="str">
        <f t="shared" si="79"/>
        <v/>
      </c>
      <c r="AE84" s="482" t="str">
        <f t="shared" si="79"/>
        <v/>
      </c>
      <c r="AF84" s="482" t="str">
        <f t="shared" si="79"/>
        <v/>
      </c>
      <c r="AG84" s="480">
        <f t="shared" si="80"/>
        <v>0</v>
      </c>
      <c r="AN84" s="468">
        <v>3</v>
      </c>
      <c r="AO84" s="468">
        <v>1</v>
      </c>
      <c r="AP84" s="468">
        <v>7</v>
      </c>
      <c r="AQ84" s="476">
        <f ca="1">IF($AP84=1,IF(INDIRECT(ADDRESS(($AN84-1)*3+$AO84+5,$AP84+7))="",0,INDIRECT(ADDRESS(($AN84-1)*3+$AO84+5,$AP84+7))),IF(INDIRECT(ADDRESS(($AN84-1)*3+$AO84+5,$AP84+7))="",0,IF(COUNTIF(INDIRECT(ADDRESS(($AN84-1)*36+($AO84-1)*12+6,COLUMN())):INDIRECT(ADDRESS(($AN84-1)*36+($AO84-1)*12+$AP84+4,COLUMN())),INDIRECT(ADDRESS(($AN84-1)*3+$AO84+5,$AP84+7)))&gt;=1,0,INDIRECT(ADDRESS(($AN84-1)*3+$AO84+5,$AP84+7)))))</f>
        <v>0</v>
      </c>
      <c r="AR84" s="468">
        <f ca="1">COUNTIF(INDIRECT("H"&amp;(ROW()+12*(($AN84-1)*3+$AO84)-ROW())/12+5):INDIRECT("S"&amp;(ROW()+12*(($AN84-1)*3+$AO84)-ROW())/12+5),AQ84)</f>
        <v>0</v>
      </c>
      <c r="AS84" s="476">
        <f ca="1">IF($AP84=1,IF(INDIRECT(ADDRESS(($AN84-1)*3+$AO84+5,$AP84+20))="",0,INDIRECT(ADDRESS(($AN84-1)*3+$AO84+5,$AP84+20))),IF(INDIRECT(ADDRESS(($AN84-1)*3+$AO84+5,$AP84+20))="",0,IF(COUNTIF(INDIRECT(ADDRESS(($AN84-1)*36+($AO84-1)*12+6,COLUMN())):INDIRECT(ADDRESS(($AN84-1)*36+($AO84-1)*12+$AP84+4,COLUMN())),INDIRECT(ADDRESS(($AN84-1)*3+$AO84+5,$AP84+20)))&gt;=1,0,INDIRECT(ADDRESS(($AN84-1)*3+$AO84+5,$AP84+20)))))</f>
        <v>0</v>
      </c>
      <c r="AT84" s="468">
        <f ca="1">COUNTIF(INDIRECT("U"&amp;(ROW()+12*(($AN84-1)*3+$AO84)-ROW())/12+5):INDIRECT("AF"&amp;(ROW()+12*(($AN84-1)*3+$AO84)-ROW())/12+5),AS84)</f>
        <v>0</v>
      </c>
      <c r="AU84" s="468">
        <f ca="1">IF(AND(AQ84+AS84&gt;0,AR84+AT84&gt;0),COUNTIF(AU$6:AU83,"&gt;0")+1,0)</f>
        <v>0</v>
      </c>
      <c r="BE84" s="468">
        <v>1</v>
      </c>
      <c r="BG84" s="484">
        <f t="shared" ref="BG84:BR84" si="93">SUM(H84:H85)</f>
        <v>0</v>
      </c>
      <c r="BH84" s="484">
        <f t="shared" si="93"/>
        <v>0</v>
      </c>
      <c r="BI84" s="484">
        <f t="shared" si="93"/>
        <v>0</v>
      </c>
      <c r="BJ84" s="484">
        <f t="shared" si="93"/>
        <v>0</v>
      </c>
      <c r="BK84" s="484">
        <f t="shared" si="93"/>
        <v>0</v>
      </c>
      <c r="BL84" s="484">
        <f t="shared" si="93"/>
        <v>0</v>
      </c>
      <c r="BM84" s="484">
        <f t="shared" si="93"/>
        <v>0</v>
      </c>
      <c r="BN84" s="484">
        <f t="shared" si="93"/>
        <v>0</v>
      </c>
      <c r="BO84" s="484">
        <f t="shared" si="93"/>
        <v>0</v>
      </c>
      <c r="BP84" s="484">
        <f t="shared" si="93"/>
        <v>0</v>
      </c>
      <c r="BQ84" s="484">
        <f t="shared" si="93"/>
        <v>0</v>
      </c>
      <c r="BR84" s="484">
        <f t="shared" si="93"/>
        <v>0</v>
      </c>
      <c r="BT84" s="484">
        <f t="shared" ref="BT84:CE84" si="94">SUM(U84:U85)</f>
        <v>0</v>
      </c>
      <c r="BU84" s="484">
        <f t="shared" si="94"/>
        <v>0</v>
      </c>
      <c r="BV84" s="484">
        <f t="shared" si="94"/>
        <v>0</v>
      </c>
      <c r="BW84" s="484">
        <f t="shared" si="94"/>
        <v>0</v>
      </c>
      <c r="BX84" s="484">
        <f t="shared" si="94"/>
        <v>0</v>
      </c>
      <c r="BY84" s="484">
        <f t="shared" si="94"/>
        <v>0</v>
      </c>
      <c r="BZ84" s="484">
        <f t="shared" si="94"/>
        <v>0</v>
      </c>
      <c r="CA84" s="484">
        <f t="shared" si="94"/>
        <v>0</v>
      </c>
      <c r="CB84" s="484">
        <f t="shared" si="94"/>
        <v>0</v>
      </c>
      <c r="CC84" s="484">
        <f t="shared" si="94"/>
        <v>0</v>
      </c>
      <c r="CD84" s="484">
        <f t="shared" si="94"/>
        <v>0</v>
      </c>
      <c r="CE84" s="484">
        <f t="shared" si="94"/>
        <v>0</v>
      </c>
      <c r="CH84" s="485" t="s">
        <v>391</v>
      </c>
      <c r="CI84" s="484">
        <f>IF(OR($D84="副園長",$D84="教頭",$D84="主任保育士",$D84="主幹教諭"),0,BG84)</f>
        <v>0</v>
      </c>
      <c r="CJ84" s="484">
        <f t="shared" ref="CJ84:CT84" si="95">IF(OR($D84="副園長",$D84="教頭",$D84="主任保育士",$D84="主幹教諭"),0,BH84)</f>
        <v>0</v>
      </c>
      <c r="CK84" s="484">
        <f t="shared" si="95"/>
        <v>0</v>
      </c>
      <c r="CL84" s="484">
        <f t="shared" si="95"/>
        <v>0</v>
      </c>
      <c r="CM84" s="484">
        <f t="shared" si="95"/>
        <v>0</v>
      </c>
      <c r="CN84" s="484">
        <f t="shared" si="95"/>
        <v>0</v>
      </c>
      <c r="CO84" s="484">
        <f t="shared" si="95"/>
        <v>0</v>
      </c>
      <c r="CP84" s="484">
        <f t="shared" si="95"/>
        <v>0</v>
      </c>
      <c r="CQ84" s="484">
        <f t="shared" si="95"/>
        <v>0</v>
      </c>
      <c r="CR84" s="484">
        <f t="shared" si="95"/>
        <v>0</v>
      </c>
      <c r="CS84" s="484">
        <f t="shared" si="95"/>
        <v>0</v>
      </c>
      <c r="CT84" s="484">
        <f t="shared" si="95"/>
        <v>0</v>
      </c>
    </row>
    <row r="85" spans="1:98" x14ac:dyDescent="0.15">
      <c r="A85" s="734"/>
      <c r="B85" s="737"/>
      <c r="C85" s="737"/>
      <c r="D85" s="737"/>
      <c r="E85" s="740"/>
      <c r="F85" s="737"/>
      <c r="G85" s="486" t="s">
        <v>320</v>
      </c>
      <c r="H85" s="487"/>
      <c r="I85" s="488" t="str">
        <f t="shared" si="77"/>
        <v/>
      </c>
      <c r="J85" s="488" t="str">
        <f t="shared" si="77"/>
        <v/>
      </c>
      <c r="K85" s="488" t="str">
        <f t="shared" si="77"/>
        <v/>
      </c>
      <c r="L85" s="488" t="str">
        <f t="shared" si="77"/>
        <v/>
      </c>
      <c r="M85" s="488" t="str">
        <f t="shared" si="77"/>
        <v/>
      </c>
      <c r="N85" s="488" t="str">
        <f t="shared" si="77"/>
        <v/>
      </c>
      <c r="O85" s="488" t="str">
        <f t="shared" si="77"/>
        <v/>
      </c>
      <c r="P85" s="488" t="str">
        <f t="shared" si="77"/>
        <v/>
      </c>
      <c r="Q85" s="488" t="str">
        <f t="shared" si="77"/>
        <v/>
      </c>
      <c r="R85" s="488" t="str">
        <f t="shared" si="77"/>
        <v/>
      </c>
      <c r="S85" s="488" t="str">
        <f t="shared" si="77"/>
        <v/>
      </c>
      <c r="T85" s="489">
        <f t="shared" si="78"/>
        <v>0</v>
      </c>
      <c r="U85" s="490"/>
      <c r="V85" s="491" t="str">
        <f t="shared" si="79"/>
        <v/>
      </c>
      <c r="W85" s="491" t="str">
        <f t="shared" si="79"/>
        <v/>
      </c>
      <c r="X85" s="491" t="str">
        <f t="shared" si="79"/>
        <v/>
      </c>
      <c r="Y85" s="491" t="str">
        <f t="shared" si="79"/>
        <v/>
      </c>
      <c r="Z85" s="491" t="str">
        <f t="shared" si="79"/>
        <v/>
      </c>
      <c r="AA85" s="491" t="str">
        <f t="shared" si="79"/>
        <v/>
      </c>
      <c r="AB85" s="491" t="str">
        <f t="shared" si="79"/>
        <v/>
      </c>
      <c r="AC85" s="491" t="str">
        <f t="shared" si="79"/>
        <v/>
      </c>
      <c r="AD85" s="491" t="str">
        <f t="shared" si="79"/>
        <v/>
      </c>
      <c r="AE85" s="491" t="str">
        <f t="shared" si="79"/>
        <v/>
      </c>
      <c r="AF85" s="491" t="str">
        <f t="shared" si="79"/>
        <v/>
      </c>
      <c r="AG85" s="489">
        <f t="shared" si="80"/>
        <v>0</v>
      </c>
      <c r="AN85" s="468">
        <v>3</v>
      </c>
      <c r="AO85" s="468">
        <v>1</v>
      </c>
      <c r="AP85" s="468">
        <v>8</v>
      </c>
      <c r="AQ85" s="476">
        <f ca="1">IF($AP85=1,IF(INDIRECT(ADDRESS(($AN85-1)*3+$AO85+5,$AP85+7))="",0,INDIRECT(ADDRESS(($AN85-1)*3+$AO85+5,$AP85+7))),IF(INDIRECT(ADDRESS(($AN85-1)*3+$AO85+5,$AP85+7))="",0,IF(COUNTIF(INDIRECT(ADDRESS(($AN85-1)*36+($AO85-1)*12+6,COLUMN())):INDIRECT(ADDRESS(($AN85-1)*36+($AO85-1)*12+$AP85+4,COLUMN())),INDIRECT(ADDRESS(($AN85-1)*3+$AO85+5,$AP85+7)))&gt;=1,0,INDIRECT(ADDRESS(($AN85-1)*3+$AO85+5,$AP85+7)))))</f>
        <v>0</v>
      </c>
      <c r="AR85" s="468">
        <f ca="1">COUNTIF(INDIRECT("H"&amp;(ROW()+12*(($AN85-1)*3+$AO85)-ROW())/12+5):INDIRECT("S"&amp;(ROW()+12*(($AN85-1)*3+$AO85)-ROW())/12+5),AQ85)</f>
        <v>0</v>
      </c>
      <c r="AS85" s="476">
        <f ca="1">IF($AP85=1,IF(INDIRECT(ADDRESS(($AN85-1)*3+$AO85+5,$AP85+20))="",0,INDIRECT(ADDRESS(($AN85-1)*3+$AO85+5,$AP85+20))),IF(INDIRECT(ADDRESS(($AN85-1)*3+$AO85+5,$AP85+20))="",0,IF(COUNTIF(INDIRECT(ADDRESS(($AN85-1)*36+($AO85-1)*12+6,COLUMN())):INDIRECT(ADDRESS(($AN85-1)*36+($AO85-1)*12+$AP85+4,COLUMN())),INDIRECT(ADDRESS(($AN85-1)*3+$AO85+5,$AP85+20)))&gt;=1,0,INDIRECT(ADDRESS(($AN85-1)*3+$AO85+5,$AP85+20)))))</f>
        <v>0</v>
      </c>
      <c r="AT85" s="468">
        <f ca="1">COUNTIF(INDIRECT("U"&amp;(ROW()+12*(($AN85-1)*3+$AO85)-ROW())/12+5):INDIRECT("AF"&amp;(ROW()+12*(($AN85-1)*3+$AO85)-ROW())/12+5),AS85)</f>
        <v>0</v>
      </c>
      <c r="AU85" s="468">
        <f ca="1">IF(AND(AQ85+AS85&gt;0,AR85+AT85&gt;0),COUNTIF(AU$6:AU84,"&gt;0")+1,0)</f>
        <v>0</v>
      </c>
      <c r="BE85" s="468">
        <v>2</v>
      </c>
      <c r="BF85" s="468" t="s">
        <v>319</v>
      </c>
      <c r="BG85" s="484">
        <f>IF(BG84+BT84&gt;マスタ!$C$3,1,0)</f>
        <v>0</v>
      </c>
      <c r="BH85" s="484">
        <f>IF(BH84+BU84&gt;マスタ!$C$3,1,0)</f>
        <v>0</v>
      </c>
      <c r="BI85" s="484">
        <f>IF(BI84+BV84&gt;マスタ!$C$3,1,0)</f>
        <v>0</v>
      </c>
      <c r="BJ85" s="484">
        <f>IF(BJ84+BW84&gt;マスタ!$C$3,1,0)</f>
        <v>0</v>
      </c>
      <c r="BK85" s="484">
        <f>IF(BK84+BX84&gt;マスタ!$C$3,1,0)</f>
        <v>0</v>
      </c>
      <c r="BL85" s="484">
        <f>IF(BL84+BY84&gt;マスタ!$C$3,1,0)</f>
        <v>0</v>
      </c>
      <c r="BM85" s="484">
        <f>IF(BM84+BZ84&gt;マスタ!$C$3,1,0)</f>
        <v>0</v>
      </c>
      <c r="BN85" s="484">
        <f>IF(BN84+CA84&gt;マスタ!$C$3,1,0)</f>
        <v>0</v>
      </c>
      <c r="BO85" s="484">
        <f>IF(BO84+CB84&gt;マスタ!$C$3,1,0)</f>
        <v>0</v>
      </c>
      <c r="BP85" s="484">
        <f>IF(BP84+CC84&gt;マスタ!$C$3,1,0)</f>
        <v>0</v>
      </c>
      <c r="BQ85" s="484">
        <f>IF(BQ84+CD84&gt;マスタ!$C$3,1,0)</f>
        <v>0</v>
      </c>
      <c r="BR85" s="484">
        <f>IF(BR84+CE84&gt;マスタ!$C$3,1,0)</f>
        <v>0</v>
      </c>
      <c r="BT85" s="484"/>
      <c r="BU85" s="484"/>
      <c r="BV85" s="484"/>
      <c r="BW85" s="484"/>
      <c r="BX85" s="484"/>
      <c r="BY85" s="484"/>
      <c r="BZ85" s="484"/>
      <c r="CA85" s="484"/>
      <c r="CB85" s="484"/>
      <c r="CC85" s="484"/>
      <c r="CD85" s="484"/>
      <c r="CE85" s="484"/>
    </row>
    <row r="86" spans="1:98" x14ac:dyDescent="0.15">
      <c r="A86" s="735"/>
      <c r="B86" s="738"/>
      <c r="C86" s="738"/>
      <c r="D86" s="738"/>
      <c r="E86" s="741"/>
      <c r="F86" s="738"/>
      <c r="G86" s="492" t="s">
        <v>462</v>
      </c>
      <c r="H86" s="493"/>
      <c r="I86" s="494"/>
      <c r="J86" s="494"/>
      <c r="K86" s="494"/>
      <c r="L86" s="494"/>
      <c r="M86" s="494"/>
      <c r="N86" s="494"/>
      <c r="O86" s="494"/>
      <c r="P86" s="494"/>
      <c r="Q86" s="494"/>
      <c r="R86" s="494"/>
      <c r="S86" s="494"/>
      <c r="T86" s="495">
        <f t="shared" si="78"/>
        <v>0</v>
      </c>
      <c r="U86" s="496"/>
      <c r="V86" s="497"/>
      <c r="W86" s="497"/>
      <c r="X86" s="497"/>
      <c r="Y86" s="497"/>
      <c r="Z86" s="497"/>
      <c r="AA86" s="497"/>
      <c r="AB86" s="497"/>
      <c r="AC86" s="497"/>
      <c r="AD86" s="497"/>
      <c r="AE86" s="497"/>
      <c r="AF86" s="497"/>
      <c r="AG86" s="495">
        <f t="shared" si="80"/>
        <v>0</v>
      </c>
      <c r="AN86" s="468">
        <v>3</v>
      </c>
      <c r="AO86" s="468">
        <v>1</v>
      </c>
      <c r="AP86" s="468">
        <v>9</v>
      </c>
      <c r="AQ86" s="476">
        <f ca="1">IF($AP86=1,IF(INDIRECT(ADDRESS(($AN86-1)*3+$AO86+5,$AP86+7))="",0,INDIRECT(ADDRESS(($AN86-1)*3+$AO86+5,$AP86+7))),IF(INDIRECT(ADDRESS(($AN86-1)*3+$AO86+5,$AP86+7))="",0,IF(COUNTIF(INDIRECT(ADDRESS(($AN86-1)*36+($AO86-1)*12+6,COLUMN())):INDIRECT(ADDRESS(($AN86-1)*36+($AO86-1)*12+$AP86+4,COLUMN())),INDIRECT(ADDRESS(($AN86-1)*3+$AO86+5,$AP86+7)))&gt;=1,0,INDIRECT(ADDRESS(($AN86-1)*3+$AO86+5,$AP86+7)))))</f>
        <v>0</v>
      </c>
      <c r="AR86" s="468">
        <f ca="1">COUNTIF(INDIRECT("H"&amp;(ROW()+12*(($AN86-1)*3+$AO86)-ROW())/12+5):INDIRECT("S"&amp;(ROW()+12*(($AN86-1)*3+$AO86)-ROW())/12+5),AQ86)</f>
        <v>0</v>
      </c>
      <c r="AS86" s="476">
        <f ca="1">IF($AP86=1,IF(INDIRECT(ADDRESS(($AN86-1)*3+$AO86+5,$AP86+20))="",0,INDIRECT(ADDRESS(($AN86-1)*3+$AO86+5,$AP86+20))),IF(INDIRECT(ADDRESS(($AN86-1)*3+$AO86+5,$AP86+20))="",0,IF(COUNTIF(INDIRECT(ADDRESS(($AN86-1)*36+($AO86-1)*12+6,COLUMN())):INDIRECT(ADDRESS(($AN86-1)*36+($AO86-1)*12+$AP86+4,COLUMN())),INDIRECT(ADDRESS(($AN86-1)*3+$AO86+5,$AP86+20)))&gt;=1,0,INDIRECT(ADDRESS(($AN86-1)*3+$AO86+5,$AP86+20)))))</f>
        <v>0</v>
      </c>
      <c r="AT86" s="468">
        <f ca="1">COUNTIF(INDIRECT("U"&amp;(ROW()+12*(($AN86-1)*3+$AO86)-ROW())/12+5):INDIRECT("AF"&amp;(ROW()+12*(($AN86-1)*3+$AO86)-ROW())/12+5),AS86)</f>
        <v>0</v>
      </c>
      <c r="AU86" s="468">
        <f ca="1">IF(AND(AQ86+AS86&gt;0,AR86+AT86&gt;0),COUNTIF(AU$6:AU85,"&gt;0")+1,0)</f>
        <v>0</v>
      </c>
      <c r="BE86" s="468">
        <v>3</v>
      </c>
      <c r="BF86" s="485"/>
      <c r="BG86" s="484"/>
      <c r="BH86" s="484"/>
      <c r="BI86" s="484"/>
      <c r="BJ86" s="484"/>
      <c r="BK86" s="484"/>
      <c r="BL86" s="484"/>
      <c r="BM86" s="484"/>
      <c r="BN86" s="484"/>
      <c r="BO86" s="484"/>
      <c r="BP86" s="484"/>
      <c r="BQ86" s="484"/>
      <c r="BR86" s="484"/>
      <c r="BT86" s="484"/>
      <c r="BU86" s="484"/>
      <c r="BV86" s="484"/>
      <c r="BW86" s="484"/>
      <c r="BX86" s="484"/>
      <c r="BY86" s="484"/>
      <c r="BZ86" s="484"/>
      <c r="CA86" s="484"/>
      <c r="CB86" s="484"/>
      <c r="CC86" s="484"/>
      <c r="CD86" s="484"/>
      <c r="CE86" s="484"/>
    </row>
    <row r="87" spans="1:98" x14ac:dyDescent="0.15">
      <c r="A87" s="733">
        <v>28</v>
      </c>
      <c r="B87" s="736"/>
      <c r="C87" s="736"/>
      <c r="D87" s="736"/>
      <c r="E87" s="739"/>
      <c r="F87" s="736"/>
      <c r="G87" s="477" t="s">
        <v>321</v>
      </c>
      <c r="H87" s="478"/>
      <c r="I87" s="479" t="str">
        <f t="shared" ref="I87:S94" si="96">IF(H87="","",H87)</f>
        <v/>
      </c>
      <c r="J87" s="479" t="str">
        <f t="shared" si="96"/>
        <v/>
      </c>
      <c r="K87" s="479" t="str">
        <f t="shared" si="96"/>
        <v/>
      </c>
      <c r="L87" s="479" t="str">
        <f t="shared" si="96"/>
        <v/>
      </c>
      <c r="M87" s="479" t="str">
        <f t="shared" si="96"/>
        <v/>
      </c>
      <c r="N87" s="479" t="str">
        <f t="shared" si="96"/>
        <v/>
      </c>
      <c r="O87" s="479" t="str">
        <f t="shared" si="96"/>
        <v/>
      </c>
      <c r="P87" s="479" t="str">
        <f t="shared" si="96"/>
        <v/>
      </c>
      <c r="Q87" s="479" t="str">
        <f t="shared" si="96"/>
        <v/>
      </c>
      <c r="R87" s="479" t="str">
        <f t="shared" si="96"/>
        <v/>
      </c>
      <c r="S87" s="479" t="str">
        <f t="shared" si="96"/>
        <v/>
      </c>
      <c r="T87" s="480">
        <f t="shared" si="78"/>
        <v>0</v>
      </c>
      <c r="U87" s="481"/>
      <c r="V87" s="482" t="str">
        <f t="shared" ref="V87:AF94" si="97">IF(U87="","",U87)</f>
        <v/>
      </c>
      <c r="W87" s="482" t="str">
        <f t="shared" si="97"/>
        <v/>
      </c>
      <c r="X87" s="482" t="str">
        <f t="shared" si="97"/>
        <v/>
      </c>
      <c r="Y87" s="482" t="str">
        <f t="shared" si="97"/>
        <v/>
      </c>
      <c r="Z87" s="482" t="str">
        <f t="shared" si="97"/>
        <v/>
      </c>
      <c r="AA87" s="482" t="str">
        <f t="shared" si="97"/>
        <v/>
      </c>
      <c r="AB87" s="482" t="str">
        <f t="shared" si="97"/>
        <v/>
      </c>
      <c r="AC87" s="482" t="str">
        <f t="shared" si="97"/>
        <v/>
      </c>
      <c r="AD87" s="482" t="str">
        <f t="shared" si="97"/>
        <v/>
      </c>
      <c r="AE87" s="482" t="str">
        <f t="shared" si="97"/>
        <v/>
      </c>
      <c r="AF87" s="482" t="str">
        <f t="shared" si="97"/>
        <v/>
      </c>
      <c r="AG87" s="480">
        <f t="shared" si="80"/>
        <v>0</v>
      </c>
      <c r="AN87" s="468">
        <v>3</v>
      </c>
      <c r="AO87" s="468">
        <v>1</v>
      </c>
      <c r="AP87" s="468">
        <v>10</v>
      </c>
      <c r="AQ87" s="476">
        <f ca="1">IF($AP87=1,IF(INDIRECT(ADDRESS(($AN87-1)*3+$AO87+5,$AP87+7))="",0,INDIRECT(ADDRESS(($AN87-1)*3+$AO87+5,$AP87+7))),IF(INDIRECT(ADDRESS(($AN87-1)*3+$AO87+5,$AP87+7))="",0,IF(COUNTIF(INDIRECT(ADDRESS(($AN87-1)*36+($AO87-1)*12+6,COLUMN())):INDIRECT(ADDRESS(($AN87-1)*36+($AO87-1)*12+$AP87+4,COLUMN())),INDIRECT(ADDRESS(($AN87-1)*3+$AO87+5,$AP87+7)))&gt;=1,0,INDIRECT(ADDRESS(($AN87-1)*3+$AO87+5,$AP87+7)))))</f>
        <v>0</v>
      </c>
      <c r="AR87" s="468">
        <f ca="1">COUNTIF(INDIRECT("H"&amp;(ROW()+12*(($AN87-1)*3+$AO87)-ROW())/12+5):INDIRECT("S"&amp;(ROW()+12*(($AN87-1)*3+$AO87)-ROW())/12+5),AQ87)</f>
        <v>0</v>
      </c>
      <c r="AS87" s="476">
        <f ca="1">IF($AP87=1,IF(INDIRECT(ADDRESS(($AN87-1)*3+$AO87+5,$AP87+20))="",0,INDIRECT(ADDRESS(($AN87-1)*3+$AO87+5,$AP87+20))),IF(INDIRECT(ADDRESS(($AN87-1)*3+$AO87+5,$AP87+20))="",0,IF(COUNTIF(INDIRECT(ADDRESS(($AN87-1)*36+($AO87-1)*12+6,COLUMN())):INDIRECT(ADDRESS(($AN87-1)*36+($AO87-1)*12+$AP87+4,COLUMN())),INDIRECT(ADDRESS(($AN87-1)*3+$AO87+5,$AP87+20)))&gt;=1,0,INDIRECT(ADDRESS(($AN87-1)*3+$AO87+5,$AP87+20)))))</f>
        <v>0</v>
      </c>
      <c r="AT87" s="468">
        <f ca="1">COUNTIF(INDIRECT("U"&amp;(ROW()+12*(($AN87-1)*3+$AO87)-ROW())/12+5):INDIRECT("AF"&amp;(ROW()+12*(($AN87-1)*3+$AO87)-ROW())/12+5),AS87)</f>
        <v>0</v>
      </c>
      <c r="AU87" s="468">
        <f ca="1">IF(AND(AQ87+AS87&gt;0,AR87+AT87&gt;0),COUNTIF(AU$6:AU86,"&gt;0")+1,0)</f>
        <v>0</v>
      </c>
      <c r="BE87" s="468">
        <v>1</v>
      </c>
      <c r="BG87" s="484">
        <f t="shared" ref="BG87:BR87" si="98">SUM(H87:H88)</f>
        <v>0</v>
      </c>
      <c r="BH87" s="484">
        <f t="shared" si="98"/>
        <v>0</v>
      </c>
      <c r="BI87" s="484">
        <f t="shared" si="98"/>
        <v>0</v>
      </c>
      <c r="BJ87" s="484">
        <f t="shared" si="98"/>
        <v>0</v>
      </c>
      <c r="BK87" s="484">
        <f t="shared" si="98"/>
        <v>0</v>
      </c>
      <c r="BL87" s="484">
        <f t="shared" si="98"/>
        <v>0</v>
      </c>
      <c r="BM87" s="484">
        <f t="shared" si="98"/>
        <v>0</v>
      </c>
      <c r="BN87" s="484">
        <f t="shared" si="98"/>
        <v>0</v>
      </c>
      <c r="BO87" s="484">
        <f t="shared" si="98"/>
        <v>0</v>
      </c>
      <c r="BP87" s="484">
        <f t="shared" si="98"/>
        <v>0</v>
      </c>
      <c r="BQ87" s="484">
        <f t="shared" si="98"/>
        <v>0</v>
      </c>
      <c r="BR87" s="484">
        <f t="shared" si="98"/>
        <v>0</v>
      </c>
      <c r="BT87" s="484">
        <f t="shared" ref="BT87:CE87" si="99">SUM(U87:U88)</f>
        <v>0</v>
      </c>
      <c r="BU87" s="484">
        <f t="shared" si="99"/>
        <v>0</v>
      </c>
      <c r="BV87" s="484">
        <f t="shared" si="99"/>
        <v>0</v>
      </c>
      <c r="BW87" s="484">
        <f t="shared" si="99"/>
        <v>0</v>
      </c>
      <c r="BX87" s="484">
        <f t="shared" si="99"/>
        <v>0</v>
      </c>
      <c r="BY87" s="484">
        <f t="shared" si="99"/>
        <v>0</v>
      </c>
      <c r="BZ87" s="484">
        <f t="shared" si="99"/>
        <v>0</v>
      </c>
      <c r="CA87" s="484">
        <f t="shared" si="99"/>
        <v>0</v>
      </c>
      <c r="CB87" s="484">
        <f t="shared" si="99"/>
        <v>0</v>
      </c>
      <c r="CC87" s="484">
        <f t="shared" si="99"/>
        <v>0</v>
      </c>
      <c r="CD87" s="484">
        <f t="shared" si="99"/>
        <v>0</v>
      </c>
      <c r="CE87" s="484">
        <f t="shared" si="99"/>
        <v>0</v>
      </c>
      <c r="CH87" s="485" t="s">
        <v>391</v>
      </c>
      <c r="CI87" s="484">
        <f>IF(OR($D87="副園長",$D87="教頭",$D87="主任保育士",$D87="主幹教諭"),0,BG87)</f>
        <v>0</v>
      </c>
      <c r="CJ87" s="484">
        <f t="shared" ref="CJ87:CT87" si="100">IF(OR($D87="副園長",$D87="教頭",$D87="主任保育士",$D87="主幹教諭"),0,BH87)</f>
        <v>0</v>
      </c>
      <c r="CK87" s="484">
        <f t="shared" si="100"/>
        <v>0</v>
      </c>
      <c r="CL87" s="484">
        <f t="shared" si="100"/>
        <v>0</v>
      </c>
      <c r="CM87" s="484">
        <f t="shared" si="100"/>
        <v>0</v>
      </c>
      <c r="CN87" s="484">
        <f t="shared" si="100"/>
        <v>0</v>
      </c>
      <c r="CO87" s="484">
        <f t="shared" si="100"/>
        <v>0</v>
      </c>
      <c r="CP87" s="484">
        <f t="shared" si="100"/>
        <v>0</v>
      </c>
      <c r="CQ87" s="484">
        <f t="shared" si="100"/>
        <v>0</v>
      </c>
      <c r="CR87" s="484">
        <f t="shared" si="100"/>
        <v>0</v>
      </c>
      <c r="CS87" s="484">
        <f t="shared" si="100"/>
        <v>0</v>
      </c>
      <c r="CT87" s="484">
        <f t="shared" si="100"/>
        <v>0</v>
      </c>
    </row>
    <row r="88" spans="1:98" x14ac:dyDescent="0.15">
      <c r="A88" s="734"/>
      <c r="B88" s="737"/>
      <c r="C88" s="737"/>
      <c r="D88" s="737"/>
      <c r="E88" s="740"/>
      <c r="F88" s="737"/>
      <c r="G88" s="486" t="s">
        <v>320</v>
      </c>
      <c r="H88" s="487"/>
      <c r="I88" s="488" t="str">
        <f t="shared" si="96"/>
        <v/>
      </c>
      <c r="J88" s="488" t="str">
        <f t="shared" si="96"/>
        <v/>
      </c>
      <c r="K88" s="488" t="str">
        <f t="shared" si="96"/>
        <v/>
      </c>
      <c r="L88" s="488" t="str">
        <f t="shared" si="96"/>
        <v/>
      </c>
      <c r="M88" s="488" t="str">
        <f t="shared" si="96"/>
        <v/>
      </c>
      <c r="N88" s="488" t="str">
        <f t="shared" si="96"/>
        <v/>
      </c>
      <c r="O88" s="488" t="str">
        <f t="shared" si="96"/>
        <v/>
      </c>
      <c r="P88" s="488" t="str">
        <f t="shared" si="96"/>
        <v/>
      </c>
      <c r="Q88" s="488" t="str">
        <f t="shared" si="96"/>
        <v/>
      </c>
      <c r="R88" s="488" t="str">
        <f t="shared" si="96"/>
        <v/>
      </c>
      <c r="S88" s="488" t="str">
        <f t="shared" si="96"/>
        <v/>
      </c>
      <c r="T88" s="489">
        <f t="shared" si="78"/>
        <v>0</v>
      </c>
      <c r="U88" s="490"/>
      <c r="V88" s="491" t="str">
        <f t="shared" si="97"/>
        <v/>
      </c>
      <c r="W88" s="491" t="str">
        <f t="shared" si="97"/>
        <v/>
      </c>
      <c r="X88" s="491" t="str">
        <f t="shared" si="97"/>
        <v/>
      </c>
      <c r="Y88" s="491" t="str">
        <f t="shared" si="97"/>
        <v/>
      </c>
      <c r="Z88" s="491" t="str">
        <f t="shared" si="97"/>
        <v/>
      </c>
      <c r="AA88" s="491" t="str">
        <f t="shared" si="97"/>
        <v/>
      </c>
      <c r="AB88" s="491" t="str">
        <f t="shared" si="97"/>
        <v/>
      </c>
      <c r="AC88" s="491" t="str">
        <f t="shared" si="97"/>
        <v/>
      </c>
      <c r="AD88" s="491" t="str">
        <f t="shared" si="97"/>
        <v/>
      </c>
      <c r="AE88" s="491" t="str">
        <f t="shared" si="97"/>
        <v/>
      </c>
      <c r="AF88" s="491" t="str">
        <f t="shared" si="97"/>
        <v/>
      </c>
      <c r="AG88" s="489">
        <f t="shared" si="80"/>
        <v>0</v>
      </c>
      <c r="AN88" s="468">
        <v>3</v>
      </c>
      <c r="AO88" s="468">
        <v>1</v>
      </c>
      <c r="AP88" s="468">
        <v>11</v>
      </c>
      <c r="AQ88" s="476">
        <f ca="1">IF($AP88=1,IF(INDIRECT(ADDRESS(($AN88-1)*3+$AO88+5,$AP88+7))="",0,INDIRECT(ADDRESS(($AN88-1)*3+$AO88+5,$AP88+7))),IF(INDIRECT(ADDRESS(($AN88-1)*3+$AO88+5,$AP88+7))="",0,IF(COUNTIF(INDIRECT(ADDRESS(($AN88-1)*36+($AO88-1)*12+6,COLUMN())):INDIRECT(ADDRESS(($AN88-1)*36+($AO88-1)*12+$AP88+4,COLUMN())),INDIRECT(ADDRESS(($AN88-1)*3+$AO88+5,$AP88+7)))&gt;=1,0,INDIRECT(ADDRESS(($AN88-1)*3+$AO88+5,$AP88+7)))))</f>
        <v>0</v>
      </c>
      <c r="AR88" s="468">
        <f ca="1">COUNTIF(INDIRECT("H"&amp;(ROW()+12*(($AN88-1)*3+$AO88)-ROW())/12+5):INDIRECT("S"&amp;(ROW()+12*(($AN88-1)*3+$AO88)-ROW())/12+5),AQ88)</f>
        <v>0</v>
      </c>
      <c r="AS88" s="476">
        <f ca="1">IF($AP88=1,IF(INDIRECT(ADDRESS(($AN88-1)*3+$AO88+5,$AP88+20))="",0,INDIRECT(ADDRESS(($AN88-1)*3+$AO88+5,$AP88+20))),IF(INDIRECT(ADDRESS(($AN88-1)*3+$AO88+5,$AP88+20))="",0,IF(COUNTIF(INDIRECT(ADDRESS(($AN88-1)*36+($AO88-1)*12+6,COLUMN())):INDIRECT(ADDRESS(($AN88-1)*36+($AO88-1)*12+$AP88+4,COLUMN())),INDIRECT(ADDRESS(($AN88-1)*3+$AO88+5,$AP88+20)))&gt;=1,0,INDIRECT(ADDRESS(($AN88-1)*3+$AO88+5,$AP88+20)))))</f>
        <v>0</v>
      </c>
      <c r="AT88" s="468">
        <f ca="1">COUNTIF(INDIRECT("U"&amp;(ROW()+12*(($AN88-1)*3+$AO88)-ROW())/12+5):INDIRECT("AF"&amp;(ROW()+12*(($AN88-1)*3+$AO88)-ROW())/12+5),AS88)</f>
        <v>0</v>
      </c>
      <c r="AU88" s="468">
        <f ca="1">IF(AND(AQ88+AS88&gt;0,AR88+AT88&gt;0),COUNTIF(AU$6:AU87,"&gt;0")+1,0)</f>
        <v>0</v>
      </c>
      <c r="BE88" s="468">
        <v>2</v>
      </c>
      <c r="BF88" s="468" t="s">
        <v>319</v>
      </c>
      <c r="BG88" s="484">
        <f>IF(BG87+BT87&gt;マスタ!$C$3,1,0)</f>
        <v>0</v>
      </c>
      <c r="BH88" s="484">
        <f>IF(BH87+BU87&gt;マスタ!$C$3,1,0)</f>
        <v>0</v>
      </c>
      <c r="BI88" s="484">
        <f>IF(BI87+BV87&gt;マスタ!$C$3,1,0)</f>
        <v>0</v>
      </c>
      <c r="BJ88" s="484">
        <f>IF(BJ87+BW87&gt;マスタ!$C$3,1,0)</f>
        <v>0</v>
      </c>
      <c r="BK88" s="484">
        <f>IF(BK87+BX87&gt;マスタ!$C$3,1,0)</f>
        <v>0</v>
      </c>
      <c r="BL88" s="484">
        <f>IF(BL87+BY87&gt;マスタ!$C$3,1,0)</f>
        <v>0</v>
      </c>
      <c r="BM88" s="484">
        <f>IF(BM87+BZ87&gt;マスタ!$C$3,1,0)</f>
        <v>0</v>
      </c>
      <c r="BN88" s="484">
        <f>IF(BN87+CA87&gt;マスタ!$C$3,1,0)</f>
        <v>0</v>
      </c>
      <c r="BO88" s="484">
        <f>IF(BO87+CB87&gt;マスタ!$C$3,1,0)</f>
        <v>0</v>
      </c>
      <c r="BP88" s="484">
        <f>IF(BP87+CC87&gt;マスタ!$C$3,1,0)</f>
        <v>0</v>
      </c>
      <c r="BQ88" s="484">
        <f>IF(BQ87+CD87&gt;マスタ!$C$3,1,0)</f>
        <v>0</v>
      </c>
      <c r="BR88" s="484">
        <f>IF(BR87+CE87&gt;マスタ!$C$3,1,0)</f>
        <v>0</v>
      </c>
      <c r="BT88" s="484"/>
      <c r="BU88" s="484"/>
      <c r="BV88" s="484"/>
      <c r="BW88" s="484"/>
      <c r="BX88" s="484"/>
      <c r="BY88" s="484"/>
      <c r="BZ88" s="484"/>
      <c r="CA88" s="484"/>
      <c r="CB88" s="484"/>
      <c r="CC88" s="484"/>
      <c r="CD88" s="484"/>
      <c r="CE88" s="484"/>
    </row>
    <row r="89" spans="1:98" x14ac:dyDescent="0.15">
      <c r="A89" s="735"/>
      <c r="B89" s="738"/>
      <c r="C89" s="738"/>
      <c r="D89" s="738"/>
      <c r="E89" s="741"/>
      <c r="F89" s="738"/>
      <c r="G89" s="492" t="s">
        <v>462</v>
      </c>
      <c r="H89" s="493"/>
      <c r="I89" s="494"/>
      <c r="J89" s="494"/>
      <c r="K89" s="494"/>
      <c r="L89" s="494"/>
      <c r="M89" s="494"/>
      <c r="N89" s="494"/>
      <c r="O89" s="494"/>
      <c r="P89" s="494"/>
      <c r="Q89" s="494"/>
      <c r="R89" s="494"/>
      <c r="S89" s="494"/>
      <c r="T89" s="495">
        <f t="shared" si="78"/>
        <v>0</v>
      </c>
      <c r="U89" s="496"/>
      <c r="V89" s="497"/>
      <c r="W89" s="497"/>
      <c r="X89" s="497"/>
      <c r="Y89" s="497"/>
      <c r="Z89" s="497"/>
      <c r="AA89" s="497"/>
      <c r="AB89" s="497"/>
      <c r="AC89" s="497"/>
      <c r="AD89" s="497"/>
      <c r="AE89" s="497"/>
      <c r="AF89" s="497"/>
      <c r="AG89" s="495">
        <f t="shared" si="80"/>
        <v>0</v>
      </c>
      <c r="AN89" s="468">
        <v>3</v>
      </c>
      <c r="AO89" s="468">
        <v>1</v>
      </c>
      <c r="AP89" s="468">
        <v>12</v>
      </c>
      <c r="AQ89" s="476">
        <f ca="1">IF($AP89=1,IF(INDIRECT(ADDRESS(($AN89-1)*3+$AO89+5,$AP89+7))="",0,INDIRECT(ADDRESS(($AN89-1)*3+$AO89+5,$AP89+7))),IF(INDIRECT(ADDRESS(($AN89-1)*3+$AO89+5,$AP89+7))="",0,IF(COUNTIF(INDIRECT(ADDRESS(($AN89-1)*36+($AO89-1)*12+6,COLUMN())):INDIRECT(ADDRESS(($AN89-1)*36+($AO89-1)*12+$AP89+4,COLUMN())),INDIRECT(ADDRESS(($AN89-1)*3+$AO89+5,$AP89+7)))&gt;=1,0,INDIRECT(ADDRESS(($AN89-1)*3+$AO89+5,$AP89+7)))))</f>
        <v>0</v>
      </c>
      <c r="AR89" s="468">
        <f ca="1">COUNTIF(INDIRECT("H"&amp;(ROW()+12*(($AN89-1)*3+$AO89)-ROW())/12+5):INDIRECT("S"&amp;(ROW()+12*(($AN89-1)*3+$AO89)-ROW())/12+5),AQ89)</f>
        <v>0</v>
      </c>
      <c r="AS89" s="476">
        <f ca="1">IF($AP89=1,IF(INDIRECT(ADDRESS(($AN89-1)*3+$AO89+5,$AP89+20))="",0,INDIRECT(ADDRESS(($AN89-1)*3+$AO89+5,$AP89+20))),IF(INDIRECT(ADDRESS(($AN89-1)*3+$AO89+5,$AP89+20))="",0,IF(COUNTIF(INDIRECT(ADDRESS(($AN89-1)*36+($AO89-1)*12+6,COLUMN())):INDIRECT(ADDRESS(($AN89-1)*36+($AO89-1)*12+$AP89+4,COLUMN())),INDIRECT(ADDRESS(($AN89-1)*3+$AO89+5,$AP89+20)))&gt;=1,0,INDIRECT(ADDRESS(($AN89-1)*3+$AO89+5,$AP89+20)))))</f>
        <v>0</v>
      </c>
      <c r="AT89" s="468">
        <f ca="1">COUNTIF(INDIRECT("U"&amp;(ROW()+12*(($AN89-1)*3+$AO89)-ROW())/12+5):INDIRECT("AF"&amp;(ROW()+12*(($AN89-1)*3+$AO89)-ROW())/12+5),AS89)</f>
        <v>0</v>
      </c>
      <c r="AU89" s="468">
        <f ca="1">IF(AND(AQ89+AS89&gt;0,AR89+AT89&gt;0),COUNTIF(AU$6:AU88,"&gt;0")+1,0)</f>
        <v>0</v>
      </c>
      <c r="BE89" s="468">
        <v>3</v>
      </c>
      <c r="BF89" s="485"/>
      <c r="BG89" s="484"/>
      <c r="BH89" s="484"/>
      <c r="BI89" s="484"/>
      <c r="BJ89" s="484"/>
      <c r="BK89" s="484"/>
      <c r="BL89" s="484"/>
      <c r="BM89" s="484"/>
      <c r="BN89" s="484"/>
      <c r="BO89" s="484"/>
      <c r="BP89" s="484"/>
      <c r="BQ89" s="484"/>
      <c r="BR89" s="484"/>
    </row>
    <row r="90" spans="1:98" x14ac:dyDescent="0.15">
      <c r="A90" s="733">
        <v>29</v>
      </c>
      <c r="B90" s="736"/>
      <c r="C90" s="736"/>
      <c r="D90" s="736"/>
      <c r="E90" s="739"/>
      <c r="F90" s="736"/>
      <c r="G90" s="477" t="s">
        <v>321</v>
      </c>
      <c r="H90" s="478"/>
      <c r="I90" s="479" t="str">
        <f t="shared" si="96"/>
        <v/>
      </c>
      <c r="J90" s="479" t="str">
        <f t="shared" si="96"/>
        <v/>
      </c>
      <c r="K90" s="479" t="str">
        <f t="shared" si="96"/>
        <v/>
      </c>
      <c r="L90" s="479" t="str">
        <f t="shared" si="96"/>
        <v/>
      </c>
      <c r="M90" s="479" t="str">
        <f t="shared" si="96"/>
        <v/>
      </c>
      <c r="N90" s="479" t="str">
        <f t="shared" si="96"/>
        <v/>
      </c>
      <c r="O90" s="479" t="str">
        <f t="shared" si="96"/>
        <v/>
      </c>
      <c r="P90" s="479" t="str">
        <f t="shared" si="96"/>
        <v/>
      </c>
      <c r="Q90" s="479" t="str">
        <f t="shared" si="96"/>
        <v/>
      </c>
      <c r="R90" s="479" t="str">
        <f t="shared" si="96"/>
        <v/>
      </c>
      <c r="S90" s="479" t="str">
        <f t="shared" si="96"/>
        <v/>
      </c>
      <c r="T90" s="480">
        <f t="shared" si="78"/>
        <v>0</v>
      </c>
      <c r="U90" s="481"/>
      <c r="V90" s="482" t="str">
        <f t="shared" si="97"/>
        <v/>
      </c>
      <c r="W90" s="482" t="str">
        <f t="shared" si="97"/>
        <v/>
      </c>
      <c r="X90" s="482" t="str">
        <f t="shared" si="97"/>
        <v/>
      </c>
      <c r="Y90" s="482" t="str">
        <f t="shared" si="97"/>
        <v/>
      </c>
      <c r="Z90" s="482" t="str">
        <f t="shared" si="97"/>
        <v/>
      </c>
      <c r="AA90" s="482" t="str">
        <f t="shared" si="97"/>
        <v/>
      </c>
      <c r="AB90" s="482" t="str">
        <f t="shared" si="97"/>
        <v/>
      </c>
      <c r="AC90" s="482" t="str">
        <f t="shared" si="97"/>
        <v/>
      </c>
      <c r="AD90" s="482" t="str">
        <f t="shared" si="97"/>
        <v/>
      </c>
      <c r="AE90" s="482" t="str">
        <f t="shared" si="97"/>
        <v/>
      </c>
      <c r="AF90" s="482" t="str">
        <f t="shared" si="97"/>
        <v/>
      </c>
      <c r="AG90" s="480">
        <f t="shared" si="80"/>
        <v>0</v>
      </c>
      <c r="AN90" s="468">
        <v>3</v>
      </c>
      <c r="AO90" s="468">
        <v>2</v>
      </c>
      <c r="AP90" s="468">
        <v>1</v>
      </c>
      <c r="AQ90" s="476">
        <f ca="1">IF($AP90=1,IF(INDIRECT(ADDRESS(($AN90-1)*3+$AO90+5,$AP90+7))="",0,INDIRECT(ADDRESS(($AN90-1)*3+$AO90+5,$AP90+7))),IF(INDIRECT(ADDRESS(($AN90-1)*3+$AO90+5,$AP90+7))="",0,IF(COUNTIF(INDIRECT(ADDRESS(($AN90-1)*36+($AO90-1)*12+6,COLUMN())):INDIRECT(ADDRESS(($AN90-1)*36+($AO90-1)*12+$AP90+4,COLUMN())),INDIRECT(ADDRESS(($AN90-1)*3+$AO90+5,$AP90+7)))&gt;=1,0,INDIRECT(ADDRESS(($AN90-1)*3+$AO90+5,$AP90+7)))))</f>
        <v>0</v>
      </c>
      <c r="AR90" s="468">
        <f ca="1">COUNTIF(INDIRECT("H"&amp;(ROW()+12*(($AN90-1)*3+$AO90)-ROW())/12+5):INDIRECT("S"&amp;(ROW()+12*(($AN90-1)*3+$AO90)-ROW())/12+5),AQ90)</f>
        <v>0</v>
      </c>
      <c r="AS90" s="476">
        <f ca="1">IF($AP90=1,IF(INDIRECT(ADDRESS(($AN90-1)*3+$AO90+5,$AP90+20))="",0,INDIRECT(ADDRESS(($AN90-1)*3+$AO90+5,$AP90+20))),IF(INDIRECT(ADDRESS(($AN90-1)*3+$AO90+5,$AP90+20))="",0,IF(COUNTIF(INDIRECT(ADDRESS(($AN90-1)*36+($AO90-1)*12+6,COLUMN())):INDIRECT(ADDRESS(($AN90-1)*36+($AO90-1)*12+$AP90+4,COLUMN())),INDIRECT(ADDRESS(($AN90-1)*3+$AO90+5,$AP90+20)))&gt;=1,0,INDIRECT(ADDRESS(($AN90-1)*3+$AO90+5,$AP90+20)))))</f>
        <v>0</v>
      </c>
      <c r="AT90" s="468">
        <f ca="1">COUNTIF(INDIRECT("U"&amp;(ROW()+12*(($AN90-1)*3+$AO90)-ROW())/12+5):INDIRECT("AF"&amp;(ROW()+12*(($AN90-1)*3+$AO90)-ROW())/12+5),AS90)</f>
        <v>0</v>
      </c>
      <c r="AU90" s="468">
        <f ca="1">IF(AND(AQ90+AS90&gt;0,AR90+AT90&gt;0),COUNTIF(AU$6:AU89,"&gt;0")+1,0)</f>
        <v>0</v>
      </c>
      <c r="BE90" s="468">
        <v>1</v>
      </c>
      <c r="BG90" s="484">
        <f t="shared" ref="BG90:BR90" si="101">SUM(H90:H91)</f>
        <v>0</v>
      </c>
      <c r="BH90" s="484">
        <f t="shared" si="101"/>
        <v>0</v>
      </c>
      <c r="BI90" s="484">
        <f t="shared" si="101"/>
        <v>0</v>
      </c>
      <c r="BJ90" s="484">
        <f t="shared" si="101"/>
        <v>0</v>
      </c>
      <c r="BK90" s="484">
        <f t="shared" si="101"/>
        <v>0</v>
      </c>
      <c r="BL90" s="484">
        <f t="shared" si="101"/>
        <v>0</v>
      </c>
      <c r="BM90" s="484">
        <f t="shared" si="101"/>
        <v>0</v>
      </c>
      <c r="BN90" s="484">
        <f t="shared" si="101"/>
        <v>0</v>
      </c>
      <c r="BO90" s="484">
        <f t="shared" si="101"/>
        <v>0</v>
      </c>
      <c r="BP90" s="484">
        <f t="shared" si="101"/>
        <v>0</v>
      </c>
      <c r="BQ90" s="484">
        <f t="shared" si="101"/>
        <v>0</v>
      </c>
      <c r="BR90" s="484">
        <f t="shared" si="101"/>
        <v>0</v>
      </c>
      <c r="BT90" s="484">
        <f t="shared" ref="BT90:CE90" si="102">SUM(U90:U91)</f>
        <v>0</v>
      </c>
      <c r="BU90" s="484">
        <f t="shared" si="102"/>
        <v>0</v>
      </c>
      <c r="BV90" s="484">
        <f t="shared" si="102"/>
        <v>0</v>
      </c>
      <c r="BW90" s="484">
        <f t="shared" si="102"/>
        <v>0</v>
      </c>
      <c r="BX90" s="484">
        <f t="shared" si="102"/>
        <v>0</v>
      </c>
      <c r="BY90" s="484">
        <f t="shared" si="102"/>
        <v>0</v>
      </c>
      <c r="BZ90" s="484">
        <f t="shared" si="102"/>
        <v>0</v>
      </c>
      <c r="CA90" s="484">
        <f t="shared" si="102"/>
        <v>0</v>
      </c>
      <c r="CB90" s="484">
        <f t="shared" si="102"/>
        <v>0</v>
      </c>
      <c r="CC90" s="484">
        <f t="shared" si="102"/>
        <v>0</v>
      </c>
      <c r="CD90" s="484">
        <f t="shared" si="102"/>
        <v>0</v>
      </c>
      <c r="CE90" s="484">
        <f t="shared" si="102"/>
        <v>0</v>
      </c>
      <c r="CH90" s="485" t="s">
        <v>391</v>
      </c>
      <c r="CI90" s="484">
        <f>IF(OR($D90="副園長",$D90="教頭",$D90="主任保育士",$D90="主幹教諭"),0,BG90)</f>
        <v>0</v>
      </c>
      <c r="CJ90" s="484">
        <f t="shared" ref="CJ90:CT90" si="103">IF(OR($D90="副園長",$D90="教頭",$D90="主任保育士",$D90="主幹教諭"),0,BH90)</f>
        <v>0</v>
      </c>
      <c r="CK90" s="484">
        <f t="shared" si="103"/>
        <v>0</v>
      </c>
      <c r="CL90" s="484">
        <f t="shared" si="103"/>
        <v>0</v>
      </c>
      <c r="CM90" s="484">
        <f t="shared" si="103"/>
        <v>0</v>
      </c>
      <c r="CN90" s="484">
        <f t="shared" si="103"/>
        <v>0</v>
      </c>
      <c r="CO90" s="484">
        <f t="shared" si="103"/>
        <v>0</v>
      </c>
      <c r="CP90" s="484">
        <f t="shared" si="103"/>
        <v>0</v>
      </c>
      <c r="CQ90" s="484">
        <f t="shared" si="103"/>
        <v>0</v>
      </c>
      <c r="CR90" s="484">
        <f t="shared" si="103"/>
        <v>0</v>
      </c>
      <c r="CS90" s="484">
        <f t="shared" si="103"/>
        <v>0</v>
      </c>
      <c r="CT90" s="484">
        <f t="shared" si="103"/>
        <v>0</v>
      </c>
    </row>
    <row r="91" spans="1:98" x14ac:dyDescent="0.15">
      <c r="A91" s="734"/>
      <c r="B91" s="737"/>
      <c r="C91" s="737"/>
      <c r="D91" s="737"/>
      <c r="E91" s="740"/>
      <c r="F91" s="737"/>
      <c r="G91" s="486" t="s">
        <v>320</v>
      </c>
      <c r="H91" s="487"/>
      <c r="I91" s="488" t="str">
        <f t="shared" si="96"/>
        <v/>
      </c>
      <c r="J91" s="488" t="str">
        <f t="shared" si="96"/>
        <v/>
      </c>
      <c r="K91" s="488" t="str">
        <f t="shared" si="96"/>
        <v/>
      </c>
      <c r="L91" s="488" t="str">
        <f t="shared" si="96"/>
        <v/>
      </c>
      <c r="M91" s="488" t="str">
        <f t="shared" si="96"/>
        <v/>
      </c>
      <c r="N91" s="488" t="str">
        <f t="shared" si="96"/>
        <v/>
      </c>
      <c r="O91" s="488" t="str">
        <f t="shared" si="96"/>
        <v/>
      </c>
      <c r="P91" s="488" t="str">
        <f t="shared" si="96"/>
        <v/>
      </c>
      <c r="Q91" s="488" t="str">
        <f t="shared" si="96"/>
        <v/>
      </c>
      <c r="R91" s="488" t="str">
        <f t="shared" si="96"/>
        <v/>
      </c>
      <c r="S91" s="488" t="str">
        <f t="shared" si="96"/>
        <v/>
      </c>
      <c r="T91" s="489">
        <f t="shared" si="78"/>
        <v>0</v>
      </c>
      <c r="U91" s="490"/>
      <c r="V91" s="491" t="str">
        <f t="shared" si="97"/>
        <v/>
      </c>
      <c r="W91" s="491" t="str">
        <f t="shared" si="97"/>
        <v/>
      </c>
      <c r="X91" s="491" t="str">
        <f t="shared" si="97"/>
        <v/>
      </c>
      <c r="Y91" s="491" t="str">
        <f t="shared" si="97"/>
        <v/>
      </c>
      <c r="Z91" s="491" t="str">
        <f t="shared" si="97"/>
        <v/>
      </c>
      <c r="AA91" s="491" t="str">
        <f t="shared" si="97"/>
        <v/>
      </c>
      <c r="AB91" s="491" t="str">
        <f t="shared" si="97"/>
        <v/>
      </c>
      <c r="AC91" s="491" t="str">
        <f t="shared" si="97"/>
        <v/>
      </c>
      <c r="AD91" s="491" t="str">
        <f t="shared" si="97"/>
        <v/>
      </c>
      <c r="AE91" s="491" t="str">
        <f t="shared" si="97"/>
        <v/>
      </c>
      <c r="AF91" s="491" t="str">
        <f t="shared" si="97"/>
        <v/>
      </c>
      <c r="AG91" s="489">
        <f t="shared" si="80"/>
        <v>0</v>
      </c>
      <c r="AN91" s="468">
        <v>3</v>
      </c>
      <c r="AO91" s="468">
        <v>2</v>
      </c>
      <c r="AP91" s="468">
        <v>2</v>
      </c>
      <c r="AQ91" s="476">
        <f ca="1">IF($AP91=1,IF(INDIRECT(ADDRESS(($AN91-1)*3+$AO91+5,$AP91+7))="",0,INDIRECT(ADDRESS(($AN91-1)*3+$AO91+5,$AP91+7))),IF(INDIRECT(ADDRESS(($AN91-1)*3+$AO91+5,$AP91+7))="",0,IF(COUNTIF(INDIRECT(ADDRESS(($AN91-1)*36+($AO91-1)*12+6,COLUMN())):INDIRECT(ADDRESS(($AN91-1)*36+($AO91-1)*12+$AP91+4,COLUMN())),INDIRECT(ADDRESS(($AN91-1)*3+$AO91+5,$AP91+7)))&gt;=1,0,INDIRECT(ADDRESS(($AN91-1)*3+$AO91+5,$AP91+7)))))</f>
        <v>0</v>
      </c>
      <c r="AR91" s="468">
        <f ca="1">COUNTIF(INDIRECT("H"&amp;(ROW()+12*(($AN91-1)*3+$AO91)-ROW())/12+5):INDIRECT("S"&amp;(ROW()+12*(($AN91-1)*3+$AO91)-ROW())/12+5),AQ91)</f>
        <v>0</v>
      </c>
      <c r="AS91" s="476">
        <f ca="1">IF($AP91=1,IF(INDIRECT(ADDRESS(($AN91-1)*3+$AO91+5,$AP91+20))="",0,INDIRECT(ADDRESS(($AN91-1)*3+$AO91+5,$AP91+20))),IF(INDIRECT(ADDRESS(($AN91-1)*3+$AO91+5,$AP91+20))="",0,IF(COUNTIF(INDIRECT(ADDRESS(($AN91-1)*36+($AO91-1)*12+6,COLUMN())):INDIRECT(ADDRESS(($AN91-1)*36+($AO91-1)*12+$AP91+4,COLUMN())),INDIRECT(ADDRESS(($AN91-1)*3+$AO91+5,$AP91+20)))&gt;=1,0,INDIRECT(ADDRESS(($AN91-1)*3+$AO91+5,$AP91+20)))))</f>
        <v>0</v>
      </c>
      <c r="AT91" s="468">
        <f ca="1">COUNTIF(INDIRECT("U"&amp;(ROW()+12*(($AN91-1)*3+$AO91)-ROW())/12+5):INDIRECT("AF"&amp;(ROW()+12*(($AN91-1)*3+$AO91)-ROW())/12+5),AS91)</f>
        <v>0</v>
      </c>
      <c r="AU91" s="468">
        <f ca="1">IF(AND(AQ91+AS91&gt;0,AR91+AT91&gt;0),COUNTIF(AU$6:AU90,"&gt;0")+1,0)</f>
        <v>0</v>
      </c>
      <c r="BE91" s="468">
        <v>2</v>
      </c>
      <c r="BF91" s="468" t="s">
        <v>319</v>
      </c>
      <c r="BG91" s="484">
        <f>IF(BG90+BT90&gt;マスタ!$C$3,1,0)</f>
        <v>0</v>
      </c>
      <c r="BH91" s="484">
        <f>IF(BH90+BU90&gt;マスタ!$C$3,1,0)</f>
        <v>0</v>
      </c>
      <c r="BI91" s="484">
        <f>IF(BI90+BV90&gt;マスタ!$C$3,1,0)</f>
        <v>0</v>
      </c>
      <c r="BJ91" s="484">
        <f>IF(BJ90+BW90&gt;マスタ!$C$3,1,0)</f>
        <v>0</v>
      </c>
      <c r="BK91" s="484">
        <f>IF(BK90+BX90&gt;マスタ!$C$3,1,0)</f>
        <v>0</v>
      </c>
      <c r="BL91" s="484">
        <f>IF(BL90+BY90&gt;マスタ!$C$3,1,0)</f>
        <v>0</v>
      </c>
      <c r="BM91" s="484">
        <f>IF(BM90+BZ90&gt;マスタ!$C$3,1,0)</f>
        <v>0</v>
      </c>
      <c r="BN91" s="484">
        <f>IF(BN90+CA90&gt;マスタ!$C$3,1,0)</f>
        <v>0</v>
      </c>
      <c r="BO91" s="484">
        <f>IF(BO90+CB90&gt;マスタ!$C$3,1,0)</f>
        <v>0</v>
      </c>
      <c r="BP91" s="484">
        <f>IF(BP90+CC90&gt;マスタ!$C$3,1,0)</f>
        <v>0</v>
      </c>
      <c r="BQ91" s="484">
        <f>IF(BQ90+CD90&gt;マスタ!$C$3,1,0)</f>
        <v>0</v>
      </c>
      <c r="BR91" s="484">
        <f>IF(BR90+CE90&gt;マスタ!$C$3,1,0)</f>
        <v>0</v>
      </c>
      <c r="BT91" s="484"/>
      <c r="BU91" s="484"/>
      <c r="BV91" s="484"/>
      <c r="BW91" s="484"/>
      <c r="BX91" s="484"/>
      <c r="BY91" s="484"/>
      <c r="BZ91" s="484"/>
      <c r="CA91" s="484"/>
      <c r="CB91" s="484"/>
      <c r="CC91" s="484"/>
      <c r="CD91" s="484"/>
      <c r="CE91" s="484"/>
    </row>
    <row r="92" spans="1:98" x14ac:dyDescent="0.15">
      <c r="A92" s="735"/>
      <c r="B92" s="738"/>
      <c r="C92" s="738"/>
      <c r="D92" s="738"/>
      <c r="E92" s="741"/>
      <c r="F92" s="738"/>
      <c r="G92" s="492" t="s">
        <v>462</v>
      </c>
      <c r="H92" s="493"/>
      <c r="I92" s="494"/>
      <c r="J92" s="494"/>
      <c r="K92" s="494"/>
      <c r="L92" s="494"/>
      <c r="M92" s="494"/>
      <c r="N92" s="494"/>
      <c r="O92" s="494"/>
      <c r="P92" s="494"/>
      <c r="Q92" s="494"/>
      <c r="R92" s="494"/>
      <c r="S92" s="494"/>
      <c r="T92" s="495">
        <f t="shared" si="78"/>
        <v>0</v>
      </c>
      <c r="U92" s="496"/>
      <c r="V92" s="497"/>
      <c r="W92" s="497"/>
      <c r="X92" s="497"/>
      <c r="Y92" s="497"/>
      <c r="Z92" s="497"/>
      <c r="AA92" s="497"/>
      <c r="AB92" s="497"/>
      <c r="AC92" s="497"/>
      <c r="AD92" s="497"/>
      <c r="AE92" s="497"/>
      <c r="AF92" s="497"/>
      <c r="AG92" s="495">
        <f t="shared" si="80"/>
        <v>0</v>
      </c>
      <c r="AN92" s="468">
        <v>3</v>
      </c>
      <c r="AO92" s="468">
        <v>2</v>
      </c>
      <c r="AP92" s="468">
        <v>3</v>
      </c>
      <c r="AQ92" s="476">
        <f ca="1">IF($AP92=1,IF(INDIRECT(ADDRESS(($AN92-1)*3+$AO92+5,$AP92+7))="",0,INDIRECT(ADDRESS(($AN92-1)*3+$AO92+5,$AP92+7))),IF(INDIRECT(ADDRESS(($AN92-1)*3+$AO92+5,$AP92+7))="",0,IF(COUNTIF(INDIRECT(ADDRESS(($AN92-1)*36+($AO92-1)*12+6,COLUMN())):INDIRECT(ADDRESS(($AN92-1)*36+($AO92-1)*12+$AP92+4,COLUMN())),INDIRECT(ADDRESS(($AN92-1)*3+$AO92+5,$AP92+7)))&gt;=1,0,INDIRECT(ADDRESS(($AN92-1)*3+$AO92+5,$AP92+7)))))</f>
        <v>0</v>
      </c>
      <c r="AR92" s="468">
        <f ca="1">COUNTIF(INDIRECT("H"&amp;(ROW()+12*(($AN92-1)*3+$AO92)-ROW())/12+5):INDIRECT("S"&amp;(ROW()+12*(($AN92-1)*3+$AO92)-ROW())/12+5),AQ92)</f>
        <v>0</v>
      </c>
      <c r="AS92" s="476">
        <f ca="1">IF($AP92=1,IF(INDIRECT(ADDRESS(($AN92-1)*3+$AO92+5,$AP92+20))="",0,INDIRECT(ADDRESS(($AN92-1)*3+$AO92+5,$AP92+20))),IF(INDIRECT(ADDRESS(($AN92-1)*3+$AO92+5,$AP92+20))="",0,IF(COUNTIF(INDIRECT(ADDRESS(($AN92-1)*36+($AO92-1)*12+6,COLUMN())):INDIRECT(ADDRESS(($AN92-1)*36+($AO92-1)*12+$AP92+4,COLUMN())),INDIRECT(ADDRESS(($AN92-1)*3+$AO92+5,$AP92+20)))&gt;=1,0,INDIRECT(ADDRESS(($AN92-1)*3+$AO92+5,$AP92+20)))))</f>
        <v>0</v>
      </c>
      <c r="AT92" s="468">
        <f ca="1">COUNTIF(INDIRECT("U"&amp;(ROW()+12*(($AN92-1)*3+$AO92)-ROW())/12+5):INDIRECT("AF"&amp;(ROW()+12*(($AN92-1)*3+$AO92)-ROW())/12+5),AS92)</f>
        <v>0</v>
      </c>
      <c r="AU92" s="468">
        <f ca="1">IF(AND(AQ92+AS92&gt;0,AR92+AT92&gt;0),COUNTIF(AU$6:AU91,"&gt;0")+1,0)</f>
        <v>0</v>
      </c>
      <c r="BE92" s="468">
        <v>3</v>
      </c>
      <c r="BF92" s="485"/>
      <c r="BG92" s="484"/>
      <c r="BH92" s="484"/>
      <c r="BI92" s="484"/>
      <c r="BJ92" s="484"/>
      <c r="BK92" s="484"/>
      <c r="BL92" s="484"/>
      <c r="BM92" s="484"/>
      <c r="BN92" s="484"/>
      <c r="BO92" s="484"/>
      <c r="BP92" s="484"/>
      <c r="BQ92" s="484"/>
      <c r="BR92" s="484"/>
      <c r="BT92" s="484"/>
      <c r="BU92" s="484"/>
      <c r="BV92" s="484"/>
      <c r="BW92" s="484"/>
      <c r="BX92" s="484"/>
      <c r="BY92" s="484"/>
      <c r="BZ92" s="484"/>
      <c r="CA92" s="484"/>
      <c r="CB92" s="484"/>
      <c r="CC92" s="484"/>
      <c r="CD92" s="484"/>
      <c r="CE92" s="484"/>
    </row>
    <row r="93" spans="1:98" x14ac:dyDescent="0.15">
      <c r="A93" s="733">
        <v>30</v>
      </c>
      <c r="B93" s="736"/>
      <c r="C93" s="736"/>
      <c r="D93" s="736"/>
      <c r="E93" s="739"/>
      <c r="F93" s="736"/>
      <c r="G93" s="477" t="s">
        <v>321</v>
      </c>
      <c r="H93" s="478"/>
      <c r="I93" s="479" t="str">
        <f t="shared" si="96"/>
        <v/>
      </c>
      <c r="J93" s="479" t="str">
        <f t="shared" si="96"/>
        <v/>
      </c>
      <c r="K93" s="479" t="str">
        <f t="shared" si="96"/>
        <v/>
      </c>
      <c r="L93" s="479" t="str">
        <f t="shared" si="96"/>
        <v/>
      </c>
      <c r="M93" s="479" t="str">
        <f t="shared" si="96"/>
        <v/>
      </c>
      <c r="N93" s="479" t="str">
        <f t="shared" si="96"/>
        <v/>
      </c>
      <c r="O93" s="479" t="str">
        <f t="shared" si="96"/>
        <v/>
      </c>
      <c r="P93" s="479" t="str">
        <f t="shared" si="96"/>
        <v/>
      </c>
      <c r="Q93" s="479" t="str">
        <f t="shared" si="96"/>
        <v/>
      </c>
      <c r="R93" s="479" t="str">
        <f t="shared" si="96"/>
        <v/>
      </c>
      <c r="S93" s="479" t="str">
        <f t="shared" si="96"/>
        <v/>
      </c>
      <c r="T93" s="480">
        <f t="shared" si="78"/>
        <v>0</v>
      </c>
      <c r="U93" s="481"/>
      <c r="V93" s="482" t="str">
        <f t="shared" si="97"/>
        <v/>
      </c>
      <c r="W93" s="482" t="str">
        <f t="shared" si="97"/>
        <v/>
      </c>
      <c r="X93" s="482" t="str">
        <f t="shared" si="97"/>
        <v/>
      </c>
      <c r="Y93" s="482" t="str">
        <f t="shared" si="97"/>
        <v/>
      </c>
      <c r="Z93" s="482" t="str">
        <f t="shared" si="97"/>
        <v/>
      </c>
      <c r="AA93" s="482" t="str">
        <f t="shared" si="97"/>
        <v/>
      </c>
      <c r="AB93" s="482" t="str">
        <f t="shared" si="97"/>
        <v/>
      </c>
      <c r="AC93" s="482" t="str">
        <f t="shared" si="97"/>
        <v/>
      </c>
      <c r="AD93" s="482" t="str">
        <f t="shared" si="97"/>
        <v/>
      </c>
      <c r="AE93" s="482" t="str">
        <f t="shared" si="97"/>
        <v/>
      </c>
      <c r="AF93" s="482" t="str">
        <f t="shared" si="97"/>
        <v/>
      </c>
      <c r="AG93" s="480">
        <f t="shared" si="80"/>
        <v>0</v>
      </c>
      <c r="AN93" s="468">
        <v>3</v>
      </c>
      <c r="AO93" s="468">
        <v>2</v>
      </c>
      <c r="AP93" s="468">
        <v>4</v>
      </c>
      <c r="AQ93" s="476">
        <f ca="1">IF($AP93=1,IF(INDIRECT(ADDRESS(($AN93-1)*3+$AO93+5,$AP93+7))="",0,INDIRECT(ADDRESS(($AN93-1)*3+$AO93+5,$AP93+7))),IF(INDIRECT(ADDRESS(($AN93-1)*3+$AO93+5,$AP93+7))="",0,IF(COUNTIF(INDIRECT(ADDRESS(($AN93-1)*36+($AO93-1)*12+6,COLUMN())):INDIRECT(ADDRESS(($AN93-1)*36+($AO93-1)*12+$AP93+4,COLUMN())),INDIRECT(ADDRESS(($AN93-1)*3+$AO93+5,$AP93+7)))&gt;=1,0,INDIRECT(ADDRESS(($AN93-1)*3+$AO93+5,$AP93+7)))))</f>
        <v>0</v>
      </c>
      <c r="AR93" s="468">
        <f ca="1">COUNTIF(INDIRECT("H"&amp;(ROW()+12*(($AN93-1)*3+$AO93)-ROW())/12+5):INDIRECT("S"&amp;(ROW()+12*(($AN93-1)*3+$AO93)-ROW())/12+5),AQ93)</f>
        <v>0</v>
      </c>
      <c r="AS93" s="476">
        <f ca="1">IF($AP93=1,IF(INDIRECT(ADDRESS(($AN93-1)*3+$AO93+5,$AP93+20))="",0,INDIRECT(ADDRESS(($AN93-1)*3+$AO93+5,$AP93+20))),IF(INDIRECT(ADDRESS(($AN93-1)*3+$AO93+5,$AP93+20))="",0,IF(COUNTIF(INDIRECT(ADDRESS(($AN93-1)*36+($AO93-1)*12+6,COLUMN())):INDIRECT(ADDRESS(($AN93-1)*36+($AO93-1)*12+$AP93+4,COLUMN())),INDIRECT(ADDRESS(($AN93-1)*3+$AO93+5,$AP93+20)))&gt;=1,0,INDIRECT(ADDRESS(($AN93-1)*3+$AO93+5,$AP93+20)))))</f>
        <v>0</v>
      </c>
      <c r="AT93" s="468">
        <f ca="1">COUNTIF(INDIRECT("U"&amp;(ROW()+12*(($AN93-1)*3+$AO93)-ROW())/12+5):INDIRECT("AF"&amp;(ROW()+12*(($AN93-1)*3+$AO93)-ROW())/12+5),AS93)</f>
        <v>0</v>
      </c>
      <c r="AU93" s="468">
        <f ca="1">IF(AND(AQ93+AS93&gt;0,AR93+AT93&gt;0),COUNTIF(AU$6:AU92,"&gt;0")+1,0)</f>
        <v>0</v>
      </c>
      <c r="BE93" s="468">
        <v>1</v>
      </c>
      <c r="BG93" s="484">
        <f t="shared" ref="BG93:BR93" si="104">SUM(H93:H94)</f>
        <v>0</v>
      </c>
      <c r="BH93" s="484">
        <f t="shared" si="104"/>
        <v>0</v>
      </c>
      <c r="BI93" s="484">
        <f t="shared" si="104"/>
        <v>0</v>
      </c>
      <c r="BJ93" s="484">
        <f t="shared" si="104"/>
        <v>0</v>
      </c>
      <c r="BK93" s="484">
        <f t="shared" si="104"/>
        <v>0</v>
      </c>
      <c r="BL93" s="484">
        <f t="shared" si="104"/>
        <v>0</v>
      </c>
      <c r="BM93" s="484">
        <f t="shared" si="104"/>
        <v>0</v>
      </c>
      <c r="BN93" s="484">
        <f t="shared" si="104"/>
        <v>0</v>
      </c>
      <c r="BO93" s="484">
        <f t="shared" si="104"/>
        <v>0</v>
      </c>
      <c r="BP93" s="484">
        <f t="shared" si="104"/>
        <v>0</v>
      </c>
      <c r="BQ93" s="484">
        <f t="shared" si="104"/>
        <v>0</v>
      </c>
      <c r="BR93" s="484">
        <f t="shared" si="104"/>
        <v>0</v>
      </c>
      <c r="BT93" s="484">
        <f t="shared" ref="BT93:CE93" si="105">SUM(U93:U94)</f>
        <v>0</v>
      </c>
      <c r="BU93" s="484">
        <f t="shared" si="105"/>
        <v>0</v>
      </c>
      <c r="BV93" s="484">
        <f t="shared" si="105"/>
        <v>0</v>
      </c>
      <c r="BW93" s="484">
        <f t="shared" si="105"/>
        <v>0</v>
      </c>
      <c r="BX93" s="484">
        <f t="shared" si="105"/>
        <v>0</v>
      </c>
      <c r="BY93" s="484">
        <f t="shared" si="105"/>
        <v>0</v>
      </c>
      <c r="BZ93" s="484">
        <f t="shared" si="105"/>
        <v>0</v>
      </c>
      <c r="CA93" s="484">
        <f t="shared" si="105"/>
        <v>0</v>
      </c>
      <c r="CB93" s="484">
        <f t="shared" si="105"/>
        <v>0</v>
      </c>
      <c r="CC93" s="484">
        <f t="shared" si="105"/>
        <v>0</v>
      </c>
      <c r="CD93" s="484">
        <f t="shared" si="105"/>
        <v>0</v>
      </c>
      <c r="CE93" s="484">
        <f t="shared" si="105"/>
        <v>0</v>
      </c>
      <c r="CH93" s="485" t="s">
        <v>391</v>
      </c>
      <c r="CI93" s="484">
        <f>IF(OR($D93="副園長",$D93="教頭",$D93="主任保育士",$D93="主幹教諭"),0,BG93)</f>
        <v>0</v>
      </c>
      <c r="CJ93" s="484">
        <f t="shared" ref="CJ93:CT93" si="106">IF(OR($D93="副園長",$D93="教頭",$D93="主任保育士",$D93="主幹教諭"),0,BH93)</f>
        <v>0</v>
      </c>
      <c r="CK93" s="484">
        <f t="shared" si="106"/>
        <v>0</v>
      </c>
      <c r="CL93" s="484">
        <f t="shared" si="106"/>
        <v>0</v>
      </c>
      <c r="CM93" s="484">
        <f t="shared" si="106"/>
        <v>0</v>
      </c>
      <c r="CN93" s="484">
        <f t="shared" si="106"/>
        <v>0</v>
      </c>
      <c r="CO93" s="484">
        <f t="shared" si="106"/>
        <v>0</v>
      </c>
      <c r="CP93" s="484">
        <f t="shared" si="106"/>
        <v>0</v>
      </c>
      <c r="CQ93" s="484">
        <f t="shared" si="106"/>
        <v>0</v>
      </c>
      <c r="CR93" s="484">
        <f t="shared" si="106"/>
        <v>0</v>
      </c>
      <c r="CS93" s="484">
        <f t="shared" si="106"/>
        <v>0</v>
      </c>
      <c r="CT93" s="484">
        <f t="shared" si="106"/>
        <v>0</v>
      </c>
    </row>
    <row r="94" spans="1:98" x14ac:dyDescent="0.15">
      <c r="A94" s="734"/>
      <c r="B94" s="737"/>
      <c r="C94" s="737"/>
      <c r="D94" s="737"/>
      <c r="E94" s="740"/>
      <c r="F94" s="737"/>
      <c r="G94" s="486" t="s">
        <v>320</v>
      </c>
      <c r="H94" s="487"/>
      <c r="I94" s="488" t="str">
        <f t="shared" si="96"/>
        <v/>
      </c>
      <c r="J94" s="488" t="str">
        <f t="shared" si="96"/>
        <v/>
      </c>
      <c r="K94" s="488" t="str">
        <f t="shared" si="96"/>
        <v/>
      </c>
      <c r="L94" s="488" t="str">
        <f t="shared" si="96"/>
        <v/>
      </c>
      <c r="M94" s="488" t="str">
        <f t="shared" si="96"/>
        <v/>
      </c>
      <c r="N94" s="488" t="str">
        <f t="shared" si="96"/>
        <v/>
      </c>
      <c r="O94" s="488" t="str">
        <f t="shared" si="96"/>
        <v/>
      </c>
      <c r="P94" s="488" t="str">
        <f t="shared" si="96"/>
        <v/>
      </c>
      <c r="Q94" s="488" t="str">
        <f t="shared" si="96"/>
        <v/>
      </c>
      <c r="R94" s="488" t="str">
        <f t="shared" si="96"/>
        <v/>
      </c>
      <c r="S94" s="488" t="str">
        <f t="shared" si="96"/>
        <v/>
      </c>
      <c r="T94" s="489">
        <f t="shared" si="78"/>
        <v>0</v>
      </c>
      <c r="U94" s="490"/>
      <c r="V94" s="491" t="str">
        <f t="shared" si="97"/>
        <v/>
      </c>
      <c r="W94" s="491" t="str">
        <f t="shared" si="97"/>
        <v/>
      </c>
      <c r="X94" s="491" t="str">
        <f t="shared" si="97"/>
        <v/>
      </c>
      <c r="Y94" s="491" t="str">
        <f t="shared" si="97"/>
        <v/>
      </c>
      <c r="Z94" s="491" t="str">
        <f t="shared" si="97"/>
        <v/>
      </c>
      <c r="AA94" s="491" t="str">
        <f t="shared" si="97"/>
        <v/>
      </c>
      <c r="AB94" s="491" t="str">
        <f t="shared" si="97"/>
        <v/>
      </c>
      <c r="AC94" s="491" t="str">
        <f t="shared" si="97"/>
        <v/>
      </c>
      <c r="AD94" s="491" t="str">
        <f t="shared" si="97"/>
        <v/>
      </c>
      <c r="AE94" s="491" t="str">
        <f t="shared" si="97"/>
        <v/>
      </c>
      <c r="AF94" s="491" t="str">
        <f t="shared" si="97"/>
        <v/>
      </c>
      <c r="AG94" s="489">
        <f t="shared" si="80"/>
        <v>0</v>
      </c>
      <c r="AN94" s="468">
        <v>3</v>
      </c>
      <c r="AO94" s="468">
        <v>2</v>
      </c>
      <c r="AP94" s="468">
        <v>5</v>
      </c>
      <c r="AQ94" s="476">
        <f ca="1">IF($AP94=1,IF(INDIRECT(ADDRESS(($AN94-1)*3+$AO94+5,$AP94+7))="",0,INDIRECT(ADDRESS(($AN94-1)*3+$AO94+5,$AP94+7))),IF(INDIRECT(ADDRESS(($AN94-1)*3+$AO94+5,$AP94+7))="",0,IF(COUNTIF(INDIRECT(ADDRESS(($AN94-1)*36+($AO94-1)*12+6,COLUMN())):INDIRECT(ADDRESS(($AN94-1)*36+($AO94-1)*12+$AP94+4,COLUMN())),INDIRECT(ADDRESS(($AN94-1)*3+$AO94+5,$AP94+7)))&gt;=1,0,INDIRECT(ADDRESS(($AN94-1)*3+$AO94+5,$AP94+7)))))</f>
        <v>0</v>
      </c>
      <c r="AR94" s="468">
        <f ca="1">COUNTIF(INDIRECT("H"&amp;(ROW()+12*(($AN94-1)*3+$AO94)-ROW())/12+5):INDIRECT("S"&amp;(ROW()+12*(($AN94-1)*3+$AO94)-ROW())/12+5),AQ94)</f>
        <v>0</v>
      </c>
      <c r="AS94" s="476">
        <f ca="1">IF($AP94=1,IF(INDIRECT(ADDRESS(($AN94-1)*3+$AO94+5,$AP94+20))="",0,INDIRECT(ADDRESS(($AN94-1)*3+$AO94+5,$AP94+20))),IF(INDIRECT(ADDRESS(($AN94-1)*3+$AO94+5,$AP94+20))="",0,IF(COUNTIF(INDIRECT(ADDRESS(($AN94-1)*36+($AO94-1)*12+6,COLUMN())):INDIRECT(ADDRESS(($AN94-1)*36+($AO94-1)*12+$AP94+4,COLUMN())),INDIRECT(ADDRESS(($AN94-1)*3+$AO94+5,$AP94+20)))&gt;=1,0,INDIRECT(ADDRESS(($AN94-1)*3+$AO94+5,$AP94+20)))))</f>
        <v>0</v>
      </c>
      <c r="AT94" s="468">
        <f ca="1">COUNTIF(INDIRECT("U"&amp;(ROW()+12*(($AN94-1)*3+$AO94)-ROW())/12+5):INDIRECT("AF"&amp;(ROW()+12*(($AN94-1)*3+$AO94)-ROW())/12+5),AS94)</f>
        <v>0</v>
      </c>
      <c r="AU94" s="468">
        <f ca="1">IF(AND(AQ94+AS94&gt;0,AR94+AT94&gt;0),COUNTIF(AU$6:AU93,"&gt;0")+1,0)</f>
        <v>0</v>
      </c>
      <c r="BE94" s="468">
        <v>2</v>
      </c>
      <c r="BF94" s="468" t="s">
        <v>319</v>
      </c>
      <c r="BG94" s="484">
        <f>IF(BG93+BT93&gt;マスタ!$C$3,1,0)</f>
        <v>0</v>
      </c>
      <c r="BH94" s="484">
        <f>IF(BH93+BU93&gt;マスタ!$C$3,1,0)</f>
        <v>0</v>
      </c>
      <c r="BI94" s="484">
        <f>IF(BI93+BV93&gt;マスタ!$C$3,1,0)</f>
        <v>0</v>
      </c>
      <c r="BJ94" s="484">
        <f>IF(BJ93+BW93&gt;マスタ!$C$3,1,0)</f>
        <v>0</v>
      </c>
      <c r="BK94" s="484">
        <f>IF(BK93+BX93&gt;マスタ!$C$3,1,0)</f>
        <v>0</v>
      </c>
      <c r="BL94" s="484">
        <f>IF(BL93+BY93&gt;マスタ!$C$3,1,0)</f>
        <v>0</v>
      </c>
      <c r="BM94" s="484">
        <f>IF(BM93+BZ93&gt;マスタ!$C$3,1,0)</f>
        <v>0</v>
      </c>
      <c r="BN94" s="484">
        <f>IF(BN93+CA93&gt;マスタ!$C$3,1,0)</f>
        <v>0</v>
      </c>
      <c r="BO94" s="484">
        <f>IF(BO93+CB93&gt;マスタ!$C$3,1,0)</f>
        <v>0</v>
      </c>
      <c r="BP94" s="484">
        <f>IF(BP93+CC93&gt;マスタ!$C$3,1,0)</f>
        <v>0</v>
      </c>
      <c r="BQ94" s="484">
        <f>IF(BQ93+CD93&gt;マスタ!$C$3,1,0)</f>
        <v>0</v>
      </c>
      <c r="BR94" s="484">
        <f>IF(BR93+CE93&gt;マスタ!$C$3,1,0)</f>
        <v>0</v>
      </c>
    </row>
    <row r="95" spans="1:98" x14ac:dyDescent="0.15">
      <c r="A95" s="735"/>
      <c r="B95" s="738"/>
      <c r="C95" s="738"/>
      <c r="D95" s="738"/>
      <c r="E95" s="741"/>
      <c r="F95" s="738"/>
      <c r="G95" s="492" t="s">
        <v>462</v>
      </c>
      <c r="H95" s="493"/>
      <c r="I95" s="494"/>
      <c r="J95" s="494"/>
      <c r="K95" s="494"/>
      <c r="L95" s="494"/>
      <c r="M95" s="494"/>
      <c r="N95" s="494"/>
      <c r="O95" s="494"/>
      <c r="P95" s="494"/>
      <c r="Q95" s="494"/>
      <c r="R95" s="494"/>
      <c r="S95" s="494"/>
      <c r="T95" s="495">
        <f t="shared" si="78"/>
        <v>0</v>
      </c>
      <c r="U95" s="496"/>
      <c r="V95" s="497"/>
      <c r="W95" s="497"/>
      <c r="X95" s="497"/>
      <c r="Y95" s="497"/>
      <c r="Z95" s="497"/>
      <c r="AA95" s="497"/>
      <c r="AB95" s="497"/>
      <c r="AC95" s="497"/>
      <c r="AD95" s="497"/>
      <c r="AE95" s="497"/>
      <c r="AF95" s="497"/>
      <c r="AG95" s="495">
        <f t="shared" si="80"/>
        <v>0</v>
      </c>
      <c r="AN95" s="468">
        <v>3</v>
      </c>
      <c r="AO95" s="468">
        <v>2</v>
      </c>
      <c r="AP95" s="468">
        <v>6</v>
      </c>
      <c r="AQ95" s="476">
        <f ca="1">IF($AP95=1,IF(INDIRECT(ADDRESS(($AN95-1)*3+$AO95+5,$AP95+7))="",0,INDIRECT(ADDRESS(($AN95-1)*3+$AO95+5,$AP95+7))),IF(INDIRECT(ADDRESS(($AN95-1)*3+$AO95+5,$AP95+7))="",0,IF(COUNTIF(INDIRECT(ADDRESS(($AN95-1)*36+($AO95-1)*12+6,COLUMN())):INDIRECT(ADDRESS(($AN95-1)*36+($AO95-1)*12+$AP95+4,COLUMN())),INDIRECT(ADDRESS(($AN95-1)*3+$AO95+5,$AP95+7)))&gt;=1,0,INDIRECT(ADDRESS(($AN95-1)*3+$AO95+5,$AP95+7)))))</f>
        <v>0</v>
      </c>
      <c r="AR95" s="468">
        <f ca="1">COUNTIF(INDIRECT("H"&amp;(ROW()+12*(($AN95-1)*3+$AO95)-ROW())/12+5):INDIRECT("S"&amp;(ROW()+12*(($AN95-1)*3+$AO95)-ROW())/12+5),AQ95)</f>
        <v>0</v>
      </c>
      <c r="AS95" s="476">
        <f ca="1">IF($AP95=1,IF(INDIRECT(ADDRESS(($AN95-1)*3+$AO95+5,$AP95+20))="",0,INDIRECT(ADDRESS(($AN95-1)*3+$AO95+5,$AP95+20))),IF(INDIRECT(ADDRESS(($AN95-1)*3+$AO95+5,$AP95+20))="",0,IF(COUNTIF(INDIRECT(ADDRESS(($AN95-1)*36+($AO95-1)*12+6,COLUMN())):INDIRECT(ADDRESS(($AN95-1)*36+($AO95-1)*12+$AP95+4,COLUMN())),INDIRECT(ADDRESS(($AN95-1)*3+$AO95+5,$AP95+20)))&gt;=1,0,INDIRECT(ADDRESS(($AN95-1)*3+$AO95+5,$AP95+20)))))</f>
        <v>0</v>
      </c>
      <c r="AT95" s="468">
        <f ca="1">COUNTIF(INDIRECT("U"&amp;(ROW()+12*(($AN95-1)*3+$AO95)-ROW())/12+5):INDIRECT("AF"&amp;(ROW()+12*(($AN95-1)*3+$AO95)-ROW())/12+5),AS95)</f>
        <v>0</v>
      </c>
      <c r="AU95" s="468">
        <f ca="1">IF(AND(AQ95+AS95&gt;0,AR95+AT95&gt;0),COUNTIF(AU$6:AU94,"&gt;0")+1,0)</f>
        <v>0</v>
      </c>
      <c r="BE95" s="468">
        <v>3</v>
      </c>
      <c r="BF95" s="485"/>
      <c r="BG95" s="484"/>
      <c r="BH95" s="484"/>
      <c r="BI95" s="484"/>
      <c r="BJ95" s="484"/>
      <c r="BK95" s="484"/>
      <c r="BL95" s="484"/>
      <c r="BM95" s="484"/>
      <c r="BN95" s="484"/>
      <c r="BO95" s="484"/>
      <c r="BP95" s="484"/>
      <c r="BQ95" s="484"/>
      <c r="BR95" s="484"/>
    </row>
    <row r="96" spans="1:98" x14ac:dyDescent="0.15">
      <c r="A96" s="733">
        <v>31</v>
      </c>
      <c r="B96" s="736"/>
      <c r="C96" s="736"/>
      <c r="D96" s="736"/>
      <c r="E96" s="739"/>
      <c r="F96" s="736"/>
      <c r="G96" s="477" t="s">
        <v>321</v>
      </c>
      <c r="H96" s="478"/>
      <c r="I96" s="479" t="str">
        <f t="shared" ref="I96:I97" si="107">IF(H96="","",H96)</f>
        <v/>
      </c>
      <c r="J96" s="479" t="str">
        <f t="shared" ref="J96:J97" si="108">IF(I96="","",I96)</f>
        <v/>
      </c>
      <c r="K96" s="479" t="str">
        <f t="shared" ref="K96:K97" si="109">IF(J96="","",J96)</f>
        <v/>
      </c>
      <c r="L96" s="479" t="str">
        <f t="shared" ref="L96:L97" si="110">IF(K96="","",K96)</f>
        <v/>
      </c>
      <c r="M96" s="479" t="str">
        <f t="shared" ref="M96:M97" si="111">IF(L96="","",L96)</f>
        <v/>
      </c>
      <c r="N96" s="479" t="str">
        <f t="shared" ref="N96:N97" si="112">IF(M96="","",M96)</f>
        <v/>
      </c>
      <c r="O96" s="479" t="str">
        <f t="shared" ref="O96:O97" si="113">IF(N96="","",N96)</f>
        <v/>
      </c>
      <c r="P96" s="479" t="str">
        <f t="shared" ref="P96:P97" si="114">IF(O96="","",O96)</f>
        <v/>
      </c>
      <c r="Q96" s="479" t="str">
        <f t="shared" ref="Q96:Q97" si="115">IF(P96="","",P96)</f>
        <v/>
      </c>
      <c r="R96" s="479" t="str">
        <f t="shared" ref="R96:R97" si="116">IF(Q96="","",Q96)</f>
        <v/>
      </c>
      <c r="S96" s="479" t="str">
        <f t="shared" ref="S96:S97" si="117">IF(R96="","",R96)</f>
        <v/>
      </c>
      <c r="T96" s="480">
        <f t="shared" si="78"/>
        <v>0</v>
      </c>
      <c r="U96" s="481"/>
      <c r="V96" s="482" t="str">
        <f t="shared" ref="V96:V97" si="118">IF(U96="","",U96)</f>
        <v/>
      </c>
      <c r="W96" s="482" t="str">
        <f t="shared" ref="W96:W97" si="119">IF(V96="","",V96)</f>
        <v/>
      </c>
      <c r="X96" s="482" t="str">
        <f t="shared" ref="X96:X97" si="120">IF(W96="","",W96)</f>
        <v/>
      </c>
      <c r="Y96" s="482" t="str">
        <f t="shared" ref="Y96:Y97" si="121">IF(X96="","",X96)</f>
        <v/>
      </c>
      <c r="Z96" s="482" t="str">
        <f t="shared" ref="Z96:Z97" si="122">IF(Y96="","",Y96)</f>
        <v/>
      </c>
      <c r="AA96" s="482" t="str">
        <f t="shared" ref="AA96:AA97" si="123">IF(Z96="","",Z96)</f>
        <v/>
      </c>
      <c r="AB96" s="482" t="str">
        <f t="shared" ref="AB96:AB97" si="124">IF(AA96="","",AA96)</f>
        <v/>
      </c>
      <c r="AC96" s="482" t="str">
        <f t="shared" ref="AC96:AC97" si="125">IF(AB96="","",AB96)</f>
        <v/>
      </c>
      <c r="AD96" s="482" t="str">
        <f t="shared" ref="AD96:AD97" si="126">IF(AC96="","",AC96)</f>
        <v/>
      </c>
      <c r="AE96" s="482" t="str">
        <f t="shared" ref="AE96:AE97" si="127">IF(AD96="","",AD96)</f>
        <v/>
      </c>
      <c r="AF96" s="482" t="str">
        <f t="shared" ref="AF96:AF97" si="128">IF(AE96="","",AE96)</f>
        <v/>
      </c>
      <c r="AG96" s="480">
        <f t="shared" si="80"/>
        <v>0</v>
      </c>
      <c r="AN96" s="468">
        <v>3</v>
      </c>
      <c r="AO96" s="468">
        <v>2</v>
      </c>
      <c r="AP96" s="468">
        <v>7</v>
      </c>
      <c r="AQ96" s="476">
        <f ca="1">IF($AP96=1,IF(INDIRECT(ADDRESS(($AN96-1)*3+$AO96+5,$AP96+7))="",0,INDIRECT(ADDRESS(($AN96-1)*3+$AO96+5,$AP96+7))),IF(INDIRECT(ADDRESS(($AN96-1)*3+$AO96+5,$AP96+7))="",0,IF(COUNTIF(INDIRECT(ADDRESS(($AN96-1)*36+($AO96-1)*12+6,COLUMN())):INDIRECT(ADDRESS(($AN96-1)*36+($AO96-1)*12+$AP96+4,COLUMN())),INDIRECT(ADDRESS(($AN96-1)*3+$AO96+5,$AP96+7)))&gt;=1,0,INDIRECT(ADDRESS(($AN96-1)*3+$AO96+5,$AP96+7)))))</f>
        <v>0</v>
      </c>
      <c r="AR96" s="468">
        <f ca="1">COUNTIF(INDIRECT("H"&amp;(ROW()+12*(($AN96-1)*3+$AO96)-ROW())/12+5):INDIRECT("S"&amp;(ROW()+12*(($AN96-1)*3+$AO96)-ROW())/12+5),AQ96)</f>
        <v>0</v>
      </c>
      <c r="AS96" s="476">
        <f ca="1">IF($AP96=1,IF(INDIRECT(ADDRESS(($AN96-1)*3+$AO96+5,$AP96+20))="",0,INDIRECT(ADDRESS(($AN96-1)*3+$AO96+5,$AP96+20))),IF(INDIRECT(ADDRESS(($AN96-1)*3+$AO96+5,$AP96+20))="",0,IF(COUNTIF(INDIRECT(ADDRESS(($AN96-1)*36+($AO96-1)*12+6,COLUMN())):INDIRECT(ADDRESS(($AN96-1)*36+($AO96-1)*12+$AP96+4,COLUMN())),INDIRECT(ADDRESS(($AN96-1)*3+$AO96+5,$AP96+20)))&gt;=1,0,INDIRECT(ADDRESS(($AN96-1)*3+$AO96+5,$AP96+20)))))</f>
        <v>0</v>
      </c>
      <c r="AT96" s="468">
        <f ca="1">COUNTIF(INDIRECT("U"&amp;(ROW()+12*(($AN96-1)*3+$AO96)-ROW())/12+5):INDIRECT("AF"&amp;(ROW()+12*(($AN96-1)*3+$AO96)-ROW())/12+5),AS96)</f>
        <v>0</v>
      </c>
      <c r="AU96" s="468">
        <f ca="1">IF(AND(AQ96+AS96&gt;0,AR96+AT96&gt;0),COUNTIF(AU$6:AU95,"&gt;0")+1,0)</f>
        <v>0</v>
      </c>
      <c r="BE96" s="468">
        <v>1</v>
      </c>
      <c r="BG96" s="484">
        <f t="shared" ref="BG96" si="129">SUM(H96:H97)</f>
        <v>0</v>
      </c>
      <c r="BH96" s="484">
        <f t="shared" ref="BH96" si="130">SUM(I96:I97)</f>
        <v>0</v>
      </c>
      <c r="BI96" s="484">
        <f t="shared" ref="BI96" si="131">SUM(J96:J97)</f>
        <v>0</v>
      </c>
      <c r="BJ96" s="484">
        <f t="shared" ref="BJ96" si="132">SUM(K96:K97)</f>
        <v>0</v>
      </c>
      <c r="BK96" s="484">
        <f t="shared" ref="BK96" si="133">SUM(L96:L97)</f>
        <v>0</v>
      </c>
      <c r="BL96" s="484">
        <f t="shared" ref="BL96" si="134">SUM(M96:M97)</f>
        <v>0</v>
      </c>
      <c r="BM96" s="484">
        <f t="shared" ref="BM96" si="135">SUM(N96:N97)</f>
        <v>0</v>
      </c>
      <c r="BN96" s="484">
        <f t="shared" ref="BN96" si="136">SUM(O96:O97)</f>
        <v>0</v>
      </c>
      <c r="BO96" s="484">
        <f t="shared" ref="BO96" si="137">SUM(P96:P97)</f>
        <v>0</v>
      </c>
      <c r="BP96" s="484">
        <f t="shared" ref="BP96" si="138">SUM(Q96:Q97)</f>
        <v>0</v>
      </c>
      <c r="BQ96" s="484">
        <f t="shared" ref="BQ96" si="139">SUM(R96:R97)</f>
        <v>0</v>
      </c>
      <c r="BR96" s="484">
        <f t="shared" ref="BR96" si="140">SUM(S96:S97)</f>
        <v>0</v>
      </c>
      <c r="BT96" s="484">
        <f t="shared" ref="BT96" si="141">SUM(U96:U97)</f>
        <v>0</v>
      </c>
      <c r="BU96" s="484">
        <f t="shared" ref="BU96" si="142">SUM(V96:V97)</f>
        <v>0</v>
      </c>
      <c r="BV96" s="484">
        <f t="shared" ref="BV96" si="143">SUM(W96:W97)</f>
        <v>0</v>
      </c>
      <c r="BW96" s="484">
        <f t="shared" ref="BW96" si="144">SUM(X96:X97)</f>
        <v>0</v>
      </c>
      <c r="BX96" s="484">
        <f t="shared" ref="BX96" si="145">SUM(Y96:Y97)</f>
        <v>0</v>
      </c>
      <c r="BY96" s="484">
        <f t="shared" ref="BY96" si="146">SUM(Z96:Z97)</f>
        <v>0</v>
      </c>
      <c r="BZ96" s="484">
        <f t="shared" ref="BZ96" si="147">SUM(AA96:AA97)</f>
        <v>0</v>
      </c>
      <c r="CA96" s="484">
        <f t="shared" ref="CA96" si="148">SUM(AB96:AB97)</f>
        <v>0</v>
      </c>
      <c r="CB96" s="484">
        <f t="shared" ref="CB96" si="149">SUM(AC96:AC97)</f>
        <v>0</v>
      </c>
      <c r="CC96" s="484">
        <f t="shared" ref="CC96" si="150">SUM(AD96:AD97)</f>
        <v>0</v>
      </c>
      <c r="CD96" s="484">
        <f t="shared" ref="CD96" si="151">SUM(AE96:AE97)</f>
        <v>0</v>
      </c>
      <c r="CE96" s="484">
        <f t="shared" ref="CE96" si="152">SUM(AF96:AF97)</f>
        <v>0</v>
      </c>
      <c r="CH96" s="485" t="s">
        <v>391</v>
      </c>
      <c r="CI96" s="484">
        <f>IF(OR($D96="副園長",$D96="教頭",$D96="主任保育士",$D96="主幹教諭"),0,BG96)</f>
        <v>0</v>
      </c>
      <c r="CJ96" s="484">
        <f t="shared" ref="CJ96" si="153">IF(OR($D96="副園長",$D96="教頭",$D96="主任保育士",$D96="主幹教諭"),0,BH96)</f>
        <v>0</v>
      </c>
      <c r="CK96" s="484">
        <f t="shared" ref="CK96" si="154">IF(OR($D96="副園長",$D96="教頭",$D96="主任保育士",$D96="主幹教諭"),0,BI96)</f>
        <v>0</v>
      </c>
      <c r="CL96" s="484">
        <f t="shared" ref="CL96" si="155">IF(OR($D96="副園長",$D96="教頭",$D96="主任保育士",$D96="主幹教諭"),0,BJ96)</f>
        <v>0</v>
      </c>
      <c r="CM96" s="484">
        <f t="shared" ref="CM96" si="156">IF(OR($D96="副園長",$D96="教頭",$D96="主任保育士",$D96="主幹教諭"),0,BK96)</f>
        <v>0</v>
      </c>
      <c r="CN96" s="484">
        <f t="shared" ref="CN96" si="157">IF(OR($D96="副園長",$D96="教頭",$D96="主任保育士",$D96="主幹教諭"),0,BL96)</f>
        <v>0</v>
      </c>
      <c r="CO96" s="484">
        <f t="shared" ref="CO96" si="158">IF(OR($D96="副園長",$D96="教頭",$D96="主任保育士",$D96="主幹教諭"),0,BM96)</f>
        <v>0</v>
      </c>
      <c r="CP96" s="484">
        <f t="shared" ref="CP96" si="159">IF(OR($D96="副園長",$D96="教頭",$D96="主任保育士",$D96="主幹教諭"),0,BN96)</f>
        <v>0</v>
      </c>
      <c r="CQ96" s="484">
        <f t="shared" ref="CQ96" si="160">IF(OR($D96="副園長",$D96="教頭",$D96="主任保育士",$D96="主幹教諭"),0,BO96)</f>
        <v>0</v>
      </c>
      <c r="CR96" s="484">
        <f t="shared" ref="CR96" si="161">IF(OR($D96="副園長",$D96="教頭",$D96="主任保育士",$D96="主幹教諭"),0,BP96)</f>
        <v>0</v>
      </c>
      <c r="CS96" s="484">
        <f t="shared" ref="CS96" si="162">IF(OR($D96="副園長",$D96="教頭",$D96="主任保育士",$D96="主幹教諭"),0,BQ96)</f>
        <v>0</v>
      </c>
      <c r="CT96" s="484">
        <f t="shared" ref="CT96" si="163">IF(OR($D96="副園長",$D96="教頭",$D96="主任保育士",$D96="主幹教諭"),0,BR96)</f>
        <v>0</v>
      </c>
    </row>
    <row r="97" spans="1:98" x14ac:dyDescent="0.15">
      <c r="A97" s="734"/>
      <c r="B97" s="737"/>
      <c r="C97" s="737"/>
      <c r="D97" s="737"/>
      <c r="E97" s="740"/>
      <c r="F97" s="737"/>
      <c r="G97" s="486" t="s">
        <v>320</v>
      </c>
      <c r="H97" s="487"/>
      <c r="I97" s="488" t="str">
        <f t="shared" si="107"/>
        <v/>
      </c>
      <c r="J97" s="488" t="str">
        <f t="shared" si="108"/>
        <v/>
      </c>
      <c r="K97" s="488" t="str">
        <f t="shared" si="109"/>
        <v/>
      </c>
      <c r="L97" s="488" t="str">
        <f t="shared" si="110"/>
        <v/>
      </c>
      <c r="M97" s="488" t="str">
        <f t="shared" si="111"/>
        <v/>
      </c>
      <c r="N97" s="488" t="str">
        <f t="shared" si="112"/>
        <v/>
      </c>
      <c r="O97" s="488" t="str">
        <f t="shared" si="113"/>
        <v/>
      </c>
      <c r="P97" s="488" t="str">
        <f t="shared" si="114"/>
        <v/>
      </c>
      <c r="Q97" s="488" t="str">
        <f t="shared" si="115"/>
        <v/>
      </c>
      <c r="R97" s="488" t="str">
        <f t="shared" si="116"/>
        <v/>
      </c>
      <c r="S97" s="488" t="str">
        <f t="shared" si="117"/>
        <v/>
      </c>
      <c r="T97" s="489">
        <f t="shared" si="78"/>
        <v>0</v>
      </c>
      <c r="U97" s="490"/>
      <c r="V97" s="491" t="str">
        <f t="shared" si="118"/>
        <v/>
      </c>
      <c r="W97" s="491" t="str">
        <f t="shared" si="119"/>
        <v/>
      </c>
      <c r="X97" s="491" t="str">
        <f t="shared" si="120"/>
        <v/>
      </c>
      <c r="Y97" s="491" t="str">
        <f t="shared" si="121"/>
        <v/>
      </c>
      <c r="Z97" s="491" t="str">
        <f t="shared" si="122"/>
        <v/>
      </c>
      <c r="AA97" s="491" t="str">
        <f t="shared" si="123"/>
        <v/>
      </c>
      <c r="AB97" s="491" t="str">
        <f t="shared" si="124"/>
        <v/>
      </c>
      <c r="AC97" s="491" t="str">
        <f t="shared" si="125"/>
        <v/>
      </c>
      <c r="AD97" s="491" t="str">
        <f t="shared" si="126"/>
        <v/>
      </c>
      <c r="AE97" s="491" t="str">
        <f t="shared" si="127"/>
        <v/>
      </c>
      <c r="AF97" s="491" t="str">
        <f t="shared" si="128"/>
        <v/>
      </c>
      <c r="AG97" s="489">
        <f t="shared" si="80"/>
        <v>0</v>
      </c>
      <c r="AN97" s="468">
        <v>3</v>
      </c>
      <c r="AO97" s="468">
        <v>2</v>
      </c>
      <c r="AP97" s="468">
        <v>8</v>
      </c>
      <c r="AQ97" s="476">
        <f ca="1">IF($AP97=1,IF(INDIRECT(ADDRESS(($AN97-1)*3+$AO97+5,$AP97+7))="",0,INDIRECT(ADDRESS(($AN97-1)*3+$AO97+5,$AP97+7))),IF(INDIRECT(ADDRESS(($AN97-1)*3+$AO97+5,$AP97+7))="",0,IF(COUNTIF(INDIRECT(ADDRESS(($AN97-1)*36+($AO97-1)*12+6,COLUMN())):INDIRECT(ADDRESS(($AN97-1)*36+($AO97-1)*12+$AP97+4,COLUMN())),INDIRECT(ADDRESS(($AN97-1)*3+$AO97+5,$AP97+7)))&gt;=1,0,INDIRECT(ADDRESS(($AN97-1)*3+$AO97+5,$AP97+7)))))</f>
        <v>0</v>
      </c>
      <c r="AR97" s="468">
        <f ca="1">COUNTIF(INDIRECT("H"&amp;(ROW()+12*(($AN97-1)*3+$AO97)-ROW())/12+5):INDIRECT("S"&amp;(ROW()+12*(($AN97-1)*3+$AO97)-ROW())/12+5),AQ97)</f>
        <v>0</v>
      </c>
      <c r="AS97" s="476">
        <f ca="1">IF($AP97=1,IF(INDIRECT(ADDRESS(($AN97-1)*3+$AO97+5,$AP97+20))="",0,INDIRECT(ADDRESS(($AN97-1)*3+$AO97+5,$AP97+20))),IF(INDIRECT(ADDRESS(($AN97-1)*3+$AO97+5,$AP97+20))="",0,IF(COUNTIF(INDIRECT(ADDRESS(($AN97-1)*36+($AO97-1)*12+6,COLUMN())):INDIRECT(ADDRESS(($AN97-1)*36+($AO97-1)*12+$AP97+4,COLUMN())),INDIRECT(ADDRESS(($AN97-1)*3+$AO97+5,$AP97+20)))&gt;=1,0,INDIRECT(ADDRESS(($AN97-1)*3+$AO97+5,$AP97+20)))))</f>
        <v>0</v>
      </c>
      <c r="AT97" s="468">
        <f ca="1">COUNTIF(INDIRECT("U"&amp;(ROW()+12*(($AN97-1)*3+$AO97)-ROW())/12+5):INDIRECT("AF"&amp;(ROW()+12*(($AN97-1)*3+$AO97)-ROW())/12+5),AS97)</f>
        <v>0</v>
      </c>
      <c r="AU97" s="468">
        <f ca="1">IF(AND(AQ97+AS97&gt;0,AR97+AT97&gt;0),COUNTIF(AU$6:AU96,"&gt;0")+1,0)</f>
        <v>0</v>
      </c>
      <c r="BE97" s="468">
        <v>2</v>
      </c>
      <c r="BF97" s="468" t="s">
        <v>319</v>
      </c>
      <c r="BG97" s="484">
        <f>IF(BG96+BT96&gt;マスタ!$C$3,1,0)</f>
        <v>0</v>
      </c>
      <c r="BH97" s="484">
        <f>IF(BH96+BU96&gt;マスタ!$C$3,1,0)</f>
        <v>0</v>
      </c>
      <c r="BI97" s="484">
        <f>IF(BI96+BV96&gt;マスタ!$C$3,1,0)</f>
        <v>0</v>
      </c>
      <c r="BJ97" s="484">
        <f>IF(BJ96+BW96&gt;マスタ!$C$3,1,0)</f>
        <v>0</v>
      </c>
      <c r="BK97" s="484">
        <f>IF(BK96+BX96&gt;マスタ!$C$3,1,0)</f>
        <v>0</v>
      </c>
      <c r="BL97" s="484">
        <f>IF(BL96+BY96&gt;マスタ!$C$3,1,0)</f>
        <v>0</v>
      </c>
      <c r="BM97" s="484">
        <f>IF(BM96+BZ96&gt;マスタ!$C$3,1,0)</f>
        <v>0</v>
      </c>
      <c r="BN97" s="484">
        <f>IF(BN96+CA96&gt;マスタ!$C$3,1,0)</f>
        <v>0</v>
      </c>
      <c r="BO97" s="484">
        <f>IF(BO96+CB96&gt;マスタ!$C$3,1,0)</f>
        <v>0</v>
      </c>
      <c r="BP97" s="484">
        <f>IF(BP96+CC96&gt;マスタ!$C$3,1,0)</f>
        <v>0</v>
      </c>
      <c r="BQ97" s="484">
        <f>IF(BQ96+CD96&gt;マスタ!$C$3,1,0)</f>
        <v>0</v>
      </c>
      <c r="BR97" s="484">
        <f>IF(BR96+CE96&gt;マスタ!$C$3,1,0)</f>
        <v>0</v>
      </c>
      <c r="BT97" s="484"/>
      <c r="BU97" s="484"/>
      <c r="BV97" s="484"/>
      <c r="BW97" s="484"/>
      <c r="BX97" s="484"/>
      <c r="BY97" s="484"/>
      <c r="BZ97" s="484"/>
      <c r="CA97" s="484"/>
      <c r="CB97" s="484"/>
      <c r="CC97" s="484"/>
      <c r="CD97" s="484"/>
      <c r="CE97" s="484"/>
    </row>
    <row r="98" spans="1:98" x14ac:dyDescent="0.15">
      <c r="A98" s="735"/>
      <c r="B98" s="738"/>
      <c r="C98" s="738"/>
      <c r="D98" s="738"/>
      <c r="E98" s="741"/>
      <c r="F98" s="738"/>
      <c r="G98" s="492" t="s">
        <v>462</v>
      </c>
      <c r="H98" s="493"/>
      <c r="I98" s="494"/>
      <c r="J98" s="494"/>
      <c r="K98" s="494"/>
      <c r="L98" s="494"/>
      <c r="M98" s="494"/>
      <c r="N98" s="494"/>
      <c r="O98" s="494"/>
      <c r="P98" s="494"/>
      <c r="Q98" s="494"/>
      <c r="R98" s="494"/>
      <c r="S98" s="494"/>
      <c r="T98" s="495">
        <f t="shared" si="78"/>
        <v>0</v>
      </c>
      <c r="U98" s="496"/>
      <c r="V98" s="497"/>
      <c r="W98" s="497"/>
      <c r="X98" s="497"/>
      <c r="Y98" s="497"/>
      <c r="Z98" s="497"/>
      <c r="AA98" s="497"/>
      <c r="AB98" s="497"/>
      <c r="AC98" s="497"/>
      <c r="AD98" s="497"/>
      <c r="AE98" s="497"/>
      <c r="AF98" s="497"/>
      <c r="AG98" s="495">
        <f t="shared" si="80"/>
        <v>0</v>
      </c>
      <c r="AN98" s="468">
        <v>3</v>
      </c>
      <c r="AO98" s="468">
        <v>2</v>
      </c>
      <c r="AP98" s="468">
        <v>9</v>
      </c>
      <c r="AQ98" s="476">
        <f ca="1">IF($AP98=1,IF(INDIRECT(ADDRESS(($AN98-1)*3+$AO98+5,$AP98+7))="",0,INDIRECT(ADDRESS(($AN98-1)*3+$AO98+5,$AP98+7))),IF(INDIRECT(ADDRESS(($AN98-1)*3+$AO98+5,$AP98+7))="",0,IF(COUNTIF(INDIRECT(ADDRESS(($AN98-1)*36+($AO98-1)*12+6,COLUMN())):INDIRECT(ADDRESS(($AN98-1)*36+($AO98-1)*12+$AP98+4,COLUMN())),INDIRECT(ADDRESS(($AN98-1)*3+$AO98+5,$AP98+7)))&gt;=1,0,INDIRECT(ADDRESS(($AN98-1)*3+$AO98+5,$AP98+7)))))</f>
        <v>0</v>
      </c>
      <c r="AR98" s="468">
        <f ca="1">COUNTIF(INDIRECT("H"&amp;(ROW()+12*(($AN98-1)*3+$AO98)-ROW())/12+5):INDIRECT("S"&amp;(ROW()+12*(($AN98-1)*3+$AO98)-ROW())/12+5),AQ98)</f>
        <v>0</v>
      </c>
      <c r="AS98" s="476">
        <f ca="1">IF($AP98=1,IF(INDIRECT(ADDRESS(($AN98-1)*3+$AO98+5,$AP98+20))="",0,INDIRECT(ADDRESS(($AN98-1)*3+$AO98+5,$AP98+20))),IF(INDIRECT(ADDRESS(($AN98-1)*3+$AO98+5,$AP98+20))="",0,IF(COUNTIF(INDIRECT(ADDRESS(($AN98-1)*36+($AO98-1)*12+6,COLUMN())):INDIRECT(ADDRESS(($AN98-1)*36+($AO98-1)*12+$AP98+4,COLUMN())),INDIRECT(ADDRESS(($AN98-1)*3+$AO98+5,$AP98+20)))&gt;=1,0,INDIRECT(ADDRESS(($AN98-1)*3+$AO98+5,$AP98+20)))))</f>
        <v>0</v>
      </c>
      <c r="AT98" s="468">
        <f ca="1">COUNTIF(INDIRECT("U"&amp;(ROW()+12*(($AN98-1)*3+$AO98)-ROW())/12+5):INDIRECT("AF"&amp;(ROW()+12*(($AN98-1)*3+$AO98)-ROW())/12+5),AS98)</f>
        <v>0</v>
      </c>
      <c r="AU98" s="468">
        <f ca="1">IF(AND(AQ98+AS98&gt;0,AR98+AT98&gt;0),COUNTIF(AU$6:AU97,"&gt;0")+1,0)</f>
        <v>0</v>
      </c>
      <c r="BE98" s="468">
        <v>3</v>
      </c>
      <c r="BG98" s="484"/>
      <c r="BH98" s="484"/>
      <c r="BI98" s="484"/>
      <c r="BJ98" s="484"/>
      <c r="BK98" s="484"/>
      <c r="BL98" s="484"/>
      <c r="BM98" s="484"/>
      <c r="BN98" s="484"/>
      <c r="BO98" s="484"/>
      <c r="BP98" s="484"/>
      <c r="BQ98" s="484"/>
      <c r="BR98" s="484"/>
      <c r="BT98" s="484"/>
      <c r="BU98" s="484"/>
      <c r="BV98" s="484"/>
      <c r="BW98" s="484"/>
      <c r="BX98" s="484"/>
      <c r="BY98" s="484"/>
      <c r="BZ98" s="484"/>
      <c r="CA98" s="484"/>
      <c r="CB98" s="484"/>
      <c r="CC98" s="484"/>
      <c r="CD98" s="484"/>
      <c r="CE98" s="484"/>
    </row>
    <row r="99" spans="1:98" x14ac:dyDescent="0.15">
      <c r="A99" s="733">
        <v>32</v>
      </c>
      <c r="B99" s="736"/>
      <c r="C99" s="736"/>
      <c r="D99" s="736"/>
      <c r="E99" s="739"/>
      <c r="F99" s="736"/>
      <c r="G99" s="477" t="s">
        <v>321</v>
      </c>
      <c r="H99" s="478"/>
      <c r="I99" s="479" t="str">
        <f t="shared" ref="I99:I100" si="164">IF(H99="","",H99)</f>
        <v/>
      </c>
      <c r="J99" s="479" t="str">
        <f t="shared" ref="J99:J100" si="165">IF(I99="","",I99)</f>
        <v/>
      </c>
      <c r="K99" s="479" t="str">
        <f t="shared" ref="K99:K100" si="166">IF(J99="","",J99)</f>
        <v/>
      </c>
      <c r="L99" s="479" t="str">
        <f t="shared" ref="L99:L100" si="167">IF(K99="","",K99)</f>
        <v/>
      </c>
      <c r="M99" s="479" t="str">
        <f t="shared" ref="M99:M100" si="168">IF(L99="","",L99)</f>
        <v/>
      </c>
      <c r="N99" s="479" t="str">
        <f t="shared" ref="N99:N100" si="169">IF(M99="","",M99)</f>
        <v/>
      </c>
      <c r="O99" s="479" t="str">
        <f t="shared" ref="O99:O100" si="170">IF(N99="","",N99)</f>
        <v/>
      </c>
      <c r="P99" s="479" t="str">
        <f t="shared" ref="P99:P100" si="171">IF(O99="","",O99)</f>
        <v/>
      </c>
      <c r="Q99" s="479" t="str">
        <f t="shared" ref="Q99:Q100" si="172">IF(P99="","",P99)</f>
        <v/>
      </c>
      <c r="R99" s="479" t="str">
        <f t="shared" ref="R99:R100" si="173">IF(Q99="","",Q99)</f>
        <v/>
      </c>
      <c r="S99" s="479" t="str">
        <f t="shared" ref="S99:S100" si="174">IF(R99="","",R99)</f>
        <v/>
      </c>
      <c r="T99" s="480">
        <f t="shared" si="78"/>
        <v>0</v>
      </c>
      <c r="U99" s="481"/>
      <c r="V99" s="482" t="str">
        <f t="shared" ref="V99:V100" si="175">IF(U99="","",U99)</f>
        <v/>
      </c>
      <c r="W99" s="482" t="str">
        <f t="shared" ref="W99:W100" si="176">IF(V99="","",V99)</f>
        <v/>
      </c>
      <c r="X99" s="482" t="str">
        <f t="shared" ref="X99:X100" si="177">IF(W99="","",W99)</f>
        <v/>
      </c>
      <c r="Y99" s="482" t="str">
        <f t="shared" ref="Y99:Y100" si="178">IF(X99="","",X99)</f>
        <v/>
      </c>
      <c r="Z99" s="482" t="str">
        <f t="shared" ref="Z99:Z100" si="179">IF(Y99="","",Y99)</f>
        <v/>
      </c>
      <c r="AA99" s="482" t="str">
        <f t="shared" ref="AA99:AA100" si="180">IF(Z99="","",Z99)</f>
        <v/>
      </c>
      <c r="AB99" s="482" t="str">
        <f t="shared" ref="AB99:AB100" si="181">IF(AA99="","",AA99)</f>
        <v/>
      </c>
      <c r="AC99" s="482" t="str">
        <f t="shared" ref="AC99:AC100" si="182">IF(AB99="","",AB99)</f>
        <v/>
      </c>
      <c r="AD99" s="482" t="str">
        <f t="shared" ref="AD99:AD100" si="183">IF(AC99="","",AC99)</f>
        <v/>
      </c>
      <c r="AE99" s="482" t="str">
        <f t="shared" ref="AE99:AE100" si="184">IF(AD99="","",AD99)</f>
        <v/>
      </c>
      <c r="AF99" s="482" t="str">
        <f t="shared" ref="AF99:AF100" si="185">IF(AE99="","",AE99)</f>
        <v/>
      </c>
      <c r="AG99" s="480">
        <f t="shared" si="80"/>
        <v>0</v>
      </c>
      <c r="AN99" s="468">
        <v>3</v>
      </c>
      <c r="AO99" s="468">
        <v>2</v>
      </c>
      <c r="AP99" s="468">
        <v>10</v>
      </c>
      <c r="AQ99" s="476">
        <f ca="1">IF($AP99=1,IF(INDIRECT(ADDRESS(($AN99-1)*3+$AO99+5,$AP99+7))="",0,INDIRECT(ADDRESS(($AN99-1)*3+$AO99+5,$AP99+7))),IF(INDIRECT(ADDRESS(($AN99-1)*3+$AO99+5,$AP99+7))="",0,IF(COUNTIF(INDIRECT(ADDRESS(($AN99-1)*36+($AO99-1)*12+6,COLUMN())):INDIRECT(ADDRESS(($AN99-1)*36+($AO99-1)*12+$AP99+4,COLUMN())),INDIRECT(ADDRESS(($AN99-1)*3+$AO99+5,$AP99+7)))&gt;=1,0,INDIRECT(ADDRESS(($AN99-1)*3+$AO99+5,$AP99+7)))))</f>
        <v>0</v>
      </c>
      <c r="AR99" s="468">
        <f ca="1">COUNTIF(INDIRECT("H"&amp;(ROW()+12*(($AN99-1)*3+$AO99)-ROW())/12+5):INDIRECT("S"&amp;(ROW()+12*(($AN99-1)*3+$AO99)-ROW())/12+5),AQ99)</f>
        <v>0</v>
      </c>
      <c r="AS99" s="476">
        <f ca="1">IF($AP99=1,IF(INDIRECT(ADDRESS(($AN99-1)*3+$AO99+5,$AP99+20))="",0,INDIRECT(ADDRESS(($AN99-1)*3+$AO99+5,$AP99+20))),IF(INDIRECT(ADDRESS(($AN99-1)*3+$AO99+5,$AP99+20))="",0,IF(COUNTIF(INDIRECT(ADDRESS(($AN99-1)*36+($AO99-1)*12+6,COLUMN())):INDIRECT(ADDRESS(($AN99-1)*36+($AO99-1)*12+$AP99+4,COLUMN())),INDIRECT(ADDRESS(($AN99-1)*3+$AO99+5,$AP99+20)))&gt;=1,0,INDIRECT(ADDRESS(($AN99-1)*3+$AO99+5,$AP99+20)))))</f>
        <v>0</v>
      </c>
      <c r="AT99" s="468">
        <f ca="1">COUNTIF(INDIRECT("U"&amp;(ROW()+12*(($AN99-1)*3+$AO99)-ROW())/12+5):INDIRECT("AF"&amp;(ROW()+12*(($AN99-1)*3+$AO99)-ROW())/12+5),AS99)</f>
        <v>0</v>
      </c>
      <c r="AU99" s="468">
        <f ca="1">IF(AND(AQ99+AS99&gt;0,AR99+AT99&gt;0),COUNTIF(AU$6:AU98,"&gt;0")+1,0)</f>
        <v>0</v>
      </c>
      <c r="BE99" s="468">
        <v>1</v>
      </c>
      <c r="BG99" s="484">
        <f t="shared" ref="BG99" si="186">SUM(H99:H100)</f>
        <v>0</v>
      </c>
      <c r="BH99" s="484">
        <f t="shared" ref="BH99" si="187">SUM(I99:I100)</f>
        <v>0</v>
      </c>
      <c r="BI99" s="484">
        <f t="shared" ref="BI99" si="188">SUM(J99:J100)</f>
        <v>0</v>
      </c>
      <c r="BJ99" s="484">
        <f t="shared" ref="BJ99" si="189">SUM(K99:K100)</f>
        <v>0</v>
      </c>
      <c r="BK99" s="484">
        <f t="shared" ref="BK99" si="190">SUM(L99:L100)</f>
        <v>0</v>
      </c>
      <c r="BL99" s="484">
        <f t="shared" ref="BL99" si="191">SUM(M99:M100)</f>
        <v>0</v>
      </c>
      <c r="BM99" s="484">
        <f t="shared" ref="BM99" si="192">SUM(N99:N100)</f>
        <v>0</v>
      </c>
      <c r="BN99" s="484">
        <f t="shared" ref="BN99" si="193">SUM(O99:O100)</f>
        <v>0</v>
      </c>
      <c r="BO99" s="484">
        <f t="shared" ref="BO99" si="194">SUM(P99:P100)</f>
        <v>0</v>
      </c>
      <c r="BP99" s="484">
        <f t="shared" ref="BP99" si="195">SUM(Q99:Q100)</f>
        <v>0</v>
      </c>
      <c r="BQ99" s="484">
        <f t="shared" ref="BQ99" si="196">SUM(R99:R100)</f>
        <v>0</v>
      </c>
      <c r="BR99" s="484">
        <f t="shared" ref="BR99" si="197">SUM(S99:S100)</f>
        <v>0</v>
      </c>
      <c r="BT99" s="484">
        <f t="shared" ref="BT99" si="198">SUM(U99:U100)</f>
        <v>0</v>
      </c>
      <c r="BU99" s="484">
        <f t="shared" ref="BU99" si="199">SUM(V99:V100)</f>
        <v>0</v>
      </c>
      <c r="BV99" s="484">
        <f t="shared" ref="BV99" si="200">SUM(W99:W100)</f>
        <v>0</v>
      </c>
      <c r="BW99" s="484">
        <f t="shared" ref="BW99" si="201">SUM(X99:X100)</f>
        <v>0</v>
      </c>
      <c r="BX99" s="484">
        <f t="shared" ref="BX99" si="202">SUM(Y99:Y100)</f>
        <v>0</v>
      </c>
      <c r="BY99" s="484">
        <f t="shared" ref="BY99" si="203">SUM(Z99:Z100)</f>
        <v>0</v>
      </c>
      <c r="BZ99" s="484">
        <f t="shared" ref="BZ99" si="204">SUM(AA99:AA100)</f>
        <v>0</v>
      </c>
      <c r="CA99" s="484">
        <f t="shared" ref="CA99" si="205">SUM(AB99:AB100)</f>
        <v>0</v>
      </c>
      <c r="CB99" s="484">
        <f t="shared" ref="CB99" si="206">SUM(AC99:AC100)</f>
        <v>0</v>
      </c>
      <c r="CC99" s="484">
        <f t="shared" ref="CC99" si="207">SUM(AD99:AD100)</f>
        <v>0</v>
      </c>
      <c r="CD99" s="484">
        <f t="shared" ref="CD99" si="208">SUM(AE99:AE100)</f>
        <v>0</v>
      </c>
      <c r="CE99" s="484">
        <f t="shared" ref="CE99" si="209">SUM(AF99:AF100)</f>
        <v>0</v>
      </c>
      <c r="CH99" s="485" t="s">
        <v>391</v>
      </c>
      <c r="CI99" s="484">
        <f>IF(OR($D99="副園長",$D99="教頭",$D99="主任保育士",$D99="主幹教諭"),0,BG99)</f>
        <v>0</v>
      </c>
      <c r="CJ99" s="484">
        <f t="shared" ref="CJ99" si="210">IF(OR($D99="副園長",$D99="教頭",$D99="主任保育士",$D99="主幹教諭"),0,BH99)</f>
        <v>0</v>
      </c>
      <c r="CK99" s="484">
        <f t="shared" ref="CK99" si="211">IF(OR($D99="副園長",$D99="教頭",$D99="主任保育士",$D99="主幹教諭"),0,BI99)</f>
        <v>0</v>
      </c>
      <c r="CL99" s="484">
        <f t="shared" ref="CL99" si="212">IF(OR($D99="副園長",$D99="教頭",$D99="主任保育士",$D99="主幹教諭"),0,BJ99)</f>
        <v>0</v>
      </c>
      <c r="CM99" s="484">
        <f t="shared" ref="CM99" si="213">IF(OR($D99="副園長",$D99="教頭",$D99="主任保育士",$D99="主幹教諭"),0,BK99)</f>
        <v>0</v>
      </c>
      <c r="CN99" s="484">
        <f t="shared" ref="CN99" si="214">IF(OR($D99="副園長",$D99="教頭",$D99="主任保育士",$D99="主幹教諭"),0,BL99)</f>
        <v>0</v>
      </c>
      <c r="CO99" s="484">
        <f t="shared" ref="CO99" si="215">IF(OR($D99="副園長",$D99="教頭",$D99="主任保育士",$D99="主幹教諭"),0,BM99)</f>
        <v>0</v>
      </c>
      <c r="CP99" s="484">
        <f t="shared" ref="CP99" si="216">IF(OR($D99="副園長",$D99="教頭",$D99="主任保育士",$D99="主幹教諭"),0,BN99)</f>
        <v>0</v>
      </c>
      <c r="CQ99" s="484">
        <f t="shared" ref="CQ99" si="217">IF(OR($D99="副園長",$D99="教頭",$D99="主任保育士",$D99="主幹教諭"),0,BO99)</f>
        <v>0</v>
      </c>
      <c r="CR99" s="484">
        <f t="shared" ref="CR99" si="218">IF(OR($D99="副園長",$D99="教頭",$D99="主任保育士",$D99="主幹教諭"),0,BP99)</f>
        <v>0</v>
      </c>
      <c r="CS99" s="484">
        <f t="shared" ref="CS99" si="219">IF(OR($D99="副園長",$D99="教頭",$D99="主任保育士",$D99="主幹教諭"),0,BQ99)</f>
        <v>0</v>
      </c>
      <c r="CT99" s="484">
        <f t="shared" ref="CT99" si="220">IF(OR($D99="副園長",$D99="教頭",$D99="主任保育士",$D99="主幹教諭"),0,BR99)</f>
        <v>0</v>
      </c>
    </row>
    <row r="100" spans="1:98" x14ac:dyDescent="0.15">
      <c r="A100" s="734"/>
      <c r="B100" s="737"/>
      <c r="C100" s="737"/>
      <c r="D100" s="737"/>
      <c r="E100" s="740"/>
      <c r="F100" s="737"/>
      <c r="G100" s="486" t="s">
        <v>320</v>
      </c>
      <c r="H100" s="487"/>
      <c r="I100" s="488" t="str">
        <f t="shared" si="164"/>
        <v/>
      </c>
      <c r="J100" s="488" t="str">
        <f t="shared" si="165"/>
        <v/>
      </c>
      <c r="K100" s="488" t="str">
        <f t="shared" si="166"/>
        <v/>
      </c>
      <c r="L100" s="488" t="str">
        <f t="shared" si="167"/>
        <v/>
      </c>
      <c r="M100" s="488" t="str">
        <f t="shared" si="168"/>
        <v/>
      </c>
      <c r="N100" s="488" t="str">
        <f t="shared" si="169"/>
        <v/>
      </c>
      <c r="O100" s="488" t="str">
        <f t="shared" si="170"/>
        <v/>
      </c>
      <c r="P100" s="488" t="str">
        <f t="shared" si="171"/>
        <v/>
      </c>
      <c r="Q100" s="488" t="str">
        <f t="shared" si="172"/>
        <v/>
      </c>
      <c r="R100" s="488" t="str">
        <f t="shared" si="173"/>
        <v/>
      </c>
      <c r="S100" s="488" t="str">
        <f t="shared" si="174"/>
        <v/>
      </c>
      <c r="T100" s="489">
        <f t="shared" si="78"/>
        <v>0</v>
      </c>
      <c r="U100" s="490"/>
      <c r="V100" s="491" t="str">
        <f t="shared" si="175"/>
        <v/>
      </c>
      <c r="W100" s="491" t="str">
        <f t="shared" si="176"/>
        <v/>
      </c>
      <c r="X100" s="491" t="str">
        <f t="shared" si="177"/>
        <v/>
      </c>
      <c r="Y100" s="491" t="str">
        <f t="shared" si="178"/>
        <v/>
      </c>
      <c r="Z100" s="491" t="str">
        <f t="shared" si="179"/>
        <v/>
      </c>
      <c r="AA100" s="491" t="str">
        <f t="shared" si="180"/>
        <v/>
      </c>
      <c r="AB100" s="491" t="str">
        <f t="shared" si="181"/>
        <v/>
      </c>
      <c r="AC100" s="491" t="str">
        <f t="shared" si="182"/>
        <v/>
      </c>
      <c r="AD100" s="491" t="str">
        <f t="shared" si="183"/>
        <v/>
      </c>
      <c r="AE100" s="491" t="str">
        <f t="shared" si="184"/>
        <v/>
      </c>
      <c r="AF100" s="491" t="str">
        <f t="shared" si="185"/>
        <v/>
      </c>
      <c r="AG100" s="489">
        <f t="shared" si="80"/>
        <v>0</v>
      </c>
      <c r="AN100" s="468">
        <v>3</v>
      </c>
      <c r="AO100" s="468">
        <v>2</v>
      </c>
      <c r="AP100" s="468">
        <v>11</v>
      </c>
      <c r="AQ100" s="476">
        <f ca="1">IF($AP100=1,IF(INDIRECT(ADDRESS(($AN100-1)*3+$AO100+5,$AP100+7))="",0,INDIRECT(ADDRESS(($AN100-1)*3+$AO100+5,$AP100+7))),IF(INDIRECT(ADDRESS(($AN100-1)*3+$AO100+5,$AP100+7))="",0,IF(COUNTIF(INDIRECT(ADDRESS(($AN100-1)*36+($AO100-1)*12+6,COLUMN())):INDIRECT(ADDRESS(($AN100-1)*36+($AO100-1)*12+$AP100+4,COLUMN())),INDIRECT(ADDRESS(($AN100-1)*3+$AO100+5,$AP100+7)))&gt;=1,0,INDIRECT(ADDRESS(($AN100-1)*3+$AO100+5,$AP100+7)))))</f>
        <v>0</v>
      </c>
      <c r="AR100" s="468">
        <f ca="1">COUNTIF(INDIRECT("H"&amp;(ROW()+12*(($AN100-1)*3+$AO100)-ROW())/12+5):INDIRECT("S"&amp;(ROW()+12*(($AN100-1)*3+$AO100)-ROW())/12+5),AQ100)</f>
        <v>0</v>
      </c>
      <c r="AS100" s="476">
        <f ca="1">IF($AP100=1,IF(INDIRECT(ADDRESS(($AN100-1)*3+$AO100+5,$AP100+20))="",0,INDIRECT(ADDRESS(($AN100-1)*3+$AO100+5,$AP100+20))),IF(INDIRECT(ADDRESS(($AN100-1)*3+$AO100+5,$AP100+20))="",0,IF(COUNTIF(INDIRECT(ADDRESS(($AN100-1)*36+($AO100-1)*12+6,COLUMN())):INDIRECT(ADDRESS(($AN100-1)*36+($AO100-1)*12+$AP100+4,COLUMN())),INDIRECT(ADDRESS(($AN100-1)*3+$AO100+5,$AP100+20)))&gt;=1,0,INDIRECT(ADDRESS(($AN100-1)*3+$AO100+5,$AP100+20)))))</f>
        <v>0</v>
      </c>
      <c r="AT100" s="468">
        <f ca="1">COUNTIF(INDIRECT("U"&amp;(ROW()+12*(($AN100-1)*3+$AO100)-ROW())/12+5):INDIRECT("AF"&amp;(ROW()+12*(($AN100-1)*3+$AO100)-ROW())/12+5),AS100)</f>
        <v>0</v>
      </c>
      <c r="AU100" s="468">
        <f ca="1">IF(AND(AQ100+AS100&gt;0,AR100+AT100&gt;0),COUNTIF(AU$6:AU99,"&gt;0")+1,0)</f>
        <v>0</v>
      </c>
      <c r="BE100" s="468">
        <v>2</v>
      </c>
      <c r="BF100" s="468" t="s">
        <v>319</v>
      </c>
      <c r="BG100" s="484">
        <f>IF(BG99+BT99&gt;マスタ!$C$3,1,0)</f>
        <v>0</v>
      </c>
      <c r="BH100" s="484">
        <f>IF(BH99+BU99&gt;マスタ!$C$3,1,0)</f>
        <v>0</v>
      </c>
      <c r="BI100" s="484">
        <f>IF(BI99+BV99&gt;マスタ!$C$3,1,0)</f>
        <v>0</v>
      </c>
      <c r="BJ100" s="484">
        <f>IF(BJ99+BW99&gt;マスタ!$C$3,1,0)</f>
        <v>0</v>
      </c>
      <c r="BK100" s="484">
        <f>IF(BK99+BX99&gt;マスタ!$C$3,1,0)</f>
        <v>0</v>
      </c>
      <c r="BL100" s="484">
        <f>IF(BL99+BY99&gt;マスタ!$C$3,1,0)</f>
        <v>0</v>
      </c>
      <c r="BM100" s="484">
        <f>IF(BM99+BZ99&gt;マスタ!$C$3,1,0)</f>
        <v>0</v>
      </c>
      <c r="BN100" s="484">
        <f>IF(BN99+CA99&gt;マスタ!$C$3,1,0)</f>
        <v>0</v>
      </c>
      <c r="BO100" s="484">
        <f>IF(BO99+CB99&gt;マスタ!$C$3,1,0)</f>
        <v>0</v>
      </c>
      <c r="BP100" s="484">
        <f>IF(BP99+CC99&gt;マスタ!$C$3,1,0)</f>
        <v>0</v>
      </c>
      <c r="BQ100" s="484">
        <f>IF(BQ99+CD99&gt;マスタ!$C$3,1,0)</f>
        <v>0</v>
      </c>
      <c r="BR100" s="484">
        <f>IF(BR99+CE99&gt;マスタ!$C$3,1,0)</f>
        <v>0</v>
      </c>
      <c r="BT100" s="484"/>
      <c r="BU100" s="484"/>
      <c r="BV100" s="484"/>
      <c r="BW100" s="484"/>
      <c r="BX100" s="484"/>
      <c r="BY100" s="484"/>
      <c r="BZ100" s="484"/>
      <c r="CA100" s="484"/>
      <c r="CB100" s="484"/>
      <c r="CC100" s="484"/>
      <c r="CD100" s="484"/>
      <c r="CE100" s="484"/>
    </row>
    <row r="101" spans="1:98" x14ac:dyDescent="0.15">
      <c r="A101" s="735"/>
      <c r="B101" s="738"/>
      <c r="C101" s="738"/>
      <c r="D101" s="738"/>
      <c r="E101" s="741"/>
      <c r="F101" s="738"/>
      <c r="G101" s="492" t="s">
        <v>462</v>
      </c>
      <c r="H101" s="493"/>
      <c r="I101" s="494"/>
      <c r="J101" s="494"/>
      <c r="K101" s="494"/>
      <c r="L101" s="494"/>
      <c r="M101" s="494"/>
      <c r="N101" s="494"/>
      <c r="O101" s="494"/>
      <c r="P101" s="494"/>
      <c r="Q101" s="494"/>
      <c r="R101" s="494"/>
      <c r="S101" s="494"/>
      <c r="T101" s="495">
        <f t="shared" si="78"/>
        <v>0</v>
      </c>
      <c r="U101" s="496"/>
      <c r="V101" s="497"/>
      <c r="W101" s="497"/>
      <c r="X101" s="497"/>
      <c r="Y101" s="497"/>
      <c r="Z101" s="497"/>
      <c r="AA101" s="497"/>
      <c r="AB101" s="497"/>
      <c r="AC101" s="497"/>
      <c r="AD101" s="497"/>
      <c r="AE101" s="497"/>
      <c r="AF101" s="497"/>
      <c r="AG101" s="495">
        <f t="shared" si="80"/>
        <v>0</v>
      </c>
      <c r="AN101" s="468">
        <v>3</v>
      </c>
      <c r="AO101" s="468">
        <v>2</v>
      </c>
      <c r="AP101" s="468">
        <v>12</v>
      </c>
      <c r="AQ101" s="476">
        <f ca="1">IF($AP101=1,IF(INDIRECT(ADDRESS(($AN101-1)*3+$AO101+5,$AP101+7))="",0,INDIRECT(ADDRESS(($AN101-1)*3+$AO101+5,$AP101+7))),IF(INDIRECT(ADDRESS(($AN101-1)*3+$AO101+5,$AP101+7))="",0,IF(COUNTIF(INDIRECT(ADDRESS(($AN101-1)*36+($AO101-1)*12+6,COLUMN())):INDIRECT(ADDRESS(($AN101-1)*36+($AO101-1)*12+$AP101+4,COLUMN())),INDIRECT(ADDRESS(($AN101-1)*3+$AO101+5,$AP101+7)))&gt;=1,0,INDIRECT(ADDRESS(($AN101-1)*3+$AO101+5,$AP101+7)))))</f>
        <v>0</v>
      </c>
      <c r="AR101" s="468">
        <f ca="1">COUNTIF(INDIRECT("H"&amp;(ROW()+12*(($AN101-1)*3+$AO101)-ROW())/12+5):INDIRECT("S"&amp;(ROW()+12*(($AN101-1)*3+$AO101)-ROW())/12+5),AQ101)</f>
        <v>0</v>
      </c>
      <c r="AS101" s="476">
        <f ca="1">IF($AP101=1,IF(INDIRECT(ADDRESS(($AN101-1)*3+$AO101+5,$AP101+20))="",0,INDIRECT(ADDRESS(($AN101-1)*3+$AO101+5,$AP101+20))),IF(INDIRECT(ADDRESS(($AN101-1)*3+$AO101+5,$AP101+20))="",0,IF(COUNTIF(INDIRECT(ADDRESS(($AN101-1)*36+($AO101-1)*12+6,COLUMN())):INDIRECT(ADDRESS(($AN101-1)*36+($AO101-1)*12+$AP101+4,COLUMN())),INDIRECT(ADDRESS(($AN101-1)*3+$AO101+5,$AP101+20)))&gt;=1,0,INDIRECT(ADDRESS(($AN101-1)*3+$AO101+5,$AP101+20)))))</f>
        <v>0</v>
      </c>
      <c r="AT101" s="468">
        <f ca="1">COUNTIF(INDIRECT("U"&amp;(ROW()+12*(($AN101-1)*3+$AO101)-ROW())/12+5):INDIRECT("AF"&amp;(ROW()+12*(($AN101-1)*3+$AO101)-ROW())/12+5),AS101)</f>
        <v>0</v>
      </c>
      <c r="AU101" s="468">
        <f ca="1">IF(AND(AQ101+AS101&gt;0,AR101+AT101&gt;0),COUNTIF(AU$6:AU100,"&gt;0")+1,0)</f>
        <v>0</v>
      </c>
      <c r="BE101" s="468">
        <v>3</v>
      </c>
      <c r="BF101" s="485"/>
      <c r="BT101" s="484"/>
      <c r="BU101" s="484"/>
      <c r="BV101" s="484"/>
      <c r="BW101" s="484"/>
      <c r="BX101" s="484"/>
      <c r="BY101" s="484"/>
      <c r="BZ101" s="484"/>
      <c r="CA101" s="484"/>
      <c r="CB101" s="484"/>
      <c r="CC101" s="484"/>
      <c r="CD101" s="484"/>
      <c r="CE101" s="484"/>
    </row>
    <row r="102" spans="1:98" x14ac:dyDescent="0.15">
      <c r="A102" s="733">
        <v>33</v>
      </c>
      <c r="B102" s="736"/>
      <c r="C102" s="736"/>
      <c r="D102" s="736"/>
      <c r="E102" s="739"/>
      <c r="F102" s="736"/>
      <c r="G102" s="477" t="s">
        <v>321</v>
      </c>
      <c r="H102" s="478"/>
      <c r="I102" s="479" t="str">
        <f t="shared" ref="I102:I103" si="221">IF(H102="","",H102)</f>
        <v/>
      </c>
      <c r="J102" s="479" t="str">
        <f t="shared" ref="J102:J103" si="222">IF(I102="","",I102)</f>
        <v/>
      </c>
      <c r="K102" s="479" t="str">
        <f t="shared" ref="K102:K103" si="223">IF(J102="","",J102)</f>
        <v/>
      </c>
      <c r="L102" s="479" t="str">
        <f t="shared" ref="L102:L103" si="224">IF(K102="","",K102)</f>
        <v/>
      </c>
      <c r="M102" s="479" t="str">
        <f t="shared" ref="M102:M103" si="225">IF(L102="","",L102)</f>
        <v/>
      </c>
      <c r="N102" s="479" t="str">
        <f t="shared" ref="N102:N103" si="226">IF(M102="","",M102)</f>
        <v/>
      </c>
      <c r="O102" s="479" t="str">
        <f t="shared" ref="O102:O103" si="227">IF(N102="","",N102)</f>
        <v/>
      </c>
      <c r="P102" s="479" t="str">
        <f t="shared" ref="P102:P103" si="228">IF(O102="","",O102)</f>
        <v/>
      </c>
      <c r="Q102" s="479" t="str">
        <f t="shared" ref="Q102:Q103" si="229">IF(P102="","",P102)</f>
        <v/>
      </c>
      <c r="R102" s="479" t="str">
        <f t="shared" ref="R102:R103" si="230">IF(Q102="","",Q102)</f>
        <v/>
      </c>
      <c r="S102" s="479" t="str">
        <f t="shared" ref="S102:S103" si="231">IF(R102="","",R102)</f>
        <v/>
      </c>
      <c r="T102" s="480">
        <f t="shared" si="78"/>
        <v>0</v>
      </c>
      <c r="U102" s="481"/>
      <c r="V102" s="482" t="str">
        <f t="shared" ref="V102:V103" si="232">IF(U102="","",U102)</f>
        <v/>
      </c>
      <c r="W102" s="482" t="str">
        <f t="shared" ref="W102:W103" si="233">IF(V102="","",V102)</f>
        <v/>
      </c>
      <c r="X102" s="482" t="str">
        <f t="shared" ref="X102:X103" si="234">IF(W102="","",W102)</f>
        <v/>
      </c>
      <c r="Y102" s="482" t="str">
        <f t="shared" ref="Y102:Y103" si="235">IF(X102="","",X102)</f>
        <v/>
      </c>
      <c r="Z102" s="482" t="str">
        <f t="shared" ref="Z102:Z103" si="236">IF(Y102="","",Y102)</f>
        <v/>
      </c>
      <c r="AA102" s="482" t="str">
        <f t="shared" ref="AA102:AA103" si="237">IF(Z102="","",Z102)</f>
        <v/>
      </c>
      <c r="AB102" s="482" t="str">
        <f t="shared" ref="AB102:AB103" si="238">IF(AA102="","",AA102)</f>
        <v/>
      </c>
      <c r="AC102" s="482" t="str">
        <f t="shared" ref="AC102:AC103" si="239">IF(AB102="","",AB102)</f>
        <v/>
      </c>
      <c r="AD102" s="482" t="str">
        <f t="shared" ref="AD102:AD103" si="240">IF(AC102="","",AC102)</f>
        <v/>
      </c>
      <c r="AE102" s="482" t="str">
        <f t="shared" ref="AE102:AE103" si="241">IF(AD102="","",AD102)</f>
        <v/>
      </c>
      <c r="AF102" s="482" t="str">
        <f t="shared" ref="AF102:AF103" si="242">IF(AE102="","",AE102)</f>
        <v/>
      </c>
      <c r="AG102" s="480">
        <f t="shared" si="80"/>
        <v>0</v>
      </c>
      <c r="AN102" s="468">
        <v>3</v>
      </c>
      <c r="AO102" s="468">
        <v>3</v>
      </c>
      <c r="AP102" s="468">
        <v>1</v>
      </c>
      <c r="AQ102" s="476">
        <f ca="1">IF($AP102=1,IF(INDIRECT(ADDRESS(($AN102-1)*3+$AO102+5,$AP102+7))="",0,INDIRECT(ADDRESS(($AN102-1)*3+$AO102+5,$AP102+7))),IF(INDIRECT(ADDRESS(($AN102-1)*3+$AO102+5,$AP102+7))="",0,IF(COUNTIF(INDIRECT(ADDRESS(($AN102-1)*36+($AO102-1)*12+6,COLUMN())):INDIRECT(ADDRESS(($AN102-1)*36+($AO102-1)*12+$AP102+4,COLUMN())),INDIRECT(ADDRESS(($AN102-1)*3+$AO102+5,$AP102+7)))&gt;=1,0,INDIRECT(ADDRESS(($AN102-1)*3+$AO102+5,$AP102+7)))))</f>
        <v>0</v>
      </c>
      <c r="AR102" s="468">
        <f ca="1">COUNTIF(INDIRECT("H"&amp;(ROW()+12*(($AN102-1)*3+$AO102)-ROW())/12+5):INDIRECT("S"&amp;(ROW()+12*(($AN102-1)*3+$AO102)-ROW())/12+5),AQ102)</f>
        <v>0</v>
      </c>
      <c r="AS102" s="476">
        <f ca="1">IF($AP102=1,IF(INDIRECT(ADDRESS(($AN102-1)*3+$AO102+5,$AP102+20))="",0,INDIRECT(ADDRESS(($AN102-1)*3+$AO102+5,$AP102+20))),IF(INDIRECT(ADDRESS(($AN102-1)*3+$AO102+5,$AP102+20))="",0,IF(COUNTIF(INDIRECT(ADDRESS(($AN102-1)*36+($AO102-1)*12+6,COLUMN())):INDIRECT(ADDRESS(($AN102-1)*36+($AO102-1)*12+$AP102+4,COLUMN())),INDIRECT(ADDRESS(($AN102-1)*3+$AO102+5,$AP102+20)))&gt;=1,0,INDIRECT(ADDRESS(($AN102-1)*3+$AO102+5,$AP102+20)))))</f>
        <v>0</v>
      </c>
      <c r="AT102" s="468">
        <f ca="1">COUNTIF(INDIRECT("U"&amp;(ROW()+12*(($AN102-1)*3+$AO102)-ROW())/12+5):INDIRECT("AF"&amp;(ROW()+12*(($AN102-1)*3+$AO102)-ROW())/12+5),AS102)</f>
        <v>0</v>
      </c>
      <c r="AU102" s="468">
        <f ca="1">IF(AND(AQ102+AS102&gt;0,AR102+AT102&gt;0),COUNTIF(AU$6:AU101,"&gt;0")+1,0)</f>
        <v>0</v>
      </c>
      <c r="BE102" s="468">
        <v>1</v>
      </c>
      <c r="BG102" s="484">
        <f t="shared" ref="BG102" si="243">SUM(H102:H103)</f>
        <v>0</v>
      </c>
      <c r="BH102" s="484">
        <f t="shared" ref="BH102" si="244">SUM(I102:I103)</f>
        <v>0</v>
      </c>
      <c r="BI102" s="484">
        <f t="shared" ref="BI102" si="245">SUM(J102:J103)</f>
        <v>0</v>
      </c>
      <c r="BJ102" s="484">
        <f t="shared" ref="BJ102" si="246">SUM(K102:K103)</f>
        <v>0</v>
      </c>
      <c r="BK102" s="484">
        <f t="shared" ref="BK102" si="247">SUM(L102:L103)</f>
        <v>0</v>
      </c>
      <c r="BL102" s="484">
        <f t="shared" ref="BL102" si="248">SUM(M102:M103)</f>
        <v>0</v>
      </c>
      <c r="BM102" s="484">
        <f t="shared" ref="BM102" si="249">SUM(N102:N103)</f>
        <v>0</v>
      </c>
      <c r="BN102" s="484">
        <f t="shared" ref="BN102" si="250">SUM(O102:O103)</f>
        <v>0</v>
      </c>
      <c r="BO102" s="484">
        <f t="shared" ref="BO102" si="251">SUM(P102:P103)</f>
        <v>0</v>
      </c>
      <c r="BP102" s="484">
        <f t="shared" ref="BP102" si="252">SUM(Q102:Q103)</f>
        <v>0</v>
      </c>
      <c r="BQ102" s="484">
        <f t="shared" ref="BQ102" si="253">SUM(R102:R103)</f>
        <v>0</v>
      </c>
      <c r="BR102" s="484">
        <f t="shared" ref="BR102" si="254">SUM(S102:S103)</f>
        <v>0</v>
      </c>
      <c r="BT102" s="484">
        <f t="shared" ref="BT102" si="255">SUM(U102:U103)</f>
        <v>0</v>
      </c>
      <c r="BU102" s="484">
        <f t="shared" ref="BU102" si="256">SUM(V102:V103)</f>
        <v>0</v>
      </c>
      <c r="BV102" s="484">
        <f t="shared" ref="BV102" si="257">SUM(W102:W103)</f>
        <v>0</v>
      </c>
      <c r="BW102" s="484">
        <f t="shared" ref="BW102" si="258">SUM(X102:X103)</f>
        <v>0</v>
      </c>
      <c r="BX102" s="484">
        <f t="shared" ref="BX102" si="259">SUM(Y102:Y103)</f>
        <v>0</v>
      </c>
      <c r="BY102" s="484">
        <f t="shared" ref="BY102" si="260">SUM(Z102:Z103)</f>
        <v>0</v>
      </c>
      <c r="BZ102" s="484">
        <f t="shared" ref="BZ102" si="261">SUM(AA102:AA103)</f>
        <v>0</v>
      </c>
      <c r="CA102" s="484">
        <f t="shared" ref="CA102" si="262">SUM(AB102:AB103)</f>
        <v>0</v>
      </c>
      <c r="CB102" s="484">
        <f t="shared" ref="CB102" si="263">SUM(AC102:AC103)</f>
        <v>0</v>
      </c>
      <c r="CC102" s="484">
        <f t="shared" ref="CC102" si="264">SUM(AD102:AD103)</f>
        <v>0</v>
      </c>
      <c r="CD102" s="484">
        <f t="shared" ref="CD102" si="265">SUM(AE102:AE103)</f>
        <v>0</v>
      </c>
      <c r="CE102" s="484">
        <f t="shared" ref="CE102" si="266">SUM(AF102:AF103)</f>
        <v>0</v>
      </c>
      <c r="CH102" s="485" t="s">
        <v>391</v>
      </c>
      <c r="CI102" s="484">
        <f>IF(OR($D102="副園長",$D102="教頭",$D102="主任保育士",$D102="主幹教諭"),0,BG102)</f>
        <v>0</v>
      </c>
      <c r="CJ102" s="484">
        <f t="shared" ref="CJ102" si="267">IF(OR($D102="副園長",$D102="教頭",$D102="主任保育士",$D102="主幹教諭"),0,BH102)</f>
        <v>0</v>
      </c>
      <c r="CK102" s="484">
        <f t="shared" ref="CK102" si="268">IF(OR($D102="副園長",$D102="教頭",$D102="主任保育士",$D102="主幹教諭"),0,BI102)</f>
        <v>0</v>
      </c>
      <c r="CL102" s="484">
        <f t="shared" ref="CL102" si="269">IF(OR($D102="副園長",$D102="教頭",$D102="主任保育士",$D102="主幹教諭"),0,BJ102)</f>
        <v>0</v>
      </c>
      <c r="CM102" s="484">
        <f t="shared" ref="CM102" si="270">IF(OR($D102="副園長",$D102="教頭",$D102="主任保育士",$D102="主幹教諭"),0,BK102)</f>
        <v>0</v>
      </c>
      <c r="CN102" s="484">
        <f t="shared" ref="CN102" si="271">IF(OR($D102="副園長",$D102="教頭",$D102="主任保育士",$D102="主幹教諭"),0,BL102)</f>
        <v>0</v>
      </c>
      <c r="CO102" s="484">
        <f t="shared" ref="CO102" si="272">IF(OR($D102="副園長",$D102="教頭",$D102="主任保育士",$D102="主幹教諭"),0,BM102)</f>
        <v>0</v>
      </c>
      <c r="CP102" s="484">
        <f t="shared" ref="CP102" si="273">IF(OR($D102="副園長",$D102="教頭",$D102="主任保育士",$D102="主幹教諭"),0,BN102)</f>
        <v>0</v>
      </c>
      <c r="CQ102" s="484">
        <f t="shared" ref="CQ102" si="274">IF(OR($D102="副園長",$D102="教頭",$D102="主任保育士",$D102="主幹教諭"),0,BO102)</f>
        <v>0</v>
      </c>
      <c r="CR102" s="484">
        <f t="shared" ref="CR102" si="275">IF(OR($D102="副園長",$D102="教頭",$D102="主任保育士",$D102="主幹教諭"),0,BP102)</f>
        <v>0</v>
      </c>
      <c r="CS102" s="484">
        <f t="shared" ref="CS102" si="276">IF(OR($D102="副園長",$D102="教頭",$D102="主任保育士",$D102="主幹教諭"),0,BQ102)</f>
        <v>0</v>
      </c>
      <c r="CT102" s="484">
        <f t="shared" ref="CT102" si="277">IF(OR($D102="副園長",$D102="教頭",$D102="主任保育士",$D102="主幹教諭"),0,BR102)</f>
        <v>0</v>
      </c>
    </row>
    <row r="103" spans="1:98" x14ac:dyDescent="0.15">
      <c r="A103" s="734"/>
      <c r="B103" s="737"/>
      <c r="C103" s="737"/>
      <c r="D103" s="737"/>
      <c r="E103" s="740"/>
      <c r="F103" s="737"/>
      <c r="G103" s="486" t="s">
        <v>320</v>
      </c>
      <c r="H103" s="487"/>
      <c r="I103" s="488" t="str">
        <f t="shared" si="221"/>
        <v/>
      </c>
      <c r="J103" s="488" t="str">
        <f t="shared" si="222"/>
        <v/>
      </c>
      <c r="K103" s="488" t="str">
        <f t="shared" si="223"/>
        <v/>
      </c>
      <c r="L103" s="488" t="str">
        <f t="shared" si="224"/>
        <v/>
      </c>
      <c r="M103" s="488" t="str">
        <f t="shared" si="225"/>
        <v/>
      </c>
      <c r="N103" s="488" t="str">
        <f t="shared" si="226"/>
        <v/>
      </c>
      <c r="O103" s="488" t="str">
        <f t="shared" si="227"/>
        <v/>
      </c>
      <c r="P103" s="488" t="str">
        <f t="shared" si="228"/>
        <v/>
      </c>
      <c r="Q103" s="488" t="str">
        <f t="shared" si="229"/>
        <v/>
      </c>
      <c r="R103" s="488" t="str">
        <f t="shared" si="230"/>
        <v/>
      </c>
      <c r="S103" s="488" t="str">
        <f t="shared" si="231"/>
        <v/>
      </c>
      <c r="T103" s="489">
        <f t="shared" si="78"/>
        <v>0</v>
      </c>
      <c r="U103" s="490"/>
      <c r="V103" s="491" t="str">
        <f t="shared" si="232"/>
        <v/>
      </c>
      <c r="W103" s="491" t="str">
        <f t="shared" si="233"/>
        <v/>
      </c>
      <c r="X103" s="491" t="str">
        <f t="shared" si="234"/>
        <v/>
      </c>
      <c r="Y103" s="491" t="str">
        <f t="shared" si="235"/>
        <v/>
      </c>
      <c r="Z103" s="491" t="str">
        <f t="shared" si="236"/>
        <v/>
      </c>
      <c r="AA103" s="491" t="str">
        <f t="shared" si="237"/>
        <v/>
      </c>
      <c r="AB103" s="491" t="str">
        <f t="shared" si="238"/>
        <v/>
      </c>
      <c r="AC103" s="491" t="str">
        <f t="shared" si="239"/>
        <v/>
      </c>
      <c r="AD103" s="491" t="str">
        <f t="shared" si="240"/>
        <v/>
      </c>
      <c r="AE103" s="491" t="str">
        <f t="shared" si="241"/>
        <v/>
      </c>
      <c r="AF103" s="491" t="str">
        <f t="shared" si="242"/>
        <v/>
      </c>
      <c r="AG103" s="489">
        <f t="shared" si="80"/>
        <v>0</v>
      </c>
      <c r="AN103" s="468">
        <v>3</v>
      </c>
      <c r="AO103" s="468">
        <v>3</v>
      </c>
      <c r="AP103" s="468">
        <v>2</v>
      </c>
      <c r="AQ103" s="476">
        <f ca="1">IF($AP103=1,IF(INDIRECT(ADDRESS(($AN103-1)*3+$AO103+5,$AP103+7))="",0,INDIRECT(ADDRESS(($AN103-1)*3+$AO103+5,$AP103+7))),IF(INDIRECT(ADDRESS(($AN103-1)*3+$AO103+5,$AP103+7))="",0,IF(COUNTIF(INDIRECT(ADDRESS(($AN103-1)*36+($AO103-1)*12+6,COLUMN())):INDIRECT(ADDRESS(($AN103-1)*36+($AO103-1)*12+$AP103+4,COLUMN())),INDIRECT(ADDRESS(($AN103-1)*3+$AO103+5,$AP103+7)))&gt;=1,0,INDIRECT(ADDRESS(($AN103-1)*3+$AO103+5,$AP103+7)))))</f>
        <v>0</v>
      </c>
      <c r="AR103" s="468">
        <f ca="1">COUNTIF(INDIRECT("H"&amp;(ROW()+12*(($AN103-1)*3+$AO103)-ROW())/12+5):INDIRECT("S"&amp;(ROW()+12*(($AN103-1)*3+$AO103)-ROW())/12+5),AQ103)</f>
        <v>0</v>
      </c>
      <c r="AS103" s="476">
        <f ca="1">IF($AP103=1,IF(INDIRECT(ADDRESS(($AN103-1)*3+$AO103+5,$AP103+20))="",0,INDIRECT(ADDRESS(($AN103-1)*3+$AO103+5,$AP103+20))),IF(INDIRECT(ADDRESS(($AN103-1)*3+$AO103+5,$AP103+20))="",0,IF(COUNTIF(INDIRECT(ADDRESS(($AN103-1)*36+($AO103-1)*12+6,COLUMN())):INDIRECT(ADDRESS(($AN103-1)*36+($AO103-1)*12+$AP103+4,COLUMN())),INDIRECT(ADDRESS(($AN103-1)*3+$AO103+5,$AP103+20)))&gt;=1,0,INDIRECT(ADDRESS(($AN103-1)*3+$AO103+5,$AP103+20)))))</f>
        <v>0</v>
      </c>
      <c r="AT103" s="468">
        <f ca="1">COUNTIF(INDIRECT("U"&amp;(ROW()+12*(($AN103-1)*3+$AO103)-ROW())/12+5):INDIRECT("AF"&amp;(ROW()+12*(($AN103-1)*3+$AO103)-ROW())/12+5),AS103)</f>
        <v>0</v>
      </c>
      <c r="AU103" s="468">
        <f ca="1">IF(AND(AQ103+AS103&gt;0,AR103+AT103&gt;0),COUNTIF(AU$6:AU102,"&gt;0")+1,0)</f>
        <v>0</v>
      </c>
      <c r="BE103" s="468">
        <v>2</v>
      </c>
      <c r="BF103" s="468" t="s">
        <v>319</v>
      </c>
      <c r="BG103" s="484">
        <f>IF(BG102+BT102&gt;マスタ!$C$3,1,0)</f>
        <v>0</v>
      </c>
      <c r="BH103" s="484">
        <f>IF(BH102+BU102&gt;マスタ!$C$3,1,0)</f>
        <v>0</v>
      </c>
      <c r="BI103" s="484">
        <f>IF(BI102+BV102&gt;マスタ!$C$3,1,0)</f>
        <v>0</v>
      </c>
      <c r="BJ103" s="484">
        <f>IF(BJ102+BW102&gt;マスタ!$C$3,1,0)</f>
        <v>0</v>
      </c>
      <c r="BK103" s="484">
        <f>IF(BK102+BX102&gt;マスタ!$C$3,1,0)</f>
        <v>0</v>
      </c>
      <c r="BL103" s="484">
        <f>IF(BL102+BY102&gt;マスタ!$C$3,1,0)</f>
        <v>0</v>
      </c>
      <c r="BM103" s="484">
        <f>IF(BM102+BZ102&gt;マスタ!$C$3,1,0)</f>
        <v>0</v>
      </c>
      <c r="BN103" s="484">
        <f>IF(BN102+CA102&gt;マスタ!$C$3,1,0)</f>
        <v>0</v>
      </c>
      <c r="BO103" s="484">
        <f>IF(BO102+CB102&gt;マスタ!$C$3,1,0)</f>
        <v>0</v>
      </c>
      <c r="BP103" s="484">
        <f>IF(BP102+CC102&gt;マスタ!$C$3,1,0)</f>
        <v>0</v>
      </c>
      <c r="BQ103" s="484">
        <f>IF(BQ102+CD102&gt;マスタ!$C$3,1,0)</f>
        <v>0</v>
      </c>
      <c r="BR103" s="484">
        <f>IF(BR102+CE102&gt;マスタ!$C$3,1,0)</f>
        <v>0</v>
      </c>
      <c r="BT103" s="484"/>
      <c r="BU103" s="484"/>
      <c r="BV103" s="484"/>
      <c r="BW103" s="484"/>
      <c r="BX103" s="484"/>
      <c r="BY103" s="484"/>
      <c r="BZ103" s="484"/>
      <c r="CA103" s="484"/>
      <c r="CB103" s="484"/>
      <c r="CC103" s="484"/>
      <c r="CD103" s="484"/>
      <c r="CE103" s="484"/>
    </row>
    <row r="104" spans="1:98" x14ac:dyDescent="0.15">
      <c r="A104" s="735"/>
      <c r="B104" s="738"/>
      <c r="C104" s="738"/>
      <c r="D104" s="738"/>
      <c r="E104" s="741"/>
      <c r="F104" s="738"/>
      <c r="G104" s="492" t="s">
        <v>462</v>
      </c>
      <c r="H104" s="493"/>
      <c r="I104" s="494"/>
      <c r="J104" s="494"/>
      <c r="K104" s="494"/>
      <c r="L104" s="494"/>
      <c r="M104" s="494"/>
      <c r="N104" s="494"/>
      <c r="O104" s="494"/>
      <c r="P104" s="494"/>
      <c r="Q104" s="494"/>
      <c r="R104" s="494"/>
      <c r="S104" s="494"/>
      <c r="T104" s="495">
        <f t="shared" si="78"/>
        <v>0</v>
      </c>
      <c r="U104" s="496"/>
      <c r="V104" s="497"/>
      <c r="W104" s="497"/>
      <c r="X104" s="497"/>
      <c r="Y104" s="497"/>
      <c r="Z104" s="497"/>
      <c r="AA104" s="497"/>
      <c r="AB104" s="497"/>
      <c r="AC104" s="497"/>
      <c r="AD104" s="497"/>
      <c r="AE104" s="497"/>
      <c r="AF104" s="497"/>
      <c r="AG104" s="495">
        <f t="shared" si="80"/>
        <v>0</v>
      </c>
      <c r="AN104" s="468">
        <v>3</v>
      </c>
      <c r="AO104" s="468">
        <v>3</v>
      </c>
      <c r="AP104" s="468">
        <v>3</v>
      </c>
      <c r="AQ104" s="476">
        <f ca="1">IF($AP104=1,IF(INDIRECT(ADDRESS(($AN104-1)*3+$AO104+5,$AP104+7))="",0,INDIRECT(ADDRESS(($AN104-1)*3+$AO104+5,$AP104+7))),IF(INDIRECT(ADDRESS(($AN104-1)*3+$AO104+5,$AP104+7))="",0,IF(COUNTIF(INDIRECT(ADDRESS(($AN104-1)*36+($AO104-1)*12+6,COLUMN())):INDIRECT(ADDRESS(($AN104-1)*36+($AO104-1)*12+$AP104+4,COLUMN())),INDIRECT(ADDRESS(($AN104-1)*3+$AO104+5,$AP104+7)))&gt;=1,0,INDIRECT(ADDRESS(($AN104-1)*3+$AO104+5,$AP104+7)))))</f>
        <v>0</v>
      </c>
      <c r="AR104" s="468">
        <f ca="1">COUNTIF(INDIRECT("H"&amp;(ROW()+12*(($AN104-1)*3+$AO104)-ROW())/12+5):INDIRECT("S"&amp;(ROW()+12*(($AN104-1)*3+$AO104)-ROW())/12+5),AQ104)</f>
        <v>0</v>
      </c>
      <c r="AS104" s="476">
        <f ca="1">IF($AP104=1,IF(INDIRECT(ADDRESS(($AN104-1)*3+$AO104+5,$AP104+20))="",0,INDIRECT(ADDRESS(($AN104-1)*3+$AO104+5,$AP104+20))),IF(INDIRECT(ADDRESS(($AN104-1)*3+$AO104+5,$AP104+20))="",0,IF(COUNTIF(INDIRECT(ADDRESS(($AN104-1)*36+($AO104-1)*12+6,COLUMN())):INDIRECT(ADDRESS(($AN104-1)*36+($AO104-1)*12+$AP104+4,COLUMN())),INDIRECT(ADDRESS(($AN104-1)*3+$AO104+5,$AP104+20)))&gt;=1,0,INDIRECT(ADDRESS(($AN104-1)*3+$AO104+5,$AP104+20)))))</f>
        <v>0</v>
      </c>
      <c r="AT104" s="468">
        <f ca="1">COUNTIF(INDIRECT("U"&amp;(ROW()+12*(($AN104-1)*3+$AO104)-ROW())/12+5):INDIRECT("AF"&amp;(ROW()+12*(($AN104-1)*3+$AO104)-ROW())/12+5),AS104)</f>
        <v>0</v>
      </c>
      <c r="AU104" s="468">
        <f ca="1">IF(AND(AQ104+AS104&gt;0,AR104+AT104&gt;0),COUNTIF(AU$6:AU103,"&gt;0")+1,0)</f>
        <v>0</v>
      </c>
      <c r="BE104" s="468">
        <v>3</v>
      </c>
      <c r="BF104" s="485"/>
      <c r="BG104" s="484"/>
      <c r="BH104" s="484"/>
      <c r="BI104" s="484"/>
      <c r="BJ104" s="484"/>
      <c r="BK104" s="484"/>
      <c r="BL104" s="484"/>
      <c r="BM104" s="484"/>
      <c r="BN104" s="484"/>
      <c r="BO104" s="484"/>
      <c r="BP104" s="484"/>
      <c r="BQ104" s="484"/>
      <c r="BR104" s="484"/>
      <c r="BT104" s="484"/>
      <c r="BU104" s="484"/>
      <c r="BV104" s="484"/>
      <c r="BW104" s="484"/>
      <c r="BX104" s="484"/>
      <c r="BY104" s="484"/>
      <c r="BZ104" s="484"/>
      <c r="CA104" s="484"/>
      <c r="CB104" s="484"/>
      <c r="CC104" s="484"/>
      <c r="CD104" s="484"/>
      <c r="CE104" s="484"/>
    </row>
    <row r="105" spans="1:98" x14ac:dyDescent="0.15">
      <c r="A105" s="733">
        <v>34</v>
      </c>
      <c r="B105" s="736"/>
      <c r="C105" s="736"/>
      <c r="D105" s="736"/>
      <c r="E105" s="739"/>
      <c r="F105" s="736"/>
      <c r="G105" s="477" t="s">
        <v>321</v>
      </c>
      <c r="H105" s="478"/>
      <c r="I105" s="479" t="str">
        <f t="shared" ref="I105:I106" si="278">IF(H105="","",H105)</f>
        <v/>
      </c>
      <c r="J105" s="479" t="str">
        <f t="shared" ref="J105:J106" si="279">IF(I105="","",I105)</f>
        <v/>
      </c>
      <c r="K105" s="479" t="str">
        <f t="shared" ref="K105:K106" si="280">IF(J105="","",J105)</f>
        <v/>
      </c>
      <c r="L105" s="479" t="str">
        <f t="shared" ref="L105:L106" si="281">IF(K105="","",K105)</f>
        <v/>
      </c>
      <c r="M105" s="479" t="str">
        <f t="shared" ref="M105:M106" si="282">IF(L105="","",L105)</f>
        <v/>
      </c>
      <c r="N105" s="479" t="str">
        <f t="shared" ref="N105:N106" si="283">IF(M105="","",M105)</f>
        <v/>
      </c>
      <c r="O105" s="479" t="str">
        <f t="shared" ref="O105:O106" si="284">IF(N105="","",N105)</f>
        <v/>
      </c>
      <c r="P105" s="479" t="str">
        <f t="shared" ref="P105:P106" si="285">IF(O105="","",O105)</f>
        <v/>
      </c>
      <c r="Q105" s="479" t="str">
        <f t="shared" ref="Q105:Q106" si="286">IF(P105="","",P105)</f>
        <v/>
      </c>
      <c r="R105" s="479" t="str">
        <f t="shared" ref="R105:R106" si="287">IF(Q105="","",Q105)</f>
        <v/>
      </c>
      <c r="S105" s="479" t="str">
        <f t="shared" ref="S105:S106" si="288">IF(R105="","",R105)</f>
        <v/>
      </c>
      <c r="T105" s="480">
        <f t="shared" si="78"/>
        <v>0</v>
      </c>
      <c r="U105" s="481"/>
      <c r="V105" s="482" t="str">
        <f t="shared" ref="V105:V106" si="289">IF(U105="","",U105)</f>
        <v/>
      </c>
      <c r="W105" s="482" t="str">
        <f t="shared" ref="W105:W106" si="290">IF(V105="","",V105)</f>
        <v/>
      </c>
      <c r="X105" s="482" t="str">
        <f t="shared" ref="X105:X106" si="291">IF(W105="","",W105)</f>
        <v/>
      </c>
      <c r="Y105" s="482" t="str">
        <f t="shared" ref="Y105:Y106" si="292">IF(X105="","",X105)</f>
        <v/>
      </c>
      <c r="Z105" s="482" t="str">
        <f t="shared" ref="Z105:Z106" si="293">IF(Y105="","",Y105)</f>
        <v/>
      </c>
      <c r="AA105" s="482" t="str">
        <f t="shared" ref="AA105:AA106" si="294">IF(Z105="","",Z105)</f>
        <v/>
      </c>
      <c r="AB105" s="482" t="str">
        <f t="shared" ref="AB105:AB106" si="295">IF(AA105="","",AA105)</f>
        <v/>
      </c>
      <c r="AC105" s="482" t="str">
        <f t="shared" ref="AC105:AC106" si="296">IF(AB105="","",AB105)</f>
        <v/>
      </c>
      <c r="AD105" s="482" t="str">
        <f t="shared" ref="AD105:AD106" si="297">IF(AC105="","",AC105)</f>
        <v/>
      </c>
      <c r="AE105" s="482" t="str">
        <f t="shared" ref="AE105:AE106" si="298">IF(AD105="","",AD105)</f>
        <v/>
      </c>
      <c r="AF105" s="482" t="str">
        <f t="shared" ref="AF105:AF106" si="299">IF(AE105="","",AE105)</f>
        <v/>
      </c>
      <c r="AG105" s="480">
        <f t="shared" si="80"/>
        <v>0</v>
      </c>
      <c r="AN105" s="468">
        <v>3</v>
      </c>
      <c r="AO105" s="468">
        <v>3</v>
      </c>
      <c r="AP105" s="468">
        <v>4</v>
      </c>
      <c r="AQ105" s="476">
        <f ca="1">IF($AP105=1,IF(INDIRECT(ADDRESS(($AN105-1)*3+$AO105+5,$AP105+7))="",0,INDIRECT(ADDRESS(($AN105-1)*3+$AO105+5,$AP105+7))),IF(INDIRECT(ADDRESS(($AN105-1)*3+$AO105+5,$AP105+7))="",0,IF(COUNTIF(INDIRECT(ADDRESS(($AN105-1)*36+($AO105-1)*12+6,COLUMN())):INDIRECT(ADDRESS(($AN105-1)*36+($AO105-1)*12+$AP105+4,COLUMN())),INDIRECT(ADDRESS(($AN105-1)*3+$AO105+5,$AP105+7)))&gt;=1,0,INDIRECT(ADDRESS(($AN105-1)*3+$AO105+5,$AP105+7)))))</f>
        <v>0</v>
      </c>
      <c r="AR105" s="468">
        <f ca="1">COUNTIF(INDIRECT("H"&amp;(ROW()+12*(($AN105-1)*3+$AO105)-ROW())/12+5):INDIRECT("S"&amp;(ROW()+12*(($AN105-1)*3+$AO105)-ROW())/12+5),AQ105)</f>
        <v>0</v>
      </c>
      <c r="AS105" s="476">
        <f ca="1">IF($AP105=1,IF(INDIRECT(ADDRESS(($AN105-1)*3+$AO105+5,$AP105+20))="",0,INDIRECT(ADDRESS(($AN105-1)*3+$AO105+5,$AP105+20))),IF(INDIRECT(ADDRESS(($AN105-1)*3+$AO105+5,$AP105+20))="",0,IF(COUNTIF(INDIRECT(ADDRESS(($AN105-1)*36+($AO105-1)*12+6,COLUMN())):INDIRECT(ADDRESS(($AN105-1)*36+($AO105-1)*12+$AP105+4,COLUMN())),INDIRECT(ADDRESS(($AN105-1)*3+$AO105+5,$AP105+20)))&gt;=1,0,INDIRECT(ADDRESS(($AN105-1)*3+$AO105+5,$AP105+20)))))</f>
        <v>0</v>
      </c>
      <c r="AT105" s="468">
        <f ca="1">COUNTIF(INDIRECT("U"&amp;(ROW()+12*(($AN105-1)*3+$AO105)-ROW())/12+5):INDIRECT("AF"&amp;(ROW()+12*(($AN105-1)*3+$AO105)-ROW())/12+5),AS105)</f>
        <v>0</v>
      </c>
      <c r="AU105" s="468">
        <f ca="1">IF(AND(AQ105+AS105&gt;0,AR105+AT105&gt;0),COUNTIF(AU$6:AU104,"&gt;0")+1,0)</f>
        <v>0</v>
      </c>
      <c r="BE105" s="468">
        <v>1</v>
      </c>
      <c r="BG105" s="484">
        <f t="shared" ref="BG105" si="300">SUM(H105:H106)</f>
        <v>0</v>
      </c>
      <c r="BH105" s="484">
        <f t="shared" ref="BH105" si="301">SUM(I105:I106)</f>
        <v>0</v>
      </c>
      <c r="BI105" s="484">
        <f t="shared" ref="BI105" si="302">SUM(J105:J106)</f>
        <v>0</v>
      </c>
      <c r="BJ105" s="484">
        <f t="shared" ref="BJ105" si="303">SUM(K105:K106)</f>
        <v>0</v>
      </c>
      <c r="BK105" s="484">
        <f t="shared" ref="BK105" si="304">SUM(L105:L106)</f>
        <v>0</v>
      </c>
      <c r="BL105" s="484">
        <f t="shared" ref="BL105" si="305">SUM(M105:M106)</f>
        <v>0</v>
      </c>
      <c r="BM105" s="484">
        <f t="shared" ref="BM105" si="306">SUM(N105:N106)</f>
        <v>0</v>
      </c>
      <c r="BN105" s="484">
        <f t="shared" ref="BN105" si="307">SUM(O105:O106)</f>
        <v>0</v>
      </c>
      <c r="BO105" s="484">
        <f t="shared" ref="BO105" si="308">SUM(P105:P106)</f>
        <v>0</v>
      </c>
      <c r="BP105" s="484">
        <f t="shared" ref="BP105" si="309">SUM(Q105:Q106)</f>
        <v>0</v>
      </c>
      <c r="BQ105" s="484">
        <f t="shared" ref="BQ105" si="310">SUM(R105:R106)</f>
        <v>0</v>
      </c>
      <c r="BR105" s="484">
        <f t="shared" ref="BR105" si="311">SUM(S105:S106)</f>
        <v>0</v>
      </c>
      <c r="BT105" s="484">
        <f t="shared" ref="BT105" si="312">SUM(U105:U106)</f>
        <v>0</v>
      </c>
      <c r="BU105" s="484">
        <f t="shared" ref="BU105" si="313">SUM(V105:V106)</f>
        <v>0</v>
      </c>
      <c r="BV105" s="484">
        <f t="shared" ref="BV105" si="314">SUM(W105:W106)</f>
        <v>0</v>
      </c>
      <c r="BW105" s="484">
        <f t="shared" ref="BW105" si="315">SUM(X105:X106)</f>
        <v>0</v>
      </c>
      <c r="BX105" s="484">
        <f t="shared" ref="BX105" si="316">SUM(Y105:Y106)</f>
        <v>0</v>
      </c>
      <c r="BY105" s="484">
        <f t="shared" ref="BY105" si="317">SUM(Z105:Z106)</f>
        <v>0</v>
      </c>
      <c r="BZ105" s="484">
        <f t="shared" ref="BZ105" si="318">SUM(AA105:AA106)</f>
        <v>0</v>
      </c>
      <c r="CA105" s="484">
        <f t="shared" ref="CA105" si="319">SUM(AB105:AB106)</f>
        <v>0</v>
      </c>
      <c r="CB105" s="484">
        <f t="shared" ref="CB105" si="320">SUM(AC105:AC106)</f>
        <v>0</v>
      </c>
      <c r="CC105" s="484">
        <f t="shared" ref="CC105" si="321">SUM(AD105:AD106)</f>
        <v>0</v>
      </c>
      <c r="CD105" s="484">
        <f t="shared" ref="CD105" si="322">SUM(AE105:AE106)</f>
        <v>0</v>
      </c>
      <c r="CE105" s="484">
        <f t="shared" ref="CE105" si="323">SUM(AF105:AF106)</f>
        <v>0</v>
      </c>
      <c r="CH105" s="485" t="s">
        <v>391</v>
      </c>
      <c r="CI105" s="484">
        <f>IF(OR($D105="副園長",$D105="教頭",$D105="主任保育士",$D105="主幹教諭"),0,BG105)</f>
        <v>0</v>
      </c>
      <c r="CJ105" s="484">
        <f t="shared" ref="CJ105" si="324">IF(OR($D105="副園長",$D105="教頭",$D105="主任保育士",$D105="主幹教諭"),0,BH105)</f>
        <v>0</v>
      </c>
      <c r="CK105" s="484">
        <f t="shared" ref="CK105" si="325">IF(OR($D105="副園長",$D105="教頭",$D105="主任保育士",$D105="主幹教諭"),0,BI105)</f>
        <v>0</v>
      </c>
      <c r="CL105" s="484">
        <f t="shared" ref="CL105" si="326">IF(OR($D105="副園長",$D105="教頭",$D105="主任保育士",$D105="主幹教諭"),0,BJ105)</f>
        <v>0</v>
      </c>
      <c r="CM105" s="484">
        <f t="shared" ref="CM105" si="327">IF(OR($D105="副園長",$D105="教頭",$D105="主任保育士",$D105="主幹教諭"),0,BK105)</f>
        <v>0</v>
      </c>
      <c r="CN105" s="484">
        <f t="shared" ref="CN105" si="328">IF(OR($D105="副園長",$D105="教頭",$D105="主任保育士",$D105="主幹教諭"),0,BL105)</f>
        <v>0</v>
      </c>
      <c r="CO105" s="484">
        <f t="shared" ref="CO105" si="329">IF(OR($D105="副園長",$D105="教頭",$D105="主任保育士",$D105="主幹教諭"),0,BM105)</f>
        <v>0</v>
      </c>
      <c r="CP105" s="484">
        <f t="shared" ref="CP105" si="330">IF(OR($D105="副園長",$D105="教頭",$D105="主任保育士",$D105="主幹教諭"),0,BN105)</f>
        <v>0</v>
      </c>
      <c r="CQ105" s="484">
        <f t="shared" ref="CQ105" si="331">IF(OR($D105="副園長",$D105="教頭",$D105="主任保育士",$D105="主幹教諭"),0,BO105)</f>
        <v>0</v>
      </c>
      <c r="CR105" s="484">
        <f t="shared" ref="CR105" si="332">IF(OR($D105="副園長",$D105="教頭",$D105="主任保育士",$D105="主幹教諭"),0,BP105)</f>
        <v>0</v>
      </c>
      <c r="CS105" s="484">
        <f t="shared" ref="CS105" si="333">IF(OR($D105="副園長",$D105="教頭",$D105="主任保育士",$D105="主幹教諭"),0,BQ105)</f>
        <v>0</v>
      </c>
      <c r="CT105" s="484">
        <f t="shared" ref="CT105" si="334">IF(OR($D105="副園長",$D105="教頭",$D105="主任保育士",$D105="主幹教諭"),0,BR105)</f>
        <v>0</v>
      </c>
    </row>
    <row r="106" spans="1:98" x14ac:dyDescent="0.15">
      <c r="A106" s="734"/>
      <c r="B106" s="737"/>
      <c r="C106" s="737"/>
      <c r="D106" s="737"/>
      <c r="E106" s="740"/>
      <c r="F106" s="737"/>
      <c r="G106" s="486" t="s">
        <v>320</v>
      </c>
      <c r="H106" s="487"/>
      <c r="I106" s="488" t="str">
        <f t="shared" si="278"/>
        <v/>
      </c>
      <c r="J106" s="488" t="str">
        <f t="shared" si="279"/>
        <v/>
      </c>
      <c r="K106" s="488" t="str">
        <f t="shared" si="280"/>
        <v/>
      </c>
      <c r="L106" s="488" t="str">
        <f t="shared" si="281"/>
        <v/>
      </c>
      <c r="M106" s="488" t="str">
        <f t="shared" si="282"/>
        <v/>
      </c>
      <c r="N106" s="488" t="str">
        <f t="shared" si="283"/>
        <v/>
      </c>
      <c r="O106" s="488" t="str">
        <f t="shared" si="284"/>
        <v/>
      </c>
      <c r="P106" s="488" t="str">
        <f t="shared" si="285"/>
        <v/>
      </c>
      <c r="Q106" s="488" t="str">
        <f t="shared" si="286"/>
        <v/>
      </c>
      <c r="R106" s="488" t="str">
        <f t="shared" si="287"/>
        <v/>
      </c>
      <c r="S106" s="488" t="str">
        <f t="shared" si="288"/>
        <v/>
      </c>
      <c r="T106" s="489">
        <f t="shared" si="78"/>
        <v>0</v>
      </c>
      <c r="U106" s="490"/>
      <c r="V106" s="491" t="str">
        <f t="shared" si="289"/>
        <v/>
      </c>
      <c r="W106" s="491" t="str">
        <f t="shared" si="290"/>
        <v/>
      </c>
      <c r="X106" s="491" t="str">
        <f t="shared" si="291"/>
        <v/>
      </c>
      <c r="Y106" s="491" t="str">
        <f t="shared" si="292"/>
        <v/>
      </c>
      <c r="Z106" s="491" t="str">
        <f t="shared" si="293"/>
        <v/>
      </c>
      <c r="AA106" s="491" t="str">
        <f t="shared" si="294"/>
        <v/>
      </c>
      <c r="AB106" s="491" t="str">
        <f t="shared" si="295"/>
        <v/>
      </c>
      <c r="AC106" s="491" t="str">
        <f t="shared" si="296"/>
        <v/>
      </c>
      <c r="AD106" s="491" t="str">
        <f t="shared" si="297"/>
        <v/>
      </c>
      <c r="AE106" s="491" t="str">
        <f t="shared" si="298"/>
        <v/>
      </c>
      <c r="AF106" s="491" t="str">
        <f t="shared" si="299"/>
        <v/>
      </c>
      <c r="AG106" s="489">
        <f t="shared" si="80"/>
        <v>0</v>
      </c>
      <c r="AN106" s="468">
        <v>3</v>
      </c>
      <c r="AO106" s="468">
        <v>3</v>
      </c>
      <c r="AP106" s="468">
        <v>5</v>
      </c>
      <c r="AQ106" s="476">
        <f ca="1">IF($AP106=1,IF(INDIRECT(ADDRESS(($AN106-1)*3+$AO106+5,$AP106+7))="",0,INDIRECT(ADDRESS(($AN106-1)*3+$AO106+5,$AP106+7))),IF(INDIRECT(ADDRESS(($AN106-1)*3+$AO106+5,$AP106+7))="",0,IF(COUNTIF(INDIRECT(ADDRESS(($AN106-1)*36+($AO106-1)*12+6,COLUMN())):INDIRECT(ADDRESS(($AN106-1)*36+($AO106-1)*12+$AP106+4,COLUMN())),INDIRECT(ADDRESS(($AN106-1)*3+$AO106+5,$AP106+7)))&gt;=1,0,INDIRECT(ADDRESS(($AN106-1)*3+$AO106+5,$AP106+7)))))</f>
        <v>0</v>
      </c>
      <c r="AR106" s="468">
        <f ca="1">COUNTIF(INDIRECT("H"&amp;(ROW()+12*(($AN106-1)*3+$AO106)-ROW())/12+5):INDIRECT("S"&amp;(ROW()+12*(($AN106-1)*3+$AO106)-ROW())/12+5),AQ106)</f>
        <v>0</v>
      </c>
      <c r="AS106" s="476">
        <f ca="1">IF($AP106=1,IF(INDIRECT(ADDRESS(($AN106-1)*3+$AO106+5,$AP106+20))="",0,INDIRECT(ADDRESS(($AN106-1)*3+$AO106+5,$AP106+20))),IF(INDIRECT(ADDRESS(($AN106-1)*3+$AO106+5,$AP106+20))="",0,IF(COUNTIF(INDIRECT(ADDRESS(($AN106-1)*36+($AO106-1)*12+6,COLUMN())):INDIRECT(ADDRESS(($AN106-1)*36+($AO106-1)*12+$AP106+4,COLUMN())),INDIRECT(ADDRESS(($AN106-1)*3+$AO106+5,$AP106+20)))&gt;=1,0,INDIRECT(ADDRESS(($AN106-1)*3+$AO106+5,$AP106+20)))))</f>
        <v>0</v>
      </c>
      <c r="AT106" s="468">
        <f ca="1">COUNTIF(INDIRECT("U"&amp;(ROW()+12*(($AN106-1)*3+$AO106)-ROW())/12+5):INDIRECT("AF"&amp;(ROW()+12*(($AN106-1)*3+$AO106)-ROW())/12+5),AS106)</f>
        <v>0</v>
      </c>
      <c r="AU106" s="468">
        <f ca="1">IF(AND(AQ106+AS106&gt;0,AR106+AT106&gt;0),COUNTIF(AU$6:AU105,"&gt;0")+1,0)</f>
        <v>0</v>
      </c>
      <c r="BE106" s="468">
        <v>2</v>
      </c>
      <c r="BF106" s="468" t="s">
        <v>319</v>
      </c>
      <c r="BG106" s="484">
        <f>IF(BG105+BT105&gt;マスタ!$C$3,1,0)</f>
        <v>0</v>
      </c>
      <c r="BH106" s="484">
        <f>IF(BH105+BU105&gt;マスタ!$C$3,1,0)</f>
        <v>0</v>
      </c>
      <c r="BI106" s="484">
        <f>IF(BI105+BV105&gt;マスタ!$C$3,1,0)</f>
        <v>0</v>
      </c>
      <c r="BJ106" s="484">
        <f>IF(BJ105+BW105&gt;マスタ!$C$3,1,0)</f>
        <v>0</v>
      </c>
      <c r="BK106" s="484">
        <f>IF(BK105+BX105&gt;マスタ!$C$3,1,0)</f>
        <v>0</v>
      </c>
      <c r="BL106" s="484">
        <f>IF(BL105+BY105&gt;マスタ!$C$3,1,0)</f>
        <v>0</v>
      </c>
      <c r="BM106" s="484">
        <f>IF(BM105+BZ105&gt;マスタ!$C$3,1,0)</f>
        <v>0</v>
      </c>
      <c r="BN106" s="484">
        <f>IF(BN105+CA105&gt;マスタ!$C$3,1,0)</f>
        <v>0</v>
      </c>
      <c r="BO106" s="484">
        <f>IF(BO105+CB105&gt;マスタ!$C$3,1,0)</f>
        <v>0</v>
      </c>
      <c r="BP106" s="484">
        <f>IF(BP105+CC105&gt;マスタ!$C$3,1,0)</f>
        <v>0</v>
      </c>
      <c r="BQ106" s="484">
        <f>IF(BQ105+CD105&gt;マスタ!$C$3,1,0)</f>
        <v>0</v>
      </c>
      <c r="BR106" s="484">
        <f>IF(BR105+CE105&gt;マスタ!$C$3,1,0)</f>
        <v>0</v>
      </c>
      <c r="BT106" s="484"/>
      <c r="BU106" s="484"/>
      <c r="BV106" s="484"/>
      <c r="BW106" s="484"/>
      <c r="BX106" s="484"/>
      <c r="BY106" s="484"/>
      <c r="BZ106" s="484"/>
      <c r="CA106" s="484"/>
      <c r="CB106" s="484"/>
      <c r="CC106" s="484"/>
      <c r="CD106" s="484"/>
      <c r="CE106" s="484"/>
    </row>
    <row r="107" spans="1:98" x14ac:dyDescent="0.15">
      <c r="A107" s="735"/>
      <c r="B107" s="738"/>
      <c r="C107" s="738"/>
      <c r="D107" s="738"/>
      <c r="E107" s="741"/>
      <c r="F107" s="738"/>
      <c r="G107" s="492" t="s">
        <v>462</v>
      </c>
      <c r="H107" s="493"/>
      <c r="I107" s="494"/>
      <c r="J107" s="494"/>
      <c r="K107" s="494"/>
      <c r="L107" s="494"/>
      <c r="M107" s="494"/>
      <c r="N107" s="494"/>
      <c r="O107" s="494"/>
      <c r="P107" s="494"/>
      <c r="Q107" s="494"/>
      <c r="R107" s="494"/>
      <c r="S107" s="494"/>
      <c r="T107" s="495">
        <f t="shared" si="78"/>
        <v>0</v>
      </c>
      <c r="U107" s="496"/>
      <c r="V107" s="497"/>
      <c r="W107" s="497"/>
      <c r="X107" s="497"/>
      <c r="Y107" s="497"/>
      <c r="Z107" s="497"/>
      <c r="AA107" s="497"/>
      <c r="AB107" s="497"/>
      <c r="AC107" s="497"/>
      <c r="AD107" s="497"/>
      <c r="AE107" s="497"/>
      <c r="AF107" s="497"/>
      <c r="AG107" s="495">
        <f t="shared" si="80"/>
        <v>0</v>
      </c>
      <c r="AN107" s="468">
        <v>3</v>
      </c>
      <c r="AO107" s="468">
        <v>3</v>
      </c>
      <c r="AP107" s="468">
        <v>6</v>
      </c>
      <c r="AQ107" s="476">
        <f ca="1">IF($AP107=1,IF(INDIRECT(ADDRESS(($AN107-1)*3+$AO107+5,$AP107+7))="",0,INDIRECT(ADDRESS(($AN107-1)*3+$AO107+5,$AP107+7))),IF(INDIRECT(ADDRESS(($AN107-1)*3+$AO107+5,$AP107+7))="",0,IF(COUNTIF(INDIRECT(ADDRESS(($AN107-1)*36+($AO107-1)*12+6,COLUMN())):INDIRECT(ADDRESS(($AN107-1)*36+($AO107-1)*12+$AP107+4,COLUMN())),INDIRECT(ADDRESS(($AN107-1)*3+$AO107+5,$AP107+7)))&gt;=1,0,INDIRECT(ADDRESS(($AN107-1)*3+$AO107+5,$AP107+7)))))</f>
        <v>0</v>
      </c>
      <c r="AR107" s="468">
        <f ca="1">COUNTIF(INDIRECT("H"&amp;(ROW()+12*(($AN107-1)*3+$AO107)-ROW())/12+5):INDIRECT("S"&amp;(ROW()+12*(($AN107-1)*3+$AO107)-ROW())/12+5),AQ107)</f>
        <v>0</v>
      </c>
      <c r="AS107" s="476">
        <f ca="1">IF($AP107=1,IF(INDIRECT(ADDRESS(($AN107-1)*3+$AO107+5,$AP107+20))="",0,INDIRECT(ADDRESS(($AN107-1)*3+$AO107+5,$AP107+20))),IF(INDIRECT(ADDRESS(($AN107-1)*3+$AO107+5,$AP107+20))="",0,IF(COUNTIF(INDIRECT(ADDRESS(($AN107-1)*36+($AO107-1)*12+6,COLUMN())):INDIRECT(ADDRESS(($AN107-1)*36+($AO107-1)*12+$AP107+4,COLUMN())),INDIRECT(ADDRESS(($AN107-1)*3+$AO107+5,$AP107+20)))&gt;=1,0,INDIRECT(ADDRESS(($AN107-1)*3+$AO107+5,$AP107+20)))))</f>
        <v>0</v>
      </c>
      <c r="AT107" s="468">
        <f ca="1">COUNTIF(INDIRECT("U"&amp;(ROW()+12*(($AN107-1)*3+$AO107)-ROW())/12+5):INDIRECT("AF"&amp;(ROW()+12*(($AN107-1)*3+$AO107)-ROW())/12+5),AS107)</f>
        <v>0</v>
      </c>
      <c r="AU107" s="468">
        <f ca="1">IF(AND(AQ107+AS107&gt;0,AR107+AT107&gt;0),COUNTIF(AU$6:AU106,"&gt;0")+1,0)</f>
        <v>0</v>
      </c>
      <c r="BE107" s="468">
        <v>3</v>
      </c>
      <c r="BF107" s="485"/>
      <c r="BG107" s="484"/>
      <c r="BH107" s="484"/>
      <c r="BI107" s="484"/>
      <c r="BJ107" s="484"/>
      <c r="BK107" s="484"/>
      <c r="BL107" s="484"/>
      <c r="BM107" s="484"/>
      <c r="BN107" s="484"/>
      <c r="BO107" s="484"/>
      <c r="BP107" s="484"/>
      <c r="BQ107" s="484"/>
      <c r="BR107" s="484"/>
      <c r="BT107" s="484"/>
      <c r="BU107" s="484"/>
      <c r="BV107" s="484"/>
      <c r="BW107" s="484"/>
      <c r="BX107" s="484"/>
      <c r="BY107" s="484"/>
      <c r="BZ107" s="484"/>
      <c r="CA107" s="484"/>
      <c r="CB107" s="484"/>
      <c r="CC107" s="484"/>
      <c r="CD107" s="484"/>
      <c r="CE107" s="484"/>
    </row>
    <row r="108" spans="1:98" x14ac:dyDescent="0.15">
      <c r="A108" s="733">
        <v>35</v>
      </c>
      <c r="B108" s="736"/>
      <c r="C108" s="736"/>
      <c r="D108" s="736"/>
      <c r="E108" s="739"/>
      <c r="F108" s="736"/>
      <c r="G108" s="477" t="s">
        <v>321</v>
      </c>
      <c r="H108" s="478"/>
      <c r="I108" s="479" t="str">
        <f t="shared" ref="I108:I109" si="335">IF(H108="","",H108)</f>
        <v/>
      </c>
      <c r="J108" s="479" t="str">
        <f t="shared" ref="J108:J109" si="336">IF(I108="","",I108)</f>
        <v/>
      </c>
      <c r="K108" s="479" t="str">
        <f t="shared" ref="K108:K109" si="337">IF(J108="","",J108)</f>
        <v/>
      </c>
      <c r="L108" s="479" t="str">
        <f t="shared" ref="L108:L109" si="338">IF(K108="","",K108)</f>
        <v/>
      </c>
      <c r="M108" s="479" t="str">
        <f t="shared" ref="M108:M109" si="339">IF(L108="","",L108)</f>
        <v/>
      </c>
      <c r="N108" s="479" t="str">
        <f t="shared" ref="N108:N109" si="340">IF(M108="","",M108)</f>
        <v/>
      </c>
      <c r="O108" s="479" t="str">
        <f t="shared" ref="O108:O109" si="341">IF(N108="","",N108)</f>
        <v/>
      </c>
      <c r="P108" s="479" t="str">
        <f t="shared" ref="P108:P109" si="342">IF(O108="","",O108)</f>
        <v/>
      </c>
      <c r="Q108" s="479" t="str">
        <f t="shared" ref="Q108:Q109" si="343">IF(P108="","",P108)</f>
        <v/>
      </c>
      <c r="R108" s="479" t="str">
        <f t="shared" ref="R108:R109" si="344">IF(Q108="","",Q108)</f>
        <v/>
      </c>
      <c r="S108" s="479" t="str">
        <f t="shared" ref="S108:S109" si="345">IF(R108="","",R108)</f>
        <v/>
      </c>
      <c r="T108" s="480">
        <f t="shared" si="78"/>
        <v>0</v>
      </c>
      <c r="U108" s="481"/>
      <c r="V108" s="482" t="str">
        <f t="shared" ref="V108:V109" si="346">IF(U108="","",U108)</f>
        <v/>
      </c>
      <c r="W108" s="482" t="str">
        <f t="shared" ref="W108:W109" si="347">IF(V108="","",V108)</f>
        <v/>
      </c>
      <c r="X108" s="482" t="str">
        <f t="shared" ref="X108:X109" si="348">IF(W108="","",W108)</f>
        <v/>
      </c>
      <c r="Y108" s="482" t="str">
        <f t="shared" ref="Y108:Y109" si="349">IF(X108="","",X108)</f>
        <v/>
      </c>
      <c r="Z108" s="482" t="str">
        <f t="shared" ref="Z108:Z109" si="350">IF(Y108="","",Y108)</f>
        <v/>
      </c>
      <c r="AA108" s="482" t="str">
        <f t="shared" ref="AA108:AA109" si="351">IF(Z108="","",Z108)</f>
        <v/>
      </c>
      <c r="AB108" s="482" t="str">
        <f t="shared" ref="AB108:AB109" si="352">IF(AA108="","",AA108)</f>
        <v/>
      </c>
      <c r="AC108" s="482" t="str">
        <f t="shared" ref="AC108:AC109" si="353">IF(AB108="","",AB108)</f>
        <v/>
      </c>
      <c r="AD108" s="482" t="str">
        <f t="shared" ref="AD108:AD109" si="354">IF(AC108="","",AC108)</f>
        <v/>
      </c>
      <c r="AE108" s="482" t="str">
        <f t="shared" ref="AE108:AE109" si="355">IF(AD108="","",AD108)</f>
        <v/>
      </c>
      <c r="AF108" s="482" t="str">
        <f t="shared" ref="AF108:AF109" si="356">IF(AE108="","",AE108)</f>
        <v/>
      </c>
      <c r="AG108" s="480">
        <f t="shared" si="80"/>
        <v>0</v>
      </c>
      <c r="AN108" s="468">
        <v>3</v>
      </c>
      <c r="AO108" s="468">
        <v>3</v>
      </c>
      <c r="AP108" s="468">
        <v>7</v>
      </c>
      <c r="AQ108" s="476">
        <f ca="1">IF($AP108=1,IF(INDIRECT(ADDRESS(($AN108-1)*3+$AO108+5,$AP108+7))="",0,INDIRECT(ADDRESS(($AN108-1)*3+$AO108+5,$AP108+7))),IF(INDIRECT(ADDRESS(($AN108-1)*3+$AO108+5,$AP108+7))="",0,IF(COUNTIF(INDIRECT(ADDRESS(($AN108-1)*36+($AO108-1)*12+6,COLUMN())):INDIRECT(ADDRESS(($AN108-1)*36+($AO108-1)*12+$AP108+4,COLUMN())),INDIRECT(ADDRESS(($AN108-1)*3+$AO108+5,$AP108+7)))&gt;=1,0,INDIRECT(ADDRESS(($AN108-1)*3+$AO108+5,$AP108+7)))))</f>
        <v>0</v>
      </c>
      <c r="AR108" s="468">
        <f ca="1">COUNTIF(INDIRECT("H"&amp;(ROW()+12*(($AN108-1)*3+$AO108)-ROW())/12+5):INDIRECT("S"&amp;(ROW()+12*(($AN108-1)*3+$AO108)-ROW())/12+5),AQ108)</f>
        <v>0</v>
      </c>
      <c r="AS108" s="476">
        <f ca="1">IF($AP108=1,IF(INDIRECT(ADDRESS(($AN108-1)*3+$AO108+5,$AP108+20))="",0,INDIRECT(ADDRESS(($AN108-1)*3+$AO108+5,$AP108+20))),IF(INDIRECT(ADDRESS(($AN108-1)*3+$AO108+5,$AP108+20))="",0,IF(COUNTIF(INDIRECT(ADDRESS(($AN108-1)*36+($AO108-1)*12+6,COLUMN())):INDIRECT(ADDRESS(($AN108-1)*36+($AO108-1)*12+$AP108+4,COLUMN())),INDIRECT(ADDRESS(($AN108-1)*3+$AO108+5,$AP108+20)))&gt;=1,0,INDIRECT(ADDRESS(($AN108-1)*3+$AO108+5,$AP108+20)))))</f>
        <v>0</v>
      </c>
      <c r="AT108" s="468">
        <f ca="1">COUNTIF(INDIRECT("U"&amp;(ROW()+12*(($AN108-1)*3+$AO108)-ROW())/12+5):INDIRECT("AF"&amp;(ROW()+12*(($AN108-1)*3+$AO108)-ROW())/12+5),AS108)</f>
        <v>0</v>
      </c>
      <c r="AU108" s="468">
        <f ca="1">IF(AND(AQ108+AS108&gt;0,AR108+AT108&gt;0),COUNTIF(AU$6:AU107,"&gt;0")+1,0)</f>
        <v>0</v>
      </c>
      <c r="BE108" s="468">
        <v>1</v>
      </c>
      <c r="BG108" s="484">
        <f t="shared" ref="BG108" si="357">SUM(H108:H109)</f>
        <v>0</v>
      </c>
      <c r="BH108" s="484">
        <f t="shared" ref="BH108" si="358">SUM(I108:I109)</f>
        <v>0</v>
      </c>
      <c r="BI108" s="484">
        <f t="shared" ref="BI108" si="359">SUM(J108:J109)</f>
        <v>0</v>
      </c>
      <c r="BJ108" s="484">
        <f t="shared" ref="BJ108" si="360">SUM(K108:K109)</f>
        <v>0</v>
      </c>
      <c r="BK108" s="484">
        <f t="shared" ref="BK108" si="361">SUM(L108:L109)</f>
        <v>0</v>
      </c>
      <c r="BL108" s="484">
        <f t="shared" ref="BL108" si="362">SUM(M108:M109)</f>
        <v>0</v>
      </c>
      <c r="BM108" s="484">
        <f t="shared" ref="BM108" si="363">SUM(N108:N109)</f>
        <v>0</v>
      </c>
      <c r="BN108" s="484">
        <f t="shared" ref="BN108" si="364">SUM(O108:O109)</f>
        <v>0</v>
      </c>
      <c r="BO108" s="484">
        <f t="shared" ref="BO108" si="365">SUM(P108:P109)</f>
        <v>0</v>
      </c>
      <c r="BP108" s="484">
        <f t="shared" ref="BP108" si="366">SUM(Q108:Q109)</f>
        <v>0</v>
      </c>
      <c r="BQ108" s="484">
        <f t="shared" ref="BQ108" si="367">SUM(R108:R109)</f>
        <v>0</v>
      </c>
      <c r="BR108" s="484">
        <f t="shared" ref="BR108" si="368">SUM(S108:S109)</f>
        <v>0</v>
      </c>
      <c r="BT108" s="484">
        <f t="shared" ref="BT108" si="369">SUM(U108:U109)</f>
        <v>0</v>
      </c>
      <c r="BU108" s="484">
        <f t="shared" ref="BU108" si="370">SUM(V108:V109)</f>
        <v>0</v>
      </c>
      <c r="BV108" s="484">
        <f t="shared" ref="BV108" si="371">SUM(W108:W109)</f>
        <v>0</v>
      </c>
      <c r="BW108" s="484">
        <f t="shared" ref="BW108" si="372">SUM(X108:X109)</f>
        <v>0</v>
      </c>
      <c r="BX108" s="484">
        <f t="shared" ref="BX108" si="373">SUM(Y108:Y109)</f>
        <v>0</v>
      </c>
      <c r="BY108" s="484">
        <f t="shared" ref="BY108" si="374">SUM(Z108:Z109)</f>
        <v>0</v>
      </c>
      <c r="BZ108" s="484">
        <f t="shared" ref="BZ108" si="375">SUM(AA108:AA109)</f>
        <v>0</v>
      </c>
      <c r="CA108" s="484">
        <f t="shared" ref="CA108" si="376">SUM(AB108:AB109)</f>
        <v>0</v>
      </c>
      <c r="CB108" s="484">
        <f t="shared" ref="CB108" si="377">SUM(AC108:AC109)</f>
        <v>0</v>
      </c>
      <c r="CC108" s="484">
        <f t="shared" ref="CC108" si="378">SUM(AD108:AD109)</f>
        <v>0</v>
      </c>
      <c r="CD108" s="484">
        <f t="shared" ref="CD108" si="379">SUM(AE108:AE109)</f>
        <v>0</v>
      </c>
      <c r="CE108" s="484">
        <f t="shared" ref="CE108" si="380">SUM(AF108:AF109)</f>
        <v>0</v>
      </c>
      <c r="CH108" s="485" t="s">
        <v>391</v>
      </c>
      <c r="CI108" s="484">
        <f>IF(OR($D108="副園長",$D108="教頭",$D108="主任保育士",$D108="主幹教諭"),0,BG108)</f>
        <v>0</v>
      </c>
      <c r="CJ108" s="484">
        <f t="shared" ref="CJ108" si="381">IF(OR($D108="副園長",$D108="教頭",$D108="主任保育士",$D108="主幹教諭"),0,BH108)</f>
        <v>0</v>
      </c>
      <c r="CK108" s="484">
        <f t="shared" ref="CK108" si="382">IF(OR($D108="副園長",$D108="教頭",$D108="主任保育士",$D108="主幹教諭"),0,BI108)</f>
        <v>0</v>
      </c>
      <c r="CL108" s="484">
        <f t="shared" ref="CL108" si="383">IF(OR($D108="副園長",$D108="教頭",$D108="主任保育士",$D108="主幹教諭"),0,BJ108)</f>
        <v>0</v>
      </c>
      <c r="CM108" s="484">
        <f t="shared" ref="CM108" si="384">IF(OR($D108="副園長",$D108="教頭",$D108="主任保育士",$D108="主幹教諭"),0,BK108)</f>
        <v>0</v>
      </c>
      <c r="CN108" s="484">
        <f t="shared" ref="CN108" si="385">IF(OR($D108="副園長",$D108="教頭",$D108="主任保育士",$D108="主幹教諭"),0,BL108)</f>
        <v>0</v>
      </c>
      <c r="CO108" s="484">
        <f t="shared" ref="CO108" si="386">IF(OR($D108="副園長",$D108="教頭",$D108="主任保育士",$D108="主幹教諭"),0,BM108)</f>
        <v>0</v>
      </c>
      <c r="CP108" s="484">
        <f t="shared" ref="CP108" si="387">IF(OR($D108="副園長",$D108="教頭",$D108="主任保育士",$D108="主幹教諭"),0,BN108)</f>
        <v>0</v>
      </c>
      <c r="CQ108" s="484">
        <f t="shared" ref="CQ108" si="388">IF(OR($D108="副園長",$D108="教頭",$D108="主任保育士",$D108="主幹教諭"),0,BO108)</f>
        <v>0</v>
      </c>
      <c r="CR108" s="484">
        <f t="shared" ref="CR108" si="389">IF(OR($D108="副園長",$D108="教頭",$D108="主任保育士",$D108="主幹教諭"),0,BP108)</f>
        <v>0</v>
      </c>
      <c r="CS108" s="484">
        <f t="shared" ref="CS108" si="390">IF(OR($D108="副園長",$D108="教頭",$D108="主任保育士",$D108="主幹教諭"),0,BQ108)</f>
        <v>0</v>
      </c>
      <c r="CT108" s="484">
        <f t="shared" ref="CT108" si="391">IF(OR($D108="副園長",$D108="教頭",$D108="主任保育士",$D108="主幹教諭"),0,BR108)</f>
        <v>0</v>
      </c>
    </row>
    <row r="109" spans="1:98" x14ac:dyDescent="0.15">
      <c r="A109" s="734"/>
      <c r="B109" s="737"/>
      <c r="C109" s="737"/>
      <c r="D109" s="737"/>
      <c r="E109" s="740"/>
      <c r="F109" s="737"/>
      <c r="G109" s="486" t="s">
        <v>320</v>
      </c>
      <c r="H109" s="487"/>
      <c r="I109" s="488" t="str">
        <f t="shared" si="335"/>
        <v/>
      </c>
      <c r="J109" s="488" t="str">
        <f t="shared" si="336"/>
        <v/>
      </c>
      <c r="K109" s="488" t="str">
        <f t="shared" si="337"/>
        <v/>
      </c>
      <c r="L109" s="488" t="str">
        <f t="shared" si="338"/>
        <v/>
      </c>
      <c r="M109" s="488" t="str">
        <f t="shared" si="339"/>
        <v/>
      </c>
      <c r="N109" s="488" t="str">
        <f t="shared" si="340"/>
        <v/>
      </c>
      <c r="O109" s="488" t="str">
        <f t="shared" si="341"/>
        <v/>
      </c>
      <c r="P109" s="488" t="str">
        <f t="shared" si="342"/>
        <v/>
      </c>
      <c r="Q109" s="488" t="str">
        <f t="shared" si="343"/>
        <v/>
      </c>
      <c r="R109" s="488" t="str">
        <f t="shared" si="344"/>
        <v/>
      </c>
      <c r="S109" s="488" t="str">
        <f t="shared" si="345"/>
        <v/>
      </c>
      <c r="T109" s="489">
        <f t="shared" si="78"/>
        <v>0</v>
      </c>
      <c r="U109" s="490"/>
      <c r="V109" s="491" t="str">
        <f t="shared" si="346"/>
        <v/>
      </c>
      <c r="W109" s="491" t="str">
        <f t="shared" si="347"/>
        <v/>
      </c>
      <c r="X109" s="491" t="str">
        <f t="shared" si="348"/>
        <v/>
      </c>
      <c r="Y109" s="491" t="str">
        <f t="shared" si="349"/>
        <v/>
      </c>
      <c r="Z109" s="491" t="str">
        <f t="shared" si="350"/>
        <v/>
      </c>
      <c r="AA109" s="491" t="str">
        <f t="shared" si="351"/>
        <v/>
      </c>
      <c r="AB109" s="491" t="str">
        <f t="shared" si="352"/>
        <v/>
      </c>
      <c r="AC109" s="491" t="str">
        <f t="shared" si="353"/>
        <v/>
      </c>
      <c r="AD109" s="491" t="str">
        <f t="shared" si="354"/>
        <v/>
      </c>
      <c r="AE109" s="491" t="str">
        <f t="shared" si="355"/>
        <v/>
      </c>
      <c r="AF109" s="491" t="str">
        <f t="shared" si="356"/>
        <v/>
      </c>
      <c r="AG109" s="489">
        <f t="shared" si="80"/>
        <v>0</v>
      </c>
      <c r="AN109" s="468">
        <v>3</v>
      </c>
      <c r="AO109" s="468">
        <v>3</v>
      </c>
      <c r="AP109" s="468">
        <v>8</v>
      </c>
      <c r="AQ109" s="476">
        <f ca="1">IF($AP109=1,IF(INDIRECT(ADDRESS(($AN109-1)*3+$AO109+5,$AP109+7))="",0,INDIRECT(ADDRESS(($AN109-1)*3+$AO109+5,$AP109+7))),IF(INDIRECT(ADDRESS(($AN109-1)*3+$AO109+5,$AP109+7))="",0,IF(COUNTIF(INDIRECT(ADDRESS(($AN109-1)*36+($AO109-1)*12+6,COLUMN())):INDIRECT(ADDRESS(($AN109-1)*36+($AO109-1)*12+$AP109+4,COLUMN())),INDIRECT(ADDRESS(($AN109-1)*3+$AO109+5,$AP109+7)))&gt;=1,0,INDIRECT(ADDRESS(($AN109-1)*3+$AO109+5,$AP109+7)))))</f>
        <v>0</v>
      </c>
      <c r="AR109" s="468">
        <f ca="1">COUNTIF(INDIRECT("H"&amp;(ROW()+12*(($AN109-1)*3+$AO109)-ROW())/12+5):INDIRECT("S"&amp;(ROW()+12*(($AN109-1)*3+$AO109)-ROW())/12+5),AQ109)</f>
        <v>0</v>
      </c>
      <c r="AS109" s="476">
        <f ca="1">IF($AP109=1,IF(INDIRECT(ADDRESS(($AN109-1)*3+$AO109+5,$AP109+20))="",0,INDIRECT(ADDRESS(($AN109-1)*3+$AO109+5,$AP109+20))),IF(INDIRECT(ADDRESS(($AN109-1)*3+$AO109+5,$AP109+20))="",0,IF(COUNTIF(INDIRECT(ADDRESS(($AN109-1)*36+($AO109-1)*12+6,COLUMN())):INDIRECT(ADDRESS(($AN109-1)*36+($AO109-1)*12+$AP109+4,COLUMN())),INDIRECT(ADDRESS(($AN109-1)*3+$AO109+5,$AP109+20)))&gt;=1,0,INDIRECT(ADDRESS(($AN109-1)*3+$AO109+5,$AP109+20)))))</f>
        <v>0</v>
      </c>
      <c r="AT109" s="468">
        <f ca="1">COUNTIF(INDIRECT("U"&amp;(ROW()+12*(($AN109-1)*3+$AO109)-ROW())/12+5):INDIRECT("AF"&amp;(ROW()+12*(($AN109-1)*3+$AO109)-ROW())/12+5),AS109)</f>
        <v>0</v>
      </c>
      <c r="AU109" s="468">
        <f ca="1">IF(AND(AQ109+AS109&gt;0,AR109+AT109&gt;0),COUNTIF(AU$6:AU108,"&gt;0")+1,0)</f>
        <v>0</v>
      </c>
      <c r="BE109" s="468">
        <v>2</v>
      </c>
      <c r="BF109" s="468" t="s">
        <v>319</v>
      </c>
      <c r="BG109" s="484">
        <f>IF(BG108+BT108&gt;マスタ!$C$3,1,0)</f>
        <v>0</v>
      </c>
      <c r="BH109" s="484">
        <f>IF(BH108+BU108&gt;マスタ!$C$3,1,0)</f>
        <v>0</v>
      </c>
      <c r="BI109" s="484">
        <f>IF(BI108+BV108&gt;マスタ!$C$3,1,0)</f>
        <v>0</v>
      </c>
      <c r="BJ109" s="484">
        <f>IF(BJ108+BW108&gt;マスタ!$C$3,1,0)</f>
        <v>0</v>
      </c>
      <c r="BK109" s="484">
        <f>IF(BK108+BX108&gt;マスタ!$C$3,1,0)</f>
        <v>0</v>
      </c>
      <c r="BL109" s="484">
        <f>IF(BL108+BY108&gt;マスタ!$C$3,1,0)</f>
        <v>0</v>
      </c>
      <c r="BM109" s="484">
        <f>IF(BM108+BZ108&gt;マスタ!$C$3,1,0)</f>
        <v>0</v>
      </c>
      <c r="BN109" s="484">
        <f>IF(BN108+CA108&gt;マスタ!$C$3,1,0)</f>
        <v>0</v>
      </c>
      <c r="BO109" s="484">
        <f>IF(BO108+CB108&gt;マスタ!$C$3,1,0)</f>
        <v>0</v>
      </c>
      <c r="BP109" s="484">
        <f>IF(BP108+CC108&gt;マスタ!$C$3,1,0)</f>
        <v>0</v>
      </c>
      <c r="BQ109" s="484">
        <f>IF(BQ108+CD108&gt;マスタ!$C$3,1,0)</f>
        <v>0</v>
      </c>
      <c r="BR109" s="484">
        <f>IF(BR108+CE108&gt;マスタ!$C$3,1,0)</f>
        <v>0</v>
      </c>
      <c r="BT109" s="484"/>
      <c r="BU109" s="484"/>
      <c r="BV109" s="484"/>
      <c r="BW109" s="484"/>
      <c r="BX109" s="484"/>
      <c r="BY109" s="484"/>
      <c r="BZ109" s="484"/>
      <c r="CA109" s="484"/>
      <c r="CB109" s="484"/>
      <c r="CC109" s="484"/>
      <c r="CD109" s="484"/>
      <c r="CE109" s="484"/>
    </row>
    <row r="110" spans="1:98" x14ac:dyDescent="0.15">
      <c r="A110" s="735"/>
      <c r="B110" s="738"/>
      <c r="C110" s="738"/>
      <c r="D110" s="738"/>
      <c r="E110" s="741"/>
      <c r="F110" s="738"/>
      <c r="G110" s="492" t="s">
        <v>462</v>
      </c>
      <c r="H110" s="493"/>
      <c r="I110" s="494"/>
      <c r="J110" s="494"/>
      <c r="K110" s="494"/>
      <c r="L110" s="494"/>
      <c r="M110" s="494"/>
      <c r="N110" s="494"/>
      <c r="O110" s="494"/>
      <c r="P110" s="494"/>
      <c r="Q110" s="494"/>
      <c r="R110" s="494"/>
      <c r="S110" s="494"/>
      <c r="T110" s="495">
        <f t="shared" si="78"/>
        <v>0</v>
      </c>
      <c r="U110" s="496"/>
      <c r="V110" s="497"/>
      <c r="W110" s="497"/>
      <c r="X110" s="497"/>
      <c r="Y110" s="497"/>
      <c r="Z110" s="497"/>
      <c r="AA110" s="497"/>
      <c r="AB110" s="497"/>
      <c r="AC110" s="497"/>
      <c r="AD110" s="497"/>
      <c r="AE110" s="497"/>
      <c r="AF110" s="497"/>
      <c r="AG110" s="495">
        <f t="shared" si="80"/>
        <v>0</v>
      </c>
      <c r="AN110" s="468">
        <v>3</v>
      </c>
      <c r="AO110" s="468">
        <v>3</v>
      </c>
      <c r="AP110" s="468">
        <v>9</v>
      </c>
      <c r="AQ110" s="476">
        <f ca="1">IF($AP110=1,IF(INDIRECT(ADDRESS(($AN110-1)*3+$AO110+5,$AP110+7))="",0,INDIRECT(ADDRESS(($AN110-1)*3+$AO110+5,$AP110+7))),IF(INDIRECT(ADDRESS(($AN110-1)*3+$AO110+5,$AP110+7))="",0,IF(COUNTIF(INDIRECT(ADDRESS(($AN110-1)*36+($AO110-1)*12+6,COLUMN())):INDIRECT(ADDRESS(($AN110-1)*36+($AO110-1)*12+$AP110+4,COLUMN())),INDIRECT(ADDRESS(($AN110-1)*3+$AO110+5,$AP110+7)))&gt;=1,0,INDIRECT(ADDRESS(($AN110-1)*3+$AO110+5,$AP110+7)))))</f>
        <v>0</v>
      </c>
      <c r="AR110" s="468">
        <f ca="1">COUNTIF(INDIRECT("H"&amp;(ROW()+12*(($AN110-1)*3+$AO110)-ROW())/12+5):INDIRECT("S"&amp;(ROW()+12*(($AN110-1)*3+$AO110)-ROW())/12+5),AQ110)</f>
        <v>0</v>
      </c>
      <c r="AS110" s="476">
        <f ca="1">IF($AP110=1,IF(INDIRECT(ADDRESS(($AN110-1)*3+$AO110+5,$AP110+20))="",0,INDIRECT(ADDRESS(($AN110-1)*3+$AO110+5,$AP110+20))),IF(INDIRECT(ADDRESS(($AN110-1)*3+$AO110+5,$AP110+20))="",0,IF(COUNTIF(INDIRECT(ADDRESS(($AN110-1)*36+($AO110-1)*12+6,COLUMN())):INDIRECT(ADDRESS(($AN110-1)*36+($AO110-1)*12+$AP110+4,COLUMN())),INDIRECT(ADDRESS(($AN110-1)*3+$AO110+5,$AP110+20)))&gt;=1,0,INDIRECT(ADDRESS(($AN110-1)*3+$AO110+5,$AP110+20)))))</f>
        <v>0</v>
      </c>
      <c r="AT110" s="468">
        <f ca="1">COUNTIF(INDIRECT("U"&amp;(ROW()+12*(($AN110-1)*3+$AO110)-ROW())/12+5):INDIRECT("AF"&amp;(ROW()+12*(($AN110-1)*3+$AO110)-ROW())/12+5),AS110)</f>
        <v>0</v>
      </c>
      <c r="AU110" s="468">
        <f ca="1">IF(AND(AQ110+AS110&gt;0,AR110+AT110&gt;0),COUNTIF(AU$6:AU109,"&gt;0")+1,0)</f>
        <v>0</v>
      </c>
      <c r="BE110" s="468">
        <v>3</v>
      </c>
      <c r="BF110" s="485"/>
      <c r="BG110" s="484"/>
      <c r="BH110" s="484"/>
      <c r="BI110" s="484"/>
      <c r="BJ110" s="484"/>
      <c r="BK110" s="484"/>
      <c r="BL110" s="484"/>
      <c r="BM110" s="484"/>
      <c r="BN110" s="484"/>
      <c r="BO110" s="484"/>
      <c r="BP110" s="484"/>
      <c r="BQ110" s="484"/>
      <c r="BR110" s="484"/>
      <c r="BT110" s="484"/>
      <c r="BU110" s="484"/>
      <c r="BV110" s="484"/>
      <c r="BW110" s="484"/>
      <c r="BX110" s="484"/>
      <c r="BY110" s="484"/>
      <c r="BZ110" s="484"/>
      <c r="CA110" s="484"/>
      <c r="CB110" s="484"/>
      <c r="CC110" s="484"/>
      <c r="CD110" s="484"/>
      <c r="CE110" s="484"/>
    </row>
    <row r="111" spans="1:98" x14ac:dyDescent="0.15">
      <c r="A111" s="733">
        <v>36</v>
      </c>
      <c r="B111" s="736"/>
      <c r="C111" s="736"/>
      <c r="D111" s="736"/>
      <c r="E111" s="739"/>
      <c r="F111" s="736"/>
      <c r="G111" s="477" t="s">
        <v>321</v>
      </c>
      <c r="H111" s="478"/>
      <c r="I111" s="479" t="str">
        <f t="shared" ref="I111:I112" si="392">IF(H111="","",H111)</f>
        <v/>
      </c>
      <c r="J111" s="479" t="str">
        <f t="shared" ref="J111:J112" si="393">IF(I111="","",I111)</f>
        <v/>
      </c>
      <c r="K111" s="479" t="str">
        <f t="shared" ref="K111:K112" si="394">IF(J111="","",J111)</f>
        <v/>
      </c>
      <c r="L111" s="479" t="str">
        <f t="shared" ref="L111:L112" si="395">IF(K111="","",K111)</f>
        <v/>
      </c>
      <c r="M111" s="479" t="str">
        <f t="shared" ref="M111:M112" si="396">IF(L111="","",L111)</f>
        <v/>
      </c>
      <c r="N111" s="479" t="str">
        <f t="shared" ref="N111:N112" si="397">IF(M111="","",M111)</f>
        <v/>
      </c>
      <c r="O111" s="479" t="str">
        <f t="shared" ref="O111:O112" si="398">IF(N111="","",N111)</f>
        <v/>
      </c>
      <c r="P111" s="479" t="str">
        <f t="shared" ref="P111:P112" si="399">IF(O111="","",O111)</f>
        <v/>
      </c>
      <c r="Q111" s="479" t="str">
        <f t="shared" ref="Q111:Q112" si="400">IF(P111="","",P111)</f>
        <v/>
      </c>
      <c r="R111" s="479" t="str">
        <f t="shared" ref="R111:R112" si="401">IF(Q111="","",Q111)</f>
        <v/>
      </c>
      <c r="S111" s="479" t="str">
        <f t="shared" ref="S111:S112" si="402">IF(R111="","",R111)</f>
        <v/>
      </c>
      <c r="T111" s="480">
        <f t="shared" si="78"/>
        <v>0</v>
      </c>
      <c r="U111" s="481"/>
      <c r="V111" s="482" t="str">
        <f t="shared" ref="V111:V112" si="403">IF(U111="","",U111)</f>
        <v/>
      </c>
      <c r="W111" s="482" t="str">
        <f t="shared" ref="W111:W112" si="404">IF(V111="","",V111)</f>
        <v/>
      </c>
      <c r="X111" s="482" t="str">
        <f t="shared" ref="X111:X112" si="405">IF(W111="","",W111)</f>
        <v/>
      </c>
      <c r="Y111" s="482" t="str">
        <f t="shared" ref="Y111:Y112" si="406">IF(X111="","",X111)</f>
        <v/>
      </c>
      <c r="Z111" s="482" t="str">
        <f t="shared" ref="Z111:Z112" si="407">IF(Y111="","",Y111)</f>
        <v/>
      </c>
      <c r="AA111" s="482" t="str">
        <f t="shared" ref="AA111:AA112" si="408">IF(Z111="","",Z111)</f>
        <v/>
      </c>
      <c r="AB111" s="482" t="str">
        <f t="shared" ref="AB111:AB112" si="409">IF(AA111="","",AA111)</f>
        <v/>
      </c>
      <c r="AC111" s="482" t="str">
        <f t="shared" ref="AC111:AC112" si="410">IF(AB111="","",AB111)</f>
        <v/>
      </c>
      <c r="AD111" s="482" t="str">
        <f t="shared" ref="AD111:AD112" si="411">IF(AC111="","",AC111)</f>
        <v/>
      </c>
      <c r="AE111" s="482" t="str">
        <f t="shared" ref="AE111:AE112" si="412">IF(AD111="","",AD111)</f>
        <v/>
      </c>
      <c r="AF111" s="482" t="str">
        <f t="shared" ref="AF111:AF112" si="413">IF(AE111="","",AE111)</f>
        <v/>
      </c>
      <c r="AG111" s="480">
        <f t="shared" si="80"/>
        <v>0</v>
      </c>
      <c r="AN111" s="468">
        <v>3</v>
      </c>
      <c r="AO111" s="468">
        <v>3</v>
      </c>
      <c r="AP111" s="468">
        <v>10</v>
      </c>
      <c r="AQ111" s="476">
        <f ca="1">IF($AP111=1,IF(INDIRECT(ADDRESS(($AN111-1)*3+$AO111+5,$AP111+7))="",0,INDIRECT(ADDRESS(($AN111-1)*3+$AO111+5,$AP111+7))),IF(INDIRECT(ADDRESS(($AN111-1)*3+$AO111+5,$AP111+7))="",0,IF(COUNTIF(INDIRECT(ADDRESS(($AN111-1)*36+($AO111-1)*12+6,COLUMN())):INDIRECT(ADDRESS(($AN111-1)*36+($AO111-1)*12+$AP111+4,COLUMN())),INDIRECT(ADDRESS(($AN111-1)*3+$AO111+5,$AP111+7)))&gt;=1,0,INDIRECT(ADDRESS(($AN111-1)*3+$AO111+5,$AP111+7)))))</f>
        <v>0</v>
      </c>
      <c r="AR111" s="468">
        <f ca="1">COUNTIF(INDIRECT("H"&amp;(ROW()+12*(($AN111-1)*3+$AO111)-ROW())/12+5):INDIRECT("S"&amp;(ROW()+12*(($AN111-1)*3+$AO111)-ROW())/12+5),AQ111)</f>
        <v>0</v>
      </c>
      <c r="AS111" s="476">
        <f ca="1">IF($AP111=1,IF(INDIRECT(ADDRESS(($AN111-1)*3+$AO111+5,$AP111+20))="",0,INDIRECT(ADDRESS(($AN111-1)*3+$AO111+5,$AP111+20))),IF(INDIRECT(ADDRESS(($AN111-1)*3+$AO111+5,$AP111+20))="",0,IF(COUNTIF(INDIRECT(ADDRESS(($AN111-1)*36+($AO111-1)*12+6,COLUMN())):INDIRECT(ADDRESS(($AN111-1)*36+($AO111-1)*12+$AP111+4,COLUMN())),INDIRECT(ADDRESS(($AN111-1)*3+$AO111+5,$AP111+20)))&gt;=1,0,INDIRECT(ADDRESS(($AN111-1)*3+$AO111+5,$AP111+20)))))</f>
        <v>0</v>
      </c>
      <c r="AT111" s="468">
        <f ca="1">COUNTIF(INDIRECT("U"&amp;(ROW()+12*(($AN111-1)*3+$AO111)-ROW())/12+5):INDIRECT("AF"&amp;(ROW()+12*(($AN111-1)*3+$AO111)-ROW())/12+5),AS111)</f>
        <v>0</v>
      </c>
      <c r="AU111" s="468">
        <f ca="1">IF(AND(AQ111+AS111&gt;0,AR111+AT111&gt;0),COUNTIF(AU$6:AU110,"&gt;0")+1,0)</f>
        <v>0</v>
      </c>
      <c r="BE111" s="468">
        <v>1</v>
      </c>
      <c r="BG111" s="484">
        <f t="shared" ref="BG111" si="414">SUM(H111:H112)</f>
        <v>0</v>
      </c>
      <c r="BH111" s="484">
        <f t="shared" ref="BH111" si="415">SUM(I111:I112)</f>
        <v>0</v>
      </c>
      <c r="BI111" s="484">
        <f t="shared" ref="BI111" si="416">SUM(J111:J112)</f>
        <v>0</v>
      </c>
      <c r="BJ111" s="484">
        <f t="shared" ref="BJ111" si="417">SUM(K111:K112)</f>
        <v>0</v>
      </c>
      <c r="BK111" s="484">
        <f t="shared" ref="BK111" si="418">SUM(L111:L112)</f>
        <v>0</v>
      </c>
      <c r="BL111" s="484">
        <f t="shared" ref="BL111" si="419">SUM(M111:M112)</f>
        <v>0</v>
      </c>
      <c r="BM111" s="484">
        <f t="shared" ref="BM111" si="420">SUM(N111:N112)</f>
        <v>0</v>
      </c>
      <c r="BN111" s="484">
        <f t="shared" ref="BN111" si="421">SUM(O111:O112)</f>
        <v>0</v>
      </c>
      <c r="BO111" s="484">
        <f t="shared" ref="BO111" si="422">SUM(P111:P112)</f>
        <v>0</v>
      </c>
      <c r="BP111" s="484">
        <f t="shared" ref="BP111" si="423">SUM(Q111:Q112)</f>
        <v>0</v>
      </c>
      <c r="BQ111" s="484">
        <f t="shared" ref="BQ111" si="424">SUM(R111:R112)</f>
        <v>0</v>
      </c>
      <c r="BR111" s="484">
        <f t="shared" ref="BR111" si="425">SUM(S111:S112)</f>
        <v>0</v>
      </c>
      <c r="BT111" s="484">
        <f t="shared" ref="BT111" si="426">SUM(U111:U112)</f>
        <v>0</v>
      </c>
      <c r="BU111" s="484">
        <f t="shared" ref="BU111" si="427">SUM(V111:V112)</f>
        <v>0</v>
      </c>
      <c r="BV111" s="484">
        <f t="shared" ref="BV111" si="428">SUM(W111:W112)</f>
        <v>0</v>
      </c>
      <c r="BW111" s="484">
        <f t="shared" ref="BW111" si="429">SUM(X111:X112)</f>
        <v>0</v>
      </c>
      <c r="BX111" s="484">
        <f t="shared" ref="BX111" si="430">SUM(Y111:Y112)</f>
        <v>0</v>
      </c>
      <c r="BY111" s="484">
        <f t="shared" ref="BY111" si="431">SUM(Z111:Z112)</f>
        <v>0</v>
      </c>
      <c r="BZ111" s="484">
        <f t="shared" ref="BZ111" si="432">SUM(AA111:AA112)</f>
        <v>0</v>
      </c>
      <c r="CA111" s="484">
        <f t="shared" ref="CA111" si="433">SUM(AB111:AB112)</f>
        <v>0</v>
      </c>
      <c r="CB111" s="484">
        <f t="shared" ref="CB111" si="434">SUM(AC111:AC112)</f>
        <v>0</v>
      </c>
      <c r="CC111" s="484">
        <f t="shared" ref="CC111" si="435">SUM(AD111:AD112)</f>
        <v>0</v>
      </c>
      <c r="CD111" s="484">
        <f t="shared" ref="CD111" si="436">SUM(AE111:AE112)</f>
        <v>0</v>
      </c>
      <c r="CE111" s="484">
        <f t="shared" ref="CE111" si="437">SUM(AF111:AF112)</f>
        <v>0</v>
      </c>
      <c r="CH111" s="485" t="s">
        <v>391</v>
      </c>
      <c r="CI111" s="484">
        <f>IF(OR($D111="副園長",$D111="教頭",$D111="主任保育士",$D111="主幹教諭"),0,BG111)</f>
        <v>0</v>
      </c>
      <c r="CJ111" s="484">
        <f t="shared" ref="CJ111" si="438">IF(OR($D111="副園長",$D111="教頭",$D111="主任保育士",$D111="主幹教諭"),0,BH111)</f>
        <v>0</v>
      </c>
      <c r="CK111" s="484">
        <f t="shared" ref="CK111" si="439">IF(OR($D111="副園長",$D111="教頭",$D111="主任保育士",$D111="主幹教諭"),0,BI111)</f>
        <v>0</v>
      </c>
      <c r="CL111" s="484">
        <f t="shared" ref="CL111" si="440">IF(OR($D111="副園長",$D111="教頭",$D111="主任保育士",$D111="主幹教諭"),0,BJ111)</f>
        <v>0</v>
      </c>
      <c r="CM111" s="484">
        <f t="shared" ref="CM111" si="441">IF(OR($D111="副園長",$D111="教頭",$D111="主任保育士",$D111="主幹教諭"),0,BK111)</f>
        <v>0</v>
      </c>
      <c r="CN111" s="484">
        <f t="shared" ref="CN111" si="442">IF(OR($D111="副園長",$D111="教頭",$D111="主任保育士",$D111="主幹教諭"),0,BL111)</f>
        <v>0</v>
      </c>
      <c r="CO111" s="484">
        <f t="shared" ref="CO111" si="443">IF(OR($D111="副園長",$D111="教頭",$D111="主任保育士",$D111="主幹教諭"),0,BM111)</f>
        <v>0</v>
      </c>
      <c r="CP111" s="484">
        <f t="shared" ref="CP111" si="444">IF(OR($D111="副園長",$D111="教頭",$D111="主任保育士",$D111="主幹教諭"),0,BN111)</f>
        <v>0</v>
      </c>
      <c r="CQ111" s="484">
        <f t="shared" ref="CQ111" si="445">IF(OR($D111="副園長",$D111="教頭",$D111="主任保育士",$D111="主幹教諭"),0,BO111)</f>
        <v>0</v>
      </c>
      <c r="CR111" s="484">
        <f t="shared" ref="CR111" si="446">IF(OR($D111="副園長",$D111="教頭",$D111="主任保育士",$D111="主幹教諭"),0,BP111)</f>
        <v>0</v>
      </c>
      <c r="CS111" s="484">
        <f t="shared" ref="CS111" si="447">IF(OR($D111="副園長",$D111="教頭",$D111="主任保育士",$D111="主幹教諭"),0,BQ111)</f>
        <v>0</v>
      </c>
      <c r="CT111" s="484">
        <f t="shared" ref="CT111" si="448">IF(OR($D111="副園長",$D111="教頭",$D111="主任保育士",$D111="主幹教諭"),0,BR111)</f>
        <v>0</v>
      </c>
    </row>
    <row r="112" spans="1:98" x14ac:dyDescent="0.15">
      <c r="A112" s="734"/>
      <c r="B112" s="737"/>
      <c r="C112" s="737"/>
      <c r="D112" s="737"/>
      <c r="E112" s="740"/>
      <c r="F112" s="737"/>
      <c r="G112" s="486" t="s">
        <v>320</v>
      </c>
      <c r="H112" s="487"/>
      <c r="I112" s="488" t="str">
        <f t="shared" si="392"/>
        <v/>
      </c>
      <c r="J112" s="488" t="str">
        <f t="shared" si="393"/>
        <v/>
      </c>
      <c r="K112" s="488" t="str">
        <f t="shared" si="394"/>
        <v/>
      </c>
      <c r="L112" s="488" t="str">
        <f t="shared" si="395"/>
        <v/>
      </c>
      <c r="M112" s="488" t="str">
        <f t="shared" si="396"/>
        <v/>
      </c>
      <c r="N112" s="488" t="str">
        <f t="shared" si="397"/>
        <v/>
      </c>
      <c r="O112" s="488" t="str">
        <f t="shared" si="398"/>
        <v/>
      </c>
      <c r="P112" s="488" t="str">
        <f t="shared" si="399"/>
        <v/>
      </c>
      <c r="Q112" s="488" t="str">
        <f t="shared" si="400"/>
        <v/>
      </c>
      <c r="R112" s="488" t="str">
        <f t="shared" si="401"/>
        <v/>
      </c>
      <c r="S112" s="488" t="str">
        <f t="shared" si="402"/>
        <v/>
      </c>
      <c r="T112" s="489">
        <f t="shared" si="78"/>
        <v>0</v>
      </c>
      <c r="U112" s="490"/>
      <c r="V112" s="491" t="str">
        <f t="shared" si="403"/>
        <v/>
      </c>
      <c r="W112" s="491" t="str">
        <f t="shared" si="404"/>
        <v/>
      </c>
      <c r="X112" s="491" t="str">
        <f t="shared" si="405"/>
        <v/>
      </c>
      <c r="Y112" s="491" t="str">
        <f t="shared" si="406"/>
        <v/>
      </c>
      <c r="Z112" s="491" t="str">
        <f t="shared" si="407"/>
        <v/>
      </c>
      <c r="AA112" s="491" t="str">
        <f t="shared" si="408"/>
        <v/>
      </c>
      <c r="AB112" s="491" t="str">
        <f t="shared" si="409"/>
        <v/>
      </c>
      <c r="AC112" s="491" t="str">
        <f t="shared" si="410"/>
        <v/>
      </c>
      <c r="AD112" s="491" t="str">
        <f t="shared" si="411"/>
        <v/>
      </c>
      <c r="AE112" s="491" t="str">
        <f t="shared" si="412"/>
        <v/>
      </c>
      <c r="AF112" s="491" t="str">
        <f t="shared" si="413"/>
        <v/>
      </c>
      <c r="AG112" s="489">
        <f t="shared" si="80"/>
        <v>0</v>
      </c>
      <c r="AN112" s="468">
        <v>3</v>
      </c>
      <c r="AO112" s="468">
        <v>3</v>
      </c>
      <c r="AP112" s="468">
        <v>11</v>
      </c>
      <c r="AQ112" s="476">
        <f ca="1">IF($AP112=1,IF(INDIRECT(ADDRESS(($AN112-1)*3+$AO112+5,$AP112+7))="",0,INDIRECT(ADDRESS(($AN112-1)*3+$AO112+5,$AP112+7))),IF(INDIRECT(ADDRESS(($AN112-1)*3+$AO112+5,$AP112+7))="",0,IF(COUNTIF(INDIRECT(ADDRESS(($AN112-1)*36+($AO112-1)*12+6,COLUMN())):INDIRECT(ADDRESS(($AN112-1)*36+($AO112-1)*12+$AP112+4,COLUMN())),INDIRECT(ADDRESS(($AN112-1)*3+$AO112+5,$AP112+7)))&gt;=1,0,INDIRECT(ADDRESS(($AN112-1)*3+$AO112+5,$AP112+7)))))</f>
        <v>0</v>
      </c>
      <c r="AR112" s="468">
        <f ca="1">COUNTIF(INDIRECT("H"&amp;(ROW()+12*(($AN112-1)*3+$AO112)-ROW())/12+5):INDIRECT("S"&amp;(ROW()+12*(($AN112-1)*3+$AO112)-ROW())/12+5),AQ112)</f>
        <v>0</v>
      </c>
      <c r="AS112" s="476">
        <f ca="1">IF($AP112=1,IF(INDIRECT(ADDRESS(($AN112-1)*3+$AO112+5,$AP112+20))="",0,INDIRECT(ADDRESS(($AN112-1)*3+$AO112+5,$AP112+20))),IF(INDIRECT(ADDRESS(($AN112-1)*3+$AO112+5,$AP112+20))="",0,IF(COUNTIF(INDIRECT(ADDRESS(($AN112-1)*36+($AO112-1)*12+6,COLUMN())):INDIRECT(ADDRESS(($AN112-1)*36+($AO112-1)*12+$AP112+4,COLUMN())),INDIRECT(ADDRESS(($AN112-1)*3+$AO112+5,$AP112+20)))&gt;=1,0,INDIRECT(ADDRESS(($AN112-1)*3+$AO112+5,$AP112+20)))))</f>
        <v>0</v>
      </c>
      <c r="AT112" s="468">
        <f ca="1">COUNTIF(INDIRECT("U"&amp;(ROW()+12*(($AN112-1)*3+$AO112)-ROW())/12+5):INDIRECT("AF"&amp;(ROW()+12*(($AN112-1)*3+$AO112)-ROW())/12+5),AS112)</f>
        <v>0</v>
      </c>
      <c r="AU112" s="468">
        <f ca="1">IF(AND(AQ112+AS112&gt;0,AR112+AT112&gt;0),COUNTIF(AU$6:AU111,"&gt;0")+1,0)</f>
        <v>0</v>
      </c>
      <c r="BE112" s="468">
        <v>2</v>
      </c>
      <c r="BF112" s="468" t="s">
        <v>319</v>
      </c>
      <c r="BG112" s="484">
        <f>IF(BG111+BT111&gt;マスタ!$C$3,1,0)</f>
        <v>0</v>
      </c>
      <c r="BH112" s="484">
        <f>IF(BH111+BU111&gt;マスタ!$C$3,1,0)</f>
        <v>0</v>
      </c>
      <c r="BI112" s="484">
        <f>IF(BI111+BV111&gt;マスタ!$C$3,1,0)</f>
        <v>0</v>
      </c>
      <c r="BJ112" s="484">
        <f>IF(BJ111+BW111&gt;マスタ!$C$3,1,0)</f>
        <v>0</v>
      </c>
      <c r="BK112" s="484">
        <f>IF(BK111+BX111&gt;マスタ!$C$3,1,0)</f>
        <v>0</v>
      </c>
      <c r="BL112" s="484">
        <f>IF(BL111+BY111&gt;マスタ!$C$3,1,0)</f>
        <v>0</v>
      </c>
      <c r="BM112" s="484">
        <f>IF(BM111+BZ111&gt;マスタ!$C$3,1,0)</f>
        <v>0</v>
      </c>
      <c r="BN112" s="484">
        <f>IF(BN111+CA111&gt;マスタ!$C$3,1,0)</f>
        <v>0</v>
      </c>
      <c r="BO112" s="484">
        <f>IF(BO111+CB111&gt;マスタ!$C$3,1,0)</f>
        <v>0</v>
      </c>
      <c r="BP112" s="484">
        <f>IF(BP111+CC111&gt;マスタ!$C$3,1,0)</f>
        <v>0</v>
      </c>
      <c r="BQ112" s="484">
        <f>IF(BQ111+CD111&gt;マスタ!$C$3,1,0)</f>
        <v>0</v>
      </c>
      <c r="BR112" s="484">
        <f>IF(BR111+CE111&gt;マスタ!$C$3,1,0)</f>
        <v>0</v>
      </c>
      <c r="BT112" s="484"/>
      <c r="BU112" s="484"/>
      <c r="BV112" s="484"/>
      <c r="BW112" s="484"/>
      <c r="BX112" s="484"/>
      <c r="BY112" s="484"/>
      <c r="BZ112" s="484"/>
      <c r="CA112" s="484"/>
      <c r="CB112" s="484"/>
      <c r="CC112" s="484"/>
      <c r="CD112" s="484"/>
      <c r="CE112" s="484"/>
    </row>
    <row r="113" spans="1:98" x14ac:dyDescent="0.15">
      <c r="A113" s="735"/>
      <c r="B113" s="738"/>
      <c r="C113" s="738"/>
      <c r="D113" s="738"/>
      <c r="E113" s="741"/>
      <c r="F113" s="738"/>
      <c r="G113" s="492" t="s">
        <v>462</v>
      </c>
      <c r="H113" s="493"/>
      <c r="I113" s="494"/>
      <c r="J113" s="494"/>
      <c r="K113" s="494"/>
      <c r="L113" s="494"/>
      <c r="M113" s="494"/>
      <c r="N113" s="494"/>
      <c r="O113" s="494"/>
      <c r="P113" s="494"/>
      <c r="Q113" s="494"/>
      <c r="R113" s="494"/>
      <c r="S113" s="494"/>
      <c r="T113" s="495">
        <f t="shared" si="78"/>
        <v>0</v>
      </c>
      <c r="U113" s="496"/>
      <c r="V113" s="497"/>
      <c r="W113" s="497"/>
      <c r="X113" s="497"/>
      <c r="Y113" s="497"/>
      <c r="Z113" s="497"/>
      <c r="AA113" s="497"/>
      <c r="AB113" s="497"/>
      <c r="AC113" s="497"/>
      <c r="AD113" s="497"/>
      <c r="AE113" s="497"/>
      <c r="AF113" s="497"/>
      <c r="AG113" s="495">
        <f t="shared" si="80"/>
        <v>0</v>
      </c>
      <c r="AN113" s="468">
        <v>3</v>
      </c>
      <c r="AO113" s="468">
        <v>3</v>
      </c>
      <c r="AP113" s="468">
        <v>12</v>
      </c>
      <c r="AQ113" s="476">
        <f ca="1">IF($AP113=1,IF(INDIRECT(ADDRESS(($AN113-1)*3+$AO113+5,$AP113+7))="",0,INDIRECT(ADDRESS(($AN113-1)*3+$AO113+5,$AP113+7))),IF(INDIRECT(ADDRESS(($AN113-1)*3+$AO113+5,$AP113+7))="",0,IF(COUNTIF(INDIRECT(ADDRESS(($AN113-1)*36+($AO113-1)*12+6,COLUMN())):INDIRECT(ADDRESS(($AN113-1)*36+($AO113-1)*12+$AP113+4,COLUMN())),INDIRECT(ADDRESS(($AN113-1)*3+$AO113+5,$AP113+7)))&gt;=1,0,INDIRECT(ADDRESS(($AN113-1)*3+$AO113+5,$AP113+7)))))</f>
        <v>0</v>
      </c>
      <c r="AR113" s="468">
        <f ca="1">COUNTIF(INDIRECT("H"&amp;(ROW()+12*(($AN113-1)*3+$AO113)-ROW())/12+5):INDIRECT("S"&amp;(ROW()+12*(($AN113-1)*3+$AO113)-ROW())/12+5),AQ113)</f>
        <v>0</v>
      </c>
      <c r="AS113" s="476">
        <f ca="1">IF($AP113=1,IF(INDIRECT(ADDRESS(($AN113-1)*3+$AO113+5,$AP113+20))="",0,INDIRECT(ADDRESS(($AN113-1)*3+$AO113+5,$AP113+20))),IF(INDIRECT(ADDRESS(($AN113-1)*3+$AO113+5,$AP113+20))="",0,IF(COUNTIF(INDIRECT(ADDRESS(($AN113-1)*36+($AO113-1)*12+6,COLUMN())):INDIRECT(ADDRESS(($AN113-1)*36+($AO113-1)*12+$AP113+4,COLUMN())),INDIRECT(ADDRESS(($AN113-1)*3+$AO113+5,$AP113+20)))&gt;=1,0,INDIRECT(ADDRESS(($AN113-1)*3+$AO113+5,$AP113+20)))))</f>
        <v>0</v>
      </c>
      <c r="AT113" s="468">
        <f ca="1">COUNTIF(INDIRECT("U"&amp;(ROW()+12*(($AN113-1)*3+$AO113)-ROW())/12+5):INDIRECT("AF"&amp;(ROW()+12*(($AN113-1)*3+$AO113)-ROW())/12+5),AS113)</f>
        <v>0</v>
      </c>
      <c r="AU113" s="468">
        <f ca="1">IF(AND(AQ113+AS113&gt;0,AR113+AT113&gt;0),COUNTIF(AU$6:AU112,"&gt;0")+1,0)</f>
        <v>0</v>
      </c>
      <c r="BE113" s="468">
        <v>3</v>
      </c>
      <c r="BF113" s="485"/>
      <c r="BG113" s="484"/>
      <c r="BH113" s="484"/>
      <c r="BI113" s="484"/>
      <c r="BJ113" s="484"/>
      <c r="BK113" s="484"/>
      <c r="BL113" s="484"/>
      <c r="BM113" s="484"/>
      <c r="BN113" s="484"/>
      <c r="BO113" s="484"/>
      <c r="BP113" s="484"/>
      <c r="BQ113" s="484"/>
      <c r="BR113" s="484"/>
      <c r="BT113" s="484"/>
      <c r="BU113" s="484"/>
      <c r="BV113" s="484"/>
      <c r="BW113" s="484"/>
      <c r="BX113" s="484"/>
      <c r="BY113" s="484"/>
      <c r="BZ113" s="484"/>
      <c r="CA113" s="484"/>
      <c r="CB113" s="484"/>
      <c r="CC113" s="484"/>
      <c r="CD113" s="484"/>
      <c r="CE113" s="484"/>
    </row>
    <row r="114" spans="1:98" x14ac:dyDescent="0.15">
      <c r="A114" s="733">
        <v>37</v>
      </c>
      <c r="B114" s="736"/>
      <c r="C114" s="736"/>
      <c r="D114" s="736"/>
      <c r="E114" s="739"/>
      <c r="F114" s="736"/>
      <c r="G114" s="477" t="s">
        <v>321</v>
      </c>
      <c r="H114" s="478"/>
      <c r="I114" s="479" t="str">
        <f t="shared" ref="I114:I115" si="449">IF(H114="","",H114)</f>
        <v/>
      </c>
      <c r="J114" s="479" t="str">
        <f t="shared" ref="J114:J115" si="450">IF(I114="","",I114)</f>
        <v/>
      </c>
      <c r="K114" s="479" t="str">
        <f t="shared" ref="K114:K115" si="451">IF(J114="","",J114)</f>
        <v/>
      </c>
      <c r="L114" s="479" t="str">
        <f t="shared" ref="L114:L115" si="452">IF(K114="","",K114)</f>
        <v/>
      </c>
      <c r="M114" s="479" t="str">
        <f t="shared" ref="M114:M115" si="453">IF(L114="","",L114)</f>
        <v/>
      </c>
      <c r="N114" s="479" t="str">
        <f t="shared" ref="N114:N115" si="454">IF(M114="","",M114)</f>
        <v/>
      </c>
      <c r="O114" s="479" t="str">
        <f t="shared" ref="O114:O115" si="455">IF(N114="","",N114)</f>
        <v/>
      </c>
      <c r="P114" s="479" t="str">
        <f t="shared" ref="P114:P115" si="456">IF(O114="","",O114)</f>
        <v/>
      </c>
      <c r="Q114" s="479" t="str">
        <f t="shared" ref="Q114:Q115" si="457">IF(P114="","",P114)</f>
        <v/>
      </c>
      <c r="R114" s="479" t="str">
        <f t="shared" ref="R114:R115" si="458">IF(Q114="","",Q114)</f>
        <v/>
      </c>
      <c r="S114" s="479" t="str">
        <f t="shared" ref="S114:S115" si="459">IF(R114="","",R114)</f>
        <v/>
      </c>
      <c r="T114" s="480">
        <f t="shared" si="78"/>
        <v>0</v>
      </c>
      <c r="U114" s="481"/>
      <c r="V114" s="482" t="str">
        <f t="shared" ref="V114:V115" si="460">IF(U114="","",U114)</f>
        <v/>
      </c>
      <c r="W114" s="482" t="str">
        <f t="shared" ref="W114:W115" si="461">IF(V114="","",V114)</f>
        <v/>
      </c>
      <c r="X114" s="482" t="str">
        <f t="shared" ref="X114:X115" si="462">IF(W114="","",W114)</f>
        <v/>
      </c>
      <c r="Y114" s="482" t="str">
        <f t="shared" ref="Y114:Y115" si="463">IF(X114="","",X114)</f>
        <v/>
      </c>
      <c r="Z114" s="482" t="str">
        <f t="shared" ref="Z114:Z115" si="464">IF(Y114="","",Y114)</f>
        <v/>
      </c>
      <c r="AA114" s="482" t="str">
        <f t="shared" ref="AA114:AA115" si="465">IF(Z114="","",Z114)</f>
        <v/>
      </c>
      <c r="AB114" s="482" t="str">
        <f t="shared" ref="AB114:AB115" si="466">IF(AA114="","",AA114)</f>
        <v/>
      </c>
      <c r="AC114" s="482" t="str">
        <f t="shared" ref="AC114:AC115" si="467">IF(AB114="","",AB114)</f>
        <v/>
      </c>
      <c r="AD114" s="482" t="str">
        <f t="shared" ref="AD114:AD115" si="468">IF(AC114="","",AC114)</f>
        <v/>
      </c>
      <c r="AE114" s="482" t="str">
        <f t="shared" ref="AE114:AE115" si="469">IF(AD114="","",AD114)</f>
        <v/>
      </c>
      <c r="AF114" s="482" t="str">
        <f t="shared" ref="AF114:AF115" si="470">IF(AE114="","",AE114)</f>
        <v/>
      </c>
      <c r="AG114" s="480">
        <f t="shared" si="80"/>
        <v>0</v>
      </c>
      <c r="AN114" s="468">
        <v>4</v>
      </c>
      <c r="AO114" s="468">
        <v>1</v>
      </c>
      <c r="AP114" s="468">
        <v>1</v>
      </c>
      <c r="AQ114" s="476">
        <f ca="1">IF($AP114=1,IF(INDIRECT(ADDRESS(($AN114-1)*3+$AO114+5,$AP114+7))="",0,INDIRECT(ADDRESS(($AN114-1)*3+$AO114+5,$AP114+7))),IF(INDIRECT(ADDRESS(($AN114-1)*3+$AO114+5,$AP114+7))="",0,IF(COUNTIF(INDIRECT(ADDRESS(($AN114-1)*36+($AO114-1)*12+6,COLUMN())):INDIRECT(ADDRESS(($AN114-1)*36+($AO114-1)*12+$AP114+4,COLUMN())),INDIRECT(ADDRESS(($AN114-1)*3+$AO114+5,$AP114+7)))&gt;=1,0,INDIRECT(ADDRESS(($AN114-1)*3+$AO114+5,$AP114+7)))))</f>
        <v>0</v>
      </c>
      <c r="AR114" s="468">
        <f ca="1">COUNTIF(INDIRECT("H"&amp;(ROW()+12*(($AN114-1)*3+$AO114)-ROW())/12+5):INDIRECT("S"&amp;(ROW()+12*(($AN114-1)*3+$AO114)-ROW())/12+5),AQ114)</f>
        <v>0</v>
      </c>
      <c r="AS114" s="476">
        <f ca="1">IF($AP114=1,IF(INDIRECT(ADDRESS(($AN114-1)*3+$AO114+5,$AP114+20))="",0,INDIRECT(ADDRESS(($AN114-1)*3+$AO114+5,$AP114+20))),IF(INDIRECT(ADDRESS(($AN114-1)*3+$AO114+5,$AP114+20))="",0,IF(COUNTIF(INDIRECT(ADDRESS(($AN114-1)*36+($AO114-1)*12+6,COLUMN())):INDIRECT(ADDRESS(($AN114-1)*36+($AO114-1)*12+$AP114+4,COLUMN())),INDIRECT(ADDRESS(($AN114-1)*3+$AO114+5,$AP114+20)))&gt;=1,0,INDIRECT(ADDRESS(($AN114-1)*3+$AO114+5,$AP114+20)))))</f>
        <v>0</v>
      </c>
      <c r="AT114" s="468">
        <f ca="1">COUNTIF(INDIRECT("U"&amp;(ROW()+12*(($AN114-1)*3+$AO114)-ROW())/12+5):INDIRECT("AF"&amp;(ROW()+12*(($AN114-1)*3+$AO114)-ROW())/12+5),AS114)</f>
        <v>0</v>
      </c>
      <c r="AU114" s="468">
        <f ca="1">IF(AND(AQ114+AS114&gt;0,AR114+AT114&gt;0),COUNTIF(AU$6:AU113,"&gt;0")+1,0)</f>
        <v>0</v>
      </c>
      <c r="BE114" s="468">
        <v>1</v>
      </c>
      <c r="BG114" s="484">
        <f t="shared" ref="BG114" si="471">SUM(H114:H115)</f>
        <v>0</v>
      </c>
      <c r="BH114" s="484">
        <f t="shared" ref="BH114" si="472">SUM(I114:I115)</f>
        <v>0</v>
      </c>
      <c r="BI114" s="484">
        <f t="shared" ref="BI114" si="473">SUM(J114:J115)</f>
        <v>0</v>
      </c>
      <c r="BJ114" s="484">
        <f t="shared" ref="BJ114" si="474">SUM(K114:K115)</f>
        <v>0</v>
      </c>
      <c r="BK114" s="484">
        <f t="shared" ref="BK114" si="475">SUM(L114:L115)</f>
        <v>0</v>
      </c>
      <c r="BL114" s="484">
        <f t="shared" ref="BL114" si="476">SUM(M114:M115)</f>
        <v>0</v>
      </c>
      <c r="BM114" s="484">
        <f t="shared" ref="BM114" si="477">SUM(N114:N115)</f>
        <v>0</v>
      </c>
      <c r="BN114" s="484">
        <f t="shared" ref="BN114" si="478">SUM(O114:O115)</f>
        <v>0</v>
      </c>
      <c r="BO114" s="484">
        <f t="shared" ref="BO114" si="479">SUM(P114:P115)</f>
        <v>0</v>
      </c>
      <c r="BP114" s="484">
        <f t="shared" ref="BP114" si="480">SUM(Q114:Q115)</f>
        <v>0</v>
      </c>
      <c r="BQ114" s="484">
        <f t="shared" ref="BQ114" si="481">SUM(R114:R115)</f>
        <v>0</v>
      </c>
      <c r="BR114" s="484">
        <f t="shared" ref="BR114" si="482">SUM(S114:S115)</f>
        <v>0</v>
      </c>
      <c r="BT114" s="484">
        <f t="shared" ref="BT114" si="483">SUM(U114:U115)</f>
        <v>0</v>
      </c>
      <c r="BU114" s="484">
        <f t="shared" ref="BU114" si="484">SUM(V114:V115)</f>
        <v>0</v>
      </c>
      <c r="BV114" s="484">
        <f t="shared" ref="BV114" si="485">SUM(W114:W115)</f>
        <v>0</v>
      </c>
      <c r="BW114" s="484">
        <f t="shared" ref="BW114" si="486">SUM(X114:X115)</f>
        <v>0</v>
      </c>
      <c r="BX114" s="484">
        <f t="shared" ref="BX114" si="487">SUM(Y114:Y115)</f>
        <v>0</v>
      </c>
      <c r="BY114" s="484">
        <f t="shared" ref="BY114" si="488">SUM(Z114:Z115)</f>
        <v>0</v>
      </c>
      <c r="BZ114" s="484">
        <f t="shared" ref="BZ114" si="489">SUM(AA114:AA115)</f>
        <v>0</v>
      </c>
      <c r="CA114" s="484">
        <f t="shared" ref="CA114" si="490">SUM(AB114:AB115)</f>
        <v>0</v>
      </c>
      <c r="CB114" s="484">
        <f t="shared" ref="CB114" si="491">SUM(AC114:AC115)</f>
        <v>0</v>
      </c>
      <c r="CC114" s="484">
        <f t="shared" ref="CC114" si="492">SUM(AD114:AD115)</f>
        <v>0</v>
      </c>
      <c r="CD114" s="484">
        <f t="shared" ref="CD114" si="493">SUM(AE114:AE115)</f>
        <v>0</v>
      </c>
      <c r="CE114" s="484">
        <f t="shared" ref="CE114" si="494">SUM(AF114:AF115)</f>
        <v>0</v>
      </c>
      <c r="CH114" s="485" t="s">
        <v>391</v>
      </c>
      <c r="CI114" s="484">
        <f>IF(OR($D114="副園長",$D114="教頭",$D114="主任保育士",$D114="主幹教諭"),0,BG114)</f>
        <v>0</v>
      </c>
      <c r="CJ114" s="484">
        <f t="shared" ref="CJ114" si="495">IF(OR($D114="副園長",$D114="教頭",$D114="主任保育士",$D114="主幹教諭"),0,BH114)</f>
        <v>0</v>
      </c>
      <c r="CK114" s="484">
        <f t="shared" ref="CK114" si="496">IF(OR($D114="副園長",$D114="教頭",$D114="主任保育士",$D114="主幹教諭"),0,BI114)</f>
        <v>0</v>
      </c>
      <c r="CL114" s="484">
        <f t="shared" ref="CL114" si="497">IF(OR($D114="副園長",$D114="教頭",$D114="主任保育士",$D114="主幹教諭"),0,BJ114)</f>
        <v>0</v>
      </c>
      <c r="CM114" s="484">
        <f t="shared" ref="CM114" si="498">IF(OR($D114="副園長",$D114="教頭",$D114="主任保育士",$D114="主幹教諭"),0,BK114)</f>
        <v>0</v>
      </c>
      <c r="CN114" s="484">
        <f t="shared" ref="CN114" si="499">IF(OR($D114="副園長",$D114="教頭",$D114="主任保育士",$D114="主幹教諭"),0,BL114)</f>
        <v>0</v>
      </c>
      <c r="CO114" s="484">
        <f t="shared" ref="CO114" si="500">IF(OR($D114="副園長",$D114="教頭",$D114="主任保育士",$D114="主幹教諭"),0,BM114)</f>
        <v>0</v>
      </c>
      <c r="CP114" s="484">
        <f t="shared" ref="CP114" si="501">IF(OR($D114="副園長",$D114="教頭",$D114="主任保育士",$D114="主幹教諭"),0,BN114)</f>
        <v>0</v>
      </c>
      <c r="CQ114" s="484">
        <f t="shared" ref="CQ114" si="502">IF(OR($D114="副園長",$D114="教頭",$D114="主任保育士",$D114="主幹教諭"),0,BO114)</f>
        <v>0</v>
      </c>
      <c r="CR114" s="484">
        <f t="shared" ref="CR114" si="503">IF(OR($D114="副園長",$D114="教頭",$D114="主任保育士",$D114="主幹教諭"),0,BP114)</f>
        <v>0</v>
      </c>
      <c r="CS114" s="484">
        <f t="shared" ref="CS114" si="504">IF(OR($D114="副園長",$D114="教頭",$D114="主任保育士",$D114="主幹教諭"),0,BQ114)</f>
        <v>0</v>
      </c>
      <c r="CT114" s="484">
        <f t="shared" ref="CT114" si="505">IF(OR($D114="副園長",$D114="教頭",$D114="主任保育士",$D114="主幹教諭"),0,BR114)</f>
        <v>0</v>
      </c>
    </row>
    <row r="115" spans="1:98" x14ac:dyDescent="0.15">
      <c r="A115" s="734"/>
      <c r="B115" s="737"/>
      <c r="C115" s="737"/>
      <c r="D115" s="737"/>
      <c r="E115" s="740"/>
      <c r="F115" s="737"/>
      <c r="G115" s="486" t="s">
        <v>320</v>
      </c>
      <c r="H115" s="487"/>
      <c r="I115" s="488" t="str">
        <f t="shared" si="449"/>
        <v/>
      </c>
      <c r="J115" s="488" t="str">
        <f t="shared" si="450"/>
        <v/>
      </c>
      <c r="K115" s="488" t="str">
        <f t="shared" si="451"/>
        <v/>
      </c>
      <c r="L115" s="488" t="str">
        <f t="shared" si="452"/>
        <v/>
      </c>
      <c r="M115" s="488" t="str">
        <f t="shared" si="453"/>
        <v/>
      </c>
      <c r="N115" s="488" t="str">
        <f t="shared" si="454"/>
        <v/>
      </c>
      <c r="O115" s="488" t="str">
        <f t="shared" si="455"/>
        <v/>
      </c>
      <c r="P115" s="488" t="str">
        <f t="shared" si="456"/>
        <v/>
      </c>
      <c r="Q115" s="488" t="str">
        <f t="shared" si="457"/>
        <v/>
      </c>
      <c r="R115" s="488" t="str">
        <f t="shared" si="458"/>
        <v/>
      </c>
      <c r="S115" s="488" t="str">
        <f t="shared" si="459"/>
        <v/>
      </c>
      <c r="T115" s="489">
        <f t="shared" si="78"/>
        <v>0</v>
      </c>
      <c r="U115" s="490"/>
      <c r="V115" s="491" t="str">
        <f t="shared" si="460"/>
        <v/>
      </c>
      <c r="W115" s="491" t="str">
        <f t="shared" si="461"/>
        <v/>
      </c>
      <c r="X115" s="491" t="str">
        <f t="shared" si="462"/>
        <v/>
      </c>
      <c r="Y115" s="491" t="str">
        <f t="shared" si="463"/>
        <v/>
      </c>
      <c r="Z115" s="491" t="str">
        <f t="shared" si="464"/>
        <v/>
      </c>
      <c r="AA115" s="491" t="str">
        <f t="shared" si="465"/>
        <v/>
      </c>
      <c r="AB115" s="491" t="str">
        <f t="shared" si="466"/>
        <v/>
      </c>
      <c r="AC115" s="491" t="str">
        <f t="shared" si="467"/>
        <v/>
      </c>
      <c r="AD115" s="491" t="str">
        <f t="shared" si="468"/>
        <v/>
      </c>
      <c r="AE115" s="491" t="str">
        <f t="shared" si="469"/>
        <v/>
      </c>
      <c r="AF115" s="491" t="str">
        <f t="shared" si="470"/>
        <v/>
      </c>
      <c r="AG115" s="489">
        <f t="shared" si="80"/>
        <v>0</v>
      </c>
      <c r="AN115" s="468">
        <v>4</v>
      </c>
      <c r="AO115" s="468">
        <v>1</v>
      </c>
      <c r="AP115" s="468">
        <v>2</v>
      </c>
      <c r="AQ115" s="476">
        <f ca="1">IF($AP115=1,IF(INDIRECT(ADDRESS(($AN115-1)*3+$AO115+5,$AP115+7))="",0,INDIRECT(ADDRESS(($AN115-1)*3+$AO115+5,$AP115+7))),IF(INDIRECT(ADDRESS(($AN115-1)*3+$AO115+5,$AP115+7))="",0,IF(COUNTIF(INDIRECT(ADDRESS(($AN115-1)*36+($AO115-1)*12+6,COLUMN())):INDIRECT(ADDRESS(($AN115-1)*36+($AO115-1)*12+$AP115+4,COLUMN())),INDIRECT(ADDRESS(($AN115-1)*3+$AO115+5,$AP115+7)))&gt;=1,0,INDIRECT(ADDRESS(($AN115-1)*3+$AO115+5,$AP115+7)))))</f>
        <v>0</v>
      </c>
      <c r="AR115" s="468">
        <f ca="1">COUNTIF(INDIRECT("H"&amp;(ROW()+12*(($AN115-1)*3+$AO115)-ROW())/12+5):INDIRECT("S"&amp;(ROW()+12*(($AN115-1)*3+$AO115)-ROW())/12+5),AQ115)</f>
        <v>0</v>
      </c>
      <c r="AS115" s="476">
        <f ca="1">IF($AP115=1,IF(INDIRECT(ADDRESS(($AN115-1)*3+$AO115+5,$AP115+20))="",0,INDIRECT(ADDRESS(($AN115-1)*3+$AO115+5,$AP115+20))),IF(INDIRECT(ADDRESS(($AN115-1)*3+$AO115+5,$AP115+20))="",0,IF(COUNTIF(INDIRECT(ADDRESS(($AN115-1)*36+($AO115-1)*12+6,COLUMN())):INDIRECT(ADDRESS(($AN115-1)*36+($AO115-1)*12+$AP115+4,COLUMN())),INDIRECT(ADDRESS(($AN115-1)*3+$AO115+5,$AP115+20)))&gt;=1,0,INDIRECT(ADDRESS(($AN115-1)*3+$AO115+5,$AP115+20)))))</f>
        <v>0</v>
      </c>
      <c r="AT115" s="468">
        <f ca="1">COUNTIF(INDIRECT("U"&amp;(ROW()+12*(($AN115-1)*3+$AO115)-ROW())/12+5):INDIRECT("AF"&amp;(ROW()+12*(($AN115-1)*3+$AO115)-ROW())/12+5),AS115)</f>
        <v>0</v>
      </c>
      <c r="AU115" s="468">
        <f ca="1">IF(AND(AQ115+AS115&gt;0,AR115+AT115&gt;0),COUNTIF(AU$6:AU114,"&gt;0")+1,0)</f>
        <v>0</v>
      </c>
      <c r="BE115" s="468">
        <v>2</v>
      </c>
      <c r="BF115" s="468" t="s">
        <v>319</v>
      </c>
      <c r="BG115" s="484">
        <f>IF(BG114+BT114&gt;マスタ!$C$3,1,0)</f>
        <v>0</v>
      </c>
      <c r="BH115" s="484">
        <f>IF(BH114+BU114&gt;マスタ!$C$3,1,0)</f>
        <v>0</v>
      </c>
      <c r="BI115" s="484">
        <f>IF(BI114+BV114&gt;マスタ!$C$3,1,0)</f>
        <v>0</v>
      </c>
      <c r="BJ115" s="484">
        <f>IF(BJ114+BW114&gt;マスタ!$C$3,1,0)</f>
        <v>0</v>
      </c>
      <c r="BK115" s="484">
        <f>IF(BK114+BX114&gt;マスタ!$C$3,1,0)</f>
        <v>0</v>
      </c>
      <c r="BL115" s="484">
        <f>IF(BL114+BY114&gt;マスタ!$C$3,1,0)</f>
        <v>0</v>
      </c>
      <c r="BM115" s="484">
        <f>IF(BM114+BZ114&gt;マスタ!$C$3,1,0)</f>
        <v>0</v>
      </c>
      <c r="BN115" s="484">
        <f>IF(BN114+CA114&gt;マスタ!$C$3,1,0)</f>
        <v>0</v>
      </c>
      <c r="BO115" s="484">
        <f>IF(BO114+CB114&gt;マスタ!$C$3,1,0)</f>
        <v>0</v>
      </c>
      <c r="BP115" s="484">
        <f>IF(BP114+CC114&gt;マスタ!$C$3,1,0)</f>
        <v>0</v>
      </c>
      <c r="BQ115" s="484">
        <f>IF(BQ114+CD114&gt;マスタ!$C$3,1,0)</f>
        <v>0</v>
      </c>
      <c r="BR115" s="484">
        <f>IF(BR114+CE114&gt;マスタ!$C$3,1,0)</f>
        <v>0</v>
      </c>
      <c r="BT115" s="484"/>
      <c r="BU115" s="484"/>
      <c r="BV115" s="484"/>
      <c r="BW115" s="484"/>
      <c r="BX115" s="484"/>
      <c r="BY115" s="484"/>
      <c r="BZ115" s="484"/>
      <c r="CA115" s="484"/>
      <c r="CB115" s="484"/>
      <c r="CC115" s="484"/>
      <c r="CD115" s="484"/>
      <c r="CE115" s="484"/>
    </row>
    <row r="116" spans="1:98" x14ac:dyDescent="0.15">
      <c r="A116" s="735"/>
      <c r="B116" s="738"/>
      <c r="C116" s="738"/>
      <c r="D116" s="738"/>
      <c r="E116" s="741"/>
      <c r="F116" s="738"/>
      <c r="G116" s="492" t="s">
        <v>462</v>
      </c>
      <c r="H116" s="493"/>
      <c r="I116" s="494"/>
      <c r="J116" s="494"/>
      <c r="K116" s="494"/>
      <c r="L116" s="494"/>
      <c r="M116" s="494"/>
      <c r="N116" s="494"/>
      <c r="O116" s="494"/>
      <c r="P116" s="494"/>
      <c r="Q116" s="494"/>
      <c r="R116" s="494"/>
      <c r="S116" s="494"/>
      <c r="T116" s="495">
        <f t="shared" si="78"/>
        <v>0</v>
      </c>
      <c r="U116" s="496"/>
      <c r="V116" s="497"/>
      <c r="W116" s="497"/>
      <c r="X116" s="497"/>
      <c r="Y116" s="497"/>
      <c r="Z116" s="497"/>
      <c r="AA116" s="497"/>
      <c r="AB116" s="497"/>
      <c r="AC116" s="497"/>
      <c r="AD116" s="497"/>
      <c r="AE116" s="497"/>
      <c r="AF116" s="497"/>
      <c r="AG116" s="495">
        <f t="shared" si="80"/>
        <v>0</v>
      </c>
      <c r="AN116" s="468">
        <v>4</v>
      </c>
      <c r="AO116" s="468">
        <v>1</v>
      </c>
      <c r="AP116" s="468">
        <v>3</v>
      </c>
      <c r="AQ116" s="476">
        <f ca="1">IF($AP116=1,IF(INDIRECT(ADDRESS(($AN116-1)*3+$AO116+5,$AP116+7))="",0,INDIRECT(ADDRESS(($AN116-1)*3+$AO116+5,$AP116+7))),IF(INDIRECT(ADDRESS(($AN116-1)*3+$AO116+5,$AP116+7))="",0,IF(COUNTIF(INDIRECT(ADDRESS(($AN116-1)*36+($AO116-1)*12+6,COLUMN())):INDIRECT(ADDRESS(($AN116-1)*36+($AO116-1)*12+$AP116+4,COLUMN())),INDIRECT(ADDRESS(($AN116-1)*3+$AO116+5,$AP116+7)))&gt;=1,0,INDIRECT(ADDRESS(($AN116-1)*3+$AO116+5,$AP116+7)))))</f>
        <v>0</v>
      </c>
      <c r="AR116" s="468">
        <f ca="1">COUNTIF(INDIRECT("H"&amp;(ROW()+12*(($AN116-1)*3+$AO116)-ROW())/12+5):INDIRECT("S"&amp;(ROW()+12*(($AN116-1)*3+$AO116)-ROW())/12+5),AQ116)</f>
        <v>0</v>
      </c>
      <c r="AS116" s="476">
        <f ca="1">IF($AP116=1,IF(INDIRECT(ADDRESS(($AN116-1)*3+$AO116+5,$AP116+20))="",0,INDIRECT(ADDRESS(($AN116-1)*3+$AO116+5,$AP116+20))),IF(INDIRECT(ADDRESS(($AN116-1)*3+$AO116+5,$AP116+20))="",0,IF(COUNTIF(INDIRECT(ADDRESS(($AN116-1)*36+($AO116-1)*12+6,COLUMN())):INDIRECT(ADDRESS(($AN116-1)*36+($AO116-1)*12+$AP116+4,COLUMN())),INDIRECT(ADDRESS(($AN116-1)*3+$AO116+5,$AP116+20)))&gt;=1,0,INDIRECT(ADDRESS(($AN116-1)*3+$AO116+5,$AP116+20)))))</f>
        <v>0</v>
      </c>
      <c r="AT116" s="468">
        <f ca="1">COUNTIF(INDIRECT("U"&amp;(ROW()+12*(($AN116-1)*3+$AO116)-ROW())/12+5):INDIRECT("AF"&amp;(ROW()+12*(($AN116-1)*3+$AO116)-ROW())/12+5),AS116)</f>
        <v>0</v>
      </c>
      <c r="AU116" s="468">
        <f ca="1">IF(AND(AQ116+AS116&gt;0,AR116+AT116&gt;0),COUNTIF(AU$6:AU115,"&gt;0")+1,0)</f>
        <v>0</v>
      </c>
      <c r="BE116" s="468">
        <v>3</v>
      </c>
      <c r="BF116" s="485"/>
      <c r="BG116" s="484"/>
      <c r="BH116" s="484"/>
      <c r="BI116" s="484"/>
      <c r="BJ116" s="484"/>
      <c r="BK116" s="484"/>
      <c r="BL116" s="484"/>
      <c r="BM116" s="484"/>
      <c r="BN116" s="484"/>
      <c r="BO116" s="484"/>
      <c r="BP116" s="484"/>
      <c r="BQ116" s="484"/>
      <c r="BR116" s="484"/>
      <c r="BT116" s="484"/>
      <c r="BU116" s="484"/>
      <c r="BV116" s="484"/>
      <c r="BW116" s="484"/>
      <c r="BX116" s="484"/>
      <c r="BY116" s="484"/>
      <c r="BZ116" s="484"/>
      <c r="CA116" s="484"/>
      <c r="CB116" s="484"/>
      <c r="CC116" s="484"/>
      <c r="CD116" s="484"/>
      <c r="CE116" s="484"/>
    </row>
    <row r="117" spans="1:98" x14ac:dyDescent="0.15">
      <c r="A117" s="733">
        <v>38</v>
      </c>
      <c r="B117" s="736"/>
      <c r="C117" s="736"/>
      <c r="D117" s="736"/>
      <c r="E117" s="739"/>
      <c r="F117" s="736"/>
      <c r="G117" s="477" t="s">
        <v>321</v>
      </c>
      <c r="H117" s="478"/>
      <c r="I117" s="479" t="str">
        <f t="shared" ref="I117:I118" si="506">IF(H117="","",H117)</f>
        <v/>
      </c>
      <c r="J117" s="479" t="str">
        <f t="shared" ref="J117:J118" si="507">IF(I117="","",I117)</f>
        <v/>
      </c>
      <c r="K117" s="479" t="str">
        <f t="shared" ref="K117:K118" si="508">IF(J117="","",J117)</f>
        <v/>
      </c>
      <c r="L117" s="479" t="str">
        <f t="shared" ref="L117:L118" si="509">IF(K117="","",K117)</f>
        <v/>
      </c>
      <c r="M117" s="479" t="str">
        <f t="shared" ref="M117:M118" si="510">IF(L117="","",L117)</f>
        <v/>
      </c>
      <c r="N117" s="479" t="str">
        <f t="shared" ref="N117:N118" si="511">IF(M117="","",M117)</f>
        <v/>
      </c>
      <c r="O117" s="479" t="str">
        <f t="shared" ref="O117:O118" si="512">IF(N117="","",N117)</f>
        <v/>
      </c>
      <c r="P117" s="479" t="str">
        <f t="shared" ref="P117:P118" si="513">IF(O117="","",O117)</f>
        <v/>
      </c>
      <c r="Q117" s="479" t="str">
        <f t="shared" ref="Q117:Q118" si="514">IF(P117="","",P117)</f>
        <v/>
      </c>
      <c r="R117" s="479" t="str">
        <f t="shared" ref="R117:R118" si="515">IF(Q117="","",Q117)</f>
        <v/>
      </c>
      <c r="S117" s="479" t="str">
        <f t="shared" ref="S117:S118" si="516">IF(R117="","",R117)</f>
        <v/>
      </c>
      <c r="T117" s="480">
        <f t="shared" si="78"/>
        <v>0</v>
      </c>
      <c r="U117" s="481"/>
      <c r="V117" s="482" t="str">
        <f t="shared" ref="V117:V118" si="517">IF(U117="","",U117)</f>
        <v/>
      </c>
      <c r="W117" s="482" t="str">
        <f t="shared" ref="W117:W118" si="518">IF(V117="","",V117)</f>
        <v/>
      </c>
      <c r="X117" s="482" t="str">
        <f t="shared" ref="X117:X118" si="519">IF(W117="","",W117)</f>
        <v/>
      </c>
      <c r="Y117" s="482" t="str">
        <f t="shared" ref="Y117:Y118" si="520">IF(X117="","",X117)</f>
        <v/>
      </c>
      <c r="Z117" s="482" t="str">
        <f t="shared" ref="Z117:Z118" si="521">IF(Y117="","",Y117)</f>
        <v/>
      </c>
      <c r="AA117" s="482" t="str">
        <f t="shared" ref="AA117:AA118" si="522">IF(Z117="","",Z117)</f>
        <v/>
      </c>
      <c r="AB117" s="482" t="str">
        <f t="shared" ref="AB117:AB118" si="523">IF(AA117="","",AA117)</f>
        <v/>
      </c>
      <c r="AC117" s="482" t="str">
        <f t="shared" ref="AC117:AC118" si="524">IF(AB117="","",AB117)</f>
        <v/>
      </c>
      <c r="AD117" s="482" t="str">
        <f t="shared" ref="AD117:AD118" si="525">IF(AC117="","",AC117)</f>
        <v/>
      </c>
      <c r="AE117" s="482" t="str">
        <f t="shared" ref="AE117:AE118" si="526">IF(AD117="","",AD117)</f>
        <v/>
      </c>
      <c r="AF117" s="482" t="str">
        <f t="shared" ref="AF117:AF118" si="527">IF(AE117="","",AE117)</f>
        <v/>
      </c>
      <c r="AG117" s="480">
        <f t="shared" si="80"/>
        <v>0</v>
      </c>
      <c r="AN117" s="468">
        <v>4</v>
      </c>
      <c r="AO117" s="468">
        <v>1</v>
      </c>
      <c r="AP117" s="468">
        <v>4</v>
      </c>
      <c r="AQ117" s="476">
        <f ca="1">IF($AP117=1,IF(INDIRECT(ADDRESS(($AN117-1)*3+$AO117+5,$AP117+7))="",0,INDIRECT(ADDRESS(($AN117-1)*3+$AO117+5,$AP117+7))),IF(INDIRECT(ADDRESS(($AN117-1)*3+$AO117+5,$AP117+7))="",0,IF(COUNTIF(INDIRECT(ADDRESS(($AN117-1)*36+($AO117-1)*12+6,COLUMN())):INDIRECT(ADDRESS(($AN117-1)*36+($AO117-1)*12+$AP117+4,COLUMN())),INDIRECT(ADDRESS(($AN117-1)*3+$AO117+5,$AP117+7)))&gt;=1,0,INDIRECT(ADDRESS(($AN117-1)*3+$AO117+5,$AP117+7)))))</f>
        <v>0</v>
      </c>
      <c r="AR117" s="468">
        <f ca="1">COUNTIF(INDIRECT("H"&amp;(ROW()+12*(($AN117-1)*3+$AO117)-ROW())/12+5):INDIRECT("S"&amp;(ROW()+12*(($AN117-1)*3+$AO117)-ROW())/12+5),AQ117)</f>
        <v>0</v>
      </c>
      <c r="AS117" s="476">
        <f ca="1">IF($AP117=1,IF(INDIRECT(ADDRESS(($AN117-1)*3+$AO117+5,$AP117+20))="",0,INDIRECT(ADDRESS(($AN117-1)*3+$AO117+5,$AP117+20))),IF(INDIRECT(ADDRESS(($AN117-1)*3+$AO117+5,$AP117+20))="",0,IF(COUNTIF(INDIRECT(ADDRESS(($AN117-1)*36+($AO117-1)*12+6,COLUMN())):INDIRECT(ADDRESS(($AN117-1)*36+($AO117-1)*12+$AP117+4,COLUMN())),INDIRECT(ADDRESS(($AN117-1)*3+$AO117+5,$AP117+20)))&gt;=1,0,INDIRECT(ADDRESS(($AN117-1)*3+$AO117+5,$AP117+20)))))</f>
        <v>0</v>
      </c>
      <c r="AT117" s="468">
        <f ca="1">COUNTIF(INDIRECT("U"&amp;(ROW()+12*(($AN117-1)*3+$AO117)-ROW())/12+5):INDIRECT("AF"&amp;(ROW()+12*(($AN117-1)*3+$AO117)-ROW())/12+5),AS117)</f>
        <v>0</v>
      </c>
      <c r="AU117" s="468">
        <f ca="1">IF(AND(AQ117+AS117&gt;0,AR117+AT117&gt;0),COUNTIF(AU$6:AU116,"&gt;0")+1,0)</f>
        <v>0</v>
      </c>
      <c r="BE117" s="468">
        <v>1</v>
      </c>
      <c r="BG117" s="484">
        <f t="shared" ref="BG117" si="528">SUM(H117:H118)</f>
        <v>0</v>
      </c>
      <c r="BH117" s="484">
        <f t="shared" ref="BH117" si="529">SUM(I117:I118)</f>
        <v>0</v>
      </c>
      <c r="BI117" s="484">
        <f t="shared" ref="BI117" si="530">SUM(J117:J118)</f>
        <v>0</v>
      </c>
      <c r="BJ117" s="484">
        <f t="shared" ref="BJ117" si="531">SUM(K117:K118)</f>
        <v>0</v>
      </c>
      <c r="BK117" s="484">
        <f t="shared" ref="BK117" si="532">SUM(L117:L118)</f>
        <v>0</v>
      </c>
      <c r="BL117" s="484">
        <f t="shared" ref="BL117" si="533">SUM(M117:M118)</f>
        <v>0</v>
      </c>
      <c r="BM117" s="484">
        <f t="shared" ref="BM117" si="534">SUM(N117:N118)</f>
        <v>0</v>
      </c>
      <c r="BN117" s="484">
        <f t="shared" ref="BN117" si="535">SUM(O117:O118)</f>
        <v>0</v>
      </c>
      <c r="BO117" s="484">
        <f t="shared" ref="BO117" si="536">SUM(P117:P118)</f>
        <v>0</v>
      </c>
      <c r="BP117" s="484">
        <f t="shared" ref="BP117" si="537">SUM(Q117:Q118)</f>
        <v>0</v>
      </c>
      <c r="BQ117" s="484">
        <f t="shared" ref="BQ117" si="538">SUM(R117:R118)</f>
        <v>0</v>
      </c>
      <c r="BR117" s="484">
        <f t="shared" ref="BR117" si="539">SUM(S117:S118)</f>
        <v>0</v>
      </c>
      <c r="BT117" s="484">
        <f t="shared" ref="BT117" si="540">SUM(U117:U118)</f>
        <v>0</v>
      </c>
      <c r="BU117" s="484">
        <f t="shared" ref="BU117" si="541">SUM(V117:V118)</f>
        <v>0</v>
      </c>
      <c r="BV117" s="484">
        <f t="shared" ref="BV117" si="542">SUM(W117:W118)</f>
        <v>0</v>
      </c>
      <c r="BW117" s="484">
        <f t="shared" ref="BW117" si="543">SUM(X117:X118)</f>
        <v>0</v>
      </c>
      <c r="BX117" s="484">
        <f t="shared" ref="BX117" si="544">SUM(Y117:Y118)</f>
        <v>0</v>
      </c>
      <c r="BY117" s="484">
        <f t="shared" ref="BY117" si="545">SUM(Z117:Z118)</f>
        <v>0</v>
      </c>
      <c r="BZ117" s="484">
        <f t="shared" ref="BZ117" si="546">SUM(AA117:AA118)</f>
        <v>0</v>
      </c>
      <c r="CA117" s="484">
        <f t="shared" ref="CA117" si="547">SUM(AB117:AB118)</f>
        <v>0</v>
      </c>
      <c r="CB117" s="484">
        <f t="shared" ref="CB117" si="548">SUM(AC117:AC118)</f>
        <v>0</v>
      </c>
      <c r="CC117" s="484">
        <f t="shared" ref="CC117" si="549">SUM(AD117:AD118)</f>
        <v>0</v>
      </c>
      <c r="CD117" s="484">
        <f t="shared" ref="CD117" si="550">SUM(AE117:AE118)</f>
        <v>0</v>
      </c>
      <c r="CE117" s="484">
        <f t="shared" ref="CE117" si="551">SUM(AF117:AF118)</f>
        <v>0</v>
      </c>
      <c r="CH117" s="485" t="s">
        <v>391</v>
      </c>
      <c r="CI117" s="484">
        <f>IF(OR($D117="副園長",$D117="教頭",$D117="主任保育士",$D117="主幹教諭"),0,BG117)</f>
        <v>0</v>
      </c>
      <c r="CJ117" s="484">
        <f t="shared" ref="CJ117" si="552">IF(OR($D117="副園長",$D117="教頭",$D117="主任保育士",$D117="主幹教諭"),0,BH117)</f>
        <v>0</v>
      </c>
      <c r="CK117" s="484">
        <f t="shared" ref="CK117" si="553">IF(OR($D117="副園長",$D117="教頭",$D117="主任保育士",$D117="主幹教諭"),0,BI117)</f>
        <v>0</v>
      </c>
      <c r="CL117" s="484">
        <f t="shared" ref="CL117" si="554">IF(OR($D117="副園長",$D117="教頭",$D117="主任保育士",$D117="主幹教諭"),0,BJ117)</f>
        <v>0</v>
      </c>
      <c r="CM117" s="484">
        <f t="shared" ref="CM117" si="555">IF(OR($D117="副園長",$D117="教頭",$D117="主任保育士",$D117="主幹教諭"),0,BK117)</f>
        <v>0</v>
      </c>
      <c r="CN117" s="484">
        <f t="shared" ref="CN117" si="556">IF(OR($D117="副園長",$D117="教頭",$D117="主任保育士",$D117="主幹教諭"),0,BL117)</f>
        <v>0</v>
      </c>
      <c r="CO117" s="484">
        <f t="shared" ref="CO117" si="557">IF(OR($D117="副園長",$D117="教頭",$D117="主任保育士",$D117="主幹教諭"),0,BM117)</f>
        <v>0</v>
      </c>
      <c r="CP117" s="484">
        <f t="shared" ref="CP117" si="558">IF(OR($D117="副園長",$D117="教頭",$D117="主任保育士",$D117="主幹教諭"),0,BN117)</f>
        <v>0</v>
      </c>
      <c r="CQ117" s="484">
        <f t="shared" ref="CQ117" si="559">IF(OR($D117="副園長",$D117="教頭",$D117="主任保育士",$D117="主幹教諭"),0,BO117)</f>
        <v>0</v>
      </c>
      <c r="CR117" s="484">
        <f t="shared" ref="CR117" si="560">IF(OR($D117="副園長",$D117="教頭",$D117="主任保育士",$D117="主幹教諭"),0,BP117)</f>
        <v>0</v>
      </c>
      <c r="CS117" s="484">
        <f t="shared" ref="CS117" si="561">IF(OR($D117="副園長",$D117="教頭",$D117="主任保育士",$D117="主幹教諭"),0,BQ117)</f>
        <v>0</v>
      </c>
      <c r="CT117" s="484">
        <f t="shared" ref="CT117" si="562">IF(OR($D117="副園長",$D117="教頭",$D117="主任保育士",$D117="主幹教諭"),0,BR117)</f>
        <v>0</v>
      </c>
    </row>
    <row r="118" spans="1:98" x14ac:dyDescent="0.15">
      <c r="A118" s="734"/>
      <c r="B118" s="737"/>
      <c r="C118" s="737"/>
      <c r="D118" s="737"/>
      <c r="E118" s="740"/>
      <c r="F118" s="737"/>
      <c r="G118" s="486" t="s">
        <v>320</v>
      </c>
      <c r="H118" s="487"/>
      <c r="I118" s="488" t="str">
        <f t="shared" si="506"/>
        <v/>
      </c>
      <c r="J118" s="488" t="str">
        <f t="shared" si="507"/>
        <v/>
      </c>
      <c r="K118" s="488" t="str">
        <f t="shared" si="508"/>
        <v/>
      </c>
      <c r="L118" s="488" t="str">
        <f t="shared" si="509"/>
        <v/>
      </c>
      <c r="M118" s="488" t="str">
        <f t="shared" si="510"/>
        <v/>
      </c>
      <c r="N118" s="488" t="str">
        <f t="shared" si="511"/>
        <v/>
      </c>
      <c r="O118" s="488" t="str">
        <f t="shared" si="512"/>
        <v/>
      </c>
      <c r="P118" s="488" t="str">
        <f t="shared" si="513"/>
        <v/>
      </c>
      <c r="Q118" s="488" t="str">
        <f t="shared" si="514"/>
        <v/>
      </c>
      <c r="R118" s="488" t="str">
        <f t="shared" si="515"/>
        <v/>
      </c>
      <c r="S118" s="488" t="str">
        <f t="shared" si="516"/>
        <v/>
      </c>
      <c r="T118" s="489">
        <f t="shared" si="78"/>
        <v>0</v>
      </c>
      <c r="U118" s="490"/>
      <c r="V118" s="491" t="str">
        <f t="shared" si="517"/>
        <v/>
      </c>
      <c r="W118" s="491" t="str">
        <f t="shared" si="518"/>
        <v/>
      </c>
      <c r="X118" s="491" t="str">
        <f t="shared" si="519"/>
        <v/>
      </c>
      <c r="Y118" s="491" t="str">
        <f t="shared" si="520"/>
        <v/>
      </c>
      <c r="Z118" s="491" t="str">
        <f t="shared" si="521"/>
        <v/>
      </c>
      <c r="AA118" s="491" t="str">
        <f t="shared" si="522"/>
        <v/>
      </c>
      <c r="AB118" s="491" t="str">
        <f t="shared" si="523"/>
        <v/>
      </c>
      <c r="AC118" s="491" t="str">
        <f t="shared" si="524"/>
        <v/>
      </c>
      <c r="AD118" s="491" t="str">
        <f t="shared" si="525"/>
        <v/>
      </c>
      <c r="AE118" s="491" t="str">
        <f t="shared" si="526"/>
        <v/>
      </c>
      <c r="AF118" s="491" t="str">
        <f t="shared" si="527"/>
        <v/>
      </c>
      <c r="AG118" s="489">
        <f t="shared" si="80"/>
        <v>0</v>
      </c>
      <c r="AN118" s="468">
        <v>4</v>
      </c>
      <c r="AO118" s="468">
        <v>1</v>
      </c>
      <c r="AP118" s="468">
        <v>5</v>
      </c>
      <c r="AQ118" s="476">
        <f ca="1">IF($AP118=1,IF(INDIRECT(ADDRESS(($AN118-1)*3+$AO118+5,$AP118+7))="",0,INDIRECT(ADDRESS(($AN118-1)*3+$AO118+5,$AP118+7))),IF(INDIRECT(ADDRESS(($AN118-1)*3+$AO118+5,$AP118+7))="",0,IF(COUNTIF(INDIRECT(ADDRESS(($AN118-1)*36+($AO118-1)*12+6,COLUMN())):INDIRECT(ADDRESS(($AN118-1)*36+($AO118-1)*12+$AP118+4,COLUMN())),INDIRECT(ADDRESS(($AN118-1)*3+$AO118+5,$AP118+7)))&gt;=1,0,INDIRECT(ADDRESS(($AN118-1)*3+$AO118+5,$AP118+7)))))</f>
        <v>0</v>
      </c>
      <c r="AR118" s="468">
        <f ca="1">COUNTIF(INDIRECT("H"&amp;(ROW()+12*(($AN118-1)*3+$AO118)-ROW())/12+5):INDIRECT("S"&amp;(ROW()+12*(($AN118-1)*3+$AO118)-ROW())/12+5),AQ118)</f>
        <v>0</v>
      </c>
      <c r="AS118" s="476">
        <f ca="1">IF($AP118=1,IF(INDIRECT(ADDRESS(($AN118-1)*3+$AO118+5,$AP118+20))="",0,INDIRECT(ADDRESS(($AN118-1)*3+$AO118+5,$AP118+20))),IF(INDIRECT(ADDRESS(($AN118-1)*3+$AO118+5,$AP118+20))="",0,IF(COUNTIF(INDIRECT(ADDRESS(($AN118-1)*36+($AO118-1)*12+6,COLUMN())):INDIRECT(ADDRESS(($AN118-1)*36+($AO118-1)*12+$AP118+4,COLUMN())),INDIRECT(ADDRESS(($AN118-1)*3+$AO118+5,$AP118+20)))&gt;=1,0,INDIRECT(ADDRESS(($AN118-1)*3+$AO118+5,$AP118+20)))))</f>
        <v>0</v>
      </c>
      <c r="AT118" s="468">
        <f ca="1">COUNTIF(INDIRECT("U"&amp;(ROW()+12*(($AN118-1)*3+$AO118)-ROW())/12+5):INDIRECT("AF"&amp;(ROW()+12*(($AN118-1)*3+$AO118)-ROW())/12+5),AS118)</f>
        <v>0</v>
      </c>
      <c r="AU118" s="468">
        <f ca="1">IF(AND(AQ118+AS118&gt;0,AR118+AT118&gt;0),COUNTIF(AU$6:AU117,"&gt;0")+1,0)</f>
        <v>0</v>
      </c>
      <c r="BE118" s="468">
        <v>2</v>
      </c>
      <c r="BF118" s="468" t="s">
        <v>319</v>
      </c>
      <c r="BG118" s="484">
        <f>IF(BG117+BT117&gt;マスタ!$C$3,1,0)</f>
        <v>0</v>
      </c>
      <c r="BH118" s="484">
        <f>IF(BH117+BU117&gt;マスタ!$C$3,1,0)</f>
        <v>0</v>
      </c>
      <c r="BI118" s="484">
        <f>IF(BI117+BV117&gt;マスタ!$C$3,1,0)</f>
        <v>0</v>
      </c>
      <c r="BJ118" s="484">
        <f>IF(BJ117+BW117&gt;マスタ!$C$3,1,0)</f>
        <v>0</v>
      </c>
      <c r="BK118" s="484">
        <f>IF(BK117+BX117&gt;マスタ!$C$3,1,0)</f>
        <v>0</v>
      </c>
      <c r="BL118" s="484">
        <f>IF(BL117+BY117&gt;マスタ!$C$3,1,0)</f>
        <v>0</v>
      </c>
      <c r="BM118" s="484">
        <f>IF(BM117+BZ117&gt;マスタ!$C$3,1,0)</f>
        <v>0</v>
      </c>
      <c r="BN118" s="484">
        <f>IF(BN117+CA117&gt;マスタ!$C$3,1,0)</f>
        <v>0</v>
      </c>
      <c r="BO118" s="484">
        <f>IF(BO117+CB117&gt;マスタ!$C$3,1,0)</f>
        <v>0</v>
      </c>
      <c r="BP118" s="484">
        <f>IF(BP117+CC117&gt;マスタ!$C$3,1,0)</f>
        <v>0</v>
      </c>
      <c r="BQ118" s="484">
        <f>IF(BQ117+CD117&gt;マスタ!$C$3,1,0)</f>
        <v>0</v>
      </c>
      <c r="BR118" s="484">
        <f>IF(BR117+CE117&gt;マスタ!$C$3,1,0)</f>
        <v>0</v>
      </c>
      <c r="BT118" s="484"/>
      <c r="BU118" s="484"/>
      <c r="BV118" s="484"/>
      <c r="BW118" s="484"/>
      <c r="BX118" s="484"/>
      <c r="BY118" s="484"/>
      <c r="BZ118" s="484"/>
      <c r="CA118" s="484"/>
      <c r="CB118" s="484"/>
      <c r="CC118" s="484"/>
      <c r="CD118" s="484"/>
      <c r="CE118" s="484"/>
    </row>
    <row r="119" spans="1:98" x14ac:dyDescent="0.15">
      <c r="A119" s="735"/>
      <c r="B119" s="738"/>
      <c r="C119" s="738"/>
      <c r="D119" s="738"/>
      <c r="E119" s="741"/>
      <c r="F119" s="738"/>
      <c r="G119" s="492" t="s">
        <v>462</v>
      </c>
      <c r="H119" s="493"/>
      <c r="I119" s="494"/>
      <c r="J119" s="494"/>
      <c r="K119" s="494"/>
      <c r="L119" s="494"/>
      <c r="M119" s="494"/>
      <c r="N119" s="494"/>
      <c r="O119" s="494"/>
      <c r="P119" s="494"/>
      <c r="Q119" s="494"/>
      <c r="R119" s="494"/>
      <c r="S119" s="494"/>
      <c r="T119" s="495">
        <f t="shared" si="78"/>
        <v>0</v>
      </c>
      <c r="U119" s="496"/>
      <c r="V119" s="497"/>
      <c r="W119" s="497"/>
      <c r="X119" s="497"/>
      <c r="Y119" s="497"/>
      <c r="Z119" s="497"/>
      <c r="AA119" s="497"/>
      <c r="AB119" s="497"/>
      <c r="AC119" s="497"/>
      <c r="AD119" s="497"/>
      <c r="AE119" s="497"/>
      <c r="AF119" s="497"/>
      <c r="AG119" s="495">
        <f t="shared" si="80"/>
        <v>0</v>
      </c>
      <c r="AN119" s="468">
        <v>4</v>
      </c>
      <c r="AO119" s="468">
        <v>1</v>
      </c>
      <c r="AP119" s="468">
        <v>6</v>
      </c>
      <c r="AQ119" s="476">
        <f ca="1">IF($AP119=1,IF(INDIRECT(ADDRESS(($AN119-1)*3+$AO119+5,$AP119+7))="",0,INDIRECT(ADDRESS(($AN119-1)*3+$AO119+5,$AP119+7))),IF(INDIRECT(ADDRESS(($AN119-1)*3+$AO119+5,$AP119+7))="",0,IF(COUNTIF(INDIRECT(ADDRESS(($AN119-1)*36+($AO119-1)*12+6,COLUMN())):INDIRECT(ADDRESS(($AN119-1)*36+($AO119-1)*12+$AP119+4,COLUMN())),INDIRECT(ADDRESS(($AN119-1)*3+$AO119+5,$AP119+7)))&gt;=1,0,INDIRECT(ADDRESS(($AN119-1)*3+$AO119+5,$AP119+7)))))</f>
        <v>0</v>
      </c>
      <c r="AR119" s="468">
        <f ca="1">COUNTIF(INDIRECT("H"&amp;(ROW()+12*(($AN119-1)*3+$AO119)-ROW())/12+5):INDIRECT("S"&amp;(ROW()+12*(($AN119-1)*3+$AO119)-ROW())/12+5),AQ119)</f>
        <v>0</v>
      </c>
      <c r="AS119" s="476">
        <f ca="1">IF($AP119=1,IF(INDIRECT(ADDRESS(($AN119-1)*3+$AO119+5,$AP119+20))="",0,INDIRECT(ADDRESS(($AN119-1)*3+$AO119+5,$AP119+20))),IF(INDIRECT(ADDRESS(($AN119-1)*3+$AO119+5,$AP119+20))="",0,IF(COUNTIF(INDIRECT(ADDRESS(($AN119-1)*36+($AO119-1)*12+6,COLUMN())):INDIRECT(ADDRESS(($AN119-1)*36+($AO119-1)*12+$AP119+4,COLUMN())),INDIRECT(ADDRESS(($AN119-1)*3+$AO119+5,$AP119+20)))&gt;=1,0,INDIRECT(ADDRESS(($AN119-1)*3+$AO119+5,$AP119+20)))))</f>
        <v>0</v>
      </c>
      <c r="AT119" s="468">
        <f ca="1">COUNTIF(INDIRECT("U"&amp;(ROW()+12*(($AN119-1)*3+$AO119)-ROW())/12+5):INDIRECT("AF"&amp;(ROW()+12*(($AN119-1)*3+$AO119)-ROW())/12+5),AS119)</f>
        <v>0</v>
      </c>
      <c r="AU119" s="468">
        <f ca="1">IF(AND(AQ119+AS119&gt;0,AR119+AT119&gt;0),COUNTIF(AU$6:AU118,"&gt;0")+1,0)</f>
        <v>0</v>
      </c>
      <c r="BE119" s="468">
        <v>3</v>
      </c>
      <c r="BF119" s="485"/>
      <c r="BG119" s="484"/>
      <c r="BH119" s="484"/>
      <c r="BI119" s="484"/>
      <c r="BJ119" s="484"/>
      <c r="BK119" s="484"/>
      <c r="BL119" s="484"/>
      <c r="BM119" s="484"/>
      <c r="BN119" s="484"/>
      <c r="BO119" s="484"/>
      <c r="BP119" s="484"/>
      <c r="BQ119" s="484"/>
      <c r="BR119" s="484"/>
    </row>
    <row r="120" spans="1:98" x14ac:dyDescent="0.15">
      <c r="A120" s="733">
        <v>39</v>
      </c>
      <c r="B120" s="736"/>
      <c r="C120" s="736"/>
      <c r="D120" s="736"/>
      <c r="E120" s="739"/>
      <c r="F120" s="736"/>
      <c r="G120" s="477" t="s">
        <v>321</v>
      </c>
      <c r="H120" s="478"/>
      <c r="I120" s="479" t="str">
        <f t="shared" ref="I120:I121" si="563">IF(H120="","",H120)</f>
        <v/>
      </c>
      <c r="J120" s="479" t="str">
        <f t="shared" ref="J120:J121" si="564">IF(I120="","",I120)</f>
        <v/>
      </c>
      <c r="K120" s="479" t="str">
        <f t="shared" ref="K120:K121" si="565">IF(J120="","",J120)</f>
        <v/>
      </c>
      <c r="L120" s="479" t="str">
        <f t="shared" ref="L120:L121" si="566">IF(K120="","",K120)</f>
        <v/>
      </c>
      <c r="M120" s="479" t="str">
        <f t="shared" ref="M120:M121" si="567">IF(L120="","",L120)</f>
        <v/>
      </c>
      <c r="N120" s="479" t="str">
        <f t="shared" ref="N120:N121" si="568">IF(M120="","",M120)</f>
        <v/>
      </c>
      <c r="O120" s="479" t="str">
        <f t="shared" ref="O120:O121" si="569">IF(N120="","",N120)</f>
        <v/>
      </c>
      <c r="P120" s="479" t="str">
        <f t="shared" ref="P120:P121" si="570">IF(O120="","",O120)</f>
        <v/>
      </c>
      <c r="Q120" s="479" t="str">
        <f t="shared" ref="Q120:Q121" si="571">IF(P120="","",P120)</f>
        <v/>
      </c>
      <c r="R120" s="479" t="str">
        <f t="shared" ref="R120:R121" si="572">IF(Q120="","",Q120)</f>
        <v/>
      </c>
      <c r="S120" s="479" t="str">
        <f t="shared" ref="S120:S121" si="573">IF(R120="","",R120)</f>
        <v/>
      </c>
      <c r="T120" s="480">
        <f t="shared" si="78"/>
        <v>0</v>
      </c>
      <c r="U120" s="481"/>
      <c r="V120" s="482" t="str">
        <f t="shared" ref="V120:V121" si="574">IF(U120="","",U120)</f>
        <v/>
      </c>
      <c r="W120" s="482" t="str">
        <f t="shared" ref="W120:W121" si="575">IF(V120="","",V120)</f>
        <v/>
      </c>
      <c r="X120" s="482" t="str">
        <f t="shared" ref="X120:X121" si="576">IF(W120="","",W120)</f>
        <v/>
      </c>
      <c r="Y120" s="482" t="str">
        <f t="shared" ref="Y120:Y121" si="577">IF(X120="","",X120)</f>
        <v/>
      </c>
      <c r="Z120" s="482" t="str">
        <f t="shared" ref="Z120:Z121" si="578">IF(Y120="","",Y120)</f>
        <v/>
      </c>
      <c r="AA120" s="482" t="str">
        <f t="shared" ref="AA120:AA121" si="579">IF(Z120="","",Z120)</f>
        <v/>
      </c>
      <c r="AB120" s="482" t="str">
        <f t="shared" ref="AB120:AB121" si="580">IF(AA120="","",AA120)</f>
        <v/>
      </c>
      <c r="AC120" s="482" t="str">
        <f t="shared" ref="AC120:AC121" si="581">IF(AB120="","",AB120)</f>
        <v/>
      </c>
      <c r="AD120" s="482" t="str">
        <f t="shared" ref="AD120:AD121" si="582">IF(AC120="","",AC120)</f>
        <v/>
      </c>
      <c r="AE120" s="482" t="str">
        <f t="shared" ref="AE120:AE121" si="583">IF(AD120="","",AD120)</f>
        <v/>
      </c>
      <c r="AF120" s="482" t="str">
        <f t="shared" ref="AF120:AF121" si="584">IF(AE120="","",AE120)</f>
        <v/>
      </c>
      <c r="AG120" s="480">
        <f t="shared" si="80"/>
        <v>0</v>
      </c>
      <c r="AN120" s="468">
        <v>4</v>
      </c>
      <c r="AO120" s="468">
        <v>1</v>
      </c>
      <c r="AP120" s="468">
        <v>7</v>
      </c>
      <c r="AQ120" s="476">
        <f ca="1">IF($AP120=1,IF(INDIRECT(ADDRESS(($AN120-1)*3+$AO120+5,$AP120+7))="",0,INDIRECT(ADDRESS(($AN120-1)*3+$AO120+5,$AP120+7))),IF(INDIRECT(ADDRESS(($AN120-1)*3+$AO120+5,$AP120+7))="",0,IF(COUNTIF(INDIRECT(ADDRESS(($AN120-1)*36+($AO120-1)*12+6,COLUMN())):INDIRECT(ADDRESS(($AN120-1)*36+($AO120-1)*12+$AP120+4,COLUMN())),INDIRECT(ADDRESS(($AN120-1)*3+$AO120+5,$AP120+7)))&gt;=1,0,INDIRECT(ADDRESS(($AN120-1)*3+$AO120+5,$AP120+7)))))</f>
        <v>0</v>
      </c>
      <c r="AR120" s="468">
        <f ca="1">COUNTIF(INDIRECT("H"&amp;(ROW()+12*(($AN120-1)*3+$AO120)-ROW())/12+5):INDIRECT("S"&amp;(ROW()+12*(($AN120-1)*3+$AO120)-ROW())/12+5),AQ120)</f>
        <v>0</v>
      </c>
      <c r="AS120" s="476">
        <f ca="1">IF($AP120=1,IF(INDIRECT(ADDRESS(($AN120-1)*3+$AO120+5,$AP120+20))="",0,INDIRECT(ADDRESS(($AN120-1)*3+$AO120+5,$AP120+20))),IF(INDIRECT(ADDRESS(($AN120-1)*3+$AO120+5,$AP120+20))="",0,IF(COUNTIF(INDIRECT(ADDRESS(($AN120-1)*36+($AO120-1)*12+6,COLUMN())):INDIRECT(ADDRESS(($AN120-1)*36+($AO120-1)*12+$AP120+4,COLUMN())),INDIRECT(ADDRESS(($AN120-1)*3+$AO120+5,$AP120+20)))&gt;=1,0,INDIRECT(ADDRESS(($AN120-1)*3+$AO120+5,$AP120+20)))))</f>
        <v>0</v>
      </c>
      <c r="AT120" s="468">
        <f ca="1">COUNTIF(INDIRECT("U"&amp;(ROW()+12*(($AN120-1)*3+$AO120)-ROW())/12+5):INDIRECT("AF"&amp;(ROW()+12*(($AN120-1)*3+$AO120)-ROW())/12+5),AS120)</f>
        <v>0</v>
      </c>
      <c r="AU120" s="468">
        <f ca="1">IF(AND(AQ120+AS120&gt;0,AR120+AT120&gt;0),COUNTIF(AU$6:AU119,"&gt;0")+1,0)</f>
        <v>0</v>
      </c>
      <c r="BE120" s="468">
        <v>1</v>
      </c>
      <c r="BG120" s="484">
        <f t="shared" ref="BG120" si="585">SUM(H120:H121)</f>
        <v>0</v>
      </c>
      <c r="BH120" s="484">
        <f t="shared" ref="BH120" si="586">SUM(I120:I121)</f>
        <v>0</v>
      </c>
      <c r="BI120" s="484">
        <f t="shared" ref="BI120" si="587">SUM(J120:J121)</f>
        <v>0</v>
      </c>
      <c r="BJ120" s="484">
        <f t="shared" ref="BJ120" si="588">SUM(K120:K121)</f>
        <v>0</v>
      </c>
      <c r="BK120" s="484">
        <f t="shared" ref="BK120" si="589">SUM(L120:L121)</f>
        <v>0</v>
      </c>
      <c r="BL120" s="484">
        <f t="shared" ref="BL120" si="590">SUM(M120:M121)</f>
        <v>0</v>
      </c>
      <c r="BM120" s="484">
        <f t="shared" ref="BM120" si="591">SUM(N120:N121)</f>
        <v>0</v>
      </c>
      <c r="BN120" s="484">
        <f t="shared" ref="BN120" si="592">SUM(O120:O121)</f>
        <v>0</v>
      </c>
      <c r="BO120" s="484">
        <f t="shared" ref="BO120" si="593">SUM(P120:P121)</f>
        <v>0</v>
      </c>
      <c r="BP120" s="484">
        <f t="shared" ref="BP120" si="594">SUM(Q120:Q121)</f>
        <v>0</v>
      </c>
      <c r="BQ120" s="484">
        <f t="shared" ref="BQ120" si="595">SUM(R120:R121)</f>
        <v>0</v>
      </c>
      <c r="BR120" s="484">
        <f t="shared" ref="BR120" si="596">SUM(S120:S121)</f>
        <v>0</v>
      </c>
      <c r="BT120" s="484">
        <f t="shared" ref="BT120" si="597">SUM(U120:U121)</f>
        <v>0</v>
      </c>
      <c r="BU120" s="484">
        <f t="shared" ref="BU120" si="598">SUM(V120:V121)</f>
        <v>0</v>
      </c>
      <c r="BV120" s="484">
        <f t="shared" ref="BV120" si="599">SUM(W120:W121)</f>
        <v>0</v>
      </c>
      <c r="BW120" s="484">
        <f t="shared" ref="BW120" si="600">SUM(X120:X121)</f>
        <v>0</v>
      </c>
      <c r="BX120" s="484">
        <f t="shared" ref="BX120" si="601">SUM(Y120:Y121)</f>
        <v>0</v>
      </c>
      <c r="BY120" s="484">
        <f t="shared" ref="BY120" si="602">SUM(Z120:Z121)</f>
        <v>0</v>
      </c>
      <c r="BZ120" s="484">
        <f t="shared" ref="BZ120" si="603">SUM(AA120:AA121)</f>
        <v>0</v>
      </c>
      <c r="CA120" s="484">
        <f t="shared" ref="CA120" si="604">SUM(AB120:AB121)</f>
        <v>0</v>
      </c>
      <c r="CB120" s="484">
        <f t="shared" ref="CB120" si="605">SUM(AC120:AC121)</f>
        <v>0</v>
      </c>
      <c r="CC120" s="484">
        <f t="shared" ref="CC120" si="606">SUM(AD120:AD121)</f>
        <v>0</v>
      </c>
      <c r="CD120" s="484">
        <f t="shared" ref="CD120" si="607">SUM(AE120:AE121)</f>
        <v>0</v>
      </c>
      <c r="CE120" s="484">
        <f t="shared" ref="CE120" si="608">SUM(AF120:AF121)</f>
        <v>0</v>
      </c>
      <c r="CH120" s="485" t="s">
        <v>391</v>
      </c>
      <c r="CI120" s="484">
        <f>IF(OR($D120="副園長",$D120="教頭",$D120="主任保育士",$D120="主幹教諭"),0,BG120)</f>
        <v>0</v>
      </c>
      <c r="CJ120" s="484">
        <f t="shared" ref="CJ120" si="609">IF(OR($D120="副園長",$D120="教頭",$D120="主任保育士",$D120="主幹教諭"),0,BH120)</f>
        <v>0</v>
      </c>
      <c r="CK120" s="484">
        <f t="shared" ref="CK120" si="610">IF(OR($D120="副園長",$D120="教頭",$D120="主任保育士",$D120="主幹教諭"),0,BI120)</f>
        <v>0</v>
      </c>
      <c r="CL120" s="484">
        <f t="shared" ref="CL120" si="611">IF(OR($D120="副園長",$D120="教頭",$D120="主任保育士",$D120="主幹教諭"),0,BJ120)</f>
        <v>0</v>
      </c>
      <c r="CM120" s="484">
        <f t="shared" ref="CM120" si="612">IF(OR($D120="副園長",$D120="教頭",$D120="主任保育士",$D120="主幹教諭"),0,BK120)</f>
        <v>0</v>
      </c>
      <c r="CN120" s="484">
        <f t="shared" ref="CN120" si="613">IF(OR($D120="副園長",$D120="教頭",$D120="主任保育士",$D120="主幹教諭"),0,BL120)</f>
        <v>0</v>
      </c>
      <c r="CO120" s="484">
        <f t="shared" ref="CO120" si="614">IF(OR($D120="副園長",$D120="教頭",$D120="主任保育士",$D120="主幹教諭"),0,BM120)</f>
        <v>0</v>
      </c>
      <c r="CP120" s="484">
        <f t="shared" ref="CP120" si="615">IF(OR($D120="副園長",$D120="教頭",$D120="主任保育士",$D120="主幹教諭"),0,BN120)</f>
        <v>0</v>
      </c>
      <c r="CQ120" s="484">
        <f t="shared" ref="CQ120" si="616">IF(OR($D120="副園長",$D120="教頭",$D120="主任保育士",$D120="主幹教諭"),0,BO120)</f>
        <v>0</v>
      </c>
      <c r="CR120" s="484">
        <f t="shared" ref="CR120" si="617">IF(OR($D120="副園長",$D120="教頭",$D120="主任保育士",$D120="主幹教諭"),0,BP120)</f>
        <v>0</v>
      </c>
      <c r="CS120" s="484">
        <f t="shared" ref="CS120" si="618">IF(OR($D120="副園長",$D120="教頭",$D120="主任保育士",$D120="主幹教諭"),0,BQ120)</f>
        <v>0</v>
      </c>
      <c r="CT120" s="484">
        <f t="shared" ref="CT120" si="619">IF(OR($D120="副園長",$D120="教頭",$D120="主任保育士",$D120="主幹教諭"),0,BR120)</f>
        <v>0</v>
      </c>
    </row>
    <row r="121" spans="1:98" x14ac:dyDescent="0.15">
      <c r="A121" s="734"/>
      <c r="B121" s="737"/>
      <c r="C121" s="737"/>
      <c r="D121" s="737"/>
      <c r="E121" s="740"/>
      <c r="F121" s="737"/>
      <c r="G121" s="486" t="s">
        <v>320</v>
      </c>
      <c r="H121" s="487"/>
      <c r="I121" s="488" t="str">
        <f t="shared" si="563"/>
        <v/>
      </c>
      <c r="J121" s="488" t="str">
        <f t="shared" si="564"/>
        <v/>
      </c>
      <c r="K121" s="488" t="str">
        <f t="shared" si="565"/>
        <v/>
      </c>
      <c r="L121" s="488" t="str">
        <f t="shared" si="566"/>
        <v/>
      </c>
      <c r="M121" s="488" t="str">
        <f t="shared" si="567"/>
        <v/>
      </c>
      <c r="N121" s="488" t="str">
        <f t="shared" si="568"/>
        <v/>
      </c>
      <c r="O121" s="488" t="str">
        <f t="shared" si="569"/>
        <v/>
      </c>
      <c r="P121" s="488" t="str">
        <f t="shared" si="570"/>
        <v/>
      </c>
      <c r="Q121" s="488" t="str">
        <f t="shared" si="571"/>
        <v/>
      </c>
      <c r="R121" s="488" t="str">
        <f t="shared" si="572"/>
        <v/>
      </c>
      <c r="S121" s="488" t="str">
        <f t="shared" si="573"/>
        <v/>
      </c>
      <c r="T121" s="489">
        <f t="shared" si="78"/>
        <v>0</v>
      </c>
      <c r="U121" s="490"/>
      <c r="V121" s="491" t="str">
        <f t="shared" si="574"/>
        <v/>
      </c>
      <c r="W121" s="491" t="str">
        <f t="shared" si="575"/>
        <v/>
      </c>
      <c r="X121" s="491" t="str">
        <f t="shared" si="576"/>
        <v/>
      </c>
      <c r="Y121" s="491" t="str">
        <f t="shared" si="577"/>
        <v/>
      </c>
      <c r="Z121" s="491" t="str">
        <f t="shared" si="578"/>
        <v/>
      </c>
      <c r="AA121" s="491" t="str">
        <f t="shared" si="579"/>
        <v/>
      </c>
      <c r="AB121" s="491" t="str">
        <f t="shared" si="580"/>
        <v/>
      </c>
      <c r="AC121" s="491" t="str">
        <f t="shared" si="581"/>
        <v/>
      </c>
      <c r="AD121" s="491" t="str">
        <f t="shared" si="582"/>
        <v/>
      </c>
      <c r="AE121" s="491" t="str">
        <f t="shared" si="583"/>
        <v/>
      </c>
      <c r="AF121" s="491" t="str">
        <f t="shared" si="584"/>
        <v/>
      </c>
      <c r="AG121" s="489">
        <f t="shared" si="80"/>
        <v>0</v>
      </c>
      <c r="AN121" s="468">
        <v>4</v>
      </c>
      <c r="AO121" s="468">
        <v>1</v>
      </c>
      <c r="AP121" s="468">
        <v>8</v>
      </c>
      <c r="AQ121" s="476">
        <f ca="1">IF($AP121=1,IF(INDIRECT(ADDRESS(($AN121-1)*3+$AO121+5,$AP121+7))="",0,INDIRECT(ADDRESS(($AN121-1)*3+$AO121+5,$AP121+7))),IF(INDIRECT(ADDRESS(($AN121-1)*3+$AO121+5,$AP121+7))="",0,IF(COUNTIF(INDIRECT(ADDRESS(($AN121-1)*36+($AO121-1)*12+6,COLUMN())):INDIRECT(ADDRESS(($AN121-1)*36+($AO121-1)*12+$AP121+4,COLUMN())),INDIRECT(ADDRESS(($AN121-1)*3+$AO121+5,$AP121+7)))&gt;=1,0,INDIRECT(ADDRESS(($AN121-1)*3+$AO121+5,$AP121+7)))))</f>
        <v>0</v>
      </c>
      <c r="AR121" s="468">
        <f ca="1">COUNTIF(INDIRECT("H"&amp;(ROW()+12*(($AN121-1)*3+$AO121)-ROW())/12+5):INDIRECT("S"&amp;(ROW()+12*(($AN121-1)*3+$AO121)-ROW())/12+5),AQ121)</f>
        <v>0</v>
      </c>
      <c r="AS121" s="476">
        <f ca="1">IF($AP121=1,IF(INDIRECT(ADDRESS(($AN121-1)*3+$AO121+5,$AP121+20))="",0,INDIRECT(ADDRESS(($AN121-1)*3+$AO121+5,$AP121+20))),IF(INDIRECT(ADDRESS(($AN121-1)*3+$AO121+5,$AP121+20))="",0,IF(COUNTIF(INDIRECT(ADDRESS(($AN121-1)*36+($AO121-1)*12+6,COLUMN())):INDIRECT(ADDRESS(($AN121-1)*36+($AO121-1)*12+$AP121+4,COLUMN())),INDIRECT(ADDRESS(($AN121-1)*3+$AO121+5,$AP121+20)))&gt;=1,0,INDIRECT(ADDRESS(($AN121-1)*3+$AO121+5,$AP121+20)))))</f>
        <v>0</v>
      </c>
      <c r="AT121" s="468">
        <f ca="1">COUNTIF(INDIRECT("U"&amp;(ROW()+12*(($AN121-1)*3+$AO121)-ROW())/12+5):INDIRECT("AF"&amp;(ROW()+12*(($AN121-1)*3+$AO121)-ROW())/12+5),AS121)</f>
        <v>0</v>
      </c>
      <c r="AU121" s="468">
        <f ca="1">IF(AND(AQ121+AS121&gt;0,AR121+AT121&gt;0),COUNTIF(AU$6:AU120,"&gt;0")+1,0)</f>
        <v>0</v>
      </c>
      <c r="BE121" s="468">
        <v>2</v>
      </c>
      <c r="BF121" s="468" t="s">
        <v>319</v>
      </c>
      <c r="BG121" s="484">
        <f>IF(BG120+BT120&gt;マスタ!$C$3,1,0)</f>
        <v>0</v>
      </c>
      <c r="BH121" s="484">
        <f>IF(BH120+BU120&gt;マスタ!$C$3,1,0)</f>
        <v>0</v>
      </c>
      <c r="BI121" s="484">
        <f>IF(BI120+BV120&gt;マスタ!$C$3,1,0)</f>
        <v>0</v>
      </c>
      <c r="BJ121" s="484">
        <f>IF(BJ120+BW120&gt;マスタ!$C$3,1,0)</f>
        <v>0</v>
      </c>
      <c r="BK121" s="484">
        <f>IF(BK120+BX120&gt;マスタ!$C$3,1,0)</f>
        <v>0</v>
      </c>
      <c r="BL121" s="484">
        <f>IF(BL120+BY120&gt;マスタ!$C$3,1,0)</f>
        <v>0</v>
      </c>
      <c r="BM121" s="484">
        <f>IF(BM120+BZ120&gt;マスタ!$C$3,1,0)</f>
        <v>0</v>
      </c>
      <c r="BN121" s="484">
        <f>IF(BN120+CA120&gt;マスタ!$C$3,1,0)</f>
        <v>0</v>
      </c>
      <c r="BO121" s="484">
        <f>IF(BO120+CB120&gt;マスタ!$C$3,1,0)</f>
        <v>0</v>
      </c>
      <c r="BP121" s="484">
        <f>IF(BP120+CC120&gt;マスタ!$C$3,1,0)</f>
        <v>0</v>
      </c>
      <c r="BQ121" s="484">
        <f>IF(BQ120+CD120&gt;マスタ!$C$3,1,0)</f>
        <v>0</v>
      </c>
      <c r="BR121" s="484">
        <f>IF(BR120+CE120&gt;マスタ!$C$3,1,0)</f>
        <v>0</v>
      </c>
      <c r="BT121" s="484"/>
      <c r="BU121" s="484"/>
      <c r="BV121" s="484"/>
      <c r="BW121" s="484"/>
      <c r="BX121" s="484"/>
      <c r="BY121" s="484"/>
      <c r="BZ121" s="484"/>
      <c r="CA121" s="484"/>
      <c r="CB121" s="484"/>
      <c r="CC121" s="484"/>
      <c r="CD121" s="484"/>
      <c r="CE121" s="484"/>
    </row>
    <row r="122" spans="1:98" x14ac:dyDescent="0.15">
      <c r="A122" s="735"/>
      <c r="B122" s="738"/>
      <c r="C122" s="738"/>
      <c r="D122" s="738"/>
      <c r="E122" s="741"/>
      <c r="F122" s="738"/>
      <c r="G122" s="492" t="s">
        <v>462</v>
      </c>
      <c r="H122" s="493"/>
      <c r="I122" s="494"/>
      <c r="J122" s="494"/>
      <c r="K122" s="494"/>
      <c r="L122" s="494"/>
      <c r="M122" s="494"/>
      <c r="N122" s="494"/>
      <c r="O122" s="494"/>
      <c r="P122" s="494"/>
      <c r="Q122" s="494"/>
      <c r="R122" s="494"/>
      <c r="S122" s="494"/>
      <c r="T122" s="495">
        <f t="shared" si="78"/>
        <v>0</v>
      </c>
      <c r="U122" s="496"/>
      <c r="V122" s="497"/>
      <c r="W122" s="497"/>
      <c r="X122" s="497"/>
      <c r="Y122" s="497"/>
      <c r="Z122" s="497"/>
      <c r="AA122" s="497"/>
      <c r="AB122" s="497"/>
      <c r="AC122" s="497"/>
      <c r="AD122" s="497"/>
      <c r="AE122" s="497"/>
      <c r="AF122" s="497"/>
      <c r="AG122" s="495">
        <f t="shared" si="80"/>
        <v>0</v>
      </c>
      <c r="AN122" s="468">
        <v>4</v>
      </c>
      <c r="AO122" s="468">
        <v>1</v>
      </c>
      <c r="AP122" s="468">
        <v>9</v>
      </c>
      <c r="AQ122" s="476">
        <f ca="1">IF($AP122=1,IF(INDIRECT(ADDRESS(($AN122-1)*3+$AO122+5,$AP122+7))="",0,INDIRECT(ADDRESS(($AN122-1)*3+$AO122+5,$AP122+7))),IF(INDIRECT(ADDRESS(($AN122-1)*3+$AO122+5,$AP122+7))="",0,IF(COUNTIF(INDIRECT(ADDRESS(($AN122-1)*36+($AO122-1)*12+6,COLUMN())):INDIRECT(ADDRESS(($AN122-1)*36+($AO122-1)*12+$AP122+4,COLUMN())),INDIRECT(ADDRESS(($AN122-1)*3+$AO122+5,$AP122+7)))&gt;=1,0,INDIRECT(ADDRESS(($AN122-1)*3+$AO122+5,$AP122+7)))))</f>
        <v>0</v>
      </c>
      <c r="AR122" s="468">
        <f ca="1">COUNTIF(INDIRECT("H"&amp;(ROW()+12*(($AN122-1)*3+$AO122)-ROW())/12+5):INDIRECT("S"&amp;(ROW()+12*(($AN122-1)*3+$AO122)-ROW())/12+5),AQ122)</f>
        <v>0</v>
      </c>
      <c r="AS122" s="476">
        <f ca="1">IF($AP122=1,IF(INDIRECT(ADDRESS(($AN122-1)*3+$AO122+5,$AP122+20))="",0,INDIRECT(ADDRESS(($AN122-1)*3+$AO122+5,$AP122+20))),IF(INDIRECT(ADDRESS(($AN122-1)*3+$AO122+5,$AP122+20))="",0,IF(COUNTIF(INDIRECT(ADDRESS(($AN122-1)*36+($AO122-1)*12+6,COLUMN())):INDIRECT(ADDRESS(($AN122-1)*36+($AO122-1)*12+$AP122+4,COLUMN())),INDIRECT(ADDRESS(($AN122-1)*3+$AO122+5,$AP122+20)))&gt;=1,0,INDIRECT(ADDRESS(($AN122-1)*3+$AO122+5,$AP122+20)))))</f>
        <v>0</v>
      </c>
      <c r="AT122" s="468">
        <f ca="1">COUNTIF(INDIRECT("U"&amp;(ROW()+12*(($AN122-1)*3+$AO122)-ROW())/12+5):INDIRECT("AF"&amp;(ROW()+12*(($AN122-1)*3+$AO122)-ROW())/12+5),AS122)</f>
        <v>0</v>
      </c>
      <c r="AU122" s="468">
        <f ca="1">IF(AND(AQ122+AS122&gt;0,AR122+AT122&gt;0),COUNTIF(AU$6:AU121,"&gt;0")+1,0)</f>
        <v>0</v>
      </c>
      <c r="BE122" s="468">
        <v>3</v>
      </c>
      <c r="BF122" s="485"/>
      <c r="BG122" s="484"/>
      <c r="BH122" s="484"/>
      <c r="BI122" s="484"/>
      <c r="BJ122" s="484"/>
      <c r="BK122" s="484"/>
      <c r="BL122" s="484"/>
      <c r="BM122" s="484"/>
      <c r="BN122" s="484"/>
      <c r="BO122" s="484"/>
      <c r="BP122" s="484"/>
      <c r="BQ122" s="484"/>
      <c r="BR122" s="484"/>
      <c r="BT122" s="484"/>
      <c r="BU122" s="484"/>
      <c r="BV122" s="484"/>
      <c r="BW122" s="484"/>
      <c r="BX122" s="484"/>
      <c r="BY122" s="484"/>
      <c r="BZ122" s="484"/>
      <c r="CA122" s="484"/>
      <c r="CB122" s="484"/>
      <c r="CC122" s="484"/>
      <c r="CD122" s="484"/>
      <c r="CE122" s="484"/>
    </row>
    <row r="123" spans="1:98" x14ac:dyDescent="0.15">
      <c r="A123" s="733">
        <v>40</v>
      </c>
      <c r="B123" s="736"/>
      <c r="C123" s="736"/>
      <c r="D123" s="736"/>
      <c r="E123" s="739"/>
      <c r="F123" s="736"/>
      <c r="G123" s="477" t="s">
        <v>321</v>
      </c>
      <c r="H123" s="478"/>
      <c r="I123" s="479" t="str">
        <f t="shared" ref="I123:I124" si="620">IF(H123="","",H123)</f>
        <v/>
      </c>
      <c r="J123" s="479" t="str">
        <f t="shared" ref="J123:J124" si="621">IF(I123="","",I123)</f>
        <v/>
      </c>
      <c r="K123" s="479" t="str">
        <f t="shared" ref="K123:K124" si="622">IF(J123="","",J123)</f>
        <v/>
      </c>
      <c r="L123" s="479" t="str">
        <f t="shared" ref="L123:L124" si="623">IF(K123="","",K123)</f>
        <v/>
      </c>
      <c r="M123" s="479" t="str">
        <f t="shared" ref="M123:M124" si="624">IF(L123="","",L123)</f>
        <v/>
      </c>
      <c r="N123" s="479" t="str">
        <f t="shared" ref="N123:N124" si="625">IF(M123="","",M123)</f>
        <v/>
      </c>
      <c r="O123" s="479" t="str">
        <f t="shared" ref="O123:O124" si="626">IF(N123="","",N123)</f>
        <v/>
      </c>
      <c r="P123" s="479" t="str">
        <f t="shared" ref="P123:P124" si="627">IF(O123="","",O123)</f>
        <v/>
      </c>
      <c r="Q123" s="479" t="str">
        <f t="shared" ref="Q123:Q124" si="628">IF(P123="","",P123)</f>
        <v/>
      </c>
      <c r="R123" s="479" t="str">
        <f t="shared" ref="R123:R124" si="629">IF(Q123="","",Q123)</f>
        <v/>
      </c>
      <c r="S123" s="479" t="str">
        <f t="shared" ref="S123:S124" si="630">IF(R123="","",R123)</f>
        <v/>
      </c>
      <c r="T123" s="480">
        <f t="shared" si="78"/>
        <v>0</v>
      </c>
      <c r="U123" s="481"/>
      <c r="V123" s="482" t="str">
        <f t="shared" ref="V123:V124" si="631">IF(U123="","",U123)</f>
        <v/>
      </c>
      <c r="W123" s="482" t="str">
        <f t="shared" ref="W123:W124" si="632">IF(V123="","",V123)</f>
        <v/>
      </c>
      <c r="X123" s="482" t="str">
        <f t="shared" ref="X123:X124" si="633">IF(W123="","",W123)</f>
        <v/>
      </c>
      <c r="Y123" s="482" t="str">
        <f t="shared" ref="Y123:Y124" si="634">IF(X123="","",X123)</f>
        <v/>
      </c>
      <c r="Z123" s="482" t="str">
        <f t="shared" ref="Z123:Z124" si="635">IF(Y123="","",Y123)</f>
        <v/>
      </c>
      <c r="AA123" s="482" t="str">
        <f t="shared" ref="AA123:AA124" si="636">IF(Z123="","",Z123)</f>
        <v/>
      </c>
      <c r="AB123" s="482" t="str">
        <f t="shared" ref="AB123:AB124" si="637">IF(AA123="","",AA123)</f>
        <v/>
      </c>
      <c r="AC123" s="482" t="str">
        <f t="shared" ref="AC123:AC124" si="638">IF(AB123="","",AB123)</f>
        <v/>
      </c>
      <c r="AD123" s="482" t="str">
        <f t="shared" ref="AD123:AD124" si="639">IF(AC123="","",AC123)</f>
        <v/>
      </c>
      <c r="AE123" s="482" t="str">
        <f t="shared" ref="AE123:AE124" si="640">IF(AD123="","",AD123)</f>
        <v/>
      </c>
      <c r="AF123" s="482" t="str">
        <f t="shared" ref="AF123:AF124" si="641">IF(AE123="","",AE123)</f>
        <v/>
      </c>
      <c r="AG123" s="480">
        <f t="shared" si="80"/>
        <v>0</v>
      </c>
      <c r="AN123" s="468">
        <v>4</v>
      </c>
      <c r="AO123" s="468">
        <v>1</v>
      </c>
      <c r="AP123" s="468">
        <v>10</v>
      </c>
      <c r="AQ123" s="476">
        <f ca="1">IF($AP123=1,IF(INDIRECT(ADDRESS(($AN123-1)*3+$AO123+5,$AP123+7))="",0,INDIRECT(ADDRESS(($AN123-1)*3+$AO123+5,$AP123+7))),IF(INDIRECT(ADDRESS(($AN123-1)*3+$AO123+5,$AP123+7))="",0,IF(COUNTIF(INDIRECT(ADDRESS(($AN123-1)*36+($AO123-1)*12+6,COLUMN())):INDIRECT(ADDRESS(($AN123-1)*36+($AO123-1)*12+$AP123+4,COLUMN())),INDIRECT(ADDRESS(($AN123-1)*3+$AO123+5,$AP123+7)))&gt;=1,0,INDIRECT(ADDRESS(($AN123-1)*3+$AO123+5,$AP123+7)))))</f>
        <v>0</v>
      </c>
      <c r="AR123" s="468">
        <f ca="1">COUNTIF(INDIRECT("H"&amp;(ROW()+12*(($AN123-1)*3+$AO123)-ROW())/12+5):INDIRECT("S"&amp;(ROW()+12*(($AN123-1)*3+$AO123)-ROW())/12+5),AQ123)</f>
        <v>0</v>
      </c>
      <c r="AS123" s="476">
        <f ca="1">IF($AP123=1,IF(INDIRECT(ADDRESS(($AN123-1)*3+$AO123+5,$AP123+20))="",0,INDIRECT(ADDRESS(($AN123-1)*3+$AO123+5,$AP123+20))),IF(INDIRECT(ADDRESS(($AN123-1)*3+$AO123+5,$AP123+20))="",0,IF(COUNTIF(INDIRECT(ADDRESS(($AN123-1)*36+($AO123-1)*12+6,COLUMN())):INDIRECT(ADDRESS(($AN123-1)*36+($AO123-1)*12+$AP123+4,COLUMN())),INDIRECT(ADDRESS(($AN123-1)*3+$AO123+5,$AP123+20)))&gt;=1,0,INDIRECT(ADDRESS(($AN123-1)*3+$AO123+5,$AP123+20)))))</f>
        <v>0</v>
      </c>
      <c r="AT123" s="468">
        <f ca="1">COUNTIF(INDIRECT("U"&amp;(ROW()+12*(($AN123-1)*3+$AO123)-ROW())/12+5):INDIRECT("AF"&amp;(ROW()+12*(($AN123-1)*3+$AO123)-ROW())/12+5),AS123)</f>
        <v>0</v>
      </c>
      <c r="AU123" s="468">
        <f ca="1">IF(AND(AQ123+AS123&gt;0,AR123+AT123&gt;0),COUNTIF(AU$6:AU122,"&gt;0")+1,0)</f>
        <v>0</v>
      </c>
      <c r="BE123" s="468">
        <v>1</v>
      </c>
      <c r="BG123" s="484">
        <f t="shared" ref="BG123" si="642">SUM(H123:H124)</f>
        <v>0</v>
      </c>
      <c r="BH123" s="484">
        <f t="shared" ref="BH123" si="643">SUM(I123:I124)</f>
        <v>0</v>
      </c>
      <c r="BI123" s="484">
        <f t="shared" ref="BI123" si="644">SUM(J123:J124)</f>
        <v>0</v>
      </c>
      <c r="BJ123" s="484">
        <f t="shared" ref="BJ123" si="645">SUM(K123:K124)</f>
        <v>0</v>
      </c>
      <c r="BK123" s="484">
        <f t="shared" ref="BK123" si="646">SUM(L123:L124)</f>
        <v>0</v>
      </c>
      <c r="BL123" s="484">
        <f t="shared" ref="BL123" si="647">SUM(M123:M124)</f>
        <v>0</v>
      </c>
      <c r="BM123" s="484">
        <f t="shared" ref="BM123" si="648">SUM(N123:N124)</f>
        <v>0</v>
      </c>
      <c r="BN123" s="484">
        <f t="shared" ref="BN123" si="649">SUM(O123:O124)</f>
        <v>0</v>
      </c>
      <c r="BO123" s="484">
        <f t="shared" ref="BO123" si="650">SUM(P123:P124)</f>
        <v>0</v>
      </c>
      <c r="BP123" s="484">
        <f t="shared" ref="BP123" si="651">SUM(Q123:Q124)</f>
        <v>0</v>
      </c>
      <c r="BQ123" s="484">
        <f t="shared" ref="BQ123" si="652">SUM(R123:R124)</f>
        <v>0</v>
      </c>
      <c r="BR123" s="484">
        <f t="shared" ref="BR123" si="653">SUM(S123:S124)</f>
        <v>0</v>
      </c>
      <c r="BT123" s="484">
        <f t="shared" ref="BT123" si="654">SUM(U123:U124)</f>
        <v>0</v>
      </c>
      <c r="BU123" s="484">
        <f t="shared" ref="BU123" si="655">SUM(V123:V124)</f>
        <v>0</v>
      </c>
      <c r="BV123" s="484">
        <f t="shared" ref="BV123" si="656">SUM(W123:W124)</f>
        <v>0</v>
      </c>
      <c r="BW123" s="484">
        <f t="shared" ref="BW123" si="657">SUM(X123:X124)</f>
        <v>0</v>
      </c>
      <c r="BX123" s="484">
        <f t="shared" ref="BX123" si="658">SUM(Y123:Y124)</f>
        <v>0</v>
      </c>
      <c r="BY123" s="484">
        <f t="shared" ref="BY123" si="659">SUM(Z123:Z124)</f>
        <v>0</v>
      </c>
      <c r="BZ123" s="484">
        <f t="shared" ref="BZ123" si="660">SUM(AA123:AA124)</f>
        <v>0</v>
      </c>
      <c r="CA123" s="484">
        <f t="shared" ref="CA123" si="661">SUM(AB123:AB124)</f>
        <v>0</v>
      </c>
      <c r="CB123" s="484">
        <f t="shared" ref="CB123" si="662">SUM(AC123:AC124)</f>
        <v>0</v>
      </c>
      <c r="CC123" s="484">
        <f t="shared" ref="CC123" si="663">SUM(AD123:AD124)</f>
        <v>0</v>
      </c>
      <c r="CD123" s="484">
        <f t="shared" ref="CD123" si="664">SUM(AE123:AE124)</f>
        <v>0</v>
      </c>
      <c r="CE123" s="484">
        <f t="shared" ref="CE123" si="665">SUM(AF123:AF124)</f>
        <v>0</v>
      </c>
      <c r="CH123" s="485" t="s">
        <v>391</v>
      </c>
      <c r="CI123" s="484">
        <f>IF(OR($D123="副園長",$D123="教頭",$D123="主任保育士",$D123="主幹教諭"),0,BG123)</f>
        <v>0</v>
      </c>
      <c r="CJ123" s="484">
        <f t="shared" ref="CJ123" si="666">IF(OR($D123="副園長",$D123="教頭",$D123="主任保育士",$D123="主幹教諭"),0,BH123)</f>
        <v>0</v>
      </c>
      <c r="CK123" s="484">
        <f t="shared" ref="CK123" si="667">IF(OR($D123="副園長",$D123="教頭",$D123="主任保育士",$D123="主幹教諭"),0,BI123)</f>
        <v>0</v>
      </c>
      <c r="CL123" s="484">
        <f t="shared" ref="CL123" si="668">IF(OR($D123="副園長",$D123="教頭",$D123="主任保育士",$D123="主幹教諭"),0,BJ123)</f>
        <v>0</v>
      </c>
      <c r="CM123" s="484">
        <f t="shared" ref="CM123" si="669">IF(OR($D123="副園長",$D123="教頭",$D123="主任保育士",$D123="主幹教諭"),0,BK123)</f>
        <v>0</v>
      </c>
      <c r="CN123" s="484">
        <f t="shared" ref="CN123" si="670">IF(OR($D123="副園長",$D123="教頭",$D123="主任保育士",$D123="主幹教諭"),0,BL123)</f>
        <v>0</v>
      </c>
      <c r="CO123" s="484">
        <f t="shared" ref="CO123" si="671">IF(OR($D123="副園長",$D123="教頭",$D123="主任保育士",$D123="主幹教諭"),0,BM123)</f>
        <v>0</v>
      </c>
      <c r="CP123" s="484">
        <f t="shared" ref="CP123" si="672">IF(OR($D123="副園長",$D123="教頭",$D123="主任保育士",$D123="主幹教諭"),0,BN123)</f>
        <v>0</v>
      </c>
      <c r="CQ123" s="484">
        <f t="shared" ref="CQ123" si="673">IF(OR($D123="副園長",$D123="教頭",$D123="主任保育士",$D123="主幹教諭"),0,BO123)</f>
        <v>0</v>
      </c>
      <c r="CR123" s="484">
        <f t="shared" ref="CR123" si="674">IF(OR($D123="副園長",$D123="教頭",$D123="主任保育士",$D123="主幹教諭"),0,BP123)</f>
        <v>0</v>
      </c>
      <c r="CS123" s="484">
        <f t="shared" ref="CS123" si="675">IF(OR($D123="副園長",$D123="教頭",$D123="主任保育士",$D123="主幹教諭"),0,BQ123)</f>
        <v>0</v>
      </c>
      <c r="CT123" s="484">
        <f t="shared" ref="CT123" si="676">IF(OR($D123="副園長",$D123="教頭",$D123="主任保育士",$D123="主幹教諭"),0,BR123)</f>
        <v>0</v>
      </c>
    </row>
    <row r="124" spans="1:98" x14ac:dyDescent="0.15">
      <c r="A124" s="734"/>
      <c r="B124" s="737"/>
      <c r="C124" s="737"/>
      <c r="D124" s="737"/>
      <c r="E124" s="740"/>
      <c r="F124" s="737"/>
      <c r="G124" s="486" t="s">
        <v>320</v>
      </c>
      <c r="H124" s="487"/>
      <c r="I124" s="488" t="str">
        <f t="shared" si="620"/>
        <v/>
      </c>
      <c r="J124" s="488" t="str">
        <f t="shared" si="621"/>
        <v/>
      </c>
      <c r="K124" s="488" t="str">
        <f t="shared" si="622"/>
        <v/>
      </c>
      <c r="L124" s="488" t="str">
        <f t="shared" si="623"/>
        <v/>
      </c>
      <c r="M124" s="488" t="str">
        <f t="shared" si="624"/>
        <v/>
      </c>
      <c r="N124" s="488" t="str">
        <f t="shared" si="625"/>
        <v/>
      </c>
      <c r="O124" s="488" t="str">
        <f t="shared" si="626"/>
        <v/>
      </c>
      <c r="P124" s="488" t="str">
        <f t="shared" si="627"/>
        <v/>
      </c>
      <c r="Q124" s="488" t="str">
        <f t="shared" si="628"/>
        <v/>
      </c>
      <c r="R124" s="488" t="str">
        <f t="shared" si="629"/>
        <v/>
      </c>
      <c r="S124" s="488" t="str">
        <f t="shared" si="630"/>
        <v/>
      </c>
      <c r="T124" s="489">
        <f t="shared" si="78"/>
        <v>0</v>
      </c>
      <c r="U124" s="490"/>
      <c r="V124" s="491" t="str">
        <f t="shared" si="631"/>
        <v/>
      </c>
      <c r="W124" s="491" t="str">
        <f t="shared" si="632"/>
        <v/>
      </c>
      <c r="X124" s="491" t="str">
        <f t="shared" si="633"/>
        <v/>
      </c>
      <c r="Y124" s="491" t="str">
        <f t="shared" si="634"/>
        <v/>
      </c>
      <c r="Z124" s="491" t="str">
        <f t="shared" si="635"/>
        <v/>
      </c>
      <c r="AA124" s="491" t="str">
        <f t="shared" si="636"/>
        <v/>
      </c>
      <c r="AB124" s="491" t="str">
        <f t="shared" si="637"/>
        <v/>
      </c>
      <c r="AC124" s="491" t="str">
        <f t="shared" si="638"/>
        <v/>
      </c>
      <c r="AD124" s="491" t="str">
        <f t="shared" si="639"/>
        <v/>
      </c>
      <c r="AE124" s="491" t="str">
        <f t="shared" si="640"/>
        <v/>
      </c>
      <c r="AF124" s="491" t="str">
        <f t="shared" si="641"/>
        <v/>
      </c>
      <c r="AG124" s="489">
        <f t="shared" si="80"/>
        <v>0</v>
      </c>
      <c r="AN124" s="468">
        <v>4</v>
      </c>
      <c r="AO124" s="468">
        <v>1</v>
      </c>
      <c r="AP124" s="468">
        <v>11</v>
      </c>
      <c r="AQ124" s="476">
        <f ca="1">IF($AP124=1,IF(INDIRECT(ADDRESS(($AN124-1)*3+$AO124+5,$AP124+7))="",0,INDIRECT(ADDRESS(($AN124-1)*3+$AO124+5,$AP124+7))),IF(INDIRECT(ADDRESS(($AN124-1)*3+$AO124+5,$AP124+7))="",0,IF(COUNTIF(INDIRECT(ADDRESS(($AN124-1)*36+($AO124-1)*12+6,COLUMN())):INDIRECT(ADDRESS(($AN124-1)*36+($AO124-1)*12+$AP124+4,COLUMN())),INDIRECT(ADDRESS(($AN124-1)*3+$AO124+5,$AP124+7)))&gt;=1,0,INDIRECT(ADDRESS(($AN124-1)*3+$AO124+5,$AP124+7)))))</f>
        <v>0</v>
      </c>
      <c r="AR124" s="468">
        <f ca="1">COUNTIF(INDIRECT("H"&amp;(ROW()+12*(($AN124-1)*3+$AO124)-ROW())/12+5):INDIRECT("S"&amp;(ROW()+12*(($AN124-1)*3+$AO124)-ROW())/12+5),AQ124)</f>
        <v>0</v>
      </c>
      <c r="AS124" s="476">
        <f ca="1">IF($AP124=1,IF(INDIRECT(ADDRESS(($AN124-1)*3+$AO124+5,$AP124+20))="",0,INDIRECT(ADDRESS(($AN124-1)*3+$AO124+5,$AP124+20))),IF(INDIRECT(ADDRESS(($AN124-1)*3+$AO124+5,$AP124+20))="",0,IF(COUNTIF(INDIRECT(ADDRESS(($AN124-1)*36+($AO124-1)*12+6,COLUMN())):INDIRECT(ADDRESS(($AN124-1)*36+($AO124-1)*12+$AP124+4,COLUMN())),INDIRECT(ADDRESS(($AN124-1)*3+$AO124+5,$AP124+20)))&gt;=1,0,INDIRECT(ADDRESS(($AN124-1)*3+$AO124+5,$AP124+20)))))</f>
        <v>0</v>
      </c>
      <c r="AT124" s="468">
        <f ca="1">COUNTIF(INDIRECT("U"&amp;(ROW()+12*(($AN124-1)*3+$AO124)-ROW())/12+5):INDIRECT("AF"&amp;(ROW()+12*(($AN124-1)*3+$AO124)-ROW())/12+5),AS124)</f>
        <v>0</v>
      </c>
      <c r="AU124" s="468">
        <f ca="1">IF(AND(AQ124+AS124&gt;0,AR124+AT124&gt;0),COUNTIF(AU$6:AU123,"&gt;0")+1,0)</f>
        <v>0</v>
      </c>
      <c r="BE124" s="468">
        <v>2</v>
      </c>
      <c r="BF124" s="468" t="s">
        <v>319</v>
      </c>
      <c r="BG124" s="484">
        <f>IF(BG123+BT123&gt;マスタ!$C$3,1,0)</f>
        <v>0</v>
      </c>
      <c r="BH124" s="484">
        <f>IF(BH123+BU123&gt;マスタ!$C$3,1,0)</f>
        <v>0</v>
      </c>
      <c r="BI124" s="484">
        <f>IF(BI123+BV123&gt;マスタ!$C$3,1,0)</f>
        <v>0</v>
      </c>
      <c r="BJ124" s="484">
        <f>IF(BJ123+BW123&gt;マスタ!$C$3,1,0)</f>
        <v>0</v>
      </c>
      <c r="BK124" s="484">
        <f>IF(BK123+BX123&gt;マスタ!$C$3,1,0)</f>
        <v>0</v>
      </c>
      <c r="BL124" s="484">
        <f>IF(BL123+BY123&gt;マスタ!$C$3,1,0)</f>
        <v>0</v>
      </c>
      <c r="BM124" s="484">
        <f>IF(BM123+BZ123&gt;マスタ!$C$3,1,0)</f>
        <v>0</v>
      </c>
      <c r="BN124" s="484">
        <f>IF(BN123+CA123&gt;マスタ!$C$3,1,0)</f>
        <v>0</v>
      </c>
      <c r="BO124" s="484">
        <f>IF(BO123+CB123&gt;マスタ!$C$3,1,0)</f>
        <v>0</v>
      </c>
      <c r="BP124" s="484">
        <f>IF(BP123+CC123&gt;マスタ!$C$3,1,0)</f>
        <v>0</v>
      </c>
      <c r="BQ124" s="484">
        <f>IF(BQ123+CD123&gt;マスタ!$C$3,1,0)</f>
        <v>0</v>
      </c>
      <c r="BR124" s="484">
        <f>IF(BR123+CE123&gt;マスタ!$C$3,1,0)</f>
        <v>0</v>
      </c>
      <c r="BT124" s="484"/>
      <c r="BU124" s="484"/>
      <c r="BV124" s="484"/>
      <c r="BW124" s="484"/>
      <c r="BX124" s="484"/>
      <c r="BY124" s="484"/>
      <c r="BZ124" s="484"/>
      <c r="CA124" s="484"/>
      <c r="CB124" s="484"/>
      <c r="CC124" s="484"/>
      <c r="CD124" s="484"/>
      <c r="CE124" s="484"/>
    </row>
    <row r="125" spans="1:98" x14ac:dyDescent="0.15">
      <c r="A125" s="735"/>
      <c r="B125" s="738"/>
      <c r="C125" s="738"/>
      <c r="D125" s="738"/>
      <c r="E125" s="741"/>
      <c r="F125" s="738"/>
      <c r="G125" s="492" t="s">
        <v>462</v>
      </c>
      <c r="H125" s="493"/>
      <c r="I125" s="494"/>
      <c r="J125" s="494"/>
      <c r="K125" s="494"/>
      <c r="L125" s="494"/>
      <c r="M125" s="494"/>
      <c r="N125" s="494"/>
      <c r="O125" s="494"/>
      <c r="P125" s="494"/>
      <c r="Q125" s="494"/>
      <c r="R125" s="494"/>
      <c r="S125" s="494"/>
      <c r="T125" s="495">
        <f t="shared" si="78"/>
        <v>0</v>
      </c>
      <c r="U125" s="496"/>
      <c r="V125" s="497"/>
      <c r="W125" s="497"/>
      <c r="X125" s="497"/>
      <c r="Y125" s="497"/>
      <c r="Z125" s="497"/>
      <c r="AA125" s="497"/>
      <c r="AB125" s="497"/>
      <c r="AC125" s="497"/>
      <c r="AD125" s="497"/>
      <c r="AE125" s="497"/>
      <c r="AF125" s="497"/>
      <c r="AG125" s="495">
        <f t="shared" si="80"/>
        <v>0</v>
      </c>
      <c r="AN125" s="468">
        <v>4</v>
      </c>
      <c r="AO125" s="468">
        <v>1</v>
      </c>
      <c r="AP125" s="468">
        <v>12</v>
      </c>
      <c r="AQ125" s="476">
        <f ca="1">IF($AP125=1,IF(INDIRECT(ADDRESS(($AN125-1)*3+$AO125+5,$AP125+7))="",0,INDIRECT(ADDRESS(($AN125-1)*3+$AO125+5,$AP125+7))),IF(INDIRECT(ADDRESS(($AN125-1)*3+$AO125+5,$AP125+7))="",0,IF(COUNTIF(INDIRECT(ADDRESS(($AN125-1)*36+($AO125-1)*12+6,COLUMN())):INDIRECT(ADDRESS(($AN125-1)*36+($AO125-1)*12+$AP125+4,COLUMN())),INDIRECT(ADDRESS(($AN125-1)*3+$AO125+5,$AP125+7)))&gt;=1,0,INDIRECT(ADDRESS(($AN125-1)*3+$AO125+5,$AP125+7)))))</f>
        <v>0</v>
      </c>
      <c r="AR125" s="468">
        <f ca="1">COUNTIF(INDIRECT("H"&amp;(ROW()+12*(($AN125-1)*3+$AO125)-ROW())/12+5):INDIRECT("S"&amp;(ROW()+12*(($AN125-1)*3+$AO125)-ROW())/12+5),AQ125)</f>
        <v>0</v>
      </c>
      <c r="AS125" s="476">
        <f ca="1">IF($AP125=1,IF(INDIRECT(ADDRESS(($AN125-1)*3+$AO125+5,$AP125+20))="",0,INDIRECT(ADDRESS(($AN125-1)*3+$AO125+5,$AP125+20))),IF(INDIRECT(ADDRESS(($AN125-1)*3+$AO125+5,$AP125+20))="",0,IF(COUNTIF(INDIRECT(ADDRESS(($AN125-1)*36+($AO125-1)*12+6,COLUMN())):INDIRECT(ADDRESS(($AN125-1)*36+($AO125-1)*12+$AP125+4,COLUMN())),INDIRECT(ADDRESS(($AN125-1)*3+$AO125+5,$AP125+20)))&gt;=1,0,INDIRECT(ADDRESS(($AN125-1)*3+$AO125+5,$AP125+20)))))</f>
        <v>0</v>
      </c>
      <c r="AT125" s="468">
        <f ca="1">COUNTIF(INDIRECT("U"&amp;(ROW()+12*(($AN125-1)*3+$AO125)-ROW())/12+5):INDIRECT("AF"&amp;(ROW()+12*(($AN125-1)*3+$AO125)-ROW())/12+5),AS125)</f>
        <v>0</v>
      </c>
      <c r="AU125" s="468">
        <f ca="1">IF(AND(AQ125+AS125&gt;0,AR125+AT125&gt;0),COUNTIF(AU$6:AU124,"&gt;0")+1,0)</f>
        <v>0</v>
      </c>
      <c r="BE125" s="468">
        <v>3</v>
      </c>
      <c r="BF125" s="485"/>
      <c r="BG125" s="484"/>
      <c r="BH125" s="484"/>
      <c r="BI125" s="484"/>
      <c r="BJ125" s="484"/>
      <c r="BK125" s="484"/>
      <c r="BL125" s="484"/>
      <c r="BM125" s="484"/>
      <c r="BN125" s="484"/>
      <c r="BO125" s="484"/>
      <c r="BP125" s="484"/>
      <c r="BQ125" s="484"/>
      <c r="BR125" s="484"/>
    </row>
    <row r="126" spans="1:98" x14ac:dyDescent="0.15">
      <c r="A126" s="733">
        <v>41</v>
      </c>
      <c r="B126" s="736"/>
      <c r="C126" s="736"/>
      <c r="D126" s="736"/>
      <c r="E126" s="739"/>
      <c r="F126" s="736"/>
      <c r="G126" s="477" t="s">
        <v>321</v>
      </c>
      <c r="H126" s="478"/>
      <c r="I126" s="479" t="str">
        <f t="shared" ref="I126:I127" si="677">IF(H126="","",H126)</f>
        <v/>
      </c>
      <c r="J126" s="479" t="str">
        <f t="shared" ref="J126:J127" si="678">IF(I126="","",I126)</f>
        <v/>
      </c>
      <c r="K126" s="479" t="str">
        <f t="shared" ref="K126:K127" si="679">IF(J126="","",J126)</f>
        <v/>
      </c>
      <c r="L126" s="479" t="str">
        <f t="shared" ref="L126:L127" si="680">IF(K126="","",K126)</f>
        <v/>
      </c>
      <c r="M126" s="479" t="str">
        <f t="shared" ref="M126:M127" si="681">IF(L126="","",L126)</f>
        <v/>
      </c>
      <c r="N126" s="479" t="str">
        <f t="shared" ref="N126:N127" si="682">IF(M126="","",M126)</f>
        <v/>
      </c>
      <c r="O126" s="479" t="str">
        <f t="shared" ref="O126:O127" si="683">IF(N126="","",N126)</f>
        <v/>
      </c>
      <c r="P126" s="479" t="str">
        <f t="shared" ref="P126:P127" si="684">IF(O126="","",O126)</f>
        <v/>
      </c>
      <c r="Q126" s="479" t="str">
        <f t="shared" ref="Q126:Q127" si="685">IF(P126="","",P126)</f>
        <v/>
      </c>
      <c r="R126" s="479" t="str">
        <f t="shared" ref="R126:R127" si="686">IF(Q126="","",Q126)</f>
        <v/>
      </c>
      <c r="S126" s="479" t="str">
        <f t="shared" ref="S126:S127" si="687">IF(R126="","",R126)</f>
        <v/>
      </c>
      <c r="T126" s="480">
        <f t="shared" si="78"/>
        <v>0</v>
      </c>
      <c r="U126" s="481"/>
      <c r="V126" s="482" t="str">
        <f t="shared" ref="V126:V127" si="688">IF(U126="","",U126)</f>
        <v/>
      </c>
      <c r="W126" s="482" t="str">
        <f t="shared" ref="W126:W127" si="689">IF(V126="","",V126)</f>
        <v/>
      </c>
      <c r="X126" s="482" t="str">
        <f t="shared" ref="X126:X127" si="690">IF(W126="","",W126)</f>
        <v/>
      </c>
      <c r="Y126" s="482" t="str">
        <f t="shared" ref="Y126:Y127" si="691">IF(X126="","",X126)</f>
        <v/>
      </c>
      <c r="Z126" s="482" t="str">
        <f t="shared" ref="Z126:Z127" si="692">IF(Y126="","",Y126)</f>
        <v/>
      </c>
      <c r="AA126" s="482" t="str">
        <f t="shared" ref="AA126:AA127" si="693">IF(Z126="","",Z126)</f>
        <v/>
      </c>
      <c r="AB126" s="482" t="str">
        <f t="shared" ref="AB126:AB127" si="694">IF(AA126="","",AA126)</f>
        <v/>
      </c>
      <c r="AC126" s="482" t="str">
        <f t="shared" ref="AC126:AC127" si="695">IF(AB126="","",AB126)</f>
        <v/>
      </c>
      <c r="AD126" s="482" t="str">
        <f t="shared" ref="AD126:AD127" si="696">IF(AC126="","",AC126)</f>
        <v/>
      </c>
      <c r="AE126" s="482" t="str">
        <f t="shared" ref="AE126:AE127" si="697">IF(AD126="","",AD126)</f>
        <v/>
      </c>
      <c r="AF126" s="482" t="str">
        <f t="shared" ref="AF126:AF127" si="698">IF(AE126="","",AE126)</f>
        <v/>
      </c>
      <c r="AG126" s="480">
        <f t="shared" si="80"/>
        <v>0</v>
      </c>
      <c r="AN126" s="468">
        <v>4</v>
      </c>
      <c r="AO126" s="468">
        <v>2</v>
      </c>
      <c r="AP126" s="468">
        <v>1</v>
      </c>
      <c r="AQ126" s="476">
        <f ca="1">IF($AP126=1,IF(INDIRECT(ADDRESS(($AN126-1)*3+$AO126+5,$AP126+7))="",0,INDIRECT(ADDRESS(($AN126-1)*3+$AO126+5,$AP126+7))),IF(INDIRECT(ADDRESS(($AN126-1)*3+$AO126+5,$AP126+7))="",0,IF(COUNTIF(INDIRECT(ADDRESS(($AN126-1)*36+($AO126-1)*12+6,COLUMN())):INDIRECT(ADDRESS(($AN126-1)*36+($AO126-1)*12+$AP126+4,COLUMN())),INDIRECT(ADDRESS(($AN126-1)*3+$AO126+5,$AP126+7)))&gt;=1,0,INDIRECT(ADDRESS(($AN126-1)*3+$AO126+5,$AP126+7)))))</f>
        <v>0</v>
      </c>
      <c r="AR126" s="468">
        <f ca="1">COUNTIF(INDIRECT("H"&amp;(ROW()+12*(($AN126-1)*3+$AO126)-ROW())/12+5):INDIRECT("S"&amp;(ROW()+12*(($AN126-1)*3+$AO126)-ROW())/12+5),AQ126)</f>
        <v>0</v>
      </c>
      <c r="AS126" s="476">
        <f ca="1">IF($AP126=1,IF(INDIRECT(ADDRESS(($AN126-1)*3+$AO126+5,$AP126+20))="",0,INDIRECT(ADDRESS(($AN126-1)*3+$AO126+5,$AP126+20))),IF(INDIRECT(ADDRESS(($AN126-1)*3+$AO126+5,$AP126+20))="",0,IF(COUNTIF(INDIRECT(ADDRESS(($AN126-1)*36+($AO126-1)*12+6,COLUMN())):INDIRECT(ADDRESS(($AN126-1)*36+($AO126-1)*12+$AP126+4,COLUMN())),INDIRECT(ADDRESS(($AN126-1)*3+$AO126+5,$AP126+20)))&gt;=1,0,INDIRECT(ADDRESS(($AN126-1)*3+$AO126+5,$AP126+20)))))</f>
        <v>0</v>
      </c>
      <c r="AT126" s="468">
        <f ca="1">COUNTIF(INDIRECT("U"&amp;(ROW()+12*(($AN126-1)*3+$AO126)-ROW())/12+5):INDIRECT("AF"&amp;(ROW()+12*(($AN126-1)*3+$AO126)-ROW())/12+5),AS126)</f>
        <v>0</v>
      </c>
      <c r="AU126" s="468">
        <f ca="1">IF(AND(AQ126+AS126&gt;0,AR126+AT126&gt;0),COUNTIF(AU$6:AU125,"&gt;0")+1,0)</f>
        <v>0</v>
      </c>
      <c r="BE126" s="468">
        <v>1</v>
      </c>
      <c r="BG126" s="484">
        <f t="shared" ref="BG126" si="699">SUM(H126:H127)</f>
        <v>0</v>
      </c>
      <c r="BH126" s="484">
        <f t="shared" ref="BH126" si="700">SUM(I126:I127)</f>
        <v>0</v>
      </c>
      <c r="BI126" s="484">
        <f t="shared" ref="BI126" si="701">SUM(J126:J127)</f>
        <v>0</v>
      </c>
      <c r="BJ126" s="484">
        <f t="shared" ref="BJ126" si="702">SUM(K126:K127)</f>
        <v>0</v>
      </c>
      <c r="BK126" s="484">
        <f t="shared" ref="BK126" si="703">SUM(L126:L127)</f>
        <v>0</v>
      </c>
      <c r="BL126" s="484">
        <f t="shared" ref="BL126" si="704">SUM(M126:M127)</f>
        <v>0</v>
      </c>
      <c r="BM126" s="484">
        <f t="shared" ref="BM126" si="705">SUM(N126:N127)</f>
        <v>0</v>
      </c>
      <c r="BN126" s="484">
        <f t="shared" ref="BN126" si="706">SUM(O126:O127)</f>
        <v>0</v>
      </c>
      <c r="BO126" s="484">
        <f t="shared" ref="BO126" si="707">SUM(P126:P127)</f>
        <v>0</v>
      </c>
      <c r="BP126" s="484">
        <f t="shared" ref="BP126" si="708">SUM(Q126:Q127)</f>
        <v>0</v>
      </c>
      <c r="BQ126" s="484">
        <f t="shared" ref="BQ126" si="709">SUM(R126:R127)</f>
        <v>0</v>
      </c>
      <c r="BR126" s="484">
        <f t="shared" ref="BR126" si="710">SUM(S126:S127)</f>
        <v>0</v>
      </c>
      <c r="BT126" s="484">
        <f t="shared" ref="BT126" si="711">SUM(U126:U127)</f>
        <v>0</v>
      </c>
      <c r="BU126" s="484">
        <f t="shared" ref="BU126" si="712">SUM(V126:V127)</f>
        <v>0</v>
      </c>
      <c r="BV126" s="484">
        <f t="shared" ref="BV126" si="713">SUM(W126:W127)</f>
        <v>0</v>
      </c>
      <c r="BW126" s="484">
        <f t="shared" ref="BW126" si="714">SUM(X126:X127)</f>
        <v>0</v>
      </c>
      <c r="BX126" s="484">
        <f t="shared" ref="BX126" si="715">SUM(Y126:Y127)</f>
        <v>0</v>
      </c>
      <c r="BY126" s="484">
        <f t="shared" ref="BY126" si="716">SUM(Z126:Z127)</f>
        <v>0</v>
      </c>
      <c r="BZ126" s="484">
        <f t="shared" ref="BZ126" si="717">SUM(AA126:AA127)</f>
        <v>0</v>
      </c>
      <c r="CA126" s="484">
        <f t="shared" ref="CA126" si="718">SUM(AB126:AB127)</f>
        <v>0</v>
      </c>
      <c r="CB126" s="484">
        <f t="shared" ref="CB126" si="719">SUM(AC126:AC127)</f>
        <v>0</v>
      </c>
      <c r="CC126" s="484">
        <f t="shared" ref="CC126" si="720">SUM(AD126:AD127)</f>
        <v>0</v>
      </c>
      <c r="CD126" s="484">
        <f t="shared" ref="CD126" si="721">SUM(AE126:AE127)</f>
        <v>0</v>
      </c>
      <c r="CE126" s="484">
        <f t="shared" ref="CE126" si="722">SUM(AF126:AF127)</f>
        <v>0</v>
      </c>
      <c r="CH126" s="485" t="s">
        <v>391</v>
      </c>
      <c r="CI126" s="484">
        <f>IF(OR($D126="副園長",$D126="教頭",$D126="主任保育士",$D126="主幹教諭"),0,BG126)</f>
        <v>0</v>
      </c>
      <c r="CJ126" s="484">
        <f t="shared" ref="CJ126" si="723">IF(OR($D126="副園長",$D126="教頭",$D126="主任保育士",$D126="主幹教諭"),0,BH126)</f>
        <v>0</v>
      </c>
      <c r="CK126" s="484">
        <f t="shared" ref="CK126" si="724">IF(OR($D126="副園長",$D126="教頭",$D126="主任保育士",$D126="主幹教諭"),0,BI126)</f>
        <v>0</v>
      </c>
      <c r="CL126" s="484">
        <f t="shared" ref="CL126" si="725">IF(OR($D126="副園長",$D126="教頭",$D126="主任保育士",$D126="主幹教諭"),0,BJ126)</f>
        <v>0</v>
      </c>
      <c r="CM126" s="484">
        <f t="shared" ref="CM126" si="726">IF(OR($D126="副園長",$D126="教頭",$D126="主任保育士",$D126="主幹教諭"),0,BK126)</f>
        <v>0</v>
      </c>
      <c r="CN126" s="484">
        <f t="shared" ref="CN126" si="727">IF(OR($D126="副園長",$D126="教頭",$D126="主任保育士",$D126="主幹教諭"),0,BL126)</f>
        <v>0</v>
      </c>
      <c r="CO126" s="484">
        <f t="shared" ref="CO126" si="728">IF(OR($D126="副園長",$D126="教頭",$D126="主任保育士",$D126="主幹教諭"),0,BM126)</f>
        <v>0</v>
      </c>
      <c r="CP126" s="484">
        <f t="shared" ref="CP126" si="729">IF(OR($D126="副園長",$D126="教頭",$D126="主任保育士",$D126="主幹教諭"),0,BN126)</f>
        <v>0</v>
      </c>
      <c r="CQ126" s="484">
        <f t="shared" ref="CQ126" si="730">IF(OR($D126="副園長",$D126="教頭",$D126="主任保育士",$D126="主幹教諭"),0,BO126)</f>
        <v>0</v>
      </c>
      <c r="CR126" s="484">
        <f t="shared" ref="CR126" si="731">IF(OR($D126="副園長",$D126="教頭",$D126="主任保育士",$D126="主幹教諭"),0,BP126)</f>
        <v>0</v>
      </c>
      <c r="CS126" s="484">
        <f t="shared" ref="CS126" si="732">IF(OR($D126="副園長",$D126="教頭",$D126="主任保育士",$D126="主幹教諭"),0,BQ126)</f>
        <v>0</v>
      </c>
      <c r="CT126" s="484">
        <f t="shared" ref="CT126" si="733">IF(OR($D126="副園長",$D126="教頭",$D126="主任保育士",$D126="主幹教諭"),0,BR126)</f>
        <v>0</v>
      </c>
    </row>
    <row r="127" spans="1:98" x14ac:dyDescent="0.15">
      <c r="A127" s="734"/>
      <c r="B127" s="737"/>
      <c r="C127" s="737"/>
      <c r="D127" s="737"/>
      <c r="E127" s="740"/>
      <c r="F127" s="737"/>
      <c r="G127" s="486" t="s">
        <v>320</v>
      </c>
      <c r="H127" s="487"/>
      <c r="I127" s="488" t="str">
        <f t="shared" si="677"/>
        <v/>
      </c>
      <c r="J127" s="488" t="str">
        <f t="shared" si="678"/>
        <v/>
      </c>
      <c r="K127" s="488" t="str">
        <f t="shared" si="679"/>
        <v/>
      </c>
      <c r="L127" s="488" t="str">
        <f t="shared" si="680"/>
        <v/>
      </c>
      <c r="M127" s="488" t="str">
        <f t="shared" si="681"/>
        <v/>
      </c>
      <c r="N127" s="488" t="str">
        <f t="shared" si="682"/>
        <v/>
      </c>
      <c r="O127" s="488" t="str">
        <f t="shared" si="683"/>
        <v/>
      </c>
      <c r="P127" s="488" t="str">
        <f t="shared" si="684"/>
        <v/>
      </c>
      <c r="Q127" s="488" t="str">
        <f t="shared" si="685"/>
        <v/>
      </c>
      <c r="R127" s="488" t="str">
        <f t="shared" si="686"/>
        <v/>
      </c>
      <c r="S127" s="488" t="str">
        <f t="shared" si="687"/>
        <v/>
      </c>
      <c r="T127" s="489">
        <f t="shared" si="78"/>
        <v>0</v>
      </c>
      <c r="U127" s="490"/>
      <c r="V127" s="491" t="str">
        <f t="shared" si="688"/>
        <v/>
      </c>
      <c r="W127" s="491" t="str">
        <f t="shared" si="689"/>
        <v/>
      </c>
      <c r="X127" s="491" t="str">
        <f t="shared" si="690"/>
        <v/>
      </c>
      <c r="Y127" s="491" t="str">
        <f t="shared" si="691"/>
        <v/>
      </c>
      <c r="Z127" s="491" t="str">
        <f t="shared" si="692"/>
        <v/>
      </c>
      <c r="AA127" s="491" t="str">
        <f t="shared" si="693"/>
        <v/>
      </c>
      <c r="AB127" s="491" t="str">
        <f t="shared" si="694"/>
        <v/>
      </c>
      <c r="AC127" s="491" t="str">
        <f t="shared" si="695"/>
        <v/>
      </c>
      <c r="AD127" s="491" t="str">
        <f t="shared" si="696"/>
        <v/>
      </c>
      <c r="AE127" s="491" t="str">
        <f t="shared" si="697"/>
        <v/>
      </c>
      <c r="AF127" s="491" t="str">
        <f t="shared" si="698"/>
        <v/>
      </c>
      <c r="AG127" s="489">
        <f t="shared" si="80"/>
        <v>0</v>
      </c>
      <c r="AN127" s="468">
        <v>4</v>
      </c>
      <c r="AO127" s="468">
        <v>2</v>
      </c>
      <c r="AP127" s="468">
        <v>2</v>
      </c>
      <c r="AQ127" s="476">
        <f ca="1">IF($AP127=1,IF(INDIRECT(ADDRESS(($AN127-1)*3+$AO127+5,$AP127+7))="",0,INDIRECT(ADDRESS(($AN127-1)*3+$AO127+5,$AP127+7))),IF(INDIRECT(ADDRESS(($AN127-1)*3+$AO127+5,$AP127+7))="",0,IF(COUNTIF(INDIRECT(ADDRESS(($AN127-1)*36+($AO127-1)*12+6,COLUMN())):INDIRECT(ADDRESS(($AN127-1)*36+($AO127-1)*12+$AP127+4,COLUMN())),INDIRECT(ADDRESS(($AN127-1)*3+$AO127+5,$AP127+7)))&gt;=1,0,INDIRECT(ADDRESS(($AN127-1)*3+$AO127+5,$AP127+7)))))</f>
        <v>0</v>
      </c>
      <c r="AR127" s="468">
        <f ca="1">COUNTIF(INDIRECT("H"&amp;(ROW()+12*(($AN127-1)*3+$AO127)-ROW())/12+5):INDIRECT("S"&amp;(ROW()+12*(($AN127-1)*3+$AO127)-ROW())/12+5),AQ127)</f>
        <v>0</v>
      </c>
      <c r="AS127" s="476">
        <f ca="1">IF($AP127=1,IF(INDIRECT(ADDRESS(($AN127-1)*3+$AO127+5,$AP127+20))="",0,INDIRECT(ADDRESS(($AN127-1)*3+$AO127+5,$AP127+20))),IF(INDIRECT(ADDRESS(($AN127-1)*3+$AO127+5,$AP127+20))="",0,IF(COUNTIF(INDIRECT(ADDRESS(($AN127-1)*36+($AO127-1)*12+6,COLUMN())):INDIRECT(ADDRESS(($AN127-1)*36+($AO127-1)*12+$AP127+4,COLUMN())),INDIRECT(ADDRESS(($AN127-1)*3+$AO127+5,$AP127+20)))&gt;=1,0,INDIRECT(ADDRESS(($AN127-1)*3+$AO127+5,$AP127+20)))))</f>
        <v>0</v>
      </c>
      <c r="AT127" s="468">
        <f ca="1">COUNTIF(INDIRECT("U"&amp;(ROW()+12*(($AN127-1)*3+$AO127)-ROW())/12+5):INDIRECT("AF"&amp;(ROW()+12*(($AN127-1)*3+$AO127)-ROW())/12+5),AS127)</f>
        <v>0</v>
      </c>
      <c r="AU127" s="468">
        <f ca="1">IF(AND(AQ127+AS127&gt;0,AR127+AT127&gt;0),COUNTIF(AU$6:AU126,"&gt;0")+1,0)</f>
        <v>0</v>
      </c>
      <c r="BE127" s="468">
        <v>2</v>
      </c>
      <c r="BF127" s="468" t="s">
        <v>319</v>
      </c>
      <c r="BG127" s="484">
        <f>IF(BG126+BT126&gt;マスタ!$C$3,1,0)</f>
        <v>0</v>
      </c>
      <c r="BH127" s="484">
        <f>IF(BH126+BU126&gt;マスタ!$C$3,1,0)</f>
        <v>0</v>
      </c>
      <c r="BI127" s="484">
        <f>IF(BI126+BV126&gt;マスタ!$C$3,1,0)</f>
        <v>0</v>
      </c>
      <c r="BJ127" s="484">
        <f>IF(BJ126+BW126&gt;マスタ!$C$3,1,0)</f>
        <v>0</v>
      </c>
      <c r="BK127" s="484">
        <f>IF(BK126+BX126&gt;マスタ!$C$3,1,0)</f>
        <v>0</v>
      </c>
      <c r="BL127" s="484">
        <f>IF(BL126+BY126&gt;マスタ!$C$3,1,0)</f>
        <v>0</v>
      </c>
      <c r="BM127" s="484">
        <f>IF(BM126+BZ126&gt;マスタ!$C$3,1,0)</f>
        <v>0</v>
      </c>
      <c r="BN127" s="484">
        <f>IF(BN126+CA126&gt;マスタ!$C$3,1,0)</f>
        <v>0</v>
      </c>
      <c r="BO127" s="484">
        <f>IF(BO126+CB126&gt;マスタ!$C$3,1,0)</f>
        <v>0</v>
      </c>
      <c r="BP127" s="484">
        <f>IF(BP126+CC126&gt;マスタ!$C$3,1,0)</f>
        <v>0</v>
      </c>
      <c r="BQ127" s="484">
        <f>IF(BQ126+CD126&gt;マスタ!$C$3,1,0)</f>
        <v>0</v>
      </c>
      <c r="BR127" s="484">
        <f>IF(BR126+CE126&gt;マスタ!$C$3,1,0)</f>
        <v>0</v>
      </c>
      <c r="BT127" s="484"/>
      <c r="BU127" s="484"/>
      <c r="BV127" s="484"/>
      <c r="BW127" s="484"/>
      <c r="BX127" s="484"/>
      <c r="BY127" s="484"/>
      <c r="BZ127" s="484"/>
      <c r="CA127" s="484"/>
      <c r="CB127" s="484"/>
      <c r="CC127" s="484"/>
      <c r="CD127" s="484"/>
      <c r="CE127" s="484"/>
    </row>
    <row r="128" spans="1:98" x14ac:dyDescent="0.15">
      <c r="A128" s="735"/>
      <c r="B128" s="738"/>
      <c r="C128" s="738"/>
      <c r="D128" s="738"/>
      <c r="E128" s="741"/>
      <c r="F128" s="738"/>
      <c r="G128" s="492" t="s">
        <v>462</v>
      </c>
      <c r="H128" s="493"/>
      <c r="I128" s="494"/>
      <c r="J128" s="494"/>
      <c r="K128" s="494"/>
      <c r="L128" s="494"/>
      <c r="M128" s="494"/>
      <c r="N128" s="494"/>
      <c r="O128" s="494"/>
      <c r="P128" s="494"/>
      <c r="Q128" s="494"/>
      <c r="R128" s="494"/>
      <c r="S128" s="494"/>
      <c r="T128" s="495">
        <f t="shared" si="78"/>
        <v>0</v>
      </c>
      <c r="U128" s="496"/>
      <c r="V128" s="497"/>
      <c r="W128" s="497"/>
      <c r="X128" s="497"/>
      <c r="Y128" s="497"/>
      <c r="Z128" s="497"/>
      <c r="AA128" s="497"/>
      <c r="AB128" s="497"/>
      <c r="AC128" s="497"/>
      <c r="AD128" s="497"/>
      <c r="AE128" s="497"/>
      <c r="AF128" s="497"/>
      <c r="AG128" s="495">
        <f t="shared" si="80"/>
        <v>0</v>
      </c>
      <c r="AN128" s="468">
        <v>4</v>
      </c>
      <c r="AO128" s="468">
        <v>2</v>
      </c>
      <c r="AP128" s="468">
        <v>3</v>
      </c>
      <c r="AQ128" s="476">
        <f ca="1">IF($AP128=1,IF(INDIRECT(ADDRESS(($AN128-1)*3+$AO128+5,$AP128+7))="",0,INDIRECT(ADDRESS(($AN128-1)*3+$AO128+5,$AP128+7))),IF(INDIRECT(ADDRESS(($AN128-1)*3+$AO128+5,$AP128+7))="",0,IF(COUNTIF(INDIRECT(ADDRESS(($AN128-1)*36+($AO128-1)*12+6,COLUMN())):INDIRECT(ADDRESS(($AN128-1)*36+($AO128-1)*12+$AP128+4,COLUMN())),INDIRECT(ADDRESS(($AN128-1)*3+$AO128+5,$AP128+7)))&gt;=1,0,INDIRECT(ADDRESS(($AN128-1)*3+$AO128+5,$AP128+7)))))</f>
        <v>0</v>
      </c>
      <c r="AR128" s="468">
        <f ca="1">COUNTIF(INDIRECT("H"&amp;(ROW()+12*(($AN128-1)*3+$AO128)-ROW())/12+5):INDIRECT("S"&amp;(ROW()+12*(($AN128-1)*3+$AO128)-ROW())/12+5),AQ128)</f>
        <v>0</v>
      </c>
      <c r="AS128" s="476">
        <f ca="1">IF($AP128=1,IF(INDIRECT(ADDRESS(($AN128-1)*3+$AO128+5,$AP128+20))="",0,INDIRECT(ADDRESS(($AN128-1)*3+$AO128+5,$AP128+20))),IF(INDIRECT(ADDRESS(($AN128-1)*3+$AO128+5,$AP128+20))="",0,IF(COUNTIF(INDIRECT(ADDRESS(($AN128-1)*36+($AO128-1)*12+6,COLUMN())):INDIRECT(ADDRESS(($AN128-1)*36+($AO128-1)*12+$AP128+4,COLUMN())),INDIRECT(ADDRESS(($AN128-1)*3+$AO128+5,$AP128+20)))&gt;=1,0,INDIRECT(ADDRESS(($AN128-1)*3+$AO128+5,$AP128+20)))))</f>
        <v>0</v>
      </c>
      <c r="AT128" s="468">
        <f ca="1">COUNTIF(INDIRECT("U"&amp;(ROW()+12*(($AN128-1)*3+$AO128)-ROW())/12+5):INDIRECT("AF"&amp;(ROW()+12*(($AN128-1)*3+$AO128)-ROW())/12+5),AS128)</f>
        <v>0</v>
      </c>
      <c r="AU128" s="468">
        <f ca="1">IF(AND(AQ128+AS128&gt;0,AR128+AT128&gt;0),COUNTIF(AU$6:AU127,"&gt;0")+1,0)</f>
        <v>0</v>
      </c>
      <c r="BE128" s="468">
        <v>3</v>
      </c>
      <c r="BF128" s="485"/>
      <c r="BG128" s="484"/>
      <c r="BH128" s="484"/>
      <c r="BI128" s="484"/>
      <c r="BJ128" s="484"/>
      <c r="BK128" s="484"/>
      <c r="BL128" s="484"/>
      <c r="BM128" s="484"/>
      <c r="BN128" s="484"/>
      <c r="BO128" s="484"/>
      <c r="BP128" s="484"/>
      <c r="BQ128" s="484"/>
      <c r="BR128" s="484"/>
      <c r="BT128" s="484"/>
      <c r="BU128" s="484"/>
      <c r="BV128" s="484"/>
      <c r="BW128" s="484"/>
      <c r="BX128" s="484"/>
      <c r="BY128" s="484"/>
      <c r="BZ128" s="484"/>
      <c r="CA128" s="484"/>
      <c r="CB128" s="484"/>
      <c r="CC128" s="484"/>
      <c r="CD128" s="484"/>
      <c r="CE128" s="484"/>
    </row>
    <row r="129" spans="1:98" x14ac:dyDescent="0.15">
      <c r="A129" s="733">
        <v>42</v>
      </c>
      <c r="B129" s="736"/>
      <c r="C129" s="736"/>
      <c r="D129" s="736"/>
      <c r="E129" s="739"/>
      <c r="F129" s="736"/>
      <c r="G129" s="477" t="s">
        <v>321</v>
      </c>
      <c r="H129" s="478"/>
      <c r="I129" s="479" t="str">
        <f t="shared" ref="I129:I130" si="734">IF(H129="","",H129)</f>
        <v/>
      </c>
      <c r="J129" s="479" t="str">
        <f t="shared" ref="J129:J130" si="735">IF(I129="","",I129)</f>
        <v/>
      </c>
      <c r="K129" s="479" t="str">
        <f t="shared" ref="K129:K130" si="736">IF(J129="","",J129)</f>
        <v/>
      </c>
      <c r="L129" s="479" t="str">
        <f t="shared" ref="L129:L130" si="737">IF(K129="","",K129)</f>
        <v/>
      </c>
      <c r="M129" s="479" t="str">
        <f t="shared" ref="M129:M130" si="738">IF(L129="","",L129)</f>
        <v/>
      </c>
      <c r="N129" s="479" t="str">
        <f t="shared" ref="N129:N130" si="739">IF(M129="","",M129)</f>
        <v/>
      </c>
      <c r="O129" s="479" t="str">
        <f t="shared" ref="O129:O130" si="740">IF(N129="","",N129)</f>
        <v/>
      </c>
      <c r="P129" s="479" t="str">
        <f t="shared" ref="P129:P130" si="741">IF(O129="","",O129)</f>
        <v/>
      </c>
      <c r="Q129" s="479" t="str">
        <f t="shared" ref="Q129:Q130" si="742">IF(P129="","",P129)</f>
        <v/>
      </c>
      <c r="R129" s="479" t="str">
        <f t="shared" ref="R129:R130" si="743">IF(Q129="","",Q129)</f>
        <v/>
      </c>
      <c r="S129" s="479" t="str">
        <f t="shared" ref="S129:S130" si="744">IF(R129="","",R129)</f>
        <v/>
      </c>
      <c r="T129" s="480">
        <f t="shared" si="78"/>
        <v>0</v>
      </c>
      <c r="U129" s="481"/>
      <c r="V129" s="482" t="str">
        <f t="shared" ref="V129:V130" si="745">IF(U129="","",U129)</f>
        <v/>
      </c>
      <c r="W129" s="482" t="str">
        <f t="shared" ref="W129:W130" si="746">IF(V129="","",V129)</f>
        <v/>
      </c>
      <c r="X129" s="482" t="str">
        <f t="shared" ref="X129:X130" si="747">IF(W129="","",W129)</f>
        <v/>
      </c>
      <c r="Y129" s="482" t="str">
        <f t="shared" ref="Y129:Y130" si="748">IF(X129="","",X129)</f>
        <v/>
      </c>
      <c r="Z129" s="482" t="str">
        <f t="shared" ref="Z129:Z130" si="749">IF(Y129="","",Y129)</f>
        <v/>
      </c>
      <c r="AA129" s="482" t="str">
        <f t="shared" ref="AA129:AA130" si="750">IF(Z129="","",Z129)</f>
        <v/>
      </c>
      <c r="AB129" s="482" t="str">
        <f t="shared" ref="AB129:AB130" si="751">IF(AA129="","",AA129)</f>
        <v/>
      </c>
      <c r="AC129" s="482" t="str">
        <f t="shared" ref="AC129:AC130" si="752">IF(AB129="","",AB129)</f>
        <v/>
      </c>
      <c r="AD129" s="482" t="str">
        <f t="shared" ref="AD129:AD130" si="753">IF(AC129="","",AC129)</f>
        <v/>
      </c>
      <c r="AE129" s="482" t="str">
        <f t="shared" ref="AE129:AE130" si="754">IF(AD129="","",AD129)</f>
        <v/>
      </c>
      <c r="AF129" s="482" t="str">
        <f t="shared" ref="AF129:AF130" si="755">IF(AE129="","",AE129)</f>
        <v/>
      </c>
      <c r="AG129" s="480">
        <f t="shared" si="80"/>
        <v>0</v>
      </c>
      <c r="AN129" s="468">
        <v>4</v>
      </c>
      <c r="AO129" s="468">
        <v>2</v>
      </c>
      <c r="AP129" s="468">
        <v>4</v>
      </c>
      <c r="AQ129" s="476">
        <f ca="1">IF($AP129=1,IF(INDIRECT(ADDRESS(($AN129-1)*3+$AO129+5,$AP129+7))="",0,INDIRECT(ADDRESS(($AN129-1)*3+$AO129+5,$AP129+7))),IF(INDIRECT(ADDRESS(($AN129-1)*3+$AO129+5,$AP129+7))="",0,IF(COUNTIF(INDIRECT(ADDRESS(($AN129-1)*36+($AO129-1)*12+6,COLUMN())):INDIRECT(ADDRESS(($AN129-1)*36+($AO129-1)*12+$AP129+4,COLUMN())),INDIRECT(ADDRESS(($AN129-1)*3+$AO129+5,$AP129+7)))&gt;=1,0,INDIRECT(ADDRESS(($AN129-1)*3+$AO129+5,$AP129+7)))))</f>
        <v>0</v>
      </c>
      <c r="AR129" s="468">
        <f ca="1">COUNTIF(INDIRECT("H"&amp;(ROW()+12*(($AN129-1)*3+$AO129)-ROW())/12+5):INDIRECT("S"&amp;(ROW()+12*(($AN129-1)*3+$AO129)-ROW())/12+5),AQ129)</f>
        <v>0</v>
      </c>
      <c r="AS129" s="476">
        <f ca="1">IF($AP129=1,IF(INDIRECT(ADDRESS(($AN129-1)*3+$AO129+5,$AP129+20))="",0,INDIRECT(ADDRESS(($AN129-1)*3+$AO129+5,$AP129+20))),IF(INDIRECT(ADDRESS(($AN129-1)*3+$AO129+5,$AP129+20))="",0,IF(COUNTIF(INDIRECT(ADDRESS(($AN129-1)*36+($AO129-1)*12+6,COLUMN())):INDIRECT(ADDRESS(($AN129-1)*36+($AO129-1)*12+$AP129+4,COLUMN())),INDIRECT(ADDRESS(($AN129-1)*3+$AO129+5,$AP129+20)))&gt;=1,0,INDIRECT(ADDRESS(($AN129-1)*3+$AO129+5,$AP129+20)))))</f>
        <v>0</v>
      </c>
      <c r="AT129" s="468">
        <f ca="1">COUNTIF(INDIRECT("U"&amp;(ROW()+12*(($AN129-1)*3+$AO129)-ROW())/12+5):INDIRECT("AF"&amp;(ROW()+12*(($AN129-1)*3+$AO129)-ROW())/12+5),AS129)</f>
        <v>0</v>
      </c>
      <c r="AU129" s="468">
        <f ca="1">IF(AND(AQ129+AS129&gt;0,AR129+AT129&gt;0),COUNTIF(AU$6:AU128,"&gt;0")+1,0)</f>
        <v>0</v>
      </c>
      <c r="BE129" s="468">
        <v>1</v>
      </c>
      <c r="BG129" s="484">
        <f t="shared" ref="BG129" si="756">SUM(H129:H130)</f>
        <v>0</v>
      </c>
      <c r="BH129" s="484">
        <f t="shared" ref="BH129" si="757">SUM(I129:I130)</f>
        <v>0</v>
      </c>
      <c r="BI129" s="484">
        <f t="shared" ref="BI129" si="758">SUM(J129:J130)</f>
        <v>0</v>
      </c>
      <c r="BJ129" s="484">
        <f t="shared" ref="BJ129" si="759">SUM(K129:K130)</f>
        <v>0</v>
      </c>
      <c r="BK129" s="484">
        <f t="shared" ref="BK129" si="760">SUM(L129:L130)</f>
        <v>0</v>
      </c>
      <c r="BL129" s="484">
        <f t="shared" ref="BL129" si="761">SUM(M129:M130)</f>
        <v>0</v>
      </c>
      <c r="BM129" s="484">
        <f t="shared" ref="BM129" si="762">SUM(N129:N130)</f>
        <v>0</v>
      </c>
      <c r="BN129" s="484">
        <f t="shared" ref="BN129" si="763">SUM(O129:O130)</f>
        <v>0</v>
      </c>
      <c r="BO129" s="484">
        <f t="shared" ref="BO129" si="764">SUM(P129:P130)</f>
        <v>0</v>
      </c>
      <c r="BP129" s="484">
        <f t="shared" ref="BP129" si="765">SUM(Q129:Q130)</f>
        <v>0</v>
      </c>
      <c r="BQ129" s="484">
        <f t="shared" ref="BQ129" si="766">SUM(R129:R130)</f>
        <v>0</v>
      </c>
      <c r="BR129" s="484">
        <f t="shared" ref="BR129" si="767">SUM(S129:S130)</f>
        <v>0</v>
      </c>
      <c r="BT129" s="484">
        <f t="shared" ref="BT129" si="768">SUM(U129:U130)</f>
        <v>0</v>
      </c>
      <c r="BU129" s="484">
        <f t="shared" ref="BU129" si="769">SUM(V129:V130)</f>
        <v>0</v>
      </c>
      <c r="BV129" s="484">
        <f t="shared" ref="BV129" si="770">SUM(W129:W130)</f>
        <v>0</v>
      </c>
      <c r="BW129" s="484">
        <f t="shared" ref="BW129" si="771">SUM(X129:X130)</f>
        <v>0</v>
      </c>
      <c r="BX129" s="484">
        <f t="shared" ref="BX129" si="772">SUM(Y129:Y130)</f>
        <v>0</v>
      </c>
      <c r="BY129" s="484">
        <f t="shared" ref="BY129" si="773">SUM(Z129:Z130)</f>
        <v>0</v>
      </c>
      <c r="BZ129" s="484">
        <f t="shared" ref="BZ129" si="774">SUM(AA129:AA130)</f>
        <v>0</v>
      </c>
      <c r="CA129" s="484">
        <f t="shared" ref="CA129" si="775">SUM(AB129:AB130)</f>
        <v>0</v>
      </c>
      <c r="CB129" s="484">
        <f t="shared" ref="CB129" si="776">SUM(AC129:AC130)</f>
        <v>0</v>
      </c>
      <c r="CC129" s="484">
        <f t="shared" ref="CC129" si="777">SUM(AD129:AD130)</f>
        <v>0</v>
      </c>
      <c r="CD129" s="484">
        <f t="shared" ref="CD129" si="778">SUM(AE129:AE130)</f>
        <v>0</v>
      </c>
      <c r="CE129" s="484">
        <f t="shared" ref="CE129" si="779">SUM(AF129:AF130)</f>
        <v>0</v>
      </c>
      <c r="CH129" s="485" t="s">
        <v>391</v>
      </c>
      <c r="CI129" s="484">
        <f>IF(OR($D129="副園長",$D129="教頭",$D129="主任保育士",$D129="主幹教諭"),0,BG129)</f>
        <v>0</v>
      </c>
      <c r="CJ129" s="484">
        <f t="shared" ref="CJ129" si="780">IF(OR($D129="副園長",$D129="教頭",$D129="主任保育士",$D129="主幹教諭"),0,BH129)</f>
        <v>0</v>
      </c>
      <c r="CK129" s="484">
        <f t="shared" ref="CK129" si="781">IF(OR($D129="副園長",$D129="教頭",$D129="主任保育士",$D129="主幹教諭"),0,BI129)</f>
        <v>0</v>
      </c>
      <c r="CL129" s="484">
        <f t="shared" ref="CL129" si="782">IF(OR($D129="副園長",$D129="教頭",$D129="主任保育士",$D129="主幹教諭"),0,BJ129)</f>
        <v>0</v>
      </c>
      <c r="CM129" s="484">
        <f t="shared" ref="CM129" si="783">IF(OR($D129="副園長",$D129="教頭",$D129="主任保育士",$D129="主幹教諭"),0,BK129)</f>
        <v>0</v>
      </c>
      <c r="CN129" s="484">
        <f t="shared" ref="CN129" si="784">IF(OR($D129="副園長",$D129="教頭",$D129="主任保育士",$D129="主幹教諭"),0,BL129)</f>
        <v>0</v>
      </c>
      <c r="CO129" s="484">
        <f t="shared" ref="CO129" si="785">IF(OR($D129="副園長",$D129="教頭",$D129="主任保育士",$D129="主幹教諭"),0,BM129)</f>
        <v>0</v>
      </c>
      <c r="CP129" s="484">
        <f t="shared" ref="CP129" si="786">IF(OR($D129="副園長",$D129="教頭",$D129="主任保育士",$D129="主幹教諭"),0,BN129)</f>
        <v>0</v>
      </c>
      <c r="CQ129" s="484">
        <f t="shared" ref="CQ129" si="787">IF(OR($D129="副園長",$D129="教頭",$D129="主任保育士",$D129="主幹教諭"),0,BO129)</f>
        <v>0</v>
      </c>
      <c r="CR129" s="484">
        <f t="shared" ref="CR129" si="788">IF(OR($D129="副園長",$D129="教頭",$D129="主任保育士",$D129="主幹教諭"),0,BP129)</f>
        <v>0</v>
      </c>
      <c r="CS129" s="484">
        <f t="shared" ref="CS129" si="789">IF(OR($D129="副園長",$D129="教頭",$D129="主任保育士",$D129="主幹教諭"),0,BQ129)</f>
        <v>0</v>
      </c>
      <c r="CT129" s="484">
        <f t="shared" ref="CT129" si="790">IF(OR($D129="副園長",$D129="教頭",$D129="主任保育士",$D129="主幹教諭"),0,BR129)</f>
        <v>0</v>
      </c>
    </row>
    <row r="130" spans="1:98" x14ac:dyDescent="0.15">
      <c r="A130" s="734"/>
      <c r="B130" s="737"/>
      <c r="C130" s="737"/>
      <c r="D130" s="737"/>
      <c r="E130" s="740"/>
      <c r="F130" s="737"/>
      <c r="G130" s="486" t="s">
        <v>320</v>
      </c>
      <c r="H130" s="487"/>
      <c r="I130" s="488" t="str">
        <f t="shared" si="734"/>
        <v/>
      </c>
      <c r="J130" s="488" t="str">
        <f t="shared" si="735"/>
        <v/>
      </c>
      <c r="K130" s="488" t="str">
        <f t="shared" si="736"/>
        <v/>
      </c>
      <c r="L130" s="488" t="str">
        <f t="shared" si="737"/>
        <v/>
      </c>
      <c r="M130" s="488" t="str">
        <f t="shared" si="738"/>
        <v/>
      </c>
      <c r="N130" s="488" t="str">
        <f t="shared" si="739"/>
        <v/>
      </c>
      <c r="O130" s="488" t="str">
        <f t="shared" si="740"/>
        <v/>
      </c>
      <c r="P130" s="488" t="str">
        <f t="shared" si="741"/>
        <v/>
      </c>
      <c r="Q130" s="488" t="str">
        <f t="shared" si="742"/>
        <v/>
      </c>
      <c r="R130" s="488" t="str">
        <f t="shared" si="743"/>
        <v/>
      </c>
      <c r="S130" s="488" t="str">
        <f t="shared" si="744"/>
        <v/>
      </c>
      <c r="T130" s="489">
        <f t="shared" si="78"/>
        <v>0</v>
      </c>
      <c r="U130" s="490"/>
      <c r="V130" s="491" t="str">
        <f t="shared" si="745"/>
        <v/>
      </c>
      <c r="W130" s="491" t="str">
        <f t="shared" si="746"/>
        <v/>
      </c>
      <c r="X130" s="491" t="str">
        <f t="shared" si="747"/>
        <v/>
      </c>
      <c r="Y130" s="491" t="str">
        <f t="shared" si="748"/>
        <v/>
      </c>
      <c r="Z130" s="491" t="str">
        <f t="shared" si="749"/>
        <v/>
      </c>
      <c r="AA130" s="491" t="str">
        <f t="shared" si="750"/>
        <v/>
      </c>
      <c r="AB130" s="491" t="str">
        <f t="shared" si="751"/>
        <v/>
      </c>
      <c r="AC130" s="491" t="str">
        <f t="shared" si="752"/>
        <v/>
      </c>
      <c r="AD130" s="491" t="str">
        <f t="shared" si="753"/>
        <v/>
      </c>
      <c r="AE130" s="491" t="str">
        <f t="shared" si="754"/>
        <v/>
      </c>
      <c r="AF130" s="491" t="str">
        <f t="shared" si="755"/>
        <v/>
      </c>
      <c r="AG130" s="489">
        <f t="shared" si="80"/>
        <v>0</v>
      </c>
      <c r="AN130" s="468">
        <v>4</v>
      </c>
      <c r="AO130" s="468">
        <v>2</v>
      </c>
      <c r="AP130" s="468">
        <v>5</v>
      </c>
      <c r="AQ130" s="476">
        <f ca="1">IF($AP130=1,IF(INDIRECT(ADDRESS(($AN130-1)*3+$AO130+5,$AP130+7))="",0,INDIRECT(ADDRESS(($AN130-1)*3+$AO130+5,$AP130+7))),IF(INDIRECT(ADDRESS(($AN130-1)*3+$AO130+5,$AP130+7))="",0,IF(COUNTIF(INDIRECT(ADDRESS(($AN130-1)*36+($AO130-1)*12+6,COLUMN())):INDIRECT(ADDRESS(($AN130-1)*36+($AO130-1)*12+$AP130+4,COLUMN())),INDIRECT(ADDRESS(($AN130-1)*3+$AO130+5,$AP130+7)))&gt;=1,0,INDIRECT(ADDRESS(($AN130-1)*3+$AO130+5,$AP130+7)))))</f>
        <v>0</v>
      </c>
      <c r="AR130" s="468">
        <f ca="1">COUNTIF(INDIRECT("H"&amp;(ROW()+12*(($AN130-1)*3+$AO130)-ROW())/12+5):INDIRECT("S"&amp;(ROW()+12*(($AN130-1)*3+$AO130)-ROW())/12+5),AQ130)</f>
        <v>0</v>
      </c>
      <c r="AS130" s="476">
        <f ca="1">IF($AP130=1,IF(INDIRECT(ADDRESS(($AN130-1)*3+$AO130+5,$AP130+20))="",0,INDIRECT(ADDRESS(($AN130-1)*3+$AO130+5,$AP130+20))),IF(INDIRECT(ADDRESS(($AN130-1)*3+$AO130+5,$AP130+20))="",0,IF(COUNTIF(INDIRECT(ADDRESS(($AN130-1)*36+($AO130-1)*12+6,COLUMN())):INDIRECT(ADDRESS(($AN130-1)*36+($AO130-1)*12+$AP130+4,COLUMN())),INDIRECT(ADDRESS(($AN130-1)*3+$AO130+5,$AP130+20)))&gt;=1,0,INDIRECT(ADDRESS(($AN130-1)*3+$AO130+5,$AP130+20)))))</f>
        <v>0</v>
      </c>
      <c r="AT130" s="468">
        <f ca="1">COUNTIF(INDIRECT("U"&amp;(ROW()+12*(($AN130-1)*3+$AO130)-ROW())/12+5):INDIRECT("AF"&amp;(ROW()+12*(($AN130-1)*3+$AO130)-ROW())/12+5),AS130)</f>
        <v>0</v>
      </c>
      <c r="AU130" s="468">
        <f ca="1">IF(AND(AQ130+AS130&gt;0,AR130+AT130&gt;0),COUNTIF(AU$6:AU129,"&gt;0")+1,0)</f>
        <v>0</v>
      </c>
      <c r="BE130" s="468">
        <v>2</v>
      </c>
      <c r="BF130" s="468" t="s">
        <v>319</v>
      </c>
      <c r="BG130" s="484">
        <f>IF(BG129+BT129&gt;マスタ!$C$3,1,0)</f>
        <v>0</v>
      </c>
      <c r="BH130" s="484">
        <f>IF(BH129+BU129&gt;マスタ!$C$3,1,0)</f>
        <v>0</v>
      </c>
      <c r="BI130" s="484">
        <f>IF(BI129+BV129&gt;マスタ!$C$3,1,0)</f>
        <v>0</v>
      </c>
      <c r="BJ130" s="484">
        <f>IF(BJ129+BW129&gt;マスタ!$C$3,1,0)</f>
        <v>0</v>
      </c>
      <c r="BK130" s="484">
        <f>IF(BK129+BX129&gt;マスタ!$C$3,1,0)</f>
        <v>0</v>
      </c>
      <c r="BL130" s="484">
        <f>IF(BL129+BY129&gt;マスタ!$C$3,1,0)</f>
        <v>0</v>
      </c>
      <c r="BM130" s="484">
        <f>IF(BM129+BZ129&gt;マスタ!$C$3,1,0)</f>
        <v>0</v>
      </c>
      <c r="BN130" s="484">
        <f>IF(BN129+CA129&gt;マスタ!$C$3,1,0)</f>
        <v>0</v>
      </c>
      <c r="BO130" s="484">
        <f>IF(BO129+CB129&gt;マスタ!$C$3,1,0)</f>
        <v>0</v>
      </c>
      <c r="BP130" s="484">
        <f>IF(BP129+CC129&gt;マスタ!$C$3,1,0)</f>
        <v>0</v>
      </c>
      <c r="BQ130" s="484">
        <f>IF(BQ129+CD129&gt;マスタ!$C$3,1,0)</f>
        <v>0</v>
      </c>
      <c r="BR130" s="484">
        <f>IF(BR129+CE129&gt;マスタ!$C$3,1,0)</f>
        <v>0</v>
      </c>
      <c r="BT130" s="484"/>
      <c r="BU130" s="484"/>
      <c r="BV130" s="484"/>
      <c r="BW130" s="484"/>
      <c r="BX130" s="484"/>
      <c r="BY130" s="484"/>
      <c r="BZ130" s="484"/>
      <c r="CA130" s="484"/>
      <c r="CB130" s="484"/>
      <c r="CC130" s="484"/>
      <c r="CD130" s="484"/>
      <c r="CE130" s="484"/>
    </row>
    <row r="131" spans="1:98" x14ac:dyDescent="0.15">
      <c r="A131" s="735"/>
      <c r="B131" s="738"/>
      <c r="C131" s="738"/>
      <c r="D131" s="738"/>
      <c r="E131" s="741"/>
      <c r="F131" s="738"/>
      <c r="G131" s="492" t="s">
        <v>462</v>
      </c>
      <c r="H131" s="493"/>
      <c r="I131" s="494"/>
      <c r="J131" s="494"/>
      <c r="K131" s="494"/>
      <c r="L131" s="494"/>
      <c r="M131" s="494"/>
      <c r="N131" s="494"/>
      <c r="O131" s="494"/>
      <c r="P131" s="494"/>
      <c r="Q131" s="494"/>
      <c r="R131" s="494"/>
      <c r="S131" s="494"/>
      <c r="T131" s="495">
        <f t="shared" si="78"/>
        <v>0</v>
      </c>
      <c r="U131" s="496"/>
      <c r="V131" s="497"/>
      <c r="W131" s="497"/>
      <c r="X131" s="497"/>
      <c r="Y131" s="497"/>
      <c r="Z131" s="497"/>
      <c r="AA131" s="497"/>
      <c r="AB131" s="497"/>
      <c r="AC131" s="497"/>
      <c r="AD131" s="497"/>
      <c r="AE131" s="497"/>
      <c r="AF131" s="497"/>
      <c r="AG131" s="495">
        <f t="shared" si="80"/>
        <v>0</v>
      </c>
      <c r="AN131" s="468">
        <v>4</v>
      </c>
      <c r="AO131" s="468">
        <v>2</v>
      </c>
      <c r="AP131" s="468">
        <v>6</v>
      </c>
      <c r="AQ131" s="476">
        <f ca="1">IF($AP131=1,IF(INDIRECT(ADDRESS(($AN131-1)*3+$AO131+5,$AP131+7))="",0,INDIRECT(ADDRESS(($AN131-1)*3+$AO131+5,$AP131+7))),IF(INDIRECT(ADDRESS(($AN131-1)*3+$AO131+5,$AP131+7))="",0,IF(COUNTIF(INDIRECT(ADDRESS(($AN131-1)*36+($AO131-1)*12+6,COLUMN())):INDIRECT(ADDRESS(($AN131-1)*36+($AO131-1)*12+$AP131+4,COLUMN())),INDIRECT(ADDRESS(($AN131-1)*3+$AO131+5,$AP131+7)))&gt;=1,0,INDIRECT(ADDRESS(($AN131-1)*3+$AO131+5,$AP131+7)))))</f>
        <v>0</v>
      </c>
      <c r="AR131" s="468">
        <f ca="1">COUNTIF(INDIRECT("H"&amp;(ROW()+12*(($AN131-1)*3+$AO131)-ROW())/12+5):INDIRECT("S"&amp;(ROW()+12*(($AN131-1)*3+$AO131)-ROW())/12+5),AQ131)</f>
        <v>0</v>
      </c>
      <c r="AS131" s="476">
        <f ca="1">IF($AP131=1,IF(INDIRECT(ADDRESS(($AN131-1)*3+$AO131+5,$AP131+20))="",0,INDIRECT(ADDRESS(($AN131-1)*3+$AO131+5,$AP131+20))),IF(INDIRECT(ADDRESS(($AN131-1)*3+$AO131+5,$AP131+20))="",0,IF(COUNTIF(INDIRECT(ADDRESS(($AN131-1)*36+($AO131-1)*12+6,COLUMN())):INDIRECT(ADDRESS(($AN131-1)*36+($AO131-1)*12+$AP131+4,COLUMN())),INDIRECT(ADDRESS(($AN131-1)*3+$AO131+5,$AP131+20)))&gt;=1,0,INDIRECT(ADDRESS(($AN131-1)*3+$AO131+5,$AP131+20)))))</f>
        <v>0</v>
      </c>
      <c r="AT131" s="468">
        <f ca="1">COUNTIF(INDIRECT("U"&amp;(ROW()+12*(($AN131-1)*3+$AO131)-ROW())/12+5):INDIRECT("AF"&amp;(ROW()+12*(($AN131-1)*3+$AO131)-ROW())/12+5),AS131)</f>
        <v>0</v>
      </c>
      <c r="AU131" s="468">
        <f ca="1">IF(AND(AQ131+AS131&gt;0,AR131+AT131&gt;0),COUNTIF(AU$6:AU130,"&gt;0")+1,0)</f>
        <v>0</v>
      </c>
      <c r="BE131" s="468">
        <v>3</v>
      </c>
      <c r="BF131" s="485"/>
      <c r="BG131" s="484"/>
      <c r="BH131" s="484"/>
      <c r="BI131" s="484"/>
      <c r="BJ131" s="484"/>
      <c r="BK131" s="484"/>
      <c r="BL131" s="484"/>
      <c r="BM131" s="484"/>
      <c r="BN131" s="484"/>
      <c r="BO131" s="484"/>
      <c r="BP131" s="484"/>
      <c r="BQ131" s="484"/>
      <c r="BR131" s="484"/>
      <c r="BT131" s="484"/>
      <c r="BU131" s="484"/>
      <c r="BV131" s="484"/>
      <c r="BW131" s="484"/>
      <c r="BX131" s="484"/>
      <c r="BY131" s="484"/>
      <c r="BZ131" s="484"/>
      <c r="CA131" s="484"/>
      <c r="CB131" s="484"/>
      <c r="CC131" s="484"/>
      <c r="CD131" s="484"/>
      <c r="CE131" s="484"/>
    </row>
    <row r="132" spans="1:98" x14ac:dyDescent="0.15">
      <c r="A132" s="733">
        <v>43</v>
      </c>
      <c r="B132" s="736"/>
      <c r="C132" s="736"/>
      <c r="D132" s="736"/>
      <c r="E132" s="739"/>
      <c r="F132" s="736"/>
      <c r="G132" s="477" t="s">
        <v>321</v>
      </c>
      <c r="H132" s="478"/>
      <c r="I132" s="479" t="str">
        <f t="shared" ref="I132:I133" si="791">IF(H132="","",H132)</f>
        <v/>
      </c>
      <c r="J132" s="479" t="str">
        <f t="shared" ref="J132:J133" si="792">IF(I132="","",I132)</f>
        <v/>
      </c>
      <c r="K132" s="479" t="str">
        <f t="shared" ref="K132:K133" si="793">IF(J132="","",J132)</f>
        <v/>
      </c>
      <c r="L132" s="479" t="str">
        <f t="shared" ref="L132:L133" si="794">IF(K132="","",K132)</f>
        <v/>
      </c>
      <c r="M132" s="479" t="str">
        <f t="shared" ref="M132:M133" si="795">IF(L132="","",L132)</f>
        <v/>
      </c>
      <c r="N132" s="479" t="str">
        <f t="shared" ref="N132:N133" si="796">IF(M132="","",M132)</f>
        <v/>
      </c>
      <c r="O132" s="479" t="str">
        <f t="shared" ref="O132:O133" si="797">IF(N132="","",N132)</f>
        <v/>
      </c>
      <c r="P132" s="479" t="str">
        <f t="shared" ref="P132:P133" si="798">IF(O132="","",O132)</f>
        <v/>
      </c>
      <c r="Q132" s="479" t="str">
        <f t="shared" ref="Q132:Q133" si="799">IF(P132="","",P132)</f>
        <v/>
      </c>
      <c r="R132" s="479" t="str">
        <f t="shared" ref="R132:R133" si="800">IF(Q132="","",Q132)</f>
        <v/>
      </c>
      <c r="S132" s="479" t="str">
        <f t="shared" ref="S132:S133" si="801">IF(R132="","",R132)</f>
        <v/>
      </c>
      <c r="T132" s="480">
        <f t="shared" si="78"/>
        <v>0</v>
      </c>
      <c r="U132" s="481"/>
      <c r="V132" s="482" t="str">
        <f t="shared" ref="V132:V133" si="802">IF(U132="","",U132)</f>
        <v/>
      </c>
      <c r="W132" s="482" t="str">
        <f t="shared" ref="W132:W133" si="803">IF(V132="","",V132)</f>
        <v/>
      </c>
      <c r="X132" s="482" t="str">
        <f t="shared" ref="X132:X133" si="804">IF(W132="","",W132)</f>
        <v/>
      </c>
      <c r="Y132" s="482" t="str">
        <f t="shared" ref="Y132:Y133" si="805">IF(X132="","",X132)</f>
        <v/>
      </c>
      <c r="Z132" s="482" t="str">
        <f t="shared" ref="Z132:Z133" si="806">IF(Y132="","",Y132)</f>
        <v/>
      </c>
      <c r="AA132" s="482" t="str">
        <f t="shared" ref="AA132:AA133" si="807">IF(Z132="","",Z132)</f>
        <v/>
      </c>
      <c r="AB132" s="482" t="str">
        <f t="shared" ref="AB132:AB133" si="808">IF(AA132="","",AA132)</f>
        <v/>
      </c>
      <c r="AC132" s="482" t="str">
        <f t="shared" ref="AC132:AC133" si="809">IF(AB132="","",AB132)</f>
        <v/>
      </c>
      <c r="AD132" s="482" t="str">
        <f t="shared" ref="AD132:AD133" si="810">IF(AC132="","",AC132)</f>
        <v/>
      </c>
      <c r="AE132" s="482" t="str">
        <f t="shared" ref="AE132:AE133" si="811">IF(AD132="","",AD132)</f>
        <v/>
      </c>
      <c r="AF132" s="482" t="str">
        <f t="shared" ref="AF132:AF133" si="812">IF(AE132="","",AE132)</f>
        <v/>
      </c>
      <c r="AG132" s="480">
        <f t="shared" si="80"/>
        <v>0</v>
      </c>
      <c r="AN132" s="468">
        <v>4</v>
      </c>
      <c r="AO132" s="468">
        <v>2</v>
      </c>
      <c r="AP132" s="468">
        <v>7</v>
      </c>
      <c r="AQ132" s="476">
        <f ca="1">IF($AP132=1,IF(INDIRECT(ADDRESS(($AN132-1)*3+$AO132+5,$AP132+7))="",0,INDIRECT(ADDRESS(($AN132-1)*3+$AO132+5,$AP132+7))),IF(INDIRECT(ADDRESS(($AN132-1)*3+$AO132+5,$AP132+7))="",0,IF(COUNTIF(INDIRECT(ADDRESS(($AN132-1)*36+($AO132-1)*12+6,COLUMN())):INDIRECT(ADDRESS(($AN132-1)*36+($AO132-1)*12+$AP132+4,COLUMN())),INDIRECT(ADDRESS(($AN132-1)*3+$AO132+5,$AP132+7)))&gt;=1,0,INDIRECT(ADDRESS(($AN132-1)*3+$AO132+5,$AP132+7)))))</f>
        <v>0</v>
      </c>
      <c r="AR132" s="468">
        <f ca="1">COUNTIF(INDIRECT("H"&amp;(ROW()+12*(($AN132-1)*3+$AO132)-ROW())/12+5):INDIRECT("S"&amp;(ROW()+12*(($AN132-1)*3+$AO132)-ROW())/12+5),AQ132)</f>
        <v>0</v>
      </c>
      <c r="AS132" s="476">
        <f ca="1">IF($AP132=1,IF(INDIRECT(ADDRESS(($AN132-1)*3+$AO132+5,$AP132+20))="",0,INDIRECT(ADDRESS(($AN132-1)*3+$AO132+5,$AP132+20))),IF(INDIRECT(ADDRESS(($AN132-1)*3+$AO132+5,$AP132+20))="",0,IF(COUNTIF(INDIRECT(ADDRESS(($AN132-1)*36+($AO132-1)*12+6,COLUMN())):INDIRECT(ADDRESS(($AN132-1)*36+($AO132-1)*12+$AP132+4,COLUMN())),INDIRECT(ADDRESS(($AN132-1)*3+$AO132+5,$AP132+20)))&gt;=1,0,INDIRECT(ADDRESS(($AN132-1)*3+$AO132+5,$AP132+20)))))</f>
        <v>0</v>
      </c>
      <c r="AT132" s="468">
        <f ca="1">COUNTIF(INDIRECT("U"&amp;(ROW()+12*(($AN132-1)*3+$AO132)-ROW())/12+5):INDIRECT("AF"&amp;(ROW()+12*(($AN132-1)*3+$AO132)-ROW())/12+5),AS132)</f>
        <v>0</v>
      </c>
      <c r="AU132" s="468">
        <f ca="1">IF(AND(AQ132+AS132&gt;0,AR132+AT132&gt;0),COUNTIF(AU$6:AU131,"&gt;0")+1,0)</f>
        <v>0</v>
      </c>
      <c r="BE132" s="468">
        <v>1</v>
      </c>
      <c r="BG132" s="484">
        <f t="shared" ref="BG132" si="813">SUM(H132:H133)</f>
        <v>0</v>
      </c>
      <c r="BH132" s="484">
        <f t="shared" ref="BH132" si="814">SUM(I132:I133)</f>
        <v>0</v>
      </c>
      <c r="BI132" s="484">
        <f t="shared" ref="BI132" si="815">SUM(J132:J133)</f>
        <v>0</v>
      </c>
      <c r="BJ132" s="484">
        <f t="shared" ref="BJ132" si="816">SUM(K132:K133)</f>
        <v>0</v>
      </c>
      <c r="BK132" s="484">
        <f t="shared" ref="BK132" si="817">SUM(L132:L133)</f>
        <v>0</v>
      </c>
      <c r="BL132" s="484">
        <f t="shared" ref="BL132" si="818">SUM(M132:M133)</f>
        <v>0</v>
      </c>
      <c r="BM132" s="484">
        <f t="shared" ref="BM132" si="819">SUM(N132:N133)</f>
        <v>0</v>
      </c>
      <c r="BN132" s="484">
        <f t="shared" ref="BN132" si="820">SUM(O132:O133)</f>
        <v>0</v>
      </c>
      <c r="BO132" s="484">
        <f t="shared" ref="BO132" si="821">SUM(P132:P133)</f>
        <v>0</v>
      </c>
      <c r="BP132" s="484">
        <f t="shared" ref="BP132" si="822">SUM(Q132:Q133)</f>
        <v>0</v>
      </c>
      <c r="BQ132" s="484">
        <f t="shared" ref="BQ132" si="823">SUM(R132:R133)</f>
        <v>0</v>
      </c>
      <c r="BR132" s="484">
        <f t="shared" ref="BR132" si="824">SUM(S132:S133)</f>
        <v>0</v>
      </c>
      <c r="BT132" s="484">
        <f t="shared" ref="BT132" si="825">SUM(U132:U133)</f>
        <v>0</v>
      </c>
      <c r="BU132" s="484">
        <f t="shared" ref="BU132" si="826">SUM(V132:V133)</f>
        <v>0</v>
      </c>
      <c r="BV132" s="484">
        <f t="shared" ref="BV132" si="827">SUM(W132:W133)</f>
        <v>0</v>
      </c>
      <c r="BW132" s="484">
        <f t="shared" ref="BW132" si="828">SUM(X132:X133)</f>
        <v>0</v>
      </c>
      <c r="BX132" s="484">
        <f t="shared" ref="BX132" si="829">SUM(Y132:Y133)</f>
        <v>0</v>
      </c>
      <c r="BY132" s="484">
        <f t="shared" ref="BY132" si="830">SUM(Z132:Z133)</f>
        <v>0</v>
      </c>
      <c r="BZ132" s="484">
        <f t="shared" ref="BZ132" si="831">SUM(AA132:AA133)</f>
        <v>0</v>
      </c>
      <c r="CA132" s="484">
        <f t="shared" ref="CA132" si="832">SUM(AB132:AB133)</f>
        <v>0</v>
      </c>
      <c r="CB132" s="484">
        <f t="shared" ref="CB132" si="833">SUM(AC132:AC133)</f>
        <v>0</v>
      </c>
      <c r="CC132" s="484">
        <f t="shared" ref="CC132" si="834">SUM(AD132:AD133)</f>
        <v>0</v>
      </c>
      <c r="CD132" s="484">
        <f t="shared" ref="CD132" si="835">SUM(AE132:AE133)</f>
        <v>0</v>
      </c>
      <c r="CE132" s="484">
        <f t="shared" ref="CE132" si="836">SUM(AF132:AF133)</f>
        <v>0</v>
      </c>
      <c r="CH132" s="485" t="s">
        <v>391</v>
      </c>
      <c r="CI132" s="484">
        <f>IF(OR($D132="副園長",$D132="教頭",$D132="主任保育士",$D132="主幹教諭"),0,BG132)</f>
        <v>0</v>
      </c>
      <c r="CJ132" s="484">
        <f t="shared" ref="CJ132" si="837">IF(OR($D132="副園長",$D132="教頭",$D132="主任保育士",$D132="主幹教諭"),0,BH132)</f>
        <v>0</v>
      </c>
      <c r="CK132" s="484">
        <f t="shared" ref="CK132" si="838">IF(OR($D132="副園長",$D132="教頭",$D132="主任保育士",$D132="主幹教諭"),0,BI132)</f>
        <v>0</v>
      </c>
      <c r="CL132" s="484">
        <f t="shared" ref="CL132" si="839">IF(OR($D132="副園長",$D132="教頭",$D132="主任保育士",$D132="主幹教諭"),0,BJ132)</f>
        <v>0</v>
      </c>
      <c r="CM132" s="484">
        <f t="shared" ref="CM132" si="840">IF(OR($D132="副園長",$D132="教頭",$D132="主任保育士",$D132="主幹教諭"),0,BK132)</f>
        <v>0</v>
      </c>
      <c r="CN132" s="484">
        <f t="shared" ref="CN132" si="841">IF(OR($D132="副園長",$D132="教頭",$D132="主任保育士",$D132="主幹教諭"),0,BL132)</f>
        <v>0</v>
      </c>
      <c r="CO132" s="484">
        <f t="shared" ref="CO132" si="842">IF(OR($D132="副園長",$D132="教頭",$D132="主任保育士",$D132="主幹教諭"),0,BM132)</f>
        <v>0</v>
      </c>
      <c r="CP132" s="484">
        <f t="shared" ref="CP132" si="843">IF(OR($D132="副園長",$D132="教頭",$D132="主任保育士",$D132="主幹教諭"),0,BN132)</f>
        <v>0</v>
      </c>
      <c r="CQ132" s="484">
        <f t="shared" ref="CQ132" si="844">IF(OR($D132="副園長",$D132="教頭",$D132="主任保育士",$D132="主幹教諭"),0,BO132)</f>
        <v>0</v>
      </c>
      <c r="CR132" s="484">
        <f t="shared" ref="CR132" si="845">IF(OR($D132="副園長",$D132="教頭",$D132="主任保育士",$D132="主幹教諭"),0,BP132)</f>
        <v>0</v>
      </c>
      <c r="CS132" s="484">
        <f t="shared" ref="CS132" si="846">IF(OR($D132="副園長",$D132="教頭",$D132="主任保育士",$D132="主幹教諭"),0,BQ132)</f>
        <v>0</v>
      </c>
      <c r="CT132" s="484">
        <f t="shared" ref="CT132" si="847">IF(OR($D132="副園長",$D132="教頭",$D132="主任保育士",$D132="主幹教諭"),0,BR132)</f>
        <v>0</v>
      </c>
    </row>
    <row r="133" spans="1:98" x14ac:dyDescent="0.15">
      <c r="A133" s="734"/>
      <c r="B133" s="737"/>
      <c r="C133" s="737"/>
      <c r="D133" s="737"/>
      <c r="E133" s="740"/>
      <c r="F133" s="737"/>
      <c r="G133" s="486" t="s">
        <v>320</v>
      </c>
      <c r="H133" s="487"/>
      <c r="I133" s="488" t="str">
        <f t="shared" si="791"/>
        <v/>
      </c>
      <c r="J133" s="488" t="str">
        <f t="shared" si="792"/>
        <v/>
      </c>
      <c r="K133" s="488" t="str">
        <f t="shared" si="793"/>
        <v/>
      </c>
      <c r="L133" s="488" t="str">
        <f t="shared" si="794"/>
        <v/>
      </c>
      <c r="M133" s="488" t="str">
        <f t="shared" si="795"/>
        <v/>
      </c>
      <c r="N133" s="488" t="str">
        <f t="shared" si="796"/>
        <v/>
      </c>
      <c r="O133" s="488" t="str">
        <f t="shared" si="797"/>
        <v/>
      </c>
      <c r="P133" s="488" t="str">
        <f t="shared" si="798"/>
        <v/>
      </c>
      <c r="Q133" s="488" t="str">
        <f t="shared" si="799"/>
        <v/>
      </c>
      <c r="R133" s="488" t="str">
        <f t="shared" si="800"/>
        <v/>
      </c>
      <c r="S133" s="488" t="str">
        <f t="shared" si="801"/>
        <v/>
      </c>
      <c r="T133" s="489">
        <f t="shared" si="78"/>
        <v>0</v>
      </c>
      <c r="U133" s="490"/>
      <c r="V133" s="491" t="str">
        <f t="shared" si="802"/>
        <v/>
      </c>
      <c r="W133" s="491" t="str">
        <f t="shared" si="803"/>
        <v/>
      </c>
      <c r="X133" s="491" t="str">
        <f t="shared" si="804"/>
        <v/>
      </c>
      <c r="Y133" s="491" t="str">
        <f t="shared" si="805"/>
        <v/>
      </c>
      <c r="Z133" s="491" t="str">
        <f t="shared" si="806"/>
        <v/>
      </c>
      <c r="AA133" s="491" t="str">
        <f t="shared" si="807"/>
        <v/>
      </c>
      <c r="AB133" s="491" t="str">
        <f t="shared" si="808"/>
        <v/>
      </c>
      <c r="AC133" s="491" t="str">
        <f t="shared" si="809"/>
        <v/>
      </c>
      <c r="AD133" s="491" t="str">
        <f t="shared" si="810"/>
        <v/>
      </c>
      <c r="AE133" s="491" t="str">
        <f t="shared" si="811"/>
        <v/>
      </c>
      <c r="AF133" s="491" t="str">
        <f t="shared" si="812"/>
        <v/>
      </c>
      <c r="AG133" s="489">
        <f t="shared" si="80"/>
        <v>0</v>
      </c>
      <c r="AN133" s="468">
        <v>4</v>
      </c>
      <c r="AO133" s="468">
        <v>2</v>
      </c>
      <c r="AP133" s="468">
        <v>8</v>
      </c>
      <c r="AQ133" s="476">
        <f ca="1">IF($AP133=1,IF(INDIRECT(ADDRESS(($AN133-1)*3+$AO133+5,$AP133+7))="",0,INDIRECT(ADDRESS(($AN133-1)*3+$AO133+5,$AP133+7))),IF(INDIRECT(ADDRESS(($AN133-1)*3+$AO133+5,$AP133+7))="",0,IF(COUNTIF(INDIRECT(ADDRESS(($AN133-1)*36+($AO133-1)*12+6,COLUMN())):INDIRECT(ADDRESS(($AN133-1)*36+($AO133-1)*12+$AP133+4,COLUMN())),INDIRECT(ADDRESS(($AN133-1)*3+$AO133+5,$AP133+7)))&gt;=1,0,INDIRECT(ADDRESS(($AN133-1)*3+$AO133+5,$AP133+7)))))</f>
        <v>0</v>
      </c>
      <c r="AR133" s="468">
        <f ca="1">COUNTIF(INDIRECT("H"&amp;(ROW()+12*(($AN133-1)*3+$AO133)-ROW())/12+5):INDIRECT("S"&amp;(ROW()+12*(($AN133-1)*3+$AO133)-ROW())/12+5),AQ133)</f>
        <v>0</v>
      </c>
      <c r="AS133" s="476">
        <f ca="1">IF($AP133=1,IF(INDIRECT(ADDRESS(($AN133-1)*3+$AO133+5,$AP133+20))="",0,INDIRECT(ADDRESS(($AN133-1)*3+$AO133+5,$AP133+20))),IF(INDIRECT(ADDRESS(($AN133-1)*3+$AO133+5,$AP133+20))="",0,IF(COUNTIF(INDIRECT(ADDRESS(($AN133-1)*36+($AO133-1)*12+6,COLUMN())):INDIRECT(ADDRESS(($AN133-1)*36+($AO133-1)*12+$AP133+4,COLUMN())),INDIRECT(ADDRESS(($AN133-1)*3+$AO133+5,$AP133+20)))&gt;=1,0,INDIRECT(ADDRESS(($AN133-1)*3+$AO133+5,$AP133+20)))))</f>
        <v>0</v>
      </c>
      <c r="AT133" s="468">
        <f ca="1">COUNTIF(INDIRECT("U"&amp;(ROW()+12*(($AN133-1)*3+$AO133)-ROW())/12+5):INDIRECT("AF"&amp;(ROW()+12*(($AN133-1)*3+$AO133)-ROW())/12+5),AS133)</f>
        <v>0</v>
      </c>
      <c r="AU133" s="468">
        <f ca="1">IF(AND(AQ133+AS133&gt;0,AR133+AT133&gt;0),COUNTIF(AU$6:AU132,"&gt;0")+1,0)</f>
        <v>0</v>
      </c>
      <c r="BE133" s="468">
        <v>2</v>
      </c>
      <c r="BF133" s="468" t="s">
        <v>319</v>
      </c>
      <c r="BG133" s="484">
        <f>IF(BG132+BT132&gt;マスタ!$C$3,1,0)</f>
        <v>0</v>
      </c>
      <c r="BH133" s="484">
        <f>IF(BH132+BU132&gt;マスタ!$C$3,1,0)</f>
        <v>0</v>
      </c>
      <c r="BI133" s="484">
        <f>IF(BI132+BV132&gt;マスタ!$C$3,1,0)</f>
        <v>0</v>
      </c>
      <c r="BJ133" s="484">
        <f>IF(BJ132+BW132&gt;マスタ!$C$3,1,0)</f>
        <v>0</v>
      </c>
      <c r="BK133" s="484">
        <f>IF(BK132+BX132&gt;マスタ!$C$3,1,0)</f>
        <v>0</v>
      </c>
      <c r="BL133" s="484">
        <f>IF(BL132+BY132&gt;マスタ!$C$3,1,0)</f>
        <v>0</v>
      </c>
      <c r="BM133" s="484">
        <f>IF(BM132+BZ132&gt;マスタ!$C$3,1,0)</f>
        <v>0</v>
      </c>
      <c r="BN133" s="484">
        <f>IF(BN132+CA132&gt;マスタ!$C$3,1,0)</f>
        <v>0</v>
      </c>
      <c r="BO133" s="484">
        <f>IF(BO132+CB132&gt;マスタ!$C$3,1,0)</f>
        <v>0</v>
      </c>
      <c r="BP133" s="484">
        <f>IF(BP132+CC132&gt;マスタ!$C$3,1,0)</f>
        <v>0</v>
      </c>
      <c r="BQ133" s="484">
        <f>IF(BQ132+CD132&gt;マスタ!$C$3,1,0)</f>
        <v>0</v>
      </c>
      <c r="BR133" s="484">
        <f>IF(BR132+CE132&gt;マスタ!$C$3,1,0)</f>
        <v>0</v>
      </c>
      <c r="BT133" s="484"/>
      <c r="BU133" s="484"/>
      <c r="BV133" s="484"/>
      <c r="BW133" s="484"/>
      <c r="BX133" s="484"/>
      <c r="BY133" s="484"/>
      <c r="BZ133" s="484"/>
      <c r="CA133" s="484"/>
      <c r="CB133" s="484"/>
      <c r="CC133" s="484"/>
      <c r="CD133" s="484"/>
      <c r="CE133" s="484"/>
    </row>
    <row r="134" spans="1:98" x14ac:dyDescent="0.15">
      <c r="A134" s="735"/>
      <c r="B134" s="738"/>
      <c r="C134" s="738"/>
      <c r="D134" s="738"/>
      <c r="E134" s="741"/>
      <c r="F134" s="738"/>
      <c r="G134" s="492" t="s">
        <v>462</v>
      </c>
      <c r="H134" s="493"/>
      <c r="I134" s="494"/>
      <c r="J134" s="494"/>
      <c r="K134" s="494"/>
      <c r="L134" s="494"/>
      <c r="M134" s="494"/>
      <c r="N134" s="494"/>
      <c r="O134" s="494"/>
      <c r="P134" s="494"/>
      <c r="Q134" s="494"/>
      <c r="R134" s="494"/>
      <c r="S134" s="494"/>
      <c r="T134" s="495">
        <f t="shared" ref="T134:T185" si="848">SUM(H134:S134)</f>
        <v>0</v>
      </c>
      <c r="U134" s="496"/>
      <c r="V134" s="497"/>
      <c r="W134" s="497"/>
      <c r="X134" s="497"/>
      <c r="Y134" s="497"/>
      <c r="Z134" s="497"/>
      <c r="AA134" s="497"/>
      <c r="AB134" s="497"/>
      <c r="AC134" s="497"/>
      <c r="AD134" s="497"/>
      <c r="AE134" s="497"/>
      <c r="AF134" s="497"/>
      <c r="AG134" s="495">
        <f t="shared" ref="AG134:AG185" si="849">SUM(U134:AF134)</f>
        <v>0</v>
      </c>
      <c r="AN134" s="468">
        <v>4</v>
      </c>
      <c r="AO134" s="468">
        <v>2</v>
      </c>
      <c r="AP134" s="468">
        <v>9</v>
      </c>
      <c r="AQ134" s="476">
        <f ca="1">IF($AP134=1,IF(INDIRECT(ADDRESS(($AN134-1)*3+$AO134+5,$AP134+7))="",0,INDIRECT(ADDRESS(($AN134-1)*3+$AO134+5,$AP134+7))),IF(INDIRECT(ADDRESS(($AN134-1)*3+$AO134+5,$AP134+7))="",0,IF(COUNTIF(INDIRECT(ADDRESS(($AN134-1)*36+($AO134-1)*12+6,COLUMN())):INDIRECT(ADDRESS(($AN134-1)*36+($AO134-1)*12+$AP134+4,COLUMN())),INDIRECT(ADDRESS(($AN134-1)*3+$AO134+5,$AP134+7)))&gt;=1,0,INDIRECT(ADDRESS(($AN134-1)*3+$AO134+5,$AP134+7)))))</f>
        <v>0</v>
      </c>
      <c r="AR134" s="468">
        <f ca="1">COUNTIF(INDIRECT("H"&amp;(ROW()+12*(($AN134-1)*3+$AO134)-ROW())/12+5):INDIRECT("S"&amp;(ROW()+12*(($AN134-1)*3+$AO134)-ROW())/12+5),AQ134)</f>
        <v>0</v>
      </c>
      <c r="AS134" s="476">
        <f ca="1">IF($AP134=1,IF(INDIRECT(ADDRESS(($AN134-1)*3+$AO134+5,$AP134+20))="",0,INDIRECT(ADDRESS(($AN134-1)*3+$AO134+5,$AP134+20))),IF(INDIRECT(ADDRESS(($AN134-1)*3+$AO134+5,$AP134+20))="",0,IF(COUNTIF(INDIRECT(ADDRESS(($AN134-1)*36+($AO134-1)*12+6,COLUMN())):INDIRECT(ADDRESS(($AN134-1)*36+($AO134-1)*12+$AP134+4,COLUMN())),INDIRECT(ADDRESS(($AN134-1)*3+$AO134+5,$AP134+20)))&gt;=1,0,INDIRECT(ADDRESS(($AN134-1)*3+$AO134+5,$AP134+20)))))</f>
        <v>0</v>
      </c>
      <c r="AT134" s="468">
        <f ca="1">COUNTIF(INDIRECT("U"&amp;(ROW()+12*(($AN134-1)*3+$AO134)-ROW())/12+5):INDIRECT("AF"&amp;(ROW()+12*(($AN134-1)*3+$AO134)-ROW())/12+5),AS134)</f>
        <v>0</v>
      </c>
      <c r="AU134" s="468">
        <f ca="1">IF(AND(AQ134+AS134&gt;0,AR134+AT134&gt;0),COUNTIF(AU$6:AU133,"&gt;0")+1,0)</f>
        <v>0</v>
      </c>
      <c r="BE134" s="468">
        <v>3</v>
      </c>
      <c r="BF134" s="485"/>
      <c r="BG134" s="484"/>
      <c r="BH134" s="484"/>
      <c r="BI134" s="484"/>
      <c r="BJ134" s="484"/>
      <c r="BK134" s="484"/>
      <c r="BL134" s="484"/>
      <c r="BM134" s="484"/>
      <c r="BN134" s="484"/>
      <c r="BO134" s="484"/>
      <c r="BP134" s="484"/>
      <c r="BQ134" s="484"/>
      <c r="BR134" s="484"/>
      <c r="BT134" s="484"/>
      <c r="BU134" s="484"/>
      <c r="BV134" s="484"/>
      <c r="BW134" s="484"/>
      <c r="BX134" s="484"/>
      <c r="BY134" s="484"/>
      <c r="BZ134" s="484"/>
      <c r="CA134" s="484"/>
      <c r="CB134" s="484"/>
      <c r="CC134" s="484"/>
      <c r="CD134" s="484"/>
      <c r="CE134" s="484"/>
    </row>
    <row r="135" spans="1:98" x14ac:dyDescent="0.15">
      <c r="A135" s="733">
        <v>44</v>
      </c>
      <c r="B135" s="736"/>
      <c r="C135" s="736"/>
      <c r="D135" s="736"/>
      <c r="E135" s="739"/>
      <c r="F135" s="736"/>
      <c r="G135" s="477" t="s">
        <v>321</v>
      </c>
      <c r="H135" s="478"/>
      <c r="I135" s="479" t="str">
        <f t="shared" ref="I135:I136" si="850">IF(H135="","",H135)</f>
        <v/>
      </c>
      <c r="J135" s="479" t="str">
        <f t="shared" ref="J135:J136" si="851">IF(I135="","",I135)</f>
        <v/>
      </c>
      <c r="K135" s="479" t="str">
        <f t="shared" ref="K135:K136" si="852">IF(J135="","",J135)</f>
        <v/>
      </c>
      <c r="L135" s="479" t="str">
        <f t="shared" ref="L135:L136" si="853">IF(K135="","",K135)</f>
        <v/>
      </c>
      <c r="M135" s="479" t="str">
        <f t="shared" ref="M135:M136" si="854">IF(L135="","",L135)</f>
        <v/>
      </c>
      <c r="N135" s="479" t="str">
        <f t="shared" ref="N135:N136" si="855">IF(M135="","",M135)</f>
        <v/>
      </c>
      <c r="O135" s="479" t="str">
        <f t="shared" ref="O135:O136" si="856">IF(N135="","",N135)</f>
        <v/>
      </c>
      <c r="P135" s="479" t="str">
        <f t="shared" ref="P135:P136" si="857">IF(O135="","",O135)</f>
        <v/>
      </c>
      <c r="Q135" s="479" t="str">
        <f t="shared" ref="Q135:Q136" si="858">IF(P135="","",P135)</f>
        <v/>
      </c>
      <c r="R135" s="479" t="str">
        <f t="shared" ref="R135:R136" si="859">IF(Q135="","",Q135)</f>
        <v/>
      </c>
      <c r="S135" s="479" t="str">
        <f t="shared" ref="S135:S136" si="860">IF(R135="","",R135)</f>
        <v/>
      </c>
      <c r="T135" s="480">
        <f t="shared" si="848"/>
        <v>0</v>
      </c>
      <c r="U135" s="481"/>
      <c r="V135" s="482" t="str">
        <f t="shared" ref="V135:V136" si="861">IF(U135="","",U135)</f>
        <v/>
      </c>
      <c r="W135" s="482" t="str">
        <f t="shared" ref="W135:W136" si="862">IF(V135="","",V135)</f>
        <v/>
      </c>
      <c r="X135" s="482" t="str">
        <f t="shared" ref="X135:X136" si="863">IF(W135="","",W135)</f>
        <v/>
      </c>
      <c r="Y135" s="482" t="str">
        <f t="shared" ref="Y135:Y136" si="864">IF(X135="","",X135)</f>
        <v/>
      </c>
      <c r="Z135" s="482" t="str">
        <f t="shared" ref="Z135:Z136" si="865">IF(Y135="","",Y135)</f>
        <v/>
      </c>
      <c r="AA135" s="482" t="str">
        <f t="shared" ref="AA135:AA136" si="866">IF(Z135="","",Z135)</f>
        <v/>
      </c>
      <c r="AB135" s="482" t="str">
        <f t="shared" ref="AB135:AB136" si="867">IF(AA135="","",AA135)</f>
        <v/>
      </c>
      <c r="AC135" s="482" t="str">
        <f t="shared" ref="AC135:AC136" si="868">IF(AB135="","",AB135)</f>
        <v/>
      </c>
      <c r="AD135" s="482" t="str">
        <f t="shared" ref="AD135:AD136" si="869">IF(AC135="","",AC135)</f>
        <v/>
      </c>
      <c r="AE135" s="482" t="str">
        <f t="shared" ref="AE135:AE136" si="870">IF(AD135="","",AD135)</f>
        <v/>
      </c>
      <c r="AF135" s="482" t="str">
        <f t="shared" ref="AF135:AF136" si="871">IF(AE135="","",AE135)</f>
        <v/>
      </c>
      <c r="AG135" s="480">
        <f t="shared" si="849"/>
        <v>0</v>
      </c>
      <c r="AN135" s="468">
        <v>4</v>
      </c>
      <c r="AO135" s="468">
        <v>2</v>
      </c>
      <c r="AP135" s="468">
        <v>10</v>
      </c>
      <c r="AQ135" s="476">
        <f ca="1">IF($AP135=1,IF(INDIRECT(ADDRESS(($AN135-1)*3+$AO135+5,$AP135+7))="",0,INDIRECT(ADDRESS(($AN135-1)*3+$AO135+5,$AP135+7))),IF(INDIRECT(ADDRESS(($AN135-1)*3+$AO135+5,$AP135+7))="",0,IF(COUNTIF(INDIRECT(ADDRESS(($AN135-1)*36+($AO135-1)*12+6,COLUMN())):INDIRECT(ADDRESS(($AN135-1)*36+($AO135-1)*12+$AP135+4,COLUMN())),INDIRECT(ADDRESS(($AN135-1)*3+$AO135+5,$AP135+7)))&gt;=1,0,INDIRECT(ADDRESS(($AN135-1)*3+$AO135+5,$AP135+7)))))</f>
        <v>0</v>
      </c>
      <c r="AR135" s="468">
        <f ca="1">COUNTIF(INDIRECT("H"&amp;(ROW()+12*(($AN135-1)*3+$AO135)-ROW())/12+5):INDIRECT("S"&amp;(ROW()+12*(($AN135-1)*3+$AO135)-ROW())/12+5),AQ135)</f>
        <v>0</v>
      </c>
      <c r="AS135" s="476">
        <f ca="1">IF($AP135=1,IF(INDIRECT(ADDRESS(($AN135-1)*3+$AO135+5,$AP135+20))="",0,INDIRECT(ADDRESS(($AN135-1)*3+$AO135+5,$AP135+20))),IF(INDIRECT(ADDRESS(($AN135-1)*3+$AO135+5,$AP135+20))="",0,IF(COUNTIF(INDIRECT(ADDRESS(($AN135-1)*36+($AO135-1)*12+6,COLUMN())):INDIRECT(ADDRESS(($AN135-1)*36+($AO135-1)*12+$AP135+4,COLUMN())),INDIRECT(ADDRESS(($AN135-1)*3+$AO135+5,$AP135+20)))&gt;=1,0,INDIRECT(ADDRESS(($AN135-1)*3+$AO135+5,$AP135+20)))))</f>
        <v>0</v>
      </c>
      <c r="AT135" s="468">
        <f ca="1">COUNTIF(INDIRECT("U"&amp;(ROW()+12*(($AN135-1)*3+$AO135)-ROW())/12+5):INDIRECT("AF"&amp;(ROW()+12*(($AN135-1)*3+$AO135)-ROW())/12+5),AS135)</f>
        <v>0</v>
      </c>
      <c r="AU135" s="468">
        <f ca="1">IF(AND(AQ135+AS135&gt;0,AR135+AT135&gt;0),COUNTIF(AU$6:AU134,"&gt;0")+1,0)</f>
        <v>0</v>
      </c>
      <c r="BE135" s="468">
        <v>1</v>
      </c>
      <c r="BG135" s="484">
        <f t="shared" ref="BG135" si="872">SUM(H135:H136)</f>
        <v>0</v>
      </c>
      <c r="BH135" s="484">
        <f t="shared" ref="BH135" si="873">SUM(I135:I136)</f>
        <v>0</v>
      </c>
      <c r="BI135" s="484">
        <f t="shared" ref="BI135" si="874">SUM(J135:J136)</f>
        <v>0</v>
      </c>
      <c r="BJ135" s="484">
        <f t="shared" ref="BJ135" si="875">SUM(K135:K136)</f>
        <v>0</v>
      </c>
      <c r="BK135" s="484">
        <f t="shared" ref="BK135" si="876">SUM(L135:L136)</f>
        <v>0</v>
      </c>
      <c r="BL135" s="484">
        <f t="shared" ref="BL135" si="877">SUM(M135:M136)</f>
        <v>0</v>
      </c>
      <c r="BM135" s="484">
        <f t="shared" ref="BM135" si="878">SUM(N135:N136)</f>
        <v>0</v>
      </c>
      <c r="BN135" s="484">
        <f t="shared" ref="BN135" si="879">SUM(O135:O136)</f>
        <v>0</v>
      </c>
      <c r="BO135" s="484">
        <f t="shared" ref="BO135" si="880">SUM(P135:P136)</f>
        <v>0</v>
      </c>
      <c r="BP135" s="484">
        <f t="shared" ref="BP135" si="881">SUM(Q135:Q136)</f>
        <v>0</v>
      </c>
      <c r="BQ135" s="484">
        <f t="shared" ref="BQ135" si="882">SUM(R135:R136)</f>
        <v>0</v>
      </c>
      <c r="BR135" s="484">
        <f t="shared" ref="BR135" si="883">SUM(S135:S136)</f>
        <v>0</v>
      </c>
      <c r="BT135" s="484">
        <f t="shared" ref="BT135" si="884">SUM(U135:U136)</f>
        <v>0</v>
      </c>
      <c r="BU135" s="484">
        <f t="shared" ref="BU135" si="885">SUM(V135:V136)</f>
        <v>0</v>
      </c>
      <c r="BV135" s="484">
        <f t="shared" ref="BV135" si="886">SUM(W135:W136)</f>
        <v>0</v>
      </c>
      <c r="BW135" s="484">
        <f t="shared" ref="BW135" si="887">SUM(X135:X136)</f>
        <v>0</v>
      </c>
      <c r="BX135" s="484">
        <f t="shared" ref="BX135" si="888">SUM(Y135:Y136)</f>
        <v>0</v>
      </c>
      <c r="BY135" s="484">
        <f t="shared" ref="BY135" si="889">SUM(Z135:Z136)</f>
        <v>0</v>
      </c>
      <c r="BZ135" s="484">
        <f t="shared" ref="BZ135" si="890">SUM(AA135:AA136)</f>
        <v>0</v>
      </c>
      <c r="CA135" s="484">
        <f t="shared" ref="CA135" si="891">SUM(AB135:AB136)</f>
        <v>0</v>
      </c>
      <c r="CB135" s="484">
        <f t="shared" ref="CB135" si="892">SUM(AC135:AC136)</f>
        <v>0</v>
      </c>
      <c r="CC135" s="484">
        <f t="shared" ref="CC135" si="893">SUM(AD135:AD136)</f>
        <v>0</v>
      </c>
      <c r="CD135" s="484">
        <f t="shared" ref="CD135" si="894">SUM(AE135:AE136)</f>
        <v>0</v>
      </c>
      <c r="CE135" s="484">
        <f t="shared" ref="CE135" si="895">SUM(AF135:AF136)</f>
        <v>0</v>
      </c>
      <c r="CH135" s="485" t="s">
        <v>391</v>
      </c>
      <c r="CI135" s="484">
        <f>IF(OR($D135="副園長",$D135="教頭",$D135="主任保育士",$D135="主幹教諭"),0,BG135)</f>
        <v>0</v>
      </c>
      <c r="CJ135" s="484">
        <f t="shared" ref="CJ135" si="896">IF(OR($D135="副園長",$D135="教頭",$D135="主任保育士",$D135="主幹教諭"),0,BH135)</f>
        <v>0</v>
      </c>
      <c r="CK135" s="484">
        <f t="shared" ref="CK135" si="897">IF(OR($D135="副園長",$D135="教頭",$D135="主任保育士",$D135="主幹教諭"),0,BI135)</f>
        <v>0</v>
      </c>
      <c r="CL135" s="484">
        <f t="shared" ref="CL135" si="898">IF(OR($D135="副園長",$D135="教頭",$D135="主任保育士",$D135="主幹教諭"),0,BJ135)</f>
        <v>0</v>
      </c>
      <c r="CM135" s="484">
        <f t="shared" ref="CM135" si="899">IF(OR($D135="副園長",$D135="教頭",$D135="主任保育士",$D135="主幹教諭"),0,BK135)</f>
        <v>0</v>
      </c>
      <c r="CN135" s="484">
        <f t="shared" ref="CN135" si="900">IF(OR($D135="副園長",$D135="教頭",$D135="主任保育士",$D135="主幹教諭"),0,BL135)</f>
        <v>0</v>
      </c>
      <c r="CO135" s="484">
        <f t="shared" ref="CO135" si="901">IF(OR($D135="副園長",$D135="教頭",$D135="主任保育士",$D135="主幹教諭"),0,BM135)</f>
        <v>0</v>
      </c>
      <c r="CP135" s="484">
        <f t="shared" ref="CP135" si="902">IF(OR($D135="副園長",$D135="教頭",$D135="主任保育士",$D135="主幹教諭"),0,BN135)</f>
        <v>0</v>
      </c>
      <c r="CQ135" s="484">
        <f t="shared" ref="CQ135" si="903">IF(OR($D135="副園長",$D135="教頭",$D135="主任保育士",$D135="主幹教諭"),0,BO135)</f>
        <v>0</v>
      </c>
      <c r="CR135" s="484">
        <f t="shared" ref="CR135" si="904">IF(OR($D135="副園長",$D135="教頭",$D135="主任保育士",$D135="主幹教諭"),0,BP135)</f>
        <v>0</v>
      </c>
      <c r="CS135" s="484">
        <f t="shared" ref="CS135" si="905">IF(OR($D135="副園長",$D135="教頭",$D135="主任保育士",$D135="主幹教諭"),0,BQ135)</f>
        <v>0</v>
      </c>
      <c r="CT135" s="484">
        <f t="shared" ref="CT135" si="906">IF(OR($D135="副園長",$D135="教頭",$D135="主任保育士",$D135="主幹教諭"),0,BR135)</f>
        <v>0</v>
      </c>
    </row>
    <row r="136" spans="1:98" x14ac:dyDescent="0.15">
      <c r="A136" s="734"/>
      <c r="B136" s="737"/>
      <c r="C136" s="737"/>
      <c r="D136" s="737"/>
      <c r="E136" s="740"/>
      <c r="F136" s="737"/>
      <c r="G136" s="486" t="s">
        <v>320</v>
      </c>
      <c r="H136" s="487"/>
      <c r="I136" s="488" t="str">
        <f t="shared" si="850"/>
        <v/>
      </c>
      <c r="J136" s="488" t="str">
        <f t="shared" si="851"/>
        <v/>
      </c>
      <c r="K136" s="488" t="str">
        <f t="shared" si="852"/>
        <v/>
      </c>
      <c r="L136" s="488" t="str">
        <f t="shared" si="853"/>
        <v/>
      </c>
      <c r="M136" s="488" t="str">
        <f t="shared" si="854"/>
        <v/>
      </c>
      <c r="N136" s="488" t="str">
        <f t="shared" si="855"/>
        <v/>
      </c>
      <c r="O136" s="488" t="str">
        <f t="shared" si="856"/>
        <v/>
      </c>
      <c r="P136" s="488" t="str">
        <f t="shared" si="857"/>
        <v/>
      </c>
      <c r="Q136" s="488" t="str">
        <f t="shared" si="858"/>
        <v/>
      </c>
      <c r="R136" s="488" t="str">
        <f t="shared" si="859"/>
        <v/>
      </c>
      <c r="S136" s="488" t="str">
        <f t="shared" si="860"/>
        <v/>
      </c>
      <c r="T136" s="489">
        <f t="shared" si="848"/>
        <v>0</v>
      </c>
      <c r="U136" s="490"/>
      <c r="V136" s="491" t="str">
        <f t="shared" si="861"/>
        <v/>
      </c>
      <c r="W136" s="491" t="str">
        <f t="shared" si="862"/>
        <v/>
      </c>
      <c r="X136" s="491" t="str">
        <f t="shared" si="863"/>
        <v/>
      </c>
      <c r="Y136" s="491" t="str">
        <f t="shared" si="864"/>
        <v/>
      </c>
      <c r="Z136" s="491" t="str">
        <f t="shared" si="865"/>
        <v/>
      </c>
      <c r="AA136" s="491" t="str">
        <f t="shared" si="866"/>
        <v/>
      </c>
      <c r="AB136" s="491" t="str">
        <f t="shared" si="867"/>
        <v/>
      </c>
      <c r="AC136" s="491" t="str">
        <f t="shared" si="868"/>
        <v/>
      </c>
      <c r="AD136" s="491" t="str">
        <f t="shared" si="869"/>
        <v/>
      </c>
      <c r="AE136" s="491" t="str">
        <f t="shared" si="870"/>
        <v/>
      </c>
      <c r="AF136" s="491" t="str">
        <f t="shared" si="871"/>
        <v/>
      </c>
      <c r="AG136" s="489">
        <f t="shared" si="849"/>
        <v>0</v>
      </c>
      <c r="AN136" s="468">
        <v>4</v>
      </c>
      <c r="AO136" s="468">
        <v>2</v>
      </c>
      <c r="AP136" s="468">
        <v>11</v>
      </c>
      <c r="AQ136" s="476">
        <f ca="1">IF($AP136=1,IF(INDIRECT(ADDRESS(($AN136-1)*3+$AO136+5,$AP136+7))="",0,INDIRECT(ADDRESS(($AN136-1)*3+$AO136+5,$AP136+7))),IF(INDIRECT(ADDRESS(($AN136-1)*3+$AO136+5,$AP136+7))="",0,IF(COUNTIF(INDIRECT(ADDRESS(($AN136-1)*36+($AO136-1)*12+6,COLUMN())):INDIRECT(ADDRESS(($AN136-1)*36+($AO136-1)*12+$AP136+4,COLUMN())),INDIRECT(ADDRESS(($AN136-1)*3+$AO136+5,$AP136+7)))&gt;=1,0,INDIRECT(ADDRESS(($AN136-1)*3+$AO136+5,$AP136+7)))))</f>
        <v>0</v>
      </c>
      <c r="AR136" s="468">
        <f ca="1">COUNTIF(INDIRECT("H"&amp;(ROW()+12*(($AN136-1)*3+$AO136)-ROW())/12+5):INDIRECT("S"&amp;(ROW()+12*(($AN136-1)*3+$AO136)-ROW())/12+5),AQ136)</f>
        <v>0</v>
      </c>
      <c r="AS136" s="476">
        <f ca="1">IF($AP136=1,IF(INDIRECT(ADDRESS(($AN136-1)*3+$AO136+5,$AP136+20))="",0,INDIRECT(ADDRESS(($AN136-1)*3+$AO136+5,$AP136+20))),IF(INDIRECT(ADDRESS(($AN136-1)*3+$AO136+5,$AP136+20))="",0,IF(COUNTIF(INDIRECT(ADDRESS(($AN136-1)*36+($AO136-1)*12+6,COLUMN())):INDIRECT(ADDRESS(($AN136-1)*36+($AO136-1)*12+$AP136+4,COLUMN())),INDIRECT(ADDRESS(($AN136-1)*3+$AO136+5,$AP136+20)))&gt;=1,0,INDIRECT(ADDRESS(($AN136-1)*3+$AO136+5,$AP136+20)))))</f>
        <v>0</v>
      </c>
      <c r="AT136" s="468">
        <f ca="1">COUNTIF(INDIRECT("U"&amp;(ROW()+12*(($AN136-1)*3+$AO136)-ROW())/12+5):INDIRECT("AF"&amp;(ROW()+12*(($AN136-1)*3+$AO136)-ROW())/12+5),AS136)</f>
        <v>0</v>
      </c>
      <c r="AU136" s="468">
        <f ca="1">IF(AND(AQ136+AS136&gt;0,AR136+AT136&gt;0),COUNTIF(AU$6:AU135,"&gt;0")+1,0)</f>
        <v>0</v>
      </c>
      <c r="BE136" s="468">
        <v>2</v>
      </c>
      <c r="BF136" s="468" t="s">
        <v>319</v>
      </c>
      <c r="BG136" s="484">
        <f>IF(BG135+BT135&gt;マスタ!$C$3,1,0)</f>
        <v>0</v>
      </c>
      <c r="BH136" s="484">
        <f>IF(BH135+BU135&gt;マスタ!$C$3,1,0)</f>
        <v>0</v>
      </c>
      <c r="BI136" s="484">
        <f>IF(BI135+BV135&gt;マスタ!$C$3,1,0)</f>
        <v>0</v>
      </c>
      <c r="BJ136" s="484">
        <f>IF(BJ135+BW135&gt;マスタ!$C$3,1,0)</f>
        <v>0</v>
      </c>
      <c r="BK136" s="484">
        <f>IF(BK135+BX135&gt;マスタ!$C$3,1,0)</f>
        <v>0</v>
      </c>
      <c r="BL136" s="484">
        <f>IF(BL135+BY135&gt;マスタ!$C$3,1,0)</f>
        <v>0</v>
      </c>
      <c r="BM136" s="484">
        <f>IF(BM135+BZ135&gt;マスタ!$C$3,1,0)</f>
        <v>0</v>
      </c>
      <c r="BN136" s="484">
        <f>IF(BN135+CA135&gt;マスタ!$C$3,1,0)</f>
        <v>0</v>
      </c>
      <c r="BO136" s="484">
        <f>IF(BO135+CB135&gt;マスタ!$C$3,1,0)</f>
        <v>0</v>
      </c>
      <c r="BP136" s="484">
        <f>IF(BP135+CC135&gt;マスタ!$C$3,1,0)</f>
        <v>0</v>
      </c>
      <c r="BQ136" s="484">
        <f>IF(BQ135+CD135&gt;マスタ!$C$3,1,0)</f>
        <v>0</v>
      </c>
      <c r="BR136" s="484">
        <f>IF(BR135+CE135&gt;マスタ!$C$3,1,0)</f>
        <v>0</v>
      </c>
      <c r="BT136" s="484"/>
      <c r="BU136" s="484"/>
      <c r="BV136" s="484"/>
      <c r="BW136" s="484"/>
      <c r="BX136" s="484"/>
      <c r="BY136" s="484"/>
      <c r="BZ136" s="484"/>
      <c r="CA136" s="484"/>
      <c r="CB136" s="484"/>
      <c r="CC136" s="484"/>
      <c r="CD136" s="484"/>
      <c r="CE136" s="484"/>
    </row>
    <row r="137" spans="1:98" x14ac:dyDescent="0.15">
      <c r="A137" s="735"/>
      <c r="B137" s="738"/>
      <c r="C137" s="738"/>
      <c r="D137" s="738"/>
      <c r="E137" s="741"/>
      <c r="F137" s="738"/>
      <c r="G137" s="492" t="s">
        <v>462</v>
      </c>
      <c r="H137" s="493"/>
      <c r="I137" s="494"/>
      <c r="J137" s="494"/>
      <c r="K137" s="494"/>
      <c r="L137" s="494"/>
      <c r="M137" s="494"/>
      <c r="N137" s="494"/>
      <c r="O137" s="494"/>
      <c r="P137" s="494"/>
      <c r="Q137" s="494"/>
      <c r="R137" s="494"/>
      <c r="S137" s="494"/>
      <c r="T137" s="495">
        <f t="shared" si="848"/>
        <v>0</v>
      </c>
      <c r="U137" s="496"/>
      <c r="V137" s="497"/>
      <c r="W137" s="497"/>
      <c r="X137" s="497"/>
      <c r="Y137" s="497"/>
      <c r="Z137" s="497"/>
      <c r="AA137" s="497"/>
      <c r="AB137" s="497"/>
      <c r="AC137" s="497"/>
      <c r="AD137" s="497"/>
      <c r="AE137" s="497"/>
      <c r="AF137" s="497"/>
      <c r="AG137" s="495">
        <f t="shared" si="849"/>
        <v>0</v>
      </c>
      <c r="AN137" s="468">
        <v>4</v>
      </c>
      <c r="AO137" s="468">
        <v>2</v>
      </c>
      <c r="AP137" s="468">
        <v>12</v>
      </c>
      <c r="AQ137" s="476">
        <f ca="1">IF($AP137=1,IF(INDIRECT(ADDRESS(($AN137-1)*3+$AO137+5,$AP137+7))="",0,INDIRECT(ADDRESS(($AN137-1)*3+$AO137+5,$AP137+7))),IF(INDIRECT(ADDRESS(($AN137-1)*3+$AO137+5,$AP137+7))="",0,IF(COUNTIF(INDIRECT(ADDRESS(($AN137-1)*36+($AO137-1)*12+6,COLUMN())):INDIRECT(ADDRESS(($AN137-1)*36+($AO137-1)*12+$AP137+4,COLUMN())),INDIRECT(ADDRESS(($AN137-1)*3+$AO137+5,$AP137+7)))&gt;=1,0,INDIRECT(ADDRESS(($AN137-1)*3+$AO137+5,$AP137+7)))))</f>
        <v>0</v>
      </c>
      <c r="AR137" s="468">
        <f ca="1">COUNTIF(INDIRECT("H"&amp;(ROW()+12*(($AN137-1)*3+$AO137)-ROW())/12+5):INDIRECT("S"&amp;(ROW()+12*(($AN137-1)*3+$AO137)-ROW())/12+5),AQ137)</f>
        <v>0</v>
      </c>
      <c r="AS137" s="476">
        <f ca="1">IF($AP137=1,IF(INDIRECT(ADDRESS(($AN137-1)*3+$AO137+5,$AP137+20))="",0,INDIRECT(ADDRESS(($AN137-1)*3+$AO137+5,$AP137+20))),IF(INDIRECT(ADDRESS(($AN137-1)*3+$AO137+5,$AP137+20))="",0,IF(COUNTIF(INDIRECT(ADDRESS(($AN137-1)*36+($AO137-1)*12+6,COLUMN())):INDIRECT(ADDRESS(($AN137-1)*36+($AO137-1)*12+$AP137+4,COLUMN())),INDIRECT(ADDRESS(($AN137-1)*3+$AO137+5,$AP137+20)))&gt;=1,0,INDIRECT(ADDRESS(($AN137-1)*3+$AO137+5,$AP137+20)))))</f>
        <v>0</v>
      </c>
      <c r="AT137" s="468">
        <f ca="1">COUNTIF(INDIRECT("U"&amp;(ROW()+12*(($AN137-1)*3+$AO137)-ROW())/12+5):INDIRECT("AF"&amp;(ROW()+12*(($AN137-1)*3+$AO137)-ROW())/12+5),AS137)</f>
        <v>0</v>
      </c>
      <c r="AU137" s="468">
        <f ca="1">IF(AND(AQ137+AS137&gt;0,AR137+AT137&gt;0),COUNTIF(AU$6:AU136,"&gt;0")+1,0)</f>
        <v>0</v>
      </c>
      <c r="BE137" s="468">
        <v>3</v>
      </c>
      <c r="BF137" s="485"/>
      <c r="BG137" s="484"/>
      <c r="BH137" s="484"/>
      <c r="BI137" s="484"/>
      <c r="BJ137" s="484"/>
      <c r="BK137" s="484"/>
      <c r="BL137" s="484"/>
      <c r="BM137" s="484"/>
      <c r="BN137" s="484"/>
      <c r="BO137" s="484"/>
      <c r="BP137" s="484"/>
      <c r="BQ137" s="484"/>
      <c r="BR137" s="484"/>
      <c r="BT137" s="484"/>
      <c r="BU137" s="484"/>
      <c r="BV137" s="484"/>
      <c r="BW137" s="484"/>
      <c r="BX137" s="484"/>
      <c r="BY137" s="484"/>
      <c r="BZ137" s="484"/>
      <c r="CA137" s="484"/>
      <c r="CB137" s="484"/>
      <c r="CC137" s="484"/>
      <c r="CD137" s="484"/>
      <c r="CE137" s="484"/>
    </row>
    <row r="138" spans="1:98" x14ac:dyDescent="0.15">
      <c r="A138" s="733">
        <v>45</v>
      </c>
      <c r="B138" s="736"/>
      <c r="C138" s="736"/>
      <c r="D138" s="736"/>
      <c r="E138" s="739"/>
      <c r="F138" s="736"/>
      <c r="G138" s="477" t="s">
        <v>321</v>
      </c>
      <c r="H138" s="478"/>
      <c r="I138" s="479" t="str">
        <f t="shared" ref="I138:I139" si="907">IF(H138="","",H138)</f>
        <v/>
      </c>
      <c r="J138" s="479" t="str">
        <f t="shared" ref="J138:J139" si="908">IF(I138="","",I138)</f>
        <v/>
      </c>
      <c r="K138" s="479" t="str">
        <f t="shared" ref="K138:K139" si="909">IF(J138="","",J138)</f>
        <v/>
      </c>
      <c r="L138" s="479" t="str">
        <f t="shared" ref="L138:L139" si="910">IF(K138="","",K138)</f>
        <v/>
      </c>
      <c r="M138" s="479" t="str">
        <f t="shared" ref="M138:M139" si="911">IF(L138="","",L138)</f>
        <v/>
      </c>
      <c r="N138" s="479" t="str">
        <f t="shared" ref="N138:N139" si="912">IF(M138="","",M138)</f>
        <v/>
      </c>
      <c r="O138" s="479" t="str">
        <f t="shared" ref="O138:O139" si="913">IF(N138="","",N138)</f>
        <v/>
      </c>
      <c r="P138" s="479" t="str">
        <f t="shared" ref="P138:P139" si="914">IF(O138="","",O138)</f>
        <v/>
      </c>
      <c r="Q138" s="479" t="str">
        <f t="shared" ref="Q138:Q139" si="915">IF(P138="","",P138)</f>
        <v/>
      </c>
      <c r="R138" s="479" t="str">
        <f t="shared" ref="R138:R139" si="916">IF(Q138="","",Q138)</f>
        <v/>
      </c>
      <c r="S138" s="479" t="str">
        <f t="shared" ref="S138:S139" si="917">IF(R138="","",R138)</f>
        <v/>
      </c>
      <c r="T138" s="480">
        <f t="shared" si="848"/>
        <v>0</v>
      </c>
      <c r="U138" s="481"/>
      <c r="V138" s="482" t="str">
        <f t="shared" ref="V138:V139" si="918">IF(U138="","",U138)</f>
        <v/>
      </c>
      <c r="W138" s="482" t="str">
        <f t="shared" ref="W138:W139" si="919">IF(V138="","",V138)</f>
        <v/>
      </c>
      <c r="X138" s="482" t="str">
        <f t="shared" ref="X138:X139" si="920">IF(W138="","",W138)</f>
        <v/>
      </c>
      <c r="Y138" s="482" t="str">
        <f t="shared" ref="Y138:Y139" si="921">IF(X138="","",X138)</f>
        <v/>
      </c>
      <c r="Z138" s="482" t="str">
        <f t="shared" ref="Z138:Z139" si="922">IF(Y138="","",Y138)</f>
        <v/>
      </c>
      <c r="AA138" s="482" t="str">
        <f t="shared" ref="AA138:AA139" si="923">IF(Z138="","",Z138)</f>
        <v/>
      </c>
      <c r="AB138" s="482" t="str">
        <f t="shared" ref="AB138:AB139" si="924">IF(AA138="","",AA138)</f>
        <v/>
      </c>
      <c r="AC138" s="482" t="str">
        <f t="shared" ref="AC138:AC139" si="925">IF(AB138="","",AB138)</f>
        <v/>
      </c>
      <c r="AD138" s="482" t="str">
        <f t="shared" ref="AD138:AD139" si="926">IF(AC138="","",AC138)</f>
        <v/>
      </c>
      <c r="AE138" s="482" t="str">
        <f t="shared" ref="AE138:AE139" si="927">IF(AD138="","",AD138)</f>
        <v/>
      </c>
      <c r="AF138" s="482" t="str">
        <f t="shared" ref="AF138:AF139" si="928">IF(AE138="","",AE138)</f>
        <v/>
      </c>
      <c r="AG138" s="480">
        <f t="shared" si="849"/>
        <v>0</v>
      </c>
      <c r="AN138" s="468">
        <v>4</v>
      </c>
      <c r="AO138" s="468">
        <v>3</v>
      </c>
      <c r="AP138" s="468">
        <v>1</v>
      </c>
      <c r="AQ138" s="476">
        <f ca="1">IF($AP138=1,IF(INDIRECT(ADDRESS(($AN138-1)*3+$AO138+5,$AP138+7))="",0,INDIRECT(ADDRESS(($AN138-1)*3+$AO138+5,$AP138+7))),IF(INDIRECT(ADDRESS(($AN138-1)*3+$AO138+5,$AP138+7))="",0,IF(COUNTIF(INDIRECT(ADDRESS(($AN138-1)*36+($AO138-1)*12+6,COLUMN())):INDIRECT(ADDRESS(($AN138-1)*36+($AO138-1)*12+$AP138+4,COLUMN())),INDIRECT(ADDRESS(($AN138-1)*3+$AO138+5,$AP138+7)))&gt;=1,0,INDIRECT(ADDRESS(($AN138-1)*3+$AO138+5,$AP138+7)))))</f>
        <v>0</v>
      </c>
      <c r="AR138" s="468">
        <f ca="1">COUNTIF(INDIRECT("H"&amp;(ROW()+12*(($AN138-1)*3+$AO138)-ROW())/12+5):INDIRECT("S"&amp;(ROW()+12*(($AN138-1)*3+$AO138)-ROW())/12+5),AQ138)</f>
        <v>0</v>
      </c>
      <c r="AS138" s="476">
        <f ca="1">IF($AP138=1,IF(INDIRECT(ADDRESS(($AN138-1)*3+$AO138+5,$AP138+20))="",0,INDIRECT(ADDRESS(($AN138-1)*3+$AO138+5,$AP138+20))),IF(INDIRECT(ADDRESS(($AN138-1)*3+$AO138+5,$AP138+20))="",0,IF(COUNTIF(INDIRECT(ADDRESS(($AN138-1)*36+($AO138-1)*12+6,COLUMN())):INDIRECT(ADDRESS(($AN138-1)*36+($AO138-1)*12+$AP138+4,COLUMN())),INDIRECT(ADDRESS(($AN138-1)*3+$AO138+5,$AP138+20)))&gt;=1,0,INDIRECT(ADDRESS(($AN138-1)*3+$AO138+5,$AP138+20)))))</f>
        <v>0</v>
      </c>
      <c r="AT138" s="468">
        <f ca="1">COUNTIF(INDIRECT("U"&amp;(ROW()+12*(($AN138-1)*3+$AO138)-ROW())/12+5):INDIRECT("AF"&amp;(ROW()+12*(($AN138-1)*3+$AO138)-ROW())/12+5),AS138)</f>
        <v>0</v>
      </c>
      <c r="AU138" s="468">
        <f ca="1">IF(AND(AQ138+AS138&gt;0,AR138+AT138&gt;0),COUNTIF(AU$6:AU137,"&gt;0")+1,0)</f>
        <v>0</v>
      </c>
      <c r="BE138" s="468">
        <v>1</v>
      </c>
      <c r="BG138" s="484">
        <f t="shared" ref="BG138" si="929">SUM(H138:H139)</f>
        <v>0</v>
      </c>
      <c r="BH138" s="484">
        <f t="shared" ref="BH138" si="930">SUM(I138:I139)</f>
        <v>0</v>
      </c>
      <c r="BI138" s="484">
        <f t="shared" ref="BI138" si="931">SUM(J138:J139)</f>
        <v>0</v>
      </c>
      <c r="BJ138" s="484">
        <f t="shared" ref="BJ138" si="932">SUM(K138:K139)</f>
        <v>0</v>
      </c>
      <c r="BK138" s="484">
        <f t="shared" ref="BK138" si="933">SUM(L138:L139)</f>
        <v>0</v>
      </c>
      <c r="BL138" s="484">
        <f t="shared" ref="BL138" si="934">SUM(M138:M139)</f>
        <v>0</v>
      </c>
      <c r="BM138" s="484">
        <f t="shared" ref="BM138" si="935">SUM(N138:N139)</f>
        <v>0</v>
      </c>
      <c r="BN138" s="484">
        <f t="shared" ref="BN138" si="936">SUM(O138:O139)</f>
        <v>0</v>
      </c>
      <c r="BO138" s="484">
        <f t="shared" ref="BO138" si="937">SUM(P138:P139)</f>
        <v>0</v>
      </c>
      <c r="BP138" s="484">
        <f t="shared" ref="BP138" si="938">SUM(Q138:Q139)</f>
        <v>0</v>
      </c>
      <c r="BQ138" s="484">
        <f t="shared" ref="BQ138" si="939">SUM(R138:R139)</f>
        <v>0</v>
      </c>
      <c r="BR138" s="484">
        <f t="shared" ref="BR138" si="940">SUM(S138:S139)</f>
        <v>0</v>
      </c>
      <c r="BT138" s="484">
        <f t="shared" ref="BT138" si="941">SUM(U138:U139)</f>
        <v>0</v>
      </c>
      <c r="BU138" s="484">
        <f t="shared" ref="BU138" si="942">SUM(V138:V139)</f>
        <v>0</v>
      </c>
      <c r="BV138" s="484">
        <f t="shared" ref="BV138" si="943">SUM(W138:W139)</f>
        <v>0</v>
      </c>
      <c r="BW138" s="484">
        <f t="shared" ref="BW138" si="944">SUM(X138:X139)</f>
        <v>0</v>
      </c>
      <c r="BX138" s="484">
        <f t="shared" ref="BX138" si="945">SUM(Y138:Y139)</f>
        <v>0</v>
      </c>
      <c r="BY138" s="484">
        <f t="shared" ref="BY138" si="946">SUM(Z138:Z139)</f>
        <v>0</v>
      </c>
      <c r="BZ138" s="484">
        <f t="shared" ref="BZ138" si="947">SUM(AA138:AA139)</f>
        <v>0</v>
      </c>
      <c r="CA138" s="484">
        <f t="shared" ref="CA138" si="948">SUM(AB138:AB139)</f>
        <v>0</v>
      </c>
      <c r="CB138" s="484">
        <f t="shared" ref="CB138" si="949">SUM(AC138:AC139)</f>
        <v>0</v>
      </c>
      <c r="CC138" s="484">
        <f t="shared" ref="CC138" si="950">SUM(AD138:AD139)</f>
        <v>0</v>
      </c>
      <c r="CD138" s="484">
        <f t="shared" ref="CD138" si="951">SUM(AE138:AE139)</f>
        <v>0</v>
      </c>
      <c r="CE138" s="484">
        <f t="shared" ref="CE138" si="952">SUM(AF138:AF139)</f>
        <v>0</v>
      </c>
      <c r="CH138" s="485" t="s">
        <v>391</v>
      </c>
      <c r="CI138" s="484">
        <f>IF(OR($D138="副園長",$D138="教頭",$D138="主任保育士",$D138="主幹教諭"),0,BG138)</f>
        <v>0</v>
      </c>
      <c r="CJ138" s="484">
        <f t="shared" ref="CJ138" si="953">IF(OR($D138="副園長",$D138="教頭",$D138="主任保育士",$D138="主幹教諭"),0,BH138)</f>
        <v>0</v>
      </c>
      <c r="CK138" s="484">
        <f t="shared" ref="CK138" si="954">IF(OR($D138="副園長",$D138="教頭",$D138="主任保育士",$D138="主幹教諭"),0,BI138)</f>
        <v>0</v>
      </c>
      <c r="CL138" s="484">
        <f t="shared" ref="CL138" si="955">IF(OR($D138="副園長",$D138="教頭",$D138="主任保育士",$D138="主幹教諭"),0,BJ138)</f>
        <v>0</v>
      </c>
      <c r="CM138" s="484">
        <f t="shared" ref="CM138" si="956">IF(OR($D138="副園長",$D138="教頭",$D138="主任保育士",$D138="主幹教諭"),0,BK138)</f>
        <v>0</v>
      </c>
      <c r="CN138" s="484">
        <f t="shared" ref="CN138" si="957">IF(OR($D138="副園長",$D138="教頭",$D138="主任保育士",$D138="主幹教諭"),0,BL138)</f>
        <v>0</v>
      </c>
      <c r="CO138" s="484">
        <f t="shared" ref="CO138" si="958">IF(OR($D138="副園長",$D138="教頭",$D138="主任保育士",$D138="主幹教諭"),0,BM138)</f>
        <v>0</v>
      </c>
      <c r="CP138" s="484">
        <f t="shared" ref="CP138" si="959">IF(OR($D138="副園長",$D138="教頭",$D138="主任保育士",$D138="主幹教諭"),0,BN138)</f>
        <v>0</v>
      </c>
      <c r="CQ138" s="484">
        <f t="shared" ref="CQ138" si="960">IF(OR($D138="副園長",$D138="教頭",$D138="主任保育士",$D138="主幹教諭"),0,BO138)</f>
        <v>0</v>
      </c>
      <c r="CR138" s="484">
        <f t="shared" ref="CR138" si="961">IF(OR($D138="副園長",$D138="教頭",$D138="主任保育士",$D138="主幹教諭"),0,BP138)</f>
        <v>0</v>
      </c>
      <c r="CS138" s="484">
        <f t="shared" ref="CS138" si="962">IF(OR($D138="副園長",$D138="教頭",$D138="主任保育士",$D138="主幹教諭"),0,BQ138)</f>
        <v>0</v>
      </c>
      <c r="CT138" s="484">
        <f t="shared" ref="CT138" si="963">IF(OR($D138="副園長",$D138="教頭",$D138="主任保育士",$D138="主幹教諭"),0,BR138)</f>
        <v>0</v>
      </c>
    </row>
    <row r="139" spans="1:98" x14ac:dyDescent="0.15">
      <c r="A139" s="734"/>
      <c r="B139" s="737"/>
      <c r="C139" s="737"/>
      <c r="D139" s="737"/>
      <c r="E139" s="740"/>
      <c r="F139" s="737"/>
      <c r="G139" s="486" t="s">
        <v>320</v>
      </c>
      <c r="H139" s="487"/>
      <c r="I139" s="488" t="str">
        <f t="shared" si="907"/>
        <v/>
      </c>
      <c r="J139" s="488" t="str">
        <f t="shared" si="908"/>
        <v/>
      </c>
      <c r="K139" s="488" t="str">
        <f t="shared" si="909"/>
        <v/>
      </c>
      <c r="L139" s="488" t="str">
        <f t="shared" si="910"/>
        <v/>
      </c>
      <c r="M139" s="488" t="str">
        <f t="shared" si="911"/>
        <v/>
      </c>
      <c r="N139" s="488" t="str">
        <f t="shared" si="912"/>
        <v/>
      </c>
      <c r="O139" s="488" t="str">
        <f t="shared" si="913"/>
        <v/>
      </c>
      <c r="P139" s="488" t="str">
        <f t="shared" si="914"/>
        <v/>
      </c>
      <c r="Q139" s="488" t="str">
        <f t="shared" si="915"/>
        <v/>
      </c>
      <c r="R139" s="488" t="str">
        <f t="shared" si="916"/>
        <v/>
      </c>
      <c r="S139" s="488" t="str">
        <f t="shared" si="917"/>
        <v/>
      </c>
      <c r="T139" s="489">
        <f t="shared" si="848"/>
        <v>0</v>
      </c>
      <c r="U139" s="490"/>
      <c r="V139" s="491" t="str">
        <f t="shared" si="918"/>
        <v/>
      </c>
      <c r="W139" s="491" t="str">
        <f t="shared" si="919"/>
        <v/>
      </c>
      <c r="X139" s="491" t="str">
        <f t="shared" si="920"/>
        <v/>
      </c>
      <c r="Y139" s="491" t="str">
        <f t="shared" si="921"/>
        <v/>
      </c>
      <c r="Z139" s="491" t="str">
        <f t="shared" si="922"/>
        <v/>
      </c>
      <c r="AA139" s="491" t="str">
        <f t="shared" si="923"/>
        <v/>
      </c>
      <c r="AB139" s="491" t="str">
        <f t="shared" si="924"/>
        <v/>
      </c>
      <c r="AC139" s="491" t="str">
        <f t="shared" si="925"/>
        <v/>
      </c>
      <c r="AD139" s="491" t="str">
        <f t="shared" si="926"/>
        <v/>
      </c>
      <c r="AE139" s="491" t="str">
        <f t="shared" si="927"/>
        <v/>
      </c>
      <c r="AF139" s="491" t="str">
        <f t="shared" si="928"/>
        <v/>
      </c>
      <c r="AG139" s="489">
        <f t="shared" si="849"/>
        <v>0</v>
      </c>
      <c r="AN139" s="468">
        <v>4</v>
      </c>
      <c r="AO139" s="468">
        <v>3</v>
      </c>
      <c r="AP139" s="468">
        <v>2</v>
      </c>
      <c r="AQ139" s="476">
        <f ca="1">IF($AP139=1,IF(INDIRECT(ADDRESS(($AN139-1)*3+$AO139+5,$AP139+7))="",0,INDIRECT(ADDRESS(($AN139-1)*3+$AO139+5,$AP139+7))),IF(INDIRECT(ADDRESS(($AN139-1)*3+$AO139+5,$AP139+7))="",0,IF(COUNTIF(INDIRECT(ADDRESS(($AN139-1)*36+($AO139-1)*12+6,COLUMN())):INDIRECT(ADDRESS(($AN139-1)*36+($AO139-1)*12+$AP139+4,COLUMN())),INDIRECT(ADDRESS(($AN139-1)*3+$AO139+5,$AP139+7)))&gt;=1,0,INDIRECT(ADDRESS(($AN139-1)*3+$AO139+5,$AP139+7)))))</f>
        <v>0</v>
      </c>
      <c r="AR139" s="468">
        <f ca="1">COUNTIF(INDIRECT("H"&amp;(ROW()+12*(($AN139-1)*3+$AO139)-ROW())/12+5):INDIRECT("S"&amp;(ROW()+12*(($AN139-1)*3+$AO139)-ROW())/12+5),AQ139)</f>
        <v>0</v>
      </c>
      <c r="AS139" s="476">
        <f ca="1">IF($AP139=1,IF(INDIRECT(ADDRESS(($AN139-1)*3+$AO139+5,$AP139+20))="",0,INDIRECT(ADDRESS(($AN139-1)*3+$AO139+5,$AP139+20))),IF(INDIRECT(ADDRESS(($AN139-1)*3+$AO139+5,$AP139+20))="",0,IF(COUNTIF(INDIRECT(ADDRESS(($AN139-1)*36+($AO139-1)*12+6,COLUMN())):INDIRECT(ADDRESS(($AN139-1)*36+($AO139-1)*12+$AP139+4,COLUMN())),INDIRECT(ADDRESS(($AN139-1)*3+$AO139+5,$AP139+20)))&gt;=1,0,INDIRECT(ADDRESS(($AN139-1)*3+$AO139+5,$AP139+20)))))</f>
        <v>0</v>
      </c>
      <c r="AT139" s="468">
        <f ca="1">COUNTIF(INDIRECT("U"&amp;(ROW()+12*(($AN139-1)*3+$AO139)-ROW())/12+5):INDIRECT("AF"&amp;(ROW()+12*(($AN139-1)*3+$AO139)-ROW())/12+5),AS139)</f>
        <v>0</v>
      </c>
      <c r="AU139" s="468">
        <f ca="1">IF(AND(AQ139+AS139&gt;0,AR139+AT139&gt;0),COUNTIF(AU$6:AU138,"&gt;0")+1,0)</f>
        <v>0</v>
      </c>
      <c r="BE139" s="468">
        <v>2</v>
      </c>
      <c r="BF139" s="468" t="s">
        <v>319</v>
      </c>
      <c r="BG139" s="484">
        <f>IF(BG138+BT138&gt;マスタ!$C$3,1,0)</f>
        <v>0</v>
      </c>
      <c r="BH139" s="484">
        <f>IF(BH138+BU138&gt;マスタ!$C$3,1,0)</f>
        <v>0</v>
      </c>
      <c r="BI139" s="484">
        <f>IF(BI138+BV138&gt;マスタ!$C$3,1,0)</f>
        <v>0</v>
      </c>
      <c r="BJ139" s="484">
        <f>IF(BJ138+BW138&gt;マスタ!$C$3,1,0)</f>
        <v>0</v>
      </c>
      <c r="BK139" s="484">
        <f>IF(BK138+BX138&gt;マスタ!$C$3,1,0)</f>
        <v>0</v>
      </c>
      <c r="BL139" s="484">
        <f>IF(BL138+BY138&gt;マスタ!$C$3,1,0)</f>
        <v>0</v>
      </c>
      <c r="BM139" s="484">
        <f>IF(BM138+BZ138&gt;マスタ!$C$3,1,0)</f>
        <v>0</v>
      </c>
      <c r="BN139" s="484">
        <f>IF(BN138+CA138&gt;マスタ!$C$3,1,0)</f>
        <v>0</v>
      </c>
      <c r="BO139" s="484">
        <f>IF(BO138+CB138&gt;マスタ!$C$3,1,0)</f>
        <v>0</v>
      </c>
      <c r="BP139" s="484">
        <f>IF(BP138+CC138&gt;マスタ!$C$3,1,0)</f>
        <v>0</v>
      </c>
      <c r="BQ139" s="484">
        <f>IF(BQ138+CD138&gt;マスタ!$C$3,1,0)</f>
        <v>0</v>
      </c>
      <c r="BR139" s="484">
        <f>IF(BR138+CE138&gt;マスタ!$C$3,1,0)</f>
        <v>0</v>
      </c>
      <c r="BT139" s="484"/>
      <c r="BU139" s="484"/>
      <c r="BV139" s="484"/>
      <c r="BW139" s="484"/>
      <c r="BX139" s="484"/>
      <c r="BY139" s="484"/>
      <c r="BZ139" s="484"/>
      <c r="CA139" s="484"/>
      <c r="CB139" s="484"/>
      <c r="CC139" s="484"/>
      <c r="CD139" s="484"/>
      <c r="CE139" s="484"/>
    </row>
    <row r="140" spans="1:98" x14ac:dyDescent="0.15">
      <c r="A140" s="735"/>
      <c r="B140" s="738"/>
      <c r="C140" s="738"/>
      <c r="D140" s="738"/>
      <c r="E140" s="741"/>
      <c r="F140" s="738"/>
      <c r="G140" s="492" t="s">
        <v>462</v>
      </c>
      <c r="H140" s="493"/>
      <c r="I140" s="494"/>
      <c r="J140" s="494"/>
      <c r="K140" s="494"/>
      <c r="L140" s="494"/>
      <c r="M140" s="494"/>
      <c r="N140" s="494"/>
      <c r="O140" s="494"/>
      <c r="P140" s="494"/>
      <c r="Q140" s="494"/>
      <c r="R140" s="494"/>
      <c r="S140" s="494"/>
      <c r="T140" s="495">
        <f t="shared" si="848"/>
        <v>0</v>
      </c>
      <c r="U140" s="496"/>
      <c r="V140" s="497"/>
      <c r="W140" s="497"/>
      <c r="X140" s="497"/>
      <c r="Y140" s="497"/>
      <c r="Z140" s="497"/>
      <c r="AA140" s="497"/>
      <c r="AB140" s="497"/>
      <c r="AC140" s="497"/>
      <c r="AD140" s="497"/>
      <c r="AE140" s="497"/>
      <c r="AF140" s="497"/>
      <c r="AG140" s="495">
        <f t="shared" si="849"/>
        <v>0</v>
      </c>
      <c r="AN140" s="468">
        <v>4</v>
      </c>
      <c r="AO140" s="468">
        <v>3</v>
      </c>
      <c r="AP140" s="468">
        <v>3</v>
      </c>
      <c r="AQ140" s="476">
        <f ca="1">IF($AP140=1,IF(INDIRECT(ADDRESS(($AN140-1)*3+$AO140+5,$AP140+7))="",0,INDIRECT(ADDRESS(($AN140-1)*3+$AO140+5,$AP140+7))),IF(INDIRECT(ADDRESS(($AN140-1)*3+$AO140+5,$AP140+7))="",0,IF(COUNTIF(INDIRECT(ADDRESS(($AN140-1)*36+($AO140-1)*12+6,COLUMN())):INDIRECT(ADDRESS(($AN140-1)*36+($AO140-1)*12+$AP140+4,COLUMN())),INDIRECT(ADDRESS(($AN140-1)*3+$AO140+5,$AP140+7)))&gt;=1,0,INDIRECT(ADDRESS(($AN140-1)*3+$AO140+5,$AP140+7)))))</f>
        <v>0</v>
      </c>
      <c r="AR140" s="468">
        <f ca="1">COUNTIF(INDIRECT("H"&amp;(ROW()+12*(($AN140-1)*3+$AO140)-ROW())/12+5):INDIRECT("S"&amp;(ROW()+12*(($AN140-1)*3+$AO140)-ROW())/12+5),AQ140)</f>
        <v>0</v>
      </c>
      <c r="AS140" s="476">
        <f ca="1">IF($AP140=1,IF(INDIRECT(ADDRESS(($AN140-1)*3+$AO140+5,$AP140+20))="",0,INDIRECT(ADDRESS(($AN140-1)*3+$AO140+5,$AP140+20))),IF(INDIRECT(ADDRESS(($AN140-1)*3+$AO140+5,$AP140+20))="",0,IF(COUNTIF(INDIRECT(ADDRESS(($AN140-1)*36+($AO140-1)*12+6,COLUMN())):INDIRECT(ADDRESS(($AN140-1)*36+($AO140-1)*12+$AP140+4,COLUMN())),INDIRECT(ADDRESS(($AN140-1)*3+$AO140+5,$AP140+20)))&gt;=1,0,INDIRECT(ADDRESS(($AN140-1)*3+$AO140+5,$AP140+20)))))</f>
        <v>0</v>
      </c>
      <c r="AT140" s="468">
        <f ca="1">COUNTIF(INDIRECT("U"&amp;(ROW()+12*(($AN140-1)*3+$AO140)-ROW())/12+5):INDIRECT("AF"&amp;(ROW()+12*(($AN140-1)*3+$AO140)-ROW())/12+5),AS140)</f>
        <v>0</v>
      </c>
      <c r="AU140" s="468">
        <f ca="1">IF(AND(AQ140+AS140&gt;0,AR140+AT140&gt;0),COUNTIF(AU$6:AU139,"&gt;0")+1,0)</f>
        <v>0</v>
      </c>
      <c r="BE140" s="468">
        <v>3</v>
      </c>
      <c r="BF140" s="485"/>
      <c r="BG140" s="484"/>
      <c r="BH140" s="484"/>
      <c r="BI140" s="484"/>
      <c r="BJ140" s="484"/>
      <c r="BK140" s="484"/>
      <c r="BL140" s="484"/>
      <c r="BM140" s="484"/>
      <c r="BN140" s="484"/>
      <c r="BO140" s="484"/>
      <c r="BP140" s="484"/>
      <c r="BQ140" s="484"/>
      <c r="BR140" s="484"/>
      <c r="BT140" s="484"/>
      <c r="BU140" s="484"/>
      <c r="BV140" s="484"/>
      <c r="BW140" s="484"/>
      <c r="BX140" s="484"/>
      <c r="BY140" s="484"/>
      <c r="BZ140" s="484"/>
      <c r="CA140" s="484"/>
      <c r="CB140" s="484"/>
      <c r="CC140" s="484"/>
      <c r="CD140" s="484"/>
      <c r="CE140" s="484"/>
    </row>
    <row r="141" spans="1:98" x14ac:dyDescent="0.15">
      <c r="A141" s="733">
        <v>46</v>
      </c>
      <c r="B141" s="736"/>
      <c r="C141" s="736"/>
      <c r="D141" s="736"/>
      <c r="E141" s="739"/>
      <c r="F141" s="736"/>
      <c r="G141" s="477" t="s">
        <v>321</v>
      </c>
      <c r="H141" s="478"/>
      <c r="I141" s="479" t="str">
        <f t="shared" ref="I141:I142" si="964">IF(H141="","",H141)</f>
        <v/>
      </c>
      <c r="J141" s="479" t="str">
        <f t="shared" ref="J141:J142" si="965">IF(I141="","",I141)</f>
        <v/>
      </c>
      <c r="K141" s="479" t="str">
        <f t="shared" ref="K141:K142" si="966">IF(J141="","",J141)</f>
        <v/>
      </c>
      <c r="L141" s="479" t="str">
        <f t="shared" ref="L141:L142" si="967">IF(K141="","",K141)</f>
        <v/>
      </c>
      <c r="M141" s="479" t="str">
        <f t="shared" ref="M141:M142" si="968">IF(L141="","",L141)</f>
        <v/>
      </c>
      <c r="N141" s="479" t="str">
        <f t="shared" ref="N141:N142" si="969">IF(M141="","",M141)</f>
        <v/>
      </c>
      <c r="O141" s="479" t="str">
        <f t="shared" ref="O141:O142" si="970">IF(N141="","",N141)</f>
        <v/>
      </c>
      <c r="P141" s="479" t="str">
        <f t="shared" ref="P141:P142" si="971">IF(O141="","",O141)</f>
        <v/>
      </c>
      <c r="Q141" s="479" t="str">
        <f t="shared" ref="Q141:Q142" si="972">IF(P141="","",P141)</f>
        <v/>
      </c>
      <c r="R141" s="479" t="str">
        <f t="shared" ref="R141:R142" si="973">IF(Q141="","",Q141)</f>
        <v/>
      </c>
      <c r="S141" s="479" t="str">
        <f t="shared" ref="S141:S142" si="974">IF(R141="","",R141)</f>
        <v/>
      </c>
      <c r="T141" s="480">
        <f t="shared" si="848"/>
        <v>0</v>
      </c>
      <c r="U141" s="481"/>
      <c r="V141" s="482" t="str">
        <f t="shared" ref="V141:V142" si="975">IF(U141="","",U141)</f>
        <v/>
      </c>
      <c r="W141" s="482" t="str">
        <f t="shared" ref="W141:W142" si="976">IF(V141="","",V141)</f>
        <v/>
      </c>
      <c r="X141" s="482" t="str">
        <f t="shared" ref="X141:X142" si="977">IF(W141="","",W141)</f>
        <v/>
      </c>
      <c r="Y141" s="482" t="str">
        <f t="shared" ref="Y141:Y142" si="978">IF(X141="","",X141)</f>
        <v/>
      </c>
      <c r="Z141" s="482" t="str">
        <f t="shared" ref="Z141:Z142" si="979">IF(Y141="","",Y141)</f>
        <v/>
      </c>
      <c r="AA141" s="482" t="str">
        <f t="shared" ref="AA141:AA142" si="980">IF(Z141="","",Z141)</f>
        <v/>
      </c>
      <c r="AB141" s="482" t="str">
        <f t="shared" ref="AB141:AB142" si="981">IF(AA141="","",AA141)</f>
        <v/>
      </c>
      <c r="AC141" s="482" t="str">
        <f t="shared" ref="AC141:AC142" si="982">IF(AB141="","",AB141)</f>
        <v/>
      </c>
      <c r="AD141" s="482" t="str">
        <f t="shared" ref="AD141:AD142" si="983">IF(AC141="","",AC141)</f>
        <v/>
      </c>
      <c r="AE141" s="482" t="str">
        <f t="shared" ref="AE141:AE142" si="984">IF(AD141="","",AD141)</f>
        <v/>
      </c>
      <c r="AF141" s="482" t="str">
        <f t="shared" ref="AF141:AF142" si="985">IF(AE141="","",AE141)</f>
        <v/>
      </c>
      <c r="AG141" s="480">
        <f t="shared" si="849"/>
        <v>0</v>
      </c>
      <c r="AN141" s="468">
        <v>4</v>
      </c>
      <c r="AO141" s="468">
        <v>3</v>
      </c>
      <c r="AP141" s="468">
        <v>4</v>
      </c>
      <c r="AQ141" s="476">
        <f ca="1">IF($AP141=1,IF(INDIRECT(ADDRESS(($AN141-1)*3+$AO141+5,$AP141+7))="",0,INDIRECT(ADDRESS(($AN141-1)*3+$AO141+5,$AP141+7))),IF(INDIRECT(ADDRESS(($AN141-1)*3+$AO141+5,$AP141+7))="",0,IF(COUNTIF(INDIRECT(ADDRESS(($AN141-1)*36+($AO141-1)*12+6,COLUMN())):INDIRECT(ADDRESS(($AN141-1)*36+($AO141-1)*12+$AP141+4,COLUMN())),INDIRECT(ADDRESS(($AN141-1)*3+$AO141+5,$AP141+7)))&gt;=1,0,INDIRECT(ADDRESS(($AN141-1)*3+$AO141+5,$AP141+7)))))</f>
        <v>0</v>
      </c>
      <c r="AR141" s="468">
        <f ca="1">COUNTIF(INDIRECT("H"&amp;(ROW()+12*(($AN141-1)*3+$AO141)-ROW())/12+5):INDIRECT("S"&amp;(ROW()+12*(($AN141-1)*3+$AO141)-ROW())/12+5),AQ141)</f>
        <v>0</v>
      </c>
      <c r="AS141" s="476">
        <f ca="1">IF($AP141=1,IF(INDIRECT(ADDRESS(($AN141-1)*3+$AO141+5,$AP141+20))="",0,INDIRECT(ADDRESS(($AN141-1)*3+$AO141+5,$AP141+20))),IF(INDIRECT(ADDRESS(($AN141-1)*3+$AO141+5,$AP141+20))="",0,IF(COUNTIF(INDIRECT(ADDRESS(($AN141-1)*36+($AO141-1)*12+6,COLUMN())):INDIRECT(ADDRESS(($AN141-1)*36+($AO141-1)*12+$AP141+4,COLUMN())),INDIRECT(ADDRESS(($AN141-1)*3+$AO141+5,$AP141+20)))&gt;=1,0,INDIRECT(ADDRESS(($AN141-1)*3+$AO141+5,$AP141+20)))))</f>
        <v>0</v>
      </c>
      <c r="AT141" s="468">
        <f ca="1">COUNTIF(INDIRECT("U"&amp;(ROW()+12*(($AN141-1)*3+$AO141)-ROW())/12+5):INDIRECT("AF"&amp;(ROW()+12*(($AN141-1)*3+$AO141)-ROW())/12+5),AS141)</f>
        <v>0</v>
      </c>
      <c r="AU141" s="468">
        <f ca="1">IF(AND(AQ141+AS141&gt;0,AR141+AT141&gt;0),COUNTIF(AU$6:AU140,"&gt;0")+1,0)</f>
        <v>0</v>
      </c>
      <c r="BE141" s="468">
        <v>1</v>
      </c>
      <c r="BG141" s="484">
        <f t="shared" ref="BG141" si="986">SUM(H141:H142)</f>
        <v>0</v>
      </c>
      <c r="BH141" s="484">
        <f t="shared" ref="BH141" si="987">SUM(I141:I142)</f>
        <v>0</v>
      </c>
      <c r="BI141" s="484">
        <f t="shared" ref="BI141" si="988">SUM(J141:J142)</f>
        <v>0</v>
      </c>
      <c r="BJ141" s="484">
        <f t="shared" ref="BJ141" si="989">SUM(K141:K142)</f>
        <v>0</v>
      </c>
      <c r="BK141" s="484">
        <f t="shared" ref="BK141" si="990">SUM(L141:L142)</f>
        <v>0</v>
      </c>
      <c r="BL141" s="484">
        <f t="shared" ref="BL141" si="991">SUM(M141:M142)</f>
        <v>0</v>
      </c>
      <c r="BM141" s="484">
        <f t="shared" ref="BM141" si="992">SUM(N141:N142)</f>
        <v>0</v>
      </c>
      <c r="BN141" s="484">
        <f t="shared" ref="BN141" si="993">SUM(O141:O142)</f>
        <v>0</v>
      </c>
      <c r="BO141" s="484">
        <f t="shared" ref="BO141" si="994">SUM(P141:P142)</f>
        <v>0</v>
      </c>
      <c r="BP141" s="484">
        <f t="shared" ref="BP141" si="995">SUM(Q141:Q142)</f>
        <v>0</v>
      </c>
      <c r="BQ141" s="484">
        <f t="shared" ref="BQ141" si="996">SUM(R141:R142)</f>
        <v>0</v>
      </c>
      <c r="BR141" s="484">
        <f t="shared" ref="BR141" si="997">SUM(S141:S142)</f>
        <v>0</v>
      </c>
      <c r="BT141" s="484">
        <f t="shared" ref="BT141" si="998">SUM(U141:U142)</f>
        <v>0</v>
      </c>
      <c r="BU141" s="484">
        <f t="shared" ref="BU141" si="999">SUM(V141:V142)</f>
        <v>0</v>
      </c>
      <c r="BV141" s="484">
        <f t="shared" ref="BV141" si="1000">SUM(W141:W142)</f>
        <v>0</v>
      </c>
      <c r="BW141" s="484">
        <f t="shared" ref="BW141" si="1001">SUM(X141:X142)</f>
        <v>0</v>
      </c>
      <c r="BX141" s="484">
        <f t="shared" ref="BX141" si="1002">SUM(Y141:Y142)</f>
        <v>0</v>
      </c>
      <c r="BY141" s="484">
        <f t="shared" ref="BY141" si="1003">SUM(Z141:Z142)</f>
        <v>0</v>
      </c>
      <c r="BZ141" s="484">
        <f t="shared" ref="BZ141" si="1004">SUM(AA141:AA142)</f>
        <v>0</v>
      </c>
      <c r="CA141" s="484">
        <f t="shared" ref="CA141" si="1005">SUM(AB141:AB142)</f>
        <v>0</v>
      </c>
      <c r="CB141" s="484">
        <f t="shared" ref="CB141" si="1006">SUM(AC141:AC142)</f>
        <v>0</v>
      </c>
      <c r="CC141" s="484">
        <f t="shared" ref="CC141" si="1007">SUM(AD141:AD142)</f>
        <v>0</v>
      </c>
      <c r="CD141" s="484">
        <f t="shared" ref="CD141" si="1008">SUM(AE141:AE142)</f>
        <v>0</v>
      </c>
      <c r="CE141" s="484">
        <f t="shared" ref="CE141" si="1009">SUM(AF141:AF142)</f>
        <v>0</v>
      </c>
      <c r="CH141" s="485" t="s">
        <v>391</v>
      </c>
      <c r="CI141" s="484">
        <f>IF(OR($D141="副園長",$D141="教頭",$D141="主任保育士",$D141="主幹教諭"),0,BG141)</f>
        <v>0</v>
      </c>
      <c r="CJ141" s="484">
        <f t="shared" ref="CJ141" si="1010">IF(OR($D141="副園長",$D141="教頭",$D141="主任保育士",$D141="主幹教諭"),0,BH141)</f>
        <v>0</v>
      </c>
      <c r="CK141" s="484">
        <f t="shared" ref="CK141" si="1011">IF(OR($D141="副園長",$D141="教頭",$D141="主任保育士",$D141="主幹教諭"),0,BI141)</f>
        <v>0</v>
      </c>
      <c r="CL141" s="484">
        <f t="shared" ref="CL141" si="1012">IF(OR($D141="副園長",$D141="教頭",$D141="主任保育士",$D141="主幹教諭"),0,BJ141)</f>
        <v>0</v>
      </c>
      <c r="CM141" s="484">
        <f t="shared" ref="CM141" si="1013">IF(OR($D141="副園長",$D141="教頭",$D141="主任保育士",$D141="主幹教諭"),0,BK141)</f>
        <v>0</v>
      </c>
      <c r="CN141" s="484">
        <f t="shared" ref="CN141" si="1014">IF(OR($D141="副園長",$D141="教頭",$D141="主任保育士",$D141="主幹教諭"),0,BL141)</f>
        <v>0</v>
      </c>
      <c r="CO141" s="484">
        <f t="shared" ref="CO141" si="1015">IF(OR($D141="副園長",$D141="教頭",$D141="主任保育士",$D141="主幹教諭"),0,BM141)</f>
        <v>0</v>
      </c>
      <c r="CP141" s="484">
        <f t="shared" ref="CP141" si="1016">IF(OR($D141="副園長",$D141="教頭",$D141="主任保育士",$D141="主幹教諭"),0,BN141)</f>
        <v>0</v>
      </c>
      <c r="CQ141" s="484">
        <f t="shared" ref="CQ141" si="1017">IF(OR($D141="副園長",$D141="教頭",$D141="主任保育士",$D141="主幹教諭"),0,BO141)</f>
        <v>0</v>
      </c>
      <c r="CR141" s="484">
        <f t="shared" ref="CR141" si="1018">IF(OR($D141="副園長",$D141="教頭",$D141="主任保育士",$D141="主幹教諭"),0,BP141)</f>
        <v>0</v>
      </c>
      <c r="CS141" s="484">
        <f t="shared" ref="CS141" si="1019">IF(OR($D141="副園長",$D141="教頭",$D141="主任保育士",$D141="主幹教諭"),0,BQ141)</f>
        <v>0</v>
      </c>
      <c r="CT141" s="484">
        <f t="shared" ref="CT141" si="1020">IF(OR($D141="副園長",$D141="教頭",$D141="主任保育士",$D141="主幹教諭"),0,BR141)</f>
        <v>0</v>
      </c>
    </row>
    <row r="142" spans="1:98" x14ac:dyDescent="0.15">
      <c r="A142" s="734"/>
      <c r="B142" s="737"/>
      <c r="C142" s="737"/>
      <c r="D142" s="737"/>
      <c r="E142" s="740"/>
      <c r="F142" s="737"/>
      <c r="G142" s="486" t="s">
        <v>320</v>
      </c>
      <c r="H142" s="487"/>
      <c r="I142" s="488" t="str">
        <f t="shared" si="964"/>
        <v/>
      </c>
      <c r="J142" s="488" t="str">
        <f t="shared" si="965"/>
        <v/>
      </c>
      <c r="K142" s="488" t="str">
        <f t="shared" si="966"/>
        <v/>
      </c>
      <c r="L142" s="488" t="str">
        <f t="shared" si="967"/>
        <v/>
      </c>
      <c r="M142" s="488" t="str">
        <f t="shared" si="968"/>
        <v/>
      </c>
      <c r="N142" s="488" t="str">
        <f t="shared" si="969"/>
        <v/>
      </c>
      <c r="O142" s="488" t="str">
        <f t="shared" si="970"/>
        <v/>
      </c>
      <c r="P142" s="488" t="str">
        <f t="shared" si="971"/>
        <v/>
      </c>
      <c r="Q142" s="488" t="str">
        <f t="shared" si="972"/>
        <v/>
      </c>
      <c r="R142" s="488" t="str">
        <f t="shared" si="973"/>
        <v/>
      </c>
      <c r="S142" s="488" t="str">
        <f t="shared" si="974"/>
        <v/>
      </c>
      <c r="T142" s="489">
        <f t="shared" si="848"/>
        <v>0</v>
      </c>
      <c r="U142" s="490"/>
      <c r="V142" s="491" t="str">
        <f t="shared" si="975"/>
        <v/>
      </c>
      <c r="W142" s="491" t="str">
        <f t="shared" si="976"/>
        <v/>
      </c>
      <c r="X142" s="491" t="str">
        <f t="shared" si="977"/>
        <v/>
      </c>
      <c r="Y142" s="491" t="str">
        <f t="shared" si="978"/>
        <v/>
      </c>
      <c r="Z142" s="491" t="str">
        <f t="shared" si="979"/>
        <v/>
      </c>
      <c r="AA142" s="491" t="str">
        <f t="shared" si="980"/>
        <v/>
      </c>
      <c r="AB142" s="491" t="str">
        <f t="shared" si="981"/>
        <v/>
      </c>
      <c r="AC142" s="491" t="str">
        <f t="shared" si="982"/>
        <v/>
      </c>
      <c r="AD142" s="491" t="str">
        <f t="shared" si="983"/>
        <v/>
      </c>
      <c r="AE142" s="491" t="str">
        <f t="shared" si="984"/>
        <v/>
      </c>
      <c r="AF142" s="491" t="str">
        <f t="shared" si="985"/>
        <v/>
      </c>
      <c r="AG142" s="489">
        <f t="shared" si="849"/>
        <v>0</v>
      </c>
      <c r="AN142" s="468">
        <v>4</v>
      </c>
      <c r="AO142" s="468">
        <v>3</v>
      </c>
      <c r="AP142" s="468">
        <v>5</v>
      </c>
      <c r="AQ142" s="476">
        <f ca="1">IF($AP142=1,IF(INDIRECT(ADDRESS(($AN142-1)*3+$AO142+5,$AP142+7))="",0,INDIRECT(ADDRESS(($AN142-1)*3+$AO142+5,$AP142+7))),IF(INDIRECT(ADDRESS(($AN142-1)*3+$AO142+5,$AP142+7))="",0,IF(COUNTIF(INDIRECT(ADDRESS(($AN142-1)*36+($AO142-1)*12+6,COLUMN())):INDIRECT(ADDRESS(($AN142-1)*36+($AO142-1)*12+$AP142+4,COLUMN())),INDIRECT(ADDRESS(($AN142-1)*3+$AO142+5,$AP142+7)))&gt;=1,0,INDIRECT(ADDRESS(($AN142-1)*3+$AO142+5,$AP142+7)))))</f>
        <v>0</v>
      </c>
      <c r="AR142" s="468">
        <f ca="1">COUNTIF(INDIRECT("H"&amp;(ROW()+12*(($AN142-1)*3+$AO142)-ROW())/12+5):INDIRECT("S"&amp;(ROW()+12*(($AN142-1)*3+$AO142)-ROW())/12+5),AQ142)</f>
        <v>0</v>
      </c>
      <c r="AS142" s="476">
        <f ca="1">IF($AP142=1,IF(INDIRECT(ADDRESS(($AN142-1)*3+$AO142+5,$AP142+20))="",0,INDIRECT(ADDRESS(($AN142-1)*3+$AO142+5,$AP142+20))),IF(INDIRECT(ADDRESS(($AN142-1)*3+$AO142+5,$AP142+20))="",0,IF(COUNTIF(INDIRECT(ADDRESS(($AN142-1)*36+($AO142-1)*12+6,COLUMN())):INDIRECT(ADDRESS(($AN142-1)*36+($AO142-1)*12+$AP142+4,COLUMN())),INDIRECT(ADDRESS(($AN142-1)*3+$AO142+5,$AP142+20)))&gt;=1,0,INDIRECT(ADDRESS(($AN142-1)*3+$AO142+5,$AP142+20)))))</f>
        <v>0</v>
      </c>
      <c r="AT142" s="468">
        <f ca="1">COUNTIF(INDIRECT("U"&amp;(ROW()+12*(($AN142-1)*3+$AO142)-ROW())/12+5):INDIRECT("AF"&amp;(ROW()+12*(($AN142-1)*3+$AO142)-ROW())/12+5),AS142)</f>
        <v>0</v>
      </c>
      <c r="AU142" s="468">
        <f ca="1">IF(AND(AQ142+AS142&gt;0,AR142+AT142&gt;0),COUNTIF(AU$6:AU141,"&gt;0")+1,0)</f>
        <v>0</v>
      </c>
      <c r="BE142" s="468">
        <v>2</v>
      </c>
      <c r="BF142" s="468" t="s">
        <v>319</v>
      </c>
      <c r="BG142" s="484">
        <f>IF(BG141+BT141&gt;マスタ!$C$3,1,0)</f>
        <v>0</v>
      </c>
      <c r="BH142" s="484">
        <f>IF(BH141+BU141&gt;マスタ!$C$3,1,0)</f>
        <v>0</v>
      </c>
      <c r="BI142" s="484">
        <f>IF(BI141+BV141&gt;マスタ!$C$3,1,0)</f>
        <v>0</v>
      </c>
      <c r="BJ142" s="484">
        <f>IF(BJ141+BW141&gt;マスタ!$C$3,1,0)</f>
        <v>0</v>
      </c>
      <c r="BK142" s="484">
        <f>IF(BK141+BX141&gt;マスタ!$C$3,1,0)</f>
        <v>0</v>
      </c>
      <c r="BL142" s="484">
        <f>IF(BL141+BY141&gt;マスタ!$C$3,1,0)</f>
        <v>0</v>
      </c>
      <c r="BM142" s="484">
        <f>IF(BM141+BZ141&gt;マスタ!$C$3,1,0)</f>
        <v>0</v>
      </c>
      <c r="BN142" s="484">
        <f>IF(BN141+CA141&gt;マスタ!$C$3,1,0)</f>
        <v>0</v>
      </c>
      <c r="BO142" s="484">
        <f>IF(BO141+CB141&gt;マスタ!$C$3,1,0)</f>
        <v>0</v>
      </c>
      <c r="BP142" s="484">
        <f>IF(BP141+CC141&gt;マスタ!$C$3,1,0)</f>
        <v>0</v>
      </c>
      <c r="BQ142" s="484">
        <f>IF(BQ141+CD141&gt;マスタ!$C$3,1,0)</f>
        <v>0</v>
      </c>
      <c r="BR142" s="484">
        <f>IF(BR141+CE141&gt;マスタ!$C$3,1,0)</f>
        <v>0</v>
      </c>
      <c r="BT142" s="484"/>
      <c r="BU142" s="484"/>
      <c r="BV142" s="484"/>
      <c r="BW142" s="484"/>
      <c r="BX142" s="484"/>
      <c r="BY142" s="484"/>
      <c r="BZ142" s="484"/>
      <c r="CA142" s="484"/>
      <c r="CB142" s="484"/>
      <c r="CC142" s="484"/>
      <c r="CD142" s="484"/>
      <c r="CE142" s="484"/>
    </row>
    <row r="143" spans="1:98" x14ac:dyDescent="0.15">
      <c r="A143" s="735"/>
      <c r="B143" s="738"/>
      <c r="C143" s="738"/>
      <c r="D143" s="738"/>
      <c r="E143" s="741"/>
      <c r="F143" s="738"/>
      <c r="G143" s="492" t="s">
        <v>462</v>
      </c>
      <c r="H143" s="493"/>
      <c r="I143" s="494"/>
      <c r="J143" s="494"/>
      <c r="K143" s="494"/>
      <c r="L143" s="494"/>
      <c r="M143" s="494"/>
      <c r="N143" s="494"/>
      <c r="O143" s="494"/>
      <c r="P143" s="494"/>
      <c r="Q143" s="494"/>
      <c r="R143" s="494"/>
      <c r="S143" s="494"/>
      <c r="T143" s="495">
        <f t="shared" si="848"/>
        <v>0</v>
      </c>
      <c r="U143" s="496"/>
      <c r="V143" s="497"/>
      <c r="W143" s="497"/>
      <c r="X143" s="497"/>
      <c r="Y143" s="497"/>
      <c r="Z143" s="497"/>
      <c r="AA143" s="497"/>
      <c r="AB143" s="497"/>
      <c r="AC143" s="497"/>
      <c r="AD143" s="497"/>
      <c r="AE143" s="497"/>
      <c r="AF143" s="497"/>
      <c r="AG143" s="495">
        <f t="shared" si="849"/>
        <v>0</v>
      </c>
      <c r="AN143" s="468">
        <v>4</v>
      </c>
      <c r="AO143" s="468">
        <v>3</v>
      </c>
      <c r="AP143" s="468">
        <v>6</v>
      </c>
      <c r="AQ143" s="476">
        <f ca="1">IF($AP143=1,IF(INDIRECT(ADDRESS(($AN143-1)*3+$AO143+5,$AP143+7))="",0,INDIRECT(ADDRESS(($AN143-1)*3+$AO143+5,$AP143+7))),IF(INDIRECT(ADDRESS(($AN143-1)*3+$AO143+5,$AP143+7))="",0,IF(COUNTIF(INDIRECT(ADDRESS(($AN143-1)*36+($AO143-1)*12+6,COLUMN())):INDIRECT(ADDRESS(($AN143-1)*36+($AO143-1)*12+$AP143+4,COLUMN())),INDIRECT(ADDRESS(($AN143-1)*3+$AO143+5,$AP143+7)))&gt;=1,0,INDIRECT(ADDRESS(($AN143-1)*3+$AO143+5,$AP143+7)))))</f>
        <v>0</v>
      </c>
      <c r="AR143" s="468">
        <f ca="1">COUNTIF(INDIRECT("H"&amp;(ROW()+12*(($AN143-1)*3+$AO143)-ROW())/12+5):INDIRECT("S"&amp;(ROW()+12*(($AN143-1)*3+$AO143)-ROW())/12+5),AQ143)</f>
        <v>0</v>
      </c>
      <c r="AS143" s="476">
        <f ca="1">IF($AP143=1,IF(INDIRECT(ADDRESS(($AN143-1)*3+$AO143+5,$AP143+20))="",0,INDIRECT(ADDRESS(($AN143-1)*3+$AO143+5,$AP143+20))),IF(INDIRECT(ADDRESS(($AN143-1)*3+$AO143+5,$AP143+20))="",0,IF(COUNTIF(INDIRECT(ADDRESS(($AN143-1)*36+($AO143-1)*12+6,COLUMN())):INDIRECT(ADDRESS(($AN143-1)*36+($AO143-1)*12+$AP143+4,COLUMN())),INDIRECT(ADDRESS(($AN143-1)*3+$AO143+5,$AP143+20)))&gt;=1,0,INDIRECT(ADDRESS(($AN143-1)*3+$AO143+5,$AP143+20)))))</f>
        <v>0</v>
      </c>
      <c r="AT143" s="468">
        <f ca="1">COUNTIF(INDIRECT("U"&amp;(ROW()+12*(($AN143-1)*3+$AO143)-ROW())/12+5):INDIRECT("AF"&amp;(ROW()+12*(($AN143-1)*3+$AO143)-ROW())/12+5),AS143)</f>
        <v>0</v>
      </c>
      <c r="AU143" s="468">
        <f ca="1">IF(AND(AQ143+AS143&gt;0,AR143+AT143&gt;0),COUNTIF(AU$6:AU142,"&gt;0")+1,0)</f>
        <v>0</v>
      </c>
      <c r="BE143" s="468">
        <v>3</v>
      </c>
      <c r="BF143" s="485"/>
      <c r="BG143" s="484"/>
      <c r="BH143" s="484"/>
      <c r="BI143" s="484"/>
      <c r="BJ143" s="484"/>
      <c r="BK143" s="484"/>
      <c r="BL143" s="484"/>
      <c r="BM143" s="484"/>
      <c r="BN143" s="484"/>
      <c r="BO143" s="484"/>
      <c r="BP143" s="484"/>
      <c r="BQ143" s="484"/>
      <c r="BR143" s="484"/>
      <c r="BT143" s="484"/>
      <c r="BU143" s="484"/>
      <c r="BV143" s="484"/>
      <c r="BW143" s="484"/>
      <c r="BX143" s="484"/>
      <c r="BY143" s="484"/>
      <c r="BZ143" s="484"/>
      <c r="CA143" s="484"/>
      <c r="CB143" s="484"/>
      <c r="CC143" s="484"/>
      <c r="CD143" s="484"/>
      <c r="CE143" s="484"/>
    </row>
    <row r="144" spans="1:98" x14ac:dyDescent="0.15">
      <c r="A144" s="733">
        <v>47</v>
      </c>
      <c r="B144" s="736"/>
      <c r="C144" s="736"/>
      <c r="D144" s="736"/>
      <c r="E144" s="739"/>
      <c r="F144" s="736"/>
      <c r="G144" s="477" t="s">
        <v>321</v>
      </c>
      <c r="H144" s="478"/>
      <c r="I144" s="479" t="str">
        <f t="shared" ref="I144:I145" si="1021">IF(H144="","",H144)</f>
        <v/>
      </c>
      <c r="J144" s="479" t="str">
        <f t="shared" ref="J144:J145" si="1022">IF(I144="","",I144)</f>
        <v/>
      </c>
      <c r="K144" s="479" t="str">
        <f t="shared" ref="K144:K145" si="1023">IF(J144="","",J144)</f>
        <v/>
      </c>
      <c r="L144" s="479" t="str">
        <f t="shared" ref="L144:L145" si="1024">IF(K144="","",K144)</f>
        <v/>
      </c>
      <c r="M144" s="479" t="str">
        <f t="shared" ref="M144:M145" si="1025">IF(L144="","",L144)</f>
        <v/>
      </c>
      <c r="N144" s="479" t="str">
        <f t="shared" ref="N144:N145" si="1026">IF(M144="","",M144)</f>
        <v/>
      </c>
      <c r="O144" s="479" t="str">
        <f t="shared" ref="O144:O145" si="1027">IF(N144="","",N144)</f>
        <v/>
      </c>
      <c r="P144" s="479" t="str">
        <f t="shared" ref="P144:P145" si="1028">IF(O144="","",O144)</f>
        <v/>
      </c>
      <c r="Q144" s="479" t="str">
        <f t="shared" ref="Q144:Q145" si="1029">IF(P144="","",P144)</f>
        <v/>
      </c>
      <c r="R144" s="479" t="str">
        <f t="shared" ref="R144:R145" si="1030">IF(Q144="","",Q144)</f>
        <v/>
      </c>
      <c r="S144" s="479" t="str">
        <f t="shared" ref="S144:S145" si="1031">IF(R144="","",R144)</f>
        <v/>
      </c>
      <c r="T144" s="480">
        <f t="shared" si="848"/>
        <v>0</v>
      </c>
      <c r="U144" s="481"/>
      <c r="V144" s="482" t="str">
        <f t="shared" ref="V144:V145" si="1032">IF(U144="","",U144)</f>
        <v/>
      </c>
      <c r="W144" s="482" t="str">
        <f t="shared" ref="W144:W145" si="1033">IF(V144="","",V144)</f>
        <v/>
      </c>
      <c r="X144" s="482" t="str">
        <f t="shared" ref="X144:X145" si="1034">IF(W144="","",W144)</f>
        <v/>
      </c>
      <c r="Y144" s="482" t="str">
        <f t="shared" ref="Y144:Y145" si="1035">IF(X144="","",X144)</f>
        <v/>
      </c>
      <c r="Z144" s="482" t="str">
        <f t="shared" ref="Z144:Z145" si="1036">IF(Y144="","",Y144)</f>
        <v/>
      </c>
      <c r="AA144" s="482" t="str">
        <f t="shared" ref="AA144:AA145" si="1037">IF(Z144="","",Z144)</f>
        <v/>
      </c>
      <c r="AB144" s="482" t="str">
        <f t="shared" ref="AB144:AB145" si="1038">IF(AA144="","",AA144)</f>
        <v/>
      </c>
      <c r="AC144" s="482" t="str">
        <f t="shared" ref="AC144:AC145" si="1039">IF(AB144="","",AB144)</f>
        <v/>
      </c>
      <c r="AD144" s="482" t="str">
        <f t="shared" ref="AD144:AD145" si="1040">IF(AC144="","",AC144)</f>
        <v/>
      </c>
      <c r="AE144" s="482" t="str">
        <f t="shared" ref="AE144:AE145" si="1041">IF(AD144="","",AD144)</f>
        <v/>
      </c>
      <c r="AF144" s="482" t="str">
        <f t="shared" ref="AF144:AF145" si="1042">IF(AE144="","",AE144)</f>
        <v/>
      </c>
      <c r="AG144" s="480">
        <f t="shared" si="849"/>
        <v>0</v>
      </c>
      <c r="AN144" s="468">
        <v>4</v>
      </c>
      <c r="AO144" s="468">
        <v>3</v>
      </c>
      <c r="AP144" s="468">
        <v>7</v>
      </c>
      <c r="AQ144" s="476">
        <f ca="1">IF($AP144=1,IF(INDIRECT(ADDRESS(($AN144-1)*3+$AO144+5,$AP144+7))="",0,INDIRECT(ADDRESS(($AN144-1)*3+$AO144+5,$AP144+7))),IF(INDIRECT(ADDRESS(($AN144-1)*3+$AO144+5,$AP144+7))="",0,IF(COUNTIF(INDIRECT(ADDRESS(($AN144-1)*36+($AO144-1)*12+6,COLUMN())):INDIRECT(ADDRESS(($AN144-1)*36+($AO144-1)*12+$AP144+4,COLUMN())),INDIRECT(ADDRESS(($AN144-1)*3+$AO144+5,$AP144+7)))&gt;=1,0,INDIRECT(ADDRESS(($AN144-1)*3+$AO144+5,$AP144+7)))))</f>
        <v>0</v>
      </c>
      <c r="AR144" s="468">
        <f ca="1">COUNTIF(INDIRECT("H"&amp;(ROW()+12*(($AN144-1)*3+$AO144)-ROW())/12+5):INDIRECT("S"&amp;(ROW()+12*(($AN144-1)*3+$AO144)-ROW())/12+5),AQ144)</f>
        <v>0</v>
      </c>
      <c r="AS144" s="476">
        <f ca="1">IF($AP144=1,IF(INDIRECT(ADDRESS(($AN144-1)*3+$AO144+5,$AP144+20))="",0,INDIRECT(ADDRESS(($AN144-1)*3+$AO144+5,$AP144+20))),IF(INDIRECT(ADDRESS(($AN144-1)*3+$AO144+5,$AP144+20))="",0,IF(COUNTIF(INDIRECT(ADDRESS(($AN144-1)*36+($AO144-1)*12+6,COLUMN())):INDIRECT(ADDRESS(($AN144-1)*36+($AO144-1)*12+$AP144+4,COLUMN())),INDIRECT(ADDRESS(($AN144-1)*3+$AO144+5,$AP144+20)))&gt;=1,0,INDIRECT(ADDRESS(($AN144-1)*3+$AO144+5,$AP144+20)))))</f>
        <v>0</v>
      </c>
      <c r="AT144" s="468">
        <f ca="1">COUNTIF(INDIRECT("U"&amp;(ROW()+12*(($AN144-1)*3+$AO144)-ROW())/12+5):INDIRECT("AF"&amp;(ROW()+12*(($AN144-1)*3+$AO144)-ROW())/12+5),AS144)</f>
        <v>0</v>
      </c>
      <c r="AU144" s="468">
        <f ca="1">IF(AND(AQ144+AS144&gt;0,AR144+AT144&gt;0),COUNTIF(AU$6:AU143,"&gt;0")+1,0)</f>
        <v>0</v>
      </c>
      <c r="BE144" s="468">
        <v>1</v>
      </c>
      <c r="BG144" s="484">
        <f t="shared" ref="BG144" si="1043">SUM(H144:H145)</f>
        <v>0</v>
      </c>
      <c r="BH144" s="484">
        <f t="shared" ref="BH144" si="1044">SUM(I144:I145)</f>
        <v>0</v>
      </c>
      <c r="BI144" s="484">
        <f t="shared" ref="BI144" si="1045">SUM(J144:J145)</f>
        <v>0</v>
      </c>
      <c r="BJ144" s="484">
        <f t="shared" ref="BJ144" si="1046">SUM(K144:K145)</f>
        <v>0</v>
      </c>
      <c r="BK144" s="484">
        <f t="shared" ref="BK144" si="1047">SUM(L144:L145)</f>
        <v>0</v>
      </c>
      <c r="BL144" s="484">
        <f t="shared" ref="BL144" si="1048">SUM(M144:M145)</f>
        <v>0</v>
      </c>
      <c r="BM144" s="484">
        <f t="shared" ref="BM144" si="1049">SUM(N144:N145)</f>
        <v>0</v>
      </c>
      <c r="BN144" s="484">
        <f t="shared" ref="BN144" si="1050">SUM(O144:O145)</f>
        <v>0</v>
      </c>
      <c r="BO144" s="484">
        <f t="shared" ref="BO144" si="1051">SUM(P144:P145)</f>
        <v>0</v>
      </c>
      <c r="BP144" s="484">
        <f t="shared" ref="BP144" si="1052">SUM(Q144:Q145)</f>
        <v>0</v>
      </c>
      <c r="BQ144" s="484">
        <f t="shared" ref="BQ144" si="1053">SUM(R144:R145)</f>
        <v>0</v>
      </c>
      <c r="BR144" s="484">
        <f t="shared" ref="BR144" si="1054">SUM(S144:S145)</f>
        <v>0</v>
      </c>
      <c r="BT144" s="484">
        <f t="shared" ref="BT144" si="1055">SUM(U144:U145)</f>
        <v>0</v>
      </c>
      <c r="BU144" s="484">
        <f t="shared" ref="BU144" si="1056">SUM(V144:V145)</f>
        <v>0</v>
      </c>
      <c r="BV144" s="484">
        <f t="shared" ref="BV144" si="1057">SUM(W144:W145)</f>
        <v>0</v>
      </c>
      <c r="BW144" s="484">
        <f t="shared" ref="BW144" si="1058">SUM(X144:X145)</f>
        <v>0</v>
      </c>
      <c r="BX144" s="484">
        <f t="shared" ref="BX144" si="1059">SUM(Y144:Y145)</f>
        <v>0</v>
      </c>
      <c r="BY144" s="484">
        <f t="shared" ref="BY144" si="1060">SUM(Z144:Z145)</f>
        <v>0</v>
      </c>
      <c r="BZ144" s="484">
        <f t="shared" ref="BZ144" si="1061">SUM(AA144:AA145)</f>
        <v>0</v>
      </c>
      <c r="CA144" s="484">
        <f t="shared" ref="CA144" si="1062">SUM(AB144:AB145)</f>
        <v>0</v>
      </c>
      <c r="CB144" s="484">
        <f t="shared" ref="CB144" si="1063">SUM(AC144:AC145)</f>
        <v>0</v>
      </c>
      <c r="CC144" s="484">
        <f t="shared" ref="CC144" si="1064">SUM(AD144:AD145)</f>
        <v>0</v>
      </c>
      <c r="CD144" s="484">
        <f t="shared" ref="CD144" si="1065">SUM(AE144:AE145)</f>
        <v>0</v>
      </c>
      <c r="CE144" s="484">
        <f t="shared" ref="CE144" si="1066">SUM(AF144:AF145)</f>
        <v>0</v>
      </c>
      <c r="CH144" s="485" t="s">
        <v>391</v>
      </c>
      <c r="CI144" s="484">
        <f>IF(OR($D144="副園長",$D144="教頭",$D144="主任保育士",$D144="主幹教諭"),0,BG144)</f>
        <v>0</v>
      </c>
      <c r="CJ144" s="484">
        <f t="shared" ref="CJ144" si="1067">IF(OR($D144="副園長",$D144="教頭",$D144="主任保育士",$D144="主幹教諭"),0,BH144)</f>
        <v>0</v>
      </c>
      <c r="CK144" s="484">
        <f t="shared" ref="CK144" si="1068">IF(OR($D144="副園長",$D144="教頭",$D144="主任保育士",$D144="主幹教諭"),0,BI144)</f>
        <v>0</v>
      </c>
      <c r="CL144" s="484">
        <f t="shared" ref="CL144" si="1069">IF(OR($D144="副園長",$D144="教頭",$D144="主任保育士",$D144="主幹教諭"),0,BJ144)</f>
        <v>0</v>
      </c>
      <c r="CM144" s="484">
        <f t="shared" ref="CM144" si="1070">IF(OR($D144="副園長",$D144="教頭",$D144="主任保育士",$D144="主幹教諭"),0,BK144)</f>
        <v>0</v>
      </c>
      <c r="CN144" s="484">
        <f t="shared" ref="CN144" si="1071">IF(OR($D144="副園長",$D144="教頭",$D144="主任保育士",$D144="主幹教諭"),0,BL144)</f>
        <v>0</v>
      </c>
      <c r="CO144" s="484">
        <f t="shared" ref="CO144" si="1072">IF(OR($D144="副園長",$D144="教頭",$D144="主任保育士",$D144="主幹教諭"),0,BM144)</f>
        <v>0</v>
      </c>
      <c r="CP144" s="484">
        <f t="shared" ref="CP144" si="1073">IF(OR($D144="副園長",$D144="教頭",$D144="主任保育士",$D144="主幹教諭"),0,BN144)</f>
        <v>0</v>
      </c>
      <c r="CQ144" s="484">
        <f t="shared" ref="CQ144" si="1074">IF(OR($D144="副園長",$D144="教頭",$D144="主任保育士",$D144="主幹教諭"),0,BO144)</f>
        <v>0</v>
      </c>
      <c r="CR144" s="484">
        <f t="shared" ref="CR144" si="1075">IF(OR($D144="副園長",$D144="教頭",$D144="主任保育士",$D144="主幹教諭"),0,BP144)</f>
        <v>0</v>
      </c>
      <c r="CS144" s="484">
        <f t="shared" ref="CS144" si="1076">IF(OR($D144="副園長",$D144="教頭",$D144="主任保育士",$D144="主幹教諭"),0,BQ144)</f>
        <v>0</v>
      </c>
      <c r="CT144" s="484">
        <f t="shared" ref="CT144" si="1077">IF(OR($D144="副園長",$D144="教頭",$D144="主任保育士",$D144="主幹教諭"),0,BR144)</f>
        <v>0</v>
      </c>
    </row>
    <row r="145" spans="1:98" x14ac:dyDescent="0.15">
      <c r="A145" s="734"/>
      <c r="B145" s="737"/>
      <c r="C145" s="737"/>
      <c r="D145" s="737"/>
      <c r="E145" s="740"/>
      <c r="F145" s="737"/>
      <c r="G145" s="486" t="s">
        <v>320</v>
      </c>
      <c r="H145" s="487"/>
      <c r="I145" s="488" t="str">
        <f t="shared" si="1021"/>
        <v/>
      </c>
      <c r="J145" s="488" t="str">
        <f t="shared" si="1022"/>
        <v/>
      </c>
      <c r="K145" s="488" t="str">
        <f t="shared" si="1023"/>
        <v/>
      </c>
      <c r="L145" s="488" t="str">
        <f t="shared" si="1024"/>
        <v/>
      </c>
      <c r="M145" s="488" t="str">
        <f t="shared" si="1025"/>
        <v/>
      </c>
      <c r="N145" s="488" t="str">
        <f t="shared" si="1026"/>
        <v/>
      </c>
      <c r="O145" s="488" t="str">
        <f t="shared" si="1027"/>
        <v/>
      </c>
      <c r="P145" s="488" t="str">
        <f t="shared" si="1028"/>
        <v/>
      </c>
      <c r="Q145" s="488" t="str">
        <f t="shared" si="1029"/>
        <v/>
      </c>
      <c r="R145" s="488" t="str">
        <f t="shared" si="1030"/>
        <v/>
      </c>
      <c r="S145" s="488" t="str">
        <f t="shared" si="1031"/>
        <v/>
      </c>
      <c r="T145" s="489">
        <f t="shared" si="848"/>
        <v>0</v>
      </c>
      <c r="U145" s="490"/>
      <c r="V145" s="491" t="str">
        <f t="shared" si="1032"/>
        <v/>
      </c>
      <c r="W145" s="491" t="str">
        <f t="shared" si="1033"/>
        <v/>
      </c>
      <c r="X145" s="491" t="str">
        <f t="shared" si="1034"/>
        <v/>
      </c>
      <c r="Y145" s="491" t="str">
        <f t="shared" si="1035"/>
        <v/>
      </c>
      <c r="Z145" s="491" t="str">
        <f t="shared" si="1036"/>
        <v/>
      </c>
      <c r="AA145" s="491" t="str">
        <f t="shared" si="1037"/>
        <v/>
      </c>
      <c r="AB145" s="491" t="str">
        <f t="shared" si="1038"/>
        <v/>
      </c>
      <c r="AC145" s="491" t="str">
        <f t="shared" si="1039"/>
        <v/>
      </c>
      <c r="AD145" s="491" t="str">
        <f t="shared" si="1040"/>
        <v/>
      </c>
      <c r="AE145" s="491" t="str">
        <f t="shared" si="1041"/>
        <v/>
      </c>
      <c r="AF145" s="491" t="str">
        <f t="shared" si="1042"/>
        <v/>
      </c>
      <c r="AG145" s="489">
        <f t="shared" si="849"/>
        <v>0</v>
      </c>
      <c r="AN145" s="468">
        <v>4</v>
      </c>
      <c r="AO145" s="468">
        <v>3</v>
      </c>
      <c r="AP145" s="468">
        <v>8</v>
      </c>
      <c r="AQ145" s="476">
        <f ca="1">IF($AP145=1,IF(INDIRECT(ADDRESS(($AN145-1)*3+$AO145+5,$AP145+7))="",0,INDIRECT(ADDRESS(($AN145-1)*3+$AO145+5,$AP145+7))),IF(INDIRECT(ADDRESS(($AN145-1)*3+$AO145+5,$AP145+7))="",0,IF(COUNTIF(INDIRECT(ADDRESS(($AN145-1)*36+($AO145-1)*12+6,COLUMN())):INDIRECT(ADDRESS(($AN145-1)*36+($AO145-1)*12+$AP145+4,COLUMN())),INDIRECT(ADDRESS(($AN145-1)*3+$AO145+5,$AP145+7)))&gt;=1,0,INDIRECT(ADDRESS(($AN145-1)*3+$AO145+5,$AP145+7)))))</f>
        <v>0</v>
      </c>
      <c r="AR145" s="468">
        <f ca="1">COUNTIF(INDIRECT("H"&amp;(ROW()+12*(($AN145-1)*3+$AO145)-ROW())/12+5):INDIRECT("S"&amp;(ROW()+12*(($AN145-1)*3+$AO145)-ROW())/12+5),AQ145)</f>
        <v>0</v>
      </c>
      <c r="AS145" s="476">
        <f ca="1">IF($AP145=1,IF(INDIRECT(ADDRESS(($AN145-1)*3+$AO145+5,$AP145+20))="",0,INDIRECT(ADDRESS(($AN145-1)*3+$AO145+5,$AP145+20))),IF(INDIRECT(ADDRESS(($AN145-1)*3+$AO145+5,$AP145+20))="",0,IF(COUNTIF(INDIRECT(ADDRESS(($AN145-1)*36+($AO145-1)*12+6,COLUMN())):INDIRECT(ADDRESS(($AN145-1)*36+($AO145-1)*12+$AP145+4,COLUMN())),INDIRECT(ADDRESS(($AN145-1)*3+$AO145+5,$AP145+20)))&gt;=1,0,INDIRECT(ADDRESS(($AN145-1)*3+$AO145+5,$AP145+20)))))</f>
        <v>0</v>
      </c>
      <c r="AT145" s="468">
        <f ca="1">COUNTIF(INDIRECT("U"&amp;(ROW()+12*(($AN145-1)*3+$AO145)-ROW())/12+5):INDIRECT("AF"&amp;(ROW()+12*(($AN145-1)*3+$AO145)-ROW())/12+5),AS145)</f>
        <v>0</v>
      </c>
      <c r="AU145" s="468">
        <f ca="1">IF(AND(AQ145+AS145&gt;0,AR145+AT145&gt;0),COUNTIF(AU$6:AU144,"&gt;0")+1,0)</f>
        <v>0</v>
      </c>
      <c r="BE145" s="468">
        <v>2</v>
      </c>
      <c r="BF145" s="468" t="s">
        <v>319</v>
      </c>
      <c r="BG145" s="484">
        <f>IF(BG144+BT144&gt;マスタ!$C$3,1,0)</f>
        <v>0</v>
      </c>
      <c r="BH145" s="484">
        <f>IF(BH144+BU144&gt;マスタ!$C$3,1,0)</f>
        <v>0</v>
      </c>
      <c r="BI145" s="484">
        <f>IF(BI144+BV144&gt;マスタ!$C$3,1,0)</f>
        <v>0</v>
      </c>
      <c r="BJ145" s="484">
        <f>IF(BJ144+BW144&gt;マスタ!$C$3,1,0)</f>
        <v>0</v>
      </c>
      <c r="BK145" s="484">
        <f>IF(BK144+BX144&gt;マスタ!$C$3,1,0)</f>
        <v>0</v>
      </c>
      <c r="BL145" s="484">
        <f>IF(BL144+BY144&gt;マスタ!$C$3,1,0)</f>
        <v>0</v>
      </c>
      <c r="BM145" s="484">
        <f>IF(BM144+BZ144&gt;マスタ!$C$3,1,0)</f>
        <v>0</v>
      </c>
      <c r="BN145" s="484">
        <f>IF(BN144+CA144&gt;マスタ!$C$3,1,0)</f>
        <v>0</v>
      </c>
      <c r="BO145" s="484">
        <f>IF(BO144+CB144&gt;マスタ!$C$3,1,0)</f>
        <v>0</v>
      </c>
      <c r="BP145" s="484">
        <f>IF(BP144+CC144&gt;マスタ!$C$3,1,0)</f>
        <v>0</v>
      </c>
      <c r="BQ145" s="484">
        <f>IF(BQ144+CD144&gt;マスタ!$C$3,1,0)</f>
        <v>0</v>
      </c>
      <c r="BR145" s="484">
        <f>IF(BR144+CE144&gt;マスタ!$C$3,1,0)</f>
        <v>0</v>
      </c>
      <c r="BT145" s="484"/>
      <c r="BU145" s="484"/>
      <c r="BV145" s="484"/>
      <c r="BW145" s="484"/>
      <c r="BX145" s="484"/>
      <c r="BY145" s="484"/>
      <c r="BZ145" s="484"/>
      <c r="CA145" s="484"/>
      <c r="CB145" s="484"/>
      <c r="CC145" s="484"/>
      <c r="CD145" s="484"/>
      <c r="CE145" s="484"/>
    </row>
    <row r="146" spans="1:98" x14ac:dyDescent="0.15">
      <c r="A146" s="735"/>
      <c r="B146" s="738"/>
      <c r="C146" s="738"/>
      <c r="D146" s="738"/>
      <c r="E146" s="741"/>
      <c r="F146" s="738"/>
      <c r="G146" s="492" t="s">
        <v>462</v>
      </c>
      <c r="H146" s="493"/>
      <c r="I146" s="494"/>
      <c r="J146" s="494"/>
      <c r="K146" s="494"/>
      <c r="L146" s="494"/>
      <c r="M146" s="494"/>
      <c r="N146" s="494"/>
      <c r="O146" s="494"/>
      <c r="P146" s="494"/>
      <c r="Q146" s="494"/>
      <c r="R146" s="494"/>
      <c r="S146" s="494"/>
      <c r="T146" s="495">
        <f t="shared" si="848"/>
        <v>0</v>
      </c>
      <c r="U146" s="496"/>
      <c r="V146" s="497"/>
      <c r="W146" s="497"/>
      <c r="X146" s="497"/>
      <c r="Y146" s="497"/>
      <c r="Z146" s="497"/>
      <c r="AA146" s="497"/>
      <c r="AB146" s="497"/>
      <c r="AC146" s="497"/>
      <c r="AD146" s="497"/>
      <c r="AE146" s="497"/>
      <c r="AF146" s="497"/>
      <c r="AG146" s="495">
        <f t="shared" si="849"/>
        <v>0</v>
      </c>
      <c r="AN146" s="468">
        <v>4</v>
      </c>
      <c r="AO146" s="468">
        <v>3</v>
      </c>
      <c r="AP146" s="468">
        <v>9</v>
      </c>
      <c r="AQ146" s="476">
        <f ca="1">IF($AP146=1,IF(INDIRECT(ADDRESS(($AN146-1)*3+$AO146+5,$AP146+7))="",0,INDIRECT(ADDRESS(($AN146-1)*3+$AO146+5,$AP146+7))),IF(INDIRECT(ADDRESS(($AN146-1)*3+$AO146+5,$AP146+7))="",0,IF(COUNTIF(INDIRECT(ADDRESS(($AN146-1)*36+($AO146-1)*12+6,COLUMN())):INDIRECT(ADDRESS(($AN146-1)*36+($AO146-1)*12+$AP146+4,COLUMN())),INDIRECT(ADDRESS(($AN146-1)*3+$AO146+5,$AP146+7)))&gt;=1,0,INDIRECT(ADDRESS(($AN146-1)*3+$AO146+5,$AP146+7)))))</f>
        <v>0</v>
      </c>
      <c r="AR146" s="468">
        <f ca="1">COUNTIF(INDIRECT("H"&amp;(ROW()+12*(($AN146-1)*3+$AO146)-ROW())/12+5):INDIRECT("S"&amp;(ROW()+12*(($AN146-1)*3+$AO146)-ROW())/12+5),AQ146)</f>
        <v>0</v>
      </c>
      <c r="AS146" s="476">
        <f ca="1">IF($AP146=1,IF(INDIRECT(ADDRESS(($AN146-1)*3+$AO146+5,$AP146+20))="",0,INDIRECT(ADDRESS(($AN146-1)*3+$AO146+5,$AP146+20))),IF(INDIRECT(ADDRESS(($AN146-1)*3+$AO146+5,$AP146+20))="",0,IF(COUNTIF(INDIRECT(ADDRESS(($AN146-1)*36+($AO146-1)*12+6,COLUMN())):INDIRECT(ADDRESS(($AN146-1)*36+($AO146-1)*12+$AP146+4,COLUMN())),INDIRECT(ADDRESS(($AN146-1)*3+$AO146+5,$AP146+20)))&gt;=1,0,INDIRECT(ADDRESS(($AN146-1)*3+$AO146+5,$AP146+20)))))</f>
        <v>0</v>
      </c>
      <c r="AT146" s="468">
        <f ca="1">COUNTIF(INDIRECT("U"&amp;(ROW()+12*(($AN146-1)*3+$AO146)-ROW())/12+5):INDIRECT("AF"&amp;(ROW()+12*(($AN146-1)*3+$AO146)-ROW())/12+5),AS146)</f>
        <v>0</v>
      </c>
      <c r="AU146" s="468">
        <f ca="1">IF(AND(AQ146+AS146&gt;0,AR146+AT146&gt;0),COUNTIF(AU$6:AU145,"&gt;0")+1,0)</f>
        <v>0</v>
      </c>
      <c r="BE146" s="468">
        <v>3</v>
      </c>
      <c r="BF146" s="485"/>
      <c r="BG146" s="484"/>
      <c r="BH146" s="484"/>
      <c r="BI146" s="484"/>
      <c r="BJ146" s="484"/>
      <c r="BK146" s="484"/>
      <c r="BL146" s="484"/>
      <c r="BM146" s="484"/>
      <c r="BN146" s="484"/>
      <c r="BO146" s="484"/>
      <c r="BP146" s="484"/>
      <c r="BQ146" s="484"/>
      <c r="BR146" s="484"/>
      <c r="BT146" s="484"/>
      <c r="BU146" s="484"/>
      <c r="BV146" s="484"/>
      <c r="BW146" s="484"/>
      <c r="BX146" s="484"/>
      <c r="BY146" s="484"/>
      <c r="BZ146" s="484"/>
      <c r="CA146" s="484"/>
      <c r="CB146" s="484"/>
      <c r="CC146" s="484"/>
      <c r="CD146" s="484"/>
      <c r="CE146" s="484"/>
    </row>
    <row r="147" spans="1:98" x14ac:dyDescent="0.15">
      <c r="A147" s="733">
        <v>48</v>
      </c>
      <c r="B147" s="736"/>
      <c r="C147" s="736"/>
      <c r="D147" s="736"/>
      <c r="E147" s="739"/>
      <c r="F147" s="736"/>
      <c r="G147" s="477" t="s">
        <v>321</v>
      </c>
      <c r="H147" s="478"/>
      <c r="I147" s="479" t="str">
        <f t="shared" ref="I147:I148" si="1078">IF(H147="","",H147)</f>
        <v/>
      </c>
      <c r="J147" s="479" t="str">
        <f t="shared" ref="J147:J148" si="1079">IF(I147="","",I147)</f>
        <v/>
      </c>
      <c r="K147" s="479" t="str">
        <f t="shared" ref="K147:K148" si="1080">IF(J147="","",J147)</f>
        <v/>
      </c>
      <c r="L147" s="479" t="str">
        <f t="shared" ref="L147:L148" si="1081">IF(K147="","",K147)</f>
        <v/>
      </c>
      <c r="M147" s="479" t="str">
        <f t="shared" ref="M147:M148" si="1082">IF(L147="","",L147)</f>
        <v/>
      </c>
      <c r="N147" s="479" t="str">
        <f t="shared" ref="N147:N148" si="1083">IF(M147="","",M147)</f>
        <v/>
      </c>
      <c r="O147" s="479" t="str">
        <f t="shared" ref="O147:O148" si="1084">IF(N147="","",N147)</f>
        <v/>
      </c>
      <c r="P147" s="479" t="str">
        <f t="shared" ref="P147:P148" si="1085">IF(O147="","",O147)</f>
        <v/>
      </c>
      <c r="Q147" s="479" t="str">
        <f t="shared" ref="Q147:Q148" si="1086">IF(P147="","",P147)</f>
        <v/>
      </c>
      <c r="R147" s="479" t="str">
        <f t="shared" ref="R147:R148" si="1087">IF(Q147="","",Q147)</f>
        <v/>
      </c>
      <c r="S147" s="479" t="str">
        <f t="shared" ref="S147:S148" si="1088">IF(R147="","",R147)</f>
        <v/>
      </c>
      <c r="T147" s="480">
        <f t="shared" si="848"/>
        <v>0</v>
      </c>
      <c r="U147" s="481"/>
      <c r="V147" s="482" t="str">
        <f t="shared" ref="V147:V148" si="1089">IF(U147="","",U147)</f>
        <v/>
      </c>
      <c r="W147" s="482" t="str">
        <f t="shared" ref="W147:W148" si="1090">IF(V147="","",V147)</f>
        <v/>
      </c>
      <c r="X147" s="482" t="str">
        <f t="shared" ref="X147:X148" si="1091">IF(W147="","",W147)</f>
        <v/>
      </c>
      <c r="Y147" s="482" t="str">
        <f t="shared" ref="Y147:Y148" si="1092">IF(X147="","",X147)</f>
        <v/>
      </c>
      <c r="Z147" s="482" t="str">
        <f t="shared" ref="Z147:Z148" si="1093">IF(Y147="","",Y147)</f>
        <v/>
      </c>
      <c r="AA147" s="482" t="str">
        <f t="shared" ref="AA147:AA148" si="1094">IF(Z147="","",Z147)</f>
        <v/>
      </c>
      <c r="AB147" s="482" t="str">
        <f t="shared" ref="AB147:AB148" si="1095">IF(AA147="","",AA147)</f>
        <v/>
      </c>
      <c r="AC147" s="482" t="str">
        <f t="shared" ref="AC147:AC148" si="1096">IF(AB147="","",AB147)</f>
        <v/>
      </c>
      <c r="AD147" s="482" t="str">
        <f t="shared" ref="AD147:AD148" si="1097">IF(AC147="","",AC147)</f>
        <v/>
      </c>
      <c r="AE147" s="482" t="str">
        <f t="shared" ref="AE147:AE148" si="1098">IF(AD147="","",AD147)</f>
        <v/>
      </c>
      <c r="AF147" s="482" t="str">
        <f t="shared" ref="AF147:AF148" si="1099">IF(AE147="","",AE147)</f>
        <v/>
      </c>
      <c r="AG147" s="480">
        <f t="shared" si="849"/>
        <v>0</v>
      </c>
      <c r="AN147" s="468">
        <v>4</v>
      </c>
      <c r="AO147" s="468">
        <v>3</v>
      </c>
      <c r="AP147" s="468">
        <v>10</v>
      </c>
      <c r="AQ147" s="476">
        <f ca="1">IF($AP147=1,IF(INDIRECT(ADDRESS(($AN147-1)*3+$AO147+5,$AP147+7))="",0,INDIRECT(ADDRESS(($AN147-1)*3+$AO147+5,$AP147+7))),IF(INDIRECT(ADDRESS(($AN147-1)*3+$AO147+5,$AP147+7))="",0,IF(COUNTIF(INDIRECT(ADDRESS(($AN147-1)*36+($AO147-1)*12+6,COLUMN())):INDIRECT(ADDRESS(($AN147-1)*36+($AO147-1)*12+$AP147+4,COLUMN())),INDIRECT(ADDRESS(($AN147-1)*3+$AO147+5,$AP147+7)))&gt;=1,0,INDIRECT(ADDRESS(($AN147-1)*3+$AO147+5,$AP147+7)))))</f>
        <v>0</v>
      </c>
      <c r="AR147" s="468">
        <f ca="1">COUNTIF(INDIRECT("H"&amp;(ROW()+12*(($AN147-1)*3+$AO147)-ROW())/12+5):INDIRECT("S"&amp;(ROW()+12*(($AN147-1)*3+$AO147)-ROW())/12+5),AQ147)</f>
        <v>0</v>
      </c>
      <c r="AS147" s="476">
        <f ca="1">IF($AP147=1,IF(INDIRECT(ADDRESS(($AN147-1)*3+$AO147+5,$AP147+20))="",0,INDIRECT(ADDRESS(($AN147-1)*3+$AO147+5,$AP147+20))),IF(INDIRECT(ADDRESS(($AN147-1)*3+$AO147+5,$AP147+20))="",0,IF(COUNTIF(INDIRECT(ADDRESS(($AN147-1)*36+($AO147-1)*12+6,COLUMN())):INDIRECT(ADDRESS(($AN147-1)*36+($AO147-1)*12+$AP147+4,COLUMN())),INDIRECT(ADDRESS(($AN147-1)*3+$AO147+5,$AP147+20)))&gt;=1,0,INDIRECT(ADDRESS(($AN147-1)*3+$AO147+5,$AP147+20)))))</f>
        <v>0</v>
      </c>
      <c r="AT147" s="468">
        <f ca="1">COUNTIF(INDIRECT("U"&amp;(ROW()+12*(($AN147-1)*3+$AO147)-ROW())/12+5):INDIRECT("AF"&amp;(ROW()+12*(($AN147-1)*3+$AO147)-ROW())/12+5),AS147)</f>
        <v>0</v>
      </c>
      <c r="AU147" s="468">
        <f ca="1">IF(AND(AQ147+AS147&gt;0,AR147+AT147&gt;0),COUNTIF(AU$6:AU146,"&gt;0")+1,0)</f>
        <v>0</v>
      </c>
      <c r="BE147" s="468">
        <v>1</v>
      </c>
      <c r="BG147" s="484">
        <f t="shared" ref="BG147" si="1100">SUM(H147:H148)</f>
        <v>0</v>
      </c>
      <c r="BH147" s="484">
        <f t="shared" ref="BH147" si="1101">SUM(I147:I148)</f>
        <v>0</v>
      </c>
      <c r="BI147" s="484">
        <f t="shared" ref="BI147" si="1102">SUM(J147:J148)</f>
        <v>0</v>
      </c>
      <c r="BJ147" s="484">
        <f t="shared" ref="BJ147" si="1103">SUM(K147:K148)</f>
        <v>0</v>
      </c>
      <c r="BK147" s="484">
        <f t="shared" ref="BK147" si="1104">SUM(L147:L148)</f>
        <v>0</v>
      </c>
      <c r="BL147" s="484">
        <f t="shared" ref="BL147" si="1105">SUM(M147:M148)</f>
        <v>0</v>
      </c>
      <c r="BM147" s="484">
        <f t="shared" ref="BM147" si="1106">SUM(N147:N148)</f>
        <v>0</v>
      </c>
      <c r="BN147" s="484">
        <f t="shared" ref="BN147" si="1107">SUM(O147:O148)</f>
        <v>0</v>
      </c>
      <c r="BO147" s="484">
        <f t="shared" ref="BO147" si="1108">SUM(P147:P148)</f>
        <v>0</v>
      </c>
      <c r="BP147" s="484">
        <f t="shared" ref="BP147" si="1109">SUM(Q147:Q148)</f>
        <v>0</v>
      </c>
      <c r="BQ147" s="484">
        <f t="shared" ref="BQ147" si="1110">SUM(R147:R148)</f>
        <v>0</v>
      </c>
      <c r="BR147" s="484">
        <f t="shared" ref="BR147" si="1111">SUM(S147:S148)</f>
        <v>0</v>
      </c>
      <c r="BT147" s="484">
        <f t="shared" ref="BT147" si="1112">SUM(U147:U148)</f>
        <v>0</v>
      </c>
      <c r="BU147" s="484">
        <f t="shared" ref="BU147" si="1113">SUM(V147:V148)</f>
        <v>0</v>
      </c>
      <c r="BV147" s="484">
        <f t="shared" ref="BV147" si="1114">SUM(W147:W148)</f>
        <v>0</v>
      </c>
      <c r="BW147" s="484">
        <f t="shared" ref="BW147" si="1115">SUM(X147:X148)</f>
        <v>0</v>
      </c>
      <c r="BX147" s="484">
        <f t="shared" ref="BX147" si="1116">SUM(Y147:Y148)</f>
        <v>0</v>
      </c>
      <c r="BY147" s="484">
        <f t="shared" ref="BY147" si="1117">SUM(Z147:Z148)</f>
        <v>0</v>
      </c>
      <c r="BZ147" s="484">
        <f t="shared" ref="BZ147" si="1118">SUM(AA147:AA148)</f>
        <v>0</v>
      </c>
      <c r="CA147" s="484">
        <f t="shared" ref="CA147" si="1119">SUM(AB147:AB148)</f>
        <v>0</v>
      </c>
      <c r="CB147" s="484">
        <f t="shared" ref="CB147" si="1120">SUM(AC147:AC148)</f>
        <v>0</v>
      </c>
      <c r="CC147" s="484">
        <f t="shared" ref="CC147" si="1121">SUM(AD147:AD148)</f>
        <v>0</v>
      </c>
      <c r="CD147" s="484">
        <f t="shared" ref="CD147" si="1122">SUM(AE147:AE148)</f>
        <v>0</v>
      </c>
      <c r="CE147" s="484">
        <f t="shared" ref="CE147" si="1123">SUM(AF147:AF148)</f>
        <v>0</v>
      </c>
      <c r="CH147" s="485" t="s">
        <v>391</v>
      </c>
      <c r="CI147" s="484">
        <f>IF(OR($D147="副園長",$D147="教頭",$D147="主任保育士",$D147="主幹教諭"),0,BG147)</f>
        <v>0</v>
      </c>
      <c r="CJ147" s="484">
        <f t="shared" ref="CJ147" si="1124">IF(OR($D147="副園長",$D147="教頭",$D147="主任保育士",$D147="主幹教諭"),0,BH147)</f>
        <v>0</v>
      </c>
      <c r="CK147" s="484">
        <f t="shared" ref="CK147" si="1125">IF(OR($D147="副園長",$D147="教頭",$D147="主任保育士",$D147="主幹教諭"),0,BI147)</f>
        <v>0</v>
      </c>
      <c r="CL147" s="484">
        <f t="shared" ref="CL147" si="1126">IF(OR($D147="副園長",$D147="教頭",$D147="主任保育士",$D147="主幹教諭"),0,BJ147)</f>
        <v>0</v>
      </c>
      <c r="CM147" s="484">
        <f t="shared" ref="CM147" si="1127">IF(OR($D147="副園長",$D147="教頭",$D147="主任保育士",$D147="主幹教諭"),0,BK147)</f>
        <v>0</v>
      </c>
      <c r="CN147" s="484">
        <f t="shared" ref="CN147" si="1128">IF(OR($D147="副園長",$D147="教頭",$D147="主任保育士",$D147="主幹教諭"),0,BL147)</f>
        <v>0</v>
      </c>
      <c r="CO147" s="484">
        <f t="shared" ref="CO147" si="1129">IF(OR($D147="副園長",$D147="教頭",$D147="主任保育士",$D147="主幹教諭"),0,BM147)</f>
        <v>0</v>
      </c>
      <c r="CP147" s="484">
        <f t="shared" ref="CP147" si="1130">IF(OR($D147="副園長",$D147="教頭",$D147="主任保育士",$D147="主幹教諭"),0,BN147)</f>
        <v>0</v>
      </c>
      <c r="CQ147" s="484">
        <f t="shared" ref="CQ147" si="1131">IF(OR($D147="副園長",$D147="教頭",$D147="主任保育士",$D147="主幹教諭"),0,BO147)</f>
        <v>0</v>
      </c>
      <c r="CR147" s="484">
        <f t="shared" ref="CR147" si="1132">IF(OR($D147="副園長",$D147="教頭",$D147="主任保育士",$D147="主幹教諭"),0,BP147)</f>
        <v>0</v>
      </c>
      <c r="CS147" s="484">
        <f t="shared" ref="CS147" si="1133">IF(OR($D147="副園長",$D147="教頭",$D147="主任保育士",$D147="主幹教諭"),0,BQ147)</f>
        <v>0</v>
      </c>
      <c r="CT147" s="484">
        <f t="shared" ref="CT147" si="1134">IF(OR($D147="副園長",$D147="教頭",$D147="主任保育士",$D147="主幹教諭"),0,BR147)</f>
        <v>0</v>
      </c>
    </row>
    <row r="148" spans="1:98" x14ac:dyDescent="0.15">
      <c r="A148" s="734"/>
      <c r="B148" s="737"/>
      <c r="C148" s="737"/>
      <c r="D148" s="737"/>
      <c r="E148" s="740"/>
      <c r="F148" s="737"/>
      <c r="G148" s="486" t="s">
        <v>320</v>
      </c>
      <c r="H148" s="487"/>
      <c r="I148" s="488" t="str">
        <f t="shared" si="1078"/>
        <v/>
      </c>
      <c r="J148" s="488" t="str">
        <f t="shared" si="1079"/>
        <v/>
      </c>
      <c r="K148" s="488" t="str">
        <f t="shared" si="1080"/>
        <v/>
      </c>
      <c r="L148" s="488" t="str">
        <f t="shared" si="1081"/>
        <v/>
      </c>
      <c r="M148" s="488" t="str">
        <f t="shared" si="1082"/>
        <v/>
      </c>
      <c r="N148" s="488" t="str">
        <f t="shared" si="1083"/>
        <v/>
      </c>
      <c r="O148" s="488" t="str">
        <f t="shared" si="1084"/>
        <v/>
      </c>
      <c r="P148" s="488" t="str">
        <f t="shared" si="1085"/>
        <v/>
      </c>
      <c r="Q148" s="488" t="str">
        <f t="shared" si="1086"/>
        <v/>
      </c>
      <c r="R148" s="488" t="str">
        <f t="shared" si="1087"/>
        <v/>
      </c>
      <c r="S148" s="488" t="str">
        <f t="shared" si="1088"/>
        <v/>
      </c>
      <c r="T148" s="489">
        <f t="shared" si="848"/>
        <v>0</v>
      </c>
      <c r="U148" s="490"/>
      <c r="V148" s="491" t="str">
        <f t="shared" si="1089"/>
        <v/>
      </c>
      <c r="W148" s="491" t="str">
        <f t="shared" si="1090"/>
        <v/>
      </c>
      <c r="X148" s="491" t="str">
        <f t="shared" si="1091"/>
        <v/>
      </c>
      <c r="Y148" s="491" t="str">
        <f t="shared" si="1092"/>
        <v/>
      </c>
      <c r="Z148" s="491" t="str">
        <f t="shared" si="1093"/>
        <v/>
      </c>
      <c r="AA148" s="491" t="str">
        <f t="shared" si="1094"/>
        <v/>
      </c>
      <c r="AB148" s="491" t="str">
        <f t="shared" si="1095"/>
        <v/>
      </c>
      <c r="AC148" s="491" t="str">
        <f t="shared" si="1096"/>
        <v/>
      </c>
      <c r="AD148" s="491" t="str">
        <f t="shared" si="1097"/>
        <v/>
      </c>
      <c r="AE148" s="491" t="str">
        <f t="shared" si="1098"/>
        <v/>
      </c>
      <c r="AF148" s="491" t="str">
        <f t="shared" si="1099"/>
        <v/>
      </c>
      <c r="AG148" s="489">
        <f t="shared" si="849"/>
        <v>0</v>
      </c>
      <c r="AN148" s="468">
        <v>4</v>
      </c>
      <c r="AO148" s="468">
        <v>3</v>
      </c>
      <c r="AP148" s="468">
        <v>11</v>
      </c>
      <c r="AQ148" s="476">
        <f ca="1">IF($AP148=1,IF(INDIRECT(ADDRESS(($AN148-1)*3+$AO148+5,$AP148+7))="",0,INDIRECT(ADDRESS(($AN148-1)*3+$AO148+5,$AP148+7))),IF(INDIRECT(ADDRESS(($AN148-1)*3+$AO148+5,$AP148+7))="",0,IF(COUNTIF(INDIRECT(ADDRESS(($AN148-1)*36+($AO148-1)*12+6,COLUMN())):INDIRECT(ADDRESS(($AN148-1)*36+($AO148-1)*12+$AP148+4,COLUMN())),INDIRECT(ADDRESS(($AN148-1)*3+$AO148+5,$AP148+7)))&gt;=1,0,INDIRECT(ADDRESS(($AN148-1)*3+$AO148+5,$AP148+7)))))</f>
        <v>0</v>
      </c>
      <c r="AR148" s="468">
        <f ca="1">COUNTIF(INDIRECT("H"&amp;(ROW()+12*(($AN148-1)*3+$AO148)-ROW())/12+5):INDIRECT("S"&amp;(ROW()+12*(($AN148-1)*3+$AO148)-ROW())/12+5),AQ148)</f>
        <v>0</v>
      </c>
      <c r="AS148" s="476">
        <f ca="1">IF($AP148=1,IF(INDIRECT(ADDRESS(($AN148-1)*3+$AO148+5,$AP148+20))="",0,INDIRECT(ADDRESS(($AN148-1)*3+$AO148+5,$AP148+20))),IF(INDIRECT(ADDRESS(($AN148-1)*3+$AO148+5,$AP148+20))="",0,IF(COUNTIF(INDIRECT(ADDRESS(($AN148-1)*36+($AO148-1)*12+6,COLUMN())):INDIRECT(ADDRESS(($AN148-1)*36+($AO148-1)*12+$AP148+4,COLUMN())),INDIRECT(ADDRESS(($AN148-1)*3+$AO148+5,$AP148+20)))&gt;=1,0,INDIRECT(ADDRESS(($AN148-1)*3+$AO148+5,$AP148+20)))))</f>
        <v>0</v>
      </c>
      <c r="AT148" s="468">
        <f ca="1">COUNTIF(INDIRECT("U"&amp;(ROW()+12*(($AN148-1)*3+$AO148)-ROW())/12+5):INDIRECT("AF"&amp;(ROW()+12*(($AN148-1)*3+$AO148)-ROW())/12+5),AS148)</f>
        <v>0</v>
      </c>
      <c r="AU148" s="468">
        <f ca="1">IF(AND(AQ148+AS148&gt;0,AR148+AT148&gt;0),COUNTIF(AU$6:AU147,"&gt;0")+1,0)</f>
        <v>0</v>
      </c>
      <c r="BE148" s="468">
        <v>2</v>
      </c>
      <c r="BF148" s="468" t="s">
        <v>319</v>
      </c>
      <c r="BG148" s="484">
        <f>IF(BG147+BT147&gt;マスタ!$C$3,1,0)</f>
        <v>0</v>
      </c>
      <c r="BH148" s="484">
        <f>IF(BH147+BU147&gt;マスタ!$C$3,1,0)</f>
        <v>0</v>
      </c>
      <c r="BI148" s="484">
        <f>IF(BI147+BV147&gt;マスタ!$C$3,1,0)</f>
        <v>0</v>
      </c>
      <c r="BJ148" s="484">
        <f>IF(BJ147+BW147&gt;マスタ!$C$3,1,0)</f>
        <v>0</v>
      </c>
      <c r="BK148" s="484">
        <f>IF(BK147+BX147&gt;マスタ!$C$3,1,0)</f>
        <v>0</v>
      </c>
      <c r="BL148" s="484">
        <f>IF(BL147+BY147&gt;マスタ!$C$3,1,0)</f>
        <v>0</v>
      </c>
      <c r="BM148" s="484">
        <f>IF(BM147+BZ147&gt;マスタ!$C$3,1,0)</f>
        <v>0</v>
      </c>
      <c r="BN148" s="484">
        <f>IF(BN147+CA147&gt;マスタ!$C$3,1,0)</f>
        <v>0</v>
      </c>
      <c r="BO148" s="484">
        <f>IF(BO147+CB147&gt;マスタ!$C$3,1,0)</f>
        <v>0</v>
      </c>
      <c r="BP148" s="484">
        <f>IF(BP147+CC147&gt;マスタ!$C$3,1,0)</f>
        <v>0</v>
      </c>
      <c r="BQ148" s="484">
        <f>IF(BQ147+CD147&gt;マスタ!$C$3,1,0)</f>
        <v>0</v>
      </c>
      <c r="BR148" s="484">
        <f>IF(BR147+CE147&gt;マスタ!$C$3,1,0)</f>
        <v>0</v>
      </c>
      <c r="BT148" s="484"/>
      <c r="BU148" s="484"/>
      <c r="BV148" s="484"/>
      <c r="BW148" s="484"/>
      <c r="BX148" s="484"/>
      <c r="BY148" s="484"/>
      <c r="BZ148" s="484"/>
      <c r="CA148" s="484"/>
      <c r="CB148" s="484"/>
      <c r="CC148" s="484"/>
      <c r="CD148" s="484"/>
      <c r="CE148" s="484"/>
    </row>
    <row r="149" spans="1:98" x14ac:dyDescent="0.15">
      <c r="A149" s="735"/>
      <c r="B149" s="738"/>
      <c r="C149" s="738"/>
      <c r="D149" s="738"/>
      <c r="E149" s="741"/>
      <c r="F149" s="738"/>
      <c r="G149" s="492" t="s">
        <v>462</v>
      </c>
      <c r="H149" s="493"/>
      <c r="I149" s="494"/>
      <c r="J149" s="494"/>
      <c r="K149" s="494"/>
      <c r="L149" s="494"/>
      <c r="M149" s="494"/>
      <c r="N149" s="494"/>
      <c r="O149" s="494"/>
      <c r="P149" s="494"/>
      <c r="Q149" s="494"/>
      <c r="R149" s="494"/>
      <c r="S149" s="494"/>
      <c r="T149" s="495">
        <f t="shared" si="848"/>
        <v>0</v>
      </c>
      <c r="U149" s="496"/>
      <c r="V149" s="497"/>
      <c r="W149" s="497"/>
      <c r="X149" s="497"/>
      <c r="Y149" s="497"/>
      <c r="Z149" s="497"/>
      <c r="AA149" s="497"/>
      <c r="AB149" s="497"/>
      <c r="AC149" s="497"/>
      <c r="AD149" s="497"/>
      <c r="AE149" s="497"/>
      <c r="AF149" s="497"/>
      <c r="AG149" s="495">
        <f t="shared" si="849"/>
        <v>0</v>
      </c>
      <c r="AN149" s="468">
        <v>4</v>
      </c>
      <c r="AO149" s="468">
        <v>3</v>
      </c>
      <c r="AP149" s="468">
        <v>12</v>
      </c>
      <c r="AQ149" s="476">
        <f ca="1">IF($AP149=1,IF(INDIRECT(ADDRESS(($AN149-1)*3+$AO149+5,$AP149+7))="",0,INDIRECT(ADDRESS(($AN149-1)*3+$AO149+5,$AP149+7))),IF(INDIRECT(ADDRESS(($AN149-1)*3+$AO149+5,$AP149+7))="",0,IF(COUNTIF(INDIRECT(ADDRESS(($AN149-1)*36+($AO149-1)*12+6,COLUMN())):INDIRECT(ADDRESS(($AN149-1)*36+($AO149-1)*12+$AP149+4,COLUMN())),INDIRECT(ADDRESS(($AN149-1)*3+$AO149+5,$AP149+7)))&gt;=1,0,INDIRECT(ADDRESS(($AN149-1)*3+$AO149+5,$AP149+7)))))</f>
        <v>0</v>
      </c>
      <c r="AR149" s="468">
        <f ca="1">COUNTIF(INDIRECT("H"&amp;(ROW()+12*(($AN149-1)*3+$AO149)-ROW())/12+5):INDIRECT("S"&amp;(ROW()+12*(($AN149-1)*3+$AO149)-ROW())/12+5),AQ149)</f>
        <v>0</v>
      </c>
      <c r="AS149" s="476">
        <f ca="1">IF($AP149=1,IF(INDIRECT(ADDRESS(($AN149-1)*3+$AO149+5,$AP149+20))="",0,INDIRECT(ADDRESS(($AN149-1)*3+$AO149+5,$AP149+20))),IF(INDIRECT(ADDRESS(($AN149-1)*3+$AO149+5,$AP149+20))="",0,IF(COUNTIF(INDIRECT(ADDRESS(($AN149-1)*36+($AO149-1)*12+6,COLUMN())):INDIRECT(ADDRESS(($AN149-1)*36+($AO149-1)*12+$AP149+4,COLUMN())),INDIRECT(ADDRESS(($AN149-1)*3+$AO149+5,$AP149+20)))&gt;=1,0,INDIRECT(ADDRESS(($AN149-1)*3+$AO149+5,$AP149+20)))))</f>
        <v>0</v>
      </c>
      <c r="AT149" s="468">
        <f ca="1">COUNTIF(INDIRECT("U"&amp;(ROW()+12*(($AN149-1)*3+$AO149)-ROW())/12+5):INDIRECT("AF"&amp;(ROW()+12*(($AN149-1)*3+$AO149)-ROW())/12+5),AS149)</f>
        <v>0</v>
      </c>
      <c r="AU149" s="468">
        <f ca="1">IF(AND(AQ149+AS149&gt;0,AR149+AT149&gt;0),COUNTIF(AU$6:AU148,"&gt;0")+1,0)</f>
        <v>0</v>
      </c>
      <c r="BE149" s="468">
        <v>3</v>
      </c>
      <c r="BF149" s="485"/>
      <c r="BG149" s="484"/>
      <c r="BH149" s="484"/>
      <c r="BI149" s="484"/>
      <c r="BJ149" s="484"/>
      <c r="BK149" s="484"/>
      <c r="BL149" s="484"/>
      <c r="BM149" s="484"/>
      <c r="BN149" s="484"/>
      <c r="BO149" s="484"/>
      <c r="BP149" s="484"/>
      <c r="BQ149" s="484"/>
      <c r="BR149" s="484"/>
    </row>
    <row r="150" spans="1:98" x14ac:dyDescent="0.15">
      <c r="A150" s="733">
        <v>49</v>
      </c>
      <c r="B150" s="736"/>
      <c r="C150" s="736"/>
      <c r="D150" s="736"/>
      <c r="E150" s="739"/>
      <c r="F150" s="736"/>
      <c r="G150" s="477" t="s">
        <v>321</v>
      </c>
      <c r="H150" s="478"/>
      <c r="I150" s="479" t="str">
        <f t="shared" ref="I150:I151" si="1135">IF(H150="","",H150)</f>
        <v/>
      </c>
      <c r="J150" s="479" t="str">
        <f t="shared" ref="J150:J151" si="1136">IF(I150="","",I150)</f>
        <v/>
      </c>
      <c r="K150" s="479" t="str">
        <f t="shared" ref="K150:K151" si="1137">IF(J150="","",J150)</f>
        <v/>
      </c>
      <c r="L150" s="479" t="str">
        <f t="shared" ref="L150:L151" si="1138">IF(K150="","",K150)</f>
        <v/>
      </c>
      <c r="M150" s="479" t="str">
        <f t="shared" ref="M150:M151" si="1139">IF(L150="","",L150)</f>
        <v/>
      </c>
      <c r="N150" s="479" t="str">
        <f t="shared" ref="N150:N151" si="1140">IF(M150="","",M150)</f>
        <v/>
      </c>
      <c r="O150" s="479" t="str">
        <f t="shared" ref="O150:O151" si="1141">IF(N150="","",N150)</f>
        <v/>
      </c>
      <c r="P150" s="479" t="str">
        <f t="shared" ref="P150:P151" si="1142">IF(O150="","",O150)</f>
        <v/>
      </c>
      <c r="Q150" s="479" t="str">
        <f t="shared" ref="Q150:Q151" si="1143">IF(P150="","",P150)</f>
        <v/>
      </c>
      <c r="R150" s="479" t="str">
        <f t="shared" ref="R150:R151" si="1144">IF(Q150="","",Q150)</f>
        <v/>
      </c>
      <c r="S150" s="479" t="str">
        <f t="shared" ref="S150:S151" si="1145">IF(R150="","",R150)</f>
        <v/>
      </c>
      <c r="T150" s="480">
        <f t="shared" si="848"/>
        <v>0</v>
      </c>
      <c r="U150" s="481"/>
      <c r="V150" s="482" t="str">
        <f t="shared" ref="V150:V151" si="1146">IF(U150="","",U150)</f>
        <v/>
      </c>
      <c r="W150" s="482" t="str">
        <f t="shared" ref="W150:W151" si="1147">IF(V150="","",V150)</f>
        <v/>
      </c>
      <c r="X150" s="482" t="str">
        <f t="shared" ref="X150:X151" si="1148">IF(W150="","",W150)</f>
        <v/>
      </c>
      <c r="Y150" s="482" t="str">
        <f t="shared" ref="Y150:Y151" si="1149">IF(X150="","",X150)</f>
        <v/>
      </c>
      <c r="Z150" s="482" t="str">
        <f t="shared" ref="Z150:Z151" si="1150">IF(Y150="","",Y150)</f>
        <v/>
      </c>
      <c r="AA150" s="482" t="str">
        <f t="shared" ref="AA150:AA151" si="1151">IF(Z150="","",Z150)</f>
        <v/>
      </c>
      <c r="AB150" s="482" t="str">
        <f t="shared" ref="AB150:AB151" si="1152">IF(AA150="","",AA150)</f>
        <v/>
      </c>
      <c r="AC150" s="482" t="str">
        <f t="shared" ref="AC150:AC151" si="1153">IF(AB150="","",AB150)</f>
        <v/>
      </c>
      <c r="AD150" s="482" t="str">
        <f t="shared" ref="AD150:AD151" si="1154">IF(AC150="","",AC150)</f>
        <v/>
      </c>
      <c r="AE150" s="482" t="str">
        <f t="shared" ref="AE150:AE151" si="1155">IF(AD150="","",AD150)</f>
        <v/>
      </c>
      <c r="AF150" s="482" t="str">
        <f t="shared" ref="AF150:AF151" si="1156">IF(AE150="","",AE150)</f>
        <v/>
      </c>
      <c r="AG150" s="480">
        <f t="shared" si="849"/>
        <v>0</v>
      </c>
      <c r="AN150" s="468">
        <v>5</v>
      </c>
      <c r="AO150" s="468">
        <v>1</v>
      </c>
      <c r="AP150" s="468">
        <v>1</v>
      </c>
      <c r="AQ150" s="476">
        <f ca="1">IF($AP150=1,IF(INDIRECT(ADDRESS(($AN150-1)*3+$AO150+5,$AP150+7))="",0,INDIRECT(ADDRESS(($AN150-1)*3+$AO150+5,$AP150+7))),IF(INDIRECT(ADDRESS(($AN150-1)*3+$AO150+5,$AP150+7))="",0,IF(COUNTIF(INDIRECT(ADDRESS(($AN150-1)*36+($AO150-1)*12+6,COLUMN())):INDIRECT(ADDRESS(($AN150-1)*36+($AO150-1)*12+$AP150+4,COLUMN())),INDIRECT(ADDRESS(($AN150-1)*3+$AO150+5,$AP150+7)))&gt;=1,0,INDIRECT(ADDRESS(($AN150-1)*3+$AO150+5,$AP150+7)))))</f>
        <v>0</v>
      </c>
      <c r="AR150" s="468">
        <f ca="1">COUNTIF(INDIRECT("H"&amp;(ROW()+12*(($AN150-1)*3+$AO150)-ROW())/12+5):INDIRECT("S"&amp;(ROW()+12*(($AN150-1)*3+$AO150)-ROW())/12+5),AQ150)</f>
        <v>0</v>
      </c>
      <c r="AS150" s="476">
        <f ca="1">IF($AP150=1,IF(INDIRECT(ADDRESS(($AN150-1)*3+$AO150+5,$AP150+20))="",0,INDIRECT(ADDRESS(($AN150-1)*3+$AO150+5,$AP150+20))),IF(INDIRECT(ADDRESS(($AN150-1)*3+$AO150+5,$AP150+20))="",0,IF(COUNTIF(INDIRECT(ADDRESS(($AN150-1)*36+($AO150-1)*12+6,COLUMN())):INDIRECT(ADDRESS(($AN150-1)*36+($AO150-1)*12+$AP150+4,COLUMN())),INDIRECT(ADDRESS(($AN150-1)*3+$AO150+5,$AP150+20)))&gt;=1,0,INDIRECT(ADDRESS(($AN150-1)*3+$AO150+5,$AP150+20)))))</f>
        <v>0</v>
      </c>
      <c r="AT150" s="468">
        <f ca="1">COUNTIF(INDIRECT("U"&amp;(ROW()+12*(($AN150-1)*3+$AO150)-ROW())/12+5):INDIRECT("AF"&amp;(ROW()+12*(($AN150-1)*3+$AO150)-ROW())/12+5),AS150)</f>
        <v>0</v>
      </c>
      <c r="AU150" s="468">
        <f ca="1">IF(AND(AQ150+AS150&gt;0,AR150+AT150&gt;0),COUNTIF(AU$6:AU149,"&gt;0")+1,0)</f>
        <v>0</v>
      </c>
      <c r="BE150" s="468">
        <v>1</v>
      </c>
      <c r="BG150" s="484">
        <f t="shared" ref="BG150" si="1157">SUM(H150:H151)</f>
        <v>0</v>
      </c>
      <c r="BH150" s="484">
        <f t="shared" ref="BH150" si="1158">SUM(I150:I151)</f>
        <v>0</v>
      </c>
      <c r="BI150" s="484">
        <f t="shared" ref="BI150" si="1159">SUM(J150:J151)</f>
        <v>0</v>
      </c>
      <c r="BJ150" s="484">
        <f t="shared" ref="BJ150" si="1160">SUM(K150:K151)</f>
        <v>0</v>
      </c>
      <c r="BK150" s="484">
        <f t="shared" ref="BK150" si="1161">SUM(L150:L151)</f>
        <v>0</v>
      </c>
      <c r="BL150" s="484">
        <f t="shared" ref="BL150" si="1162">SUM(M150:M151)</f>
        <v>0</v>
      </c>
      <c r="BM150" s="484">
        <f t="shared" ref="BM150" si="1163">SUM(N150:N151)</f>
        <v>0</v>
      </c>
      <c r="BN150" s="484">
        <f t="shared" ref="BN150" si="1164">SUM(O150:O151)</f>
        <v>0</v>
      </c>
      <c r="BO150" s="484">
        <f t="shared" ref="BO150" si="1165">SUM(P150:P151)</f>
        <v>0</v>
      </c>
      <c r="BP150" s="484">
        <f t="shared" ref="BP150" si="1166">SUM(Q150:Q151)</f>
        <v>0</v>
      </c>
      <c r="BQ150" s="484">
        <f t="shared" ref="BQ150" si="1167">SUM(R150:R151)</f>
        <v>0</v>
      </c>
      <c r="BR150" s="484">
        <f t="shared" ref="BR150" si="1168">SUM(S150:S151)</f>
        <v>0</v>
      </c>
      <c r="BT150" s="484">
        <f t="shared" ref="BT150" si="1169">SUM(U150:U151)</f>
        <v>0</v>
      </c>
      <c r="BU150" s="484">
        <f t="shared" ref="BU150" si="1170">SUM(V150:V151)</f>
        <v>0</v>
      </c>
      <c r="BV150" s="484">
        <f t="shared" ref="BV150" si="1171">SUM(W150:W151)</f>
        <v>0</v>
      </c>
      <c r="BW150" s="484">
        <f t="shared" ref="BW150" si="1172">SUM(X150:X151)</f>
        <v>0</v>
      </c>
      <c r="BX150" s="484">
        <f t="shared" ref="BX150" si="1173">SUM(Y150:Y151)</f>
        <v>0</v>
      </c>
      <c r="BY150" s="484">
        <f t="shared" ref="BY150" si="1174">SUM(Z150:Z151)</f>
        <v>0</v>
      </c>
      <c r="BZ150" s="484">
        <f t="shared" ref="BZ150" si="1175">SUM(AA150:AA151)</f>
        <v>0</v>
      </c>
      <c r="CA150" s="484">
        <f t="shared" ref="CA150" si="1176">SUM(AB150:AB151)</f>
        <v>0</v>
      </c>
      <c r="CB150" s="484">
        <f t="shared" ref="CB150" si="1177">SUM(AC150:AC151)</f>
        <v>0</v>
      </c>
      <c r="CC150" s="484">
        <f t="shared" ref="CC150" si="1178">SUM(AD150:AD151)</f>
        <v>0</v>
      </c>
      <c r="CD150" s="484">
        <f t="shared" ref="CD150" si="1179">SUM(AE150:AE151)</f>
        <v>0</v>
      </c>
      <c r="CE150" s="484">
        <f t="shared" ref="CE150" si="1180">SUM(AF150:AF151)</f>
        <v>0</v>
      </c>
      <c r="CH150" s="485" t="s">
        <v>391</v>
      </c>
      <c r="CI150" s="484">
        <f>IF(OR($D150="副園長",$D150="教頭",$D150="主任保育士",$D150="主幹教諭"),0,BG150)</f>
        <v>0</v>
      </c>
      <c r="CJ150" s="484">
        <f t="shared" ref="CJ150" si="1181">IF(OR($D150="副園長",$D150="教頭",$D150="主任保育士",$D150="主幹教諭"),0,BH150)</f>
        <v>0</v>
      </c>
      <c r="CK150" s="484">
        <f t="shared" ref="CK150" si="1182">IF(OR($D150="副園長",$D150="教頭",$D150="主任保育士",$D150="主幹教諭"),0,BI150)</f>
        <v>0</v>
      </c>
      <c r="CL150" s="484">
        <f t="shared" ref="CL150" si="1183">IF(OR($D150="副園長",$D150="教頭",$D150="主任保育士",$D150="主幹教諭"),0,BJ150)</f>
        <v>0</v>
      </c>
      <c r="CM150" s="484">
        <f t="shared" ref="CM150" si="1184">IF(OR($D150="副園長",$D150="教頭",$D150="主任保育士",$D150="主幹教諭"),0,BK150)</f>
        <v>0</v>
      </c>
      <c r="CN150" s="484">
        <f t="shared" ref="CN150" si="1185">IF(OR($D150="副園長",$D150="教頭",$D150="主任保育士",$D150="主幹教諭"),0,BL150)</f>
        <v>0</v>
      </c>
      <c r="CO150" s="484">
        <f t="shared" ref="CO150" si="1186">IF(OR($D150="副園長",$D150="教頭",$D150="主任保育士",$D150="主幹教諭"),0,BM150)</f>
        <v>0</v>
      </c>
      <c r="CP150" s="484">
        <f t="shared" ref="CP150" si="1187">IF(OR($D150="副園長",$D150="教頭",$D150="主任保育士",$D150="主幹教諭"),0,BN150)</f>
        <v>0</v>
      </c>
      <c r="CQ150" s="484">
        <f t="shared" ref="CQ150" si="1188">IF(OR($D150="副園長",$D150="教頭",$D150="主任保育士",$D150="主幹教諭"),0,BO150)</f>
        <v>0</v>
      </c>
      <c r="CR150" s="484">
        <f t="shared" ref="CR150" si="1189">IF(OR($D150="副園長",$D150="教頭",$D150="主任保育士",$D150="主幹教諭"),0,BP150)</f>
        <v>0</v>
      </c>
      <c r="CS150" s="484">
        <f t="shared" ref="CS150" si="1190">IF(OR($D150="副園長",$D150="教頭",$D150="主任保育士",$D150="主幹教諭"),0,BQ150)</f>
        <v>0</v>
      </c>
      <c r="CT150" s="484">
        <f t="shared" ref="CT150" si="1191">IF(OR($D150="副園長",$D150="教頭",$D150="主任保育士",$D150="主幹教諭"),0,BR150)</f>
        <v>0</v>
      </c>
    </row>
    <row r="151" spans="1:98" x14ac:dyDescent="0.15">
      <c r="A151" s="734"/>
      <c r="B151" s="737"/>
      <c r="C151" s="737"/>
      <c r="D151" s="737"/>
      <c r="E151" s="740"/>
      <c r="F151" s="737"/>
      <c r="G151" s="486" t="s">
        <v>320</v>
      </c>
      <c r="H151" s="487"/>
      <c r="I151" s="488" t="str">
        <f t="shared" si="1135"/>
        <v/>
      </c>
      <c r="J151" s="488" t="str">
        <f t="shared" si="1136"/>
        <v/>
      </c>
      <c r="K151" s="488" t="str">
        <f t="shared" si="1137"/>
        <v/>
      </c>
      <c r="L151" s="488" t="str">
        <f t="shared" si="1138"/>
        <v/>
      </c>
      <c r="M151" s="488" t="str">
        <f t="shared" si="1139"/>
        <v/>
      </c>
      <c r="N151" s="488" t="str">
        <f t="shared" si="1140"/>
        <v/>
      </c>
      <c r="O151" s="488" t="str">
        <f t="shared" si="1141"/>
        <v/>
      </c>
      <c r="P151" s="488" t="str">
        <f t="shared" si="1142"/>
        <v/>
      </c>
      <c r="Q151" s="488" t="str">
        <f t="shared" si="1143"/>
        <v/>
      </c>
      <c r="R151" s="488" t="str">
        <f t="shared" si="1144"/>
        <v/>
      </c>
      <c r="S151" s="488" t="str">
        <f t="shared" si="1145"/>
        <v/>
      </c>
      <c r="T151" s="489">
        <f t="shared" si="848"/>
        <v>0</v>
      </c>
      <c r="U151" s="490"/>
      <c r="V151" s="491" t="str">
        <f t="shared" si="1146"/>
        <v/>
      </c>
      <c r="W151" s="491" t="str">
        <f t="shared" si="1147"/>
        <v/>
      </c>
      <c r="X151" s="491" t="str">
        <f t="shared" si="1148"/>
        <v/>
      </c>
      <c r="Y151" s="491" t="str">
        <f t="shared" si="1149"/>
        <v/>
      </c>
      <c r="Z151" s="491" t="str">
        <f t="shared" si="1150"/>
        <v/>
      </c>
      <c r="AA151" s="491" t="str">
        <f t="shared" si="1151"/>
        <v/>
      </c>
      <c r="AB151" s="491" t="str">
        <f t="shared" si="1152"/>
        <v/>
      </c>
      <c r="AC151" s="491" t="str">
        <f t="shared" si="1153"/>
        <v/>
      </c>
      <c r="AD151" s="491" t="str">
        <f t="shared" si="1154"/>
        <v/>
      </c>
      <c r="AE151" s="491" t="str">
        <f t="shared" si="1155"/>
        <v/>
      </c>
      <c r="AF151" s="491" t="str">
        <f t="shared" si="1156"/>
        <v/>
      </c>
      <c r="AG151" s="489">
        <f t="shared" si="849"/>
        <v>0</v>
      </c>
      <c r="AN151" s="468">
        <v>5</v>
      </c>
      <c r="AO151" s="468">
        <v>1</v>
      </c>
      <c r="AP151" s="468">
        <v>2</v>
      </c>
      <c r="AQ151" s="476">
        <f ca="1">IF($AP151=1,IF(INDIRECT(ADDRESS(($AN151-1)*3+$AO151+5,$AP151+7))="",0,INDIRECT(ADDRESS(($AN151-1)*3+$AO151+5,$AP151+7))),IF(INDIRECT(ADDRESS(($AN151-1)*3+$AO151+5,$AP151+7))="",0,IF(COUNTIF(INDIRECT(ADDRESS(($AN151-1)*36+($AO151-1)*12+6,COLUMN())):INDIRECT(ADDRESS(($AN151-1)*36+($AO151-1)*12+$AP151+4,COLUMN())),INDIRECT(ADDRESS(($AN151-1)*3+$AO151+5,$AP151+7)))&gt;=1,0,INDIRECT(ADDRESS(($AN151-1)*3+$AO151+5,$AP151+7)))))</f>
        <v>0</v>
      </c>
      <c r="AR151" s="468">
        <f ca="1">COUNTIF(INDIRECT("H"&amp;(ROW()+12*(($AN151-1)*3+$AO151)-ROW())/12+5):INDIRECT("S"&amp;(ROW()+12*(($AN151-1)*3+$AO151)-ROW())/12+5),AQ151)</f>
        <v>0</v>
      </c>
      <c r="AS151" s="476">
        <f ca="1">IF($AP151=1,IF(INDIRECT(ADDRESS(($AN151-1)*3+$AO151+5,$AP151+20))="",0,INDIRECT(ADDRESS(($AN151-1)*3+$AO151+5,$AP151+20))),IF(INDIRECT(ADDRESS(($AN151-1)*3+$AO151+5,$AP151+20))="",0,IF(COUNTIF(INDIRECT(ADDRESS(($AN151-1)*36+($AO151-1)*12+6,COLUMN())):INDIRECT(ADDRESS(($AN151-1)*36+($AO151-1)*12+$AP151+4,COLUMN())),INDIRECT(ADDRESS(($AN151-1)*3+$AO151+5,$AP151+20)))&gt;=1,0,INDIRECT(ADDRESS(($AN151-1)*3+$AO151+5,$AP151+20)))))</f>
        <v>0</v>
      </c>
      <c r="AT151" s="468">
        <f ca="1">COUNTIF(INDIRECT("U"&amp;(ROW()+12*(($AN151-1)*3+$AO151)-ROW())/12+5):INDIRECT("AF"&amp;(ROW()+12*(($AN151-1)*3+$AO151)-ROW())/12+5),AS151)</f>
        <v>0</v>
      </c>
      <c r="AU151" s="468">
        <f ca="1">IF(AND(AQ151+AS151&gt;0,AR151+AT151&gt;0),COUNTIF(AU$6:AU150,"&gt;0")+1,0)</f>
        <v>0</v>
      </c>
      <c r="BE151" s="468">
        <v>2</v>
      </c>
      <c r="BF151" s="468" t="s">
        <v>319</v>
      </c>
      <c r="BG151" s="484">
        <f>IF(BG150+BT150&gt;マスタ!$C$3,1,0)</f>
        <v>0</v>
      </c>
      <c r="BH151" s="484">
        <f>IF(BH150+BU150&gt;マスタ!$C$3,1,0)</f>
        <v>0</v>
      </c>
      <c r="BI151" s="484">
        <f>IF(BI150+BV150&gt;マスタ!$C$3,1,0)</f>
        <v>0</v>
      </c>
      <c r="BJ151" s="484">
        <f>IF(BJ150+BW150&gt;マスタ!$C$3,1,0)</f>
        <v>0</v>
      </c>
      <c r="BK151" s="484">
        <f>IF(BK150+BX150&gt;マスタ!$C$3,1,0)</f>
        <v>0</v>
      </c>
      <c r="BL151" s="484">
        <f>IF(BL150+BY150&gt;マスタ!$C$3,1,0)</f>
        <v>0</v>
      </c>
      <c r="BM151" s="484">
        <f>IF(BM150+BZ150&gt;マスタ!$C$3,1,0)</f>
        <v>0</v>
      </c>
      <c r="BN151" s="484">
        <f>IF(BN150+CA150&gt;マスタ!$C$3,1,0)</f>
        <v>0</v>
      </c>
      <c r="BO151" s="484">
        <f>IF(BO150+CB150&gt;マスタ!$C$3,1,0)</f>
        <v>0</v>
      </c>
      <c r="BP151" s="484">
        <f>IF(BP150+CC150&gt;マスタ!$C$3,1,0)</f>
        <v>0</v>
      </c>
      <c r="BQ151" s="484">
        <f>IF(BQ150+CD150&gt;マスタ!$C$3,1,0)</f>
        <v>0</v>
      </c>
      <c r="BR151" s="484">
        <f>IF(BR150+CE150&gt;マスタ!$C$3,1,0)</f>
        <v>0</v>
      </c>
      <c r="BT151" s="484"/>
      <c r="BU151" s="484"/>
      <c r="BV151" s="484"/>
      <c r="BW151" s="484"/>
      <c r="BX151" s="484"/>
      <c r="BY151" s="484"/>
      <c r="BZ151" s="484"/>
      <c r="CA151" s="484"/>
      <c r="CB151" s="484"/>
      <c r="CC151" s="484"/>
      <c r="CD151" s="484"/>
      <c r="CE151" s="484"/>
    </row>
    <row r="152" spans="1:98" x14ac:dyDescent="0.15">
      <c r="A152" s="735"/>
      <c r="B152" s="738"/>
      <c r="C152" s="738"/>
      <c r="D152" s="738"/>
      <c r="E152" s="741"/>
      <c r="F152" s="738"/>
      <c r="G152" s="492" t="s">
        <v>462</v>
      </c>
      <c r="H152" s="493"/>
      <c r="I152" s="494"/>
      <c r="J152" s="494"/>
      <c r="K152" s="494"/>
      <c r="L152" s="494"/>
      <c r="M152" s="494"/>
      <c r="N152" s="494"/>
      <c r="O152" s="494"/>
      <c r="P152" s="494"/>
      <c r="Q152" s="494"/>
      <c r="R152" s="494"/>
      <c r="S152" s="494"/>
      <c r="T152" s="495">
        <f t="shared" si="848"/>
        <v>0</v>
      </c>
      <c r="U152" s="496"/>
      <c r="V152" s="497"/>
      <c r="W152" s="497"/>
      <c r="X152" s="497"/>
      <c r="Y152" s="497"/>
      <c r="Z152" s="497"/>
      <c r="AA152" s="497"/>
      <c r="AB152" s="497"/>
      <c r="AC152" s="497"/>
      <c r="AD152" s="497"/>
      <c r="AE152" s="497"/>
      <c r="AF152" s="497"/>
      <c r="AG152" s="495">
        <f t="shared" si="849"/>
        <v>0</v>
      </c>
      <c r="AN152" s="468">
        <v>5</v>
      </c>
      <c r="AO152" s="468">
        <v>1</v>
      </c>
      <c r="AP152" s="468">
        <v>3</v>
      </c>
      <c r="AQ152" s="476">
        <f ca="1">IF($AP152=1,IF(INDIRECT(ADDRESS(($AN152-1)*3+$AO152+5,$AP152+7))="",0,INDIRECT(ADDRESS(($AN152-1)*3+$AO152+5,$AP152+7))),IF(INDIRECT(ADDRESS(($AN152-1)*3+$AO152+5,$AP152+7))="",0,IF(COUNTIF(INDIRECT(ADDRESS(($AN152-1)*36+($AO152-1)*12+6,COLUMN())):INDIRECT(ADDRESS(($AN152-1)*36+($AO152-1)*12+$AP152+4,COLUMN())),INDIRECT(ADDRESS(($AN152-1)*3+$AO152+5,$AP152+7)))&gt;=1,0,INDIRECT(ADDRESS(($AN152-1)*3+$AO152+5,$AP152+7)))))</f>
        <v>0</v>
      </c>
      <c r="AR152" s="468">
        <f ca="1">COUNTIF(INDIRECT("H"&amp;(ROW()+12*(($AN152-1)*3+$AO152)-ROW())/12+5):INDIRECT("S"&amp;(ROW()+12*(($AN152-1)*3+$AO152)-ROW())/12+5),AQ152)</f>
        <v>0</v>
      </c>
      <c r="AS152" s="476">
        <f ca="1">IF($AP152=1,IF(INDIRECT(ADDRESS(($AN152-1)*3+$AO152+5,$AP152+20))="",0,INDIRECT(ADDRESS(($AN152-1)*3+$AO152+5,$AP152+20))),IF(INDIRECT(ADDRESS(($AN152-1)*3+$AO152+5,$AP152+20))="",0,IF(COUNTIF(INDIRECT(ADDRESS(($AN152-1)*36+($AO152-1)*12+6,COLUMN())):INDIRECT(ADDRESS(($AN152-1)*36+($AO152-1)*12+$AP152+4,COLUMN())),INDIRECT(ADDRESS(($AN152-1)*3+$AO152+5,$AP152+20)))&gt;=1,0,INDIRECT(ADDRESS(($AN152-1)*3+$AO152+5,$AP152+20)))))</f>
        <v>0</v>
      </c>
      <c r="AT152" s="468">
        <f ca="1">COUNTIF(INDIRECT("U"&amp;(ROW()+12*(($AN152-1)*3+$AO152)-ROW())/12+5):INDIRECT("AF"&amp;(ROW()+12*(($AN152-1)*3+$AO152)-ROW())/12+5),AS152)</f>
        <v>0</v>
      </c>
      <c r="AU152" s="468">
        <f ca="1">IF(AND(AQ152+AS152&gt;0,AR152+AT152&gt;0),COUNTIF(AU$6:AU151,"&gt;0")+1,0)</f>
        <v>0</v>
      </c>
      <c r="BE152" s="468">
        <v>3</v>
      </c>
      <c r="BF152" s="485"/>
      <c r="BG152" s="484"/>
      <c r="BH152" s="484"/>
      <c r="BI152" s="484"/>
      <c r="BJ152" s="484"/>
      <c r="BK152" s="484"/>
      <c r="BL152" s="484"/>
      <c r="BM152" s="484"/>
      <c r="BN152" s="484"/>
      <c r="BO152" s="484"/>
      <c r="BP152" s="484"/>
      <c r="BQ152" s="484"/>
      <c r="BR152" s="484"/>
      <c r="BT152" s="484"/>
      <c r="BU152" s="484"/>
      <c r="BV152" s="484"/>
      <c r="BW152" s="484"/>
      <c r="BX152" s="484"/>
      <c r="BY152" s="484"/>
      <c r="BZ152" s="484"/>
      <c r="CA152" s="484"/>
      <c r="CB152" s="484"/>
      <c r="CC152" s="484"/>
      <c r="CD152" s="484"/>
      <c r="CE152" s="484"/>
    </row>
    <row r="153" spans="1:98" x14ac:dyDescent="0.15">
      <c r="A153" s="733">
        <v>50</v>
      </c>
      <c r="B153" s="736"/>
      <c r="C153" s="736"/>
      <c r="D153" s="736"/>
      <c r="E153" s="739"/>
      <c r="F153" s="736"/>
      <c r="G153" s="477" t="s">
        <v>321</v>
      </c>
      <c r="H153" s="478"/>
      <c r="I153" s="479" t="str">
        <f t="shared" ref="I153:I154" si="1192">IF(H153="","",H153)</f>
        <v/>
      </c>
      <c r="J153" s="479" t="str">
        <f t="shared" ref="J153:J154" si="1193">IF(I153="","",I153)</f>
        <v/>
      </c>
      <c r="K153" s="479" t="str">
        <f t="shared" ref="K153:K154" si="1194">IF(J153="","",J153)</f>
        <v/>
      </c>
      <c r="L153" s="479" t="str">
        <f t="shared" ref="L153:L154" si="1195">IF(K153="","",K153)</f>
        <v/>
      </c>
      <c r="M153" s="479" t="str">
        <f t="shared" ref="M153:M154" si="1196">IF(L153="","",L153)</f>
        <v/>
      </c>
      <c r="N153" s="479" t="str">
        <f t="shared" ref="N153:N154" si="1197">IF(M153="","",M153)</f>
        <v/>
      </c>
      <c r="O153" s="479" t="str">
        <f t="shared" ref="O153:O154" si="1198">IF(N153="","",N153)</f>
        <v/>
      </c>
      <c r="P153" s="479" t="str">
        <f t="shared" ref="P153:P154" si="1199">IF(O153="","",O153)</f>
        <v/>
      </c>
      <c r="Q153" s="479" t="str">
        <f t="shared" ref="Q153:Q154" si="1200">IF(P153="","",P153)</f>
        <v/>
      </c>
      <c r="R153" s="479" t="str">
        <f t="shared" ref="R153:R154" si="1201">IF(Q153="","",Q153)</f>
        <v/>
      </c>
      <c r="S153" s="479" t="str">
        <f t="shared" ref="S153:S154" si="1202">IF(R153="","",R153)</f>
        <v/>
      </c>
      <c r="T153" s="480">
        <f t="shared" si="848"/>
        <v>0</v>
      </c>
      <c r="U153" s="481"/>
      <c r="V153" s="482" t="str">
        <f t="shared" ref="V153:V154" si="1203">IF(U153="","",U153)</f>
        <v/>
      </c>
      <c r="W153" s="482" t="str">
        <f t="shared" ref="W153:W154" si="1204">IF(V153="","",V153)</f>
        <v/>
      </c>
      <c r="X153" s="482" t="str">
        <f t="shared" ref="X153:X154" si="1205">IF(W153="","",W153)</f>
        <v/>
      </c>
      <c r="Y153" s="482" t="str">
        <f t="shared" ref="Y153:Y154" si="1206">IF(X153="","",X153)</f>
        <v/>
      </c>
      <c r="Z153" s="482" t="str">
        <f t="shared" ref="Z153:Z154" si="1207">IF(Y153="","",Y153)</f>
        <v/>
      </c>
      <c r="AA153" s="482" t="str">
        <f t="shared" ref="AA153:AA154" si="1208">IF(Z153="","",Z153)</f>
        <v/>
      </c>
      <c r="AB153" s="482" t="str">
        <f t="shared" ref="AB153:AB154" si="1209">IF(AA153="","",AA153)</f>
        <v/>
      </c>
      <c r="AC153" s="482" t="str">
        <f t="shared" ref="AC153:AC154" si="1210">IF(AB153="","",AB153)</f>
        <v/>
      </c>
      <c r="AD153" s="482" t="str">
        <f t="shared" ref="AD153:AD154" si="1211">IF(AC153="","",AC153)</f>
        <v/>
      </c>
      <c r="AE153" s="482" t="str">
        <f t="shared" ref="AE153:AE154" si="1212">IF(AD153="","",AD153)</f>
        <v/>
      </c>
      <c r="AF153" s="482" t="str">
        <f t="shared" ref="AF153:AF154" si="1213">IF(AE153="","",AE153)</f>
        <v/>
      </c>
      <c r="AG153" s="480">
        <f t="shared" si="849"/>
        <v>0</v>
      </c>
      <c r="AN153" s="468">
        <v>5</v>
      </c>
      <c r="AO153" s="468">
        <v>1</v>
      </c>
      <c r="AP153" s="468">
        <v>4</v>
      </c>
      <c r="AQ153" s="476">
        <f ca="1">IF($AP153=1,IF(INDIRECT(ADDRESS(($AN153-1)*3+$AO153+5,$AP153+7))="",0,INDIRECT(ADDRESS(($AN153-1)*3+$AO153+5,$AP153+7))),IF(INDIRECT(ADDRESS(($AN153-1)*3+$AO153+5,$AP153+7))="",0,IF(COUNTIF(INDIRECT(ADDRESS(($AN153-1)*36+($AO153-1)*12+6,COLUMN())):INDIRECT(ADDRESS(($AN153-1)*36+($AO153-1)*12+$AP153+4,COLUMN())),INDIRECT(ADDRESS(($AN153-1)*3+$AO153+5,$AP153+7)))&gt;=1,0,INDIRECT(ADDRESS(($AN153-1)*3+$AO153+5,$AP153+7)))))</f>
        <v>0</v>
      </c>
      <c r="AR153" s="468">
        <f ca="1">COUNTIF(INDIRECT("H"&amp;(ROW()+12*(($AN153-1)*3+$AO153)-ROW())/12+5):INDIRECT("S"&amp;(ROW()+12*(($AN153-1)*3+$AO153)-ROW())/12+5),AQ153)</f>
        <v>0</v>
      </c>
      <c r="AS153" s="476">
        <f ca="1">IF($AP153=1,IF(INDIRECT(ADDRESS(($AN153-1)*3+$AO153+5,$AP153+20))="",0,INDIRECT(ADDRESS(($AN153-1)*3+$AO153+5,$AP153+20))),IF(INDIRECT(ADDRESS(($AN153-1)*3+$AO153+5,$AP153+20))="",0,IF(COUNTIF(INDIRECT(ADDRESS(($AN153-1)*36+($AO153-1)*12+6,COLUMN())):INDIRECT(ADDRESS(($AN153-1)*36+($AO153-1)*12+$AP153+4,COLUMN())),INDIRECT(ADDRESS(($AN153-1)*3+$AO153+5,$AP153+20)))&gt;=1,0,INDIRECT(ADDRESS(($AN153-1)*3+$AO153+5,$AP153+20)))))</f>
        <v>0</v>
      </c>
      <c r="AT153" s="468">
        <f ca="1">COUNTIF(INDIRECT("U"&amp;(ROW()+12*(($AN153-1)*3+$AO153)-ROW())/12+5):INDIRECT("AF"&amp;(ROW()+12*(($AN153-1)*3+$AO153)-ROW())/12+5),AS153)</f>
        <v>0</v>
      </c>
      <c r="AU153" s="468">
        <f ca="1">IF(AND(AQ153+AS153&gt;0,AR153+AT153&gt;0),COUNTIF(AU$6:AU152,"&gt;0")+1,0)</f>
        <v>0</v>
      </c>
      <c r="BE153" s="468">
        <v>1</v>
      </c>
      <c r="BG153" s="484">
        <f t="shared" ref="BG153" si="1214">SUM(H153:H154)</f>
        <v>0</v>
      </c>
      <c r="BH153" s="484">
        <f t="shared" ref="BH153" si="1215">SUM(I153:I154)</f>
        <v>0</v>
      </c>
      <c r="BI153" s="484">
        <f t="shared" ref="BI153" si="1216">SUM(J153:J154)</f>
        <v>0</v>
      </c>
      <c r="BJ153" s="484">
        <f t="shared" ref="BJ153" si="1217">SUM(K153:K154)</f>
        <v>0</v>
      </c>
      <c r="BK153" s="484">
        <f t="shared" ref="BK153" si="1218">SUM(L153:L154)</f>
        <v>0</v>
      </c>
      <c r="BL153" s="484">
        <f t="shared" ref="BL153" si="1219">SUM(M153:M154)</f>
        <v>0</v>
      </c>
      <c r="BM153" s="484">
        <f t="shared" ref="BM153" si="1220">SUM(N153:N154)</f>
        <v>0</v>
      </c>
      <c r="BN153" s="484">
        <f t="shared" ref="BN153" si="1221">SUM(O153:O154)</f>
        <v>0</v>
      </c>
      <c r="BO153" s="484">
        <f t="shared" ref="BO153" si="1222">SUM(P153:P154)</f>
        <v>0</v>
      </c>
      <c r="BP153" s="484">
        <f t="shared" ref="BP153" si="1223">SUM(Q153:Q154)</f>
        <v>0</v>
      </c>
      <c r="BQ153" s="484">
        <f t="shared" ref="BQ153" si="1224">SUM(R153:R154)</f>
        <v>0</v>
      </c>
      <c r="BR153" s="484">
        <f t="shared" ref="BR153" si="1225">SUM(S153:S154)</f>
        <v>0</v>
      </c>
      <c r="BT153" s="484">
        <f t="shared" ref="BT153" si="1226">SUM(U153:U154)</f>
        <v>0</v>
      </c>
      <c r="BU153" s="484">
        <f t="shared" ref="BU153" si="1227">SUM(V153:V154)</f>
        <v>0</v>
      </c>
      <c r="BV153" s="484">
        <f t="shared" ref="BV153" si="1228">SUM(W153:W154)</f>
        <v>0</v>
      </c>
      <c r="BW153" s="484">
        <f t="shared" ref="BW153" si="1229">SUM(X153:X154)</f>
        <v>0</v>
      </c>
      <c r="BX153" s="484">
        <f t="shared" ref="BX153" si="1230">SUM(Y153:Y154)</f>
        <v>0</v>
      </c>
      <c r="BY153" s="484">
        <f t="shared" ref="BY153" si="1231">SUM(Z153:Z154)</f>
        <v>0</v>
      </c>
      <c r="BZ153" s="484">
        <f t="shared" ref="BZ153" si="1232">SUM(AA153:AA154)</f>
        <v>0</v>
      </c>
      <c r="CA153" s="484">
        <f t="shared" ref="CA153" si="1233">SUM(AB153:AB154)</f>
        <v>0</v>
      </c>
      <c r="CB153" s="484">
        <f t="shared" ref="CB153" si="1234">SUM(AC153:AC154)</f>
        <v>0</v>
      </c>
      <c r="CC153" s="484">
        <f t="shared" ref="CC153" si="1235">SUM(AD153:AD154)</f>
        <v>0</v>
      </c>
      <c r="CD153" s="484">
        <f t="shared" ref="CD153" si="1236">SUM(AE153:AE154)</f>
        <v>0</v>
      </c>
      <c r="CE153" s="484">
        <f t="shared" ref="CE153" si="1237">SUM(AF153:AF154)</f>
        <v>0</v>
      </c>
      <c r="CH153" s="485" t="s">
        <v>391</v>
      </c>
      <c r="CI153" s="484">
        <f>IF(OR($D153="副園長",$D153="教頭",$D153="主任保育士",$D153="主幹教諭"),0,BG153)</f>
        <v>0</v>
      </c>
      <c r="CJ153" s="484">
        <f t="shared" ref="CJ153" si="1238">IF(OR($D153="副園長",$D153="教頭",$D153="主任保育士",$D153="主幹教諭"),0,BH153)</f>
        <v>0</v>
      </c>
      <c r="CK153" s="484">
        <f t="shared" ref="CK153" si="1239">IF(OR($D153="副園長",$D153="教頭",$D153="主任保育士",$D153="主幹教諭"),0,BI153)</f>
        <v>0</v>
      </c>
      <c r="CL153" s="484">
        <f t="shared" ref="CL153" si="1240">IF(OR($D153="副園長",$D153="教頭",$D153="主任保育士",$D153="主幹教諭"),0,BJ153)</f>
        <v>0</v>
      </c>
      <c r="CM153" s="484">
        <f t="shared" ref="CM153" si="1241">IF(OR($D153="副園長",$D153="教頭",$D153="主任保育士",$D153="主幹教諭"),0,BK153)</f>
        <v>0</v>
      </c>
      <c r="CN153" s="484">
        <f t="shared" ref="CN153" si="1242">IF(OR($D153="副園長",$D153="教頭",$D153="主任保育士",$D153="主幹教諭"),0,BL153)</f>
        <v>0</v>
      </c>
      <c r="CO153" s="484">
        <f t="shared" ref="CO153" si="1243">IF(OR($D153="副園長",$D153="教頭",$D153="主任保育士",$D153="主幹教諭"),0,BM153)</f>
        <v>0</v>
      </c>
      <c r="CP153" s="484">
        <f t="shared" ref="CP153" si="1244">IF(OR($D153="副園長",$D153="教頭",$D153="主任保育士",$D153="主幹教諭"),0,BN153)</f>
        <v>0</v>
      </c>
      <c r="CQ153" s="484">
        <f t="shared" ref="CQ153" si="1245">IF(OR($D153="副園長",$D153="教頭",$D153="主任保育士",$D153="主幹教諭"),0,BO153)</f>
        <v>0</v>
      </c>
      <c r="CR153" s="484">
        <f t="shared" ref="CR153" si="1246">IF(OR($D153="副園長",$D153="教頭",$D153="主任保育士",$D153="主幹教諭"),0,BP153)</f>
        <v>0</v>
      </c>
      <c r="CS153" s="484">
        <f t="shared" ref="CS153" si="1247">IF(OR($D153="副園長",$D153="教頭",$D153="主任保育士",$D153="主幹教諭"),0,BQ153)</f>
        <v>0</v>
      </c>
      <c r="CT153" s="484">
        <f t="shared" ref="CT153" si="1248">IF(OR($D153="副園長",$D153="教頭",$D153="主任保育士",$D153="主幹教諭"),0,BR153)</f>
        <v>0</v>
      </c>
    </row>
    <row r="154" spans="1:98" x14ac:dyDescent="0.15">
      <c r="A154" s="734"/>
      <c r="B154" s="737"/>
      <c r="C154" s="737"/>
      <c r="D154" s="737"/>
      <c r="E154" s="740"/>
      <c r="F154" s="737"/>
      <c r="G154" s="486" t="s">
        <v>320</v>
      </c>
      <c r="H154" s="487"/>
      <c r="I154" s="488" t="str">
        <f t="shared" si="1192"/>
        <v/>
      </c>
      <c r="J154" s="488" t="str">
        <f t="shared" si="1193"/>
        <v/>
      </c>
      <c r="K154" s="488" t="str">
        <f t="shared" si="1194"/>
        <v/>
      </c>
      <c r="L154" s="488" t="str">
        <f t="shared" si="1195"/>
        <v/>
      </c>
      <c r="M154" s="488" t="str">
        <f t="shared" si="1196"/>
        <v/>
      </c>
      <c r="N154" s="488" t="str">
        <f t="shared" si="1197"/>
        <v/>
      </c>
      <c r="O154" s="488" t="str">
        <f t="shared" si="1198"/>
        <v/>
      </c>
      <c r="P154" s="488" t="str">
        <f t="shared" si="1199"/>
        <v/>
      </c>
      <c r="Q154" s="488" t="str">
        <f t="shared" si="1200"/>
        <v/>
      </c>
      <c r="R154" s="488" t="str">
        <f t="shared" si="1201"/>
        <v/>
      </c>
      <c r="S154" s="488" t="str">
        <f t="shared" si="1202"/>
        <v/>
      </c>
      <c r="T154" s="489">
        <f t="shared" si="848"/>
        <v>0</v>
      </c>
      <c r="U154" s="490"/>
      <c r="V154" s="491" t="str">
        <f t="shared" si="1203"/>
        <v/>
      </c>
      <c r="W154" s="491" t="str">
        <f t="shared" si="1204"/>
        <v/>
      </c>
      <c r="X154" s="491" t="str">
        <f t="shared" si="1205"/>
        <v/>
      </c>
      <c r="Y154" s="491" t="str">
        <f t="shared" si="1206"/>
        <v/>
      </c>
      <c r="Z154" s="491" t="str">
        <f t="shared" si="1207"/>
        <v/>
      </c>
      <c r="AA154" s="491" t="str">
        <f t="shared" si="1208"/>
        <v/>
      </c>
      <c r="AB154" s="491" t="str">
        <f t="shared" si="1209"/>
        <v/>
      </c>
      <c r="AC154" s="491" t="str">
        <f t="shared" si="1210"/>
        <v/>
      </c>
      <c r="AD154" s="491" t="str">
        <f t="shared" si="1211"/>
        <v/>
      </c>
      <c r="AE154" s="491" t="str">
        <f t="shared" si="1212"/>
        <v/>
      </c>
      <c r="AF154" s="491" t="str">
        <f t="shared" si="1213"/>
        <v/>
      </c>
      <c r="AG154" s="489">
        <f t="shared" si="849"/>
        <v>0</v>
      </c>
      <c r="AN154" s="468">
        <v>5</v>
      </c>
      <c r="AO154" s="468">
        <v>1</v>
      </c>
      <c r="AP154" s="468">
        <v>5</v>
      </c>
      <c r="AQ154" s="476">
        <f ca="1">IF($AP154=1,IF(INDIRECT(ADDRESS(($AN154-1)*3+$AO154+5,$AP154+7))="",0,INDIRECT(ADDRESS(($AN154-1)*3+$AO154+5,$AP154+7))),IF(INDIRECT(ADDRESS(($AN154-1)*3+$AO154+5,$AP154+7))="",0,IF(COUNTIF(INDIRECT(ADDRESS(($AN154-1)*36+($AO154-1)*12+6,COLUMN())):INDIRECT(ADDRESS(($AN154-1)*36+($AO154-1)*12+$AP154+4,COLUMN())),INDIRECT(ADDRESS(($AN154-1)*3+$AO154+5,$AP154+7)))&gt;=1,0,INDIRECT(ADDRESS(($AN154-1)*3+$AO154+5,$AP154+7)))))</f>
        <v>0</v>
      </c>
      <c r="AR154" s="468">
        <f ca="1">COUNTIF(INDIRECT("H"&amp;(ROW()+12*(($AN154-1)*3+$AO154)-ROW())/12+5):INDIRECT("S"&amp;(ROW()+12*(($AN154-1)*3+$AO154)-ROW())/12+5),AQ154)</f>
        <v>0</v>
      </c>
      <c r="AS154" s="476">
        <f ca="1">IF($AP154=1,IF(INDIRECT(ADDRESS(($AN154-1)*3+$AO154+5,$AP154+20))="",0,INDIRECT(ADDRESS(($AN154-1)*3+$AO154+5,$AP154+20))),IF(INDIRECT(ADDRESS(($AN154-1)*3+$AO154+5,$AP154+20))="",0,IF(COUNTIF(INDIRECT(ADDRESS(($AN154-1)*36+($AO154-1)*12+6,COLUMN())):INDIRECT(ADDRESS(($AN154-1)*36+($AO154-1)*12+$AP154+4,COLUMN())),INDIRECT(ADDRESS(($AN154-1)*3+$AO154+5,$AP154+20)))&gt;=1,0,INDIRECT(ADDRESS(($AN154-1)*3+$AO154+5,$AP154+20)))))</f>
        <v>0</v>
      </c>
      <c r="AT154" s="468">
        <f ca="1">COUNTIF(INDIRECT("U"&amp;(ROW()+12*(($AN154-1)*3+$AO154)-ROW())/12+5):INDIRECT("AF"&amp;(ROW()+12*(($AN154-1)*3+$AO154)-ROW())/12+5),AS154)</f>
        <v>0</v>
      </c>
      <c r="AU154" s="468">
        <f ca="1">IF(AND(AQ154+AS154&gt;0,AR154+AT154&gt;0),COUNTIF(AU$6:AU153,"&gt;0")+1,0)</f>
        <v>0</v>
      </c>
      <c r="BE154" s="468">
        <v>2</v>
      </c>
      <c r="BF154" s="468" t="s">
        <v>319</v>
      </c>
      <c r="BG154" s="484">
        <f>IF(BG153+BT153&gt;マスタ!$C$3,1,0)</f>
        <v>0</v>
      </c>
      <c r="BH154" s="484">
        <f>IF(BH153+BU153&gt;マスタ!$C$3,1,0)</f>
        <v>0</v>
      </c>
      <c r="BI154" s="484">
        <f>IF(BI153+BV153&gt;マスタ!$C$3,1,0)</f>
        <v>0</v>
      </c>
      <c r="BJ154" s="484">
        <f>IF(BJ153+BW153&gt;マスタ!$C$3,1,0)</f>
        <v>0</v>
      </c>
      <c r="BK154" s="484">
        <f>IF(BK153+BX153&gt;マスタ!$C$3,1,0)</f>
        <v>0</v>
      </c>
      <c r="BL154" s="484">
        <f>IF(BL153+BY153&gt;マスタ!$C$3,1,0)</f>
        <v>0</v>
      </c>
      <c r="BM154" s="484">
        <f>IF(BM153+BZ153&gt;マスタ!$C$3,1,0)</f>
        <v>0</v>
      </c>
      <c r="BN154" s="484">
        <f>IF(BN153+CA153&gt;マスタ!$C$3,1,0)</f>
        <v>0</v>
      </c>
      <c r="BO154" s="484">
        <f>IF(BO153+CB153&gt;マスタ!$C$3,1,0)</f>
        <v>0</v>
      </c>
      <c r="BP154" s="484">
        <f>IF(BP153+CC153&gt;マスタ!$C$3,1,0)</f>
        <v>0</v>
      </c>
      <c r="BQ154" s="484">
        <f>IF(BQ153+CD153&gt;マスタ!$C$3,1,0)</f>
        <v>0</v>
      </c>
      <c r="BR154" s="484">
        <f>IF(BR153+CE153&gt;マスタ!$C$3,1,0)</f>
        <v>0</v>
      </c>
    </row>
    <row r="155" spans="1:98" x14ac:dyDescent="0.15">
      <c r="A155" s="735"/>
      <c r="B155" s="738"/>
      <c r="C155" s="738"/>
      <c r="D155" s="738"/>
      <c r="E155" s="741"/>
      <c r="F155" s="738"/>
      <c r="G155" s="492" t="s">
        <v>462</v>
      </c>
      <c r="H155" s="493"/>
      <c r="I155" s="494"/>
      <c r="J155" s="494"/>
      <c r="K155" s="494"/>
      <c r="L155" s="494"/>
      <c r="M155" s="494"/>
      <c r="N155" s="494"/>
      <c r="O155" s="494"/>
      <c r="P155" s="494"/>
      <c r="Q155" s="494"/>
      <c r="R155" s="494"/>
      <c r="S155" s="494"/>
      <c r="T155" s="495">
        <f t="shared" si="848"/>
        <v>0</v>
      </c>
      <c r="U155" s="496"/>
      <c r="V155" s="497"/>
      <c r="W155" s="497"/>
      <c r="X155" s="497"/>
      <c r="Y155" s="497"/>
      <c r="Z155" s="497"/>
      <c r="AA155" s="497"/>
      <c r="AB155" s="497"/>
      <c r="AC155" s="497"/>
      <c r="AD155" s="497"/>
      <c r="AE155" s="497"/>
      <c r="AF155" s="497"/>
      <c r="AG155" s="495">
        <f t="shared" si="849"/>
        <v>0</v>
      </c>
      <c r="AN155" s="468">
        <v>5</v>
      </c>
      <c r="AO155" s="468">
        <v>1</v>
      </c>
      <c r="AP155" s="468">
        <v>6</v>
      </c>
      <c r="AQ155" s="476">
        <f ca="1">IF($AP155=1,IF(INDIRECT(ADDRESS(($AN155-1)*3+$AO155+5,$AP155+7))="",0,INDIRECT(ADDRESS(($AN155-1)*3+$AO155+5,$AP155+7))),IF(INDIRECT(ADDRESS(($AN155-1)*3+$AO155+5,$AP155+7))="",0,IF(COUNTIF(INDIRECT(ADDRESS(($AN155-1)*36+($AO155-1)*12+6,COLUMN())):INDIRECT(ADDRESS(($AN155-1)*36+($AO155-1)*12+$AP155+4,COLUMN())),INDIRECT(ADDRESS(($AN155-1)*3+$AO155+5,$AP155+7)))&gt;=1,0,INDIRECT(ADDRESS(($AN155-1)*3+$AO155+5,$AP155+7)))))</f>
        <v>0</v>
      </c>
      <c r="AR155" s="468">
        <f ca="1">COUNTIF(INDIRECT("H"&amp;(ROW()+12*(($AN155-1)*3+$AO155)-ROW())/12+5):INDIRECT("S"&amp;(ROW()+12*(($AN155-1)*3+$AO155)-ROW())/12+5),AQ155)</f>
        <v>0</v>
      </c>
      <c r="AS155" s="476">
        <f ca="1">IF($AP155=1,IF(INDIRECT(ADDRESS(($AN155-1)*3+$AO155+5,$AP155+20))="",0,INDIRECT(ADDRESS(($AN155-1)*3+$AO155+5,$AP155+20))),IF(INDIRECT(ADDRESS(($AN155-1)*3+$AO155+5,$AP155+20))="",0,IF(COUNTIF(INDIRECT(ADDRESS(($AN155-1)*36+($AO155-1)*12+6,COLUMN())):INDIRECT(ADDRESS(($AN155-1)*36+($AO155-1)*12+$AP155+4,COLUMN())),INDIRECT(ADDRESS(($AN155-1)*3+$AO155+5,$AP155+20)))&gt;=1,0,INDIRECT(ADDRESS(($AN155-1)*3+$AO155+5,$AP155+20)))))</f>
        <v>0</v>
      </c>
      <c r="AT155" s="468">
        <f ca="1">COUNTIF(INDIRECT("U"&amp;(ROW()+12*(($AN155-1)*3+$AO155)-ROW())/12+5):INDIRECT("AF"&amp;(ROW()+12*(($AN155-1)*3+$AO155)-ROW())/12+5),AS155)</f>
        <v>0</v>
      </c>
      <c r="AU155" s="468">
        <f ca="1">IF(AND(AQ155+AS155&gt;0,AR155+AT155&gt;0),COUNTIF(AU$6:AU154,"&gt;0")+1,0)</f>
        <v>0</v>
      </c>
      <c r="BE155" s="468">
        <v>3</v>
      </c>
      <c r="BF155" s="485"/>
      <c r="BG155" s="484"/>
      <c r="BH155" s="484"/>
      <c r="BI155" s="484"/>
      <c r="BJ155" s="484"/>
      <c r="BK155" s="484"/>
      <c r="BL155" s="484"/>
      <c r="BM155" s="484"/>
      <c r="BN155" s="484"/>
      <c r="BO155" s="484"/>
      <c r="BP155" s="484"/>
      <c r="BQ155" s="484"/>
      <c r="BR155" s="484"/>
    </row>
    <row r="156" spans="1:98" x14ac:dyDescent="0.15">
      <c r="A156" s="733">
        <v>51</v>
      </c>
      <c r="B156" s="736"/>
      <c r="C156" s="736"/>
      <c r="D156" s="736"/>
      <c r="E156" s="739"/>
      <c r="F156" s="736"/>
      <c r="G156" s="477" t="s">
        <v>321</v>
      </c>
      <c r="H156" s="478"/>
      <c r="I156" s="479" t="str">
        <f t="shared" ref="I156:I157" si="1249">IF(H156="","",H156)</f>
        <v/>
      </c>
      <c r="J156" s="479" t="str">
        <f t="shared" ref="J156:J157" si="1250">IF(I156="","",I156)</f>
        <v/>
      </c>
      <c r="K156" s="479" t="str">
        <f t="shared" ref="K156:K157" si="1251">IF(J156="","",J156)</f>
        <v/>
      </c>
      <c r="L156" s="479" t="str">
        <f t="shared" ref="L156:L157" si="1252">IF(K156="","",K156)</f>
        <v/>
      </c>
      <c r="M156" s="479" t="str">
        <f t="shared" ref="M156:M157" si="1253">IF(L156="","",L156)</f>
        <v/>
      </c>
      <c r="N156" s="479" t="str">
        <f t="shared" ref="N156:N157" si="1254">IF(M156="","",M156)</f>
        <v/>
      </c>
      <c r="O156" s="479" t="str">
        <f t="shared" ref="O156:O157" si="1255">IF(N156="","",N156)</f>
        <v/>
      </c>
      <c r="P156" s="479" t="str">
        <f t="shared" ref="P156:P157" si="1256">IF(O156="","",O156)</f>
        <v/>
      </c>
      <c r="Q156" s="479" t="str">
        <f t="shared" ref="Q156:Q157" si="1257">IF(P156="","",P156)</f>
        <v/>
      </c>
      <c r="R156" s="479" t="str">
        <f t="shared" ref="R156:R157" si="1258">IF(Q156="","",Q156)</f>
        <v/>
      </c>
      <c r="S156" s="479" t="str">
        <f t="shared" ref="S156:S157" si="1259">IF(R156="","",R156)</f>
        <v/>
      </c>
      <c r="T156" s="480">
        <f t="shared" si="848"/>
        <v>0</v>
      </c>
      <c r="U156" s="481"/>
      <c r="V156" s="482" t="str">
        <f t="shared" ref="V156:V157" si="1260">IF(U156="","",U156)</f>
        <v/>
      </c>
      <c r="W156" s="482" t="str">
        <f t="shared" ref="W156:W157" si="1261">IF(V156="","",V156)</f>
        <v/>
      </c>
      <c r="X156" s="482" t="str">
        <f t="shared" ref="X156:X157" si="1262">IF(W156="","",W156)</f>
        <v/>
      </c>
      <c r="Y156" s="482" t="str">
        <f t="shared" ref="Y156:Y157" si="1263">IF(X156="","",X156)</f>
        <v/>
      </c>
      <c r="Z156" s="482" t="str">
        <f t="shared" ref="Z156:Z157" si="1264">IF(Y156="","",Y156)</f>
        <v/>
      </c>
      <c r="AA156" s="482" t="str">
        <f t="shared" ref="AA156:AA157" si="1265">IF(Z156="","",Z156)</f>
        <v/>
      </c>
      <c r="AB156" s="482" t="str">
        <f t="shared" ref="AB156:AB157" si="1266">IF(AA156="","",AA156)</f>
        <v/>
      </c>
      <c r="AC156" s="482" t="str">
        <f t="shared" ref="AC156:AC157" si="1267">IF(AB156="","",AB156)</f>
        <v/>
      </c>
      <c r="AD156" s="482" t="str">
        <f t="shared" ref="AD156:AD157" si="1268">IF(AC156="","",AC156)</f>
        <v/>
      </c>
      <c r="AE156" s="482" t="str">
        <f t="shared" ref="AE156:AE157" si="1269">IF(AD156="","",AD156)</f>
        <v/>
      </c>
      <c r="AF156" s="482" t="str">
        <f t="shared" ref="AF156:AF157" si="1270">IF(AE156="","",AE156)</f>
        <v/>
      </c>
      <c r="AG156" s="480">
        <f t="shared" si="849"/>
        <v>0</v>
      </c>
      <c r="AN156" s="468">
        <v>5</v>
      </c>
      <c r="AO156" s="468">
        <v>1</v>
      </c>
      <c r="AP156" s="468">
        <v>7</v>
      </c>
      <c r="AQ156" s="476">
        <f ca="1">IF($AP156=1,IF(INDIRECT(ADDRESS(($AN156-1)*3+$AO156+5,$AP156+7))="",0,INDIRECT(ADDRESS(($AN156-1)*3+$AO156+5,$AP156+7))),IF(INDIRECT(ADDRESS(($AN156-1)*3+$AO156+5,$AP156+7))="",0,IF(COUNTIF(INDIRECT(ADDRESS(($AN156-1)*36+($AO156-1)*12+6,COLUMN())):INDIRECT(ADDRESS(($AN156-1)*36+($AO156-1)*12+$AP156+4,COLUMN())),INDIRECT(ADDRESS(($AN156-1)*3+$AO156+5,$AP156+7)))&gt;=1,0,INDIRECT(ADDRESS(($AN156-1)*3+$AO156+5,$AP156+7)))))</f>
        <v>0</v>
      </c>
      <c r="AR156" s="468">
        <f ca="1">COUNTIF(INDIRECT("H"&amp;(ROW()+12*(($AN156-1)*3+$AO156)-ROW())/12+5):INDIRECT("S"&amp;(ROW()+12*(($AN156-1)*3+$AO156)-ROW())/12+5),AQ156)</f>
        <v>0</v>
      </c>
      <c r="AS156" s="476">
        <f ca="1">IF($AP156=1,IF(INDIRECT(ADDRESS(($AN156-1)*3+$AO156+5,$AP156+20))="",0,INDIRECT(ADDRESS(($AN156-1)*3+$AO156+5,$AP156+20))),IF(INDIRECT(ADDRESS(($AN156-1)*3+$AO156+5,$AP156+20))="",0,IF(COUNTIF(INDIRECT(ADDRESS(($AN156-1)*36+($AO156-1)*12+6,COLUMN())):INDIRECT(ADDRESS(($AN156-1)*36+($AO156-1)*12+$AP156+4,COLUMN())),INDIRECT(ADDRESS(($AN156-1)*3+$AO156+5,$AP156+20)))&gt;=1,0,INDIRECT(ADDRESS(($AN156-1)*3+$AO156+5,$AP156+20)))))</f>
        <v>0</v>
      </c>
      <c r="AT156" s="468">
        <f ca="1">COUNTIF(INDIRECT("U"&amp;(ROW()+12*(($AN156-1)*3+$AO156)-ROW())/12+5):INDIRECT("AF"&amp;(ROW()+12*(($AN156-1)*3+$AO156)-ROW())/12+5),AS156)</f>
        <v>0</v>
      </c>
      <c r="AU156" s="468">
        <f ca="1">IF(AND(AQ156+AS156&gt;0,AR156+AT156&gt;0),COUNTIF(AU$6:AU155,"&gt;0")+1,0)</f>
        <v>0</v>
      </c>
      <c r="BE156" s="468">
        <v>1</v>
      </c>
      <c r="BG156" s="484">
        <f t="shared" ref="BG156" si="1271">SUM(H156:H157)</f>
        <v>0</v>
      </c>
      <c r="BH156" s="484">
        <f t="shared" ref="BH156" si="1272">SUM(I156:I157)</f>
        <v>0</v>
      </c>
      <c r="BI156" s="484">
        <f t="shared" ref="BI156" si="1273">SUM(J156:J157)</f>
        <v>0</v>
      </c>
      <c r="BJ156" s="484">
        <f t="shared" ref="BJ156" si="1274">SUM(K156:K157)</f>
        <v>0</v>
      </c>
      <c r="BK156" s="484">
        <f t="shared" ref="BK156" si="1275">SUM(L156:L157)</f>
        <v>0</v>
      </c>
      <c r="BL156" s="484">
        <f t="shared" ref="BL156" si="1276">SUM(M156:M157)</f>
        <v>0</v>
      </c>
      <c r="BM156" s="484">
        <f t="shared" ref="BM156" si="1277">SUM(N156:N157)</f>
        <v>0</v>
      </c>
      <c r="BN156" s="484">
        <f t="shared" ref="BN156" si="1278">SUM(O156:O157)</f>
        <v>0</v>
      </c>
      <c r="BO156" s="484">
        <f t="shared" ref="BO156" si="1279">SUM(P156:P157)</f>
        <v>0</v>
      </c>
      <c r="BP156" s="484">
        <f t="shared" ref="BP156" si="1280">SUM(Q156:Q157)</f>
        <v>0</v>
      </c>
      <c r="BQ156" s="484">
        <f t="shared" ref="BQ156" si="1281">SUM(R156:R157)</f>
        <v>0</v>
      </c>
      <c r="BR156" s="484">
        <f t="shared" ref="BR156" si="1282">SUM(S156:S157)</f>
        <v>0</v>
      </c>
      <c r="BT156" s="484">
        <f t="shared" ref="BT156" si="1283">SUM(U156:U157)</f>
        <v>0</v>
      </c>
      <c r="BU156" s="484">
        <f t="shared" ref="BU156" si="1284">SUM(V156:V157)</f>
        <v>0</v>
      </c>
      <c r="BV156" s="484">
        <f t="shared" ref="BV156" si="1285">SUM(W156:W157)</f>
        <v>0</v>
      </c>
      <c r="BW156" s="484">
        <f t="shared" ref="BW156" si="1286">SUM(X156:X157)</f>
        <v>0</v>
      </c>
      <c r="BX156" s="484">
        <f t="shared" ref="BX156" si="1287">SUM(Y156:Y157)</f>
        <v>0</v>
      </c>
      <c r="BY156" s="484">
        <f t="shared" ref="BY156" si="1288">SUM(Z156:Z157)</f>
        <v>0</v>
      </c>
      <c r="BZ156" s="484">
        <f t="shared" ref="BZ156" si="1289">SUM(AA156:AA157)</f>
        <v>0</v>
      </c>
      <c r="CA156" s="484">
        <f t="shared" ref="CA156" si="1290">SUM(AB156:AB157)</f>
        <v>0</v>
      </c>
      <c r="CB156" s="484">
        <f t="shared" ref="CB156" si="1291">SUM(AC156:AC157)</f>
        <v>0</v>
      </c>
      <c r="CC156" s="484">
        <f t="shared" ref="CC156" si="1292">SUM(AD156:AD157)</f>
        <v>0</v>
      </c>
      <c r="CD156" s="484">
        <f t="shared" ref="CD156" si="1293">SUM(AE156:AE157)</f>
        <v>0</v>
      </c>
      <c r="CE156" s="484">
        <f t="shared" ref="CE156" si="1294">SUM(AF156:AF157)</f>
        <v>0</v>
      </c>
      <c r="CH156" s="485" t="s">
        <v>391</v>
      </c>
      <c r="CI156" s="484">
        <f>IF(OR($D156="副園長",$D156="教頭",$D156="主任保育士",$D156="主幹教諭"),0,BG156)</f>
        <v>0</v>
      </c>
      <c r="CJ156" s="484">
        <f t="shared" ref="CJ156" si="1295">IF(OR($D156="副園長",$D156="教頭",$D156="主任保育士",$D156="主幹教諭"),0,BH156)</f>
        <v>0</v>
      </c>
      <c r="CK156" s="484">
        <f t="shared" ref="CK156" si="1296">IF(OR($D156="副園長",$D156="教頭",$D156="主任保育士",$D156="主幹教諭"),0,BI156)</f>
        <v>0</v>
      </c>
      <c r="CL156" s="484">
        <f t="shared" ref="CL156" si="1297">IF(OR($D156="副園長",$D156="教頭",$D156="主任保育士",$D156="主幹教諭"),0,BJ156)</f>
        <v>0</v>
      </c>
      <c r="CM156" s="484">
        <f t="shared" ref="CM156" si="1298">IF(OR($D156="副園長",$D156="教頭",$D156="主任保育士",$D156="主幹教諭"),0,BK156)</f>
        <v>0</v>
      </c>
      <c r="CN156" s="484">
        <f t="shared" ref="CN156" si="1299">IF(OR($D156="副園長",$D156="教頭",$D156="主任保育士",$D156="主幹教諭"),0,BL156)</f>
        <v>0</v>
      </c>
      <c r="CO156" s="484">
        <f t="shared" ref="CO156" si="1300">IF(OR($D156="副園長",$D156="教頭",$D156="主任保育士",$D156="主幹教諭"),0,BM156)</f>
        <v>0</v>
      </c>
      <c r="CP156" s="484">
        <f t="shared" ref="CP156" si="1301">IF(OR($D156="副園長",$D156="教頭",$D156="主任保育士",$D156="主幹教諭"),0,BN156)</f>
        <v>0</v>
      </c>
      <c r="CQ156" s="484">
        <f t="shared" ref="CQ156" si="1302">IF(OR($D156="副園長",$D156="教頭",$D156="主任保育士",$D156="主幹教諭"),0,BO156)</f>
        <v>0</v>
      </c>
      <c r="CR156" s="484">
        <f t="shared" ref="CR156" si="1303">IF(OR($D156="副園長",$D156="教頭",$D156="主任保育士",$D156="主幹教諭"),0,BP156)</f>
        <v>0</v>
      </c>
      <c r="CS156" s="484">
        <f t="shared" ref="CS156" si="1304">IF(OR($D156="副園長",$D156="教頭",$D156="主任保育士",$D156="主幹教諭"),0,BQ156)</f>
        <v>0</v>
      </c>
      <c r="CT156" s="484">
        <f t="shared" ref="CT156" si="1305">IF(OR($D156="副園長",$D156="教頭",$D156="主任保育士",$D156="主幹教諭"),0,BR156)</f>
        <v>0</v>
      </c>
    </row>
    <row r="157" spans="1:98" x14ac:dyDescent="0.15">
      <c r="A157" s="734"/>
      <c r="B157" s="737"/>
      <c r="C157" s="737"/>
      <c r="D157" s="737"/>
      <c r="E157" s="740"/>
      <c r="F157" s="737"/>
      <c r="G157" s="486" t="s">
        <v>320</v>
      </c>
      <c r="H157" s="487"/>
      <c r="I157" s="488" t="str">
        <f t="shared" si="1249"/>
        <v/>
      </c>
      <c r="J157" s="488" t="str">
        <f t="shared" si="1250"/>
        <v/>
      </c>
      <c r="K157" s="488" t="str">
        <f t="shared" si="1251"/>
        <v/>
      </c>
      <c r="L157" s="488" t="str">
        <f t="shared" si="1252"/>
        <v/>
      </c>
      <c r="M157" s="488" t="str">
        <f t="shared" si="1253"/>
        <v/>
      </c>
      <c r="N157" s="488" t="str">
        <f t="shared" si="1254"/>
        <v/>
      </c>
      <c r="O157" s="488" t="str">
        <f t="shared" si="1255"/>
        <v/>
      </c>
      <c r="P157" s="488" t="str">
        <f t="shared" si="1256"/>
        <v/>
      </c>
      <c r="Q157" s="488" t="str">
        <f t="shared" si="1257"/>
        <v/>
      </c>
      <c r="R157" s="488" t="str">
        <f t="shared" si="1258"/>
        <v/>
      </c>
      <c r="S157" s="488" t="str">
        <f t="shared" si="1259"/>
        <v/>
      </c>
      <c r="T157" s="489">
        <f t="shared" si="848"/>
        <v>0</v>
      </c>
      <c r="U157" s="490"/>
      <c r="V157" s="491" t="str">
        <f t="shared" si="1260"/>
        <v/>
      </c>
      <c r="W157" s="491" t="str">
        <f t="shared" si="1261"/>
        <v/>
      </c>
      <c r="X157" s="491" t="str">
        <f t="shared" si="1262"/>
        <v/>
      </c>
      <c r="Y157" s="491" t="str">
        <f t="shared" si="1263"/>
        <v/>
      </c>
      <c r="Z157" s="491" t="str">
        <f t="shared" si="1264"/>
        <v/>
      </c>
      <c r="AA157" s="491" t="str">
        <f t="shared" si="1265"/>
        <v/>
      </c>
      <c r="AB157" s="491" t="str">
        <f t="shared" si="1266"/>
        <v/>
      </c>
      <c r="AC157" s="491" t="str">
        <f t="shared" si="1267"/>
        <v/>
      </c>
      <c r="AD157" s="491" t="str">
        <f t="shared" si="1268"/>
        <v/>
      </c>
      <c r="AE157" s="491" t="str">
        <f t="shared" si="1269"/>
        <v/>
      </c>
      <c r="AF157" s="491" t="str">
        <f t="shared" si="1270"/>
        <v/>
      </c>
      <c r="AG157" s="489">
        <f t="shared" si="849"/>
        <v>0</v>
      </c>
      <c r="AN157" s="468">
        <v>5</v>
      </c>
      <c r="AO157" s="468">
        <v>1</v>
      </c>
      <c r="AP157" s="468">
        <v>8</v>
      </c>
      <c r="AQ157" s="476">
        <f ca="1">IF($AP157=1,IF(INDIRECT(ADDRESS(($AN157-1)*3+$AO157+5,$AP157+7))="",0,INDIRECT(ADDRESS(($AN157-1)*3+$AO157+5,$AP157+7))),IF(INDIRECT(ADDRESS(($AN157-1)*3+$AO157+5,$AP157+7))="",0,IF(COUNTIF(INDIRECT(ADDRESS(($AN157-1)*36+($AO157-1)*12+6,COLUMN())):INDIRECT(ADDRESS(($AN157-1)*36+($AO157-1)*12+$AP157+4,COLUMN())),INDIRECT(ADDRESS(($AN157-1)*3+$AO157+5,$AP157+7)))&gt;=1,0,INDIRECT(ADDRESS(($AN157-1)*3+$AO157+5,$AP157+7)))))</f>
        <v>0</v>
      </c>
      <c r="AR157" s="468">
        <f ca="1">COUNTIF(INDIRECT("H"&amp;(ROW()+12*(($AN157-1)*3+$AO157)-ROW())/12+5):INDIRECT("S"&amp;(ROW()+12*(($AN157-1)*3+$AO157)-ROW())/12+5),AQ157)</f>
        <v>0</v>
      </c>
      <c r="AS157" s="476">
        <f ca="1">IF($AP157=1,IF(INDIRECT(ADDRESS(($AN157-1)*3+$AO157+5,$AP157+20))="",0,INDIRECT(ADDRESS(($AN157-1)*3+$AO157+5,$AP157+20))),IF(INDIRECT(ADDRESS(($AN157-1)*3+$AO157+5,$AP157+20))="",0,IF(COUNTIF(INDIRECT(ADDRESS(($AN157-1)*36+($AO157-1)*12+6,COLUMN())):INDIRECT(ADDRESS(($AN157-1)*36+($AO157-1)*12+$AP157+4,COLUMN())),INDIRECT(ADDRESS(($AN157-1)*3+$AO157+5,$AP157+20)))&gt;=1,0,INDIRECT(ADDRESS(($AN157-1)*3+$AO157+5,$AP157+20)))))</f>
        <v>0</v>
      </c>
      <c r="AT157" s="468">
        <f ca="1">COUNTIF(INDIRECT("U"&amp;(ROW()+12*(($AN157-1)*3+$AO157)-ROW())/12+5):INDIRECT("AF"&amp;(ROW()+12*(($AN157-1)*3+$AO157)-ROW())/12+5),AS157)</f>
        <v>0</v>
      </c>
      <c r="AU157" s="468">
        <f ca="1">IF(AND(AQ157+AS157&gt;0,AR157+AT157&gt;0),COUNTIF(AU$6:AU156,"&gt;0")+1,0)</f>
        <v>0</v>
      </c>
      <c r="BE157" s="468">
        <v>2</v>
      </c>
      <c r="BF157" s="468" t="s">
        <v>319</v>
      </c>
      <c r="BG157" s="484">
        <f>IF(BG156+BT156&gt;マスタ!$C$3,1,0)</f>
        <v>0</v>
      </c>
      <c r="BH157" s="484">
        <f>IF(BH156+BU156&gt;マスタ!$C$3,1,0)</f>
        <v>0</v>
      </c>
      <c r="BI157" s="484">
        <f>IF(BI156+BV156&gt;マスタ!$C$3,1,0)</f>
        <v>0</v>
      </c>
      <c r="BJ157" s="484">
        <f>IF(BJ156+BW156&gt;マスタ!$C$3,1,0)</f>
        <v>0</v>
      </c>
      <c r="BK157" s="484">
        <f>IF(BK156+BX156&gt;マスタ!$C$3,1,0)</f>
        <v>0</v>
      </c>
      <c r="BL157" s="484">
        <f>IF(BL156+BY156&gt;マスタ!$C$3,1,0)</f>
        <v>0</v>
      </c>
      <c r="BM157" s="484">
        <f>IF(BM156+BZ156&gt;マスタ!$C$3,1,0)</f>
        <v>0</v>
      </c>
      <c r="BN157" s="484">
        <f>IF(BN156+CA156&gt;マスタ!$C$3,1,0)</f>
        <v>0</v>
      </c>
      <c r="BO157" s="484">
        <f>IF(BO156+CB156&gt;マスタ!$C$3,1,0)</f>
        <v>0</v>
      </c>
      <c r="BP157" s="484">
        <f>IF(BP156+CC156&gt;マスタ!$C$3,1,0)</f>
        <v>0</v>
      </c>
      <c r="BQ157" s="484">
        <f>IF(BQ156+CD156&gt;マスタ!$C$3,1,0)</f>
        <v>0</v>
      </c>
      <c r="BR157" s="484">
        <f>IF(BR156+CE156&gt;マスタ!$C$3,1,0)</f>
        <v>0</v>
      </c>
      <c r="BT157" s="484"/>
      <c r="BU157" s="484"/>
      <c r="BV157" s="484"/>
      <c r="BW157" s="484"/>
      <c r="BX157" s="484"/>
      <c r="BY157" s="484"/>
      <c r="BZ157" s="484"/>
      <c r="CA157" s="484"/>
      <c r="CB157" s="484"/>
      <c r="CC157" s="484"/>
      <c r="CD157" s="484"/>
      <c r="CE157" s="484"/>
    </row>
    <row r="158" spans="1:98" x14ac:dyDescent="0.15">
      <c r="A158" s="735"/>
      <c r="B158" s="738"/>
      <c r="C158" s="738"/>
      <c r="D158" s="738"/>
      <c r="E158" s="741"/>
      <c r="F158" s="738"/>
      <c r="G158" s="492" t="s">
        <v>462</v>
      </c>
      <c r="H158" s="493"/>
      <c r="I158" s="494"/>
      <c r="J158" s="494"/>
      <c r="K158" s="494"/>
      <c r="L158" s="494"/>
      <c r="M158" s="494"/>
      <c r="N158" s="494"/>
      <c r="O158" s="494"/>
      <c r="P158" s="494"/>
      <c r="Q158" s="494"/>
      <c r="R158" s="494"/>
      <c r="S158" s="494"/>
      <c r="T158" s="495">
        <f t="shared" si="848"/>
        <v>0</v>
      </c>
      <c r="U158" s="496"/>
      <c r="V158" s="497"/>
      <c r="W158" s="497"/>
      <c r="X158" s="497"/>
      <c r="Y158" s="497"/>
      <c r="Z158" s="497"/>
      <c r="AA158" s="497"/>
      <c r="AB158" s="497"/>
      <c r="AC158" s="497"/>
      <c r="AD158" s="497"/>
      <c r="AE158" s="497"/>
      <c r="AF158" s="497"/>
      <c r="AG158" s="495">
        <f t="shared" si="849"/>
        <v>0</v>
      </c>
      <c r="AN158" s="468">
        <v>5</v>
      </c>
      <c r="AO158" s="468">
        <v>1</v>
      </c>
      <c r="AP158" s="468">
        <v>9</v>
      </c>
      <c r="AQ158" s="476">
        <f ca="1">IF($AP158=1,IF(INDIRECT(ADDRESS(($AN158-1)*3+$AO158+5,$AP158+7))="",0,INDIRECT(ADDRESS(($AN158-1)*3+$AO158+5,$AP158+7))),IF(INDIRECT(ADDRESS(($AN158-1)*3+$AO158+5,$AP158+7))="",0,IF(COUNTIF(INDIRECT(ADDRESS(($AN158-1)*36+($AO158-1)*12+6,COLUMN())):INDIRECT(ADDRESS(($AN158-1)*36+($AO158-1)*12+$AP158+4,COLUMN())),INDIRECT(ADDRESS(($AN158-1)*3+$AO158+5,$AP158+7)))&gt;=1,0,INDIRECT(ADDRESS(($AN158-1)*3+$AO158+5,$AP158+7)))))</f>
        <v>0</v>
      </c>
      <c r="AR158" s="468">
        <f ca="1">COUNTIF(INDIRECT("H"&amp;(ROW()+12*(($AN158-1)*3+$AO158)-ROW())/12+5):INDIRECT("S"&amp;(ROW()+12*(($AN158-1)*3+$AO158)-ROW())/12+5),AQ158)</f>
        <v>0</v>
      </c>
      <c r="AS158" s="476">
        <f ca="1">IF($AP158=1,IF(INDIRECT(ADDRESS(($AN158-1)*3+$AO158+5,$AP158+20))="",0,INDIRECT(ADDRESS(($AN158-1)*3+$AO158+5,$AP158+20))),IF(INDIRECT(ADDRESS(($AN158-1)*3+$AO158+5,$AP158+20))="",0,IF(COUNTIF(INDIRECT(ADDRESS(($AN158-1)*36+($AO158-1)*12+6,COLUMN())):INDIRECT(ADDRESS(($AN158-1)*36+($AO158-1)*12+$AP158+4,COLUMN())),INDIRECT(ADDRESS(($AN158-1)*3+$AO158+5,$AP158+20)))&gt;=1,0,INDIRECT(ADDRESS(($AN158-1)*3+$AO158+5,$AP158+20)))))</f>
        <v>0</v>
      </c>
      <c r="AT158" s="468">
        <f ca="1">COUNTIF(INDIRECT("U"&amp;(ROW()+12*(($AN158-1)*3+$AO158)-ROW())/12+5):INDIRECT("AF"&amp;(ROW()+12*(($AN158-1)*3+$AO158)-ROW())/12+5),AS158)</f>
        <v>0</v>
      </c>
      <c r="AU158" s="468">
        <f ca="1">IF(AND(AQ158+AS158&gt;0,AR158+AT158&gt;0),COUNTIF(AU$6:AU157,"&gt;0")+1,0)</f>
        <v>0</v>
      </c>
      <c r="BE158" s="468">
        <v>3</v>
      </c>
      <c r="BF158" s="485"/>
      <c r="BG158" s="484"/>
      <c r="BH158" s="484"/>
      <c r="BI158" s="484"/>
      <c r="BJ158" s="484"/>
      <c r="BK158" s="484"/>
      <c r="BL158" s="484"/>
      <c r="BM158" s="484"/>
      <c r="BN158" s="484"/>
      <c r="BO158" s="484"/>
      <c r="BP158" s="484"/>
      <c r="BQ158" s="484"/>
      <c r="BR158" s="484"/>
      <c r="BT158" s="484"/>
      <c r="BU158" s="484"/>
      <c r="BV158" s="484"/>
      <c r="BW158" s="484"/>
      <c r="BX158" s="484"/>
      <c r="BY158" s="484"/>
      <c r="BZ158" s="484"/>
      <c r="CA158" s="484"/>
      <c r="CB158" s="484"/>
      <c r="CC158" s="484"/>
      <c r="CD158" s="484"/>
      <c r="CE158" s="484"/>
    </row>
    <row r="159" spans="1:98" x14ac:dyDescent="0.15">
      <c r="A159" s="733">
        <v>52</v>
      </c>
      <c r="B159" s="736"/>
      <c r="C159" s="736"/>
      <c r="D159" s="736"/>
      <c r="E159" s="739"/>
      <c r="F159" s="736"/>
      <c r="G159" s="477" t="s">
        <v>321</v>
      </c>
      <c r="H159" s="478"/>
      <c r="I159" s="479" t="str">
        <f t="shared" ref="I159:I160" si="1306">IF(H159="","",H159)</f>
        <v/>
      </c>
      <c r="J159" s="479" t="str">
        <f t="shared" ref="J159:J160" si="1307">IF(I159="","",I159)</f>
        <v/>
      </c>
      <c r="K159" s="479" t="str">
        <f t="shared" ref="K159:K160" si="1308">IF(J159="","",J159)</f>
        <v/>
      </c>
      <c r="L159" s="479" t="str">
        <f t="shared" ref="L159:L160" si="1309">IF(K159="","",K159)</f>
        <v/>
      </c>
      <c r="M159" s="479" t="str">
        <f t="shared" ref="M159:M160" si="1310">IF(L159="","",L159)</f>
        <v/>
      </c>
      <c r="N159" s="479" t="str">
        <f t="shared" ref="N159:N160" si="1311">IF(M159="","",M159)</f>
        <v/>
      </c>
      <c r="O159" s="479" t="str">
        <f t="shared" ref="O159:O160" si="1312">IF(N159="","",N159)</f>
        <v/>
      </c>
      <c r="P159" s="479" t="str">
        <f t="shared" ref="P159:P160" si="1313">IF(O159="","",O159)</f>
        <v/>
      </c>
      <c r="Q159" s="479" t="str">
        <f t="shared" ref="Q159:Q160" si="1314">IF(P159="","",P159)</f>
        <v/>
      </c>
      <c r="R159" s="479" t="str">
        <f t="shared" ref="R159:R160" si="1315">IF(Q159="","",Q159)</f>
        <v/>
      </c>
      <c r="S159" s="479" t="str">
        <f t="shared" ref="S159:S160" si="1316">IF(R159="","",R159)</f>
        <v/>
      </c>
      <c r="T159" s="480">
        <f t="shared" si="848"/>
        <v>0</v>
      </c>
      <c r="U159" s="481"/>
      <c r="V159" s="482" t="str">
        <f t="shared" ref="V159:V160" si="1317">IF(U159="","",U159)</f>
        <v/>
      </c>
      <c r="W159" s="482" t="str">
        <f t="shared" ref="W159:W160" si="1318">IF(V159="","",V159)</f>
        <v/>
      </c>
      <c r="X159" s="482" t="str">
        <f t="shared" ref="X159:X160" si="1319">IF(W159="","",W159)</f>
        <v/>
      </c>
      <c r="Y159" s="482" t="str">
        <f t="shared" ref="Y159:Y160" si="1320">IF(X159="","",X159)</f>
        <v/>
      </c>
      <c r="Z159" s="482" t="str">
        <f t="shared" ref="Z159:Z160" si="1321">IF(Y159="","",Y159)</f>
        <v/>
      </c>
      <c r="AA159" s="482" t="str">
        <f t="shared" ref="AA159:AA160" si="1322">IF(Z159="","",Z159)</f>
        <v/>
      </c>
      <c r="AB159" s="482" t="str">
        <f t="shared" ref="AB159:AB160" si="1323">IF(AA159="","",AA159)</f>
        <v/>
      </c>
      <c r="AC159" s="482" t="str">
        <f t="shared" ref="AC159:AC160" si="1324">IF(AB159="","",AB159)</f>
        <v/>
      </c>
      <c r="AD159" s="482" t="str">
        <f t="shared" ref="AD159:AD160" si="1325">IF(AC159="","",AC159)</f>
        <v/>
      </c>
      <c r="AE159" s="482" t="str">
        <f t="shared" ref="AE159:AE160" si="1326">IF(AD159="","",AD159)</f>
        <v/>
      </c>
      <c r="AF159" s="482" t="str">
        <f t="shared" ref="AF159:AF160" si="1327">IF(AE159="","",AE159)</f>
        <v/>
      </c>
      <c r="AG159" s="480">
        <f t="shared" si="849"/>
        <v>0</v>
      </c>
      <c r="AN159" s="468">
        <v>5</v>
      </c>
      <c r="AO159" s="468">
        <v>1</v>
      </c>
      <c r="AP159" s="468">
        <v>10</v>
      </c>
      <c r="AQ159" s="476">
        <f ca="1">IF($AP159=1,IF(INDIRECT(ADDRESS(($AN159-1)*3+$AO159+5,$AP159+7))="",0,INDIRECT(ADDRESS(($AN159-1)*3+$AO159+5,$AP159+7))),IF(INDIRECT(ADDRESS(($AN159-1)*3+$AO159+5,$AP159+7))="",0,IF(COUNTIF(INDIRECT(ADDRESS(($AN159-1)*36+($AO159-1)*12+6,COLUMN())):INDIRECT(ADDRESS(($AN159-1)*36+($AO159-1)*12+$AP159+4,COLUMN())),INDIRECT(ADDRESS(($AN159-1)*3+$AO159+5,$AP159+7)))&gt;=1,0,INDIRECT(ADDRESS(($AN159-1)*3+$AO159+5,$AP159+7)))))</f>
        <v>0</v>
      </c>
      <c r="AR159" s="468">
        <f ca="1">COUNTIF(INDIRECT("H"&amp;(ROW()+12*(($AN159-1)*3+$AO159)-ROW())/12+5):INDIRECT("S"&amp;(ROW()+12*(($AN159-1)*3+$AO159)-ROW())/12+5),AQ159)</f>
        <v>0</v>
      </c>
      <c r="AS159" s="476">
        <f ca="1">IF($AP159=1,IF(INDIRECT(ADDRESS(($AN159-1)*3+$AO159+5,$AP159+20))="",0,INDIRECT(ADDRESS(($AN159-1)*3+$AO159+5,$AP159+20))),IF(INDIRECT(ADDRESS(($AN159-1)*3+$AO159+5,$AP159+20))="",0,IF(COUNTIF(INDIRECT(ADDRESS(($AN159-1)*36+($AO159-1)*12+6,COLUMN())):INDIRECT(ADDRESS(($AN159-1)*36+($AO159-1)*12+$AP159+4,COLUMN())),INDIRECT(ADDRESS(($AN159-1)*3+$AO159+5,$AP159+20)))&gt;=1,0,INDIRECT(ADDRESS(($AN159-1)*3+$AO159+5,$AP159+20)))))</f>
        <v>0</v>
      </c>
      <c r="AT159" s="468">
        <f ca="1">COUNTIF(INDIRECT("U"&amp;(ROW()+12*(($AN159-1)*3+$AO159)-ROW())/12+5):INDIRECT("AF"&amp;(ROW()+12*(($AN159-1)*3+$AO159)-ROW())/12+5),AS159)</f>
        <v>0</v>
      </c>
      <c r="AU159" s="468">
        <f ca="1">IF(AND(AQ159+AS159&gt;0,AR159+AT159&gt;0),COUNTIF(AU$6:AU158,"&gt;0")+1,0)</f>
        <v>0</v>
      </c>
      <c r="BE159" s="468">
        <v>1</v>
      </c>
      <c r="BG159" s="484">
        <f t="shared" ref="BG159" si="1328">SUM(H159:H160)</f>
        <v>0</v>
      </c>
      <c r="BH159" s="484">
        <f t="shared" ref="BH159" si="1329">SUM(I159:I160)</f>
        <v>0</v>
      </c>
      <c r="BI159" s="484">
        <f t="shared" ref="BI159" si="1330">SUM(J159:J160)</f>
        <v>0</v>
      </c>
      <c r="BJ159" s="484">
        <f t="shared" ref="BJ159" si="1331">SUM(K159:K160)</f>
        <v>0</v>
      </c>
      <c r="BK159" s="484">
        <f t="shared" ref="BK159" si="1332">SUM(L159:L160)</f>
        <v>0</v>
      </c>
      <c r="BL159" s="484">
        <f t="shared" ref="BL159" si="1333">SUM(M159:M160)</f>
        <v>0</v>
      </c>
      <c r="BM159" s="484">
        <f t="shared" ref="BM159" si="1334">SUM(N159:N160)</f>
        <v>0</v>
      </c>
      <c r="BN159" s="484">
        <f t="shared" ref="BN159" si="1335">SUM(O159:O160)</f>
        <v>0</v>
      </c>
      <c r="BO159" s="484">
        <f t="shared" ref="BO159" si="1336">SUM(P159:P160)</f>
        <v>0</v>
      </c>
      <c r="BP159" s="484">
        <f t="shared" ref="BP159" si="1337">SUM(Q159:Q160)</f>
        <v>0</v>
      </c>
      <c r="BQ159" s="484">
        <f t="shared" ref="BQ159" si="1338">SUM(R159:R160)</f>
        <v>0</v>
      </c>
      <c r="BR159" s="484">
        <f t="shared" ref="BR159" si="1339">SUM(S159:S160)</f>
        <v>0</v>
      </c>
      <c r="BT159" s="484">
        <f t="shared" ref="BT159" si="1340">SUM(U159:U160)</f>
        <v>0</v>
      </c>
      <c r="BU159" s="484">
        <f t="shared" ref="BU159" si="1341">SUM(V159:V160)</f>
        <v>0</v>
      </c>
      <c r="BV159" s="484">
        <f t="shared" ref="BV159" si="1342">SUM(W159:W160)</f>
        <v>0</v>
      </c>
      <c r="BW159" s="484">
        <f t="shared" ref="BW159" si="1343">SUM(X159:X160)</f>
        <v>0</v>
      </c>
      <c r="BX159" s="484">
        <f t="shared" ref="BX159" si="1344">SUM(Y159:Y160)</f>
        <v>0</v>
      </c>
      <c r="BY159" s="484">
        <f t="shared" ref="BY159" si="1345">SUM(Z159:Z160)</f>
        <v>0</v>
      </c>
      <c r="BZ159" s="484">
        <f t="shared" ref="BZ159" si="1346">SUM(AA159:AA160)</f>
        <v>0</v>
      </c>
      <c r="CA159" s="484">
        <f t="shared" ref="CA159" si="1347">SUM(AB159:AB160)</f>
        <v>0</v>
      </c>
      <c r="CB159" s="484">
        <f t="shared" ref="CB159" si="1348">SUM(AC159:AC160)</f>
        <v>0</v>
      </c>
      <c r="CC159" s="484">
        <f t="shared" ref="CC159" si="1349">SUM(AD159:AD160)</f>
        <v>0</v>
      </c>
      <c r="CD159" s="484">
        <f t="shared" ref="CD159" si="1350">SUM(AE159:AE160)</f>
        <v>0</v>
      </c>
      <c r="CE159" s="484">
        <f t="shared" ref="CE159" si="1351">SUM(AF159:AF160)</f>
        <v>0</v>
      </c>
      <c r="CH159" s="485" t="s">
        <v>391</v>
      </c>
      <c r="CI159" s="484">
        <f>IF(OR($D159="副園長",$D159="教頭",$D159="主任保育士",$D159="主幹教諭"),0,BG159)</f>
        <v>0</v>
      </c>
      <c r="CJ159" s="484">
        <f t="shared" ref="CJ159" si="1352">IF(OR($D159="副園長",$D159="教頭",$D159="主任保育士",$D159="主幹教諭"),0,BH159)</f>
        <v>0</v>
      </c>
      <c r="CK159" s="484">
        <f t="shared" ref="CK159" si="1353">IF(OR($D159="副園長",$D159="教頭",$D159="主任保育士",$D159="主幹教諭"),0,BI159)</f>
        <v>0</v>
      </c>
      <c r="CL159" s="484">
        <f t="shared" ref="CL159" si="1354">IF(OR($D159="副園長",$D159="教頭",$D159="主任保育士",$D159="主幹教諭"),0,BJ159)</f>
        <v>0</v>
      </c>
      <c r="CM159" s="484">
        <f t="shared" ref="CM159" si="1355">IF(OR($D159="副園長",$D159="教頭",$D159="主任保育士",$D159="主幹教諭"),0,BK159)</f>
        <v>0</v>
      </c>
      <c r="CN159" s="484">
        <f t="shared" ref="CN159" si="1356">IF(OR($D159="副園長",$D159="教頭",$D159="主任保育士",$D159="主幹教諭"),0,BL159)</f>
        <v>0</v>
      </c>
      <c r="CO159" s="484">
        <f t="shared" ref="CO159" si="1357">IF(OR($D159="副園長",$D159="教頭",$D159="主任保育士",$D159="主幹教諭"),0,BM159)</f>
        <v>0</v>
      </c>
      <c r="CP159" s="484">
        <f t="shared" ref="CP159" si="1358">IF(OR($D159="副園長",$D159="教頭",$D159="主任保育士",$D159="主幹教諭"),0,BN159)</f>
        <v>0</v>
      </c>
      <c r="CQ159" s="484">
        <f t="shared" ref="CQ159" si="1359">IF(OR($D159="副園長",$D159="教頭",$D159="主任保育士",$D159="主幹教諭"),0,BO159)</f>
        <v>0</v>
      </c>
      <c r="CR159" s="484">
        <f t="shared" ref="CR159" si="1360">IF(OR($D159="副園長",$D159="教頭",$D159="主任保育士",$D159="主幹教諭"),0,BP159)</f>
        <v>0</v>
      </c>
      <c r="CS159" s="484">
        <f t="shared" ref="CS159" si="1361">IF(OR($D159="副園長",$D159="教頭",$D159="主任保育士",$D159="主幹教諭"),0,BQ159)</f>
        <v>0</v>
      </c>
      <c r="CT159" s="484">
        <f t="shared" ref="CT159" si="1362">IF(OR($D159="副園長",$D159="教頭",$D159="主任保育士",$D159="主幹教諭"),0,BR159)</f>
        <v>0</v>
      </c>
    </row>
    <row r="160" spans="1:98" x14ac:dyDescent="0.15">
      <c r="A160" s="734"/>
      <c r="B160" s="737"/>
      <c r="C160" s="737"/>
      <c r="D160" s="737"/>
      <c r="E160" s="740"/>
      <c r="F160" s="737"/>
      <c r="G160" s="486" t="s">
        <v>320</v>
      </c>
      <c r="H160" s="487"/>
      <c r="I160" s="488" t="str">
        <f t="shared" si="1306"/>
        <v/>
      </c>
      <c r="J160" s="488" t="str">
        <f t="shared" si="1307"/>
        <v/>
      </c>
      <c r="K160" s="488" t="str">
        <f t="shared" si="1308"/>
        <v/>
      </c>
      <c r="L160" s="488" t="str">
        <f t="shared" si="1309"/>
        <v/>
      </c>
      <c r="M160" s="488" t="str">
        <f t="shared" si="1310"/>
        <v/>
      </c>
      <c r="N160" s="488" t="str">
        <f t="shared" si="1311"/>
        <v/>
      </c>
      <c r="O160" s="488" t="str">
        <f t="shared" si="1312"/>
        <v/>
      </c>
      <c r="P160" s="488" t="str">
        <f t="shared" si="1313"/>
        <v/>
      </c>
      <c r="Q160" s="488" t="str">
        <f t="shared" si="1314"/>
        <v/>
      </c>
      <c r="R160" s="488" t="str">
        <f t="shared" si="1315"/>
        <v/>
      </c>
      <c r="S160" s="488" t="str">
        <f t="shared" si="1316"/>
        <v/>
      </c>
      <c r="T160" s="489">
        <f t="shared" si="848"/>
        <v>0</v>
      </c>
      <c r="U160" s="490"/>
      <c r="V160" s="491" t="str">
        <f t="shared" si="1317"/>
        <v/>
      </c>
      <c r="W160" s="491" t="str">
        <f t="shared" si="1318"/>
        <v/>
      </c>
      <c r="X160" s="491" t="str">
        <f t="shared" si="1319"/>
        <v/>
      </c>
      <c r="Y160" s="491" t="str">
        <f t="shared" si="1320"/>
        <v/>
      </c>
      <c r="Z160" s="491" t="str">
        <f t="shared" si="1321"/>
        <v/>
      </c>
      <c r="AA160" s="491" t="str">
        <f t="shared" si="1322"/>
        <v/>
      </c>
      <c r="AB160" s="491" t="str">
        <f t="shared" si="1323"/>
        <v/>
      </c>
      <c r="AC160" s="491" t="str">
        <f t="shared" si="1324"/>
        <v/>
      </c>
      <c r="AD160" s="491" t="str">
        <f t="shared" si="1325"/>
        <v/>
      </c>
      <c r="AE160" s="491" t="str">
        <f t="shared" si="1326"/>
        <v/>
      </c>
      <c r="AF160" s="491" t="str">
        <f t="shared" si="1327"/>
        <v/>
      </c>
      <c r="AG160" s="489">
        <f t="shared" si="849"/>
        <v>0</v>
      </c>
      <c r="AN160" s="468">
        <v>5</v>
      </c>
      <c r="AO160" s="468">
        <v>1</v>
      </c>
      <c r="AP160" s="468">
        <v>11</v>
      </c>
      <c r="AQ160" s="476">
        <f ca="1">IF($AP160=1,IF(INDIRECT(ADDRESS(($AN160-1)*3+$AO160+5,$AP160+7))="",0,INDIRECT(ADDRESS(($AN160-1)*3+$AO160+5,$AP160+7))),IF(INDIRECT(ADDRESS(($AN160-1)*3+$AO160+5,$AP160+7))="",0,IF(COUNTIF(INDIRECT(ADDRESS(($AN160-1)*36+($AO160-1)*12+6,COLUMN())):INDIRECT(ADDRESS(($AN160-1)*36+($AO160-1)*12+$AP160+4,COLUMN())),INDIRECT(ADDRESS(($AN160-1)*3+$AO160+5,$AP160+7)))&gt;=1,0,INDIRECT(ADDRESS(($AN160-1)*3+$AO160+5,$AP160+7)))))</f>
        <v>0</v>
      </c>
      <c r="AR160" s="468">
        <f ca="1">COUNTIF(INDIRECT("H"&amp;(ROW()+12*(($AN160-1)*3+$AO160)-ROW())/12+5):INDIRECT("S"&amp;(ROW()+12*(($AN160-1)*3+$AO160)-ROW())/12+5),AQ160)</f>
        <v>0</v>
      </c>
      <c r="AS160" s="476">
        <f ca="1">IF($AP160=1,IF(INDIRECT(ADDRESS(($AN160-1)*3+$AO160+5,$AP160+20))="",0,INDIRECT(ADDRESS(($AN160-1)*3+$AO160+5,$AP160+20))),IF(INDIRECT(ADDRESS(($AN160-1)*3+$AO160+5,$AP160+20))="",0,IF(COUNTIF(INDIRECT(ADDRESS(($AN160-1)*36+($AO160-1)*12+6,COLUMN())):INDIRECT(ADDRESS(($AN160-1)*36+($AO160-1)*12+$AP160+4,COLUMN())),INDIRECT(ADDRESS(($AN160-1)*3+$AO160+5,$AP160+20)))&gt;=1,0,INDIRECT(ADDRESS(($AN160-1)*3+$AO160+5,$AP160+20)))))</f>
        <v>0</v>
      </c>
      <c r="AT160" s="468">
        <f ca="1">COUNTIF(INDIRECT("U"&amp;(ROW()+12*(($AN160-1)*3+$AO160)-ROW())/12+5):INDIRECT("AF"&amp;(ROW()+12*(($AN160-1)*3+$AO160)-ROW())/12+5),AS160)</f>
        <v>0</v>
      </c>
      <c r="AU160" s="468">
        <f ca="1">IF(AND(AQ160+AS160&gt;0,AR160+AT160&gt;0),COUNTIF(AU$6:AU159,"&gt;0")+1,0)</f>
        <v>0</v>
      </c>
      <c r="BE160" s="468">
        <v>2</v>
      </c>
      <c r="BF160" s="468" t="s">
        <v>319</v>
      </c>
      <c r="BG160" s="484">
        <f>IF(BG159+BT159&gt;マスタ!$C$3,1,0)</f>
        <v>0</v>
      </c>
      <c r="BH160" s="484">
        <f>IF(BH159+BU159&gt;マスタ!$C$3,1,0)</f>
        <v>0</v>
      </c>
      <c r="BI160" s="484">
        <f>IF(BI159+BV159&gt;マスタ!$C$3,1,0)</f>
        <v>0</v>
      </c>
      <c r="BJ160" s="484">
        <f>IF(BJ159+BW159&gt;マスタ!$C$3,1,0)</f>
        <v>0</v>
      </c>
      <c r="BK160" s="484">
        <f>IF(BK159+BX159&gt;マスタ!$C$3,1,0)</f>
        <v>0</v>
      </c>
      <c r="BL160" s="484">
        <f>IF(BL159+BY159&gt;マスタ!$C$3,1,0)</f>
        <v>0</v>
      </c>
      <c r="BM160" s="484">
        <f>IF(BM159+BZ159&gt;マスタ!$C$3,1,0)</f>
        <v>0</v>
      </c>
      <c r="BN160" s="484">
        <f>IF(BN159+CA159&gt;マスタ!$C$3,1,0)</f>
        <v>0</v>
      </c>
      <c r="BO160" s="484">
        <f>IF(BO159+CB159&gt;マスタ!$C$3,1,0)</f>
        <v>0</v>
      </c>
      <c r="BP160" s="484">
        <f>IF(BP159+CC159&gt;マスタ!$C$3,1,0)</f>
        <v>0</v>
      </c>
      <c r="BQ160" s="484">
        <f>IF(BQ159+CD159&gt;マスタ!$C$3,1,0)</f>
        <v>0</v>
      </c>
      <c r="BR160" s="484">
        <f>IF(BR159+CE159&gt;マスタ!$C$3,1,0)</f>
        <v>0</v>
      </c>
      <c r="BT160" s="484"/>
      <c r="BU160" s="484"/>
      <c r="BV160" s="484"/>
      <c r="BW160" s="484"/>
      <c r="BX160" s="484"/>
      <c r="BY160" s="484"/>
      <c r="BZ160" s="484"/>
      <c r="CA160" s="484"/>
      <c r="CB160" s="484"/>
      <c r="CC160" s="484"/>
      <c r="CD160" s="484"/>
      <c r="CE160" s="484"/>
    </row>
    <row r="161" spans="1:98" x14ac:dyDescent="0.15">
      <c r="A161" s="735"/>
      <c r="B161" s="738"/>
      <c r="C161" s="738"/>
      <c r="D161" s="738"/>
      <c r="E161" s="741"/>
      <c r="F161" s="738"/>
      <c r="G161" s="492" t="s">
        <v>462</v>
      </c>
      <c r="H161" s="493"/>
      <c r="I161" s="494"/>
      <c r="J161" s="494"/>
      <c r="K161" s="494"/>
      <c r="L161" s="494"/>
      <c r="M161" s="494"/>
      <c r="N161" s="494"/>
      <c r="O161" s="494"/>
      <c r="P161" s="494"/>
      <c r="Q161" s="494"/>
      <c r="R161" s="494"/>
      <c r="S161" s="494"/>
      <c r="T161" s="495">
        <f t="shared" si="848"/>
        <v>0</v>
      </c>
      <c r="U161" s="496"/>
      <c r="V161" s="497"/>
      <c r="W161" s="497"/>
      <c r="X161" s="497"/>
      <c r="Y161" s="497"/>
      <c r="Z161" s="497"/>
      <c r="AA161" s="497"/>
      <c r="AB161" s="497"/>
      <c r="AC161" s="497"/>
      <c r="AD161" s="497"/>
      <c r="AE161" s="497"/>
      <c r="AF161" s="497"/>
      <c r="AG161" s="495">
        <f t="shared" si="849"/>
        <v>0</v>
      </c>
      <c r="AN161" s="468">
        <v>5</v>
      </c>
      <c r="AO161" s="468">
        <v>1</v>
      </c>
      <c r="AP161" s="468">
        <v>12</v>
      </c>
      <c r="AQ161" s="476">
        <f ca="1">IF($AP161=1,IF(INDIRECT(ADDRESS(($AN161-1)*3+$AO161+5,$AP161+7))="",0,INDIRECT(ADDRESS(($AN161-1)*3+$AO161+5,$AP161+7))),IF(INDIRECT(ADDRESS(($AN161-1)*3+$AO161+5,$AP161+7))="",0,IF(COUNTIF(INDIRECT(ADDRESS(($AN161-1)*36+($AO161-1)*12+6,COLUMN())):INDIRECT(ADDRESS(($AN161-1)*36+($AO161-1)*12+$AP161+4,COLUMN())),INDIRECT(ADDRESS(($AN161-1)*3+$AO161+5,$AP161+7)))&gt;=1,0,INDIRECT(ADDRESS(($AN161-1)*3+$AO161+5,$AP161+7)))))</f>
        <v>0</v>
      </c>
      <c r="AR161" s="468">
        <f ca="1">COUNTIF(INDIRECT("H"&amp;(ROW()+12*(($AN161-1)*3+$AO161)-ROW())/12+5):INDIRECT("S"&amp;(ROW()+12*(($AN161-1)*3+$AO161)-ROW())/12+5),AQ161)</f>
        <v>0</v>
      </c>
      <c r="AS161" s="476">
        <f ca="1">IF($AP161=1,IF(INDIRECT(ADDRESS(($AN161-1)*3+$AO161+5,$AP161+20))="",0,INDIRECT(ADDRESS(($AN161-1)*3+$AO161+5,$AP161+20))),IF(INDIRECT(ADDRESS(($AN161-1)*3+$AO161+5,$AP161+20))="",0,IF(COUNTIF(INDIRECT(ADDRESS(($AN161-1)*36+($AO161-1)*12+6,COLUMN())):INDIRECT(ADDRESS(($AN161-1)*36+($AO161-1)*12+$AP161+4,COLUMN())),INDIRECT(ADDRESS(($AN161-1)*3+$AO161+5,$AP161+20)))&gt;=1,0,INDIRECT(ADDRESS(($AN161-1)*3+$AO161+5,$AP161+20)))))</f>
        <v>0</v>
      </c>
      <c r="AT161" s="468">
        <f ca="1">COUNTIF(INDIRECT("U"&amp;(ROW()+12*(($AN161-1)*3+$AO161)-ROW())/12+5):INDIRECT("AF"&amp;(ROW()+12*(($AN161-1)*3+$AO161)-ROW())/12+5),AS161)</f>
        <v>0</v>
      </c>
      <c r="AU161" s="468">
        <f ca="1">IF(AND(AQ161+AS161&gt;0,AR161+AT161&gt;0),COUNTIF(AU$6:AU160,"&gt;0")+1,0)</f>
        <v>0</v>
      </c>
      <c r="BE161" s="468">
        <v>3</v>
      </c>
      <c r="BF161" s="485"/>
      <c r="BG161" s="484"/>
      <c r="BH161" s="484"/>
      <c r="BI161" s="484"/>
      <c r="BJ161" s="484"/>
      <c r="BK161" s="484"/>
      <c r="BL161" s="484"/>
      <c r="BM161" s="484"/>
      <c r="BN161" s="484"/>
      <c r="BO161" s="484"/>
      <c r="BP161" s="484"/>
      <c r="BQ161" s="484"/>
      <c r="BR161" s="484"/>
      <c r="BT161" s="484"/>
      <c r="BU161" s="484"/>
      <c r="BV161" s="484"/>
      <c r="BW161" s="484"/>
      <c r="BX161" s="484"/>
      <c r="BY161" s="484"/>
      <c r="BZ161" s="484"/>
      <c r="CA161" s="484"/>
      <c r="CB161" s="484"/>
      <c r="CC161" s="484"/>
      <c r="CD161" s="484"/>
      <c r="CE161" s="484"/>
    </row>
    <row r="162" spans="1:98" x14ac:dyDescent="0.15">
      <c r="A162" s="733">
        <v>53</v>
      </c>
      <c r="B162" s="736"/>
      <c r="C162" s="736"/>
      <c r="D162" s="736"/>
      <c r="E162" s="739"/>
      <c r="F162" s="736"/>
      <c r="G162" s="477" t="s">
        <v>321</v>
      </c>
      <c r="H162" s="478"/>
      <c r="I162" s="479" t="str">
        <f t="shared" ref="I162:I163" si="1363">IF(H162="","",H162)</f>
        <v/>
      </c>
      <c r="J162" s="479" t="str">
        <f t="shared" ref="J162:J163" si="1364">IF(I162="","",I162)</f>
        <v/>
      </c>
      <c r="K162" s="479" t="str">
        <f t="shared" ref="K162:K163" si="1365">IF(J162="","",J162)</f>
        <v/>
      </c>
      <c r="L162" s="479" t="str">
        <f t="shared" ref="L162:L163" si="1366">IF(K162="","",K162)</f>
        <v/>
      </c>
      <c r="M162" s="479" t="str">
        <f t="shared" ref="M162:M163" si="1367">IF(L162="","",L162)</f>
        <v/>
      </c>
      <c r="N162" s="479" t="str">
        <f t="shared" ref="N162:N163" si="1368">IF(M162="","",M162)</f>
        <v/>
      </c>
      <c r="O162" s="479" t="str">
        <f t="shared" ref="O162:O163" si="1369">IF(N162="","",N162)</f>
        <v/>
      </c>
      <c r="P162" s="479" t="str">
        <f t="shared" ref="P162:P163" si="1370">IF(O162="","",O162)</f>
        <v/>
      </c>
      <c r="Q162" s="479" t="str">
        <f t="shared" ref="Q162:Q163" si="1371">IF(P162="","",P162)</f>
        <v/>
      </c>
      <c r="R162" s="479" t="str">
        <f t="shared" ref="R162:R163" si="1372">IF(Q162="","",Q162)</f>
        <v/>
      </c>
      <c r="S162" s="479" t="str">
        <f t="shared" ref="S162:S163" si="1373">IF(R162="","",R162)</f>
        <v/>
      </c>
      <c r="T162" s="480">
        <f t="shared" si="848"/>
        <v>0</v>
      </c>
      <c r="U162" s="481"/>
      <c r="V162" s="482" t="str">
        <f t="shared" ref="V162:V163" si="1374">IF(U162="","",U162)</f>
        <v/>
      </c>
      <c r="W162" s="482" t="str">
        <f t="shared" ref="W162:W163" si="1375">IF(V162="","",V162)</f>
        <v/>
      </c>
      <c r="X162" s="482" t="str">
        <f t="shared" ref="X162:X163" si="1376">IF(W162="","",W162)</f>
        <v/>
      </c>
      <c r="Y162" s="482" t="str">
        <f t="shared" ref="Y162:Y163" si="1377">IF(X162="","",X162)</f>
        <v/>
      </c>
      <c r="Z162" s="482" t="str">
        <f t="shared" ref="Z162:Z163" si="1378">IF(Y162="","",Y162)</f>
        <v/>
      </c>
      <c r="AA162" s="482" t="str">
        <f t="shared" ref="AA162:AA163" si="1379">IF(Z162="","",Z162)</f>
        <v/>
      </c>
      <c r="AB162" s="482" t="str">
        <f t="shared" ref="AB162:AB163" si="1380">IF(AA162="","",AA162)</f>
        <v/>
      </c>
      <c r="AC162" s="482" t="str">
        <f t="shared" ref="AC162:AC163" si="1381">IF(AB162="","",AB162)</f>
        <v/>
      </c>
      <c r="AD162" s="482" t="str">
        <f t="shared" ref="AD162:AD163" si="1382">IF(AC162="","",AC162)</f>
        <v/>
      </c>
      <c r="AE162" s="482" t="str">
        <f t="shared" ref="AE162:AE163" si="1383">IF(AD162="","",AD162)</f>
        <v/>
      </c>
      <c r="AF162" s="482" t="str">
        <f t="shared" ref="AF162:AF163" si="1384">IF(AE162="","",AE162)</f>
        <v/>
      </c>
      <c r="AG162" s="480">
        <f t="shared" si="849"/>
        <v>0</v>
      </c>
      <c r="AN162" s="468">
        <v>5</v>
      </c>
      <c r="AO162" s="468">
        <v>2</v>
      </c>
      <c r="AP162" s="468">
        <v>1</v>
      </c>
      <c r="AQ162" s="476">
        <f ca="1">IF($AP162=1,IF(INDIRECT(ADDRESS(($AN162-1)*3+$AO162+5,$AP162+7))="",0,INDIRECT(ADDRESS(($AN162-1)*3+$AO162+5,$AP162+7))),IF(INDIRECT(ADDRESS(($AN162-1)*3+$AO162+5,$AP162+7))="",0,IF(COUNTIF(INDIRECT(ADDRESS(($AN162-1)*36+($AO162-1)*12+6,COLUMN())):INDIRECT(ADDRESS(($AN162-1)*36+($AO162-1)*12+$AP162+4,COLUMN())),INDIRECT(ADDRESS(($AN162-1)*3+$AO162+5,$AP162+7)))&gt;=1,0,INDIRECT(ADDRESS(($AN162-1)*3+$AO162+5,$AP162+7)))))</f>
        <v>0</v>
      </c>
      <c r="AR162" s="468">
        <f ca="1">COUNTIF(INDIRECT("H"&amp;(ROW()+12*(($AN162-1)*3+$AO162)-ROW())/12+5):INDIRECT("S"&amp;(ROW()+12*(($AN162-1)*3+$AO162)-ROW())/12+5),AQ162)</f>
        <v>0</v>
      </c>
      <c r="AS162" s="476">
        <f ca="1">IF($AP162=1,IF(INDIRECT(ADDRESS(($AN162-1)*3+$AO162+5,$AP162+20))="",0,INDIRECT(ADDRESS(($AN162-1)*3+$AO162+5,$AP162+20))),IF(INDIRECT(ADDRESS(($AN162-1)*3+$AO162+5,$AP162+20))="",0,IF(COUNTIF(INDIRECT(ADDRESS(($AN162-1)*36+($AO162-1)*12+6,COLUMN())):INDIRECT(ADDRESS(($AN162-1)*36+($AO162-1)*12+$AP162+4,COLUMN())),INDIRECT(ADDRESS(($AN162-1)*3+$AO162+5,$AP162+20)))&gt;=1,0,INDIRECT(ADDRESS(($AN162-1)*3+$AO162+5,$AP162+20)))))</f>
        <v>0</v>
      </c>
      <c r="AT162" s="468">
        <f ca="1">COUNTIF(INDIRECT("U"&amp;(ROW()+12*(($AN162-1)*3+$AO162)-ROW())/12+5):INDIRECT("AF"&amp;(ROW()+12*(($AN162-1)*3+$AO162)-ROW())/12+5),AS162)</f>
        <v>0</v>
      </c>
      <c r="AU162" s="468">
        <f ca="1">IF(AND(AQ162+AS162&gt;0,AR162+AT162&gt;0),COUNTIF(AU$6:AU161,"&gt;0")+1,0)</f>
        <v>0</v>
      </c>
      <c r="BE162" s="468">
        <v>1</v>
      </c>
      <c r="BG162" s="484">
        <f t="shared" ref="BG162" si="1385">SUM(H162:H163)</f>
        <v>0</v>
      </c>
      <c r="BH162" s="484">
        <f t="shared" ref="BH162" si="1386">SUM(I162:I163)</f>
        <v>0</v>
      </c>
      <c r="BI162" s="484">
        <f t="shared" ref="BI162" si="1387">SUM(J162:J163)</f>
        <v>0</v>
      </c>
      <c r="BJ162" s="484">
        <f t="shared" ref="BJ162" si="1388">SUM(K162:K163)</f>
        <v>0</v>
      </c>
      <c r="BK162" s="484">
        <f t="shared" ref="BK162" si="1389">SUM(L162:L163)</f>
        <v>0</v>
      </c>
      <c r="BL162" s="484">
        <f t="shared" ref="BL162" si="1390">SUM(M162:M163)</f>
        <v>0</v>
      </c>
      <c r="BM162" s="484">
        <f t="shared" ref="BM162" si="1391">SUM(N162:N163)</f>
        <v>0</v>
      </c>
      <c r="BN162" s="484">
        <f t="shared" ref="BN162" si="1392">SUM(O162:O163)</f>
        <v>0</v>
      </c>
      <c r="BO162" s="484">
        <f t="shared" ref="BO162" si="1393">SUM(P162:P163)</f>
        <v>0</v>
      </c>
      <c r="BP162" s="484">
        <f t="shared" ref="BP162" si="1394">SUM(Q162:Q163)</f>
        <v>0</v>
      </c>
      <c r="BQ162" s="484">
        <f t="shared" ref="BQ162" si="1395">SUM(R162:R163)</f>
        <v>0</v>
      </c>
      <c r="BR162" s="484">
        <f t="shared" ref="BR162" si="1396">SUM(S162:S163)</f>
        <v>0</v>
      </c>
      <c r="BT162" s="484">
        <f t="shared" ref="BT162" si="1397">SUM(U162:U163)</f>
        <v>0</v>
      </c>
      <c r="BU162" s="484">
        <f t="shared" ref="BU162" si="1398">SUM(V162:V163)</f>
        <v>0</v>
      </c>
      <c r="BV162" s="484">
        <f t="shared" ref="BV162" si="1399">SUM(W162:W163)</f>
        <v>0</v>
      </c>
      <c r="BW162" s="484">
        <f t="shared" ref="BW162" si="1400">SUM(X162:X163)</f>
        <v>0</v>
      </c>
      <c r="BX162" s="484">
        <f t="shared" ref="BX162" si="1401">SUM(Y162:Y163)</f>
        <v>0</v>
      </c>
      <c r="BY162" s="484">
        <f t="shared" ref="BY162" si="1402">SUM(Z162:Z163)</f>
        <v>0</v>
      </c>
      <c r="BZ162" s="484">
        <f t="shared" ref="BZ162" si="1403">SUM(AA162:AA163)</f>
        <v>0</v>
      </c>
      <c r="CA162" s="484">
        <f t="shared" ref="CA162" si="1404">SUM(AB162:AB163)</f>
        <v>0</v>
      </c>
      <c r="CB162" s="484">
        <f t="shared" ref="CB162" si="1405">SUM(AC162:AC163)</f>
        <v>0</v>
      </c>
      <c r="CC162" s="484">
        <f t="shared" ref="CC162" si="1406">SUM(AD162:AD163)</f>
        <v>0</v>
      </c>
      <c r="CD162" s="484">
        <f t="shared" ref="CD162" si="1407">SUM(AE162:AE163)</f>
        <v>0</v>
      </c>
      <c r="CE162" s="484">
        <f t="shared" ref="CE162" si="1408">SUM(AF162:AF163)</f>
        <v>0</v>
      </c>
      <c r="CH162" s="485" t="s">
        <v>391</v>
      </c>
      <c r="CI162" s="484">
        <f>IF(OR($D162="副園長",$D162="教頭",$D162="主任保育士",$D162="主幹教諭"),0,BG162)</f>
        <v>0</v>
      </c>
      <c r="CJ162" s="484">
        <f t="shared" ref="CJ162" si="1409">IF(OR($D162="副園長",$D162="教頭",$D162="主任保育士",$D162="主幹教諭"),0,BH162)</f>
        <v>0</v>
      </c>
      <c r="CK162" s="484">
        <f t="shared" ref="CK162" si="1410">IF(OR($D162="副園長",$D162="教頭",$D162="主任保育士",$D162="主幹教諭"),0,BI162)</f>
        <v>0</v>
      </c>
      <c r="CL162" s="484">
        <f t="shared" ref="CL162" si="1411">IF(OR($D162="副園長",$D162="教頭",$D162="主任保育士",$D162="主幹教諭"),0,BJ162)</f>
        <v>0</v>
      </c>
      <c r="CM162" s="484">
        <f t="shared" ref="CM162" si="1412">IF(OR($D162="副園長",$D162="教頭",$D162="主任保育士",$D162="主幹教諭"),0,BK162)</f>
        <v>0</v>
      </c>
      <c r="CN162" s="484">
        <f t="shared" ref="CN162" si="1413">IF(OR($D162="副園長",$D162="教頭",$D162="主任保育士",$D162="主幹教諭"),0,BL162)</f>
        <v>0</v>
      </c>
      <c r="CO162" s="484">
        <f t="shared" ref="CO162" si="1414">IF(OR($D162="副園長",$D162="教頭",$D162="主任保育士",$D162="主幹教諭"),0,BM162)</f>
        <v>0</v>
      </c>
      <c r="CP162" s="484">
        <f t="shared" ref="CP162" si="1415">IF(OR($D162="副園長",$D162="教頭",$D162="主任保育士",$D162="主幹教諭"),0,BN162)</f>
        <v>0</v>
      </c>
      <c r="CQ162" s="484">
        <f t="shared" ref="CQ162" si="1416">IF(OR($D162="副園長",$D162="教頭",$D162="主任保育士",$D162="主幹教諭"),0,BO162)</f>
        <v>0</v>
      </c>
      <c r="CR162" s="484">
        <f t="shared" ref="CR162" si="1417">IF(OR($D162="副園長",$D162="教頭",$D162="主任保育士",$D162="主幹教諭"),0,BP162)</f>
        <v>0</v>
      </c>
      <c r="CS162" s="484">
        <f t="shared" ref="CS162" si="1418">IF(OR($D162="副園長",$D162="教頭",$D162="主任保育士",$D162="主幹教諭"),0,BQ162)</f>
        <v>0</v>
      </c>
      <c r="CT162" s="484">
        <f t="shared" ref="CT162" si="1419">IF(OR($D162="副園長",$D162="教頭",$D162="主任保育士",$D162="主幹教諭"),0,BR162)</f>
        <v>0</v>
      </c>
    </row>
    <row r="163" spans="1:98" x14ac:dyDescent="0.15">
      <c r="A163" s="734"/>
      <c r="B163" s="737"/>
      <c r="C163" s="737"/>
      <c r="D163" s="737"/>
      <c r="E163" s="740"/>
      <c r="F163" s="737"/>
      <c r="G163" s="486" t="s">
        <v>320</v>
      </c>
      <c r="H163" s="487"/>
      <c r="I163" s="488" t="str">
        <f t="shared" si="1363"/>
        <v/>
      </c>
      <c r="J163" s="488" t="str">
        <f t="shared" si="1364"/>
        <v/>
      </c>
      <c r="K163" s="488" t="str">
        <f t="shared" si="1365"/>
        <v/>
      </c>
      <c r="L163" s="488" t="str">
        <f t="shared" si="1366"/>
        <v/>
      </c>
      <c r="M163" s="488" t="str">
        <f t="shared" si="1367"/>
        <v/>
      </c>
      <c r="N163" s="488" t="str">
        <f t="shared" si="1368"/>
        <v/>
      </c>
      <c r="O163" s="488" t="str">
        <f t="shared" si="1369"/>
        <v/>
      </c>
      <c r="P163" s="488" t="str">
        <f t="shared" si="1370"/>
        <v/>
      </c>
      <c r="Q163" s="488" t="str">
        <f t="shared" si="1371"/>
        <v/>
      </c>
      <c r="R163" s="488" t="str">
        <f t="shared" si="1372"/>
        <v/>
      </c>
      <c r="S163" s="488" t="str">
        <f t="shared" si="1373"/>
        <v/>
      </c>
      <c r="T163" s="489">
        <f t="shared" si="848"/>
        <v>0</v>
      </c>
      <c r="U163" s="490"/>
      <c r="V163" s="491" t="str">
        <f t="shared" si="1374"/>
        <v/>
      </c>
      <c r="W163" s="491" t="str">
        <f t="shared" si="1375"/>
        <v/>
      </c>
      <c r="X163" s="491" t="str">
        <f t="shared" si="1376"/>
        <v/>
      </c>
      <c r="Y163" s="491" t="str">
        <f t="shared" si="1377"/>
        <v/>
      </c>
      <c r="Z163" s="491" t="str">
        <f t="shared" si="1378"/>
        <v/>
      </c>
      <c r="AA163" s="491" t="str">
        <f t="shared" si="1379"/>
        <v/>
      </c>
      <c r="AB163" s="491" t="str">
        <f t="shared" si="1380"/>
        <v/>
      </c>
      <c r="AC163" s="491" t="str">
        <f t="shared" si="1381"/>
        <v/>
      </c>
      <c r="AD163" s="491" t="str">
        <f t="shared" si="1382"/>
        <v/>
      </c>
      <c r="AE163" s="491" t="str">
        <f t="shared" si="1383"/>
        <v/>
      </c>
      <c r="AF163" s="491" t="str">
        <f t="shared" si="1384"/>
        <v/>
      </c>
      <c r="AG163" s="489">
        <f t="shared" si="849"/>
        <v>0</v>
      </c>
      <c r="AN163" s="468">
        <v>5</v>
      </c>
      <c r="AO163" s="468">
        <v>2</v>
      </c>
      <c r="AP163" s="468">
        <v>2</v>
      </c>
      <c r="AQ163" s="476">
        <f ca="1">IF($AP163=1,IF(INDIRECT(ADDRESS(($AN163-1)*3+$AO163+5,$AP163+7))="",0,INDIRECT(ADDRESS(($AN163-1)*3+$AO163+5,$AP163+7))),IF(INDIRECT(ADDRESS(($AN163-1)*3+$AO163+5,$AP163+7))="",0,IF(COUNTIF(INDIRECT(ADDRESS(($AN163-1)*36+($AO163-1)*12+6,COLUMN())):INDIRECT(ADDRESS(($AN163-1)*36+($AO163-1)*12+$AP163+4,COLUMN())),INDIRECT(ADDRESS(($AN163-1)*3+$AO163+5,$AP163+7)))&gt;=1,0,INDIRECT(ADDRESS(($AN163-1)*3+$AO163+5,$AP163+7)))))</f>
        <v>0</v>
      </c>
      <c r="AR163" s="468">
        <f ca="1">COUNTIF(INDIRECT("H"&amp;(ROW()+12*(($AN163-1)*3+$AO163)-ROW())/12+5):INDIRECT("S"&amp;(ROW()+12*(($AN163-1)*3+$AO163)-ROW())/12+5),AQ163)</f>
        <v>0</v>
      </c>
      <c r="AS163" s="476">
        <f ca="1">IF($AP163=1,IF(INDIRECT(ADDRESS(($AN163-1)*3+$AO163+5,$AP163+20))="",0,INDIRECT(ADDRESS(($AN163-1)*3+$AO163+5,$AP163+20))),IF(INDIRECT(ADDRESS(($AN163-1)*3+$AO163+5,$AP163+20))="",0,IF(COUNTIF(INDIRECT(ADDRESS(($AN163-1)*36+($AO163-1)*12+6,COLUMN())):INDIRECT(ADDRESS(($AN163-1)*36+($AO163-1)*12+$AP163+4,COLUMN())),INDIRECT(ADDRESS(($AN163-1)*3+$AO163+5,$AP163+20)))&gt;=1,0,INDIRECT(ADDRESS(($AN163-1)*3+$AO163+5,$AP163+20)))))</f>
        <v>0</v>
      </c>
      <c r="AT163" s="468">
        <f ca="1">COUNTIF(INDIRECT("U"&amp;(ROW()+12*(($AN163-1)*3+$AO163)-ROW())/12+5):INDIRECT("AF"&amp;(ROW()+12*(($AN163-1)*3+$AO163)-ROW())/12+5),AS163)</f>
        <v>0</v>
      </c>
      <c r="AU163" s="468">
        <f ca="1">IF(AND(AQ163+AS163&gt;0,AR163+AT163&gt;0),COUNTIF(AU$6:AU162,"&gt;0")+1,0)</f>
        <v>0</v>
      </c>
      <c r="BE163" s="468">
        <v>2</v>
      </c>
      <c r="BF163" s="468" t="s">
        <v>319</v>
      </c>
      <c r="BG163" s="484">
        <f>IF(BG162+BT162&gt;マスタ!$C$3,1,0)</f>
        <v>0</v>
      </c>
      <c r="BH163" s="484">
        <f>IF(BH162+BU162&gt;マスタ!$C$3,1,0)</f>
        <v>0</v>
      </c>
      <c r="BI163" s="484">
        <f>IF(BI162+BV162&gt;マスタ!$C$3,1,0)</f>
        <v>0</v>
      </c>
      <c r="BJ163" s="484">
        <f>IF(BJ162+BW162&gt;マスタ!$C$3,1,0)</f>
        <v>0</v>
      </c>
      <c r="BK163" s="484">
        <f>IF(BK162+BX162&gt;マスタ!$C$3,1,0)</f>
        <v>0</v>
      </c>
      <c r="BL163" s="484">
        <f>IF(BL162+BY162&gt;マスタ!$C$3,1,0)</f>
        <v>0</v>
      </c>
      <c r="BM163" s="484">
        <f>IF(BM162+BZ162&gt;マスタ!$C$3,1,0)</f>
        <v>0</v>
      </c>
      <c r="BN163" s="484">
        <f>IF(BN162+CA162&gt;マスタ!$C$3,1,0)</f>
        <v>0</v>
      </c>
      <c r="BO163" s="484">
        <f>IF(BO162+CB162&gt;マスタ!$C$3,1,0)</f>
        <v>0</v>
      </c>
      <c r="BP163" s="484">
        <f>IF(BP162+CC162&gt;マスタ!$C$3,1,0)</f>
        <v>0</v>
      </c>
      <c r="BQ163" s="484">
        <f>IF(BQ162+CD162&gt;マスタ!$C$3,1,0)</f>
        <v>0</v>
      </c>
      <c r="BR163" s="484">
        <f>IF(BR162+CE162&gt;マスタ!$C$3,1,0)</f>
        <v>0</v>
      </c>
      <c r="BT163" s="484"/>
      <c r="BU163" s="484"/>
      <c r="BV163" s="484"/>
      <c r="BW163" s="484"/>
      <c r="BX163" s="484"/>
      <c r="BY163" s="484"/>
      <c r="BZ163" s="484"/>
      <c r="CA163" s="484"/>
      <c r="CB163" s="484"/>
      <c r="CC163" s="484"/>
      <c r="CD163" s="484"/>
      <c r="CE163" s="484"/>
    </row>
    <row r="164" spans="1:98" x14ac:dyDescent="0.15">
      <c r="A164" s="735"/>
      <c r="B164" s="738"/>
      <c r="C164" s="738"/>
      <c r="D164" s="738"/>
      <c r="E164" s="741"/>
      <c r="F164" s="738"/>
      <c r="G164" s="492" t="s">
        <v>462</v>
      </c>
      <c r="H164" s="493"/>
      <c r="I164" s="494"/>
      <c r="J164" s="494"/>
      <c r="K164" s="494"/>
      <c r="L164" s="494"/>
      <c r="M164" s="494"/>
      <c r="N164" s="494"/>
      <c r="O164" s="494"/>
      <c r="P164" s="494"/>
      <c r="Q164" s="494"/>
      <c r="R164" s="494"/>
      <c r="S164" s="494"/>
      <c r="T164" s="495">
        <f t="shared" si="848"/>
        <v>0</v>
      </c>
      <c r="U164" s="496"/>
      <c r="V164" s="497"/>
      <c r="W164" s="497"/>
      <c r="X164" s="497"/>
      <c r="Y164" s="497"/>
      <c r="Z164" s="497"/>
      <c r="AA164" s="497"/>
      <c r="AB164" s="497"/>
      <c r="AC164" s="497"/>
      <c r="AD164" s="497"/>
      <c r="AE164" s="497"/>
      <c r="AF164" s="497"/>
      <c r="AG164" s="495">
        <f t="shared" si="849"/>
        <v>0</v>
      </c>
      <c r="AN164" s="468">
        <v>5</v>
      </c>
      <c r="AO164" s="468">
        <v>2</v>
      </c>
      <c r="AP164" s="468">
        <v>3</v>
      </c>
      <c r="AQ164" s="476">
        <f ca="1">IF($AP164=1,IF(INDIRECT(ADDRESS(($AN164-1)*3+$AO164+5,$AP164+7))="",0,INDIRECT(ADDRESS(($AN164-1)*3+$AO164+5,$AP164+7))),IF(INDIRECT(ADDRESS(($AN164-1)*3+$AO164+5,$AP164+7))="",0,IF(COUNTIF(INDIRECT(ADDRESS(($AN164-1)*36+($AO164-1)*12+6,COLUMN())):INDIRECT(ADDRESS(($AN164-1)*36+($AO164-1)*12+$AP164+4,COLUMN())),INDIRECT(ADDRESS(($AN164-1)*3+$AO164+5,$AP164+7)))&gt;=1,0,INDIRECT(ADDRESS(($AN164-1)*3+$AO164+5,$AP164+7)))))</f>
        <v>0</v>
      </c>
      <c r="AR164" s="468">
        <f ca="1">COUNTIF(INDIRECT("H"&amp;(ROW()+12*(($AN164-1)*3+$AO164)-ROW())/12+5):INDIRECT("S"&amp;(ROW()+12*(($AN164-1)*3+$AO164)-ROW())/12+5),AQ164)</f>
        <v>0</v>
      </c>
      <c r="AS164" s="476">
        <f ca="1">IF($AP164=1,IF(INDIRECT(ADDRESS(($AN164-1)*3+$AO164+5,$AP164+20))="",0,INDIRECT(ADDRESS(($AN164-1)*3+$AO164+5,$AP164+20))),IF(INDIRECT(ADDRESS(($AN164-1)*3+$AO164+5,$AP164+20))="",0,IF(COUNTIF(INDIRECT(ADDRESS(($AN164-1)*36+($AO164-1)*12+6,COLUMN())):INDIRECT(ADDRESS(($AN164-1)*36+($AO164-1)*12+$AP164+4,COLUMN())),INDIRECT(ADDRESS(($AN164-1)*3+$AO164+5,$AP164+20)))&gt;=1,0,INDIRECT(ADDRESS(($AN164-1)*3+$AO164+5,$AP164+20)))))</f>
        <v>0</v>
      </c>
      <c r="AT164" s="468">
        <f ca="1">COUNTIF(INDIRECT("U"&amp;(ROW()+12*(($AN164-1)*3+$AO164)-ROW())/12+5):INDIRECT("AF"&amp;(ROW()+12*(($AN164-1)*3+$AO164)-ROW())/12+5),AS164)</f>
        <v>0</v>
      </c>
      <c r="AU164" s="468">
        <f ca="1">IF(AND(AQ164+AS164&gt;0,AR164+AT164&gt;0),COUNTIF(AU$6:AU163,"&gt;0")+1,0)</f>
        <v>0</v>
      </c>
      <c r="BE164" s="468">
        <v>3</v>
      </c>
      <c r="BF164" s="485"/>
      <c r="BG164" s="484"/>
      <c r="BH164" s="484"/>
      <c r="BI164" s="484"/>
      <c r="BJ164" s="484"/>
      <c r="BK164" s="484"/>
      <c r="BL164" s="484"/>
      <c r="BM164" s="484"/>
      <c r="BN164" s="484"/>
      <c r="BO164" s="484"/>
      <c r="BP164" s="484"/>
      <c r="BQ164" s="484"/>
      <c r="BR164" s="484"/>
      <c r="BT164" s="484"/>
      <c r="BU164" s="484"/>
      <c r="BV164" s="484"/>
      <c r="BW164" s="484"/>
      <c r="BX164" s="484"/>
      <c r="BY164" s="484"/>
      <c r="BZ164" s="484"/>
      <c r="CA164" s="484"/>
      <c r="CB164" s="484"/>
      <c r="CC164" s="484"/>
      <c r="CD164" s="484"/>
      <c r="CE164" s="484"/>
    </row>
    <row r="165" spans="1:98" x14ac:dyDescent="0.15">
      <c r="A165" s="733">
        <v>54</v>
      </c>
      <c r="B165" s="736"/>
      <c r="C165" s="736"/>
      <c r="D165" s="736"/>
      <c r="E165" s="739"/>
      <c r="F165" s="736"/>
      <c r="G165" s="477" t="s">
        <v>321</v>
      </c>
      <c r="H165" s="478"/>
      <c r="I165" s="479" t="str">
        <f t="shared" ref="I165:I166" si="1420">IF(H165="","",H165)</f>
        <v/>
      </c>
      <c r="J165" s="479" t="str">
        <f t="shared" ref="J165:J166" si="1421">IF(I165="","",I165)</f>
        <v/>
      </c>
      <c r="K165" s="479" t="str">
        <f t="shared" ref="K165:K166" si="1422">IF(J165="","",J165)</f>
        <v/>
      </c>
      <c r="L165" s="479" t="str">
        <f t="shared" ref="L165:L166" si="1423">IF(K165="","",K165)</f>
        <v/>
      </c>
      <c r="M165" s="479" t="str">
        <f t="shared" ref="M165:M166" si="1424">IF(L165="","",L165)</f>
        <v/>
      </c>
      <c r="N165" s="479" t="str">
        <f t="shared" ref="N165:N166" si="1425">IF(M165="","",M165)</f>
        <v/>
      </c>
      <c r="O165" s="479" t="str">
        <f t="shared" ref="O165:O166" si="1426">IF(N165="","",N165)</f>
        <v/>
      </c>
      <c r="P165" s="479" t="str">
        <f t="shared" ref="P165:P166" si="1427">IF(O165="","",O165)</f>
        <v/>
      </c>
      <c r="Q165" s="479" t="str">
        <f t="shared" ref="Q165:Q166" si="1428">IF(P165="","",P165)</f>
        <v/>
      </c>
      <c r="R165" s="479" t="str">
        <f t="shared" ref="R165:R166" si="1429">IF(Q165="","",Q165)</f>
        <v/>
      </c>
      <c r="S165" s="479" t="str">
        <f t="shared" ref="S165:S166" si="1430">IF(R165="","",R165)</f>
        <v/>
      </c>
      <c r="T165" s="480">
        <f t="shared" si="848"/>
        <v>0</v>
      </c>
      <c r="U165" s="481"/>
      <c r="V165" s="482" t="str">
        <f t="shared" ref="V165:V166" si="1431">IF(U165="","",U165)</f>
        <v/>
      </c>
      <c r="W165" s="482" t="str">
        <f t="shared" ref="W165:W166" si="1432">IF(V165="","",V165)</f>
        <v/>
      </c>
      <c r="X165" s="482" t="str">
        <f t="shared" ref="X165:X166" si="1433">IF(W165="","",W165)</f>
        <v/>
      </c>
      <c r="Y165" s="482" t="str">
        <f t="shared" ref="Y165:Y166" si="1434">IF(X165="","",X165)</f>
        <v/>
      </c>
      <c r="Z165" s="482" t="str">
        <f t="shared" ref="Z165:Z166" si="1435">IF(Y165="","",Y165)</f>
        <v/>
      </c>
      <c r="AA165" s="482" t="str">
        <f t="shared" ref="AA165:AA166" si="1436">IF(Z165="","",Z165)</f>
        <v/>
      </c>
      <c r="AB165" s="482" t="str">
        <f t="shared" ref="AB165:AB166" si="1437">IF(AA165="","",AA165)</f>
        <v/>
      </c>
      <c r="AC165" s="482" t="str">
        <f t="shared" ref="AC165:AC166" si="1438">IF(AB165="","",AB165)</f>
        <v/>
      </c>
      <c r="AD165" s="482" t="str">
        <f t="shared" ref="AD165:AD166" si="1439">IF(AC165="","",AC165)</f>
        <v/>
      </c>
      <c r="AE165" s="482" t="str">
        <f t="shared" ref="AE165:AE166" si="1440">IF(AD165="","",AD165)</f>
        <v/>
      </c>
      <c r="AF165" s="482" t="str">
        <f t="shared" ref="AF165:AF166" si="1441">IF(AE165="","",AE165)</f>
        <v/>
      </c>
      <c r="AG165" s="480">
        <f t="shared" si="849"/>
        <v>0</v>
      </c>
      <c r="AN165" s="468">
        <v>5</v>
      </c>
      <c r="AO165" s="468">
        <v>2</v>
      </c>
      <c r="AP165" s="468">
        <v>4</v>
      </c>
      <c r="AQ165" s="476">
        <f ca="1">IF($AP165=1,IF(INDIRECT(ADDRESS(($AN165-1)*3+$AO165+5,$AP165+7))="",0,INDIRECT(ADDRESS(($AN165-1)*3+$AO165+5,$AP165+7))),IF(INDIRECT(ADDRESS(($AN165-1)*3+$AO165+5,$AP165+7))="",0,IF(COUNTIF(INDIRECT(ADDRESS(($AN165-1)*36+($AO165-1)*12+6,COLUMN())):INDIRECT(ADDRESS(($AN165-1)*36+($AO165-1)*12+$AP165+4,COLUMN())),INDIRECT(ADDRESS(($AN165-1)*3+$AO165+5,$AP165+7)))&gt;=1,0,INDIRECT(ADDRESS(($AN165-1)*3+$AO165+5,$AP165+7)))))</f>
        <v>0</v>
      </c>
      <c r="AR165" s="468">
        <f ca="1">COUNTIF(INDIRECT("H"&amp;(ROW()+12*(($AN165-1)*3+$AO165)-ROW())/12+5):INDIRECT("S"&amp;(ROW()+12*(($AN165-1)*3+$AO165)-ROW())/12+5),AQ165)</f>
        <v>0</v>
      </c>
      <c r="AS165" s="476">
        <f ca="1">IF($AP165=1,IF(INDIRECT(ADDRESS(($AN165-1)*3+$AO165+5,$AP165+20))="",0,INDIRECT(ADDRESS(($AN165-1)*3+$AO165+5,$AP165+20))),IF(INDIRECT(ADDRESS(($AN165-1)*3+$AO165+5,$AP165+20))="",0,IF(COUNTIF(INDIRECT(ADDRESS(($AN165-1)*36+($AO165-1)*12+6,COLUMN())):INDIRECT(ADDRESS(($AN165-1)*36+($AO165-1)*12+$AP165+4,COLUMN())),INDIRECT(ADDRESS(($AN165-1)*3+$AO165+5,$AP165+20)))&gt;=1,0,INDIRECT(ADDRESS(($AN165-1)*3+$AO165+5,$AP165+20)))))</f>
        <v>0</v>
      </c>
      <c r="AT165" s="468">
        <f ca="1">COUNTIF(INDIRECT("U"&amp;(ROW()+12*(($AN165-1)*3+$AO165)-ROW())/12+5):INDIRECT("AF"&amp;(ROW()+12*(($AN165-1)*3+$AO165)-ROW())/12+5),AS165)</f>
        <v>0</v>
      </c>
      <c r="AU165" s="468">
        <f ca="1">IF(AND(AQ165+AS165&gt;0,AR165+AT165&gt;0),COUNTIF(AU$6:AU164,"&gt;0")+1,0)</f>
        <v>0</v>
      </c>
      <c r="BE165" s="468">
        <v>1</v>
      </c>
      <c r="BG165" s="484">
        <f t="shared" ref="BG165" si="1442">SUM(H165:H166)</f>
        <v>0</v>
      </c>
      <c r="BH165" s="484">
        <f t="shared" ref="BH165" si="1443">SUM(I165:I166)</f>
        <v>0</v>
      </c>
      <c r="BI165" s="484">
        <f t="shared" ref="BI165" si="1444">SUM(J165:J166)</f>
        <v>0</v>
      </c>
      <c r="BJ165" s="484">
        <f t="shared" ref="BJ165" si="1445">SUM(K165:K166)</f>
        <v>0</v>
      </c>
      <c r="BK165" s="484">
        <f t="shared" ref="BK165" si="1446">SUM(L165:L166)</f>
        <v>0</v>
      </c>
      <c r="BL165" s="484">
        <f t="shared" ref="BL165" si="1447">SUM(M165:M166)</f>
        <v>0</v>
      </c>
      <c r="BM165" s="484">
        <f t="shared" ref="BM165" si="1448">SUM(N165:N166)</f>
        <v>0</v>
      </c>
      <c r="BN165" s="484">
        <f t="shared" ref="BN165" si="1449">SUM(O165:O166)</f>
        <v>0</v>
      </c>
      <c r="BO165" s="484">
        <f t="shared" ref="BO165" si="1450">SUM(P165:P166)</f>
        <v>0</v>
      </c>
      <c r="BP165" s="484">
        <f t="shared" ref="BP165" si="1451">SUM(Q165:Q166)</f>
        <v>0</v>
      </c>
      <c r="BQ165" s="484">
        <f t="shared" ref="BQ165" si="1452">SUM(R165:R166)</f>
        <v>0</v>
      </c>
      <c r="BR165" s="484">
        <f t="shared" ref="BR165" si="1453">SUM(S165:S166)</f>
        <v>0</v>
      </c>
      <c r="BT165" s="484">
        <f t="shared" ref="BT165" si="1454">SUM(U165:U166)</f>
        <v>0</v>
      </c>
      <c r="BU165" s="484">
        <f t="shared" ref="BU165" si="1455">SUM(V165:V166)</f>
        <v>0</v>
      </c>
      <c r="BV165" s="484">
        <f t="shared" ref="BV165" si="1456">SUM(W165:W166)</f>
        <v>0</v>
      </c>
      <c r="BW165" s="484">
        <f t="shared" ref="BW165" si="1457">SUM(X165:X166)</f>
        <v>0</v>
      </c>
      <c r="BX165" s="484">
        <f t="shared" ref="BX165" si="1458">SUM(Y165:Y166)</f>
        <v>0</v>
      </c>
      <c r="BY165" s="484">
        <f t="shared" ref="BY165" si="1459">SUM(Z165:Z166)</f>
        <v>0</v>
      </c>
      <c r="BZ165" s="484">
        <f t="shared" ref="BZ165" si="1460">SUM(AA165:AA166)</f>
        <v>0</v>
      </c>
      <c r="CA165" s="484">
        <f t="shared" ref="CA165" si="1461">SUM(AB165:AB166)</f>
        <v>0</v>
      </c>
      <c r="CB165" s="484">
        <f t="shared" ref="CB165" si="1462">SUM(AC165:AC166)</f>
        <v>0</v>
      </c>
      <c r="CC165" s="484">
        <f t="shared" ref="CC165" si="1463">SUM(AD165:AD166)</f>
        <v>0</v>
      </c>
      <c r="CD165" s="484">
        <f t="shared" ref="CD165" si="1464">SUM(AE165:AE166)</f>
        <v>0</v>
      </c>
      <c r="CE165" s="484">
        <f t="shared" ref="CE165" si="1465">SUM(AF165:AF166)</f>
        <v>0</v>
      </c>
      <c r="CH165" s="485" t="s">
        <v>391</v>
      </c>
      <c r="CI165" s="484">
        <f>IF(OR($D165="副園長",$D165="教頭",$D165="主任保育士",$D165="主幹教諭"),0,BG165)</f>
        <v>0</v>
      </c>
      <c r="CJ165" s="484">
        <f t="shared" ref="CJ165" si="1466">IF(OR($D165="副園長",$D165="教頭",$D165="主任保育士",$D165="主幹教諭"),0,BH165)</f>
        <v>0</v>
      </c>
      <c r="CK165" s="484">
        <f t="shared" ref="CK165" si="1467">IF(OR($D165="副園長",$D165="教頭",$D165="主任保育士",$D165="主幹教諭"),0,BI165)</f>
        <v>0</v>
      </c>
      <c r="CL165" s="484">
        <f t="shared" ref="CL165" si="1468">IF(OR($D165="副園長",$D165="教頭",$D165="主任保育士",$D165="主幹教諭"),0,BJ165)</f>
        <v>0</v>
      </c>
      <c r="CM165" s="484">
        <f t="shared" ref="CM165" si="1469">IF(OR($D165="副園長",$D165="教頭",$D165="主任保育士",$D165="主幹教諭"),0,BK165)</f>
        <v>0</v>
      </c>
      <c r="CN165" s="484">
        <f t="shared" ref="CN165" si="1470">IF(OR($D165="副園長",$D165="教頭",$D165="主任保育士",$D165="主幹教諭"),0,BL165)</f>
        <v>0</v>
      </c>
      <c r="CO165" s="484">
        <f t="shared" ref="CO165" si="1471">IF(OR($D165="副園長",$D165="教頭",$D165="主任保育士",$D165="主幹教諭"),0,BM165)</f>
        <v>0</v>
      </c>
      <c r="CP165" s="484">
        <f t="shared" ref="CP165" si="1472">IF(OR($D165="副園長",$D165="教頭",$D165="主任保育士",$D165="主幹教諭"),0,BN165)</f>
        <v>0</v>
      </c>
      <c r="CQ165" s="484">
        <f t="shared" ref="CQ165" si="1473">IF(OR($D165="副園長",$D165="教頭",$D165="主任保育士",$D165="主幹教諭"),0,BO165)</f>
        <v>0</v>
      </c>
      <c r="CR165" s="484">
        <f t="shared" ref="CR165" si="1474">IF(OR($D165="副園長",$D165="教頭",$D165="主任保育士",$D165="主幹教諭"),0,BP165)</f>
        <v>0</v>
      </c>
      <c r="CS165" s="484">
        <f t="shared" ref="CS165" si="1475">IF(OR($D165="副園長",$D165="教頭",$D165="主任保育士",$D165="主幹教諭"),0,BQ165)</f>
        <v>0</v>
      </c>
      <c r="CT165" s="484">
        <f t="shared" ref="CT165" si="1476">IF(OR($D165="副園長",$D165="教頭",$D165="主任保育士",$D165="主幹教諭"),0,BR165)</f>
        <v>0</v>
      </c>
    </row>
    <row r="166" spans="1:98" x14ac:dyDescent="0.15">
      <c r="A166" s="734"/>
      <c r="B166" s="737"/>
      <c r="C166" s="737"/>
      <c r="D166" s="737"/>
      <c r="E166" s="740"/>
      <c r="F166" s="737"/>
      <c r="G166" s="486" t="s">
        <v>320</v>
      </c>
      <c r="H166" s="487"/>
      <c r="I166" s="488" t="str">
        <f t="shared" si="1420"/>
        <v/>
      </c>
      <c r="J166" s="488" t="str">
        <f t="shared" si="1421"/>
        <v/>
      </c>
      <c r="K166" s="488" t="str">
        <f t="shared" si="1422"/>
        <v/>
      </c>
      <c r="L166" s="488" t="str">
        <f t="shared" si="1423"/>
        <v/>
      </c>
      <c r="M166" s="488" t="str">
        <f t="shared" si="1424"/>
        <v/>
      </c>
      <c r="N166" s="488" t="str">
        <f t="shared" si="1425"/>
        <v/>
      </c>
      <c r="O166" s="488" t="str">
        <f t="shared" si="1426"/>
        <v/>
      </c>
      <c r="P166" s="488" t="str">
        <f t="shared" si="1427"/>
        <v/>
      </c>
      <c r="Q166" s="488" t="str">
        <f t="shared" si="1428"/>
        <v/>
      </c>
      <c r="R166" s="488" t="str">
        <f t="shared" si="1429"/>
        <v/>
      </c>
      <c r="S166" s="488" t="str">
        <f t="shared" si="1430"/>
        <v/>
      </c>
      <c r="T166" s="489">
        <f t="shared" si="848"/>
        <v>0</v>
      </c>
      <c r="U166" s="490"/>
      <c r="V166" s="491" t="str">
        <f t="shared" si="1431"/>
        <v/>
      </c>
      <c r="W166" s="491" t="str">
        <f t="shared" si="1432"/>
        <v/>
      </c>
      <c r="X166" s="491" t="str">
        <f t="shared" si="1433"/>
        <v/>
      </c>
      <c r="Y166" s="491" t="str">
        <f t="shared" si="1434"/>
        <v/>
      </c>
      <c r="Z166" s="491" t="str">
        <f t="shared" si="1435"/>
        <v/>
      </c>
      <c r="AA166" s="491" t="str">
        <f t="shared" si="1436"/>
        <v/>
      </c>
      <c r="AB166" s="491" t="str">
        <f t="shared" si="1437"/>
        <v/>
      </c>
      <c r="AC166" s="491" t="str">
        <f t="shared" si="1438"/>
        <v/>
      </c>
      <c r="AD166" s="491" t="str">
        <f t="shared" si="1439"/>
        <v/>
      </c>
      <c r="AE166" s="491" t="str">
        <f t="shared" si="1440"/>
        <v/>
      </c>
      <c r="AF166" s="491" t="str">
        <f t="shared" si="1441"/>
        <v/>
      </c>
      <c r="AG166" s="489">
        <f t="shared" si="849"/>
        <v>0</v>
      </c>
      <c r="AN166" s="468">
        <v>5</v>
      </c>
      <c r="AO166" s="468">
        <v>2</v>
      </c>
      <c r="AP166" s="468">
        <v>5</v>
      </c>
      <c r="AQ166" s="476">
        <f ca="1">IF($AP166=1,IF(INDIRECT(ADDRESS(($AN166-1)*3+$AO166+5,$AP166+7))="",0,INDIRECT(ADDRESS(($AN166-1)*3+$AO166+5,$AP166+7))),IF(INDIRECT(ADDRESS(($AN166-1)*3+$AO166+5,$AP166+7))="",0,IF(COUNTIF(INDIRECT(ADDRESS(($AN166-1)*36+($AO166-1)*12+6,COLUMN())):INDIRECT(ADDRESS(($AN166-1)*36+($AO166-1)*12+$AP166+4,COLUMN())),INDIRECT(ADDRESS(($AN166-1)*3+$AO166+5,$AP166+7)))&gt;=1,0,INDIRECT(ADDRESS(($AN166-1)*3+$AO166+5,$AP166+7)))))</f>
        <v>0</v>
      </c>
      <c r="AR166" s="468">
        <f ca="1">COUNTIF(INDIRECT("H"&amp;(ROW()+12*(($AN166-1)*3+$AO166)-ROW())/12+5):INDIRECT("S"&amp;(ROW()+12*(($AN166-1)*3+$AO166)-ROW())/12+5),AQ166)</f>
        <v>0</v>
      </c>
      <c r="AS166" s="476">
        <f ca="1">IF($AP166=1,IF(INDIRECT(ADDRESS(($AN166-1)*3+$AO166+5,$AP166+20))="",0,INDIRECT(ADDRESS(($AN166-1)*3+$AO166+5,$AP166+20))),IF(INDIRECT(ADDRESS(($AN166-1)*3+$AO166+5,$AP166+20))="",0,IF(COUNTIF(INDIRECT(ADDRESS(($AN166-1)*36+($AO166-1)*12+6,COLUMN())):INDIRECT(ADDRESS(($AN166-1)*36+($AO166-1)*12+$AP166+4,COLUMN())),INDIRECT(ADDRESS(($AN166-1)*3+$AO166+5,$AP166+20)))&gt;=1,0,INDIRECT(ADDRESS(($AN166-1)*3+$AO166+5,$AP166+20)))))</f>
        <v>0</v>
      </c>
      <c r="AT166" s="468">
        <f ca="1">COUNTIF(INDIRECT("U"&amp;(ROW()+12*(($AN166-1)*3+$AO166)-ROW())/12+5):INDIRECT("AF"&amp;(ROW()+12*(($AN166-1)*3+$AO166)-ROW())/12+5),AS166)</f>
        <v>0</v>
      </c>
      <c r="AU166" s="468">
        <f ca="1">IF(AND(AQ166+AS166&gt;0,AR166+AT166&gt;0),COUNTIF(AU$6:AU165,"&gt;0")+1,0)</f>
        <v>0</v>
      </c>
      <c r="BE166" s="468">
        <v>2</v>
      </c>
      <c r="BF166" s="468" t="s">
        <v>319</v>
      </c>
      <c r="BG166" s="484">
        <f>IF(BG165+BT165&gt;マスタ!$C$3,1,0)</f>
        <v>0</v>
      </c>
      <c r="BH166" s="484">
        <f>IF(BH165+BU165&gt;マスタ!$C$3,1,0)</f>
        <v>0</v>
      </c>
      <c r="BI166" s="484">
        <f>IF(BI165+BV165&gt;マスタ!$C$3,1,0)</f>
        <v>0</v>
      </c>
      <c r="BJ166" s="484">
        <f>IF(BJ165+BW165&gt;マスタ!$C$3,1,0)</f>
        <v>0</v>
      </c>
      <c r="BK166" s="484">
        <f>IF(BK165+BX165&gt;マスタ!$C$3,1,0)</f>
        <v>0</v>
      </c>
      <c r="BL166" s="484">
        <f>IF(BL165+BY165&gt;マスタ!$C$3,1,0)</f>
        <v>0</v>
      </c>
      <c r="BM166" s="484">
        <f>IF(BM165+BZ165&gt;マスタ!$C$3,1,0)</f>
        <v>0</v>
      </c>
      <c r="BN166" s="484">
        <f>IF(BN165+CA165&gt;マスタ!$C$3,1,0)</f>
        <v>0</v>
      </c>
      <c r="BO166" s="484">
        <f>IF(BO165+CB165&gt;マスタ!$C$3,1,0)</f>
        <v>0</v>
      </c>
      <c r="BP166" s="484">
        <f>IF(BP165+CC165&gt;マスタ!$C$3,1,0)</f>
        <v>0</v>
      </c>
      <c r="BQ166" s="484">
        <f>IF(BQ165+CD165&gt;マスタ!$C$3,1,0)</f>
        <v>0</v>
      </c>
      <c r="BR166" s="484">
        <f>IF(BR165+CE165&gt;マスタ!$C$3,1,0)</f>
        <v>0</v>
      </c>
      <c r="BT166" s="484"/>
      <c r="BU166" s="484"/>
      <c r="BV166" s="484"/>
      <c r="BW166" s="484"/>
      <c r="BX166" s="484"/>
      <c r="BY166" s="484"/>
      <c r="BZ166" s="484"/>
      <c r="CA166" s="484"/>
      <c r="CB166" s="484"/>
      <c r="CC166" s="484"/>
      <c r="CD166" s="484"/>
      <c r="CE166" s="484"/>
    </row>
    <row r="167" spans="1:98" x14ac:dyDescent="0.15">
      <c r="A167" s="735"/>
      <c r="B167" s="738"/>
      <c r="C167" s="738"/>
      <c r="D167" s="738"/>
      <c r="E167" s="741"/>
      <c r="F167" s="738"/>
      <c r="G167" s="492" t="s">
        <v>462</v>
      </c>
      <c r="H167" s="493"/>
      <c r="I167" s="494"/>
      <c r="J167" s="494"/>
      <c r="K167" s="494"/>
      <c r="L167" s="494"/>
      <c r="M167" s="494"/>
      <c r="N167" s="494"/>
      <c r="O167" s="494"/>
      <c r="P167" s="494"/>
      <c r="Q167" s="494"/>
      <c r="R167" s="494"/>
      <c r="S167" s="494"/>
      <c r="T167" s="495">
        <f t="shared" si="848"/>
        <v>0</v>
      </c>
      <c r="U167" s="496"/>
      <c r="V167" s="497"/>
      <c r="W167" s="497"/>
      <c r="X167" s="497"/>
      <c r="Y167" s="497"/>
      <c r="Z167" s="497"/>
      <c r="AA167" s="497"/>
      <c r="AB167" s="497"/>
      <c r="AC167" s="497"/>
      <c r="AD167" s="497"/>
      <c r="AE167" s="497"/>
      <c r="AF167" s="497"/>
      <c r="AG167" s="495">
        <f t="shared" si="849"/>
        <v>0</v>
      </c>
      <c r="AN167" s="468">
        <v>5</v>
      </c>
      <c r="AO167" s="468">
        <v>2</v>
      </c>
      <c r="AP167" s="468">
        <v>6</v>
      </c>
      <c r="AQ167" s="476">
        <f ca="1">IF($AP167=1,IF(INDIRECT(ADDRESS(($AN167-1)*3+$AO167+5,$AP167+7))="",0,INDIRECT(ADDRESS(($AN167-1)*3+$AO167+5,$AP167+7))),IF(INDIRECT(ADDRESS(($AN167-1)*3+$AO167+5,$AP167+7))="",0,IF(COUNTIF(INDIRECT(ADDRESS(($AN167-1)*36+($AO167-1)*12+6,COLUMN())):INDIRECT(ADDRESS(($AN167-1)*36+($AO167-1)*12+$AP167+4,COLUMN())),INDIRECT(ADDRESS(($AN167-1)*3+$AO167+5,$AP167+7)))&gt;=1,0,INDIRECT(ADDRESS(($AN167-1)*3+$AO167+5,$AP167+7)))))</f>
        <v>0</v>
      </c>
      <c r="AR167" s="468">
        <f ca="1">COUNTIF(INDIRECT("H"&amp;(ROW()+12*(($AN167-1)*3+$AO167)-ROW())/12+5):INDIRECT("S"&amp;(ROW()+12*(($AN167-1)*3+$AO167)-ROW())/12+5),AQ167)</f>
        <v>0</v>
      </c>
      <c r="AS167" s="476">
        <f ca="1">IF($AP167=1,IF(INDIRECT(ADDRESS(($AN167-1)*3+$AO167+5,$AP167+20))="",0,INDIRECT(ADDRESS(($AN167-1)*3+$AO167+5,$AP167+20))),IF(INDIRECT(ADDRESS(($AN167-1)*3+$AO167+5,$AP167+20))="",0,IF(COUNTIF(INDIRECT(ADDRESS(($AN167-1)*36+($AO167-1)*12+6,COLUMN())):INDIRECT(ADDRESS(($AN167-1)*36+($AO167-1)*12+$AP167+4,COLUMN())),INDIRECT(ADDRESS(($AN167-1)*3+$AO167+5,$AP167+20)))&gt;=1,0,INDIRECT(ADDRESS(($AN167-1)*3+$AO167+5,$AP167+20)))))</f>
        <v>0</v>
      </c>
      <c r="AT167" s="468">
        <f ca="1">COUNTIF(INDIRECT("U"&amp;(ROW()+12*(($AN167-1)*3+$AO167)-ROW())/12+5):INDIRECT("AF"&amp;(ROW()+12*(($AN167-1)*3+$AO167)-ROW())/12+5),AS167)</f>
        <v>0</v>
      </c>
      <c r="AU167" s="468">
        <f ca="1">IF(AND(AQ167+AS167&gt;0,AR167+AT167&gt;0),COUNTIF(AU$6:AU166,"&gt;0")+1,0)</f>
        <v>0</v>
      </c>
      <c r="BE167" s="468">
        <v>3</v>
      </c>
      <c r="BF167" s="485"/>
      <c r="BG167" s="484"/>
      <c r="BH167" s="484"/>
      <c r="BI167" s="484"/>
      <c r="BJ167" s="484"/>
      <c r="BK167" s="484"/>
      <c r="BL167" s="484"/>
      <c r="BM167" s="484"/>
      <c r="BN167" s="484"/>
      <c r="BO167" s="484"/>
      <c r="BP167" s="484"/>
      <c r="BQ167" s="484"/>
      <c r="BR167" s="484"/>
      <c r="BT167" s="484"/>
      <c r="BU167" s="484"/>
      <c r="BV167" s="484"/>
      <c r="BW167" s="484"/>
      <c r="BX167" s="484"/>
      <c r="BY167" s="484"/>
      <c r="BZ167" s="484"/>
      <c r="CA167" s="484"/>
      <c r="CB167" s="484"/>
      <c r="CC167" s="484"/>
      <c r="CD167" s="484"/>
      <c r="CE167" s="484"/>
    </row>
    <row r="168" spans="1:98" x14ac:dyDescent="0.15">
      <c r="A168" s="733">
        <v>55</v>
      </c>
      <c r="B168" s="736"/>
      <c r="C168" s="736"/>
      <c r="D168" s="736"/>
      <c r="E168" s="739"/>
      <c r="F168" s="736"/>
      <c r="G168" s="477" t="s">
        <v>321</v>
      </c>
      <c r="H168" s="478"/>
      <c r="I168" s="479" t="str">
        <f t="shared" ref="I168:I169" si="1477">IF(H168="","",H168)</f>
        <v/>
      </c>
      <c r="J168" s="479" t="str">
        <f t="shared" ref="J168:J169" si="1478">IF(I168="","",I168)</f>
        <v/>
      </c>
      <c r="K168" s="479" t="str">
        <f t="shared" ref="K168:K169" si="1479">IF(J168="","",J168)</f>
        <v/>
      </c>
      <c r="L168" s="479" t="str">
        <f t="shared" ref="L168:L169" si="1480">IF(K168="","",K168)</f>
        <v/>
      </c>
      <c r="M168" s="479" t="str">
        <f t="shared" ref="M168:M169" si="1481">IF(L168="","",L168)</f>
        <v/>
      </c>
      <c r="N168" s="479" t="str">
        <f t="shared" ref="N168:N169" si="1482">IF(M168="","",M168)</f>
        <v/>
      </c>
      <c r="O168" s="479" t="str">
        <f t="shared" ref="O168:O169" si="1483">IF(N168="","",N168)</f>
        <v/>
      </c>
      <c r="P168" s="479" t="str">
        <f t="shared" ref="P168:P169" si="1484">IF(O168="","",O168)</f>
        <v/>
      </c>
      <c r="Q168" s="479" t="str">
        <f t="shared" ref="Q168:Q169" si="1485">IF(P168="","",P168)</f>
        <v/>
      </c>
      <c r="R168" s="479" t="str">
        <f t="shared" ref="R168:R169" si="1486">IF(Q168="","",Q168)</f>
        <v/>
      </c>
      <c r="S168" s="479" t="str">
        <f t="shared" ref="S168:S169" si="1487">IF(R168="","",R168)</f>
        <v/>
      </c>
      <c r="T168" s="480">
        <f t="shared" si="848"/>
        <v>0</v>
      </c>
      <c r="U168" s="481"/>
      <c r="V168" s="482" t="str">
        <f t="shared" ref="V168:V169" si="1488">IF(U168="","",U168)</f>
        <v/>
      </c>
      <c r="W168" s="482" t="str">
        <f t="shared" ref="W168:W169" si="1489">IF(V168="","",V168)</f>
        <v/>
      </c>
      <c r="X168" s="482" t="str">
        <f t="shared" ref="X168:X169" si="1490">IF(W168="","",W168)</f>
        <v/>
      </c>
      <c r="Y168" s="482" t="str">
        <f t="shared" ref="Y168:Y169" si="1491">IF(X168="","",X168)</f>
        <v/>
      </c>
      <c r="Z168" s="482" t="str">
        <f t="shared" ref="Z168:Z169" si="1492">IF(Y168="","",Y168)</f>
        <v/>
      </c>
      <c r="AA168" s="482" t="str">
        <f t="shared" ref="AA168:AA169" si="1493">IF(Z168="","",Z168)</f>
        <v/>
      </c>
      <c r="AB168" s="482" t="str">
        <f t="shared" ref="AB168:AB169" si="1494">IF(AA168="","",AA168)</f>
        <v/>
      </c>
      <c r="AC168" s="482" t="str">
        <f t="shared" ref="AC168:AC169" si="1495">IF(AB168="","",AB168)</f>
        <v/>
      </c>
      <c r="AD168" s="482" t="str">
        <f t="shared" ref="AD168:AD169" si="1496">IF(AC168="","",AC168)</f>
        <v/>
      </c>
      <c r="AE168" s="482" t="str">
        <f t="shared" ref="AE168:AE169" si="1497">IF(AD168="","",AD168)</f>
        <v/>
      </c>
      <c r="AF168" s="482" t="str">
        <f t="shared" ref="AF168:AF169" si="1498">IF(AE168="","",AE168)</f>
        <v/>
      </c>
      <c r="AG168" s="480">
        <f t="shared" si="849"/>
        <v>0</v>
      </c>
      <c r="AN168" s="468">
        <v>5</v>
      </c>
      <c r="AO168" s="468">
        <v>2</v>
      </c>
      <c r="AP168" s="468">
        <v>7</v>
      </c>
      <c r="AQ168" s="476">
        <f ca="1">IF($AP168=1,IF(INDIRECT(ADDRESS(($AN168-1)*3+$AO168+5,$AP168+7))="",0,INDIRECT(ADDRESS(($AN168-1)*3+$AO168+5,$AP168+7))),IF(INDIRECT(ADDRESS(($AN168-1)*3+$AO168+5,$AP168+7))="",0,IF(COUNTIF(INDIRECT(ADDRESS(($AN168-1)*36+($AO168-1)*12+6,COLUMN())):INDIRECT(ADDRESS(($AN168-1)*36+($AO168-1)*12+$AP168+4,COLUMN())),INDIRECT(ADDRESS(($AN168-1)*3+$AO168+5,$AP168+7)))&gt;=1,0,INDIRECT(ADDRESS(($AN168-1)*3+$AO168+5,$AP168+7)))))</f>
        <v>0</v>
      </c>
      <c r="AR168" s="468">
        <f ca="1">COUNTIF(INDIRECT("H"&amp;(ROW()+12*(($AN168-1)*3+$AO168)-ROW())/12+5):INDIRECT("S"&amp;(ROW()+12*(($AN168-1)*3+$AO168)-ROW())/12+5),AQ168)</f>
        <v>0</v>
      </c>
      <c r="AS168" s="476">
        <f ca="1">IF($AP168=1,IF(INDIRECT(ADDRESS(($AN168-1)*3+$AO168+5,$AP168+20))="",0,INDIRECT(ADDRESS(($AN168-1)*3+$AO168+5,$AP168+20))),IF(INDIRECT(ADDRESS(($AN168-1)*3+$AO168+5,$AP168+20))="",0,IF(COUNTIF(INDIRECT(ADDRESS(($AN168-1)*36+($AO168-1)*12+6,COLUMN())):INDIRECT(ADDRESS(($AN168-1)*36+($AO168-1)*12+$AP168+4,COLUMN())),INDIRECT(ADDRESS(($AN168-1)*3+$AO168+5,$AP168+20)))&gt;=1,0,INDIRECT(ADDRESS(($AN168-1)*3+$AO168+5,$AP168+20)))))</f>
        <v>0</v>
      </c>
      <c r="AT168" s="468">
        <f ca="1">COUNTIF(INDIRECT("U"&amp;(ROW()+12*(($AN168-1)*3+$AO168)-ROW())/12+5):INDIRECT("AF"&amp;(ROW()+12*(($AN168-1)*3+$AO168)-ROW())/12+5),AS168)</f>
        <v>0</v>
      </c>
      <c r="AU168" s="468">
        <f ca="1">IF(AND(AQ168+AS168&gt;0,AR168+AT168&gt;0),COUNTIF(AU$6:AU167,"&gt;0")+1,0)</f>
        <v>0</v>
      </c>
      <c r="BE168" s="468">
        <v>1</v>
      </c>
      <c r="BG168" s="484">
        <f t="shared" ref="BG168" si="1499">SUM(H168:H169)</f>
        <v>0</v>
      </c>
      <c r="BH168" s="484">
        <f t="shared" ref="BH168" si="1500">SUM(I168:I169)</f>
        <v>0</v>
      </c>
      <c r="BI168" s="484">
        <f t="shared" ref="BI168" si="1501">SUM(J168:J169)</f>
        <v>0</v>
      </c>
      <c r="BJ168" s="484">
        <f t="shared" ref="BJ168" si="1502">SUM(K168:K169)</f>
        <v>0</v>
      </c>
      <c r="BK168" s="484">
        <f t="shared" ref="BK168" si="1503">SUM(L168:L169)</f>
        <v>0</v>
      </c>
      <c r="BL168" s="484">
        <f t="shared" ref="BL168" si="1504">SUM(M168:M169)</f>
        <v>0</v>
      </c>
      <c r="BM168" s="484">
        <f t="shared" ref="BM168" si="1505">SUM(N168:N169)</f>
        <v>0</v>
      </c>
      <c r="BN168" s="484">
        <f t="shared" ref="BN168" si="1506">SUM(O168:O169)</f>
        <v>0</v>
      </c>
      <c r="BO168" s="484">
        <f t="shared" ref="BO168" si="1507">SUM(P168:P169)</f>
        <v>0</v>
      </c>
      <c r="BP168" s="484">
        <f t="shared" ref="BP168" si="1508">SUM(Q168:Q169)</f>
        <v>0</v>
      </c>
      <c r="BQ168" s="484">
        <f t="shared" ref="BQ168" si="1509">SUM(R168:R169)</f>
        <v>0</v>
      </c>
      <c r="BR168" s="484">
        <f t="shared" ref="BR168" si="1510">SUM(S168:S169)</f>
        <v>0</v>
      </c>
      <c r="BT168" s="484">
        <f t="shared" ref="BT168" si="1511">SUM(U168:U169)</f>
        <v>0</v>
      </c>
      <c r="BU168" s="484">
        <f t="shared" ref="BU168" si="1512">SUM(V168:V169)</f>
        <v>0</v>
      </c>
      <c r="BV168" s="484">
        <f t="shared" ref="BV168" si="1513">SUM(W168:W169)</f>
        <v>0</v>
      </c>
      <c r="BW168" s="484">
        <f t="shared" ref="BW168" si="1514">SUM(X168:X169)</f>
        <v>0</v>
      </c>
      <c r="BX168" s="484">
        <f t="shared" ref="BX168" si="1515">SUM(Y168:Y169)</f>
        <v>0</v>
      </c>
      <c r="BY168" s="484">
        <f t="shared" ref="BY168" si="1516">SUM(Z168:Z169)</f>
        <v>0</v>
      </c>
      <c r="BZ168" s="484">
        <f t="shared" ref="BZ168" si="1517">SUM(AA168:AA169)</f>
        <v>0</v>
      </c>
      <c r="CA168" s="484">
        <f t="shared" ref="CA168" si="1518">SUM(AB168:AB169)</f>
        <v>0</v>
      </c>
      <c r="CB168" s="484">
        <f t="shared" ref="CB168" si="1519">SUM(AC168:AC169)</f>
        <v>0</v>
      </c>
      <c r="CC168" s="484">
        <f t="shared" ref="CC168" si="1520">SUM(AD168:AD169)</f>
        <v>0</v>
      </c>
      <c r="CD168" s="484">
        <f t="shared" ref="CD168" si="1521">SUM(AE168:AE169)</f>
        <v>0</v>
      </c>
      <c r="CE168" s="484">
        <f t="shared" ref="CE168" si="1522">SUM(AF168:AF169)</f>
        <v>0</v>
      </c>
      <c r="CH168" s="485" t="s">
        <v>391</v>
      </c>
      <c r="CI168" s="484">
        <f>IF(OR($D168="副園長",$D168="教頭",$D168="主任保育士",$D168="主幹教諭"),0,BG168)</f>
        <v>0</v>
      </c>
      <c r="CJ168" s="484">
        <f t="shared" ref="CJ168" si="1523">IF(OR($D168="副園長",$D168="教頭",$D168="主任保育士",$D168="主幹教諭"),0,BH168)</f>
        <v>0</v>
      </c>
      <c r="CK168" s="484">
        <f t="shared" ref="CK168" si="1524">IF(OR($D168="副園長",$D168="教頭",$D168="主任保育士",$D168="主幹教諭"),0,BI168)</f>
        <v>0</v>
      </c>
      <c r="CL168" s="484">
        <f t="shared" ref="CL168" si="1525">IF(OR($D168="副園長",$D168="教頭",$D168="主任保育士",$D168="主幹教諭"),0,BJ168)</f>
        <v>0</v>
      </c>
      <c r="CM168" s="484">
        <f t="shared" ref="CM168" si="1526">IF(OR($D168="副園長",$D168="教頭",$D168="主任保育士",$D168="主幹教諭"),0,BK168)</f>
        <v>0</v>
      </c>
      <c r="CN168" s="484">
        <f t="shared" ref="CN168" si="1527">IF(OR($D168="副園長",$D168="教頭",$D168="主任保育士",$D168="主幹教諭"),0,BL168)</f>
        <v>0</v>
      </c>
      <c r="CO168" s="484">
        <f t="shared" ref="CO168" si="1528">IF(OR($D168="副園長",$D168="教頭",$D168="主任保育士",$D168="主幹教諭"),0,BM168)</f>
        <v>0</v>
      </c>
      <c r="CP168" s="484">
        <f t="shared" ref="CP168" si="1529">IF(OR($D168="副園長",$D168="教頭",$D168="主任保育士",$D168="主幹教諭"),0,BN168)</f>
        <v>0</v>
      </c>
      <c r="CQ168" s="484">
        <f t="shared" ref="CQ168" si="1530">IF(OR($D168="副園長",$D168="教頭",$D168="主任保育士",$D168="主幹教諭"),0,BO168)</f>
        <v>0</v>
      </c>
      <c r="CR168" s="484">
        <f t="shared" ref="CR168" si="1531">IF(OR($D168="副園長",$D168="教頭",$D168="主任保育士",$D168="主幹教諭"),0,BP168)</f>
        <v>0</v>
      </c>
      <c r="CS168" s="484">
        <f t="shared" ref="CS168" si="1532">IF(OR($D168="副園長",$D168="教頭",$D168="主任保育士",$D168="主幹教諭"),0,BQ168)</f>
        <v>0</v>
      </c>
      <c r="CT168" s="484">
        <f t="shared" ref="CT168" si="1533">IF(OR($D168="副園長",$D168="教頭",$D168="主任保育士",$D168="主幹教諭"),0,BR168)</f>
        <v>0</v>
      </c>
    </row>
    <row r="169" spans="1:98" x14ac:dyDescent="0.15">
      <c r="A169" s="734"/>
      <c r="B169" s="737"/>
      <c r="C169" s="737"/>
      <c r="D169" s="737"/>
      <c r="E169" s="740"/>
      <c r="F169" s="737"/>
      <c r="G169" s="486" t="s">
        <v>320</v>
      </c>
      <c r="H169" s="487"/>
      <c r="I169" s="488" t="str">
        <f t="shared" si="1477"/>
        <v/>
      </c>
      <c r="J169" s="488" t="str">
        <f t="shared" si="1478"/>
        <v/>
      </c>
      <c r="K169" s="488" t="str">
        <f t="shared" si="1479"/>
        <v/>
      </c>
      <c r="L169" s="488" t="str">
        <f t="shared" si="1480"/>
        <v/>
      </c>
      <c r="M169" s="488" t="str">
        <f t="shared" si="1481"/>
        <v/>
      </c>
      <c r="N169" s="488" t="str">
        <f t="shared" si="1482"/>
        <v/>
      </c>
      <c r="O169" s="488" t="str">
        <f t="shared" si="1483"/>
        <v/>
      </c>
      <c r="P169" s="488" t="str">
        <f t="shared" si="1484"/>
        <v/>
      </c>
      <c r="Q169" s="488" t="str">
        <f t="shared" si="1485"/>
        <v/>
      </c>
      <c r="R169" s="488" t="str">
        <f t="shared" si="1486"/>
        <v/>
      </c>
      <c r="S169" s="488" t="str">
        <f t="shared" si="1487"/>
        <v/>
      </c>
      <c r="T169" s="489">
        <f t="shared" si="848"/>
        <v>0</v>
      </c>
      <c r="U169" s="490"/>
      <c r="V169" s="491" t="str">
        <f t="shared" si="1488"/>
        <v/>
      </c>
      <c r="W169" s="491" t="str">
        <f t="shared" si="1489"/>
        <v/>
      </c>
      <c r="X169" s="491" t="str">
        <f t="shared" si="1490"/>
        <v/>
      </c>
      <c r="Y169" s="491" t="str">
        <f t="shared" si="1491"/>
        <v/>
      </c>
      <c r="Z169" s="491" t="str">
        <f t="shared" si="1492"/>
        <v/>
      </c>
      <c r="AA169" s="491" t="str">
        <f t="shared" si="1493"/>
        <v/>
      </c>
      <c r="AB169" s="491" t="str">
        <f t="shared" si="1494"/>
        <v/>
      </c>
      <c r="AC169" s="491" t="str">
        <f t="shared" si="1495"/>
        <v/>
      </c>
      <c r="AD169" s="491" t="str">
        <f t="shared" si="1496"/>
        <v/>
      </c>
      <c r="AE169" s="491" t="str">
        <f t="shared" si="1497"/>
        <v/>
      </c>
      <c r="AF169" s="491" t="str">
        <f t="shared" si="1498"/>
        <v/>
      </c>
      <c r="AG169" s="489">
        <f t="shared" si="849"/>
        <v>0</v>
      </c>
      <c r="AN169" s="468">
        <v>5</v>
      </c>
      <c r="AO169" s="468">
        <v>2</v>
      </c>
      <c r="AP169" s="468">
        <v>8</v>
      </c>
      <c r="AQ169" s="476">
        <f ca="1">IF($AP169=1,IF(INDIRECT(ADDRESS(($AN169-1)*3+$AO169+5,$AP169+7))="",0,INDIRECT(ADDRESS(($AN169-1)*3+$AO169+5,$AP169+7))),IF(INDIRECT(ADDRESS(($AN169-1)*3+$AO169+5,$AP169+7))="",0,IF(COUNTIF(INDIRECT(ADDRESS(($AN169-1)*36+($AO169-1)*12+6,COLUMN())):INDIRECT(ADDRESS(($AN169-1)*36+($AO169-1)*12+$AP169+4,COLUMN())),INDIRECT(ADDRESS(($AN169-1)*3+$AO169+5,$AP169+7)))&gt;=1,0,INDIRECT(ADDRESS(($AN169-1)*3+$AO169+5,$AP169+7)))))</f>
        <v>0</v>
      </c>
      <c r="AR169" s="468">
        <f ca="1">COUNTIF(INDIRECT("H"&amp;(ROW()+12*(($AN169-1)*3+$AO169)-ROW())/12+5):INDIRECT("S"&amp;(ROW()+12*(($AN169-1)*3+$AO169)-ROW())/12+5),AQ169)</f>
        <v>0</v>
      </c>
      <c r="AS169" s="476">
        <f ca="1">IF($AP169=1,IF(INDIRECT(ADDRESS(($AN169-1)*3+$AO169+5,$AP169+20))="",0,INDIRECT(ADDRESS(($AN169-1)*3+$AO169+5,$AP169+20))),IF(INDIRECT(ADDRESS(($AN169-1)*3+$AO169+5,$AP169+20))="",0,IF(COUNTIF(INDIRECT(ADDRESS(($AN169-1)*36+($AO169-1)*12+6,COLUMN())):INDIRECT(ADDRESS(($AN169-1)*36+($AO169-1)*12+$AP169+4,COLUMN())),INDIRECT(ADDRESS(($AN169-1)*3+$AO169+5,$AP169+20)))&gt;=1,0,INDIRECT(ADDRESS(($AN169-1)*3+$AO169+5,$AP169+20)))))</f>
        <v>0</v>
      </c>
      <c r="AT169" s="468">
        <f ca="1">COUNTIF(INDIRECT("U"&amp;(ROW()+12*(($AN169-1)*3+$AO169)-ROW())/12+5):INDIRECT("AF"&amp;(ROW()+12*(($AN169-1)*3+$AO169)-ROW())/12+5),AS169)</f>
        <v>0</v>
      </c>
      <c r="AU169" s="468">
        <f ca="1">IF(AND(AQ169+AS169&gt;0,AR169+AT169&gt;0),COUNTIF(AU$6:AU168,"&gt;0")+1,0)</f>
        <v>0</v>
      </c>
      <c r="BE169" s="468">
        <v>2</v>
      </c>
      <c r="BF169" s="468" t="s">
        <v>319</v>
      </c>
      <c r="BG169" s="484">
        <f>IF(BG168+BT168&gt;マスタ!$C$3,1,0)</f>
        <v>0</v>
      </c>
      <c r="BH169" s="484">
        <f>IF(BH168+BU168&gt;マスタ!$C$3,1,0)</f>
        <v>0</v>
      </c>
      <c r="BI169" s="484">
        <f>IF(BI168+BV168&gt;マスタ!$C$3,1,0)</f>
        <v>0</v>
      </c>
      <c r="BJ169" s="484">
        <f>IF(BJ168+BW168&gt;マスタ!$C$3,1,0)</f>
        <v>0</v>
      </c>
      <c r="BK169" s="484">
        <f>IF(BK168+BX168&gt;マスタ!$C$3,1,0)</f>
        <v>0</v>
      </c>
      <c r="BL169" s="484">
        <f>IF(BL168+BY168&gt;マスタ!$C$3,1,0)</f>
        <v>0</v>
      </c>
      <c r="BM169" s="484">
        <f>IF(BM168+BZ168&gt;マスタ!$C$3,1,0)</f>
        <v>0</v>
      </c>
      <c r="BN169" s="484">
        <f>IF(BN168+CA168&gt;マスタ!$C$3,1,0)</f>
        <v>0</v>
      </c>
      <c r="BO169" s="484">
        <f>IF(BO168+CB168&gt;マスタ!$C$3,1,0)</f>
        <v>0</v>
      </c>
      <c r="BP169" s="484">
        <f>IF(BP168+CC168&gt;マスタ!$C$3,1,0)</f>
        <v>0</v>
      </c>
      <c r="BQ169" s="484">
        <f>IF(BQ168+CD168&gt;マスタ!$C$3,1,0)</f>
        <v>0</v>
      </c>
      <c r="BR169" s="484">
        <f>IF(BR168+CE168&gt;マスタ!$C$3,1,0)</f>
        <v>0</v>
      </c>
      <c r="BT169" s="484"/>
      <c r="BU169" s="484"/>
      <c r="BV169" s="484"/>
      <c r="BW169" s="484"/>
      <c r="BX169" s="484"/>
      <c r="BY169" s="484"/>
      <c r="BZ169" s="484"/>
      <c r="CA169" s="484"/>
      <c r="CB169" s="484"/>
      <c r="CC169" s="484"/>
      <c r="CD169" s="484"/>
      <c r="CE169" s="484"/>
    </row>
    <row r="170" spans="1:98" x14ac:dyDescent="0.15">
      <c r="A170" s="735"/>
      <c r="B170" s="738"/>
      <c r="C170" s="738"/>
      <c r="D170" s="738"/>
      <c r="E170" s="741"/>
      <c r="F170" s="738"/>
      <c r="G170" s="492" t="s">
        <v>462</v>
      </c>
      <c r="H170" s="493"/>
      <c r="I170" s="494"/>
      <c r="J170" s="494"/>
      <c r="K170" s="494"/>
      <c r="L170" s="494"/>
      <c r="M170" s="494"/>
      <c r="N170" s="494"/>
      <c r="O170" s="494"/>
      <c r="P170" s="494"/>
      <c r="Q170" s="494"/>
      <c r="R170" s="494"/>
      <c r="S170" s="494"/>
      <c r="T170" s="495">
        <f t="shared" si="848"/>
        <v>0</v>
      </c>
      <c r="U170" s="496"/>
      <c r="V170" s="497"/>
      <c r="W170" s="497"/>
      <c r="X170" s="497"/>
      <c r="Y170" s="497"/>
      <c r="Z170" s="497"/>
      <c r="AA170" s="497"/>
      <c r="AB170" s="497"/>
      <c r="AC170" s="497"/>
      <c r="AD170" s="497"/>
      <c r="AE170" s="497"/>
      <c r="AF170" s="497"/>
      <c r="AG170" s="495">
        <f t="shared" si="849"/>
        <v>0</v>
      </c>
      <c r="AN170" s="468">
        <v>5</v>
      </c>
      <c r="AO170" s="468">
        <v>2</v>
      </c>
      <c r="AP170" s="468">
        <v>9</v>
      </c>
      <c r="AQ170" s="476">
        <f ca="1">IF($AP170=1,IF(INDIRECT(ADDRESS(($AN170-1)*3+$AO170+5,$AP170+7))="",0,INDIRECT(ADDRESS(($AN170-1)*3+$AO170+5,$AP170+7))),IF(INDIRECT(ADDRESS(($AN170-1)*3+$AO170+5,$AP170+7))="",0,IF(COUNTIF(INDIRECT(ADDRESS(($AN170-1)*36+($AO170-1)*12+6,COLUMN())):INDIRECT(ADDRESS(($AN170-1)*36+($AO170-1)*12+$AP170+4,COLUMN())),INDIRECT(ADDRESS(($AN170-1)*3+$AO170+5,$AP170+7)))&gt;=1,0,INDIRECT(ADDRESS(($AN170-1)*3+$AO170+5,$AP170+7)))))</f>
        <v>0</v>
      </c>
      <c r="AR170" s="468">
        <f ca="1">COUNTIF(INDIRECT("H"&amp;(ROW()+12*(($AN170-1)*3+$AO170)-ROW())/12+5):INDIRECT("S"&amp;(ROW()+12*(($AN170-1)*3+$AO170)-ROW())/12+5),AQ170)</f>
        <v>0</v>
      </c>
      <c r="AS170" s="476">
        <f ca="1">IF($AP170=1,IF(INDIRECT(ADDRESS(($AN170-1)*3+$AO170+5,$AP170+20))="",0,INDIRECT(ADDRESS(($AN170-1)*3+$AO170+5,$AP170+20))),IF(INDIRECT(ADDRESS(($AN170-1)*3+$AO170+5,$AP170+20))="",0,IF(COUNTIF(INDIRECT(ADDRESS(($AN170-1)*36+($AO170-1)*12+6,COLUMN())):INDIRECT(ADDRESS(($AN170-1)*36+($AO170-1)*12+$AP170+4,COLUMN())),INDIRECT(ADDRESS(($AN170-1)*3+$AO170+5,$AP170+20)))&gt;=1,0,INDIRECT(ADDRESS(($AN170-1)*3+$AO170+5,$AP170+20)))))</f>
        <v>0</v>
      </c>
      <c r="AT170" s="468">
        <f ca="1">COUNTIF(INDIRECT("U"&amp;(ROW()+12*(($AN170-1)*3+$AO170)-ROW())/12+5):INDIRECT("AF"&amp;(ROW()+12*(($AN170-1)*3+$AO170)-ROW())/12+5),AS170)</f>
        <v>0</v>
      </c>
      <c r="AU170" s="468">
        <f ca="1">IF(AND(AQ170+AS170&gt;0,AR170+AT170&gt;0),COUNTIF(AU$6:AU169,"&gt;0")+1,0)</f>
        <v>0</v>
      </c>
      <c r="BE170" s="468">
        <v>3</v>
      </c>
      <c r="BF170" s="485"/>
      <c r="BG170" s="484"/>
      <c r="BH170" s="484"/>
      <c r="BI170" s="484"/>
      <c r="BJ170" s="484"/>
      <c r="BK170" s="484"/>
      <c r="BL170" s="484"/>
      <c r="BM170" s="484"/>
      <c r="BN170" s="484"/>
      <c r="BO170" s="484"/>
      <c r="BP170" s="484"/>
      <c r="BQ170" s="484"/>
      <c r="BR170" s="484"/>
      <c r="BT170" s="484"/>
      <c r="BU170" s="484"/>
      <c r="BV170" s="484"/>
      <c r="BW170" s="484"/>
      <c r="BX170" s="484"/>
      <c r="BY170" s="484"/>
      <c r="BZ170" s="484"/>
      <c r="CA170" s="484"/>
      <c r="CB170" s="484"/>
      <c r="CC170" s="484"/>
      <c r="CD170" s="484"/>
      <c r="CE170" s="484"/>
    </row>
    <row r="171" spans="1:98" x14ac:dyDescent="0.15">
      <c r="A171" s="733">
        <v>56</v>
      </c>
      <c r="B171" s="736"/>
      <c r="C171" s="736"/>
      <c r="D171" s="736"/>
      <c r="E171" s="739"/>
      <c r="F171" s="736"/>
      <c r="G171" s="477" t="s">
        <v>321</v>
      </c>
      <c r="H171" s="478"/>
      <c r="I171" s="479" t="str">
        <f t="shared" ref="I171:I172" si="1534">IF(H171="","",H171)</f>
        <v/>
      </c>
      <c r="J171" s="479" t="str">
        <f t="shared" ref="J171:J172" si="1535">IF(I171="","",I171)</f>
        <v/>
      </c>
      <c r="K171" s="479" t="str">
        <f t="shared" ref="K171:K172" si="1536">IF(J171="","",J171)</f>
        <v/>
      </c>
      <c r="L171" s="479" t="str">
        <f t="shared" ref="L171:L172" si="1537">IF(K171="","",K171)</f>
        <v/>
      </c>
      <c r="M171" s="479" t="str">
        <f t="shared" ref="M171:M172" si="1538">IF(L171="","",L171)</f>
        <v/>
      </c>
      <c r="N171" s="479" t="str">
        <f t="shared" ref="N171:N172" si="1539">IF(M171="","",M171)</f>
        <v/>
      </c>
      <c r="O171" s="479" t="str">
        <f t="shared" ref="O171:O172" si="1540">IF(N171="","",N171)</f>
        <v/>
      </c>
      <c r="P171" s="479" t="str">
        <f t="shared" ref="P171:P172" si="1541">IF(O171="","",O171)</f>
        <v/>
      </c>
      <c r="Q171" s="479" t="str">
        <f t="shared" ref="Q171:Q172" si="1542">IF(P171="","",P171)</f>
        <v/>
      </c>
      <c r="R171" s="479" t="str">
        <f t="shared" ref="R171:R172" si="1543">IF(Q171="","",Q171)</f>
        <v/>
      </c>
      <c r="S171" s="479" t="str">
        <f t="shared" ref="S171:S172" si="1544">IF(R171="","",R171)</f>
        <v/>
      </c>
      <c r="T171" s="480">
        <f t="shared" si="848"/>
        <v>0</v>
      </c>
      <c r="U171" s="481"/>
      <c r="V171" s="482" t="str">
        <f t="shared" ref="V171:V172" si="1545">IF(U171="","",U171)</f>
        <v/>
      </c>
      <c r="W171" s="482" t="str">
        <f t="shared" ref="W171:W172" si="1546">IF(V171="","",V171)</f>
        <v/>
      </c>
      <c r="X171" s="482" t="str">
        <f t="shared" ref="X171:X172" si="1547">IF(W171="","",W171)</f>
        <v/>
      </c>
      <c r="Y171" s="482" t="str">
        <f t="shared" ref="Y171:Y172" si="1548">IF(X171="","",X171)</f>
        <v/>
      </c>
      <c r="Z171" s="482" t="str">
        <f t="shared" ref="Z171:Z172" si="1549">IF(Y171="","",Y171)</f>
        <v/>
      </c>
      <c r="AA171" s="482" t="str">
        <f t="shared" ref="AA171:AA172" si="1550">IF(Z171="","",Z171)</f>
        <v/>
      </c>
      <c r="AB171" s="482" t="str">
        <f t="shared" ref="AB171:AB172" si="1551">IF(AA171="","",AA171)</f>
        <v/>
      </c>
      <c r="AC171" s="482" t="str">
        <f t="shared" ref="AC171:AC172" si="1552">IF(AB171="","",AB171)</f>
        <v/>
      </c>
      <c r="AD171" s="482" t="str">
        <f t="shared" ref="AD171:AD172" si="1553">IF(AC171="","",AC171)</f>
        <v/>
      </c>
      <c r="AE171" s="482" t="str">
        <f t="shared" ref="AE171:AE172" si="1554">IF(AD171="","",AD171)</f>
        <v/>
      </c>
      <c r="AF171" s="482" t="str">
        <f t="shared" ref="AF171:AF172" si="1555">IF(AE171="","",AE171)</f>
        <v/>
      </c>
      <c r="AG171" s="480">
        <f t="shared" si="849"/>
        <v>0</v>
      </c>
      <c r="AN171" s="468">
        <v>5</v>
      </c>
      <c r="AO171" s="468">
        <v>2</v>
      </c>
      <c r="AP171" s="468">
        <v>10</v>
      </c>
      <c r="AQ171" s="476">
        <f ca="1">IF($AP171=1,IF(INDIRECT(ADDRESS(($AN171-1)*3+$AO171+5,$AP171+7))="",0,INDIRECT(ADDRESS(($AN171-1)*3+$AO171+5,$AP171+7))),IF(INDIRECT(ADDRESS(($AN171-1)*3+$AO171+5,$AP171+7))="",0,IF(COUNTIF(INDIRECT(ADDRESS(($AN171-1)*36+($AO171-1)*12+6,COLUMN())):INDIRECT(ADDRESS(($AN171-1)*36+($AO171-1)*12+$AP171+4,COLUMN())),INDIRECT(ADDRESS(($AN171-1)*3+$AO171+5,$AP171+7)))&gt;=1,0,INDIRECT(ADDRESS(($AN171-1)*3+$AO171+5,$AP171+7)))))</f>
        <v>0</v>
      </c>
      <c r="AR171" s="468">
        <f ca="1">COUNTIF(INDIRECT("H"&amp;(ROW()+12*(($AN171-1)*3+$AO171)-ROW())/12+5):INDIRECT("S"&amp;(ROW()+12*(($AN171-1)*3+$AO171)-ROW())/12+5),AQ171)</f>
        <v>0</v>
      </c>
      <c r="AS171" s="476">
        <f ca="1">IF($AP171=1,IF(INDIRECT(ADDRESS(($AN171-1)*3+$AO171+5,$AP171+20))="",0,INDIRECT(ADDRESS(($AN171-1)*3+$AO171+5,$AP171+20))),IF(INDIRECT(ADDRESS(($AN171-1)*3+$AO171+5,$AP171+20))="",0,IF(COUNTIF(INDIRECT(ADDRESS(($AN171-1)*36+($AO171-1)*12+6,COLUMN())):INDIRECT(ADDRESS(($AN171-1)*36+($AO171-1)*12+$AP171+4,COLUMN())),INDIRECT(ADDRESS(($AN171-1)*3+$AO171+5,$AP171+20)))&gt;=1,0,INDIRECT(ADDRESS(($AN171-1)*3+$AO171+5,$AP171+20)))))</f>
        <v>0</v>
      </c>
      <c r="AT171" s="468">
        <f ca="1">COUNTIF(INDIRECT("U"&amp;(ROW()+12*(($AN171-1)*3+$AO171)-ROW())/12+5):INDIRECT("AF"&amp;(ROW()+12*(($AN171-1)*3+$AO171)-ROW())/12+5),AS171)</f>
        <v>0</v>
      </c>
      <c r="AU171" s="468">
        <f ca="1">IF(AND(AQ171+AS171&gt;0,AR171+AT171&gt;0),COUNTIF(AU$6:AU170,"&gt;0")+1,0)</f>
        <v>0</v>
      </c>
      <c r="BE171" s="468">
        <v>1</v>
      </c>
      <c r="BG171" s="484">
        <f t="shared" ref="BG171" si="1556">SUM(H171:H172)</f>
        <v>0</v>
      </c>
      <c r="BH171" s="484">
        <f t="shared" ref="BH171" si="1557">SUM(I171:I172)</f>
        <v>0</v>
      </c>
      <c r="BI171" s="484">
        <f t="shared" ref="BI171" si="1558">SUM(J171:J172)</f>
        <v>0</v>
      </c>
      <c r="BJ171" s="484">
        <f t="shared" ref="BJ171" si="1559">SUM(K171:K172)</f>
        <v>0</v>
      </c>
      <c r="BK171" s="484">
        <f t="shared" ref="BK171" si="1560">SUM(L171:L172)</f>
        <v>0</v>
      </c>
      <c r="BL171" s="484">
        <f t="shared" ref="BL171" si="1561">SUM(M171:M172)</f>
        <v>0</v>
      </c>
      <c r="BM171" s="484">
        <f t="shared" ref="BM171" si="1562">SUM(N171:N172)</f>
        <v>0</v>
      </c>
      <c r="BN171" s="484">
        <f t="shared" ref="BN171" si="1563">SUM(O171:O172)</f>
        <v>0</v>
      </c>
      <c r="BO171" s="484">
        <f t="shared" ref="BO171" si="1564">SUM(P171:P172)</f>
        <v>0</v>
      </c>
      <c r="BP171" s="484">
        <f t="shared" ref="BP171" si="1565">SUM(Q171:Q172)</f>
        <v>0</v>
      </c>
      <c r="BQ171" s="484">
        <f t="shared" ref="BQ171" si="1566">SUM(R171:R172)</f>
        <v>0</v>
      </c>
      <c r="BR171" s="484">
        <f t="shared" ref="BR171" si="1567">SUM(S171:S172)</f>
        <v>0</v>
      </c>
      <c r="BT171" s="484">
        <f t="shared" ref="BT171" si="1568">SUM(U171:U172)</f>
        <v>0</v>
      </c>
      <c r="BU171" s="484">
        <f t="shared" ref="BU171" si="1569">SUM(V171:V172)</f>
        <v>0</v>
      </c>
      <c r="BV171" s="484">
        <f t="shared" ref="BV171" si="1570">SUM(W171:W172)</f>
        <v>0</v>
      </c>
      <c r="BW171" s="484">
        <f t="shared" ref="BW171" si="1571">SUM(X171:X172)</f>
        <v>0</v>
      </c>
      <c r="BX171" s="484">
        <f t="shared" ref="BX171" si="1572">SUM(Y171:Y172)</f>
        <v>0</v>
      </c>
      <c r="BY171" s="484">
        <f t="shared" ref="BY171" si="1573">SUM(Z171:Z172)</f>
        <v>0</v>
      </c>
      <c r="BZ171" s="484">
        <f t="shared" ref="BZ171" si="1574">SUM(AA171:AA172)</f>
        <v>0</v>
      </c>
      <c r="CA171" s="484">
        <f t="shared" ref="CA171" si="1575">SUM(AB171:AB172)</f>
        <v>0</v>
      </c>
      <c r="CB171" s="484">
        <f t="shared" ref="CB171" si="1576">SUM(AC171:AC172)</f>
        <v>0</v>
      </c>
      <c r="CC171" s="484">
        <f t="shared" ref="CC171" si="1577">SUM(AD171:AD172)</f>
        <v>0</v>
      </c>
      <c r="CD171" s="484">
        <f t="shared" ref="CD171" si="1578">SUM(AE171:AE172)</f>
        <v>0</v>
      </c>
      <c r="CE171" s="484">
        <f t="shared" ref="CE171" si="1579">SUM(AF171:AF172)</f>
        <v>0</v>
      </c>
      <c r="CH171" s="485" t="s">
        <v>391</v>
      </c>
      <c r="CI171" s="484">
        <f>IF(OR($D171="副園長",$D171="教頭",$D171="主任保育士",$D171="主幹教諭"),0,BG171)</f>
        <v>0</v>
      </c>
      <c r="CJ171" s="484">
        <f t="shared" ref="CJ171" si="1580">IF(OR($D171="副園長",$D171="教頭",$D171="主任保育士",$D171="主幹教諭"),0,BH171)</f>
        <v>0</v>
      </c>
      <c r="CK171" s="484">
        <f t="shared" ref="CK171" si="1581">IF(OR($D171="副園長",$D171="教頭",$D171="主任保育士",$D171="主幹教諭"),0,BI171)</f>
        <v>0</v>
      </c>
      <c r="CL171" s="484">
        <f t="shared" ref="CL171" si="1582">IF(OR($D171="副園長",$D171="教頭",$D171="主任保育士",$D171="主幹教諭"),0,BJ171)</f>
        <v>0</v>
      </c>
      <c r="CM171" s="484">
        <f t="shared" ref="CM171" si="1583">IF(OR($D171="副園長",$D171="教頭",$D171="主任保育士",$D171="主幹教諭"),0,BK171)</f>
        <v>0</v>
      </c>
      <c r="CN171" s="484">
        <f t="shared" ref="CN171" si="1584">IF(OR($D171="副園長",$D171="教頭",$D171="主任保育士",$D171="主幹教諭"),0,BL171)</f>
        <v>0</v>
      </c>
      <c r="CO171" s="484">
        <f t="shared" ref="CO171" si="1585">IF(OR($D171="副園長",$D171="教頭",$D171="主任保育士",$D171="主幹教諭"),0,BM171)</f>
        <v>0</v>
      </c>
      <c r="CP171" s="484">
        <f t="shared" ref="CP171" si="1586">IF(OR($D171="副園長",$D171="教頭",$D171="主任保育士",$D171="主幹教諭"),0,BN171)</f>
        <v>0</v>
      </c>
      <c r="CQ171" s="484">
        <f t="shared" ref="CQ171" si="1587">IF(OR($D171="副園長",$D171="教頭",$D171="主任保育士",$D171="主幹教諭"),0,BO171)</f>
        <v>0</v>
      </c>
      <c r="CR171" s="484">
        <f t="shared" ref="CR171" si="1588">IF(OR($D171="副園長",$D171="教頭",$D171="主任保育士",$D171="主幹教諭"),0,BP171)</f>
        <v>0</v>
      </c>
      <c r="CS171" s="484">
        <f t="shared" ref="CS171" si="1589">IF(OR($D171="副園長",$D171="教頭",$D171="主任保育士",$D171="主幹教諭"),0,BQ171)</f>
        <v>0</v>
      </c>
      <c r="CT171" s="484">
        <f t="shared" ref="CT171" si="1590">IF(OR($D171="副園長",$D171="教頭",$D171="主任保育士",$D171="主幹教諭"),0,BR171)</f>
        <v>0</v>
      </c>
    </row>
    <row r="172" spans="1:98" x14ac:dyDescent="0.15">
      <c r="A172" s="734"/>
      <c r="B172" s="737"/>
      <c r="C172" s="737"/>
      <c r="D172" s="737"/>
      <c r="E172" s="740"/>
      <c r="F172" s="737"/>
      <c r="G172" s="486" t="s">
        <v>320</v>
      </c>
      <c r="H172" s="487"/>
      <c r="I172" s="488" t="str">
        <f t="shared" si="1534"/>
        <v/>
      </c>
      <c r="J172" s="488" t="str">
        <f t="shared" si="1535"/>
        <v/>
      </c>
      <c r="K172" s="488" t="str">
        <f t="shared" si="1536"/>
        <v/>
      </c>
      <c r="L172" s="488" t="str">
        <f t="shared" si="1537"/>
        <v/>
      </c>
      <c r="M172" s="488" t="str">
        <f t="shared" si="1538"/>
        <v/>
      </c>
      <c r="N172" s="488" t="str">
        <f t="shared" si="1539"/>
        <v/>
      </c>
      <c r="O172" s="488" t="str">
        <f t="shared" si="1540"/>
        <v/>
      </c>
      <c r="P172" s="488" t="str">
        <f t="shared" si="1541"/>
        <v/>
      </c>
      <c r="Q172" s="488" t="str">
        <f t="shared" si="1542"/>
        <v/>
      </c>
      <c r="R172" s="488" t="str">
        <f t="shared" si="1543"/>
        <v/>
      </c>
      <c r="S172" s="488" t="str">
        <f t="shared" si="1544"/>
        <v/>
      </c>
      <c r="T172" s="489">
        <f t="shared" si="848"/>
        <v>0</v>
      </c>
      <c r="U172" s="490"/>
      <c r="V172" s="491" t="str">
        <f t="shared" si="1545"/>
        <v/>
      </c>
      <c r="W172" s="491" t="str">
        <f t="shared" si="1546"/>
        <v/>
      </c>
      <c r="X172" s="491" t="str">
        <f t="shared" si="1547"/>
        <v/>
      </c>
      <c r="Y172" s="491" t="str">
        <f t="shared" si="1548"/>
        <v/>
      </c>
      <c r="Z172" s="491" t="str">
        <f t="shared" si="1549"/>
        <v/>
      </c>
      <c r="AA172" s="491" t="str">
        <f t="shared" si="1550"/>
        <v/>
      </c>
      <c r="AB172" s="491" t="str">
        <f t="shared" si="1551"/>
        <v/>
      </c>
      <c r="AC172" s="491" t="str">
        <f t="shared" si="1552"/>
        <v/>
      </c>
      <c r="AD172" s="491" t="str">
        <f t="shared" si="1553"/>
        <v/>
      </c>
      <c r="AE172" s="491" t="str">
        <f t="shared" si="1554"/>
        <v/>
      </c>
      <c r="AF172" s="491" t="str">
        <f t="shared" si="1555"/>
        <v/>
      </c>
      <c r="AG172" s="489">
        <f t="shared" si="849"/>
        <v>0</v>
      </c>
      <c r="AN172" s="468">
        <v>5</v>
      </c>
      <c r="AO172" s="468">
        <v>2</v>
      </c>
      <c r="AP172" s="468">
        <v>11</v>
      </c>
      <c r="AQ172" s="476">
        <f ca="1">IF($AP172=1,IF(INDIRECT(ADDRESS(($AN172-1)*3+$AO172+5,$AP172+7))="",0,INDIRECT(ADDRESS(($AN172-1)*3+$AO172+5,$AP172+7))),IF(INDIRECT(ADDRESS(($AN172-1)*3+$AO172+5,$AP172+7))="",0,IF(COUNTIF(INDIRECT(ADDRESS(($AN172-1)*36+($AO172-1)*12+6,COLUMN())):INDIRECT(ADDRESS(($AN172-1)*36+($AO172-1)*12+$AP172+4,COLUMN())),INDIRECT(ADDRESS(($AN172-1)*3+$AO172+5,$AP172+7)))&gt;=1,0,INDIRECT(ADDRESS(($AN172-1)*3+$AO172+5,$AP172+7)))))</f>
        <v>0</v>
      </c>
      <c r="AR172" s="468">
        <f ca="1">COUNTIF(INDIRECT("H"&amp;(ROW()+12*(($AN172-1)*3+$AO172)-ROW())/12+5):INDIRECT("S"&amp;(ROW()+12*(($AN172-1)*3+$AO172)-ROW())/12+5),AQ172)</f>
        <v>0</v>
      </c>
      <c r="AS172" s="476">
        <f ca="1">IF($AP172=1,IF(INDIRECT(ADDRESS(($AN172-1)*3+$AO172+5,$AP172+20))="",0,INDIRECT(ADDRESS(($AN172-1)*3+$AO172+5,$AP172+20))),IF(INDIRECT(ADDRESS(($AN172-1)*3+$AO172+5,$AP172+20))="",0,IF(COUNTIF(INDIRECT(ADDRESS(($AN172-1)*36+($AO172-1)*12+6,COLUMN())):INDIRECT(ADDRESS(($AN172-1)*36+($AO172-1)*12+$AP172+4,COLUMN())),INDIRECT(ADDRESS(($AN172-1)*3+$AO172+5,$AP172+20)))&gt;=1,0,INDIRECT(ADDRESS(($AN172-1)*3+$AO172+5,$AP172+20)))))</f>
        <v>0</v>
      </c>
      <c r="AT172" s="468">
        <f ca="1">COUNTIF(INDIRECT("U"&amp;(ROW()+12*(($AN172-1)*3+$AO172)-ROW())/12+5):INDIRECT("AF"&amp;(ROW()+12*(($AN172-1)*3+$AO172)-ROW())/12+5),AS172)</f>
        <v>0</v>
      </c>
      <c r="AU172" s="468">
        <f ca="1">IF(AND(AQ172+AS172&gt;0,AR172+AT172&gt;0),COUNTIF(AU$6:AU171,"&gt;0")+1,0)</f>
        <v>0</v>
      </c>
      <c r="BE172" s="468">
        <v>2</v>
      </c>
      <c r="BF172" s="468" t="s">
        <v>319</v>
      </c>
      <c r="BG172" s="484">
        <f>IF(BG171+BT171&gt;マスタ!$C$3,1,0)</f>
        <v>0</v>
      </c>
      <c r="BH172" s="484">
        <f>IF(BH171+BU171&gt;マスタ!$C$3,1,0)</f>
        <v>0</v>
      </c>
      <c r="BI172" s="484">
        <f>IF(BI171+BV171&gt;マスタ!$C$3,1,0)</f>
        <v>0</v>
      </c>
      <c r="BJ172" s="484">
        <f>IF(BJ171+BW171&gt;マスタ!$C$3,1,0)</f>
        <v>0</v>
      </c>
      <c r="BK172" s="484">
        <f>IF(BK171+BX171&gt;マスタ!$C$3,1,0)</f>
        <v>0</v>
      </c>
      <c r="BL172" s="484">
        <f>IF(BL171+BY171&gt;マスタ!$C$3,1,0)</f>
        <v>0</v>
      </c>
      <c r="BM172" s="484">
        <f>IF(BM171+BZ171&gt;マスタ!$C$3,1,0)</f>
        <v>0</v>
      </c>
      <c r="BN172" s="484">
        <f>IF(BN171+CA171&gt;マスタ!$C$3,1,0)</f>
        <v>0</v>
      </c>
      <c r="BO172" s="484">
        <f>IF(BO171+CB171&gt;マスタ!$C$3,1,0)</f>
        <v>0</v>
      </c>
      <c r="BP172" s="484">
        <f>IF(BP171+CC171&gt;マスタ!$C$3,1,0)</f>
        <v>0</v>
      </c>
      <c r="BQ172" s="484">
        <f>IF(BQ171+CD171&gt;マスタ!$C$3,1,0)</f>
        <v>0</v>
      </c>
      <c r="BR172" s="484">
        <f>IF(BR171+CE171&gt;マスタ!$C$3,1,0)</f>
        <v>0</v>
      </c>
      <c r="BT172" s="484"/>
      <c r="BU172" s="484"/>
      <c r="BV172" s="484"/>
      <c r="BW172" s="484"/>
      <c r="BX172" s="484"/>
      <c r="BY172" s="484"/>
      <c r="BZ172" s="484"/>
      <c r="CA172" s="484"/>
      <c r="CB172" s="484"/>
      <c r="CC172" s="484"/>
      <c r="CD172" s="484"/>
      <c r="CE172" s="484"/>
    </row>
    <row r="173" spans="1:98" x14ac:dyDescent="0.15">
      <c r="A173" s="735"/>
      <c r="B173" s="738"/>
      <c r="C173" s="738"/>
      <c r="D173" s="738"/>
      <c r="E173" s="741"/>
      <c r="F173" s="738"/>
      <c r="G173" s="492" t="s">
        <v>462</v>
      </c>
      <c r="H173" s="493"/>
      <c r="I173" s="494"/>
      <c r="J173" s="494"/>
      <c r="K173" s="494"/>
      <c r="L173" s="494"/>
      <c r="M173" s="494"/>
      <c r="N173" s="494"/>
      <c r="O173" s="494"/>
      <c r="P173" s="494"/>
      <c r="Q173" s="494"/>
      <c r="R173" s="494"/>
      <c r="S173" s="494"/>
      <c r="T173" s="495">
        <f t="shared" si="848"/>
        <v>0</v>
      </c>
      <c r="U173" s="496"/>
      <c r="V173" s="497"/>
      <c r="W173" s="497"/>
      <c r="X173" s="497"/>
      <c r="Y173" s="497"/>
      <c r="Z173" s="497"/>
      <c r="AA173" s="497"/>
      <c r="AB173" s="497"/>
      <c r="AC173" s="497"/>
      <c r="AD173" s="497"/>
      <c r="AE173" s="497"/>
      <c r="AF173" s="497"/>
      <c r="AG173" s="495">
        <f t="shared" si="849"/>
        <v>0</v>
      </c>
      <c r="AN173" s="468">
        <v>5</v>
      </c>
      <c r="AO173" s="468">
        <v>2</v>
      </c>
      <c r="AP173" s="468">
        <v>12</v>
      </c>
      <c r="AQ173" s="476">
        <f ca="1">IF($AP173=1,IF(INDIRECT(ADDRESS(($AN173-1)*3+$AO173+5,$AP173+7))="",0,INDIRECT(ADDRESS(($AN173-1)*3+$AO173+5,$AP173+7))),IF(INDIRECT(ADDRESS(($AN173-1)*3+$AO173+5,$AP173+7))="",0,IF(COUNTIF(INDIRECT(ADDRESS(($AN173-1)*36+($AO173-1)*12+6,COLUMN())):INDIRECT(ADDRESS(($AN173-1)*36+($AO173-1)*12+$AP173+4,COLUMN())),INDIRECT(ADDRESS(($AN173-1)*3+$AO173+5,$AP173+7)))&gt;=1,0,INDIRECT(ADDRESS(($AN173-1)*3+$AO173+5,$AP173+7)))))</f>
        <v>0</v>
      </c>
      <c r="AR173" s="468">
        <f ca="1">COUNTIF(INDIRECT("H"&amp;(ROW()+12*(($AN173-1)*3+$AO173)-ROW())/12+5):INDIRECT("S"&amp;(ROW()+12*(($AN173-1)*3+$AO173)-ROW())/12+5),AQ173)</f>
        <v>0</v>
      </c>
      <c r="AS173" s="476">
        <f ca="1">IF($AP173=1,IF(INDIRECT(ADDRESS(($AN173-1)*3+$AO173+5,$AP173+20))="",0,INDIRECT(ADDRESS(($AN173-1)*3+$AO173+5,$AP173+20))),IF(INDIRECT(ADDRESS(($AN173-1)*3+$AO173+5,$AP173+20))="",0,IF(COUNTIF(INDIRECT(ADDRESS(($AN173-1)*36+($AO173-1)*12+6,COLUMN())):INDIRECT(ADDRESS(($AN173-1)*36+($AO173-1)*12+$AP173+4,COLUMN())),INDIRECT(ADDRESS(($AN173-1)*3+$AO173+5,$AP173+20)))&gt;=1,0,INDIRECT(ADDRESS(($AN173-1)*3+$AO173+5,$AP173+20)))))</f>
        <v>0</v>
      </c>
      <c r="AT173" s="468">
        <f ca="1">COUNTIF(INDIRECT("U"&amp;(ROW()+12*(($AN173-1)*3+$AO173)-ROW())/12+5):INDIRECT("AF"&amp;(ROW()+12*(($AN173-1)*3+$AO173)-ROW())/12+5),AS173)</f>
        <v>0</v>
      </c>
      <c r="AU173" s="468">
        <f ca="1">IF(AND(AQ173+AS173&gt;0,AR173+AT173&gt;0),COUNTIF(AU$6:AU172,"&gt;0")+1,0)</f>
        <v>0</v>
      </c>
      <c r="BE173" s="468">
        <v>3</v>
      </c>
      <c r="BF173" s="485"/>
      <c r="BG173" s="484"/>
      <c r="BH173" s="484"/>
      <c r="BI173" s="484"/>
      <c r="BJ173" s="484"/>
      <c r="BK173" s="484"/>
      <c r="BL173" s="484"/>
      <c r="BM173" s="484"/>
      <c r="BN173" s="484"/>
      <c r="BO173" s="484"/>
      <c r="BP173" s="484"/>
      <c r="BQ173" s="484"/>
      <c r="BR173" s="484"/>
      <c r="BT173" s="484"/>
      <c r="BU173" s="484"/>
      <c r="BV173" s="484"/>
      <c r="BW173" s="484"/>
      <c r="BX173" s="484"/>
      <c r="BY173" s="484"/>
      <c r="BZ173" s="484"/>
      <c r="CA173" s="484"/>
      <c r="CB173" s="484"/>
      <c r="CC173" s="484"/>
      <c r="CD173" s="484"/>
      <c r="CE173" s="484"/>
    </row>
    <row r="174" spans="1:98" x14ac:dyDescent="0.15">
      <c r="A174" s="733">
        <v>57</v>
      </c>
      <c r="B174" s="736"/>
      <c r="C174" s="736"/>
      <c r="D174" s="736"/>
      <c r="E174" s="739"/>
      <c r="F174" s="736"/>
      <c r="G174" s="477" t="s">
        <v>321</v>
      </c>
      <c r="H174" s="478"/>
      <c r="I174" s="479" t="str">
        <f t="shared" ref="I174:I175" si="1591">IF(H174="","",H174)</f>
        <v/>
      </c>
      <c r="J174" s="479" t="str">
        <f t="shared" ref="J174:J175" si="1592">IF(I174="","",I174)</f>
        <v/>
      </c>
      <c r="K174" s="479" t="str">
        <f t="shared" ref="K174:K175" si="1593">IF(J174="","",J174)</f>
        <v/>
      </c>
      <c r="L174" s="479" t="str">
        <f t="shared" ref="L174:L175" si="1594">IF(K174="","",K174)</f>
        <v/>
      </c>
      <c r="M174" s="479" t="str">
        <f t="shared" ref="M174:M175" si="1595">IF(L174="","",L174)</f>
        <v/>
      </c>
      <c r="N174" s="479" t="str">
        <f t="shared" ref="N174:N175" si="1596">IF(M174="","",M174)</f>
        <v/>
      </c>
      <c r="O174" s="479" t="str">
        <f t="shared" ref="O174:O175" si="1597">IF(N174="","",N174)</f>
        <v/>
      </c>
      <c r="P174" s="479" t="str">
        <f t="shared" ref="P174:P175" si="1598">IF(O174="","",O174)</f>
        <v/>
      </c>
      <c r="Q174" s="479" t="str">
        <f t="shared" ref="Q174:Q175" si="1599">IF(P174="","",P174)</f>
        <v/>
      </c>
      <c r="R174" s="479" t="str">
        <f t="shared" ref="R174:R175" si="1600">IF(Q174="","",Q174)</f>
        <v/>
      </c>
      <c r="S174" s="479" t="str">
        <f t="shared" ref="S174:S175" si="1601">IF(R174="","",R174)</f>
        <v/>
      </c>
      <c r="T174" s="480">
        <f t="shared" si="848"/>
        <v>0</v>
      </c>
      <c r="U174" s="481"/>
      <c r="V174" s="482" t="str">
        <f t="shared" ref="V174:V175" si="1602">IF(U174="","",U174)</f>
        <v/>
      </c>
      <c r="W174" s="482" t="str">
        <f t="shared" ref="W174:W175" si="1603">IF(V174="","",V174)</f>
        <v/>
      </c>
      <c r="X174" s="482" t="str">
        <f t="shared" ref="X174:X175" si="1604">IF(W174="","",W174)</f>
        <v/>
      </c>
      <c r="Y174" s="482" t="str">
        <f t="shared" ref="Y174:Y175" si="1605">IF(X174="","",X174)</f>
        <v/>
      </c>
      <c r="Z174" s="482" t="str">
        <f t="shared" ref="Z174:Z175" si="1606">IF(Y174="","",Y174)</f>
        <v/>
      </c>
      <c r="AA174" s="482" t="str">
        <f t="shared" ref="AA174:AA175" si="1607">IF(Z174="","",Z174)</f>
        <v/>
      </c>
      <c r="AB174" s="482" t="str">
        <f t="shared" ref="AB174:AB175" si="1608">IF(AA174="","",AA174)</f>
        <v/>
      </c>
      <c r="AC174" s="482" t="str">
        <f t="shared" ref="AC174:AC175" si="1609">IF(AB174="","",AB174)</f>
        <v/>
      </c>
      <c r="AD174" s="482" t="str">
        <f t="shared" ref="AD174:AD175" si="1610">IF(AC174="","",AC174)</f>
        <v/>
      </c>
      <c r="AE174" s="482" t="str">
        <f t="shared" ref="AE174:AE175" si="1611">IF(AD174="","",AD174)</f>
        <v/>
      </c>
      <c r="AF174" s="482" t="str">
        <f t="shared" ref="AF174:AF175" si="1612">IF(AE174="","",AE174)</f>
        <v/>
      </c>
      <c r="AG174" s="480">
        <f t="shared" si="849"/>
        <v>0</v>
      </c>
      <c r="AN174" s="468">
        <v>5</v>
      </c>
      <c r="AO174" s="468">
        <v>3</v>
      </c>
      <c r="AP174" s="468">
        <v>1</v>
      </c>
      <c r="AQ174" s="476">
        <f ca="1">IF($AP174=1,IF(INDIRECT(ADDRESS(($AN174-1)*3+$AO174+5,$AP174+7))="",0,INDIRECT(ADDRESS(($AN174-1)*3+$AO174+5,$AP174+7))),IF(INDIRECT(ADDRESS(($AN174-1)*3+$AO174+5,$AP174+7))="",0,IF(COUNTIF(INDIRECT(ADDRESS(($AN174-1)*36+($AO174-1)*12+6,COLUMN())):INDIRECT(ADDRESS(($AN174-1)*36+($AO174-1)*12+$AP174+4,COLUMN())),INDIRECT(ADDRESS(($AN174-1)*3+$AO174+5,$AP174+7)))&gt;=1,0,INDIRECT(ADDRESS(($AN174-1)*3+$AO174+5,$AP174+7)))))</f>
        <v>0</v>
      </c>
      <c r="AR174" s="468">
        <f ca="1">COUNTIF(INDIRECT("H"&amp;(ROW()+12*(($AN174-1)*3+$AO174)-ROW())/12+5):INDIRECT("S"&amp;(ROW()+12*(($AN174-1)*3+$AO174)-ROW())/12+5),AQ174)</f>
        <v>0</v>
      </c>
      <c r="AS174" s="476">
        <f ca="1">IF($AP174=1,IF(INDIRECT(ADDRESS(($AN174-1)*3+$AO174+5,$AP174+20))="",0,INDIRECT(ADDRESS(($AN174-1)*3+$AO174+5,$AP174+20))),IF(INDIRECT(ADDRESS(($AN174-1)*3+$AO174+5,$AP174+20))="",0,IF(COUNTIF(INDIRECT(ADDRESS(($AN174-1)*36+($AO174-1)*12+6,COLUMN())):INDIRECT(ADDRESS(($AN174-1)*36+($AO174-1)*12+$AP174+4,COLUMN())),INDIRECT(ADDRESS(($AN174-1)*3+$AO174+5,$AP174+20)))&gt;=1,0,INDIRECT(ADDRESS(($AN174-1)*3+$AO174+5,$AP174+20)))))</f>
        <v>0</v>
      </c>
      <c r="AT174" s="468">
        <f ca="1">COUNTIF(INDIRECT("U"&amp;(ROW()+12*(($AN174-1)*3+$AO174)-ROW())/12+5):INDIRECT("AF"&amp;(ROW()+12*(($AN174-1)*3+$AO174)-ROW())/12+5),AS174)</f>
        <v>0</v>
      </c>
      <c r="AU174" s="468">
        <f ca="1">IF(AND(AQ174+AS174&gt;0,AR174+AT174&gt;0),COUNTIF(AU$6:AU173,"&gt;0")+1,0)</f>
        <v>0</v>
      </c>
      <c r="BE174" s="468">
        <v>1</v>
      </c>
      <c r="BG174" s="484">
        <f t="shared" ref="BG174" si="1613">SUM(H174:H175)</f>
        <v>0</v>
      </c>
      <c r="BH174" s="484">
        <f t="shared" ref="BH174" si="1614">SUM(I174:I175)</f>
        <v>0</v>
      </c>
      <c r="BI174" s="484">
        <f t="shared" ref="BI174" si="1615">SUM(J174:J175)</f>
        <v>0</v>
      </c>
      <c r="BJ174" s="484">
        <f t="shared" ref="BJ174" si="1616">SUM(K174:K175)</f>
        <v>0</v>
      </c>
      <c r="BK174" s="484">
        <f t="shared" ref="BK174" si="1617">SUM(L174:L175)</f>
        <v>0</v>
      </c>
      <c r="BL174" s="484">
        <f t="shared" ref="BL174" si="1618">SUM(M174:M175)</f>
        <v>0</v>
      </c>
      <c r="BM174" s="484">
        <f t="shared" ref="BM174" si="1619">SUM(N174:N175)</f>
        <v>0</v>
      </c>
      <c r="BN174" s="484">
        <f t="shared" ref="BN174" si="1620">SUM(O174:O175)</f>
        <v>0</v>
      </c>
      <c r="BO174" s="484">
        <f t="shared" ref="BO174" si="1621">SUM(P174:P175)</f>
        <v>0</v>
      </c>
      <c r="BP174" s="484">
        <f t="shared" ref="BP174" si="1622">SUM(Q174:Q175)</f>
        <v>0</v>
      </c>
      <c r="BQ174" s="484">
        <f t="shared" ref="BQ174" si="1623">SUM(R174:R175)</f>
        <v>0</v>
      </c>
      <c r="BR174" s="484">
        <f t="shared" ref="BR174" si="1624">SUM(S174:S175)</f>
        <v>0</v>
      </c>
      <c r="BT174" s="484">
        <f t="shared" ref="BT174" si="1625">SUM(U174:U175)</f>
        <v>0</v>
      </c>
      <c r="BU174" s="484">
        <f t="shared" ref="BU174" si="1626">SUM(V174:V175)</f>
        <v>0</v>
      </c>
      <c r="BV174" s="484">
        <f t="shared" ref="BV174" si="1627">SUM(W174:W175)</f>
        <v>0</v>
      </c>
      <c r="BW174" s="484">
        <f t="shared" ref="BW174" si="1628">SUM(X174:X175)</f>
        <v>0</v>
      </c>
      <c r="BX174" s="484">
        <f t="shared" ref="BX174" si="1629">SUM(Y174:Y175)</f>
        <v>0</v>
      </c>
      <c r="BY174" s="484">
        <f t="shared" ref="BY174" si="1630">SUM(Z174:Z175)</f>
        <v>0</v>
      </c>
      <c r="BZ174" s="484">
        <f t="shared" ref="BZ174" si="1631">SUM(AA174:AA175)</f>
        <v>0</v>
      </c>
      <c r="CA174" s="484">
        <f t="shared" ref="CA174" si="1632">SUM(AB174:AB175)</f>
        <v>0</v>
      </c>
      <c r="CB174" s="484">
        <f t="shared" ref="CB174" si="1633">SUM(AC174:AC175)</f>
        <v>0</v>
      </c>
      <c r="CC174" s="484">
        <f t="shared" ref="CC174" si="1634">SUM(AD174:AD175)</f>
        <v>0</v>
      </c>
      <c r="CD174" s="484">
        <f t="shared" ref="CD174" si="1635">SUM(AE174:AE175)</f>
        <v>0</v>
      </c>
      <c r="CE174" s="484">
        <f t="shared" ref="CE174" si="1636">SUM(AF174:AF175)</f>
        <v>0</v>
      </c>
      <c r="CH174" s="485" t="s">
        <v>391</v>
      </c>
      <c r="CI174" s="484">
        <f>IF(OR($D174="副園長",$D174="教頭",$D174="主任保育士",$D174="主幹教諭"),0,BG174)</f>
        <v>0</v>
      </c>
      <c r="CJ174" s="484">
        <f t="shared" ref="CJ174" si="1637">IF(OR($D174="副園長",$D174="教頭",$D174="主任保育士",$D174="主幹教諭"),0,BH174)</f>
        <v>0</v>
      </c>
      <c r="CK174" s="484">
        <f t="shared" ref="CK174" si="1638">IF(OR($D174="副園長",$D174="教頭",$D174="主任保育士",$D174="主幹教諭"),0,BI174)</f>
        <v>0</v>
      </c>
      <c r="CL174" s="484">
        <f t="shared" ref="CL174" si="1639">IF(OR($D174="副園長",$D174="教頭",$D174="主任保育士",$D174="主幹教諭"),0,BJ174)</f>
        <v>0</v>
      </c>
      <c r="CM174" s="484">
        <f t="shared" ref="CM174" si="1640">IF(OR($D174="副園長",$D174="教頭",$D174="主任保育士",$D174="主幹教諭"),0,BK174)</f>
        <v>0</v>
      </c>
      <c r="CN174" s="484">
        <f t="shared" ref="CN174" si="1641">IF(OR($D174="副園長",$D174="教頭",$D174="主任保育士",$D174="主幹教諭"),0,BL174)</f>
        <v>0</v>
      </c>
      <c r="CO174" s="484">
        <f t="shared" ref="CO174" si="1642">IF(OR($D174="副園長",$D174="教頭",$D174="主任保育士",$D174="主幹教諭"),0,BM174)</f>
        <v>0</v>
      </c>
      <c r="CP174" s="484">
        <f t="shared" ref="CP174" si="1643">IF(OR($D174="副園長",$D174="教頭",$D174="主任保育士",$D174="主幹教諭"),0,BN174)</f>
        <v>0</v>
      </c>
      <c r="CQ174" s="484">
        <f t="shared" ref="CQ174" si="1644">IF(OR($D174="副園長",$D174="教頭",$D174="主任保育士",$D174="主幹教諭"),0,BO174)</f>
        <v>0</v>
      </c>
      <c r="CR174" s="484">
        <f t="shared" ref="CR174" si="1645">IF(OR($D174="副園長",$D174="教頭",$D174="主任保育士",$D174="主幹教諭"),0,BP174)</f>
        <v>0</v>
      </c>
      <c r="CS174" s="484">
        <f t="shared" ref="CS174" si="1646">IF(OR($D174="副園長",$D174="教頭",$D174="主任保育士",$D174="主幹教諭"),0,BQ174)</f>
        <v>0</v>
      </c>
      <c r="CT174" s="484">
        <f t="shared" ref="CT174" si="1647">IF(OR($D174="副園長",$D174="教頭",$D174="主任保育士",$D174="主幹教諭"),0,BR174)</f>
        <v>0</v>
      </c>
    </row>
    <row r="175" spans="1:98" x14ac:dyDescent="0.15">
      <c r="A175" s="734"/>
      <c r="B175" s="737"/>
      <c r="C175" s="737"/>
      <c r="D175" s="737"/>
      <c r="E175" s="740"/>
      <c r="F175" s="737"/>
      <c r="G175" s="486" t="s">
        <v>320</v>
      </c>
      <c r="H175" s="487"/>
      <c r="I175" s="488" t="str">
        <f t="shared" si="1591"/>
        <v/>
      </c>
      <c r="J175" s="488" t="str">
        <f t="shared" si="1592"/>
        <v/>
      </c>
      <c r="K175" s="488" t="str">
        <f t="shared" si="1593"/>
        <v/>
      </c>
      <c r="L175" s="488" t="str">
        <f t="shared" si="1594"/>
        <v/>
      </c>
      <c r="M175" s="488" t="str">
        <f t="shared" si="1595"/>
        <v/>
      </c>
      <c r="N175" s="488" t="str">
        <f t="shared" si="1596"/>
        <v/>
      </c>
      <c r="O175" s="488" t="str">
        <f t="shared" si="1597"/>
        <v/>
      </c>
      <c r="P175" s="488" t="str">
        <f t="shared" si="1598"/>
        <v/>
      </c>
      <c r="Q175" s="488" t="str">
        <f t="shared" si="1599"/>
        <v/>
      </c>
      <c r="R175" s="488" t="str">
        <f t="shared" si="1600"/>
        <v/>
      </c>
      <c r="S175" s="488" t="str">
        <f t="shared" si="1601"/>
        <v/>
      </c>
      <c r="T175" s="489">
        <f t="shared" si="848"/>
        <v>0</v>
      </c>
      <c r="U175" s="490"/>
      <c r="V175" s="491" t="str">
        <f t="shared" si="1602"/>
        <v/>
      </c>
      <c r="W175" s="491" t="str">
        <f t="shared" si="1603"/>
        <v/>
      </c>
      <c r="X175" s="491" t="str">
        <f t="shared" si="1604"/>
        <v/>
      </c>
      <c r="Y175" s="491" t="str">
        <f t="shared" si="1605"/>
        <v/>
      </c>
      <c r="Z175" s="491" t="str">
        <f t="shared" si="1606"/>
        <v/>
      </c>
      <c r="AA175" s="491" t="str">
        <f t="shared" si="1607"/>
        <v/>
      </c>
      <c r="AB175" s="491" t="str">
        <f t="shared" si="1608"/>
        <v/>
      </c>
      <c r="AC175" s="491" t="str">
        <f t="shared" si="1609"/>
        <v/>
      </c>
      <c r="AD175" s="491" t="str">
        <f t="shared" si="1610"/>
        <v/>
      </c>
      <c r="AE175" s="491" t="str">
        <f t="shared" si="1611"/>
        <v/>
      </c>
      <c r="AF175" s="491" t="str">
        <f t="shared" si="1612"/>
        <v/>
      </c>
      <c r="AG175" s="489">
        <f t="shared" si="849"/>
        <v>0</v>
      </c>
      <c r="AN175" s="468">
        <v>5</v>
      </c>
      <c r="AO175" s="468">
        <v>3</v>
      </c>
      <c r="AP175" s="468">
        <v>2</v>
      </c>
      <c r="AQ175" s="476">
        <f ca="1">IF($AP175=1,IF(INDIRECT(ADDRESS(($AN175-1)*3+$AO175+5,$AP175+7))="",0,INDIRECT(ADDRESS(($AN175-1)*3+$AO175+5,$AP175+7))),IF(INDIRECT(ADDRESS(($AN175-1)*3+$AO175+5,$AP175+7))="",0,IF(COUNTIF(INDIRECT(ADDRESS(($AN175-1)*36+($AO175-1)*12+6,COLUMN())):INDIRECT(ADDRESS(($AN175-1)*36+($AO175-1)*12+$AP175+4,COLUMN())),INDIRECT(ADDRESS(($AN175-1)*3+$AO175+5,$AP175+7)))&gt;=1,0,INDIRECT(ADDRESS(($AN175-1)*3+$AO175+5,$AP175+7)))))</f>
        <v>0</v>
      </c>
      <c r="AR175" s="468">
        <f ca="1">COUNTIF(INDIRECT("H"&amp;(ROW()+12*(($AN175-1)*3+$AO175)-ROW())/12+5):INDIRECT("S"&amp;(ROW()+12*(($AN175-1)*3+$AO175)-ROW())/12+5),AQ175)</f>
        <v>0</v>
      </c>
      <c r="AS175" s="476">
        <f ca="1">IF($AP175=1,IF(INDIRECT(ADDRESS(($AN175-1)*3+$AO175+5,$AP175+20))="",0,INDIRECT(ADDRESS(($AN175-1)*3+$AO175+5,$AP175+20))),IF(INDIRECT(ADDRESS(($AN175-1)*3+$AO175+5,$AP175+20))="",0,IF(COUNTIF(INDIRECT(ADDRESS(($AN175-1)*36+($AO175-1)*12+6,COLUMN())):INDIRECT(ADDRESS(($AN175-1)*36+($AO175-1)*12+$AP175+4,COLUMN())),INDIRECT(ADDRESS(($AN175-1)*3+$AO175+5,$AP175+20)))&gt;=1,0,INDIRECT(ADDRESS(($AN175-1)*3+$AO175+5,$AP175+20)))))</f>
        <v>0</v>
      </c>
      <c r="AT175" s="468">
        <f ca="1">COUNTIF(INDIRECT("U"&amp;(ROW()+12*(($AN175-1)*3+$AO175)-ROW())/12+5):INDIRECT("AF"&amp;(ROW()+12*(($AN175-1)*3+$AO175)-ROW())/12+5),AS175)</f>
        <v>0</v>
      </c>
      <c r="AU175" s="468">
        <f ca="1">IF(AND(AQ175+AS175&gt;0,AR175+AT175&gt;0),COUNTIF(AU$6:AU174,"&gt;0")+1,0)</f>
        <v>0</v>
      </c>
      <c r="BE175" s="468">
        <v>2</v>
      </c>
      <c r="BF175" s="468" t="s">
        <v>319</v>
      </c>
      <c r="BG175" s="484">
        <f>IF(BG174+BT174&gt;マスタ!$C$3,1,0)</f>
        <v>0</v>
      </c>
      <c r="BH175" s="484">
        <f>IF(BH174+BU174&gt;マスタ!$C$3,1,0)</f>
        <v>0</v>
      </c>
      <c r="BI175" s="484">
        <f>IF(BI174+BV174&gt;マスタ!$C$3,1,0)</f>
        <v>0</v>
      </c>
      <c r="BJ175" s="484">
        <f>IF(BJ174+BW174&gt;マスタ!$C$3,1,0)</f>
        <v>0</v>
      </c>
      <c r="BK175" s="484">
        <f>IF(BK174+BX174&gt;マスタ!$C$3,1,0)</f>
        <v>0</v>
      </c>
      <c r="BL175" s="484">
        <f>IF(BL174+BY174&gt;マスタ!$C$3,1,0)</f>
        <v>0</v>
      </c>
      <c r="BM175" s="484">
        <f>IF(BM174+BZ174&gt;マスタ!$C$3,1,0)</f>
        <v>0</v>
      </c>
      <c r="BN175" s="484">
        <f>IF(BN174+CA174&gt;マスタ!$C$3,1,0)</f>
        <v>0</v>
      </c>
      <c r="BO175" s="484">
        <f>IF(BO174+CB174&gt;マスタ!$C$3,1,0)</f>
        <v>0</v>
      </c>
      <c r="BP175" s="484">
        <f>IF(BP174+CC174&gt;マスタ!$C$3,1,0)</f>
        <v>0</v>
      </c>
      <c r="BQ175" s="484">
        <f>IF(BQ174+CD174&gt;マスタ!$C$3,1,0)</f>
        <v>0</v>
      </c>
      <c r="BR175" s="484">
        <f>IF(BR174+CE174&gt;マスタ!$C$3,1,0)</f>
        <v>0</v>
      </c>
      <c r="BT175" s="484"/>
      <c r="BU175" s="484"/>
      <c r="BV175" s="484"/>
      <c r="BW175" s="484"/>
      <c r="BX175" s="484"/>
      <c r="BY175" s="484"/>
      <c r="BZ175" s="484"/>
      <c r="CA175" s="484"/>
      <c r="CB175" s="484"/>
      <c r="CC175" s="484"/>
      <c r="CD175" s="484"/>
      <c r="CE175" s="484"/>
    </row>
    <row r="176" spans="1:98" x14ac:dyDescent="0.15">
      <c r="A176" s="735"/>
      <c r="B176" s="738"/>
      <c r="C176" s="738"/>
      <c r="D176" s="738"/>
      <c r="E176" s="741"/>
      <c r="F176" s="738"/>
      <c r="G176" s="492" t="s">
        <v>462</v>
      </c>
      <c r="H176" s="493"/>
      <c r="I176" s="494"/>
      <c r="J176" s="494"/>
      <c r="K176" s="494"/>
      <c r="L176" s="494"/>
      <c r="M176" s="494"/>
      <c r="N176" s="494"/>
      <c r="O176" s="494"/>
      <c r="P176" s="494"/>
      <c r="Q176" s="494"/>
      <c r="R176" s="494"/>
      <c r="S176" s="494"/>
      <c r="T176" s="495">
        <f t="shared" si="848"/>
        <v>0</v>
      </c>
      <c r="U176" s="496"/>
      <c r="V176" s="497"/>
      <c r="W176" s="497"/>
      <c r="X176" s="497"/>
      <c r="Y176" s="497"/>
      <c r="Z176" s="497"/>
      <c r="AA176" s="497"/>
      <c r="AB176" s="497"/>
      <c r="AC176" s="497"/>
      <c r="AD176" s="497"/>
      <c r="AE176" s="497"/>
      <c r="AF176" s="497"/>
      <c r="AG176" s="495">
        <f t="shared" si="849"/>
        <v>0</v>
      </c>
      <c r="AN176" s="468">
        <v>5</v>
      </c>
      <c r="AO176" s="468">
        <v>3</v>
      </c>
      <c r="AP176" s="468">
        <v>3</v>
      </c>
      <c r="AQ176" s="476">
        <f ca="1">IF($AP176=1,IF(INDIRECT(ADDRESS(($AN176-1)*3+$AO176+5,$AP176+7))="",0,INDIRECT(ADDRESS(($AN176-1)*3+$AO176+5,$AP176+7))),IF(INDIRECT(ADDRESS(($AN176-1)*3+$AO176+5,$AP176+7))="",0,IF(COUNTIF(INDIRECT(ADDRESS(($AN176-1)*36+($AO176-1)*12+6,COLUMN())):INDIRECT(ADDRESS(($AN176-1)*36+($AO176-1)*12+$AP176+4,COLUMN())),INDIRECT(ADDRESS(($AN176-1)*3+$AO176+5,$AP176+7)))&gt;=1,0,INDIRECT(ADDRESS(($AN176-1)*3+$AO176+5,$AP176+7)))))</f>
        <v>0</v>
      </c>
      <c r="AR176" s="468">
        <f ca="1">COUNTIF(INDIRECT("H"&amp;(ROW()+12*(($AN176-1)*3+$AO176)-ROW())/12+5):INDIRECT("S"&amp;(ROW()+12*(($AN176-1)*3+$AO176)-ROW())/12+5),AQ176)</f>
        <v>0</v>
      </c>
      <c r="AS176" s="476">
        <f ca="1">IF($AP176=1,IF(INDIRECT(ADDRESS(($AN176-1)*3+$AO176+5,$AP176+20))="",0,INDIRECT(ADDRESS(($AN176-1)*3+$AO176+5,$AP176+20))),IF(INDIRECT(ADDRESS(($AN176-1)*3+$AO176+5,$AP176+20))="",0,IF(COUNTIF(INDIRECT(ADDRESS(($AN176-1)*36+($AO176-1)*12+6,COLUMN())):INDIRECT(ADDRESS(($AN176-1)*36+($AO176-1)*12+$AP176+4,COLUMN())),INDIRECT(ADDRESS(($AN176-1)*3+$AO176+5,$AP176+20)))&gt;=1,0,INDIRECT(ADDRESS(($AN176-1)*3+$AO176+5,$AP176+20)))))</f>
        <v>0</v>
      </c>
      <c r="AT176" s="468">
        <f ca="1">COUNTIF(INDIRECT("U"&amp;(ROW()+12*(($AN176-1)*3+$AO176)-ROW())/12+5):INDIRECT("AF"&amp;(ROW()+12*(($AN176-1)*3+$AO176)-ROW())/12+5),AS176)</f>
        <v>0</v>
      </c>
      <c r="AU176" s="468">
        <f ca="1">IF(AND(AQ176+AS176&gt;0,AR176+AT176&gt;0),COUNTIF(AU$6:AU175,"&gt;0")+1,0)</f>
        <v>0</v>
      </c>
      <c r="BE176" s="468">
        <v>3</v>
      </c>
      <c r="BF176" s="485"/>
      <c r="BG176" s="484"/>
      <c r="BH176" s="484"/>
      <c r="BI176" s="484"/>
      <c r="BJ176" s="484"/>
      <c r="BK176" s="484"/>
      <c r="BL176" s="484"/>
      <c r="BM176" s="484"/>
      <c r="BN176" s="484"/>
      <c r="BO176" s="484"/>
      <c r="BP176" s="484"/>
      <c r="BQ176" s="484"/>
      <c r="BR176" s="484"/>
      <c r="BT176" s="484"/>
      <c r="BU176" s="484"/>
      <c r="BV176" s="484"/>
      <c r="BW176" s="484"/>
      <c r="BX176" s="484"/>
      <c r="BY176" s="484"/>
      <c r="BZ176" s="484"/>
      <c r="CA176" s="484"/>
      <c r="CB176" s="484"/>
      <c r="CC176" s="484"/>
      <c r="CD176" s="484"/>
      <c r="CE176" s="484"/>
    </row>
    <row r="177" spans="1:98" x14ac:dyDescent="0.15">
      <c r="A177" s="733">
        <v>58</v>
      </c>
      <c r="B177" s="736"/>
      <c r="C177" s="736"/>
      <c r="D177" s="736"/>
      <c r="E177" s="739"/>
      <c r="F177" s="736"/>
      <c r="G177" s="477" t="s">
        <v>321</v>
      </c>
      <c r="H177" s="478"/>
      <c r="I177" s="479" t="str">
        <f t="shared" ref="I177:I178" si="1648">IF(H177="","",H177)</f>
        <v/>
      </c>
      <c r="J177" s="479" t="str">
        <f t="shared" ref="J177:J178" si="1649">IF(I177="","",I177)</f>
        <v/>
      </c>
      <c r="K177" s="479" t="str">
        <f t="shared" ref="K177:K178" si="1650">IF(J177="","",J177)</f>
        <v/>
      </c>
      <c r="L177" s="479" t="str">
        <f t="shared" ref="L177:L178" si="1651">IF(K177="","",K177)</f>
        <v/>
      </c>
      <c r="M177" s="479" t="str">
        <f t="shared" ref="M177:M178" si="1652">IF(L177="","",L177)</f>
        <v/>
      </c>
      <c r="N177" s="479" t="str">
        <f t="shared" ref="N177:N178" si="1653">IF(M177="","",M177)</f>
        <v/>
      </c>
      <c r="O177" s="479" t="str">
        <f t="shared" ref="O177:O178" si="1654">IF(N177="","",N177)</f>
        <v/>
      </c>
      <c r="P177" s="479" t="str">
        <f t="shared" ref="P177:P178" si="1655">IF(O177="","",O177)</f>
        <v/>
      </c>
      <c r="Q177" s="479" t="str">
        <f t="shared" ref="Q177:Q178" si="1656">IF(P177="","",P177)</f>
        <v/>
      </c>
      <c r="R177" s="479" t="str">
        <f t="shared" ref="R177:R178" si="1657">IF(Q177="","",Q177)</f>
        <v/>
      </c>
      <c r="S177" s="479" t="str">
        <f t="shared" ref="S177:S178" si="1658">IF(R177="","",R177)</f>
        <v/>
      </c>
      <c r="T177" s="480">
        <f t="shared" si="848"/>
        <v>0</v>
      </c>
      <c r="U177" s="481"/>
      <c r="V177" s="482" t="str">
        <f t="shared" ref="V177:V178" si="1659">IF(U177="","",U177)</f>
        <v/>
      </c>
      <c r="W177" s="482" t="str">
        <f t="shared" ref="W177:W178" si="1660">IF(V177="","",V177)</f>
        <v/>
      </c>
      <c r="X177" s="482" t="str">
        <f t="shared" ref="X177:X178" si="1661">IF(W177="","",W177)</f>
        <v/>
      </c>
      <c r="Y177" s="482" t="str">
        <f t="shared" ref="Y177:Y178" si="1662">IF(X177="","",X177)</f>
        <v/>
      </c>
      <c r="Z177" s="482" t="str">
        <f t="shared" ref="Z177:Z178" si="1663">IF(Y177="","",Y177)</f>
        <v/>
      </c>
      <c r="AA177" s="482" t="str">
        <f t="shared" ref="AA177:AA178" si="1664">IF(Z177="","",Z177)</f>
        <v/>
      </c>
      <c r="AB177" s="482" t="str">
        <f t="shared" ref="AB177:AB178" si="1665">IF(AA177="","",AA177)</f>
        <v/>
      </c>
      <c r="AC177" s="482" t="str">
        <f t="shared" ref="AC177:AC178" si="1666">IF(AB177="","",AB177)</f>
        <v/>
      </c>
      <c r="AD177" s="482" t="str">
        <f t="shared" ref="AD177:AD178" si="1667">IF(AC177="","",AC177)</f>
        <v/>
      </c>
      <c r="AE177" s="482" t="str">
        <f t="shared" ref="AE177:AE178" si="1668">IF(AD177="","",AD177)</f>
        <v/>
      </c>
      <c r="AF177" s="482" t="str">
        <f t="shared" ref="AF177:AF178" si="1669">IF(AE177="","",AE177)</f>
        <v/>
      </c>
      <c r="AG177" s="480">
        <f t="shared" si="849"/>
        <v>0</v>
      </c>
      <c r="AN177" s="468">
        <v>5</v>
      </c>
      <c r="AO177" s="468">
        <v>3</v>
      </c>
      <c r="AP177" s="468">
        <v>4</v>
      </c>
      <c r="AQ177" s="476">
        <f ca="1">IF($AP177=1,IF(INDIRECT(ADDRESS(($AN177-1)*3+$AO177+5,$AP177+7))="",0,INDIRECT(ADDRESS(($AN177-1)*3+$AO177+5,$AP177+7))),IF(INDIRECT(ADDRESS(($AN177-1)*3+$AO177+5,$AP177+7))="",0,IF(COUNTIF(INDIRECT(ADDRESS(($AN177-1)*36+($AO177-1)*12+6,COLUMN())):INDIRECT(ADDRESS(($AN177-1)*36+($AO177-1)*12+$AP177+4,COLUMN())),INDIRECT(ADDRESS(($AN177-1)*3+$AO177+5,$AP177+7)))&gt;=1,0,INDIRECT(ADDRESS(($AN177-1)*3+$AO177+5,$AP177+7)))))</f>
        <v>0</v>
      </c>
      <c r="AR177" s="468">
        <f ca="1">COUNTIF(INDIRECT("H"&amp;(ROW()+12*(($AN177-1)*3+$AO177)-ROW())/12+5):INDIRECT("S"&amp;(ROW()+12*(($AN177-1)*3+$AO177)-ROW())/12+5),AQ177)</f>
        <v>0</v>
      </c>
      <c r="AS177" s="476">
        <f ca="1">IF($AP177=1,IF(INDIRECT(ADDRESS(($AN177-1)*3+$AO177+5,$AP177+20))="",0,INDIRECT(ADDRESS(($AN177-1)*3+$AO177+5,$AP177+20))),IF(INDIRECT(ADDRESS(($AN177-1)*3+$AO177+5,$AP177+20))="",0,IF(COUNTIF(INDIRECT(ADDRESS(($AN177-1)*36+($AO177-1)*12+6,COLUMN())):INDIRECT(ADDRESS(($AN177-1)*36+($AO177-1)*12+$AP177+4,COLUMN())),INDIRECT(ADDRESS(($AN177-1)*3+$AO177+5,$AP177+20)))&gt;=1,0,INDIRECT(ADDRESS(($AN177-1)*3+$AO177+5,$AP177+20)))))</f>
        <v>0</v>
      </c>
      <c r="AT177" s="468">
        <f ca="1">COUNTIF(INDIRECT("U"&amp;(ROW()+12*(($AN177-1)*3+$AO177)-ROW())/12+5):INDIRECT("AF"&amp;(ROW()+12*(($AN177-1)*3+$AO177)-ROW())/12+5),AS177)</f>
        <v>0</v>
      </c>
      <c r="AU177" s="468">
        <f ca="1">IF(AND(AQ177+AS177&gt;0,AR177+AT177&gt;0),COUNTIF(AU$6:AU176,"&gt;0")+1,0)</f>
        <v>0</v>
      </c>
      <c r="BE177" s="468">
        <v>1</v>
      </c>
      <c r="BG177" s="484">
        <f t="shared" ref="BG177" si="1670">SUM(H177:H178)</f>
        <v>0</v>
      </c>
      <c r="BH177" s="484">
        <f t="shared" ref="BH177" si="1671">SUM(I177:I178)</f>
        <v>0</v>
      </c>
      <c r="BI177" s="484">
        <f t="shared" ref="BI177" si="1672">SUM(J177:J178)</f>
        <v>0</v>
      </c>
      <c r="BJ177" s="484">
        <f t="shared" ref="BJ177" si="1673">SUM(K177:K178)</f>
        <v>0</v>
      </c>
      <c r="BK177" s="484">
        <f t="shared" ref="BK177" si="1674">SUM(L177:L178)</f>
        <v>0</v>
      </c>
      <c r="BL177" s="484">
        <f t="shared" ref="BL177" si="1675">SUM(M177:M178)</f>
        <v>0</v>
      </c>
      <c r="BM177" s="484">
        <f t="shared" ref="BM177" si="1676">SUM(N177:N178)</f>
        <v>0</v>
      </c>
      <c r="BN177" s="484">
        <f t="shared" ref="BN177" si="1677">SUM(O177:O178)</f>
        <v>0</v>
      </c>
      <c r="BO177" s="484">
        <f t="shared" ref="BO177" si="1678">SUM(P177:P178)</f>
        <v>0</v>
      </c>
      <c r="BP177" s="484">
        <f t="shared" ref="BP177" si="1679">SUM(Q177:Q178)</f>
        <v>0</v>
      </c>
      <c r="BQ177" s="484">
        <f t="shared" ref="BQ177" si="1680">SUM(R177:R178)</f>
        <v>0</v>
      </c>
      <c r="BR177" s="484">
        <f t="shared" ref="BR177" si="1681">SUM(S177:S178)</f>
        <v>0</v>
      </c>
      <c r="BT177" s="484">
        <f t="shared" ref="BT177" si="1682">SUM(U177:U178)</f>
        <v>0</v>
      </c>
      <c r="BU177" s="484">
        <f t="shared" ref="BU177" si="1683">SUM(V177:V178)</f>
        <v>0</v>
      </c>
      <c r="BV177" s="484">
        <f t="shared" ref="BV177" si="1684">SUM(W177:W178)</f>
        <v>0</v>
      </c>
      <c r="BW177" s="484">
        <f t="shared" ref="BW177" si="1685">SUM(X177:X178)</f>
        <v>0</v>
      </c>
      <c r="BX177" s="484">
        <f t="shared" ref="BX177" si="1686">SUM(Y177:Y178)</f>
        <v>0</v>
      </c>
      <c r="BY177" s="484">
        <f t="shared" ref="BY177" si="1687">SUM(Z177:Z178)</f>
        <v>0</v>
      </c>
      <c r="BZ177" s="484">
        <f t="shared" ref="BZ177" si="1688">SUM(AA177:AA178)</f>
        <v>0</v>
      </c>
      <c r="CA177" s="484">
        <f t="shared" ref="CA177" si="1689">SUM(AB177:AB178)</f>
        <v>0</v>
      </c>
      <c r="CB177" s="484">
        <f t="shared" ref="CB177" si="1690">SUM(AC177:AC178)</f>
        <v>0</v>
      </c>
      <c r="CC177" s="484">
        <f t="shared" ref="CC177" si="1691">SUM(AD177:AD178)</f>
        <v>0</v>
      </c>
      <c r="CD177" s="484">
        <f t="shared" ref="CD177" si="1692">SUM(AE177:AE178)</f>
        <v>0</v>
      </c>
      <c r="CE177" s="484">
        <f t="shared" ref="CE177" si="1693">SUM(AF177:AF178)</f>
        <v>0</v>
      </c>
      <c r="CH177" s="485" t="s">
        <v>391</v>
      </c>
      <c r="CI177" s="484">
        <f>IF(OR($D177="副園長",$D177="教頭",$D177="主任保育士",$D177="主幹教諭"),0,BG177)</f>
        <v>0</v>
      </c>
      <c r="CJ177" s="484">
        <f t="shared" ref="CJ177" si="1694">IF(OR($D177="副園長",$D177="教頭",$D177="主任保育士",$D177="主幹教諭"),0,BH177)</f>
        <v>0</v>
      </c>
      <c r="CK177" s="484">
        <f t="shared" ref="CK177" si="1695">IF(OR($D177="副園長",$D177="教頭",$D177="主任保育士",$D177="主幹教諭"),0,BI177)</f>
        <v>0</v>
      </c>
      <c r="CL177" s="484">
        <f t="shared" ref="CL177" si="1696">IF(OR($D177="副園長",$D177="教頭",$D177="主任保育士",$D177="主幹教諭"),0,BJ177)</f>
        <v>0</v>
      </c>
      <c r="CM177" s="484">
        <f t="shared" ref="CM177" si="1697">IF(OR($D177="副園長",$D177="教頭",$D177="主任保育士",$D177="主幹教諭"),0,BK177)</f>
        <v>0</v>
      </c>
      <c r="CN177" s="484">
        <f t="shared" ref="CN177" si="1698">IF(OR($D177="副園長",$D177="教頭",$D177="主任保育士",$D177="主幹教諭"),0,BL177)</f>
        <v>0</v>
      </c>
      <c r="CO177" s="484">
        <f t="shared" ref="CO177" si="1699">IF(OR($D177="副園長",$D177="教頭",$D177="主任保育士",$D177="主幹教諭"),0,BM177)</f>
        <v>0</v>
      </c>
      <c r="CP177" s="484">
        <f t="shared" ref="CP177" si="1700">IF(OR($D177="副園長",$D177="教頭",$D177="主任保育士",$D177="主幹教諭"),0,BN177)</f>
        <v>0</v>
      </c>
      <c r="CQ177" s="484">
        <f t="shared" ref="CQ177" si="1701">IF(OR($D177="副園長",$D177="教頭",$D177="主任保育士",$D177="主幹教諭"),0,BO177)</f>
        <v>0</v>
      </c>
      <c r="CR177" s="484">
        <f t="shared" ref="CR177" si="1702">IF(OR($D177="副園長",$D177="教頭",$D177="主任保育士",$D177="主幹教諭"),0,BP177)</f>
        <v>0</v>
      </c>
      <c r="CS177" s="484">
        <f t="shared" ref="CS177" si="1703">IF(OR($D177="副園長",$D177="教頭",$D177="主任保育士",$D177="主幹教諭"),0,BQ177)</f>
        <v>0</v>
      </c>
      <c r="CT177" s="484">
        <f t="shared" ref="CT177" si="1704">IF(OR($D177="副園長",$D177="教頭",$D177="主任保育士",$D177="主幹教諭"),0,BR177)</f>
        <v>0</v>
      </c>
    </row>
    <row r="178" spans="1:98" x14ac:dyDescent="0.15">
      <c r="A178" s="734"/>
      <c r="B178" s="737"/>
      <c r="C178" s="737"/>
      <c r="D178" s="737"/>
      <c r="E178" s="740"/>
      <c r="F178" s="737"/>
      <c r="G178" s="486" t="s">
        <v>320</v>
      </c>
      <c r="H178" s="487"/>
      <c r="I178" s="488" t="str">
        <f t="shared" si="1648"/>
        <v/>
      </c>
      <c r="J178" s="488" t="str">
        <f t="shared" si="1649"/>
        <v/>
      </c>
      <c r="K178" s="488" t="str">
        <f t="shared" si="1650"/>
        <v/>
      </c>
      <c r="L178" s="488" t="str">
        <f t="shared" si="1651"/>
        <v/>
      </c>
      <c r="M178" s="488" t="str">
        <f t="shared" si="1652"/>
        <v/>
      </c>
      <c r="N178" s="488" t="str">
        <f t="shared" si="1653"/>
        <v/>
      </c>
      <c r="O178" s="488" t="str">
        <f t="shared" si="1654"/>
        <v/>
      </c>
      <c r="P178" s="488" t="str">
        <f t="shared" si="1655"/>
        <v/>
      </c>
      <c r="Q178" s="488" t="str">
        <f t="shared" si="1656"/>
        <v/>
      </c>
      <c r="R178" s="488" t="str">
        <f t="shared" si="1657"/>
        <v/>
      </c>
      <c r="S178" s="488" t="str">
        <f t="shared" si="1658"/>
        <v/>
      </c>
      <c r="T178" s="489">
        <f t="shared" si="848"/>
        <v>0</v>
      </c>
      <c r="U178" s="490"/>
      <c r="V178" s="491" t="str">
        <f t="shared" si="1659"/>
        <v/>
      </c>
      <c r="W178" s="491" t="str">
        <f t="shared" si="1660"/>
        <v/>
      </c>
      <c r="X178" s="491" t="str">
        <f t="shared" si="1661"/>
        <v/>
      </c>
      <c r="Y178" s="491" t="str">
        <f t="shared" si="1662"/>
        <v/>
      </c>
      <c r="Z178" s="491" t="str">
        <f t="shared" si="1663"/>
        <v/>
      </c>
      <c r="AA178" s="491" t="str">
        <f t="shared" si="1664"/>
        <v/>
      </c>
      <c r="AB178" s="491" t="str">
        <f t="shared" si="1665"/>
        <v/>
      </c>
      <c r="AC178" s="491" t="str">
        <f t="shared" si="1666"/>
        <v/>
      </c>
      <c r="AD178" s="491" t="str">
        <f t="shared" si="1667"/>
        <v/>
      </c>
      <c r="AE178" s="491" t="str">
        <f t="shared" si="1668"/>
        <v/>
      </c>
      <c r="AF178" s="491" t="str">
        <f t="shared" si="1669"/>
        <v/>
      </c>
      <c r="AG178" s="489">
        <f t="shared" si="849"/>
        <v>0</v>
      </c>
      <c r="AN178" s="468">
        <v>5</v>
      </c>
      <c r="AO178" s="468">
        <v>3</v>
      </c>
      <c r="AP178" s="468">
        <v>5</v>
      </c>
      <c r="AQ178" s="476">
        <f ca="1">IF($AP178=1,IF(INDIRECT(ADDRESS(($AN178-1)*3+$AO178+5,$AP178+7))="",0,INDIRECT(ADDRESS(($AN178-1)*3+$AO178+5,$AP178+7))),IF(INDIRECT(ADDRESS(($AN178-1)*3+$AO178+5,$AP178+7))="",0,IF(COUNTIF(INDIRECT(ADDRESS(($AN178-1)*36+($AO178-1)*12+6,COLUMN())):INDIRECT(ADDRESS(($AN178-1)*36+($AO178-1)*12+$AP178+4,COLUMN())),INDIRECT(ADDRESS(($AN178-1)*3+$AO178+5,$AP178+7)))&gt;=1,0,INDIRECT(ADDRESS(($AN178-1)*3+$AO178+5,$AP178+7)))))</f>
        <v>0</v>
      </c>
      <c r="AR178" s="468">
        <f ca="1">COUNTIF(INDIRECT("H"&amp;(ROW()+12*(($AN178-1)*3+$AO178)-ROW())/12+5):INDIRECT("S"&amp;(ROW()+12*(($AN178-1)*3+$AO178)-ROW())/12+5),AQ178)</f>
        <v>0</v>
      </c>
      <c r="AS178" s="476">
        <f ca="1">IF($AP178=1,IF(INDIRECT(ADDRESS(($AN178-1)*3+$AO178+5,$AP178+20))="",0,INDIRECT(ADDRESS(($AN178-1)*3+$AO178+5,$AP178+20))),IF(INDIRECT(ADDRESS(($AN178-1)*3+$AO178+5,$AP178+20))="",0,IF(COUNTIF(INDIRECT(ADDRESS(($AN178-1)*36+($AO178-1)*12+6,COLUMN())):INDIRECT(ADDRESS(($AN178-1)*36+($AO178-1)*12+$AP178+4,COLUMN())),INDIRECT(ADDRESS(($AN178-1)*3+$AO178+5,$AP178+20)))&gt;=1,0,INDIRECT(ADDRESS(($AN178-1)*3+$AO178+5,$AP178+20)))))</f>
        <v>0</v>
      </c>
      <c r="AT178" s="468">
        <f ca="1">COUNTIF(INDIRECT("U"&amp;(ROW()+12*(($AN178-1)*3+$AO178)-ROW())/12+5):INDIRECT("AF"&amp;(ROW()+12*(($AN178-1)*3+$AO178)-ROW())/12+5),AS178)</f>
        <v>0</v>
      </c>
      <c r="AU178" s="468">
        <f ca="1">IF(AND(AQ178+AS178&gt;0,AR178+AT178&gt;0),COUNTIF(AU$6:AU177,"&gt;0")+1,0)</f>
        <v>0</v>
      </c>
      <c r="BE178" s="468">
        <v>2</v>
      </c>
      <c r="BF178" s="468" t="s">
        <v>319</v>
      </c>
      <c r="BG178" s="484">
        <f>IF(BG177+BT177&gt;マスタ!$C$3,1,0)</f>
        <v>0</v>
      </c>
      <c r="BH178" s="484">
        <f>IF(BH177+BU177&gt;マスタ!$C$3,1,0)</f>
        <v>0</v>
      </c>
      <c r="BI178" s="484">
        <f>IF(BI177+BV177&gt;マスタ!$C$3,1,0)</f>
        <v>0</v>
      </c>
      <c r="BJ178" s="484">
        <f>IF(BJ177+BW177&gt;マスタ!$C$3,1,0)</f>
        <v>0</v>
      </c>
      <c r="BK178" s="484">
        <f>IF(BK177+BX177&gt;マスタ!$C$3,1,0)</f>
        <v>0</v>
      </c>
      <c r="BL178" s="484">
        <f>IF(BL177+BY177&gt;マスタ!$C$3,1,0)</f>
        <v>0</v>
      </c>
      <c r="BM178" s="484">
        <f>IF(BM177+BZ177&gt;マスタ!$C$3,1,0)</f>
        <v>0</v>
      </c>
      <c r="BN178" s="484">
        <f>IF(BN177+CA177&gt;マスタ!$C$3,1,0)</f>
        <v>0</v>
      </c>
      <c r="BO178" s="484">
        <f>IF(BO177+CB177&gt;マスタ!$C$3,1,0)</f>
        <v>0</v>
      </c>
      <c r="BP178" s="484">
        <f>IF(BP177+CC177&gt;マスタ!$C$3,1,0)</f>
        <v>0</v>
      </c>
      <c r="BQ178" s="484">
        <f>IF(BQ177+CD177&gt;マスタ!$C$3,1,0)</f>
        <v>0</v>
      </c>
      <c r="BR178" s="484">
        <f>IF(BR177+CE177&gt;マスタ!$C$3,1,0)</f>
        <v>0</v>
      </c>
      <c r="BT178" s="484"/>
      <c r="BU178" s="484"/>
      <c r="BV178" s="484"/>
      <c r="BW178" s="484"/>
      <c r="BX178" s="484"/>
      <c r="BY178" s="484"/>
      <c r="BZ178" s="484"/>
      <c r="CA178" s="484"/>
      <c r="CB178" s="484"/>
      <c r="CC178" s="484"/>
      <c r="CD178" s="484"/>
      <c r="CE178" s="484"/>
    </row>
    <row r="179" spans="1:98" x14ac:dyDescent="0.15">
      <c r="A179" s="735"/>
      <c r="B179" s="738"/>
      <c r="C179" s="738"/>
      <c r="D179" s="738"/>
      <c r="E179" s="741"/>
      <c r="F179" s="738"/>
      <c r="G179" s="492" t="s">
        <v>462</v>
      </c>
      <c r="H179" s="493"/>
      <c r="I179" s="494"/>
      <c r="J179" s="494"/>
      <c r="K179" s="494"/>
      <c r="L179" s="494"/>
      <c r="M179" s="494"/>
      <c r="N179" s="494"/>
      <c r="O179" s="494"/>
      <c r="P179" s="494"/>
      <c r="Q179" s="494"/>
      <c r="R179" s="494"/>
      <c r="S179" s="494"/>
      <c r="T179" s="495">
        <f t="shared" si="848"/>
        <v>0</v>
      </c>
      <c r="U179" s="496"/>
      <c r="V179" s="497"/>
      <c r="W179" s="497"/>
      <c r="X179" s="497"/>
      <c r="Y179" s="497"/>
      <c r="Z179" s="497"/>
      <c r="AA179" s="497"/>
      <c r="AB179" s="497"/>
      <c r="AC179" s="497"/>
      <c r="AD179" s="497"/>
      <c r="AE179" s="497"/>
      <c r="AF179" s="497"/>
      <c r="AG179" s="495">
        <f t="shared" si="849"/>
        <v>0</v>
      </c>
      <c r="AN179" s="468">
        <v>5</v>
      </c>
      <c r="AO179" s="468">
        <v>3</v>
      </c>
      <c r="AP179" s="468">
        <v>6</v>
      </c>
      <c r="AQ179" s="476">
        <f ca="1">IF($AP179=1,IF(INDIRECT(ADDRESS(($AN179-1)*3+$AO179+5,$AP179+7))="",0,INDIRECT(ADDRESS(($AN179-1)*3+$AO179+5,$AP179+7))),IF(INDIRECT(ADDRESS(($AN179-1)*3+$AO179+5,$AP179+7))="",0,IF(COUNTIF(INDIRECT(ADDRESS(($AN179-1)*36+($AO179-1)*12+6,COLUMN())):INDIRECT(ADDRESS(($AN179-1)*36+($AO179-1)*12+$AP179+4,COLUMN())),INDIRECT(ADDRESS(($AN179-1)*3+$AO179+5,$AP179+7)))&gt;=1,0,INDIRECT(ADDRESS(($AN179-1)*3+$AO179+5,$AP179+7)))))</f>
        <v>0</v>
      </c>
      <c r="AR179" s="468">
        <f ca="1">COUNTIF(INDIRECT("H"&amp;(ROW()+12*(($AN179-1)*3+$AO179)-ROW())/12+5):INDIRECT("S"&amp;(ROW()+12*(($AN179-1)*3+$AO179)-ROW())/12+5),AQ179)</f>
        <v>0</v>
      </c>
      <c r="AS179" s="476">
        <f ca="1">IF($AP179=1,IF(INDIRECT(ADDRESS(($AN179-1)*3+$AO179+5,$AP179+20))="",0,INDIRECT(ADDRESS(($AN179-1)*3+$AO179+5,$AP179+20))),IF(INDIRECT(ADDRESS(($AN179-1)*3+$AO179+5,$AP179+20))="",0,IF(COUNTIF(INDIRECT(ADDRESS(($AN179-1)*36+($AO179-1)*12+6,COLUMN())):INDIRECT(ADDRESS(($AN179-1)*36+($AO179-1)*12+$AP179+4,COLUMN())),INDIRECT(ADDRESS(($AN179-1)*3+$AO179+5,$AP179+20)))&gt;=1,0,INDIRECT(ADDRESS(($AN179-1)*3+$AO179+5,$AP179+20)))))</f>
        <v>0</v>
      </c>
      <c r="AT179" s="468">
        <f ca="1">COUNTIF(INDIRECT("U"&amp;(ROW()+12*(($AN179-1)*3+$AO179)-ROW())/12+5):INDIRECT("AF"&amp;(ROW()+12*(($AN179-1)*3+$AO179)-ROW())/12+5),AS179)</f>
        <v>0</v>
      </c>
      <c r="AU179" s="468">
        <f ca="1">IF(AND(AQ179+AS179&gt;0,AR179+AT179&gt;0),COUNTIF(AU$6:AU178,"&gt;0")+1,0)</f>
        <v>0</v>
      </c>
      <c r="BE179" s="468">
        <v>3</v>
      </c>
      <c r="BF179" s="485"/>
      <c r="BG179" s="484"/>
      <c r="BH179" s="484"/>
      <c r="BI179" s="484"/>
      <c r="BJ179" s="484"/>
      <c r="BK179" s="484"/>
      <c r="BL179" s="484"/>
      <c r="BM179" s="484"/>
      <c r="BN179" s="484"/>
      <c r="BO179" s="484"/>
      <c r="BP179" s="484"/>
      <c r="BQ179" s="484"/>
      <c r="BR179" s="484"/>
    </row>
    <row r="180" spans="1:98" x14ac:dyDescent="0.15">
      <c r="A180" s="733">
        <v>59</v>
      </c>
      <c r="B180" s="736"/>
      <c r="C180" s="736"/>
      <c r="D180" s="736"/>
      <c r="E180" s="739"/>
      <c r="F180" s="736"/>
      <c r="G180" s="477" t="s">
        <v>321</v>
      </c>
      <c r="H180" s="478"/>
      <c r="I180" s="479" t="str">
        <f t="shared" ref="I180:I181" si="1705">IF(H180="","",H180)</f>
        <v/>
      </c>
      <c r="J180" s="479" t="str">
        <f t="shared" ref="J180:J181" si="1706">IF(I180="","",I180)</f>
        <v/>
      </c>
      <c r="K180" s="479" t="str">
        <f t="shared" ref="K180:K181" si="1707">IF(J180="","",J180)</f>
        <v/>
      </c>
      <c r="L180" s="479" t="str">
        <f t="shared" ref="L180:L181" si="1708">IF(K180="","",K180)</f>
        <v/>
      </c>
      <c r="M180" s="479" t="str">
        <f t="shared" ref="M180:M181" si="1709">IF(L180="","",L180)</f>
        <v/>
      </c>
      <c r="N180" s="479" t="str">
        <f t="shared" ref="N180:N181" si="1710">IF(M180="","",M180)</f>
        <v/>
      </c>
      <c r="O180" s="479" t="str">
        <f t="shared" ref="O180:O181" si="1711">IF(N180="","",N180)</f>
        <v/>
      </c>
      <c r="P180" s="479" t="str">
        <f t="shared" ref="P180:P181" si="1712">IF(O180="","",O180)</f>
        <v/>
      </c>
      <c r="Q180" s="479" t="str">
        <f t="shared" ref="Q180:Q181" si="1713">IF(P180="","",P180)</f>
        <v/>
      </c>
      <c r="R180" s="479" t="str">
        <f t="shared" ref="R180:R181" si="1714">IF(Q180="","",Q180)</f>
        <v/>
      </c>
      <c r="S180" s="479" t="str">
        <f t="shared" ref="S180:S181" si="1715">IF(R180="","",R180)</f>
        <v/>
      </c>
      <c r="T180" s="480">
        <f t="shared" si="848"/>
        <v>0</v>
      </c>
      <c r="U180" s="481"/>
      <c r="V180" s="482" t="str">
        <f t="shared" ref="V180:V181" si="1716">IF(U180="","",U180)</f>
        <v/>
      </c>
      <c r="W180" s="482" t="str">
        <f t="shared" ref="W180:W181" si="1717">IF(V180="","",V180)</f>
        <v/>
      </c>
      <c r="X180" s="482" t="str">
        <f t="shared" ref="X180:X181" si="1718">IF(W180="","",W180)</f>
        <v/>
      </c>
      <c r="Y180" s="482" t="str">
        <f t="shared" ref="Y180:Y181" si="1719">IF(X180="","",X180)</f>
        <v/>
      </c>
      <c r="Z180" s="482" t="str">
        <f t="shared" ref="Z180:Z181" si="1720">IF(Y180="","",Y180)</f>
        <v/>
      </c>
      <c r="AA180" s="482" t="str">
        <f t="shared" ref="AA180:AA181" si="1721">IF(Z180="","",Z180)</f>
        <v/>
      </c>
      <c r="AB180" s="482" t="str">
        <f t="shared" ref="AB180:AB181" si="1722">IF(AA180="","",AA180)</f>
        <v/>
      </c>
      <c r="AC180" s="482" t="str">
        <f t="shared" ref="AC180:AC181" si="1723">IF(AB180="","",AB180)</f>
        <v/>
      </c>
      <c r="AD180" s="482" t="str">
        <f t="shared" ref="AD180:AD181" si="1724">IF(AC180="","",AC180)</f>
        <v/>
      </c>
      <c r="AE180" s="482" t="str">
        <f t="shared" ref="AE180:AE181" si="1725">IF(AD180="","",AD180)</f>
        <v/>
      </c>
      <c r="AF180" s="482" t="str">
        <f t="shared" ref="AF180:AF181" si="1726">IF(AE180="","",AE180)</f>
        <v/>
      </c>
      <c r="AG180" s="480">
        <f t="shared" si="849"/>
        <v>0</v>
      </c>
      <c r="AN180" s="468">
        <v>5</v>
      </c>
      <c r="AO180" s="468">
        <v>3</v>
      </c>
      <c r="AP180" s="468">
        <v>7</v>
      </c>
      <c r="AQ180" s="476">
        <f ca="1">IF($AP180=1,IF(INDIRECT(ADDRESS(($AN180-1)*3+$AO180+5,$AP180+7))="",0,INDIRECT(ADDRESS(($AN180-1)*3+$AO180+5,$AP180+7))),IF(INDIRECT(ADDRESS(($AN180-1)*3+$AO180+5,$AP180+7))="",0,IF(COUNTIF(INDIRECT(ADDRESS(($AN180-1)*36+($AO180-1)*12+6,COLUMN())):INDIRECT(ADDRESS(($AN180-1)*36+($AO180-1)*12+$AP180+4,COLUMN())),INDIRECT(ADDRESS(($AN180-1)*3+$AO180+5,$AP180+7)))&gt;=1,0,INDIRECT(ADDRESS(($AN180-1)*3+$AO180+5,$AP180+7)))))</f>
        <v>0</v>
      </c>
      <c r="AR180" s="468">
        <f ca="1">COUNTIF(INDIRECT("H"&amp;(ROW()+12*(($AN180-1)*3+$AO180)-ROW())/12+5):INDIRECT("S"&amp;(ROW()+12*(($AN180-1)*3+$AO180)-ROW())/12+5),AQ180)</f>
        <v>0</v>
      </c>
      <c r="AS180" s="476">
        <f ca="1">IF($AP180=1,IF(INDIRECT(ADDRESS(($AN180-1)*3+$AO180+5,$AP180+20))="",0,INDIRECT(ADDRESS(($AN180-1)*3+$AO180+5,$AP180+20))),IF(INDIRECT(ADDRESS(($AN180-1)*3+$AO180+5,$AP180+20))="",0,IF(COUNTIF(INDIRECT(ADDRESS(($AN180-1)*36+($AO180-1)*12+6,COLUMN())):INDIRECT(ADDRESS(($AN180-1)*36+($AO180-1)*12+$AP180+4,COLUMN())),INDIRECT(ADDRESS(($AN180-1)*3+$AO180+5,$AP180+20)))&gt;=1,0,INDIRECT(ADDRESS(($AN180-1)*3+$AO180+5,$AP180+20)))))</f>
        <v>0</v>
      </c>
      <c r="AT180" s="468">
        <f ca="1">COUNTIF(INDIRECT("U"&amp;(ROW()+12*(($AN180-1)*3+$AO180)-ROW())/12+5):INDIRECT("AF"&amp;(ROW()+12*(($AN180-1)*3+$AO180)-ROW())/12+5),AS180)</f>
        <v>0</v>
      </c>
      <c r="AU180" s="468">
        <f ca="1">IF(AND(AQ180+AS180&gt;0,AR180+AT180&gt;0),COUNTIF(AU$6:AU179,"&gt;0")+1,0)</f>
        <v>0</v>
      </c>
      <c r="BE180" s="468">
        <v>1</v>
      </c>
      <c r="BG180" s="484">
        <f t="shared" ref="BG180" si="1727">SUM(H180:H181)</f>
        <v>0</v>
      </c>
      <c r="BH180" s="484">
        <f t="shared" ref="BH180" si="1728">SUM(I180:I181)</f>
        <v>0</v>
      </c>
      <c r="BI180" s="484">
        <f t="shared" ref="BI180" si="1729">SUM(J180:J181)</f>
        <v>0</v>
      </c>
      <c r="BJ180" s="484">
        <f t="shared" ref="BJ180" si="1730">SUM(K180:K181)</f>
        <v>0</v>
      </c>
      <c r="BK180" s="484">
        <f t="shared" ref="BK180" si="1731">SUM(L180:L181)</f>
        <v>0</v>
      </c>
      <c r="BL180" s="484">
        <f t="shared" ref="BL180" si="1732">SUM(M180:M181)</f>
        <v>0</v>
      </c>
      <c r="BM180" s="484">
        <f t="shared" ref="BM180" si="1733">SUM(N180:N181)</f>
        <v>0</v>
      </c>
      <c r="BN180" s="484">
        <f t="shared" ref="BN180" si="1734">SUM(O180:O181)</f>
        <v>0</v>
      </c>
      <c r="BO180" s="484">
        <f t="shared" ref="BO180" si="1735">SUM(P180:P181)</f>
        <v>0</v>
      </c>
      <c r="BP180" s="484">
        <f t="shared" ref="BP180" si="1736">SUM(Q180:Q181)</f>
        <v>0</v>
      </c>
      <c r="BQ180" s="484">
        <f t="shared" ref="BQ180" si="1737">SUM(R180:R181)</f>
        <v>0</v>
      </c>
      <c r="BR180" s="484">
        <f t="shared" ref="BR180" si="1738">SUM(S180:S181)</f>
        <v>0</v>
      </c>
      <c r="BT180" s="484">
        <f t="shared" ref="BT180" si="1739">SUM(U180:U181)</f>
        <v>0</v>
      </c>
      <c r="BU180" s="484">
        <f t="shared" ref="BU180" si="1740">SUM(V180:V181)</f>
        <v>0</v>
      </c>
      <c r="BV180" s="484">
        <f t="shared" ref="BV180" si="1741">SUM(W180:W181)</f>
        <v>0</v>
      </c>
      <c r="BW180" s="484">
        <f t="shared" ref="BW180" si="1742">SUM(X180:X181)</f>
        <v>0</v>
      </c>
      <c r="BX180" s="484">
        <f t="shared" ref="BX180" si="1743">SUM(Y180:Y181)</f>
        <v>0</v>
      </c>
      <c r="BY180" s="484">
        <f t="shared" ref="BY180" si="1744">SUM(Z180:Z181)</f>
        <v>0</v>
      </c>
      <c r="BZ180" s="484">
        <f t="shared" ref="BZ180" si="1745">SUM(AA180:AA181)</f>
        <v>0</v>
      </c>
      <c r="CA180" s="484">
        <f t="shared" ref="CA180" si="1746">SUM(AB180:AB181)</f>
        <v>0</v>
      </c>
      <c r="CB180" s="484">
        <f t="shared" ref="CB180" si="1747">SUM(AC180:AC181)</f>
        <v>0</v>
      </c>
      <c r="CC180" s="484">
        <f t="shared" ref="CC180" si="1748">SUM(AD180:AD181)</f>
        <v>0</v>
      </c>
      <c r="CD180" s="484">
        <f t="shared" ref="CD180" si="1749">SUM(AE180:AE181)</f>
        <v>0</v>
      </c>
      <c r="CE180" s="484">
        <f t="shared" ref="CE180" si="1750">SUM(AF180:AF181)</f>
        <v>0</v>
      </c>
      <c r="CH180" s="485" t="s">
        <v>391</v>
      </c>
      <c r="CI180" s="484">
        <f>IF(OR($D180="副園長",$D180="教頭",$D180="主任保育士",$D180="主幹教諭"),0,BG180)</f>
        <v>0</v>
      </c>
      <c r="CJ180" s="484">
        <f t="shared" ref="CJ180" si="1751">IF(OR($D180="副園長",$D180="教頭",$D180="主任保育士",$D180="主幹教諭"),0,BH180)</f>
        <v>0</v>
      </c>
      <c r="CK180" s="484">
        <f t="shared" ref="CK180" si="1752">IF(OR($D180="副園長",$D180="教頭",$D180="主任保育士",$D180="主幹教諭"),0,BI180)</f>
        <v>0</v>
      </c>
      <c r="CL180" s="484">
        <f t="shared" ref="CL180" si="1753">IF(OR($D180="副園長",$D180="教頭",$D180="主任保育士",$D180="主幹教諭"),0,BJ180)</f>
        <v>0</v>
      </c>
      <c r="CM180" s="484">
        <f t="shared" ref="CM180" si="1754">IF(OR($D180="副園長",$D180="教頭",$D180="主任保育士",$D180="主幹教諭"),0,BK180)</f>
        <v>0</v>
      </c>
      <c r="CN180" s="484">
        <f t="shared" ref="CN180" si="1755">IF(OR($D180="副園長",$D180="教頭",$D180="主任保育士",$D180="主幹教諭"),0,BL180)</f>
        <v>0</v>
      </c>
      <c r="CO180" s="484">
        <f t="shared" ref="CO180" si="1756">IF(OR($D180="副園長",$D180="教頭",$D180="主任保育士",$D180="主幹教諭"),0,BM180)</f>
        <v>0</v>
      </c>
      <c r="CP180" s="484">
        <f t="shared" ref="CP180" si="1757">IF(OR($D180="副園長",$D180="教頭",$D180="主任保育士",$D180="主幹教諭"),0,BN180)</f>
        <v>0</v>
      </c>
      <c r="CQ180" s="484">
        <f t="shared" ref="CQ180" si="1758">IF(OR($D180="副園長",$D180="教頭",$D180="主任保育士",$D180="主幹教諭"),0,BO180)</f>
        <v>0</v>
      </c>
      <c r="CR180" s="484">
        <f t="shared" ref="CR180" si="1759">IF(OR($D180="副園長",$D180="教頭",$D180="主任保育士",$D180="主幹教諭"),0,BP180)</f>
        <v>0</v>
      </c>
      <c r="CS180" s="484">
        <f t="shared" ref="CS180" si="1760">IF(OR($D180="副園長",$D180="教頭",$D180="主任保育士",$D180="主幹教諭"),0,BQ180)</f>
        <v>0</v>
      </c>
      <c r="CT180" s="484">
        <f t="shared" ref="CT180" si="1761">IF(OR($D180="副園長",$D180="教頭",$D180="主任保育士",$D180="主幹教諭"),0,BR180)</f>
        <v>0</v>
      </c>
    </row>
    <row r="181" spans="1:98" x14ac:dyDescent="0.15">
      <c r="A181" s="734"/>
      <c r="B181" s="737"/>
      <c r="C181" s="737"/>
      <c r="D181" s="737"/>
      <c r="E181" s="740"/>
      <c r="F181" s="737"/>
      <c r="G181" s="486" t="s">
        <v>320</v>
      </c>
      <c r="H181" s="487"/>
      <c r="I181" s="488" t="str">
        <f t="shared" si="1705"/>
        <v/>
      </c>
      <c r="J181" s="488" t="str">
        <f t="shared" si="1706"/>
        <v/>
      </c>
      <c r="K181" s="488" t="str">
        <f t="shared" si="1707"/>
        <v/>
      </c>
      <c r="L181" s="488" t="str">
        <f t="shared" si="1708"/>
        <v/>
      </c>
      <c r="M181" s="488" t="str">
        <f t="shared" si="1709"/>
        <v/>
      </c>
      <c r="N181" s="488" t="str">
        <f t="shared" si="1710"/>
        <v/>
      </c>
      <c r="O181" s="488" t="str">
        <f t="shared" si="1711"/>
        <v/>
      </c>
      <c r="P181" s="488" t="str">
        <f t="shared" si="1712"/>
        <v/>
      </c>
      <c r="Q181" s="488" t="str">
        <f t="shared" si="1713"/>
        <v/>
      </c>
      <c r="R181" s="488" t="str">
        <f t="shared" si="1714"/>
        <v/>
      </c>
      <c r="S181" s="488" t="str">
        <f t="shared" si="1715"/>
        <v/>
      </c>
      <c r="T181" s="489">
        <f t="shared" si="848"/>
        <v>0</v>
      </c>
      <c r="U181" s="490"/>
      <c r="V181" s="491" t="str">
        <f t="shared" si="1716"/>
        <v/>
      </c>
      <c r="W181" s="491" t="str">
        <f t="shared" si="1717"/>
        <v/>
      </c>
      <c r="X181" s="491" t="str">
        <f t="shared" si="1718"/>
        <v/>
      </c>
      <c r="Y181" s="491" t="str">
        <f t="shared" si="1719"/>
        <v/>
      </c>
      <c r="Z181" s="491" t="str">
        <f t="shared" si="1720"/>
        <v/>
      </c>
      <c r="AA181" s="491" t="str">
        <f t="shared" si="1721"/>
        <v/>
      </c>
      <c r="AB181" s="491" t="str">
        <f t="shared" si="1722"/>
        <v/>
      </c>
      <c r="AC181" s="491" t="str">
        <f t="shared" si="1723"/>
        <v/>
      </c>
      <c r="AD181" s="491" t="str">
        <f t="shared" si="1724"/>
        <v/>
      </c>
      <c r="AE181" s="491" t="str">
        <f t="shared" si="1725"/>
        <v/>
      </c>
      <c r="AF181" s="491" t="str">
        <f t="shared" si="1726"/>
        <v/>
      </c>
      <c r="AG181" s="489">
        <f t="shared" si="849"/>
        <v>0</v>
      </c>
      <c r="AN181" s="468">
        <v>5</v>
      </c>
      <c r="AO181" s="468">
        <v>3</v>
      </c>
      <c r="AP181" s="468">
        <v>8</v>
      </c>
      <c r="AQ181" s="476">
        <f ca="1">IF($AP181=1,IF(INDIRECT(ADDRESS(($AN181-1)*3+$AO181+5,$AP181+7))="",0,INDIRECT(ADDRESS(($AN181-1)*3+$AO181+5,$AP181+7))),IF(INDIRECT(ADDRESS(($AN181-1)*3+$AO181+5,$AP181+7))="",0,IF(COUNTIF(INDIRECT(ADDRESS(($AN181-1)*36+($AO181-1)*12+6,COLUMN())):INDIRECT(ADDRESS(($AN181-1)*36+($AO181-1)*12+$AP181+4,COLUMN())),INDIRECT(ADDRESS(($AN181-1)*3+$AO181+5,$AP181+7)))&gt;=1,0,INDIRECT(ADDRESS(($AN181-1)*3+$AO181+5,$AP181+7)))))</f>
        <v>0</v>
      </c>
      <c r="AR181" s="468">
        <f ca="1">COUNTIF(INDIRECT("H"&amp;(ROW()+12*(($AN181-1)*3+$AO181)-ROW())/12+5):INDIRECT("S"&amp;(ROW()+12*(($AN181-1)*3+$AO181)-ROW())/12+5),AQ181)</f>
        <v>0</v>
      </c>
      <c r="AS181" s="476">
        <f ca="1">IF($AP181=1,IF(INDIRECT(ADDRESS(($AN181-1)*3+$AO181+5,$AP181+20))="",0,INDIRECT(ADDRESS(($AN181-1)*3+$AO181+5,$AP181+20))),IF(INDIRECT(ADDRESS(($AN181-1)*3+$AO181+5,$AP181+20))="",0,IF(COUNTIF(INDIRECT(ADDRESS(($AN181-1)*36+($AO181-1)*12+6,COLUMN())):INDIRECT(ADDRESS(($AN181-1)*36+($AO181-1)*12+$AP181+4,COLUMN())),INDIRECT(ADDRESS(($AN181-1)*3+$AO181+5,$AP181+20)))&gt;=1,0,INDIRECT(ADDRESS(($AN181-1)*3+$AO181+5,$AP181+20)))))</f>
        <v>0</v>
      </c>
      <c r="AT181" s="468">
        <f ca="1">COUNTIF(INDIRECT("U"&amp;(ROW()+12*(($AN181-1)*3+$AO181)-ROW())/12+5):INDIRECT("AF"&amp;(ROW()+12*(($AN181-1)*3+$AO181)-ROW())/12+5),AS181)</f>
        <v>0</v>
      </c>
      <c r="AU181" s="468">
        <f ca="1">IF(AND(AQ181+AS181&gt;0,AR181+AT181&gt;0),COUNTIF(AU$6:AU180,"&gt;0")+1,0)</f>
        <v>0</v>
      </c>
      <c r="BE181" s="468">
        <v>2</v>
      </c>
      <c r="BF181" s="468" t="s">
        <v>319</v>
      </c>
      <c r="BG181" s="484">
        <f>IF(BG180+BT180&gt;マスタ!$C$3,1,0)</f>
        <v>0</v>
      </c>
      <c r="BH181" s="484">
        <f>IF(BH180+BU180&gt;マスタ!$C$3,1,0)</f>
        <v>0</v>
      </c>
      <c r="BI181" s="484">
        <f>IF(BI180+BV180&gt;マスタ!$C$3,1,0)</f>
        <v>0</v>
      </c>
      <c r="BJ181" s="484">
        <f>IF(BJ180+BW180&gt;マスタ!$C$3,1,0)</f>
        <v>0</v>
      </c>
      <c r="BK181" s="484">
        <f>IF(BK180+BX180&gt;マスタ!$C$3,1,0)</f>
        <v>0</v>
      </c>
      <c r="BL181" s="484">
        <f>IF(BL180+BY180&gt;マスタ!$C$3,1,0)</f>
        <v>0</v>
      </c>
      <c r="BM181" s="484">
        <f>IF(BM180+BZ180&gt;マスタ!$C$3,1,0)</f>
        <v>0</v>
      </c>
      <c r="BN181" s="484">
        <f>IF(BN180+CA180&gt;マスタ!$C$3,1,0)</f>
        <v>0</v>
      </c>
      <c r="BO181" s="484">
        <f>IF(BO180+CB180&gt;マスタ!$C$3,1,0)</f>
        <v>0</v>
      </c>
      <c r="BP181" s="484">
        <f>IF(BP180+CC180&gt;マスタ!$C$3,1,0)</f>
        <v>0</v>
      </c>
      <c r="BQ181" s="484">
        <f>IF(BQ180+CD180&gt;マスタ!$C$3,1,0)</f>
        <v>0</v>
      </c>
      <c r="BR181" s="484">
        <f>IF(BR180+CE180&gt;マスタ!$C$3,1,0)</f>
        <v>0</v>
      </c>
      <c r="BT181" s="484"/>
      <c r="BU181" s="484"/>
      <c r="BV181" s="484"/>
      <c r="BW181" s="484"/>
      <c r="BX181" s="484"/>
      <c r="BY181" s="484"/>
      <c r="BZ181" s="484"/>
      <c r="CA181" s="484"/>
      <c r="CB181" s="484"/>
      <c r="CC181" s="484"/>
      <c r="CD181" s="484"/>
      <c r="CE181" s="484"/>
    </row>
    <row r="182" spans="1:98" x14ac:dyDescent="0.15">
      <c r="A182" s="735"/>
      <c r="B182" s="738"/>
      <c r="C182" s="738"/>
      <c r="D182" s="738"/>
      <c r="E182" s="741"/>
      <c r="F182" s="738"/>
      <c r="G182" s="492" t="s">
        <v>462</v>
      </c>
      <c r="H182" s="493"/>
      <c r="I182" s="494"/>
      <c r="J182" s="494"/>
      <c r="K182" s="494"/>
      <c r="L182" s="494"/>
      <c r="M182" s="494"/>
      <c r="N182" s="494"/>
      <c r="O182" s="494"/>
      <c r="P182" s="494"/>
      <c r="Q182" s="494"/>
      <c r="R182" s="494"/>
      <c r="S182" s="494"/>
      <c r="T182" s="495">
        <f t="shared" si="848"/>
        <v>0</v>
      </c>
      <c r="U182" s="496"/>
      <c r="V182" s="497"/>
      <c r="W182" s="497"/>
      <c r="X182" s="497"/>
      <c r="Y182" s="497"/>
      <c r="Z182" s="497"/>
      <c r="AA182" s="497"/>
      <c r="AB182" s="497"/>
      <c r="AC182" s="497"/>
      <c r="AD182" s="497"/>
      <c r="AE182" s="497"/>
      <c r="AF182" s="497"/>
      <c r="AG182" s="495">
        <f t="shared" si="849"/>
        <v>0</v>
      </c>
      <c r="AN182" s="468">
        <v>5</v>
      </c>
      <c r="AO182" s="468">
        <v>3</v>
      </c>
      <c r="AP182" s="468">
        <v>9</v>
      </c>
      <c r="AQ182" s="476">
        <f ca="1">IF($AP182=1,IF(INDIRECT(ADDRESS(($AN182-1)*3+$AO182+5,$AP182+7))="",0,INDIRECT(ADDRESS(($AN182-1)*3+$AO182+5,$AP182+7))),IF(INDIRECT(ADDRESS(($AN182-1)*3+$AO182+5,$AP182+7))="",0,IF(COUNTIF(INDIRECT(ADDRESS(($AN182-1)*36+($AO182-1)*12+6,COLUMN())):INDIRECT(ADDRESS(($AN182-1)*36+($AO182-1)*12+$AP182+4,COLUMN())),INDIRECT(ADDRESS(($AN182-1)*3+$AO182+5,$AP182+7)))&gt;=1,0,INDIRECT(ADDRESS(($AN182-1)*3+$AO182+5,$AP182+7)))))</f>
        <v>0</v>
      </c>
      <c r="AR182" s="468">
        <f ca="1">COUNTIF(INDIRECT("H"&amp;(ROW()+12*(($AN182-1)*3+$AO182)-ROW())/12+5):INDIRECT("S"&amp;(ROW()+12*(($AN182-1)*3+$AO182)-ROW())/12+5),AQ182)</f>
        <v>0</v>
      </c>
      <c r="AS182" s="476">
        <f ca="1">IF($AP182=1,IF(INDIRECT(ADDRESS(($AN182-1)*3+$AO182+5,$AP182+20))="",0,INDIRECT(ADDRESS(($AN182-1)*3+$AO182+5,$AP182+20))),IF(INDIRECT(ADDRESS(($AN182-1)*3+$AO182+5,$AP182+20))="",0,IF(COUNTIF(INDIRECT(ADDRESS(($AN182-1)*36+($AO182-1)*12+6,COLUMN())):INDIRECT(ADDRESS(($AN182-1)*36+($AO182-1)*12+$AP182+4,COLUMN())),INDIRECT(ADDRESS(($AN182-1)*3+$AO182+5,$AP182+20)))&gt;=1,0,INDIRECT(ADDRESS(($AN182-1)*3+$AO182+5,$AP182+20)))))</f>
        <v>0</v>
      </c>
      <c r="AT182" s="468">
        <f ca="1">COUNTIF(INDIRECT("U"&amp;(ROW()+12*(($AN182-1)*3+$AO182)-ROW())/12+5):INDIRECT("AF"&amp;(ROW()+12*(($AN182-1)*3+$AO182)-ROW())/12+5),AS182)</f>
        <v>0</v>
      </c>
      <c r="AU182" s="468">
        <f ca="1">IF(AND(AQ182+AS182&gt;0,AR182+AT182&gt;0),COUNTIF(AU$6:AU181,"&gt;0")+1,0)</f>
        <v>0</v>
      </c>
      <c r="BE182" s="468">
        <v>3</v>
      </c>
      <c r="BF182" s="485"/>
      <c r="BG182" s="484"/>
      <c r="BH182" s="484"/>
      <c r="BI182" s="484"/>
      <c r="BJ182" s="484"/>
      <c r="BK182" s="484"/>
      <c r="BL182" s="484"/>
      <c r="BM182" s="484"/>
      <c r="BN182" s="484"/>
      <c r="BO182" s="484"/>
      <c r="BP182" s="484"/>
      <c r="BQ182" s="484"/>
      <c r="BR182" s="484"/>
      <c r="BT182" s="484"/>
      <c r="BU182" s="484"/>
      <c r="BV182" s="484"/>
      <c r="BW182" s="484"/>
      <c r="BX182" s="484"/>
      <c r="BY182" s="484"/>
      <c r="BZ182" s="484"/>
      <c r="CA182" s="484"/>
      <c r="CB182" s="484"/>
      <c r="CC182" s="484"/>
      <c r="CD182" s="484"/>
      <c r="CE182" s="484"/>
    </row>
    <row r="183" spans="1:98" x14ac:dyDescent="0.15">
      <c r="A183" s="733">
        <v>60</v>
      </c>
      <c r="B183" s="736"/>
      <c r="C183" s="736"/>
      <c r="D183" s="736"/>
      <c r="E183" s="739"/>
      <c r="F183" s="736"/>
      <c r="G183" s="477" t="s">
        <v>321</v>
      </c>
      <c r="H183" s="478"/>
      <c r="I183" s="479" t="str">
        <f t="shared" ref="I183:I184" si="1762">IF(H183="","",H183)</f>
        <v/>
      </c>
      <c r="J183" s="479" t="str">
        <f t="shared" ref="J183:J184" si="1763">IF(I183="","",I183)</f>
        <v/>
      </c>
      <c r="K183" s="479" t="str">
        <f t="shared" ref="K183:K184" si="1764">IF(J183="","",J183)</f>
        <v/>
      </c>
      <c r="L183" s="479" t="str">
        <f t="shared" ref="L183:L184" si="1765">IF(K183="","",K183)</f>
        <v/>
      </c>
      <c r="M183" s="479" t="str">
        <f t="shared" ref="M183:M184" si="1766">IF(L183="","",L183)</f>
        <v/>
      </c>
      <c r="N183" s="479" t="str">
        <f>IF(M183="","",M183)</f>
        <v/>
      </c>
      <c r="O183" s="479" t="str">
        <f t="shared" ref="O183:O184" si="1767">IF(N183="","",N183)</f>
        <v/>
      </c>
      <c r="P183" s="479" t="str">
        <f t="shared" ref="P183:P184" si="1768">IF(O183="","",O183)</f>
        <v/>
      </c>
      <c r="Q183" s="479" t="str">
        <f t="shared" ref="Q183:Q184" si="1769">IF(P183="","",P183)</f>
        <v/>
      </c>
      <c r="R183" s="479" t="str">
        <f t="shared" ref="R183:R184" si="1770">IF(Q183="","",Q183)</f>
        <v/>
      </c>
      <c r="S183" s="479" t="str">
        <f t="shared" ref="S183:S184" si="1771">IF(R183="","",R183)</f>
        <v/>
      </c>
      <c r="T183" s="480">
        <f t="shared" si="848"/>
        <v>0</v>
      </c>
      <c r="U183" s="481"/>
      <c r="V183" s="482" t="str">
        <f t="shared" ref="V183:V184" si="1772">IF(U183="","",U183)</f>
        <v/>
      </c>
      <c r="W183" s="482" t="str">
        <f t="shared" ref="W183:W184" si="1773">IF(V183="","",V183)</f>
        <v/>
      </c>
      <c r="X183" s="482" t="str">
        <f t="shared" ref="X183:X184" si="1774">IF(W183="","",W183)</f>
        <v/>
      </c>
      <c r="Y183" s="482" t="str">
        <f t="shared" ref="Y183:Y184" si="1775">IF(X183="","",X183)</f>
        <v/>
      </c>
      <c r="Z183" s="482" t="str">
        <f t="shared" ref="Z183:Z184" si="1776">IF(Y183="","",Y183)</f>
        <v/>
      </c>
      <c r="AA183" s="482" t="str">
        <f t="shared" ref="AA183:AA184" si="1777">IF(Z183="","",Z183)</f>
        <v/>
      </c>
      <c r="AB183" s="482" t="str">
        <f t="shared" ref="AB183:AB184" si="1778">IF(AA183="","",AA183)</f>
        <v/>
      </c>
      <c r="AC183" s="482" t="str">
        <f t="shared" ref="AC183:AC184" si="1779">IF(AB183="","",AB183)</f>
        <v/>
      </c>
      <c r="AD183" s="482" t="str">
        <f t="shared" ref="AD183:AD184" si="1780">IF(AC183="","",AC183)</f>
        <v/>
      </c>
      <c r="AE183" s="482" t="str">
        <f t="shared" ref="AE183:AE184" si="1781">IF(AD183="","",AD183)</f>
        <v/>
      </c>
      <c r="AF183" s="482" t="str">
        <f t="shared" ref="AF183:AF184" si="1782">IF(AE183="","",AE183)</f>
        <v/>
      </c>
      <c r="AG183" s="480">
        <f t="shared" si="849"/>
        <v>0</v>
      </c>
      <c r="AN183" s="468">
        <v>5</v>
      </c>
      <c r="AO183" s="468">
        <v>3</v>
      </c>
      <c r="AP183" s="468">
        <v>10</v>
      </c>
      <c r="AQ183" s="476">
        <f ca="1">IF($AP183=1,IF(INDIRECT(ADDRESS(($AN183-1)*3+$AO183+5,$AP183+7))="",0,INDIRECT(ADDRESS(($AN183-1)*3+$AO183+5,$AP183+7))),IF(INDIRECT(ADDRESS(($AN183-1)*3+$AO183+5,$AP183+7))="",0,IF(COUNTIF(INDIRECT(ADDRESS(($AN183-1)*36+($AO183-1)*12+6,COLUMN())):INDIRECT(ADDRESS(($AN183-1)*36+($AO183-1)*12+$AP183+4,COLUMN())),INDIRECT(ADDRESS(($AN183-1)*3+$AO183+5,$AP183+7)))&gt;=1,0,INDIRECT(ADDRESS(($AN183-1)*3+$AO183+5,$AP183+7)))))</f>
        <v>0</v>
      </c>
      <c r="AR183" s="468">
        <f ca="1">COUNTIF(INDIRECT("H"&amp;(ROW()+12*(($AN183-1)*3+$AO183)-ROW())/12+5):INDIRECT("S"&amp;(ROW()+12*(($AN183-1)*3+$AO183)-ROW())/12+5),AQ183)</f>
        <v>0</v>
      </c>
      <c r="AS183" s="476">
        <f ca="1">IF($AP183=1,IF(INDIRECT(ADDRESS(($AN183-1)*3+$AO183+5,$AP183+20))="",0,INDIRECT(ADDRESS(($AN183-1)*3+$AO183+5,$AP183+20))),IF(INDIRECT(ADDRESS(($AN183-1)*3+$AO183+5,$AP183+20))="",0,IF(COUNTIF(INDIRECT(ADDRESS(($AN183-1)*36+($AO183-1)*12+6,COLUMN())):INDIRECT(ADDRESS(($AN183-1)*36+($AO183-1)*12+$AP183+4,COLUMN())),INDIRECT(ADDRESS(($AN183-1)*3+$AO183+5,$AP183+20)))&gt;=1,0,INDIRECT(ADDRESS(($AN183-1)*3+$AO183+5,$AP183+20)))))</f>
        <v>0</v>
      </c>
      <c r="AT183" s="468">
        <f ca="1">COUNTIF(INDIRECT("U"&amp;(ROW()+12*(($AN183-1)*3+$AO183)-ROW())/12+5):INDIRECT("AF"&amp;(ROW()+12*(($AN183-1)*3+$AO183)-ROW())/12+5),AS183)</f>
        <v>0</v>
      </c>
      <c r="AU183" s="468">
        <f ca="1">IF(AND(AQ183+AS183&gt;0,AR183+AT183&gt;0),COUNTIF(AU$6:AU182,"&gt;0")+1,0)</f>
        <v>0</v>
      </c>
      <c r="BE183" s="468">
        <v>1</v>
      </c>
      <c r="BG183" s="484">
        <f t="shared" ref="BG183" si="1783">SUM(H183:H184)</f>
        <v>0</v>
      </c>
      <c r="BH183" s="484">
        <f t="shared" ref="BH183" si="1784">SUM(I183:I184)</f>
        <v>0</v>
      </c>
      <c r="BI183" s="484">
        <f t="shared" ref="BI183" si="1785">SUM(J183:J184)</f>
        <v>0</v>
      </c>
      <c r="BJ183" s="484">
        <f t="shared" ref="BJ183" si="1786">SUM(K183:K184)</f>
        <v>0</v>
      </c>
      <c r="BK183" s="484">
        <f t="shared" ref="BK183" si="1787">SUM(L183:L184)</f>
        <v>0</v>
      </c>
      <c r="BL183" s="484">
        <f t="shared" ref="BL183" si="1788">SUM(M183:M184)</f>
        <v>0</v>
      </c>
      <c r="BM183" s="484">
        <f t="shared" ref="BM183" si="1789">SUM(N183:N184)</f>
        <v>0</v>
      </c>
      <c r="BN183" s="484">
        <f t="shared" ref="BN183" si="1790">SUM(O183:O184)</f>
        <v>0</v>
      </c>
      <c r="BO183" s="484">
        <f t="shared" ref="BO183" si="1791">SUM(P183:P184)</f>
        <v>0</v>
      </c>
      <c r="BP183" s="484">
        <f t="shared" ref="BP183" si="1792">SUM(Q183:Q184)</f>
        <v>0</v>
      </c>
      <c r="BQ183" s="484">
        <f t="shared" ref="BQ183" si="1793">SUM(R183:R184)</f>
        <v>0</v>
      </c>
      <c r="BR183" s="484">
        <f t="shared" ref="BR183" si="1794">SUM(S183:S184)</f>
        <v>0</v>
      </c>
      <c r="BT183" s="484">
        <f t="shared" ref="BT183" si="1795">SUM(U183:U184)</f>
        <v>0</v>
      </c>
      <c r="BU183" s="484">
        <f t="shared" ref="BU183" si="1796">SUM(V183:V184)</f>
        <v>0</v>
      </c>
      <c r="BV183" s="484">
        <f t="shared" ref="BV183" si="1797">SUM(W183:W184)</f>
        <v>0</v>
      </c>
      <c r="BW183" s="484">
        <f t="shared" ref="BW183" si="1798">SUM(X183:X184)</f>
        <v>0</v>
      </c>
      <c r="BX183" s="484">
        <f t="shared" ref="BX183" si="1799">SUM(Y183:Y184)</f>
        <v>0</v>
      </c>
      <c r="BY183" s="484">
        <f t="shared" ref="BY183" si="1800">SUM(Z183:Z184)</f>
        <v>0</v>
      </c>
      <c r="BZ183" s="484">
        <f t="shared" ref="BZ183" si="1801">SUM(AA183:AA184)</f>
        <v>0</v>
      </c>
      <c r="CA183" s="484">
        <f t="shared" ref="CA183" si="1802">SUM(AB183:AB184)</f>
        <v>0</v>
      </c>
      <c r="CB183" s="484">
        <f t="shared" ref="CB183" si="1803">SUM(AC183:AC184)</f>
        <v>0</v>
      </c>
      <c r="CC183" s="484">
        <f t="shared" ref="CC183" si="1804">SUM(AD183:AD184)</f>
        <v>0</v>
      </c>
      <c r="CD183" s="484">
        <f t="shared" ref="CD183" si="1805">SUM(AE183:AE184)</f>
        <v>0</v>
      </c>
      <c r="CE183" s="484">
        <f t="shared" ref="CE183" si="1806">SUM(AF183:AF184)</f>
        <v>0</v>
      </c>
      <c r="CH183" s="485" t="s">
        <v>391</v>
      </c>
      <c r="CI183" s="484">
        <f>IF(OR($D183="副園長",$D183="教頭",$D183="主任保育士",$D183="主幹教諭"),0,BG183)</f>
        <v>0</v>
      </c>
      <c r="CJ183" s="484">
        <f t="shared" ref="CJ183" si="1807">IF(OR($D183="副園長",$D183="教頭",$D183="主任保育士",$D183="主幹教諭"),0,BH183)</f>
        <v>0</v>
      </c>
      <c r="CK183" s="484">
        <f t="shared" ref="CK183" si="1808">IF(OR($D183="副園長",$D183="教頭",$D183="主任保育士",$D183="主幹教諭"),0,BI183)</f>
        <v>0</v>
      </c>
      <c r="CL183" s="484">
        <f t="shared" ref="CL183" si="1809">IF(OR($D183="副園長",$D183="教頭",$D183="主任保育士",$D183="主幹教諭"),0,BJ183)</f>
        <v>0</v>
      </c>
      <c r="CM183" s="484">
        <f t="shared" ref="CM183" si="1810">IF(OR($D183="副園長",$D183="教頭",$D183="主任保育士",$D183="主幹教諭"),0,BK183)</f>
        <v>0</v>
      </c>
      <c r="CN183" s="484">
        <f t="shared" ref="CN183" si="1811">IF(OR($D183="副園長",$D183="教頭",$D183="主任保育士",$D183="主幹教諭"),0,BL183)</f>
        <v>0</v>
      </c>
      <c r="CO183" s="484">
        <f t="shared" ref="CO183" si="1812">IF(OR($D183="副園長",$D183="教頭",$D183="主任保育士",$D183="主幹教諭"),0,BM183)</f>
        <v>0</v>
      </c>
      <c r="CP183" s="484">
        <f t="shared" ref="CP183" si="1813">IF(OR($D183="副園長",$D183="教頭",$D183="主任保育士",$D183="主幹教諭"),0,BN183)</f>
        <v>0</v>
      </c>
      <c r="CQ183" s="484">
        <f t="shared" ref="CQ183" si="1814">IF(OR($D183="副園長",$D183="教頭",$D183="主任保育士",$D183="主幹教諭"),0,BO183)</f>
        <v>0</v>
      </c>
      <c r="CR183" s="484">
        <f t="shared" ref="CR183" si="1815">IF(OR($D183="副園長",$D183="教頭",$D183="主任保育士",$D183="主幹教諭"),0,BP183)</f>
        <v>0</v>
      </c>
      <c r="CS183" s="484">
        <f t="shared" ref="CS183" si="1816">IF(OR($D183="副園長",$D183="教頭",$D183="主任保育士",$D183="主幹教諭"),0,BQ183)</f>
        <v>0</v>
      </c>
      <c r="CT183" s="484">
        <f t="shared" ref="CT183" si="1817">IF(OR($D183="副園長",$D183="教頭",$D183="主任保育士",$D183="主幹教諭"),0,BR183)</f>
        <v>0</v>
      </c>
    </row>
    <row r="184" spans="1:98" x14ac:dyDescent="0.15">
      <c r="A184" s="734"/>
      <c r="B184" s="737"/>
      <c r="C184" s="737"/>
      <c r="D184" s="737"/>
      <c r="E184" s="740"/>
      <c r="F184" s="737"/>
      <c r="G184" s="486" t="s">
        <v>320</v>
      </c>
      <c r="H184" s="487"/>
      <c r="I184" s="488" t="str">
        <f t="shared" si="1762"/>
        <v/>
      </c>
      <c r="J184" s="488" t="str">
        <f t="shared" si="1763"/>
        <v/>
      </c>
      <c r="K184" s="488" t="str">
        <f t="shared" si="1764"/>
        <v/>
      </c>
      <c r="L184" s="488" t="str">
        <f t="shared" si="1765"/>
        <v/>
      </c>
      <c r="M184" s="488" t="str">
        <f t="shared" si="1766"/>
        <v/>
      </c>
      <c r="N184" s="488" t="str">
        <f>IF(M184="","",M184)</f>
        <v/>
      </c>
      <c r="O184" s="488" t="str">
        <f t="shared" si="1767"/>
        <v/>
      </c>
      <c r="P184" s="488" t="str">
        <f t="shared" si="1768"/>
        <v/>
      </c>
      <c r="Q184" s="488" t="str">
        <f t="shared" si="1769"/>
        <v/>
      </c>
      <c r="R184" s="488" t="str">
        <f t="shared" si="1770"/>
        <v/>
      </c>
      <c r="S184" s="488" t="str">
        <f t="shared" si="1771"/>
        <v/>
      </c>
      <c r="T184" s="489">
        <f t="shared" si="848"/>
        <v>0</v>
      </c>
      <c r="U184" s="490"/>
      <c r="V184" s="491" t="str">
        <f t="shared" si="1772"/>
        <v/>
      </c>
      <c r="W184" s="491" t="str">
        <f t="shared" si="1773"/>
        <v/>
      </c>
      <c r="X184" s="491" t="str">
        <f t="shared" si="1774"/>
        <v/>
      </c>
      <c r="Y184" s="491" t="str">
        <f t="shared" si="1775"/>
        <v/>
      </c>
      <c r="Z184" s="491" t="str">
        <f t="shared" si="1776"/>
        <v/>
      </c>
      <c r="AA184" s="491" t="str">
        <f t="shared" si="1777"/>
        <v/>
      </c>
      <c r="AB184" s="491" t="str">
        <f t="shared" si="1778"/>
        <v/>
      </c>
      <c r="AC184" s="491" t="str">
        <f t="shared" si="1779"/>
        <v/>
      </c>
      <c r="AD184" s="491" t="str">
        <f t="shared" si="1780"/>
        <v/>
      </c>
      <c r="AE184" s="491" t="str">
        <f t="shared" si="1781"/>
        <v/>
      </c>
      <c r="AF184" s="491" t="str">
        <f t="shared" si="1782"/>
        <v/>
      </c>
      <c r="AG184" s="489">
        <f t="shared" si="849"/>
        <v>0</v>
      </c>
      <c r="AN184" s="468">
        <v>5</v>
      </c>
      <c r="AO184" s="468">
        <v>3</v>
      </c>
      <c r="AP184" s="468">
        <v>11</v>
      </c>
      <c r="AQ184" s="476">
        <f ca="1">IF($AP184=1,IF(INDIRECT(ADDRESS(($AN184-1)*3+$AO184+5,$AP184+7))="",0,INDIRECT(ADDRESS(($AN184-1)*3+$AO184+5,$AP184+7))),IF(INDIRECT(ADDRESS(($AN184-1)*3+$AO184+5,$AP184+7))="",0,IF(COUNTIF(INDIRECT(ADDRESS(($AN184-1)*36+($AO184-1)*12+6,COLUMN())):INDIRECT(ADDRESS(($AN184-1)*36+($AO184-1)*12+$AP184+4,COLUMN())),INDIRECT(ADDRESS(($AN184-1)*3+$AO184+5,$AP184+7)))&gt;=1,0,INDIRECT(ADDRESS(($AN184-1)*3+$AO184+5,$AP184+7)))))</f>
        <v>0</v>
      </c>
      <c r="AR184" s="468">
        <f ca="1">COUNTIF(INDIRECT("H"&amp;(ROW()+12*(($AN184-1)*3+$AO184)-ROW())/12+5):INDIRECT("S"&amp;(ROW()+12*(($AN184-1)*3+$AO184)-ROW())/12+5),AQ184)</f>
        <v>0</v>
      </c>
      <c r="AS184" s="476">
        <f ca="1">IF($AP184=1,IF(INDIRECT(ADDRESS(($AN184-1)*3+$AO184+5,$AP184+20))="",0,INDIRECT(ADDRESS(($AN184-1)*3+$AO184+5,$AP184+20))),IF(INDIRECT(ADDRESS(($AN184-1)*3+$AO184+5,$AP184+20))="",0,IF(COUNTIF(INDIRECT(ADDRESS(($AN184-1)*36+($AO184-1)*12+6,COLUMN())):INDIRECT(ADDRESS(($AN184-1)*36+($AO184-1)*12+$AP184+4,COLUMN())),INDIRECT(ADDRESS(($AN184-1)*3+$AO184+5,$AP184+20)))&gt;=1,0,INDIRECT(ADDRESS(($AN184-1)*3+$AO184+5,$AP184+20)))))</f>
        <v>0</v>
      </c>
      <c r="AT184" s="468">
        <f ca="1">COUNTIF(INDIRECT("U"&amp;(ROW()+12*(($AN184-1)*3+$AO184)-ROW())/12+5):INDIRECT("AF"&amp;(ROW()+12*(($AN184-1)*3+$AO184)-ROW())/12+5),AS184)</f>
        <v>0</v>
      </c>
      <c r="AU184" s="468">
        <f ca="1">IF(AND(AQ184+AS184&gt;0,AR184+AT184&gt;0),COUNTIF(AU$6:AU183,"&gt;0")+1,0)</f>
        <v>0</v>
      </c>
      <c r="BE184" s="468">
        <v>2</v>
      </c>
      <c r="BF184" s="468" t="s">
        <v>319</v>
      </c>
      <c r="BG184" s="484">
        <f>IF(BG183+BT183&gt;マスタ!$C$3,1,0)</f>
        <v>0</v>
      </c>
      <c r="BH184" s="484">
        <f>IF(BH183+BU183&gt;マスタ!$C$3,1,0)</f>
        <v>0</v>
      </c>
      <c r="BI184" s="484">
        <f>IF(BI183+BV183&gt;マスタ!$C$3,1,0)</f>
        <v>0</v>
      </c>
      <c r="BJ184" s="484">
        <f>IF(BJ183+BW183&gt;マスタ!$C$3,1,0)</f>
        <v>0</v>
      </c>
      <c r="BK184" s="484">
        <f>IF(BK183+BX183&gt;マスタ!$C$3,1,0)</f>
        <v>0</v>
      </c>
      <c r="BL184" s="484">
        <f>IF(BL183+BY183&gt;マスタ!$C$3,1,0)</f>
        <v>0</v>
      </c>
      <c r="BM184" s="484">
        <f>IF(BM183+BZ183&gt;マスタ!$C$3,1,0)</f>
        <v>0</v>
      </c>
      <c r="BN184" s="484">
        <f>IF(BN183+CA183&gt;マスタ!$C$3,1,0)</f>
        <v>0</v>
      </c>
      <c r="BO184" s="484">
        <f>IF(BO183+CB183&gt;マスタ!$C$3,1,0)</f>
        <v>0</v>
      </c>
      <c r="BP184" s="484">
        <f>IF(BP183+CC183&gt;マスタ!$C$3,1,0)</f>
        <v>0</v>
      </c>
      <c r="BQ184" s="484">
        <f>IF(BQ183+CD183&gt;マスタ!$C$3,1,0)</f>
        <v>0</v>
      </c>
      <c r="BR184" s="484">
        <f>IF(BR183+CE183&gt;マスタ!$C$3,1,0)</f>
        <v>0</v>
      </c>
    </row>
    <row r="185" spans="1:98" x14ac:dyDescent="0.15">
      <c r="A185" s="735"/>
      <c r="B185" s="738"/>
      <c r="C185" s="738"/>
      <c r="D185" s="738"/>
      <c r="E185" s="741"/>
      <c r="F185" s="738"/>
      <c r="G185" s="492" t="s">
        <v>462</v>
      </c>
      <c r="H185" s="493"/>
      <c r="I185" s="494"/>
      <c r="J185" s="494"/>
      <c r="K185" s="494"/>
      <c r="L185" s="494"/>
      <c r="M185" s="494"/>
      <c r="N185" s="494"/>
      <c r="O185" s="494"/>
      <c r="P185" s="494"/>
      <c r="Q185" s="494"/>
      <c r="R185" s="494"/>
      <c r="S185" s="494"/>
      <c r="T185" s="495">
        <f t="shared" si="848"/>
        <v>0</v>
      </c>
      <c r="U185" s="496"/>
      <c r="V185" s="497"/>
      <c r="W185" s="497"/>
      <c r="X185" s="497"/>
      <c r="Y185" s="497"/>
      <c r="Z185" s="497"/>
      <c r="AA185" s="497"/>
      <c r="AB185" s="497"/>
      <c r="AC185" s="497"/>
      <c r="AD185" s="497"/>
      <c r="AE185" s="497"/>
      <c r="AF185" s="497"/>
      <c r="AG185" s="495">
        <f t="shared" si="849"/>
        <v>0</v>
      </c>
      <c r="AN185" s="468">
        <v>5</v>
      </c>
      <c r="AO185" s="468">
        <v>3</v>
      </c>
      <c r="AP185" s="468">
        <v>12</v>
      </c>
      <c r="AQ185" s="476">
        <f ca="1">IF($AP185=1,IF(INDIRECT(ADDRESS(($AN185-1)*3+$AO185+5,$AP185+7))="",0,INDIRECT(ADDRESS(($AN185-1)*3+$AO185+5,$AP185+7))),IF(INDIRECT(ADDRESS(($AN185-1)*3+$AO185+5,$AP185+7))="",0,IF(COUNTIF(INDIRECT(ADDRESS(($AN185-1)*36+($AO185-1)*12+6,COLUMN())):INDIRECT(ADDRESS(($AN185-1)*36+($AO185-1)*12+$AP185+4,COLUMN())),INDIRECT(ADDRESS(($AN185-1)*3+$AO185+5,$AP185+7)))&gt;=1,0,INDIRECT(ADDRESS(($AN185-1)*3+$AO185+5,$AP185+7)))))</f>
        <v>0</v>
      </c>
      <c r="AR185" s="468">
        <f ca="1">COUNTIF(INDIRECT("H"&amp;(ROW()+12*(($AN185-1)*3+$AO185)-ROW())/12+5):INDIRECT("S"&amp;(ROW()+12*(($AN185-1)*3+$AO185)-ROW())/12+5),AQ185)</f>
        <v>0</v>
      </c>
      <c r="AS185" s="476">
        <f ca="1">IF($AP185=1,IF(INDIRECT(ADDRESS(($AN185-1)*3+$AO185+5,$AP185+20))="",0,INDIRECT(ADDRESS(($AN185-1)*3+$AO185+5,$AP185+20))),IF(INDIRECT(ADDRESS(($AN185-1)*3+$AO185+5,$AP185+20))="",0,IF(COUNTIF(INDIRECT(ADDRESS(($AN185-1)*36+($AO185-1)*12+6,COLUMN())):INDIRECT(ADDRESS(($AN185-1)*36+($AO185-1)*12+$AP185+4,COLUMN())),INDIRECT(ADDRESS(($AN185-1)*3+$AO185+5,$AP185+20)))&gt;=1,0,INDIRECT(ADDRESS(($AN185-1)*3+$AO185+5,$AP185+20)))))</f>
        <v>0</v>
      </c>
      <c r="AT185" s="468">
        <f ca="1">COUNTIF(INDIRECT("U"&amp;(ROW()+12*(($AN185-1)*3+$AO185)-ROW())/12+5):INDIRECT("AF"&amp;(ROW()+12*(($AN185-1)*3+$AO185)-ROW())/12+5),AS185)</f>
        <v>0</v>
      </c>
      <c r="AU185" s="468">
        <f ca="1">IF(AND(AQ185+AS185&gt;0,AR185+AT185&gt;0),COUNTIF(AU$6:AU184,"&gt;0")+1,0)</f>
        <v>0</v>
      </c>
      <c r="BE185" s="468">
        <v>3</v>
      </c>
      <c r="BF185" s="485"/>
      <c r="BG185" s="484"/>
      <c r="BH185" s="484"/>
      <c r="BI185" s="484"/>
      <c r="BJ185" s="484"/>
      <c r="BK185" s="484"/>
      <c r="BL185" s="484"/>
      <c r="BM185" s="484"/>
      <c r="BN185" s="484"/>
      <c r="BO185" s="484"/>
      <c r="BP185" s="484"/>
      <c r="BQ185" s="484"/>
      <c r="BR185" s="484"/>
      <c r="BT185" s="484"/>
      <c r="BU185" s="484"/>
      <c r="BV185" s="484"/>
      <c r="BW185" s="484"/>
      <c r="BX185" s="484"/>
      <c r="BY185" s="484"/>
      <c r="BZ185" s="484"/>
      <c r="CA185" s="484"/>
      <c r="CB185" s="484"/>
      <c r="CC185" s="484"/>
      <c r="CD185" s="484"/>
      <c r="CE185" s="484"/>
    </row>
    <row r="186" spans="1:98" x14ac:dyDescent="0.15">
      <c r="AN186" s="468">
        <v>6</v>
      </c>
      <c r="AO186" s="468">
        <v>1</v>
      </c>
      <c r="AP186" s="468">
        <v>1</v>
      </c>
      <c r="AQ186" s="476">
        <f ca="1">IF($AP186=1,IF(INDIRECT(ADDRESS(($AN186-1)*3+$AO186+5,$AP186+7))="",0,INDIRECT(ADDRESS(($AN186-1)*3+$AO186+5,$AP186+7))),IF(INDIRECT(ADDRESS(($AN186-1)*3+$AO186+5,$AP186+7))="",0,IF(COUNTIF(INDIRECT(ADDRESS(($AN186-1)*36+($AO186-1)*12+6,COLUMN())):INDIRECT(ADDRESS(($AN186-1)*36+($AO186-1)*12+$AP186+4,COLUMN())),INDIRECT(ADDRESS(($AN186-1)*3+$AO186+5,$AP186+7)))&gt;=1,0,INDIRECT(ADDRESS(($AN186-1)*3+$AO186+5,$AP186+7)))))</f>
        <v>0</v>
      </c>
      <c r="AR186" s="468">
        <f ca="1">COUNTIF(INDIRECT("H"&amp;(ROW()+12*(($AN186-1)*3+$AO186)-ROW())/12+5):INDIRECT("S"&amp;(ROW()+12*(($AN186-1)*3+$AO186)-ROW())/12+5),AQ186)</f>
        <v>0</v>
      </c>
      <c r="AS186" s="476">
        <f ca="1">IF($AP186=1,IF(INDIRECT(ADDRESS(($AN186-1)*3+$AO186+5,$AP186+20))="",0,INDIRECT(ADDRESS(($AN186-1)*3+$AO186+5,$AP186+20))),IF(INDIRECT(ADDRESS(($AN186-1)*3+$AO186+5,$AP186+20))="",0,IF(COUNTIF(INDIRECT(ADDRESS(($AN186-1)*36+($AO186-1)*12+6,COLUMN())):INDIRECT(ADDRESS(($AN186-1)*36+($AO186-1)*12+$AP186+4,COLUMN())),INDIRECT(ADDRESS(($AN186-1)*3+$AO186+5,$AP186+20)))&gt;=1,0,INDIRECT(ADDRESS(($AN186-1)*3+$AO186+5,$AP186+20)))))</f>
        <v>0</v>
      </c>
      <c r="AT186" s="468">
        <f ca="1">COUNTIF(INDIRECT("U"&amp;(ROW()+12*(($AN186-1)*3+$AO186)-ROW())/12+5):INDIRECT("AF"&amp;(ROW()+12*(($AN186-1)*3+$AO186)-ROW())/12+5),AS186)</f>
        <v>0</v>
      </c>
      <c r="AU186" s="468">
        <f ca="1">IF(AND(AQ186+AS186&gt;0,AR186+AT186&gt;0),COUNTIF(AU$6:AU185,"&gt;0")+1,0)</f>
        <v>0</v>
      </c>
    </row>
    <row r="187" spans="1:98" x14ac:dyDescent="0.15">
      <c r="AN187" s="468">
        <v>6</v>
      </c>
      <c r="AO187" s="468">
        <v>1</v>
      </c>
      <c r="AP187" s="468">
        <v>2</v>
      </c>
      <c r="AQ187" s="476">
        <f ca="1">IF($AP187=1,IF(INDIRECT(ADDRESS(($AN187-1)*3+$AO187+5,$AP187+7))="",0,INDIRECT(ADDRESS(($AN187-1)*3+$AO187+5,$AP187+7))),IF(INDIRECT(ADDRESS(($AN187-1)*3+$AO187+5,$AP187+7))="",0,IF(COUNTIF(INDIRECT(ADDRESS(($AN187-1)*36+($AO187-1)*12+6,COLUMN())):INDIRECT(ADDRESS(($AN187-1)*36+($AO187-1)*12+$AP187+4,COLUMN())),INDIRECT(ADDRESS(($AN187-1)*3+$AO187+5,$AP187+7)))&gt;=1,0,INDIRECT(ADDRESS(($AN187-1)*3+$AO187+5,$AP187+7)))))</f>
        <v>0</v>
      </c>
      <c r="AR187" s="468">
        <f ca="1">COUNTIF(INDIRECT("H"&amp;(ROW()+12*(($AN187-1)*3+$AO187)-ROW())/12+5):INDIRECT("S"&amp;(ROW()+12*(($AN187-1)*3+$AO187)-ROW())/12+5),AQ187)</f>
        <v>0</v>
      </c>
      <c r="AS187" s="476">
        <f ca="1">IF($AP187=1,IF(INDIRECT(ADDRESS(($AN187-1)*3+$AO187+5,$AP187+20))="",0,INDIRECT(ADDRESS(($AN187-1)*3+$AO187+5,$AP187+20))),IF(INDIRECT(ADDRESS(($AN187-1)*3+$AO187+5,$AP187+20))="",0,IF(COUNTIF(INDIRECT(ADDRESS(($AN187-1)*36+($AO187-1)*12+6,COLUMN())):INDIRECT(ADDRESS(($AN187-1)*36+($AO187-1)*12+$AP187+4,COLUMN())),INDIRECT(ADDRESS(($AN187-1)*3+$AO187+5,$AP187+20)))&gt;=1,0,INDIRECT(ADDRESS(($AN187-1)*3+$AO187+5,$AP187+20)))))</f>
        <v>0</v>
      </c>
      <c r="AT187" s="468">
        <f ca="1">COUNTIF(INDIRECT("U"&amp;(ROW()+12*(($AN187-1)*3+$AO187)-ROW())/12+5):INDIRECT("AF"&amp;(ROW()+12*(($AN187-1)*3+$AO187)-ROW())/12+5),AS187)</f>
        <v>0</v>
      </c>
      <c r="AU187" s="468">
        <f ca="1">IF(AND(AQ187+AS187&gt;0,AR187+AT187&gt;0),COUNTIF(AU$6:AU186,"&gt;0")+1,0)</f>
        <v>0</v>
      </c>
    </row>
    <row r="188" spans="1:98" x14ac:dyDescent="0.15">
      <c r="AN188" s="468">
        <v>6</v>
      </c>
      <c r="AO188" s="468">
        <v>1</v>
      </c>
      <c r="AP188" s="468">
        <v>3</v>
      </c>
      <c r="AQ188" s="476">
        <f ca="1">IF($AP188=1,IF(INDIRECT(ADDRESS(($AN188-1)*3+$AO188+5,$AP188+7))="",0,INDIRECT(ADDRESS(($AN188-1)*3+$AO188+5,$AP188+7))),IF(INDIRECT(ADDRESS(($AN188-1)*3+$AO188+5,$AP188+7))="",0,IF(COUNTIF(INDIRECT(ADDRESS(($AN188-1)*36+($AO188-1)*12+6,COLUMN())):INDIRECT(ADDRESS(($AN188-1)*36+($AO188-1)*12+$AP188+4,COLUMN())),INDIRECT(ADDRESS(($AN188-1)*3+$AO188+5,$AP188+7)))&gt;=1,0,INDIRECT(ADDRESS(($AN188-1)*3+$AO188+5,$AP188+7)))))</f>
        <v>0</v>
      </c>
      <c r="AR188" s="468">
        <f ca="1">COUNTIF(INDIRECT("H"&amp;(ROW()+12*(($AN188-1)*3+$AO188)-ROW())/12+5):INDIRECT("S"&amp;(ROW()+12*(($AN188-1)*3+$AO188)-ROW())/12+5),AQ188)</f>
        <v>0</v>
      </c>
      <c r="AS188" s="476">
        <f ca="1">IF($AP188=1,IF(INDIRECT(ADDRESS(($AN188-1)*3+$AO188+5,$AP188+20))="",0,INDIRECT(ADDRESS(($AN188-1)*3+$AO188+5,$AP188+20))),IF(INDIRECT(ADDRESS(($AN188-1)*3+$AO188+5,$AP188+20))="",0,IF(COUNTIF(INDIRECT(ADDRESS(($AN188-1)*36+($AO188-1)*12+6,COLUMN())):INDIRECT(ADDRESS(($AN188-1)*36+($AO188-1)*12+$AP188+4,COLUMN())),INDIRECT(ADDRESS(($AN188-1)*3+$AO188+5,$AP188+20)))&gt;=1,0,INDIRECT(ADDRESS(($AN188-1)*3+$AO188+5,$AP188+20)))))</f>
        <v>0</v>
      </c>
      <c r="AT188" s="468">
        <f ca="1">COUNTIF(INDIRECT("U"&amp;(ROW()+12*(($AN188-1)*3+$AO188)-ROW())/12+5):INDIRECT("AF"&amp;(ROW()+12*(($AN188-1)*3+$AO188)-ROW())/12+5),AS188)</f>
        <v>0</v>
      </c>
      <c r="AU188" s="468">
        <f ca="1">IF(AND(AQ188+AS188&gt;0,AR188+AT188&gt;0),COUNTIF(AU$6:AU187,"&gt;0")+1,0)</f>
        <v>0</v>
      </c>
    </row>
    <row r="189" spans="1:98" x14ac:dyDescent="0.15">
      <c r="AN189" s="468">
        <v>6</v>
      </c>
      <c r="AO189" s="468">
        <v>1</v>
      </c>
      <c r="AP189" s="468">
        <v>4</v>
      </c>
      <c r="AQ189" s="476">
        <f ca="1">IF($AP189=1,IF(INDIRECT(ADDRESS(($AN189-1)*3+$AO189+5,$AP189+7))="",0,INDIRECT(ADDRESS(($AN189-1)*3+$AO189+5,$AP189+7))),IF(INDIRECT(ADDRESS(($AN189-1)*3+$AO189+5,$AP189+7))="",0,IF(COUNTIF(INDIRECT(ADDRESS(($AN189-1)*36+($AO189-1)*12+6,COLUMN())):INDIRECT(ADDRESS(($AN189-1)*36+($AO189-1)*12+$AP189+4,COLUMN())),INDIRECT(ADDRESS(($AN189-1)*3+$AO189+5,$AP189+7)))&gt;=1,0,INDIRECT(ADDRESS(($AN189-1)*3+$AO189+5,$AP189+7)))))</f>
        <v>0</v>
      </c>
      <c r="AR189" s="468">
        <f ca="1">COUNTIF(INDIRECT("H"&amp;(ROW()+12*(($AN189-1)*3+$AO189)-ROW())/12+5):INDIRECT("S"&amp;(ROW()+12*(($AN189-1)*3+$AO189)-ROW())/12+5),AQ189)</f>
        <v>0</v>
      </c>
      <c r="AS189" s="476">
        <f ca="1">IF($AP189=1,IF(INDIRECT(ADDRESS(($AN189-1)*3+$AO189+5,$AP189+20))="",0,INDIRECT(ADDRESS(($AN189-1)*3+$AO189+5,$AP189+20))),IF(INDIRECT(ADDRESS(($AN189-1)*3+$AO189+5,$AP189+20))="",0,IF(COUNTIF(INDIRECT(ADDRESS(($AN189-1)*36+($AO189-1)*12+6,COLUMN())):INDIRECT(ADDRESS(($AN189-1)*36+($AO189-1)*12+$AP189+4,COLUMN())),INDIRECT(ADDRESS(($AN189-1)*3+$AO189+5,$AP189+20)))&gt;=1,0,INDIRECT(ADDRESS(($AN189-1)*3+$AO189+5,$AP189+20)))))</f>
        <v>0</v>
      </c>
      <c r="AT189" s="468">
        <f ca="1">COUNTIF(INDIRECT("U"&amp;(ROW()+12*(($AN189-1)*3+$AO189)-ROW())/12+5):INDIRECT("AF"&amp;(ROW()+12*(($AN189-1)*3+$AO189)-ROW())/12+5),AS189)</f>
        <v>0</v>
      </c>
      <c r="AU189" s="468">
        <f ca="1">IF(AND(AQ189+AS189&gt;0,AR189+AT189&gt;0),COUNTIF(AU$6:AU188,"&gt;0")+1,0)</f>
        <v>0</v>
      </c>
    </row>
    <row r="190" spans="1:98" x14ac:dyDescent="0.15">
      <c r="AN190" s="468">
        <v>6</v>
      </c>
      <c r="AO190" s="468">
        <v>1</v>
      </c>
      <c r="AP190" s="468">
        <v>5</v>
      </c>
      <c r="AQ190" s="476">
        <f ca="1">IF($AP190=1,IF(INDIRECT(ADDRESS(($AN190-1)*3+$AO190+5,$AP190+7))="",0,INDIRECT(ADDRESS(($AN190-1)*3+$AO190+5,$AP190+7))),IF(INDIRECT(ADDRESS(($AN190-1)*3+$AO190+5,$AP190+7))="",0,IF(COUNTIF(INDIRECT(ADDRESS(($AN190-1)*36+($AO190-1)*12+6,COLUMN())):INDIRECT(ADDRESS(($AN190-1)*36+($AO190-1)*12+$AP190+4,COLUMN())),INDIRECT(ADDRESS(($AN190-1)*3+$AO190+5,$AP190+7)))&gt;=1,0,INDIRECT(ADDRESS(($AN190-1)*3+$AO190+5,$AP190+7)))))</f>
        <v>0</v>
      </c>
      <c r="AR190" s="468">
        <f ca="1">COUNTIF(INDIRECT("H"&amp;(ROW()+12*(($AN190-1)*3+$AO190)-ROW())/12+5):INDIRECT("S"&amp;(ROW()+12*(($AN190-1)*3+$AO190)-ROW())/12+5),AQ190)</f>
        <v>0</v>
      </c>
      <c r="AS190" s="476">
        <f ca="1">IF($AP190=1,IF(INDIRECT(ADDRESS(($AN190-1)*3+$AO190+5,$AP190+20))="",0,INDIRECT(ADDRESS(($AN190-1)*3+$AO190+5,$AP190+20))),IF(INDIRECT(ADDRESS(($AN190-1)*3+$AO190+5,$AP190+20))="",0,IF(COUNTIF(INDIRECT(ADDRESS(($AN190-1)*36+($AO190-1)*12+6,COLUMN())):INDIRECT(ADDRESS(($AN190-1)*36+($AO190-1)*12+$AP190+4,COLUMN())),INDIRECT(ADDRESS(($AN190-1)*3+$AO190+5,$AP190+20)))&gt;=1,0,INDIRECT(ADDRESS(($AN190-1)*3+$AO190+5,$AP190+20)))))</f>
        <v>0</v>
      </c>
      <c r="AT190" s="468">
        <f ca="1">COUNTIF(INDIRECT("U"&amp;(ROW()+12*(($AN190-1)*3+$AO190)-ROW())/12+5):INDIRECT("AF"&amp;(ROW()+12*(($AN190-1)*3+$AO190)-ROW())/12+5),AS190)</f>
        <v>0</v>
      </c>
      <c r="AU190" s="468">
        <f ca="1">IF(AND(AQ190+AS190&gt;0,AR190+AT190&gt;0),COUNTIF(AU$6:AU189,"&gt;0")+1,0)</f>
        <v>0</v>
      </c>
    </row>
    <row r="191" spans="1:98" x14ac:dyDescent="0.15">
      <c r="AN191" s="468">
        <v>6</v>
      </c>
      <c r="AO191" s="468">
        <v>1</v>
      </c>
      <c r="AP191" s="468">
        <v>6</v>
      </c>
      <c r="AQ191" s="476">
        <f ca="1">IF($AP191=1,IF(INDIRECT(ADDRESS(($AN191-1)*3+$AO191+5,$AP191+7))="",0,INDIRECT(ADDRESS(($AN191-1)*3+$AO191+5,$AP191+7))),IF(INDIRECT(ADDRESS(($AN191-1)*3+$AO191+5,$AP191+7))="",0,IF(COUNTIF(INDIRECT(ADDRESS(($AN191-1)*36+($AO191-1)*12+6,COLUMN())):INDIRECT(ADDRESS(($AN191-1)*36+($AO191-1)*12+$AP191+4,COLUMN())),INDIRECT(ADDRESS(($AN191-1)*3+$AO191+5,$AP191+7)))&gt;=1,0,INDIRECT(ADDRESS(($AN191-1)*3+$AO191+5,$AP191+7)))))</f>
        <v>0</v>
      </c>
      <c r="AR191" s="468">
        <f ca="1">COUNTIF(INDIRECT("H"&amp;(ROW()+12*(($AN191-1)*3+$AO191)-ROW())/12+5):INDIRECT("S"&amp;(ROW()+12*(($AN191-1)*3+$AO191)-ROW())/12+5),AQ191)</f>
        <v>0</v>
      </c>
      <c r="AS191" s="476">
        <f ca="1">IF($AP191=1,IF(INDIRECT(ADDRESS(($AN191-1)*3+$AO191+5,$AP191+20))="",0,INDIRECT(ADDRESS(($AN191-1)*3+$AO191+5,$AP191+20))),IF(INDIRECT(ADDRESS(($AN191-1)*3+$AO191+5,$AP191+20))="",0,IF(COUNTIF(INDIRECT(ADDRESS(($AN191-1)*36+($AO191-1)*12+6,COLUMN())):INDIRECT(ADDRESS(($AN191-1)*36+($AO191-1)*12+$AP191+4,COLUMN())),INDIRECT(ADDRESS(($AN191-1)*3+$AO191+5,$AP191+20)))&gt;=1,0,INDIRECT(ADDRESS(($AN191-1)*3+$AO191+5,$AP191+20)))))</f>
        <v>0</v>
      </c>
      <c r="AT191" s="468">
        <f ca="1">COUNTIF(INDIRECT("U"&amp;(ROW()+12*(($AN191-1)*3+$AO191)-ROW())/12+5):INDIRECT("AF"&amp;(ROW()+12*(($AN191-1)*3+$AO191)-ROW())/12+5),AS191)</f>
        <v>0</v>
      </c>
      <c r="AU191" s="468">
        <f ca="1">IF(AND(AQ191+AS191&gt;0,AR191+AT191&gt;0),COUNTIF(AU$6:AU190,"&gt;0")+1,0)</f>
        <v>0</v>
      </c>
    </row>
    <row r="192" spans="1:98" x14ac:dyDescent="0.15">
      <c r="AN192" s="468">
        <v>6</v>
      </c>
      <c r="AO192" s="468">
        <v>1</v>
      </c>
      <c r="AP192" s="468">
        <v>7</v>
      </c>
      <c r="AQ192" s="476">
        <f ca="1">IF($AP192=1,IF(INDIRECT(ADDRESS(($AN192-1)*3+$AO192+5,$AP192+7))="",0,INDIRECT(ADDRESS(($AN192-1)*3+$AO192+5,$AP192+7))),IF(INDIRECT(ADDRESS(($AN192-1)*3+$AO192+5,$AP192+7))="",0,IF(COUNTIF(INDIRECT(ADDRESS(($AN192-1)*36+($AO192-1)*12+6,COLUMN())):INDIRECT(ADDRESS(($AN192-1)*36+($AO192-1)*12+$AP192+4,COLUMN())),INDIRECT(ADDRESS(($AN192-1)*3+$AO192+5,$AP192+7)))&gt;=1,0,INDIRECT(ADDRESS(($AN192-1)*3+$AO192+5,$AP192+7)))))</f>
        <v>0</v>
      </c>
      <c r="AR192" s="468">
        <f ca="1">COUNTIF(INDIRECT("H"&amp;(ROW()+12*(($AN192-1)*3+$AO192)-ROW())/12+5):INDIRECT("S"&amp;(ROW()+12*(($AN192-1)*3+$AO192)-ROW())/12+5),AQ192)</f>
        <v>0</v>
      </c>
      <c r="AS192" s="476">
        <f ca="1">IF($AP192=1,IF(INDIRECT(ADDRESS(($AN192-1)*3+$AO192+5,$AP192+20))="",0,INDIRECT(ADDRESS(($AN192-1)*3+$AO192+5,$AP192+20))),IF(INDIRECT(ADDRESS(($AN192-1)*3+$AO192+5,$AP192+20))="",0,IF(COUNTIF(INDIRECT(ADDRESS(($AN192-1)*36+($AO192-1)*12+6,COLUMN())):INDIRECT(ADDRESS(($AN192-1)*36+($AO192-1)*12+$AP192+4,COLUMN())),INDIRECT(ADDRESS(($AN192-1)*3+$AO192+5,$AP192+20)))&gt;=1,0,INDIRECT(ADDRESS(($AN192-1)*3+$AO192+5,$AP192+20)))))</f>
        <v>0</v>
      </c>
      <c r="AT192" s="468">
        <f ca="1">COUNTIF(INDIRECT("U"&amp;(ROW()+12*(($AN192-1)*3+$AO192)-ROW())/12+5):INDIRECT("AF"&amp;(ROW()+12*(($AN192-1)*3+$AO192)-ROW())/12+5),AS192)</f>
        <v>0</v>
      </c>
      <c r="AU192" s="468">
        <f ca="1">IF(AND(AQ192+AS192&gt;0,AR192+AT192&gt;0),COUNTIF(AU$6:AU191,"&gt;0")+1,0)</f>
        <v>0</v>
      </c>
    </row>
    <row r="193" spans="40:47" x14ac:dyDescent="0.15">
      <c r="AN193" s="468">
        <v>6</v>
      </c>
      <c r="AO193" s="468">
        <v>1</v>
      </c>
      <c r="AP193" s="468">
        <v>8</v>
      </c>
      <c r="AQ193" s="476">
        <f ca="1">IF($AP193=1,IF(INDIRECT(ADDRESS(($AN193-1)*3+$AO193+5,$AP193+7))="",0,INDIRECT(ADDRESS(($AN193-1)*3+$AO193+5,$AP193+7))),IF(INDIRECT(ADDRESS(($AN193-1)*3+$AO193+5,$AP193+7))="",0,IF(COUNTIF(INDIRECT(ADDRESS(($AN193-1)*36+($AO193-1)*12+6,COLUMN())):INDIRECT(ADDRESS(($AN193-1)*36+($AO193-1)*12+$AP193+4,COLUMN())),INDIRECT(ADDRESS(($AN193-1)*3+$AO193+5,$AP193+7)))&gt;=1,0,INDIRECT(ADDRESS(($AN193-1)*3+$AO193+5,$AP193+7)))))</f>
        <v>0</v>
      </c>
      <c r="AR193" s="468">
        <f ca="1">COUNTIF(INDIRECT("H"&amp;(ROW()+12*(($AN193-1)*3+$AO193)-ROW())/12+5):INDIRECT("S"&amp;(ROW()+12*(($AN193-1)*3+$AO193)-ROW())/12+5),AQ193)</f>
        <v>0</v>
      </c>
      <c r="AS193" s="476">
        <f ca="1">IF($AP193=1,IF(INDIRECT(ADDRESS(($AN193-1)*3+$AO193+5,$AP193+20))="",0,INDIRECT(ADDRESS(($AN193-1)*3+$AO193+5,$AP193+20))),IF(INDIRECT(ADDRESS(($AN193-1)*3+$AO193+5,$AP193+20))="",0,IF(COUNTIF(INDIRECT(ADDRESS(($AN193-1)*36+($AO193-1)*12+6,COLUMN())):INDIRECT(ADDRESS(($AN193-1)*36+($AO193-1)*12+$AP193+4,COLUMN())),INDIRECT(ADDRESS(($AN193-1)*3+$AO193+5,$AP193+20)))&gt;=1,0,INDIRECT(ADDRESS(($AN193-1)*3+$AO193+5,$AP193+20)))))</f>
        <v>0</v>
      </c>
      <c r="AT193" s="468">
        <f ca="1">COUNTIF(INDIRECT("U"&amp;(ROW()+12*(($AN193-1)*3+$AO193)-ROW())/12+5):INDIRECT("AF"&amp;(ROW()+12*(($AN193-1)*3+$AO193)-ROW())/12+5),AS193)</f>
        <v>0</v>
      </c>
      <c r="AU193" s="468">
        <f ca="1">IF(AND(AQ193+AS193&gt;0,AR193+AT193&gt;0),COUNTIF(AU$6:AU192,"&gt;0")+1,0)</f>
        <v>0</v>
      </c>
    </row>
    <row r="194" spans="40:47" x14ac:dyDescent="0.15">
      <c r="AN194" s="468">
        <v>6</v>
      </c>
      <c r="AO194" s="468">
        <v>1</v>
      </c>
      <c r="AP194" s="468">
        <v>9</v>
      </c>
      <c r="AQ194" s="476">
        <f ca="1">IF($AP194=1,IF(INDIRECT(ADDRESS(($AN194-1)*3+$AO194+5,$AP194+7))="",0,INDIRECT(ADDRESS(($AN194-1)*3+$AO194+5,$AP194+7))),IF(INDIRECT(ADDRESS(($AN194-1)*3+$AO194+5,$AP194+7))="",0,IF(COUNTIF(INDIRECT(ADDRESS(($AN194-1)*36+($AO194-1)*12+6,COLUMN())):INDIRECT(ADDRESS(($AN194-1)*36+($AO194-1)*12+$AP194+4,COLUMN())),INDIRECT(ADDRESS(($AN194-1)*3+$AO194+5,$AP194+7)))&gt;=1,0,INDIRECT(ADDRESS(($AN194-1)*3+$AO194+5,$AP194+7)))))</f>
        <v>0</v>
      </c>
      <c r="AR194" s="468">
        <f ca="1">COUNTIF(INDIRECT("H"&amp;(ROW()+12*(($AN194-1)*3+$AO194)-ROW())/12+5):INDIRECT("S"&amp;(ROW()+12*(($AN194-1)*3+$AO194)-ROW())/12+5),AQ194)</f>
        <v>0</v>
      </c>
      <c r="AS194" s="476">
        <f ca="1">IF($AP194=1,IF(INDIRECT(ADDRESS(($AN194-1)*3+$AO194+5,$AP194+20))="",0,INDIRECT(ADDRESS(($AN194-1)*3+$AO194+5,$AP194+20))),IF(INDIRECT(ADDRESS(($AN194-1)*3+$AO194+5,$AP194+20))="",0,IF(COUNTIF(INDIRECT(ADDRESS(($AN194-1)*36+($AO194-1)*12+6,COLUMN())):INDIRECT(ADDRESS(($AN194-1)*36+($AO194-1)*12+$AP194+4,COLUMN())),INDIRECT(ADDRESS(($AN194-1)*3+$AO194+5,$AP194+20)))&gt;=1,0,INDIRECT(ADDRESS(($AN194-1)*3+$AO194+5,$AP194+20)))))</f>
        <v>0</v>
      </c>
      <c r="AT194" s="468">
        <f ca="1">COUNTIF(INDIRECT("U"&amp;(ROW()+12*(($AN194-1)*3+$AO194)-ROW())/12+5):INDIRECT("AF"&amp;(ROW()+12*(($AN194-1)*3+$AO194)-ROW())/12+5),AS194)</f>
        <v>0</v>
      </c>
      <c r="AU194" s="468">
        <f ca="1">IF(AND(AQ194+AS194&gt;0,AR194+AT194&gt;0),COUNTIF(AU$6:AU193,"&gt;0")+1,0)</f>
        <v>0</v>
      </c>
    </row>
    <row r="195" spans="40:47" x14ac:dyDescent="0.15">
      <c r="AN195" s="468">
        <v>6</v>
      </c>
      <c r="AO195" s="468">
        <v>1</v>
      </c>
      <c r="AP195" s="468">
        <v>10</v>
      </c>
      <c r="AQ195" s="476">
        <f ca="1">IF($AP195=1,IF(INDIRECT(ADDRESS(($AN195-1)*3+$AO195+5,$AP195+7))="",0,INDIRECT(ADDRESS(($AN195-1)*3+$AO195+5,$AP195+7))),IF(INDIRECT(ADDRESS(($AN195-1)*3+$AO195+5,$AP195+7))="",0,IF(COUNTIF(INDIRECT(ADDRESS(($AN195-1)*36+($AO195-1)*12+6,COLUMN())):INDIRECT(ADDRESS(($AN195-1)*36+($AO195-1)*12+$AP195+4,COLUMN())),INDIRECT(ADDRESS(($AN195-1)*3+$AO195+5,$AP195+7)))&gt;=1,0,INDIRECT(ADDRESS(($AN195-1)*3+$AO195+5,$AP195+7)))))</f>
        <v>0</v>
      </c>
      <c r="AR195" s="468">
        <f ca="1">COUNTIF(INDIRECT("H"&amp;(ROW()+12*(($AN195-1)*3+$AO195)-ROW())/12+5):INDIRECT("S"&amp;(ROW()+12*(($AN195-1)*3+$AO195)-ROW())/12+5),AQ195)</f>
        <v>0</v>
      </c>
      <c r="AS195" s="476">
        <f ca="1">IF($AP195=1,IF(INDIRECT(ADDRESS(($AN195-1)*3+$AO195+5,$AP195+20))="",0,INDIRECT(ADDRESS(($AN195-1)*3+$AO195+5,$AP195+20))),IF(INDIRECT(ADDRESS(($AN195-1)*3+$AO195+5,$AP195+20))="",0,IF(COUNTIF(INDIRECT(ADDRESS(($AN195-1)*36+($AO195-1)*12+6,COLUMN())):INDIRECT(ADDRESS(($AN195-1)*36+($AO195-1)*12+$AP195+4,COLUMN())),INDIRECT(ADDRESS(($AN195-1)*3+$AO195+5,$AP195+20)))&gt;=1,0,INDIRECT(ADDRESS(($AN195-1)*3+$AO195+5,$AP195+20)))))</f>
        <v>0</v>
      </c>
      <c r="AT195" s="468">
        <f ca="1">COUNTIF(INDIRECT("U"&amp;(ROW()+12*(($AN195-1)*3+$AO195)-ROW())/12+5):INDIRECT("AF"&amp;(ROW()+12*(($AN195-1)*3+$AO195)-ROW())/12+5),AS195)</f>
        <v>0</v>
      </c>
      <c r="AU195" s="468">
        <f ca="1">IF(AND(AQ195+AS195&gt;0,AR195+AT195&gt;0),COUNTIF(AU$6:AU194,"&gt;0")+1,0)</f>
        <v>0</v>
      </c>
    </row>
    <row r="196" spans="40:47" x14ac:dyDescent="0.15">
      <c r="AN196" s="468">
        <v>6</v>
      </c>
      <c r="AO196" s="468">
        <v>1</v>
      </c>
      <c r="AP196" s="468">
        <v>11</v>
      </c>
      <c r="AQ196" s="476">
        <f ca="1">IF($AP196=1,IF(INDIRECT(ADDRESS(($AN196-1)*3+$AO196+5,$AP196+7))="",0,INDIRECT(ADDRESS(($AN196-1)*3+$AO196+5,$AP196+7))),IF(INDIRECT(ADDRESS(($AN196-1)*3+$AO196+5,$AP196+7))="",0,IF(COUNTIF(INDIRECT(ADDRESS(($AN196-1)*36+($AO196-1)*12+6,COLUMN())):INDIRECT(ADDRESS(($AN196-1)*36+($AO196-1)*12+$AP196+4,COLUMN())),INDIRECT(ADDRESS(($AN196-1)*3+$AO196+5,$AP196+7)))&gt;=1,0,INDIRECT(ADDRESS(($AN196-1)*3+$AO196+5,$AP196+7)))))</f>
        <v>0</v>
      </c>
      <c r="AR196" s="468">
        <f ca="1">COUNTIF(INDIRECT("H"&amp;(ROW()+12*(($AN196-1)*3+$AO196)-ROW())/12+5):INDIRECT("S"&amp;(ROW()+12*(($AN196-1)*3+$AO196)-ROW())/12+5),AQ196)</f>
        <v>0</v>
      </c>
      <c r="AS196" s="476">
        <f ca="1">IF($AP196=1,IF(INDIRECT(ADDRESS(($AN196-1)*3+$AO196+5,$AP196+20))="",0,INDIRECT(ADDRESS(($AN196-1)*3+$AO196+5,$AP196+20))),IF(INDIRECT(ADDRESS(($AN196-1)*3+$AO196+5,$AP196+20))="",0,IF(COUNTIF(INDIRECT(ADDRESS(($AN196-1)*36+($AO196-1)*12+6,COLUMN())):INDIRECT(ADDRESS(($AN196-1)*36+($AO196-1)*12+$AP196+4,COLUMN())),INDIRECT(ADDRESS(($AN196-1)*3+$AO196+5,$AP196+20)))&gt;=1,0,INDIRECT(ADDRESS(($AN196-1)*3+$AO196+5,$AP196+20)))))</f>
        <v>0</v>
      </c>
      <c r="AT196" s="468">
        <f ca="1">COUNTIF(INDIRECT("U"&amp;(ROW()+12*(($AN196-1)*3+$AO196)-ROW())/12+5):INDIRECT("AF"&amp;(ROW()+12*(($AN196-1)*3+$AO196)-ROW())/12+5),AS196)</f>
        <v>0</v>
      </c>
      <c r="AU196" s="468">
        <f ca="1">IF(AND(AQ196+AS196&gt;0,AR196+AT196&gt;0),COUNTIF(AU$6:AU195,"&gt;0")+1,0)</f>
        <v>0</v>
      </c>
    </row>
    <row r="197" spans="40:47" x14ac:dyDescent="0.15">
      <c r="AN197" s="468">
        <v>6</v>
      </c>
      <c r="AO197" s="468">
        <v>1</v>
      </c>
      <c r="AP197" s="468">
        <v>12</v>
      </c>
      <c r="AQ197" s="476">
        <f ca="1">IF($AP197=1,IF(INDIRECT(ADDRESS(($AN197-1)*3+$AO197+5,$AP197+7))="",0,INDIRECT(ADDRESS(($AN197-1)*3+$AO197+5,$AP197+7))),IF(INDIRECT(ADDRESS(($AN197-1)*3+$AO197+5,$AP197+7))="",0,IF(COUNTIF(INDIRECT(ADDRESS(($AN197-1)*36+($AO197-1)*12+6,COLUMN())):INDIRECT(ADDRESS(($AN197-1)*36+($AO197-1)*12+$AP197+4,COLUMN())),INDIRECT(ADDRESS(($AN197-1)*3+$AO197+5,$AP197+7)))&gt;=1,0,INDIRECT(ADDRESS(($AN197-1)*3+$AO197+5,$AP197+7)))))</f>
        <v>0</v>
      </c>
      <c r="AR197" s="468">
        <f ca="1">COUNTIF(INDIRECT("H"&amp;(ROW()+12*(($AN197-1)*3+$AO197)-ROW())/12+5):INDIRECT("S"&amp;(ROW()+12*(($AN197-1)*3+$AO197)-ROW())/12+5),AQ197)</f>
        <v>0</v>
      </c>
      <c r="AS197" s="476">
        <f ca="1">IF($AP197=1,IF(INDIRECT(ADDRESS(($AN197-1)*3+$AO197+5,$AP197+20))="",0,INDIRECT(ADDRESS(($AN197-1)*3+$AO197+5,$AP197+20))),IF(INDIRECT(ADDRESS(($AN197-1)*3+$AO197+5,$AP197+20))="",0,IF(COUNTIF(INDIRECT(ADDRESS(($AN197-1)*36+($AO197-1)*12+6,COLUMN())):INDIRECT(ADDRESS(($AN197-1)*36+($AO197-1)*12+$AP197+4,COLUMN())),INDIRECT(ADDRESS(($AN197-1)*3+$AO197+5,$AP197+20)))&gt;=1,0,INDIRECT(ADDRESS(($AN197-1)*3+$AO197+5,$AP197+20)))))</f>
        <v>0</v>
      </c>
      <c r="AT197" s="468">
        <f ca="1">COUNTIF(INDIRECT("U"&amp;(ROW()+12*(($AN197-1)*3+$AO197)-ROW())/12+5):INDIRECT("AF"&amp;(ROW()+12*(($AN197-1)*3+$AO197)-ROW())/12+5),AS197)</f>
        <v>0</v>
      </c>
      <c r="AU197" s="468">
        <f ca="1">IF(AND(AQ197+AS197&gt;0,AR197+AT197&gt;0),COUNTIF(AU$6:AU196,"&gt;0")+1,0)</f>
        <v>0</v>
      </c>
    </row>
    <row r="198" spans="40:47" x14ac:dyDescent="0.15">
      <c r="AN198" s="468">
        <v>6</v>
      </c>
      <c r="AO198" s="468">
        <v>2</v>
      </c>
      <c r="AP198" s="468">
        <v>1</v>
      </c>
      <c r="AQ198" s="476">
        <f ca="1">IF($AP198=1,IF(INDIRECT(ADDRESS(($AN198-1)*3+$AO198+5,$AP198+7))="",0,INDIRECT(ADDRESS(($AN198-1)*3+$AO198+5,$AP198+7))),IF(INDIRECT(ADDRESS(($AN198-1)*3+$AO198+5,$AP198+7))="",0,IF(COUNTIF(INDIRECT(ADDRESS(($AN198-1)*36+($AO198-1)*12+6,COLUMN())):INDIRECT(ADDRESS(($AN198-1)*36+($AO198-1)*12+$AP198+4,COLUMN())),INDIRECT(ADDRESS(($AN198-1)*3+$AO198+5,$AP198+7)))&gt;=1,0,INDIRECT(ADDRESS(($AN198-1)*3+$AO198+5,$AP198+7)))))</f>
        <v>0</v>
      </c>
      <c r="AR198" s="468">
        <f ca="1">COUNTIF(INDIRECT("H"&amp;(ROW()+12*(($AN198-1)*3+$AO198)-ROW())/12+5):INDIRECT("S"&amp;(ROW()+12*(($AN198-1)*3+$AO198)-ROW())/12+5),AQ198)</f>
        <v>0</v>
      </c>
      <c r="AS198" s="476">
        <f ca="1">IF($AP198=1,IF(INDIRECT(ADDRESS(($AN198-1)*3+$AO198+5,$AP198+20))="",0,INDIRECT(ADDRESS(($AN198-1)*3+$AO198+5,$AP198+20))),IF(INDIRECT(ADDRESS(($AN198-1)*3+$AO198+5,$AP198+20))="",0,IF(COUNTIF(INDIRECT(ADDRESS(($AN198-1)*36+($AO198-1)*12+6,COLUMN())):INDIRECT(ADDRESS(($AN198-1)*36+($AO198-1)*12+$AP198+4,COLUMN())),INDIRECT(ADDRESS(($AN198-1)*3+$AO198+5,$AP198+20)))&gt;=1,0,INDIRECT(ADDRESS(($AN198-1)*3+$AO198+5,$AP198+20)))))</f>
        <v>0</v>
      </c>
      <c r="AT198" s="468">
        <f ca="1">COUNTIF(INDIRECT("U"&amp;(ROW()+12*(($AN198-1)*3+$AO198)-ROW())/12+5):INDIRECT("AF"&amp;(ROW()+12*(($AN198-1)*3+$AO198)-ROW())/12+5),AS198)</f>
        <v>0</v>
      </c>
      <c r="AU198" s="468">
        <f ca="1">IF(AND(AQ198+AS198&gt;0,AR198+AT198&gt;0),COUNTIF(AU$6:AU197,"&gt;0")+1,0)</f>
        <v>0</v>
      </c>
    </row>
    <row r="199" spans="40:47" x14ac:dyDescent="0.15">
      <c r="AN199" s="468">
        <v>6</v>
      </c>
      <c r="AO199" s="468">
        <v>2</v>
      </c>
      <c r="AP199" s="468">
        <v>2</v>
      </c>
      <c r="AQ199" s="476">
        <f ca="1">IF($AP199=1,IF(INDIRECT(ADDRESS(($AN199-1)*3+$AO199+5,$AP199+7))="",0,INDIRECT(ADDRESS(($AN199-1)*3+$AO199+5,$AP199+7))),IF(INDIRECT(ADDRESS(($AN199-1)*3+$AO199+5,$AP199+7))="",0,IF(COUNTIF(INDIRECT(ADDRESS(($AN199-1)*36+($AO199-1)*12+6,COLUMN())):INDIRECT(ADDRESS(($AN199-1)*36+($AO199-1)*12+$AP199+4,COLUMN())),INDIRECT(ADDRESS(($AN199-1)*3+$AO199+5,$AP199+7)))&gt;=1,0,INDIRECT(ADDRESS(($AN199-1)*3+$AO199+5,$AP199+7)))))</f>
        <v>0</v>
      </c>
      <c r="AR199" s="468">
        <f ca="1">COUNTIF(INDIRECT("H"&amp;(ROW()+12*(($AN199-1)*3+$AO199)-ROW())/12+5):INDIRECT("S"&amp;(ROW()+12*(($AN199-1)*3+$AO199)-ROW())/12+5),AQ199)</f>
        <v>0</v>
      </c>
      <c r="AS199" s="476">
        <f ca="1">IF($AP199=1,IF(INDIRECT(ADDRESS(($AN199-1)*3+$AO199+5,$AP199+20))="",0,INDIRECT(ADDRESS(($AN199-1)*3+$AO199+5,$AP199+20))),IF(INDIRECT(ADDRESS(($AN199-1)*3+$AO199+5,$AP199+20))="",0,IF(COUNTIF(INDIRECT(ADDRESS(($AN199-1)*36+($AO199-1)*12+6,COLUMN())):INDIRECT(ADDRESS(($AN199-1)*36+($AO199-1)*12+$AP199+4,COLUMN())),INDIRECT(ADDRESS(($AN199-1)*3+$AO199+5,$AP199+20)))&gt;=1,0,INDIRECT(ADDRESS(($AN199-1)*3+$AO199+5,$AP199+20)))))</f>
        <v>0</v>
      </c>
      <c r="AT199" s="468">
        <f ca="1">COUNTIF(INDIRECT("U"&amp;(ROW()+12*(($AN199-1)*3+$AO199)-ROW())/12+5):INDIRECT("AF"&amp;(ROW()+12*(($AN199-1)*3+$AO199)-ROW())/12+5),AS199)</f>
        <v>0</v>
      </c>
      <c r="AU199" s="468">
        <f ca="1">IF(AND(AQ199+AS199&gt;0,AR199+AT199&gt;0),COUNTIF(AU$6:AU198,"&gt;0")+1,0)</f>
        <v>0</v>
      </c>
    </row>
    <row r="200" spans="40:47" x14ac:dyDescent="0.15">
      <c r="AN200" s="468">
        <v>6</v>
      </c>
      <c r="AO200" s="468">
        <v>2</v>
      </c>
      <c r="AP200" s="468">
        <v>3</v>
      </c>
      <c r="AQ200" s="476">
        <f ca="1">IF($AP200=1,IF(INDIRECT(ADDRESS(($AN200-1)*3+$AO200+5,$AP200+7))="",0,INDIRECT(ADDRESS(($AN200-1)*3+$AO200+5,$AP200+7))),IF(INDIRECT(ADDRESS(($AN200-1)*3+$AO200+5,$AP200+7))="",0,IF(COUNTIF(INDIRECT(ADDRESS(($AN200-1)*36+($AO200-1)*12+6,COLUMN())):INDIRECT(ADDRESS(($AN200-1)*36+($AO200-1)*12+$AP200+4,COLUMN())),INDIRECT(ADDRESS(($AN200-1)*3+$AO200+5,$AP200+7)))&gt;=1,0,INDIRECT(ADDRESS(($AN200-1)*3+$AO200+5,$AP200+7)))))</f>
        <v>0</v>
      </c>
      <c r="AR200" s="468">
        <f ca="1">COUNTIF(INDIRECT("H"&amp;(ROW()+12*(($AN200-1)*3+$AO200)-ROW())/12+5):INDIRECT("S"&amp;(ROW()+12*(($AN200-1)*3+$AO200)-ROW())/12+5),AQ200)</f>
        <v>0</v>
      </c>
      <c r="AS200" s="476">
        <f ca="1">IF($AP200=1,IF(INDIRECT(ADDRESS(($AN200-1)*3+$AO200+5,$AP200+20))="",0,INDIRECT(ADDRESS(($AN200-1)*3+$AO200+5,$AP200+20))),IF(INDIRECT(ADDRESS(($AN200-1)*3+$AO200+5,$AP200+20))="",0,IF(COUNTIF(INDIRECT(ADDRESS(($AN200-1)*36+($AO200-1)*12+6,COLUMN())):INDIRECT(ADDRESS(($AN200-1)*36+($AO200-1)*12+$AP200+4,COLUMN())),INDIRECT(ADDRESS(($AN200-1)*3+$AO200+5,$AP200+20)))&gt;=1,0,INDIRECT(ADDRESS(($AN200-1)*3+$AO200+5,$AP200+20)))))</f>
        <v>0</v>
      </c>
      <c r="AT200" s="468">
        <f ca="1">COUNTIF(INDIRECT("U"&amp;(ROW()+12*(($AN200-1)*3+$AO200)-ROW())/12+5):INDIRECT("AF"&amp;(ROW()+12*(($AN200-1)*3+$AO200)-ROW())/12+5),AS200)</f>
        <v>0</v>
      </c>
      <c r="AU200" s="468">
        <f ca="1">IF(AND(AQ200+AS200&gt;0,AR200+AT200&gt;0),COUNTIF(AU$6:AU199,"&gt;0")+1,0)</f>
        <v>0</v>
      </c>
    </row>
    <row r="201" spans="40:47" x14ac:dyDescent="0.15">
      <c r="AN201" s="468">
        <v>6</v>
      </c>
      <c r="AO201" s="468">
        <v>2</v>
      </c>
      <c r="AP201" s="468">
        <v>4</v>
      </c>
      <c r="AQ201" s="476">
        <f ca="1">IF($AP201=1,IF(INDIRECT(ADDRESS(($AN201-1)*3+$AO201+5,$AP201+7))="",0,INDIRECT(ADDRESS(($AN201-1)*3+$AO201+5,$AP201+7))),IF(INDIRECT(ADDRESS(($AN201-1)*3+$AO201+5,$AP201+7))="",0,IF(COUNTIF(INDIRECT(ADDRESS(($AN201-1)*36+($AO201-1)*12+6,COLUMN())):INDIRECT(ADDRESS(($AN201-1)*36+($AO201-1)*12+$AP201+4,COLUMN())),INDIRECT(ADDRESS(($AN201-1)*3+$AO201+5,$AP201+7)))&gt;=1,0,INDIRECT(ADDRESS(($AN201-1)*3+$AO201+5,$AP201+7)))))</f>
        <v>0</v>
      </c>
      <c r="AR201" s="468">
        <f ca="1">COUNTIF(INDIRECT("H"&amp;(ROW()+12*(($AN201-1)*3+$AO201)-ROW())/12+5):INDIRECT("S"&amp;(ROW()+12*(($AN201-1)*3+$AO201)-ROW())/12+5),AQ201)</f>
        <v>0</v>
      </c>
      <c r="AS201" s="476">
        <f ca="1">IF($AP201=1,IF(INDIRECT(ADDRESS(($AN201-1)*3+$AO201+5,$AP201+20))="",0,INDIRECT(ADDRESS(($AN201-1)*3+$AO201+5,$AP201+20))),IF(INDIRECT(ADDRESS(($AN201-1)*3+$AO201+5,$AP201+20))="",0,IF(COUNTIF(INDIRECT(ADDRESS(($AN201-1)*36+($AO201-1)*12+6,COLUMN())):INDIRECT(ADDRESS(($AN201-1)*36+($AO201-1)*12+$AP201+4,COLUMN())),INDIRECT(ADDRESS(($AN201-1)*3+$AO201+5,$AP201+20)))&gt;=1,0,INDIRECT(ADDRESS(($AN201-1)*3+$AO201+5,$AP201+20)))))</f>
        <v>0</v>
      </c>
      <c r="AT201" s="468">
        <f ca="1">COUNTIF(INDIRECT("U"&amp;(ROW()+12*(($AN201-1)*3+$AO201)-ROW())/12+5):INDIRECT("AF"&amp;(ROW()+12*(($AN201-1)*3+$AO201)-ROW())/12+5),AS201)</f>
        <v>0</v>
      </c>
      <c r="AU201" s="468">
        <f ca="1">IF(AND(AQ201+AS201&gt;0,AR201+AT201&gt;0),COUNTIF(AU$6:AU200,"&gt;0")+1,0)</f>
        <v>0</v>
      </c>
    </row>
    <row r="202" spans="40:47" x14ac:dyDescent="0.15">
      <c r="AN202" s="468">
        <v>6</v>
      </c>
      <c r="AO202" s="468">
        <v>2</v>
      </c>
      <c r="AP202" s="468">
        <v>5</v>
      </c>
      <c r="AQ202" s="476">
        <f ca="1">IF($AP202=1,IF(INDIRECT(ADDRESS(($AN202-1)*3+$AO202+5,$AP202+7))="",0,INDIRECT(ADDRESS(($AN202-1)*3+$AO202+5,$AP202+7))),IF(INDIRECT(ADDRESS(($AN202-1)*3+$AO202+5,$AP202+7))="",0,IF(COUNTIF(INDIRECT(ADDRESS(($AN202-1)*36+($AO202-1)*12+6,COLUMN())):INDIRECT(ADDRESS(($AN202-1)*36+($AO202-1)*12+$AP202+4,COLUMN())),INDIRECT(ADDRESS(($AN202-1)*3+$AO202+5,$AP202+7)))&gt;=1,0,INDIRECT(ADDRESS(($AN202-1)*3+$AO202+5,$AP202+7)))))</f>
        <v>0</v>
      </c>
      <c r="AR202" s="468">
        <f ca="1">COUNTIF(INDIRECT("H"&amp;(ROW()+12*(($AN202-1)*3+$AO202)-ROW())/12+5):INDIRECT("S"&amp;(ROW()+12*(($AN202-1)*3+$AO202)-ROW())/12+5),AQ202)</f>
        <v>0</v>
      </c>
      <c r="AS202" s="476">
        <f ca="1">IF($AP202=1,IF(INDIRECT(ADDRESS(($AN202-1)*3+$AO202+5,$AP202+20))="",0,INDIRECT(ADDRESS(($AN202-1)*3+$AO202+5,$AP202+20))),IF(INDIRECT(ADDRESS(($AN202-1)*3+$AO202+5,$AP202+20))="",0,IF(COUNTIF(INDIRECT(ADDRESS(($AN202-1)*36+($AO202-1)*12+6,COLUMN())):INDIRECT(ADDRESS(($AN202-1)*36+($AO202-1)*12+$AP202+4,COLUMN())),INDIRECT(ADDRESS(($AN202-1)*3+$AO202+5,$AP202+20)))&gt;=1,0,INDIRECT(ADDRESS(($AN202-1)*3+$AO202+5,$AP202+20)))))</f>
        <v>0</v>
      </c>
      <c r="AT202" s="468">
        <f ca="1">COUNTIF(INDIRECT("U"&amp;(ROW()+12*(($AN202-1)*3+$AO202)-ROW())/12+5):INDIRECT("AF"&amp;(ROW()+12*(($AN202-1)*3+$AO202)-ROW())/12+5),AS202)</f>
        <v>0</v>
      </c>
      <c r="AU202" s="468">
        <f ca="1">IF(AND(AQ202+AS202&gt;0,AR202+AT202&gt;0),COUNTIF(AU$6:AU201,"&gt;0")+1,0)</f>
        <v>0</v>
      </c>
    </row>
    <row r="203" spans="40:47" x14ac:dyDescent="0.15">
      <c r="AN203" s="468">
        <v>6</v>
      </c>
      <c r="AO203" s="468">
        <v>2</v>
      </c>
      <c r="AP203" s="468">
        <v>6</v>
      </c>
      <c r="AQ203" s="476">
        <f ca="1">IF($AP203=1,IF(INDIRECT(ADDRESS(($AN203-1)*3+$AO203+5,$AP203+7))="",0,INDIRECT(ADDRESS(($AN203-1)*3+$AO203+5,$AP203+7))),IF(INDIRECT(ADDRESS(($AN203-1)*3+$AO203+5,$AP203+7))="",0,IF(COUNTIF(INDIRECT(ADDRESS(($AN203-1)*36+($AO203-1)*12+6,COLUMN())):INDIRECT(ADDRESS(($AN203-1)*36+($AO203-1)*12+$AP203+4,COLUMN())),INDIRECT(ADDRESS(($AN203-1)*3+$AO203+5,$AP203+7)))&gt;=1,0,INDIRECT(ADDRESS(($AN203-1)*3+$AO203+5,$AP203+7)))))</f>
        <v>0</v>
      </c>
      <c r="AR203" s="468">
        <f ca="1">COUNTIF(INDIRECT("H"&amp;(ROW()+12*(($AN203-1)*3+$AO203)-ROW())/12+5):INDIRECT("S"&amp;(ROW()+12*(($AN203-1)*3+$AO203)-ROW())/12+5),AQ203)</f>
        <v>0</v>
      </c>
      <c r="AS203" s="476">
        <f ca="1">IF($AP203=1,IF(INDIRECT(ADDRESS(($AN203-1)*3+$AO203+5,$AP203+20))="",0,INDIRECT(ADDRESS(($AN203-1)*3+$AO203+5,$AP203+20))),IF(INDIRECT(ADDRESS(($AN203-1)*3+$AO203+5,$AP203+20))="",0,IF(COUNTIF(INDIRECT(ADDRESS(($AN203-1)*36+($AO203-1)*12+6,COLUMN())):INDIRECT(ADDRESS(($AN203-1)*36+($AO203-1)*12+$AP203+4,COLUMN())),INDIRECT(ADDRESS(($AN203-1)*3+$AO203+5,$AP203+20)))&gt;=1,0,INDIRECT(ADDRESS(($AN203-1)*3+$AO203+5,$AP203+20)))))</f>
        <v>0</v>
      </c>
      <c r="AT203" s="468">
        <f ca="1">COUNTIF(INDIRECT("U"&amp;(ROW()+12*(($AN203-1)*3+$AO203)-ROW())/12+5):INDIRECT("AF"&amp;(ROW()+12*(($AN203-1)*3+$AO203)-ROW())/12+5),AS203)</f>
        <v>0</v>
      </c>
      <c r="AU203" s="468">
        <f ca="1">IF(AND(AQ203+AS203&gt;0,AR203+AT203&gt;0),COUNTIF(AU$6:AU202,"&gt;0")+1,0)</f>
        <v>0</v>
      </c>
    </row>
    <row r="204" spans="40:47" x14ac:dyDescent="0.15">
      <c r="AN204" s="468">
        <v>6</v>
      </c>
      <c r="AO204" s="468">
        <v>2</v>
      </c>
      <c r="AP204" s="468">
        <v>7</v>
      </c>
      <c r="AQ204" s="476">
        <f ca="1">IF($AP204=1,IF(INDIRECT(ADDRESS(($AN204-1)*3+$AO204+5,$AP204+7))="",0,INDIRECT(ADDRESS(($AN204-1)*3+$AO204+5,$AP204+7))),IF(INDIRECT(ADDRESS(($AN204-1)*3+$AO204+5,$AP204+7))="",0,IF(COUNTIF(INDIRECT(ADDRESS(($AN204-1)*36+($AO204-1)*12+6,COLUMN())):INDIRECT(ADDRESS(($AN204-1)*36+($AO204-1)*12+$AP204+4,COLUMN())),INDIRECT(ADDRESS(($AN204-1)*3+$AO204+5,$AP204+7)))&gt;=1,0,INDIRECT(ADDRESS(($AN204-1)*3+$AO204+5,$AP204+7)))))</f>
        <v>0</v>
      </c>
      <c r="AR204" s="468">
        <f ca="1">COUNTIF(INDIRECT("H"&amp;(ROW()+12*(($AN204-1)*3+$AO204)-ROW())/12+5):INDIRECT("S"&amp;(ROW()+12*(($AN204-1)*3+$AO204)-ROW())/12+5),AQ204)</f>
        <v>0</v>
      </c>
      <c r="AS204" s="476">
        <f ca="1">IF($AP204=1,IF(INDIRECT(ADDRESS(($AN204-1)*3+$AO204+5,$AP204+20))="",0,INDIRECT(ADDRESS(($AN204-1)*3+$AO204+5,$AP204+20))),IF(INDIRECT(ADDRESS(($AN204-1)*3+$AO204+5,$AP204+20))="",0,IF(COUNTIF(INDIRECT(ADDRESS(($AN204-1)*36+($AO204-1)*12+6,COLUMN())):INDIRECT(ADDRESS(($AN204-1)*36+($AO204-1)*12+$AP204+4,COLUMN())),INDIRECT(ADDRESS(($AN204-1)*3+$AO204+5,$AP204+20)))&gt;=1,0,INDIRECT(ADDRESS(($AN204-1)*3+$AO204+5,$AP204+20)))))</f>
        <v>0</v>
      </c>
      <c r="AT204" s="468">
        <f ca="1">COUNTIF(INDIRECT("U"&amp;(ROW()+12*(($AN204-1)*3+$AO204)-ROW())/12+5):INDIRECT("AF"&amp;(ROW()+12*(($AN204-1)*3+$AO204)-ROW())/12+5),AS204)</f>
        <v>0</v>
      </c>
      <c r="AU204" s="468">
        <f ca="1">IF(AND(AQ204+AS204&gt;0,AR204+AT204&gt;0),COUNTIF(AU$6:AU203,"&gt;0")+1,0)</f>
        <v>0</v>
      </c>
    </row>
    <row r="205" spans="40:47" x14ac:dyDescent="0.15">
      <c r="AN205" s="468">
        <v>6</v>
      </c>
      <c r="AO205" s="468">
        <v>2</v>
      </c>
      <c r="AP205" s="468">
        <v>8</v>
      </c>
      <c r="AQ205" s="476">
        <f ca="1">IF($AP205=1,IF(INDIRECT(ADDRESS(($AN205-1)*3+$AO205+5,$AP205+7))="",0,INDIRECT(ADDRESS(($AN205-1)*3+$AO205+5,$AP205+7))),IF(INDIRECT(ADDRESS(($AN205-1)*3+$AO205+5,$AP205+7))="",0,IF(COUNTIF(INDIRECT(ADDRESS(($AN205-1)*36+($AO205-1)*12+6,COLUMN())):INDIRECT(ADDRESS(($AN205-1)*36+($AO205-1)*12+$AP205+4,COLUMN())),INDIRECT(ADDRESS(($AN205-1)*3+$AO205+5,$AP205+7)))&gt;=1,0,INDIRECT(ADDRESS(($AN205-1)*3+$AO205+5,$AP205+7)))))</f>
        <v>0</v>
      </c>
      <c r="AR205" s="468">
        <f ca="1">COUNTIF(INDIRECT("H"&amp;(ROW()+12*(($AN205-1)*3+$AO205)-ROW())/12+5):INDIRECT("S"&amp;(ROW()+12*(($AN205-1)*3+$AO205)-ROW())/12+5),AQ205)</f>
        <v>0</v>
      </c>
      <c r="AS205" s="476">
        <f ca="1">IF($AP205=1,IF(INDIRECT(ADDRESS(($AN205-1)*3+$AO205+5,$AP205+20))="",0,INDIRECT(ADDRESS(($AN205-1)*3+$AO205+5,$AP205+20))),IF(INDIRECT(ADDRESS(($AN205-1)*3+$AO205+5,$AP205+20))="",0,IF(COUNTIF(INDIRECT(ADDRESS(($AN205-1)*36+($AO205-1)*12+6,COLUMN())):INDIRECT(ADDRESS(($AN205-1)*36+($AO205-1)*12+$AP205+4,COLUMN())),INDIRECT(ADDRESS(($AN205-1)*3+$AO205+5,$AP205+20)))&gt;=1,0,INDIRECT(ADDRESS(($AN205-1)*3+$AO205+5,$AP205+20)))))</f>
        <v>0</v>
      </c>
      <c r="AT205" s="468">
        <f ca="1">COUNTIF(INDIRECT("U"&amp;(ROW()+12*(($AN205-1)*3+$AO205)-ROW())/12+5):INDIRECT("AF"&amp;(ROW()+12*(($AN205-1)*3+$AO205)-ROW())/12+5),AS205)</f>
        <v>0</v>
      </c>
      <c r="AU205" s="468">
        <f ca="1">IF(AND(AQ205+AS205&gt;0,AR205+AT205&gt;0),COUNTIF(AU$6:AU204,"&gt;0")+1,0)</f>
        <v>0</v>
      </c>
    </row>
    <row r="206" spans="40:47" x14ac:dyDescent="0.15">
      <c r="AN206" s="468">
        <v>6</v>
      </c>
      <c r="AO206" s="468">
        <v>2</v>
      </c>
      <c r="AP206" s="468">
        <v>9</v>
      </c>
      <c r="AQ206" s="476">
        <f ca="1">IF($AP206=1,IF(INDIRECT(ADDRESS(($AN206-1)*3+$AO206+5,$AP206+7))="",0,INDIRECT(ADDRESS(($AN206-1)*3+$AO206+5,$AP206+7))),IF(INDIRECT(ADDRESS(($AN206-1)*3+$AO206+5,$AP206+7))="",0,IF(COUNTIF(INDIRECT(ADDRESS(($AN206-1)*36+($AO206-1)*12+6,COLUMN())):INDIRECT(ADDRESS(($AN206-1)*36+($AO206-1)*12+$AP206+4,COLUMN())),INDIRECT(ADDRESS(($AN206-1)*3+$AO206+5,$AP206+7)))&gt;=1,0,INDIRECT(ADDRESS(($AN206-1)*3+$AO206+5,$AP206+7)))))</f>
        <v>0</v>
      </c>
      <c r="AR206" s="468">
        <f ca="1">COUNTIF(INDIRECT("H"&amp;(ROW()+12*(($AN206-1)*3+$AO206)-ROW())/12+5):INDIRECT("S"&amp;(ROW()+12*(($AN206-1)*3+$AO206)-ROW())/12+5),AQ206)</f>
        <v>0</v>
      </c>
      <c r="AS206" s="476">
        <f ca="1">IF($AP206=1,IF(INDIRECT(ADDRESS(($AN206-1)*3+$AO206+5,$AP206+20))="",0,INDIRECT(ADDRESS(($AN206-1)*3+$AO206+5,$AP206+20))),IF(INDIRECT(ADDRESS(($AN206-1)*3+$AO206+5,$AP206+20))="",0,IF(COUNTIF(INDIRECT(ADDRESS(($AN206-1)*36+($AO206-1)*12+6,COLUMN())):INDIRECT(ADDRESS(($AN206-1)*36+($AO206-1)*12+$AP206+4,COLUMN())),INDIRECT(ADDRESS(($AN206-1)*3+$AO206+5,$AP206+20)))&gt;=1,0,INDIRECT(ADDRESS(($AN206-1)*3+$AO206+5,$AP206+20)))))</f>
        <v>0</v>
      </c>
      <c r="AT206" s="468">
        <f ca="1">COUNTIF(INDIRECT("U"&amp;(ROW()+12*(($AN206-1)*3+$AO206)-ROW())/12+5):INDIRECT("AF"&amp;(ROW()+12*(($AN206-1)*3+$AO206)-ROW())/12+5),AS206)</f>
        <v>0</v>
      </c>
      <c r="AU206" s="468">
        <f ca="1">IF(AND(AQ206+AS206&gt;0,AR206+AT206&gt;0),COUNTIF(AU$6:AU205,"&gt;0")+1,0)</f>
        <v>0</v>
      </c>
    </row>
    <row r="207" spans="40:47" x14ac:dyDescent="0.15">
      <c r="AN207" s="468">
        <v>6</v>
      </c>
      <c r="AO207" s="468">
        <v>2</v>
      </c>
      <c r="AP207" s="468">
        <v>10</v>
      </c>
      <c r="AQ207" s="476">
        <f ca="1">IF($AP207=1,IF(INDIRECT(ADDRESS(($AN207-1)*3+$AO207+5,$AP207+7))="",0,INDIRECT(ADDRESS(($AN207-1)*3+$AO207+5,$AP207+7))),IF(INDIRECT(ADDRESS(($AN207-1)*3+$AO207+5,$AP207+7))="",0,IF(COUNTIF(INDIRECT(ADDRESS(($AN207-1)*36+($AO207-1)*12+6,COLUMN())):INDIRECT(ADDRESS(($AN207-1)*36+($AO207-1)*12+$AP207+4,COLUMN())),INDIRECT(ADDRESS(($AN207-1)*3+$AO207+5,$AP207+7)))&gt;=1,0,INDIRECT(ADDRESS(($AN207-1)*3+$AO207+5,$AP207+7)))))</f>
        <v>0</v>
      </c>
      <c r="AR207" s="468">
        <f ca="1">COUNTIF(INDIRECT("H"&amp;(ROW()+12*(($AN207-1)*3+$AO207)-ROW())/12+5):INDIRECT("S"&amp;(ROW()+12*(($AN207-1)*3+$AO207)-ROW())/12+5),AQ207)</f>
        <v>0</v>
      </c>
      <c r="AS207" s="476">
        <f ca="1">IF($AP207=1,IF(INDIRECT(ADDRESS(($AN207-1)*3+$AO207+5,$AP207+20))="",0,INDIRECT(ADDRESS(($AN207-1)*3+$AO207+5,$AP207+20))),IF(INDIRECT(ADDRESS(($AN207-1)*3+$AO207+5,$AP207+20))="",0,IF(COUNTIF(INDIRECT(ADDRESS(($AN207-1)*36+($AO207-1)*12+6,COLUMN())):INDIRECT(ADDRESS(($AN207-1)*36+($AO207-1)*12+$AP207+4,COLUMN())),INDIRECT(ADDRESS(($AN207-1)*3+$AO207+5,$AP207+20)))&gt;=1,0,INDIRECT(ADDRESS(($AN207-1)*3+$AO207+5,$AP207+20)))))</f>
        <v>0</v>
      </c>
      <c r="AT207" s="468">
        <f ca="1">COUNTIF(INDIRECT("U"&amp;(ROW()+12*(($AN207-1)*3+$AO207)-ROW())/12+5):INDIRECT("AF"&amp;(ROW()+12*(($AN207-1)*3+$AO207)-ROW())/12+5),AS207)</f>
        <v>0</v>
      </c>
      <c r="AU207" s="468">
        <f ca="1">IF(AND(AQ207+AS207&gt;0,AR207+AT207&gt;0),COUNTIF(AU$6:AU206,"&gt;0")+1,0)</f>
        <v>0</v>
      </c>
    </row>
    <row r="208" spans="40:47" x14ac:dyDescent="0.15">
      <c r="AN208" s="468">
        <v>6</v>
      </c>
      <c r="AO208" s="468">
        <v>2</v>
      </c>
      <c r="AP208" s="468">
        <v>11</v>
      </c>
      <c r="AQ208" s="476">
        <f ca="1">IF($AP208=1,IF(INDIRECT(ADDRESS(($AN208-1)*3+$AO208+5,$AP208+7))="",0,INDIRECT(ADDRESS(($AN208-1)*3+$AO208+5,$AP208+7))),IF(INDIRECT(ADDRESS(($AN208-1)*3+$AO208+5,$AP208+7))="",0,IF(COUNTIF(INDIRECT(ADDRESS(($AN208-1)*36+($AO208-1)*12+6,COLUMN())):INDIRECT(ADDRESS(($AN208-1)*36+($AO208-1)*12+$AP208+4,COLUMN())),INDIRECT(ADDRESS(($AN208-1)*3+$AO208+5,$AP208+7)))&gt;=1,0,INDIRECT(ADDRESS(($AN208-1)*3+$AO208+5,$AP208+7)))))</f>
        <v>0</v>
      </c>
      <c r="AR208" s="468">
        <f ca="1">COUNTIF(INDIRECT("H"&amp;(ROW()+12*(($AN208-1)*3+$AO208)-ROW())/12+5):INDIRECT("S"&amp;(ROW()+12*(($AN208-1)*3+$AO208)-ROW())/12+5),AQ208)</f>
        <v>0</v>
      </c>
      <c r="AS208" s="476">
        <f ca="1">IF($AP208=1,IF(INDIRECT(ADDRESS(($AN208-1)*3+$AO208+5,$AP208+20))="",0,INDIRECT(ADDRESS(($AN208-1)*3+$AO208+5,$AP208+20))),IF(INDIRECT(ADDRESS(($AN208-1)*3+$AO208+5,$AP208+20))="",0,IF(COUNTIF(INDIRECT(ADDRESS(($AN208-1)*36+($AO208-1)*12+6,COLUMN())):INDIRECT(ADDRESS(($AN208-1)*36+($AO208-1)*12+$AP208+4,COLUMN())),INDIRECT(ADDRESS(($AN208-1)*3+$AO208+5,$AP208+20)))&gt;=1,0,INDIRECT(ADDRESS(($AN208-1)*3+$AO208+5,$AP208+20)))))</f>
        <v>0</v>
      </c>
      <c r="AT208" s="468">
        <f ca="1">COUNTIF(INDIRECT("U"&amp;(ROW()+12*(($AN208-1)*3+$AO208)-ROW())/12+5):INDIRECT("AF"&amp;(ROW()+12*(($AN208-1)*3+$AO208)-ROW())/12+5),AS208)</f>
        <v>0</v>
      </c>
      <c r="AU208" s="468">
        <f ca="1">IF(AND(AQ208+AS208&gt;0,AR208+AT208&gt;0),COUNTIF(AU$6:AU207,"&gt;0")+1,0)</f>
        <v>0</v>
      </c>
    </row>
    <row r="209" spans="40:47" x14ac:dyDescent="0.15">
      <c r="AN209" s="468">
        <v>6</v>
      </c>
      <c r="AO209" s="468">
        <v>2</v>
      </c>
      <c r="AP209" s="468">
        <v>12</v>
      </c>
      <c r="AQ209" s="476">
        <f ca="1">IF($AP209=1,IF(INDIRECT(ADDRESS(($AN209-1)*3+$AO209+5,$AP209+7))="",0,INDIRECT(ADDRESS(($AN209-1)*3+$AO209+5,$AP209+7))),IF(INDIRECT(ADDRESS(($AN209-1)*3+$AO209+5,$AP209+7))="",0,IF(COUNTIF(INDIRECT(ADDRESS(($AN209-1)*36+($AO209-1)*12+6,COLUMN())):INDIRECT(ADDRESS(($AN209-1)*36+($AO209-1)*12+$AP209+4,COLUMN())),INDIRECT(ADDRESS(($AN209-1)*3+$AO209+5,$AP209+7)))&gt;=1,0,INDIRECT(ADDRESS(($AN209-1)*3+$AO209+5,$AP209+7)))))</f>
        <v>0</v>
      </c>
      <c r="AR209" s="468">
        <f ca="1">COUNTIF(INDIRECT("H"&amp;(ROW()+12*(($AN209-1)*3+$AO209)-ROW())/12+5):INDIRECT("S"&amp;(ROW()+12*(($AN209-1)*3+$AO209)-ROW())/12+5),AQ209)</f>
        <v>0</v>
      </c>
      <c r="AS209" s="476">
        <f ca="1">IF($AP209=1,IF(INDIRECT(ADDRESS(($AN209-1)*3+$AO209+5,$AP209+20))="",0,INDIRECT(ADDRESS(($AN209-1)*3+$AO209+5,$AP209+20))),IF(INDIRECT(ADDRESS(($AN209-1)*3+$AO209+5,$AP209+20))="",0,IF(COUNTIF(INDIRECT(ADDRESS(($AN209-1)*36+($AO209-1)*12+6,COLUMN())):INDIRECT(ADDRESS(($AN209-1)*36+($AO209-1)*12+$AP209+4,COLUMN())),INDIRECT(ADDRESS(($AN209-1)*3+$AO209+5,$AP209+20)))&gt;=1,0,INDIRECT(ADDRESS(($AN209-1)*3+$AO209+5,$AP209+20)))))</f>
        <v>0</v>
      </c>
      <c r="AT209" s="468">
        <f ca="1">COUNTIF(INDIRECT("U"&amp;(ROW()+12*(($AN209-1)*3+$AO209)-ROW())/12+5):INDIRECT("AF"&amp;(ROW()+12*(($AN209-1)*3+$AO209)-ROW())/12+5),AS209)</f>
        <v>0</v>
      </c>
      <c r="AU209" s="468">
        <f ca="1">IF(AND(AQ209+AS209&gt;0,AR209+AT209&gt;0),COUNTIF(AU$6:AU208,"&gt;0")+1,0)</f>
        <v>0</v>
      </c>
    </row>
    <row r="210" spans="40:47" x14ac:dyDescent="0.15">
      <c r="AN210" s="468">
        <v>6</v>
      </c>
      <c r="AO210" s="468">
        <v>3</v>
      </c>
      <c r="AP210" s="468">
        <v>1</v>
      </c>
      <c r="AQ210" s="476">
        <f ca="1">IF($AP210=1,IF(INDIRECT(ADDRESS(($AN210-1)*3+$AO210+5,$AP210+7))="",0,INDIRECT(ADDRESS(($AN210-1)*3+$AO210+5,$AP210+7))),IF(INDIRECT(ADDRESS(($AN210-1)*3+$AO210+5,$AP210+7))="",0,IF(COUNTIF(INDIRECT(ADDRESS(($AN210-1)*36+($AO210-1)*12+6,COLUMN())):INDIRECT(ADDRESS(($AN210-1)*36+($AO210-1)*12+$AP210+4,COLUMN())),INDIRECT(ADDRESS(($AN210-1)*3+$AO210+5,$AP210+7)))&gt;=1,0,INDIRECT(ADDRESS(($AN210-1)*3+$AO210+5,$AP210+7)))))</f>
        <v>0</v>
      </c>
      <c r="AR210" s="468">
        <f ca="1">COUNTIF(INDIRECT("H"&amp;(ROW()+12*(($AN210-1)*3+$AO210)-ROW())/12+5):INDIRECT("S"&amp;(ROW()+12*(($AN210-1)*3+$AO210)-ROW())/12+5),AQ210)</f>
        <v>0</v>
      </c>
      <c r="AS210" s="476">
        <f ca="1">IF($AP210=1,IF(INDIRECT(ADDRESS(($AN210-1)*3+$AO210+5,$AP210+20))="",0,INDIRECT(ADDRESS(($AN210-1)*3+$AO210+5,$AP210+20))),IF(INDIRECT(ADDRESS(($AN210-1)*3+$AO210+5,$AP210+20))="",0,IF(COUNTIF(INDIRECT(ADDRESS(($AN210-1)*36+($AO210-1)*12+6,COLUMN())):INDIRECT(ADDRESS(($AN210-1)*36+($AO210-1)*12+$AP210+4,COLUMN())),INDIRECT(ADDRESS(($AN210-1)*3+$AO210+5,$AP210+20)))&gt;=1,0,INDIRECT(ADDRESS(($AN210-1)*3+$AO210+5,$AP210+20)))))</f>
        <v>0</v>
      </c>
      <c r="AT210" s="468">
        <f ca="1">COUNTIF(INDIRECT("U"&amp;(ROW()+12*(($AN210-1)*3+$AO210)-ROW())/12+5):INDIRECT("AF"&amp;(ROW()+12*(($AN210-1)*3+$AO210)-ROW())/12+5),AS210)</f>
        <v>0</v>
      </c>
      <c r="AU210" s="468">
        <f ca="1">IF(AND(AQ210+AS210&gt;0,AR210+AT210&gt;0),COUNTIF(AU$6:AU209,"&gt;0")+1,0)</f>
        <v>0</v>
      </c>
    </row>
    <row r="211" spans="40:47" x14ac:dyDescent="0.15">
      <c r="AN211" s="468">
        <v>6</v>
      </c>
      <c r="AO211" s="468">
        <v>3</v>
      </c>
      <c r="AP211" s="468">
        <v>2</v>
      </c>
      <c r="AQ211" s="476">
        <f ca="1">IF($AP211=1,IF(INDIRECT(ADDRESS(($AN211-1)*3+$AO211+5,$AP211+7))="",0,INDIRECT(ADDRESS(($AN211-1)*3+$AO211+5,$AP211+7))),IF(INDIRECT(ADDRESS(($AN211-1)*3+$AO211+5,$AP211+7))="",0,IF(COUNTIF(INDIRECT(ADDRESS(($AN211-1)*36+($AO211-1)*12+6,COLUMN())):INDIRECT(ADDRESS(($AN211-1)*36+($AO211-1)*12+$AP211+4,COLUMN())),INDIRECT(ADDRESS(($AN211-1)*3+$AO211+5,$AP211+7)))&gt;=1,0,INDIRECT(ADDRESS(($AN211-1)*3+$AO211+5,$AP211+7)))))</f>
        <v>0</v>
      </c>
      <c r="AR211" s="468">
        <f ca="1">COUNTIF(INDIRECT("H"&amp;(ROW()+12*(($AN211-1)*3+$AO211)-ROW())/12+5):INDIRECT("S"&amp;(ROW()+12*(($AN211-1)*3+$AO211)-ROW())/12+5),AQ211)</f>
        <v>0</v>
      </c>
      <c r="AS211" s="476">
        <f ca="1">IF($AP211=1,IF(INDIRECT(ADDRESS(($AN211-1)*3+$AO211+5,$AP211+20))="",0,INDIRECT(ADDRESS(($AN211-1)*3+$AO211+5,$AP211+20))),IF(INDIRECT(ADDRESS(($AN211-1)*3+$AO211+5,$AP211+20))="",0,IF(COUNTIF(INDIRECT(ADDRESS(($AN211-1)*36+($AO211-1)*12+6,COLUMN())):INDIRECT(ADDRESS(($AN211-1)*36+($AO211-1)*12+$AP211+4,COLUMN())),INDIRECT(ADDRESS(($AN211-1)*3+$AO211+5,$AP211+20)))&gt;=1,0,INDIRECT(ADDRESS(($AN211-1)*3+$AO211+5,$AP211+20)))))</f>
        <v>0</v>
      </c>
      <c r="AT211" s="468">
        <f ca="1">COUNTIF(INDIRECT("U"&amp;(ROW()+12*(($AN211-1)*3+$AO211)-ROW())/12+5):INDIRECT("AF"&amp;(ROW()+12*(($AN211-1)*3+$AO211)-ROW())/12+5),AS211)</f>
        <v>0</v>
      </c>
      <c r="AU211" s="468">
        <f ca="1">IF(AND(AQ211+AS211&gt;0,AR211+AT211&gt;0),COUNTIF(AU$6:AU210,"&gt;0")+1,0)</f>
        <v>0</v>
      </c>
    </row>
    <row r="212" spans="40:47" x14ac:dyDescent="0.15">
      <c r="AN212" s="468">
        <v>6</v>
      </c>
      <c r="AO212" s="468">
        <v>3</v>
      </c>
      <c r="AP212" s="468">
        <v>3</v>
      </c>
      <c r="AQ212" s="476">
        <f ca="1">IF($AP212=1,IF(INDIRECT(ADDRESS(($AN212-1)*3+$AO212+5,$AP212+7))="",0,INDIRECT(ADDRESS(($AN212-1)*3+$AO212+5,$AP212+7))),IF(INDIRECT(ADDRESS(($AN212-1)*3+$AO212+5,$AP212+7))="",0,IF(COUNTIF(INDIRECT(ADDRESS(($AN212-1)*36+($AO212-1)*12+6,COLUMN())):INDIRECT(ADDRESS(($AN212-1)*36+($AO212-1)*12+$AP212+4,COLUMN())),INDIRECT(ADDRESS(($AN212-1)*3+$AO212+5,$AP212+7)))&gt;=1,0,INDIRECT(ADDRESS(($AN212-1)*3+$AO212+5,$AP212+7)))))</f>
        <v>0</v>
      </c>
      <c r="AR212" s="468">
        <f ca="1">COUNTIF(INDIRECT("H"&amp;(ROW()+12*(($AN212-1)*3+$AO212)-ROW())/12+5):INDIRECT("S"&amp;(ROW()+12*(($AN212-1)*3+$AO212)-ROW())/12+5),AQ212)</f>
        <v>0</v>
      </c>
      <c r="AS212" s="476">
        <f ca="1">IF($AP212=1,IF(INDIRECT(ADDRESS(($AN212-1)*3+$AO212+5,$AP212+20))="",0,INDIRECT(ADDRESS(($AN212-1)*3+$AO212+5,$AP212+20))),IF(INDIRECT(ADDRESS(($AN212-1)*3+$AO212+5,$AP212+20))="",0,IF(COUNTIF(INDIRECT(ADDRESS(($AN212-1)*36+($AO212-1)*12+6,COLUMN())):INDIRECT(ADDRESS(($AN212-1)*36+($AO212-1)*12+$AP212+4,COLUMN())),INDIRECT(ADDRESS(($AN212-1)*3+$AO212+5,$AP212+20)))&gt;=1,0,INDIRECT(ADDRESS(($AN212-1)*3+$AO212+5,$AP212+20)))))</f>
        <v>0</v>
      </c>
      <c r="AT212" s="468">
        <f ca="1">COUNTIF(INDIRECT("U"&amp;(ROW()+12*(($AN212-1)*3+$AO212)-ROW())/12+5):INDIRECT("AF"&amp;(ROW()+12*(($AN212-1)*3+$AO212)-ROW())/12+5),AS212)</f>
        <v>0</v>
      </c>
      <c r="AU212" s="468">
        <f ca="1">IF(AND(AQ212+AS212&gt;0,AR212+AT212&gt;0),COUNTIF(AU$6:AU211,"&gt;0")+1,0)</f>
        <v>0</v>
      </c>
    </row>
    <row r="213" spans="40:47" x14ac:dyDescent="0.15">
      <c r="AN213" s="468">
        <v>6</v>
      </c>
      <c r="AO213" s="468">
        <v>3</v>
      </c>
      <c r="AP213" s="468">
        <v>4</v>
      </c>
      <c r="AQ213" s="476">
        <f ca="1">IF($AP213=1,IF(INDIRECT(ADDRESS(($AN213-1)*3+$AO213+5,$AP213+7))="",0,INDIRECT(ADDRESS(($AN213-1)*3+$AO213+5,$AP213+7))),IF(INDIRECT(ADDRESS(($AN213-1)*3+$AO213+5,$AP213+7))="",0,IF(COUNTIF(INDIRECT(ADDRESS(($AN213-1)*36+($AO213-1)*12+6,COLUMN())):INDIRECT(ADDRESS(($AN213-1)*36+($AO213-1)*12+$AP213+4,COLUMN())),INDIRECT(ADDRESS(($AN213-1)*3+$AO213+5,$AP213+7)))&gt;=1,0,INDIRECT(ADDRESS(($AN213-1)*3+$AO213+5,$AP213+7)))))</f>
        <v>0</v>
      </c>
      <c r="AR213" s="468">
        <f ca="1">COUNTIF(INDIRECT("H"&amp;(ROW()+12*(($AN213-1)*3+$AO213)-ROW())/12+5):INDIRECT("S"&amp;(ROW()+12*(($AN213-1)*3+$AO213)-ROW())/12+5),AQ213)</f>
        <v>0</v>
      </c>
      <c r="AS213" s="476">
        <f ca="1">IF($AP213=1,IF(INDIRECT(ADDRESS(($AN213-1)*3+$AO213+5,$AP213+20))="",0,INDIRECT(ADDRESS(($AN213-1)*3+$AO213+5,$AP213+20))),IF(INDIRECT(ADDRESS(($AN213-1)*3+$AO213+5,$AP213+20))="",0,IF(COUNTIF(INDIRECT(ADDRESS(($AN213-1)*36+($AO213-1)*12+6,COLUMN())):INDIRECT(ADDRESS(($AN213-1)*36+($AO213-1)*12+$AP213+4,COLUMN())),INDIRECT(ADDRESS(($AN213-1)*3+$AO213+5,$AP213+20)))&gt;=1,0,INDIRECT(ADDRESS(($AN213-1)*3+$AO213+5,$AP213+20)))))</f>
        <v>0</v>
      </c>
      <c r="AT213" s="468">
        <f ca="1">COUNTIF(INDIRECT("U"&amp;(ROW()+12*(($AN213-1)*3+$AO213)-ROW())/12+5):INDIRECT("AF"&amp;(ROW()+12*(($AN213-1)*3+$AO213)-ROW())/12+5),AS213)</f>
        <v>0</v>
      </c>
      <c r="AU213" s="468">
        <f ca="1">IF(AND(AQ213+AS213&gt;0,AR213+AT213&gt;0),COUNTIF(AU$6:AU212,"&gt;0")+1,0)</f>
        <v>0</v>
      </c>
    </row>
    <row r="214" spans="40:47" x14ac:dyDescent="0.15">
      <c r="AN214" s="468">
        <v>6</v>
      </c>
      <c r="AO214" s="468">
        <v>3</v>
      </c>
      <c r="AP214" s="468">
        <v>5</v>
      </c>
      <c r="AQ214" s="476">
        <f ca="1">IF($AP214=1,IF(INDIRECT(ADDRESS(($AN214-1)*3+$AO214+5,$AP214+7))="",0,INDIRECT(ADDRESS(($AN214-1)*3+$AO214+5,$AP214+7))),IF(INDIRECT(ADDRESS(($AN214-1)*3+$AO214+5,$AP214+7))="",0,IF(COUNTIF(INDIRECT(ADDRESS(($AN214-1)*36+($AO214-1)*12+6,COLUMN())):INDIRECT(ADDRESS(($AN214-1)*36+($AO214-1)*12+$AP214+4,COLUMN())),INDIRECT(ADDRESS(($AN214-1)*3+$AO214+5,$AP214+7)))&gt;=1,0,INDIRECT(ADDRESS(($AN214-1)*3+$AO214+5,$AP214+7)))))</f>
        <v>0</v>
      </c>
      <c r="AR214" s="468">
        <f ca="1">COUNTIF(INDIRECT("H"&amp;(ROW()+12*(($AN214-1)*3+$AO214)-ROW())/12+5):INDIRECT("S"&amp;(ROW()+12*(($AN214-1)*3+$AO214)-ROW())/12+5),AQ214)</f>
        <v>0</v>
      </c>
      <c r="AS214" s="476">
        <f ca="1">IF($AP214=1,IF(INDIRECT(ADDRESS(($AN214-1)*3+$AO214+5,$AP214+20))="",0,INDIRECT(ADDRESS(($AN214-1)*3+$AO214+5,$AP214+20))),IF(INDIRECT(ADDRESS(($AN214-1)*3+$AO214+5,$AP214+20))="",0,IF(COUNTIF(INDIRECT(ADDRESS(($AN214-1)*36+($AO214-1)*12+6,COLUMN())):INDIRECT(ADDRESS(($AN214-1)*36+($AO214-1)*12+$AP214+4,COLUMN())),INDIRECT(ADDRESS(($AN214-1)*3+$AO214+5,$AP214+20)))&gt;=1,0,INDIRECT(ADDRESS(($AN214-1)*3+$AO214+5,$AP214+20)))))</f>
        <v>0</v>
      </c>
      <c r="AT214" s="468">
        <f ca="1">COUNTIF(INDIRECT("U"&amp;(ROW()+12*(($AN214-1)*3+$AO214)-ROW())/12+5):INDIRECT("AF"&amp;(ROW()+12*(($AN214-1)*3+$AO214)-ROW())/12+5),AS214)</f>
        <v>0</v>
      </c>
      <c r="AU214" s="468">
        <f ca="1">IF(AND(AQ214+AS214&gt;0,AR214+AT214&gt;0),COUNTIF(AU$6:AU213,"&gt;0")+1,0)</f>
        <v>0</v>
      </c>
    </row>
    <row r="215" spans="40:47" x14ac:dyDescent="0.15">
      <c r="AN215" s="468">
        <v>6</v>
      </c>
      <c r="AO215" s="468">
        <v>3</v>
      </c>
      <c r="AP215" s="468">
        <v>6</v>
      </c>
      <c r="AQ215" s="476">
        <f ca="1">IF($AP215=1,IF(INDIRECT(ADDRESS(($AN215-1)*3+$AO215+5,$AP215+7))="",0,INDIRECT(ADDRESS(($AN215-1)*3+$AO215+5,$AP215+7))),IF(INDIRECT(ADDRESS(($AN215-1)*3+$AO215+5,$AP215+7))="",0,IF(COUNTIF(INDIRECT(ADDRESS(($AN215-1)*36+($AO215-1)*12+6,COLUMN())):INDIRECT(ADDRESS(($AN215-1)*36+($AO215-1)*12+$AP215+4,COLUMN())),INDIRECT(ADDRESS(($AN215-1)*3+$AO215+5,$AP215+7)))&gt;=1,0,INDIRECT(ADDRESS(($AN215-1)*3+$AO215+5,$AP215+7)))))</f>
        <v>0</v>
      </c>
      <c r="AR215" s="468">
        <f ca="1">COUNTIF(INDIRECT("H"&amp;(ROW()+12*(($AN215-1)*3+$AO215)-ROW())/12+5):INDIRECT("S"&amp;(ROW()+12*(($AN215-1)*3+$AO215)-ROW())/12+5),AQ215)</f>
        <v>0</v>
      </c>
      <c r="AS215" s="476">
        <f ca="1">IF($AP215=1,IF(INDIRECT(ADDRESS(($AN215-1)*3+$AO215+5,$AP215+20))="",0,INDIRECT(ADDRESS(($AN215-1)*3+$AO215+5,$AP215+20))),IF(INDIRECT(ADDRESS(($AN215-1)*3+$AO215+5,$AP215+20))="",0,IF(COUNTIF(INDIRECT(ADDRESS(($AN215-1)*36+($AO215-1)*12+6,COLUMN())):INDIRECT(ADDRESS(($AN215-1)*36+($AO215-1)*12+$AP215+4,COLUMN())),INDIRECT(ADDRESS(($AN215-1)*3+$AO215+5,$AP215+20)))&gt;=1,0,INDIRECT(ADDRESS(($AN215-1)*3+$AO215+5,$AP215+20)))))</f>
        <v>0</v>
      </c>
      <c r="AT215" s="468">
        <f ca="1">COUNTIF(INDIRECT("U"&amp;(ROW()+12*(($AN215-1)*3+$AO215)-ROW())/12+5):INDIRECT("AF"&amp;(ROW()+12*(($AN215-1)*3+$AO215)-ROW())/12+5),AS215)</f>
        <v>0</v>
      </c>
      <c r="AU215" s="468">
        <f ca="1">IF(AND(AQ215+AS215&gt;0,AR215+AT215&gt;0),COUNTIF(AU$6:AU214,"&gt;0")+1,0)</f>
        <v>0</v>
      </c>
    </row>
    <row r="216" spans="40:47" x14ac:dyDescent="0.15">
      <c r="AN216" s="468">
        <v>6</v>
      </c>
      <c r="AO216" s="468">
        <v>3</v>
      </c>
      <c r="AP216" s="468">
        <v>7</v>
      </c>
      <c r="AQ216" s="476">
        <f ca="1">IF($AP216=1,IF(INDIRECT(ADDRESS(($AN216-1)*3+$AO216+5,$AP216+7))="",0,INDIRECT(ADDRESS(($AN216-1)*3+$AO216+5,$AP216+7))),IF(INDIRECT(ADDRESS(($AN216-1)*3+$AO216+5,$AP216+7))="",0,IF(COUNTIF(INDIRECT(ADDRESS(($AN216-1)*36+($AO216-1)*12+6,COLUMN())):INDIRECT(ADDRESS(($AN216-1)*36+($AO216-1)*12+$AP216+4,COLUMN())),INDIRECT(ADDRESS(($AN216-1)*3+$AO216+5,$AP216+7)))&gt;=1,0,INDIRECT(ADDRESS(($AN216-1)*3+$AO216+5,$AP216+7)))))</f>
        <v>0</v>
      </c>
      <c r="AR216" s="468">
        <f ca="1">COUNTIF(INDIRECT("H"&amp;(ROW()+12*(($AN216-1)*3+$AO216)-ROW())/12+5):INDIRECT("S"&amp;(ROW()+12*(($AN216-1)*3+$AO216)-ROW())/12+5),AQ216)</f>
        <v>0</v>
      </c>
      <c r="AS216" s="476">
        <f ca="1">IF($AP216=1,IF(INDIRECT(ADDRESS(($AN216-1)*3+$AO216+5,$AP216+20))="",0,INDIRECT(ADDRESS(($AN216-1)*3+$AO216+5,$AP216+20))),IF(INDIRECT(ADDRESS(($AN216-1)*3+$AO216+5,$AP216+20))="",0,IF(COUNTIF(INDIRECT(ADDRESS(($AN216-1)*36+($AO216-1)*12+6,COLUMN())):INDIRECT(ADDRESS(($AN216-1)*36+($AO216-1)*12+$AP216+4,COLUMN())),INDIRECT(ADDRESS(($AN216-1)*3+$AO216+5,$AP216+20)))&gt;=1,0,INDIRECT(ADDRESS(($AN216-1)*3+$AO216+5,$AP216+20)))))</f>
        <v>0</v>
      </c>
      <c r="AT216" s="468">
        <f ca="1">COUNTIF(INDIRECT("U"&amp;(ROW()+12*(($AN216-1)*3+$AO216)-ROW())/12+5):INDIRECT("AF"&amp;(ROW()+12*(($AN216-1)*3+$AO216)-ROW())/12+5),AS216)</f>
        <v>0</v>
      </c>
      <c r="AU216" s="468">
        <f ca="1">IF(AND(AQ216+AS216&gt;0,AR216+AT216&gt;0),COUNTIF(AU$6:AU215,"&gt;0")+1,0)</f>
        <v>0</v>
      </c>
    </row>
    <row r="217" spans="40:47" x14ac:dyDescent="0.15">
      <c r="AN217" s="468">
        <v>6</v>
      </c>
      <c r="AO217" s="468">
        <v>3</v>
      </c>
      <c r="AP217" s="468">
        <v>8</v>
      </c>
      <c r="AQ217" s="476">
        <f ca="1">IF($AP217=1,IF(INDIRECT(ADDRESS(($AN217-1)*3+$AO217+5,$AP217+7))="",0,INDIRECT(ADDRESS(($AN217-1)*3+$AO217+5,$AP217+7))),IF(INDIRECT(ADDRESS(($AN217-1)*3+$AO217+5,$AP217+7))="",0,IF(COUNTIF(INDIRECT(ADDRESS(($AN217-1)*36+($AO217-1)*12+6,COLUMN())):INDIRECT(ADDRESS(($AN217-1)*36+($AO217-1)*12+$AP217+4,COLUMN())),INDIRECT(ADDRESS(($AN217-1)*3+$AO217+5,$AP217+7)))&gt;=1,0,INDIRECT(ADDRESS(($AN217-1)*3+$AO217+5,$AP217+7)))))</f>
        <v>0</v>
      </c>
      <c r="AR217" s="468">
        <f ca="1">COUNTIF(INDIRECT("H"&amp;(ROW()+12*(($AN217-1)*3+$AO217)-ROW())/12+5):INDIRECT("S"&amp;(ROW()+12*(($AN217-1)*3+$AO217)-ROW())/12+5),AQ217)</f>
        <v>0</v>
      </c>
      <c r="AS217" s="476">
        <f ca="1">IF($AP217=1,IF(INDIRECT(ADDRESS(($AN217-1)*3+$AO217+5,$AP217+20))="",0,INDIRECT(ADDRESS(($AN217-1)*3+$AO217+5,$AP217+20))),IF(INDIRECT(ADDRESS(($AN217-1)*3+$AO217+5,$AP217+20))="",0,IF(COUNTIF(INDIRECT(ADDRESS(($AN217-1)*36+($AO217-1)*12+6,COLUMN())):INDIRECT(ADDRESS(($AN217-1)*36+($AO217-1)*12+$AP217+4,COLUMN())),INDIRECT(ADDRESS(($AN217-1)*3+$AO217+5,$AP217+20)))&gt;=1,0,INDIRECT(ADDRESS(($AN217-1)*3+$AO217+5,$AP217+20)))))</f>
        <v>0</v>
      </c>
      <c r="AT217" s="468">
        <f ca="1">COUNTIF(INDIRECT("U"&amp;(ROW()+12*(($AN217-1)*3+$AO217)-ROW())/12+5):INDIRECT("AF"&amp;(ROW()+12*(($AN217-1)*3+$AO217)-ROW())/12+5),AS217)</f>
        <v>0</v>
      </c>
      <c r="AU217" s="468">
        <f ca="1">IF(AND(AQ217+AS217&gt;0,AR217+AT217&gt;0),COUNTIF(AU$6:AU216,"&gt;0")+1,0)</f>
        <v>0</v>
      </c>
    </row>
    <row r="218" spans="40:47" x14ac:dyDescent="0.15">
      <c r="AN218" s="468">
        <v>6</v>
      </c>
      <c r="AO218" s="468">
        <v>3</v>
      </c>
      <c r="AP218" s="468">
        <v>9</v>
      </c>
      <c r="AQ218" s="476">
        <f ca="1">IF($AP218=1,IF(INDIRECT(ADDRESS(($AN218-1)*3+$AO218+5,$AP218+7))="",0,INDIRECT(ADDRESS(($AN218-1)*3+$AO218+5,$AP218+7))),IF(INDIRECT(ADDRESS(($AN218-1)*3+$AO218+5,$AP218+7))="",0,IF(COUNTIF(INDIRECT(ADDRESS(($AN218-1)*36+($AO218-1)*12+6,COLUMN())):INDIRECT(ADDRESS(($AN218-1)*36+($AO218-1)*12+$AP218+4,COLUMN())),INDIRECT(ADDRESS(($AN218-1)*3+$AO218+5,$AP218+7)))&gt;=1,0,INDIRECT(ADDRESS(($AN218-1)*3+$AO218+5,$AP218+7)))))</f>
        <v>0</v>
      </c>
      <c r="AR218" s="468">
        <f ca="1">COUNTIF(INDIRECT("H"&amp;(ROW()+12*(($AN218-1)*3+$AO218)-ROW())/12+5):INDIRECT("S"&amp;(ROW()+12*(($AN218-1)*3+$AO218)-ROW())/12+5),AQ218)</f>
        <v>0</v>
      </c>
      <c r="AS218" s="476">
        <f ca="1">IF($AP218=1,IF(INDIRECT(ADDRESS(($AN218-1)*3+$AO218+5,$AP218+20))="",0,INDIRECT(ADDRESS(($AN218-1)*3+$AO218+5,$AP218+20))),IF(INDIRECT(ADDRESS(($AN218-1)*3+$AO218+5,$AP218+20))="",0,IF(COUNTIF(INDIRECT(ADDRESS(($AN218-1)*36+($AO218-1)*12+6,COLUMN())):INDIRECT(ADDRESS(($AN218-1)*36+($AO218-1)*12+$AP218+4,COLUMN())),INDIRECT(ADDRESS(($AN218-1)*3+$AO218+5,$AP218+20)))&gt;=1,0,INDIRECT(ADDRESS(($AN218-1)*3+$AO218+5,$AP218+20)))))</f>
        <v>0</v>
      </c>
      <c r="AT218" s="468">
        <f ca="1">COUNTIF(INDIRECT("U"&amp;(ROW()+12*(($AN218-1)*3+$AO218)-ROW())/12+5):INDIRECT("AF"&amp;(ROW()+12*(($AN218-1)*3+$AO218)-ROW())/12+5),AS218)</f>
        <v>0</v>
      </c>
      <c r="AU218" s="468">
        <f ca="1">IF(AND(AQ218+AS218&gt;0,AR218+AT218&gt;0),COUNTIF(AU$6:AU217,"&gt;0")+1,0)</f>
        <v>0</v>
      </c>
    </row>
    <row r="219" spans="40:47" x14ac:dyDescent="0.15">
      <c r="AN219" s="468">
        <v>6</v>
      </c>
      <c r="AO219" s="468">
        <v>3</v>
      </c>
      <c r="AP219" s="468">
        <v>10</v>
      </c>
      <c r="AQ219" s="476">
        <f ca="1">IF($AP219=1,IF(INDIRECT(ADDRESS(($AN219-1)*3+$AO219+5,$AP219+7))="",0,INDIRECT(ADDRESS(($AN219-1)*3+$AO219+5,$AP219+7))),IF(INDIRECT(ADDRESS(($AN219-1)*3+$AO219+5,$AP219+7))="",0,IF(COUNTIF(INDIRECT(ADDRESS(($AN219-1)*36+($AO219-1)*12+6,COLUMN())):INDIRECT(ADDRESS(($AN219-1)*36+($AO219-1)*12+$AP219+4,COLUMN())),INDIRECT(ADDRESS(($AN219-1)*3+$AO219+5,$AP219+7)))&gt;=1,0,INDIRECT(ADDRESS(($AN219-1)*3+$AO219+5,$AP219+7)))))</f>
        <v>0</v>
      </c>
      <c r="AR219" s="468">
        <f ca="1">COUNTIF(INDIRECT("H"&amp;(ROW()+12*(($AN219-1)*3+$AO219)-ROW())/12+5):INDIRECT("S"&amp;(ROW()+12*(($AN219-1)*3+$AO219)-ROW())/12+5),AQ219)</f>
        <v>0</v>
      </c>
      <c r="AS219" s="476">
        <f ca="1">IF($AP219=1,IF(INDIRECT(ADDRESS(($AN219-1)*3+$AO219+5,$AP219+20))="",0,INDIRECT(ADDRESS(($AN219-1)*3+$AO219+5,$AP219+20))),IF(INDIRECT(ADDRESS(($AN219-1)*3+$AO219+5,$AP219+20))="",0,IF(COUNTIF(INDIRECT(ADDRESS(($AN219-1)*36+($AO219-1)*12+6,COLUMN())):INDIRECT(ADDRESS(($AN219-1)*36+($AO219-1)*12+$AP219+4,COLUMN())),INDIRECT(ADDRESS(($AN219-1)*3+$AO219+5,$AP219+20)))&gt;=1,0,INDIRECT(ADDRESS(($AN219-1)*3+$AO219+5,$AP219+20)))))</f>
        <v>0</v>
      </c>
      <c r="AT219" s="468">
        <f ca="1">COUNTIF(INDIRECT("U"&amp;(ROW()+12*(($AN219-1)*3+$AO219)-ROW())/12+5):INDIRECT("AF"&amp;(ROW()+12*(($AN219-1)*3+$AO219)-ROW())/12+5),AS219)</f>
        <v>0</v>
      </c>
      <c r="AU219" s="468">
        <f ca="1">IF(AND(AQ219+AS219&gt;0,AR219+AT219&gt;0),COUNTIF(AU$6:AU218,"&gt;0")+1,0)</f>
        <v>0</v>
      </c>
    </row>
    <row r="220" spans="40:47" x14ac:dyDescent="0.15">
      <c r="AN220" s="468">
        <v>6</v>
      </c>
      <c r="AO220" s="468">
        <v>3</v>
      </c>
      <c r="AP220" s="468">
        <v>11</v>
      </c>
      <c r="AQ220" s="476">
        <f ca="1">IF($AP220=1,IF(INDIRECT(ADDRESS(($AN220-1)*3+$AO220+5,$AP220+7))="",0,INDIRECT(ADDRESS(($AN220-1)*3+$AO220+5,$AP220+7))),IF(INDIRECT(ADDRESS(($AN220-1)*3+$AO220+5,$AP220+7))="",0,IF(COUNTIF(INDIRECT(ADDRESS(($AN220-1)*36+($AO220-1)*12+6,COLUMN())):INDIRECT(ADDRESS(($AN220-1)*36+($AO220-1)*12+$AP220+4,COLUMN())),INDIRECT(ADDRESS(($AN220-1)*3+$AO220+5,$AP220+7)))&gt;=1,0,INDIRECT(ADDRESS(($AN220-1)*3+$AO220+5,$AP220+7)))))</f>
        <v>0</v>
      </c>
      <c r="AR220" s="468">
        <f ca="1">COUNTIF(INDIRECT("H"&amp;(ROW()+12*(($AN220-1)*3+$AO220)-ROW())/12+5):INDIRECT("S"&amp;(ROW()+12*(($AN220-1)*3+$AO220)-ROW())/12+5),AQ220)</f>
        <v>0</v>
      </c>
      <c r="AS220" s="476">
        <f ca="1">IF($AP220=1,IF(INDIRECT(ADDRESS(($AN220-1)*3+$AO220+5,$AP220+20))="",0,INDIRECT(ADDRESS(($AN220-1)*3+$AO220+5,$AP220+20))),IF(INDIRECT(ADDRESS(($AN220-1)*3+$AO220+5,$AP220+20))="",0,IF(COUNTIF(INDIRECT(ADDRESS(($AN220-1)*36+($AO220-1)*12+6,COLUMN())):INDIRECT(ADDRESS(($AN220-1)*36+($AO220-1)*12+$AP220+4,COLUMN())),INDIRECT(ADDRESS(($AN220-1)*3+$AO220+5,$AP220+20)))&gt;=1,0,INDIRECT(ADDRESS(($AN220-1)*3+$AO220+5,$AP220+20)))))</f>
        <v>0</v>
      </c>
      <c r="AT220" s="468">
        <f ca="1">COUNTIF(INDIRECT("U"&amp;(ROW()+12*(($AN220-1)*3+$AO220)-ROW())/12+5):INDIRECT("AF"&amp;(ROW()+12*(($AN220-1)*3+$AO220)-ROW())/12+5),AS220)</f>
        <v>0</v>
      </c>
      <c r="AU220" s="468">
        <f ca="1">IF(AND(AQ220+AS220&gt;0,AR220+AT220&gt;0),COUNTIF(AU$6:AU219,"&gt;0")+1,0)</f>
        <v>0</v>
      </c>
    </row>
    <row r="221" spans="40:47" x14ac:dyDescent="0.15">
      <c r="AN221" s="468">
        <v>6</v>
      </c>
      <c r="AO221" s="468">
        <v>3</v>
      </c>
      <c r="AP221" s="468">
        <v>12</v>
      </c>
      <c r="AQ221" s="476">
        <f ca="1">IF($AP221=1,IF(INDIRECT(ADDRESS(($AN221-1)*3+$AO221+5,$AP221+7))="",0,INDIRECT(ADDRESS(($AN221-1)*3+$AO221+5,$AP221+7))),IF(INDIRECT(ADDRESS(($AN221-1)*3+$AO221+5,$AP221+7))="",0,IF(COUNTIF(INDIRECT(ADDRESS(($AN221-1)*36+($AO221-1)*12+6,COLUMN())):INDIRECT(ADDRESS(($AN221-1)*36+($AO221-1)*12+$AP221+4,COLUMN())),INDIRECT(ADDRESS(($AN221-1)*3+$AO221+5,$AP221+7)))&gt;=1,0,INDIRECT(ADDRESS(($AN221-1)*3+$AO221+5,$AP221+7)))))</f>
        <v>0</v>
      </c>
      <c r="AR221" s="468">
        <f ca="1">COUNTIF(INDIRECT("H"&amp;(ROW()+12*(($AN221-1)*3+$AO221)-ROW())/12+5):INDIRECT("S"&amp;(ROW()+12*(($AN221-1)*3+$AO221)-ROW())/12+5),AQ221)</f>
        <v>0</v>
      </c>
      <c r="AS221" s="476">
        <f ca="1">IF($AP221=1,IF(INDIRECT(ADDRESS(($AN221-1)*3+$AO221+5,$AP221+20))="",0,INDIRECT(ADDRESS(($AN221-1)*3+$AO221+5,$AP221+20))),IF(INDIRECT(ADDRESS(($AN221-1)*3+$AO221+5,$AP221+20))="",0,IF(COUNTIF(INDIRECT(ADDRESS(($AN221-1)*36+($AO221-1)*12+6,COLUMN())):INDIRECT(ADDRESS(($AN221-1)*36+($AO221-1)*12+$AP221+4,COLUMN())),INDIRECT(ADDRESS(($AN221-1)*3+$AO221+5,$AP221+20)))&gt;=1,0,INDIRECT(ADDRESS(($AN221-1)*3+$AO221+5,$AP221+20)))))</f>
        <v>0</v>
      </c>
      <c r="AT221" s="468">
        <f ca="1">COUNTIF(INDIRECT("U"&amp;(ROW()+12*(($AN221-1)*3+$AO221)-ROW())/12+5):INDIRECT("AF"&amp;(ROW()+12*(($AN221-1)*3+$AO221)-ROW())/12+5),AS221)</f>
        <v>0</v>
      </c>
      <c r="AU221" s="468">
        <f ca="1">IF(AND(AQ221+AS221&gt;0,AR221+AT221&gt;0),COUNTIF(AU$6:AU220,"&gt;0")+1,0)</f>
        <v>0</v>
      </c>
    </row>
    <row r="222" spans="40:47" x14ac:dyDescent="0.15">
      <c r="AN222" s="468">
        <v>7</v>
      </c>
      <c r="AO222" s="468">
        <v>1</v>
      </c>
      <c r="AP222" s="468">
        <v>1</v>
      </c>
      <c r="AQ222" s="476">
        <f ca="1">IF($AP222=1,IF(INDIRECT(ADDRESS(($AN222-1)*3+$AO222+5,$AP222+7))="",0,INDIRECT(ADDRESS(($AN222-1)*3+$AO222+5,$AP222+7))),IF(INDIRECT(ADDRESS(($AN222-1)*3+$AO222+5,$AP222+7))="",0,IF(COUNTIF(INDIRECT(ADDRESS(($AN222-1)*36+($AO222-1)*12+6,COLUMN())):INDIRECT(ADDRESS(($AN222-1)*36+($AO222-1)*12+$AP222+4,COLUMN())),INDIRECT(ADDRESS(($AN222-1)*3+$AO222+5,$AP222+7)))&gt;=1,0,INDIRECT(ADDRESS(($AN222-1)*3+$AO222+5,$AP222+7)))))</f>
        <v>0</v>
      </c>
      <c r="AR222" s="468">
        <f ca="1">COUNTIF(INDIRECT("H"&amp;(ROW()+12*(($AN222-1)*3+$AO222)-ROW())/12+5):INDIRECT("S"&amp;(ROW()+12*(($AN222-1)*3+$AO222)-ROW())/12+5),AQ222)</f>
        <v>0</v>
      </c>
      <c r="AS222" s="476">
        <f ca="1">IF($AP222=1,IF(INDIRECT(ADDRESS(($AN222-1)*3+$AO222+5,$AP222+20))="",0,INDIRECT(ADDRESS(($AN222-1)*3+$AO222+5,$AP222+20))),IF(INDIRECT(ADDRESS(($AN222-1)*3+$AO222+5,$AP222+20))="",0,IF(COUNTIF(INDIRECT(ADDRESS(($AN222-1)*36+($AO222-1)*12+6,COLUMN())):INDIRECT(ADDRESS(($AN222-1)*36+($AO222-1)*12+$AP222+4,COLUMN())),INDIRECT(ADDRESS(($AN222-1)*3+$AO222+5,$AP222+20)))&gt;=1,0,INDIRECT(ADDRESS(($AN222-1)*3+$AO222+5,$AP222+20)))))</f>
        <v>0</v>
      </c>
      <c r="AT222" s="468">
        <f ca="1">COUNTIF(INDIRECT("U"&amp;(ROW()+12*(($AN222-1)*3+$AO222)-ROW())/12+5):INDIRECT("AF"&amp;(ROW()+12*(($AN222-1)*3+$AO222)-ROW())/12+5),AS222)</f>
        <v>0</v>
      </c>
      <c r="AU222" s="468">
        <f ca="1">IF(AND(AQ222+AS222&gt;0,AR222+AT222&gt;0),COUNTIF(AU$6:AU221,"&gt;0")+1,0)</f>
        <v>0</v>
      </c>
    </row>
    <row r="223" spans="40:47" x14ac:dyDescent="0.15">
      <c r="AN223" s="468">
        <v>7</v>
      </c>
      <c r="AO223" s="468">
        <v>1</v>
      </c>
      <c r="AP223" s="468">
        <v>2</v>
      </c>
      <c r="AQ223" s="476">
        <f ca="1">IF($AP223=1,IF(INDIRECT(ADDRESS(($AN223-1)*3+$AO223+5,$AP223+7))="",0,INDIRECT(ADDRESS(($AN223-1)*3+$AO223+5,$AP223+7))),IF(INDIRECT(ADDRESS(($AN223-1)*3+$AO223+5,$AP223+7))="",0,IF(COUNTIF(INDIRECT(ADDRESS(($AN223-1)*36+($AO223-1)*12+6,COLUMN())):INDIRECT(ADDRESS(($AN223-1)*36+($AO223-1)*12+$AP223+4,COLUMN())),INDIRECT(ADDRESS(($AN223-1)*3+$AO223+5,$AP223+7)))&gt;=1,0,INDIRECT(ADDRESS(($AN223-1)*3+$AO223+5,$AP223+7)))))</f>
        <v>0</v>
      </c>
      <c r="AR223" s="468">
        <f ca="1">COUNTIF(INDIRECT("H"&amp;(ROW()+12*(($AN223-1)*3+$AO223)-ROW())/12+5):INDIRECT("S"&amp;(ROW()+12*(($AN223-1)*3+$AO223)-ROW())/12+5),AQ223)</f>
        <v>0</v>
      </c>
      <c r="AS223" s="476">
        <f ca="1">IF($AP223=1,IF(INDIRECT(ADDRESS(($AN223-1)*3+$AO223+5,$AP223+20))="",0,INDIRECT(ADDRESS(($AN223-1)*3+$AO223+5,$AP223+20))),IF(INDIRECT(ADDRESS(($AN223-1)*3+$AO223+5,$AP223+20))="",0,IF(COUNTIF(INDIRECT(ADDRESS(($AN223-1)*36+($AO223-1)*12+6,COLUMN())):INDIRECT(ADDRESS(($AN223-1)*36+($AO223-1)*12+$AP223+4,COLUMN())),INDIRECT(ADDRESS(($AN223-1)*3+$AO223+5,$AP223+20)))&gt;=1,0,INDIRECT(ADDRESS(($AN223-1)*3+$AO223+5,$AP223+20)))))</f>
        <v>0</v>
      </c>
      <c r="AT223" s="468">
        <f ca="1">COUNTIF(INDIRECT("U"&amp;(ROW()+12*(($AN223-1)*3+$AO223)-ROW())/12+5):INDIRECT("AF"&amp;(ROW()+12*(($AN223-1)*3+$AO223)-ROW())/12+5),AS223)</f>
        <v>0</v>
      </c>
      <c r="AU223" s="468">
        <f ca="1">IF(AND(AQ223+AS223&gt;0,AR223+AT223&gt;0),COUNTIF(AU$6:AU222,"&gt;0")+1,0)</f>
        <v>0</v>
      </c>
    </row>
    <row r="224" spans="40:47" x14ac:dyDescent="0.15">
      <c r="AN224" s="468">
        <v>7</v>
      </c>
      <c r="AO224" s="468">
        <v>1</v>
      </c>
      <c r="AP224" s="468">
        <v>3</v>
      </c>
      <c r="AQ224" s="476">
        <f ca="1">IF($AP224=1,IF(INDIRECT(ADDRESS(($AN224-1)*3+$AO224+5,$AP224+7))="",0,INDIRECT(ADDRESS(($AN224-1)*3+$AO224+5,$AP224+7))),IF(INDIRECT(ADDRESS(($AN224-1)*3+$AO224+5,$AP224+7))="",0,IF(COUNTIF(INDIRECT(ADDRESS(($AN224-1)*36+($AO224-1)*12+6,COLUMN())):INDIRECT(ADDRESS(($AN224-1)*36+($AO224-1)*12+$AP224+4,COLUMN())),INDIRECT(ADDRESS(($AN224-1)*3+$AO224+5,$AP224+7)))&gt;=1,0,INDIRECT(ADDRESS(($AN224-1)*3+$AO224+5,$AP224+7)))))</f>
        <v>0</v>
      </c>
      <c r="AR224" s="468">
        <f ca="1">COUNTIF(INDIRECT("H"&amp;(ROW()+12*(($AN224-1)*3+$AO224)-ROW())/12+5):INDIRECT("S"&amp;(ROW()+12*(($AN224-1)*3+$AO224)-ROW())/12+5),AQ224)</f>
        <v>0</v>
      </c>
      <c r="AS224" s="476">
        <f ca="1">IF($AP224=1,IF(INDIRECT(ADDRESS(($AN224-1)*3+$AO224+5,$AP224+20))="",0,INDIRECT(ADDRESS(($AN224-1)*3+$AO224+5,$AP224+20))),IF(INDIRECT(ADDRESS(($AN224-1)*3+$AO224+5,$AP224+20))="",0,IF(COUNTIF(INDIRECT(ADDRESS(($AN224-1)*36+($AO224-1)*12+6,COLUMN())):INDIRECT(ADDRESS(($AN224-1)*36+($AO224-1)*12+$AP224+4,COLUMN())),INDIRECT(ADDRESS(($AN224-1)*3+$AO224+5,$AP224+20)))&gt;=1,0,INDIRECT(ADDRESS(($AN224-1)*3+$AO224+5,$AP224+20)))))</f>
        <v>0</v>
      </c>
      <c r="AT224" s="468">
        <f ca="1">COUNTIF(INDIRECT("U"&amp;(ROW()+12*(($AN224-1)*3+$AO224)-ROW())/12+5):INDIRECT("AF"&amp;(ROW()+12*(($AN224-1)*3+$AO224)-ROW())/12+5),AS224)</f>
        <v>0</v>
      </c>
      <c r="AU224" s="468">
        <f ca="1">IF(AND(AQ224+AS224&gt;0,AR224+AT224&gt;0),COUNTIF(AU$6:AU223,"&gt;0")+1,0)</f>
        <v>0</v>
      </c>
    </row>
    <row r="225" spans="40:47" x14ac:dyDescent="0.15">
      <c r="AN225" s="468">
        <v>7</v>
      </c>
      <c r="AO225" s="468">
        <v>1</v>
      </c>
      <c r="AP225" s="468">
        <v>4</v>
      </c>
      <c r="AQ225" s="476">
        <f ca="1">IF($AP225=1,IF(INDIRECT(ADDRESS(($AN225-1)*3+$AO225+5,$AP225+7))="",0,INDIRECT(ADDRESS(($AN225-1)*3+$AO225+5,$AP225+7))),IF(INDIRECT(ADDRESS(($AN225-1)*3+$AO225+5,$AP225+7))="",0,IF(COUNTIF(INDIRECT(ADDRESS(($AN225-1)*36+($AO225-1)*12+6,COLUMN())):INDIRECT(ADDRESS(($AN225-1)*36+($AO225-1)*12+$AP225+4,COLUMN())),INDIRECT(ADDRESS(($AN225-1)*3+$AO225+5,$AP225+7)))&gt;=1,0,INDIRECT(ADDRESS(($AN225-1)*3+$AO225+5,$AP225+7)))))</f>
        <v>0</v>
      </c>
      <c r="AR225" s="468">
        <f ca="1">COUNTIF(INDIRECT("H"&amp;(ROW()+12*(($AN225-1)*3+$AO225)-ROW())/12+5):INDIRECT("S"&amp;(ROW()+12*(($AN225-1)*3+$AO225)-ROW())/12+5),AQ225)</f>
        <v>0</v>
      </c>
      <c r="AS225" s="476">
        <f ca="1">IF($AP225=1,IF(INDIRECT(ADDRESS(($AN225-1)*3+$AO225+5,$AP225+20))="",0,INDIRECT(ADDRESS(($AN225-1)*3+$AO225+5,$AP225+20))),IF(INDIRECT(ADDRESS(($AN225-1)*3+$AO225+5,$AP225+20))="",0,IF(COUNTIF(INDIRECT(ADDRESS(($AN225-1)*36+($AO225-1)*12+6,COLUMN())):INDIRECT(ADDRESS(($AN225-1)*36+($AO225-1)*12+$AP225+4,COLUMN())),INDIRECT(ADDRESS(($AN225-1)*3+$AO225+5,$AP225+20)))&gt;=1,0,INDIRECT(ADDRESS(($AN225-1)*3+$AO225+5,$AP225+20)))))</f>
        <v>0</v>
      </c>
      <c r="AT225" s="468">
        <f ca="1">COUNTIF(INDIRECT("U"&amp;(ROW()+12*(($AN225-1)*3+$AO225)-ROW())/12+5):INDIRECT("AF"&amp;(ROW()+12*(($AN225-1)*3+$AO225)-ROW())/12+5),AS225)</f>
        <v>0</v>
      </c>
      <c r="AU225" s="468">
        <f ca="1">IF(AND(AQ225+AS225&gt;0,AR225+AT225&gt;0),COUNTIF(AU$6:AU224,"&gt;0")+1,0)</f>
        <v>0</v>
      </c>
    </row>
    <row r="226" spans="40:47" x14ac:dyDescent="0.15">
      <c r="AN226" s="468">
        <v>7</v>
      </c>
      <c r="AO226" s="468">
        <v>1</v>
      </c>
      <c r="AP226" s="468">
        <v>5</v>
      </c>
      <c r="AQ226" s="476">
        <f ca="1">IF($AP226=1,IF(INDIRECT(ADDRESS(($AN226-1)*3+$AO226+5,$AP226+7))="",0,INDIRECT(ADDRESS(($AN226-1)*3+$AO226+5,$AP226+7))),IF(INDIRECT(ADDRESS(($AN226-1)*3+$AO226+5,$AP226+7))="",0,IF(COUNTIF(INDIRECT(ADDRESS(($AN226-1)*36+($AO226-1)*12+6,COLUMN())):INDIRECT(ADDRESS(($AN226-1)*36+($AO226-1)*12+$AP226+4,COLUMN())),INDIRECT(ADDRESS(($AN226-1)*3+$AO226+5,$AP226+7)))&gt;=1,0,INDIRECT(ADDRESS(($AN226-1)*3+$AO226+5,$AP226+7)))))</f>
        <v>0</v>
      </c>
      <c r="AR226" s="468">
        <f ca="1">COUNTIF(INDIRECT("H"&amp;(ROW()+12*(($AN226-1)*3+$AO226)-ROW())/12+5):INDIRECT("S"&amp;(ROW()+12*(($AN226-1)*3+$AO226)-ROW())/12+5),AQ226)</f>
        <v>0</v>
      </c>
      <c r="AS226" s="476">
        <f ca="1">IF($AP226=1,IF(INDIRECT(ADDRESS(($AN226-1)*3+$AO226+5,$AP226+20))="",0,INDIRECT(ADDRESS(($AN226-1)*3+$AO226+5,$AP226+20))),IF(INDIRECT(ADDRESS(($AN226-1)*3+$AO226+5,$AP226+20))="",0,IF(COUNTIF(INDIRECT(ADDRESS(($AN226-1)*36+($AO226-1)*12+6,COLUMN())):INDIRECT(ADDRESS(($AN226-1)*36+($AO226-1)*12+$AP226+4,COLUMN())),INDIRECT(ADDRESS(($AN226-1)*3+$AO226+5,$AP226+20)))&gt;=1,0,INDIRECT(ADDRESS(($AN226-1)*3+$AO226+5,$AP226+20)))))</f>
        <v>0</v>
      </c>
      <c r="AT226" s="468">
        <f ca="1">COUNTIF(INDIRECT("U"&amp;(ROW()+12*(($AN226-1)*3+$AO226)-ROW())/12+5):INDIRECT("AF"&amp;(ROW()+12*(($AN226-1)*3+$AO226)-ROW())/12+5),AS226)</f>
        <v>0</v>
      </c>
      <c r="AU226" s="468">
        <f ca="1">IF(AND(AQ226+AS226&gt;0,AR226+AT226&gt;0),COUNTIF(AU$6:AU225,"&gt;0")+1,0)</f>
        <v>0</v>
      </c>
    </row>
    <row r="227" spans="40:47" x14ac:dyDescent="0.15">
      <c r="AN227" s="468">
        <v>7</v>
      </c>
      <c r="AO227" s="468">
        <v>1</v>
      </c>
      <c r="AP227" s="468">
        <v>6</v>
      </c>
      <c r="AQ227" s="476">
        <f ca="1">IF($AP227=1,IF(INDIRECT(ADDRESS(($AN227-1)*3+$AO227+5,$AP227+7))="",0,INDIRECT(ADDRESS(($AN227-1)*3+$AO227+5,$AP227+7))),IF(INDIRECT(ADDRESS(($AN227-1)*3+$AO227+5,$AP227+7))="",0,IF(COUNTIF(INDIRECT(ADDRESS(($AN227-1)*36+($AO227-1)*12+6,COLUMN())):INDIRECT(ADDRESS(($AN227-1)*36+($AO227-1)*12+$AP227+4,COLUMN())),INDIRECT(ADDRESS(($AN227-1)*3+$AO227+5,$AP227+7)))&gt;=1,0,INDIRECT(ADDRESS(($AN227-1)*3+$AO227+5,$AP227+7)))))</f>
        <v>0</v>
      </c>
      <c r="AR227" s="468">
        <f ca="1">COUNTIF(INDIRECT("H"&amp;(ROW()+12*(($AN227-1)*3+$AO227)-ROW())/12+5):INDIRECT("S"&amp;(ROW()+12*(($AN227-1)*3+$AO227)-ROW())/12+5),AQ227)</f>
        <v>0</v>
      </c>
      <c r="AS227" s="476">
        <f ca="1">IF($AP227=1,IF(INDIRECT(ADDRESS(($AN227-1)*3+$AO227+5,$AP227+20))="",0,INDIRECT(ADDRESS(($AN227-1)*3+$AO227+5,$AP227+20))),IF(INDIRECT(ADDRESS(($AN227-1)*3+$AO227+5,$AP227+20))="",0,IF(COUNTIF(INDIRECT(ADDRESS(($AN227-1)*36+($AO227-1)*12+6,COLUMN())):INDIRECT(ADDRESS(($AN227-1)*36+($AO227-1)*12+$AP227+4,COLUMN())),INDIRECT(ADDRESS(($AN227-1)*3+$AO227+5,$AP227+20)))&gt;=1,0,INDIRECT(ADDRESS(($AN227-1)*3+$AO227+5,$AP227+20)))))</f>
        <v>0</v>
      </c>
      <c r="AT227" s="468">
        <f ca="1">COUNTIF(INDIRECT("U"&amp;(ROW()+12*(($AN227-1)*3+$AO227)-ROW())/12+5):INDIRECT("AF"&amp;(ROW()+12*(($AN227-1)*3+$AO227)-ROW())/12+5),AS227)</f>
        <v>0</v>
      </c>
      <c r="AU227" s="468">
        <f ca="1">IF(AND(AQ227+AS227&gt;0,AR227+AT227&gt;0),COUNTIF(AU$6:AU226,"&gt;0")+1,0)</f>
        <v>0</v>
      </c>
    </row>
    <row r="228" spans="40:47" x14ac:dyDescent="0.15">
      <c r="AN228" s="468">
        <v>7</v>
      </c>
      <c r="AO228" s="468">
        <v>1</v>
      </c>
      <c r="AP228" s="468">
        <v>7</v>
      </c>
      <c r="AQ228" s="476">
        <f ca="1">IF($AP228=1,IF(INDIRECT(ADDRESS(($AN228-1)*3+$AO228+5,$AP228+7))="",0,INDIRECT(ADDRESS(($AN228-1)*3+$AO228+5,$AP228+7))),IF(INDIRECT(ADDRESS(($AN228-1)*3+$AO228+5,$AP228+7))="",0,IF(COUNTIF(INDIRECT(ADDRESS(($AN228-1)*36+($AO228-1)*12+6,COLUMN())):INDIRECT(ADDRESS(($AN228-1)*36+($AO228-1)*12+$AP228+4,COLUMN())),INDIRECT(ADDRESS(($AN228-1)*3+$AO228+5,$AP228+7)))&gt;=1,0,INDIRECT(ADDRESS(($AN228-1)*3+$AO228+5,$AP228+7)))))</f>
        <v>0</v>
      </c>
      <c r="AR228" s="468">
        <f ca="1">COUNTIF(INDIRECT("H"&amp;(ROW()+12*(($AN228-1)*3+$AO228)-ROW())/12+5):INDIRECT("S"&amp;(ROW()+12*(($AN228-1)*3+$AO228)-ROW())/12+5),AQ228)</f>
        <v>0</v>
      </c>
      <c r="AS228" s="476">
        <f ca="1">IF($AP228=1,IF(INDIRECT(ADDRESS(($AN228-1)*3+$AO228+5,$AP228+20))="",0,INDIRECT(ADDRESS(($AN228-1)*3+$AO228+5,$AP228+20))),IF(INDIRECT(ADDRESS(($AN228-1)*3+$AO228+5,$AP228+20))="",0,IF(COUNTIF(INDIRECT(ADDRESS(($AN228-1)*36+($AO228-1)*12+6,COLUMN())):INDIRECT(ADDRESS(($AN228-1)*36+($AO228-1)*12+$AP228+4,COLUMN())),INDIRECT(ADDRESS(($AN228-1)*3+$AO228+5,$AP228+20)))&gt;=1,0,INDIRECT(ADDRESS(($AN228-1)*3+$AO228+5,$AP228+20)))))</f>
        <v>0</v>
      </c>
      <c r="AT228" s="468">
        <f ca="1">COUNTIF(INDIRECT("U"&amp;(ROW()+12*(($AN228-1)*3+$AO228)-ROW())/12+5):INDIRECT("AF"&amp;(ROW()+12*(($AN228-1)*3+$AO228)-ROW())/12+5),AS228)</f>
        <v>0</v>
      </c>
      <c r="AU228" s="468">
        <f ca="1">IF(AND(AQ228+AS228&gt;0,AR228+AT228&gt;0),COUNTIF(AU$6:AU227,"&gt;0")+1,0)</f>
        <v>0</v>
      </c>
    </row>
    <row r="229" spans="40:47" x14ac:dyDescent="0.15">
      <c r="AN229" s="468">
        <v>7</v>
      </c>
      <c r="AO229" s="468">
        <v>1</v>
      </c>
      <c r="AP229" s="468">
        <v>8</v>
      </c>
      <c r="AQ229" s="476">
        <f ca="1">IF($AP229=1,IF(INDIRECT(ADDRESS(($AN229-1)*3+$AO229+5,$AP229+7))="",0,INDIRECT(ADDRESS(($AN229-1)*3+$AO229+5,$AP229+7))),IF(INDIRECT(ADDRESS(($AN229-1)*3+$AO229+5,$AP229+7))="",0,IF(COUNTIF(INDIRECT(ADDRESS(($AN229-1)*36+($AO229-1)*12+6,COLUMN())):INDIRECT(ADDRESS(($AN229-1)*36+($AO229-1)*12+$AP229+4,COLUMN())),INDIRECT(ADDRESS(($AN229-1)*3+$AO229+5,$AP229+7)))&gt;=1,0,INDIRECT(ADDRESS(($AN229-1)*3+$AO229+5,$AP229+7)))))</f>
        <v>0</v>
      </c>
      <c r="AR229" s="468">
        <f ca="1">COUNTIF(INDIRECT("H"&amp;(ROW()+12*(($AN229-1)*3+$AO229)-ROW())/12+5):INDIRECT("S"&amp;(ROW()+12*(($AN229-1)*3+$AO229)-ROW())/12+5),AQ229)</f>
        <v>0</v>
      </c>
      <c r="AS229" s="476">
        <f ca="1">IF($AP229=1,IF(INDIRECT(ADDRESS(($AN229-1)*3+$AO229+5,$AP229+20))="",0,INDIRECT(ADDRESS(($AN229-1)*3+$AO229+5,$AP229+20))),IF(INDIRECT(ADDRESS(($AN229-1)*3+$AO229+5,$AP229+20))="",0,IF(COUNTIF(INDIRECT(ADDRESS(($AN229-1)*36+($AO229-1)*12+6,COLUMN())):INDIRECT(ADDRESS(($AN229-1)*36+($AO229-1)*12+$AP229+4,COLUMN())),INDIRECT(ADDRESS(($AN229-1)*3+$AO229+5,$AP229+20)))&gt;=1,0,INDIRECT(ADDRESS(($AN229-1)*3+$AO229+5,$AP229+20)))))</f>
        <v>0</v>
      </c>
      <c r="AT229" s="468">
        <f ca="1">COUNTIF(INDIRECT("U"&amp;(ROW()+12*(($AN229-1)*3+$AO229)-ROW())/12+5):INDIRECT("AF"&amp;(ROW()+12*(($AN229-1)*3+$AO229)-ROW())/12+5),AS229)</f>
        <v>0</v>
      </c>
      <c r="AU229" s="468">
        <f ca="1">IF(AND(AQ229+AS229&gt;0,AR229+AT229&gt;0),COUNTIF(AU$6:AU228,"&gt;0")+1,0)</f>
        <v>0</v>
      </c>
    </row>
    <row r="230" spans="40:47" x14ac:dyDescent="0.15">
      <c r="AN230" s="468">
        <v>7</v>
      </c>
      <c r="AO230" s="468">
        <v>1</v>
      </c>
      <c r="AP230" s="468">
        <v>9</v>
      </c>
      <c r="AQ230" s="476">
        <f ca="1">IF($AP230=1,IF(INDIRECT(ADDRESS(($AN230-1)*3+$AO230+5,$AP230+7))="",0,INDIRECT(ADDRESS(($AN230-1)*3+$AO230+5,$AP230+7))),IF(INDIRECT(ADDRESS(($AN230-1)*3+$AO230+5,$AP230+7))="",0,IF(COUNTIF(INDIRECT(ADDRESS(($AN230-1)*36+($AO230-1)*12+6,COLUMN())):INDIRECT(ADDRESS(($AN230-1)*36+($AO230-1)*12+$AP230+4,COLUMN())),INDIRECT(ADDRESS(($AN230-1)*3+$AO230+5,$AP230+7)))&gt;=1,0,INDIRECT(ADDRESS(($AN230-1)*3+$AO230+5,$AP230+7)))))</f>
        <v>0</v>
      </c>
      <c r="AR230" s="468">
        <f ca="1">COUNTIF(INDIRECT("H"&amp;(ROW()+12*(($AN230-1)*3+$AO230)-ROW())/12+5):INDIRECT("S"&amp;(ROW()+12*(($AN230-1)*3+$AO230)-ROW())/12+5),AQ230)</f>
        <v>0</v>
      </c>
      <c r="AS230" s="476">
        <f ca="1">IF($AP230=1,IF(INDIRECT(ADDRESS(($AN230-1)*3+$AO230+5,$AP230+20))="",0,INDIRECT(ADDRESS(($AN230-1)*3+$AO230+5,$AP230+20))),IF(INDIRECT(ADDRESS(($AN230-1)*3+$AO230+5,$AP230+20))="",0,IF(COUNTIF(INDIRECT(ADDRESS(($AN230-1)*36+($AO230-1)*12+6,COLUMN())):INDIRECT(ADDRESS(($AN230-1)*36+($AO230-1)*12+$AP230+4,COLUMN())),INDIRECT(ADDRESS(($AN230-1)*3+$AO230+5,$AP230+20)))&gt;=1,0,INDIRECT(ADDRESS(($AN230-1)*3+$AO230+5,$AP230+20)))))</f>
        <v>0</v>
      </c>
      <c r="AT230" s="468">
        <f ca="1">COUNTIF(INDIRECT("U"&amp;(ROW()+12*(($AN230-1)*3+$AO230)-ROW())/12+5):INDIRECT("AF"&amp;(ROW()+12*(($AN230-1)*3+$AO230)-ROW())/12+5),AS230)</f>
        <v>0</v>
      </c>
      <c r="AU230" s="468">
        <f ca="1">IF(AND(AQ230+AS230&gt;0,AR230+AT230&gt;0),COUNTIF(AU$6:AU229,"&gt;0")+1,0)</f>
        <v>0</v>
      </c>
    </row>
    <row r="231" spans="40:47" x14ac:dyDescent="0.15">
      <c r="AN231" s="468">
        <v>7</v>
      </c>
      <c r="AO231" s="468">
        <v>1</v>
      </c>
      <c r="AP231" s="468">
        <v>10</v>
      </c>
      <c r="AQ231" s="476">
        <f ca="1">IF($AP231=1,IF(INDIRECT(ADDRESS(($AN231-1)*3+$AO231+5,$AP231+7))="",0,INDIRECT(ADDRESS(($AN231-1)*3+$AO231+5,$AP231+7))),IF(INDIRECT(ADDRESS(($AN231-1)*3+$AO231+5,$AP231+7))="",0,IF(COUNTIF(INDIRECT(ADDRESS(($AN231-1)*36+($AO231-1)*12+6,COLUMN())):INDIRECT(ADDRESS(($AN231-1)*36+($AO231-1)*12+$AP231+4,COLUMN())),INDIRECT(ADDRESS(($AN231-1)*3+$AO231+5,$AP231+7)))&gt;=1,0,INDIRECT(ADDRESS(($AN231-1)*3+$AO231+5,$AP231+7)))))</f>
        <v>0</v>
      </c>
      <c r="AR231" s="468">
        <f ca="1">COUNTIF(INDIRECT("H"&amp;(ROW()+12*(($AN231-1)*3+$AO231)-ROW())/12+5):INDIRECT("S"&amp;(ROW()+12*(($AN231-1)*3+$AO231)-ROW())/12+5),AQ231)</f>
        <v>0</v>
      </c>
      <c r="AS231" s="476">
        <f ca="1">IF($AP231=1,IF(INDIRECT(ADDRESS(($AN231-1)*3+$AO231+5,$AP231+20))="",0,INDIRECT(ADDRESS(($AN231-1)*3+$AO231+5,$AP231+20))),IF(INDIRECT(ADDRESS(($AN231-1)*3+$AO231+5,$AP231+20))="",0,IF(COUNTIF(INDIRECT(ADDRESS(($AN231-1)*36+($AO231-1)*12+6,COLUMN())):INDIRECT(ADDRESS(($AN231-1)*36+($AO231-1)*12+$AP231+4,COLUMN())),INDIRECT(ADDRESS(($AN231-1)*3+$AO231+5,$AP231+20)))&gt;=1,0,INDIRECT(ADDRESS(($AN231-1)*3+$AO231+5,$AP231+20)))))</f>
        <v>0</v>
      </c>
      <c r="AT231" s="468">
        <f ca="1">COUNTIF(INDIRECT("U"&amp;(ROW()+12*(($AN231-1)*3+$AO231)-ROW())/12+5):INDIRECT("AF"&amp;(ROW()+12*(($AN231-1)*3+$AO231)-ROW())/12+5),AS231)</f>
        <v>0</v>
      </c>
      <c r="AU231" s="468">
        <f ca="1">IF(AND(AQ231+AS231&gt;0,AR231+AT231&gt;0),COUNTIF(AU$6:AU230,"&gt;0")+1,0)</f>
        <v>0</v>
      </c>
    </row>
    <row r="232" spans="40:47" x14ac:dyDescent="0.15">
      <c r="AN232" s="468">
        <v>7</v>
      </c>
      <c r="AO232" s="468">
        <v>1</v>
      </c>
      <c r="AP232" s="468">
        <v>11</v>
      </c>
      <c r="AQ232" s="476">
        <f ca="1">IF($AP232=1,IF(INDIRECT(ADDRESS(($AN232-1)*3+$AO232+5,$AP232+7))="",0,INDIRECT(ADDRESS(($AN232-1)*3+$AO232+5,$AP232+7))),IF(INDIRECT(ADDRESS(($AN232-1)*3+$AO232+5,$AP232+7))="",0,IF(COUNTIF(INDIRECT(ADDRESS(($AN232-1)*36+($AO232-1)*12+6,COLUMN())):INDIRECT(ADDRESS(($AN232-1)*36+($AO232-1)*12+$AP232+4,COLUMN())),INDIRECT(ADDRESS(($AN232-1)*3+$AO232+5,$AP232+7)))&gt;=1,0,INDIRECT(ADDRESS(($AN232-1)*3+$AO232+5,$AP232+7)))))</f>
        <v>0</v>
      </c>
      <c r="AR232" s="468">
        <f ca="1">COUNTIF(INDIRECT("H"&amp;(ROW()+12*(($AN232-1)*3+$AO232)-ROW())/12+5):INDIRECT("S"&amp;(ROW()+12*(($AN232-1)*3+$AO232)-ROW())/12+5),AQ232)</f>
        <v>0</v>
      </c>
      <c r="AS232" s="476">
        <f ca="1">IF($AP232=1,IF(INDIRECT(ADDRESS(($AN232-1)*3+$AO232+5,$AP232+20))="",0,INDIRECT(ADDRESS(($AN232-1)*3+$AO232+5,$AP232+20))),IF(INDIRECT(ADDRESS(($AN232-1)*3+$AO232+5,$AP232+20))="",0,IF(COUNTIF(INDIRECT(ADDRESS(($AN232-1)*36+($AO232-1)*12+6,COLUMN())):INDIRECT(ADDRESS(($AN232-1)*36+($AO232-1)*12+$AP232+4,COLUMN())),INDIRECT(ADDRESS(($AN232-1)*3+$AO232+5,$AP232+20)))&gt;=1,0,INDIRECT(ADDRESS(($AN232-1)*3+$AO232+5,$AP232+20)))))</f>
        <v>0</v>
      </c>
      <c r="AT232" s="468">
        <f ca="1">COUNTIF(INDIRECT("U"&amp;(ROW()+12*(($AN232-1)*3+$AO232)-ROW())/12+5):INDIRECT("AF"&amp;(ROW()+12*(($AN232-1)*3+$AO232)-ROW())/12+5),AS232)</f>
        <v>0</v>
      </c>
      <c r="AU232" s="468">
        <f ca="1">IF(AND(AQ232+AS232&gt;0,AR232+AT232&gt;0),COUNTIF(AU$6:AU231,"&gt;0")+1,0)</f>
        <v>0</v>
      </c>
    </row>
    <row r="233" spans="40:47" x14ac:dyDescent="0.15">
      <c r="AN233" s="468">
        <v>7</v>
      </c>
      <c r="AO233" s="468">
        <v>1</v>
      </c>
      <c r="AP233" s="468">
        <v>12</v>
      </c>
      <c r="AQ233" s="476">
        <f ca="1">IF($AP233=1,IF(INDIRECT(ADDRESS(($AN233-1)*3+$AO233+5,$AP233+7))="",0,INDIRECT(ADDRESS(($AN233-1)*3+$AO233+5,$AP233+7))),IF(INDIRECT(ADDRESS(($AN233-1)*3+$AO233+5,$AP233+7))="",0,IF(COUNTIF(INDIRECT(ADDRESS(($AN233-1)*36+($AO233-1)*12+6,COLUMN())):INDIRECT(ADDRESS(($AN233-1)*36+($AO233-1)*12+$AP233+4,COLUMN())),INDIRECT(ADDRESS(($AN233-1)*3+$AO233+5,$AP233+7)))&gt;=1,0,INDIRECT(ADDRESS(($AN233-1)*3+$AO233+5,$AP233+7)))))</f>
        <v>0</v>
      </c>
      <c r="AR233" s="468">
        <f ca="1">COUNTIF(INDIRECT("H"&amp;(ROW()+12*(($AN233-1)*3+$AO233)-ROW())/12+5):INDIRECT("S"&amp;(ROW()+12*(($AN233-1)*3+$AO233)-ROW())/12+5),AQ233)</f>
        <v>0</v>
      </c>
      <c r="AS233" s="476">
        <f ca="1">IF($AP233=1,IF(INDIRECT(ADDRESS(($AN233-1)*3+$AO233+5,$AP233+20))="",0,INDIRECT(ADDRESS(($AN233-1)*3+$AO233+5,$AP233+20))),IF(INDIRECT(ADDRESS(($AN233-1)*3+$AO233+5,$AP233+20))="",0,IF(COUNTIF(INDIRECT(ADDRESS(($AN233-1)*36+($AO233-1)*12+6,COLUMN())):INDIRECT(ADDRESS(($AN233-1)*36+($AO233-1)*12+$AP233+4,COLUMN())),INDIRECT(ADDRESS(($AN233-1)*3+$AO233+5,$AP233+20)))&gt;=1,0,INDIRECT(ADDRESS(($AN233-1)*3+$AO233+5,$AP233+20)))))</f>
        <v>0</v>
      </c>
      <c r="AT233" s="468">
        <f ca="1">COUNTIF(INDIRECT("U"&amp;(ROW()+12*(($AN233-1)*3+$AO233)-ROW())/12+5):INDIRECT("AF"&amp;(ROW()+12*(($AN233-1)*3+$AO233)-ROW())/12+5),AS233)</f>
        <v>0</v>
      </c>
      <c r="AU233" s="468">
        <f ca="1">IF(AND(AQ233+AS233&gt;0,AR233+AT233&gt;0),COUNTIF(AU$6:AU232,"&gt;0")+1,0)</f>
        <v>0</v>
      </c>
    </row>
    <row r="234" spans="40:47" x14ac:dyDescent="0.15">
      <c r="AN234" s="468">
        <v>7</v>
      </c>
      <c r="AO234" s="468">
        <v>2</v>
      </c>
      <c r="AP234" s="468">
        <v>1</v>
      </c>
      <c r="AQ234" s="476">
        <f ca="1">IF($AP234=1,IF(INDIRECT(ADDRESS(($AN234-1)*3+$AO234+5,$AP234+7))="",0,INDIRECT(ADDRESS(($AN234-1)*3+$AO234+5,$AP234+7))),IF(INDIRECT(ADDRESS(($AN234-1)*3+$AO234+5,$AP234+7))="",0,IF(COUNTIF(INDIRECT(ADDRESS(($AN234-1)*36+($AO234-1)*12+6,COLUMN())):INDIRECT(ADDRESS(($AN234-1)*36+($AO234-1)*12+$AP234+4,COLUMN())),INDIRECT(ADDRESS(($AN234-1)*3+$AO234+5,$AP234+7)))&gt;=1,0,INDIRECT(ADDRESS(($AN234-1)*3+$AO234+5,$AP234+7)))))</f>
        <v>0</v>
      </c>
      <c r="AR234" s="468">
        <f ca="1">COUNTIF(INDIRECT("H"&amp;(ROW()+12*(($AN234-1)*3+$AO234)-ROW())/12+5):INDIRECT("S"&amp;(ROW()+12*(($AN234-1)*3+$AO234)-ROW())/12+5),AQ234)</f>
        <v>0</v>
      </c>
      <c r="AS234" s="476">
        <f ca="1">IF($AP234=1,IF(INDIRECT(ADDRESS(($AN234-1)*3+$AO234+5,$AP234+20))="",0,INDIRECT(ADDRESS(($AN234-1)*3+$AO234+5,$AP234+20))),IF(INDIRECT(ADDRESS(($AN234-1)*3+$AO234+5,$AP234+20))="",0,IF(COUNTIF(INDIRECT(ADDRESS(($AN234-1)*36+($AO234-1)*12+6,COLUMN())):INDIRECT(ADDRESS(($AN234-1)*36+($AO234-1)*12+$AP234+4,COLUMN())),INDIRECT(ADDRESS(($AN234-1)*3+$AO234+5,$AP234+20)))&gt;=1,0,INDIRECT(ADDRESS(($AN234-1)*3+$AO234+5,$AP234+20)))))</f>
        <v>0</v>
      </c>
      <c r="AT234" s="468">
        <f ca="1">COUNTIF(INDIRECT("U"&amp;(ROW()+12*(($AN234-1)*3+$AO234)-ROW())/12+5):INDIRECT("AF"&amp;(ROW()+12*(($AN234-1)*3+$AO234)-ROW())/12+5),AS234)</f>
        <v>0</v>
      </c>
      <c r="AU234" s="468">
        <f ca="1">IF(AND(AQ234+AS234&gt;0,AR234+AT234&gt;0),COUNTIF(AU$6:AU233,"&gt;0")+1,0)</f>
        <v>0</v>
      </c>
    </row>
    <row r="235" spans="40:47" x14ac:dyDescent="0.15">
      <c r="AN235" s="468">
        <v>7</v>
      </c>
      <c r="AO235" s="468">
        <v>2</v>
      </c>
      <c r="AP235" s="468">
        <v>2</v>
      </c>
      <c r="AQ235" s="476">
        <f ca="1">IF($AP235=1,IF(INDIRECT(ADDRESS(($AN235-1)*3+$AO235+5,$AP235+7))="",0,INDIRECT(ADDRESS(($AN235-1)*3+$AO235+5,$AP235+7))),IF(INDIRECT(ADDRESS(($AN235-1)*3+$AO235+5,$AP235+7))="",0,IF(COUNTIF(INDIRECT(ADDRESS(($AN235-1)*36+($AO235-1)*12+6,COLUMN())):INDIRECT(ADDRESS(($AN235-1)*36+($AO235-1)*12+$AP235+4,COLUMN())),INDIRECT(ADDRESS(($AN235-1)*3+$AO235+5,$AP235+7)))&gt;=1,0,INDIRECT(ADDRESS(($AN235-1)*3+$AO235+5,$AP235+7)))))</f>
        <v>0</v>
      </c>
      <c r="AR235" s="468">
        <f ca="1">COUNTIF(INDIRECT("H"&amp;(ROW()+12*(($AN235-1)*3+$AO235)-ROW())/12+5):INDIRECT("S"&amp;(ROW()+12*(($AN235-1)*3+$AO235)-ROW())/12+5),AQ235)</f>
        <v>0</v>
      </c>
      <c r="AS235" s="476">
        <f ca="1">IF($AP235=1,IF(INDIRECT(ADDRESS(($AN235-1)*3+$AO235+5,$AP235+20))="",0,INDIRECT(ADDRESS(($AN235-1)*3+$AO235+5,$AP235+20))),IF(INDIRECT(ADDRESS(($AN235-1)*3+$AO235+5,$AP235+20))="",0,IF(COUNTIF(INDIRECT(ADDRESS(($AN235-1)*36+($AO235-1)*12+6,COLUMN())):INDIRECT(ADDRESS(($AN235-1)*36+($AO235-1)*12+$AP235+4,COLUMN())),INDIRECT(ADDRESS(($AN235-1)*3+$AO235+5,$AP235+20)))&gt;=1,0,INDIRECT(ADDRESS(($AN235-1)*3+$AO235+5,$AP235+20)))))</f>
        <v>0</v>
      </c>
      <c r="AT235" s="468">
        <f ca="1">COUNTIF(INDIRECT("U"&amp;(ROW()+12*(($AN235-1)*3+$AO235)-ROW())/12+5):INDIRECT("AF"&amp;(ROW()+12*(($AN235-1)*3+$AO235)-ROW())/12+5),AS235)</f>
        <v>0</v>
      </c>
      <c r="AU235" s="468">
        <f ca="1">IF(AND(AQ235+AS235&gt;0,AR235+AT235&gt;0),COUNTIF(AU$6:AU234,"&gt;0")+1,0)</f>
        <v>0</v>
      </c>
    </row>
    <row r="236" spans="40:47" x14ac:dyDescent="0.15">
      <c r="AN236" s="468">
        <v>7</v>
      </c>
      <c r="AO236" s="468">
        <v>2</v>
      </c>
      <c r="AP236" s="468">
        <v>3</v>
      </c>
      <c r="AQ236" s="476">
        <f ca="1">IF($AP236=1,IF(INDIRECT(ADDRESS(($AN236-1)*3+$AO236+5,$AP236+7))="",0,INDIRECT(ADDRESS(($AN236-1)*3+$AO236+5,$AP236+7))),IF(INDIRECT(ADDRESS(($AN236-1)*3+$AO236+5,$AP236+7))="",0,IF(COUNTIF(INDIRECT(ADDRESS(($AN236-1)*36+($AO236-1)*12+6,COLUMN())):INDIRECT(ADDRESS(($AN236-1)*36+($AO236-1)*12+$AP236+4,COLUMN())),INDIRECT(ADDRESS(($AN236-1)*3+$AO236+5,$AP236+7)))&gt;=1,0,INDIRECT(ADDRESS(($AN236-1)*3+$AO236+5,$AP236+7)))))</f>
        <v>0</v>
      </c>
      <c r="AR236" s="468">
        <f ca="1">COUNTIF(INDIRECT("H"&amp;(ROW()+12*(($AN236-1)*3+$AO236)-ROW())/12+5):INDIRECT("S"&amp;(ROW()+12*(($AN236-1)*3+$AO236)-ROW())/12+5),AQ236)</f>
        <v>0</v>
      </c>
      <c r="AS236" s="476">
        <f ca="1">IF($AP236=1,IF(INDIRECT(ADDRESS(($AN236-1)*3+$AO236+5,$AP236+20))="",0,INDIRECT(ADDRESS(($AN236-1)*3+$AO236+5,$AP236+20))),IF(INDIRECT(ADDRESS(($AN236-1)*3+$AO236+5,$AP236+20))="",0,IF(COUNTIF(INDIRECT(ADDRESS(($AN236-1)*36+($AO236-1)*12+6,COLUMN())):INDIRECT(ADDRESS(($AN236-1)*36+($AO236-1)*12+$AP236+4,COLUMN())),INDIRECT(ADDRESS(($AN236-1)*3+$AO236+5,$AP236+20)))&gt;=1,0,INDIRECT(ADDRESS(($AN236-1)*3+$AO236+5,$AP236+20)))))</f>
        <v>0</v>
      </c>
      <c r="AT236" s="468">
        <f ca="1">COUNTIF(INDIRECT("U"&amp;(ROW()+12*(($AN236-1)*3+$AO236)-ROW())/12+5):INDIRECT("AF"&amp;(ROW()+12*(($AN236-1)*3+$AO236)-ROW())/12+5),AS236)</f>
        <v>0</v>
      </c>
      <c r="AU236" s="468">
        <f ca="1">IF(AND(AQ236+AS236&gt;0,AR236+AT236&gt;0),COUNTIF(AU$6:AU235,"&gt;0")+1,0)</f>
        <v>0</v>
      </c>
    </row>
    <row r="237" spans="40:47" x14ac:dyDescent="0.15">
      <c r="AN237" s="468">
        <v>7</v>
      </c>
      <c r="AO237" s="468">
        <v>2</v>
      </c>
      <c r="AP237" s="468">
        <v>4</v>
      </c>
      <c r="AQ237" s="476">
        <f ca="1">IF($AP237=1,IF(INDIRECT(ADDRESS(($AN237-1)*3+$AO237+5,$AP237+7))="",0,INDIRECT(ADDRESS(($AN237-1)*3+$AO237+5,$AP237+7))),IF(INDIRECT(ADDRESS(($AN237-1)*3+$AO237+5,$AP237+7))="",0,IF(COUNTIF(INDIRECT(ADDRESS(($AN237-1)*36+($AO237-1)*12+6,COLUMN())):INDIRECT(ADDRESS(($AN237-1)*36+($AO237-1)*12+$AP237+4,COLUMN())),INDIRECT(ADDRESS(($AN237-1)*3+$AO237+5,$AP237+7)))&gt;=1,0,INDIRECT(ADDRESS(($AN237-1)*3+$AO237+5,$AP237+7)))))</f>
        <v>0</v>
      </c>
      <c r="AR237" s="468">
        <f ca="1">COUNTIF(INDIRECT("H"&amp;(ROW()+12*(($AN237-1)*3+$AO237)-ROW())/12+5):INDIRECT("S"&amp;(ROW()+12*(($AN237-1)*3+$AO237)-ROW())/12+5),AQ237)</f>
        <v>0</v>
      </c>
      <c r="AS237" s="476">
        <f ca="1">IF($AP237=1,IF(INDIRECT(ADDRESS(($AN237-1)*3+$AO237+5,$AP237+20))="",0,INDIRECT(ADDRESS(($AN237-1)*3+$AO237+5,$AP237+20))),IF(INDIRECT(ADDRESS(($AN237-1)*3+$AO237+5,$AP237+20))="",0,IF(COUNTIF(INDIRECT(ADDRESS(($AN237-1)*36+($AO237-1)*12+6,COLUMN())):INDIRECT(ADDRESS(($AN237-1)*36+($AO237-1)*12+$AP237+4,COLUMN())),INDIRECT(ADDRESS(($AN237-1)*3+$AO237+5,$AP237+20)))&gt;=1,0,INDIRECT(ADDRESS(($AN237-1)*3+$AO237+5,$AP237+20)))))</f>
        <v>0</v>
      </c>
      <c r="AT237" s="468">
        <f ca="1">COUNTIF(INDIRECT("U"&amp;(ROW()+12*(($AN237-1)*3+$AO237)-ROW())/12+5):INDIRECT("AF"&amp;(ROW()+12*(($AN237-1)*3+$AO237)-ROW())/12+5),AS237)</f>
        <v>0</v>
      </c>
      <c r="AU237" s="468">
        <f ca="1">IF(AND(AQ237+AS237&gt;0,AR237+AT237&gt;0),COUNTIF(AU$6:AU236,"&gt;0")+1,0)</f>
        <v>0</v>
      </c>
    </row>
    <row r="238" spans="40:47" x14ac:dyDescent="0.15">
      <c r="AN238" s="468">
        <v>7</v>
      </c>
      <c r="AO238" s="468">
        <v>2</v>
      </c>
      <c r="AP238" s="468">
        <v>5</v>
      </c>
      <c r="AQ238" s="476">
        <f ca="1">IF($AP238=1,IF(INDIRECT(ADDRESS(($AN238-1)*3+$AO238+5,$AP238+7))="",0,INDIRECT(ADDRESS(($AN238-1)*3+$AO238+5,$AP238+7))),IF(INDIRECT(ADDRESS(($AN238-1)*3+$AO238+5,$AP238+7))="",0,IF(COUNTIF(INDIRECT(ADDRESS(($AN238-1)*36+($AO238-1)*12+6,COLUMN())):INDIRECT(ADDRESS(($AN238-1)*36+($AO238-1)*12+$AP238+4,COLUMN())),INDIRECT(ADDRESS(($AN238-1)*3+$AO238+5,$AP238+7)))&gt;=1,0,INDIRECT(ADDRESS(($AN238-1)*3+$AO238+5,$AP238+7)))))</f>
        <v>0</v>
      </c>
      <c r="AR238" s="468">
        <f ca="1">COUNTIF(INDIRECT("H"&amp;(ROW()+12*(($AN238-1)*3+$AO238)-ROW())/12+5):INDIRECT("S"&amp;(ROW()+12*(($AN238-1)*3+$AO238)-ROW())/12+5),AQ238)</f>
        <v>0</v>
      </c>
      <c r="AS238" s="476">
        <f ca="1">IF($AP238=1,IF(INDIRECT(ADDRESS(($AN238-1)*3+$AO238+5,$AP238+20))="",0,INDIRECT(ADDRESS(($AN238-1)*3+$AO238+5,$AP238+20))),IF(INDIRECT(ADDRESS(($AN238-1)*3+$AO238+5,$AP238+20))="",0,IF(COUNTIF(INDIRECT(ADDRESS(($AN238-1)*36+($AO238-1)*12+6,COLUMN())):INDIRECT(ADDRESS(($AN238-1)*36+($AO238-1)*12+$AP238+4,COLUMN())),INDIRECT(ADDRESS(($AN238-1)*3+$AO238+5,$AP238+20)))&gt;=1,0,INDIRECT(ADDRESS(($AN238-1)*3+$AO238+5,$AP238+20)))))</f>
        <v>0</v>
      </c>
      <c r="AT238" s="468">
        <f ca="1">COUNTIF(INDIRECT("U"&amp;(ROW()+12*(($AN238-1)*3+$AO238)-ROW())/12+5):INDIRECT("AF"&amp;(ROW()+12*(($AN238-1)*3+$AO238)-ROW())/12+5),AS238)</f>
        <v>0</v>
      </c>
      <c r="AU238" s="468">
        <f ca="1">IF(AND(AQ238+AS238&gt;0,AR238+AT238&gt;0),COUNTIF(AU$6:AU237,"&gt;0")+1,0)</f>
        <v>0</v>
      </c>
    </row>
    <row r="239" spans="40:47" x14ac:dyDescent="0.15">
      <c r="AN239" s="468">
        <v>7</v>
      </c>
      <c r="AO239" s="468">
        <v>2</v>
      </c>
      <c r="AP239" s="468">
        <v>6</v>
      </c>
      <c r="AQ239" s="476">
        <f ca="1">IF($AP239=1,IF(INDIRECT(ADDRESS(($AN239-1)*3+$AO239+5,$AP239+7))="",0,INDIRECT(ADDRESS(($AN239-1)*3+$AO239+5,$AP239+7))),IF(INDIRECT(ADDRESS(($AN239-1)*3+$AO239+5,$AP239+7))="",0,IF(COUNTIF(INDIRECT(ADDRESS(($AN239-1)*36+($AO239-1)*12+6,COLUMN())):INDIRECT(ADDRESS(($AN239-1)*36+($AO239-1)*12+$AP239+4,COLUMN())),INDIRECT(ADDRESS(($AN239-1)*3+$AO239+5,$AP239+7)))&gt;=1,0,INDIRECT(ADDRESS(($AN239-1)*3+$AO239+5,$AP239+7)))))</f>
        <v>0</v>
      </c>
      <c r="AR239" s="468">
        <f ca="1">COUNTIF(INDIRECT("H"&amp;(ROW()+12*(($AN239-1)*3+$AO239)-ROW())/12+5):INDIRECT("S"&amp;(ROW()+12*(($AN239-1)*3+$AO239)-ROW())/12+5),AQ239)</f>
        <v>0</v>
      </c>
      <c r="AS239" s="476">
        <f ca="1">IF($AP239=1,IF(INDIRECT(ADDRESS(($AN239-1)*3+$AO239+5,$AP239+20))="",0,INDIRECT(ADDRESS(($AN239-1)*3+$AO239+5,$AP239+20))),IF(INDIRECT(ADDRESS(($AN239-1)*3+$AO239+5,$AP239+20))="",0,IF(COUNTIF(INDIRECT(ADDRESS(($AN239-1)*36+($AO239-1)*12+6,COLUMN())):INDIRECT(ADDRESS(($AN239-1)*36+($AO239-1)*12+$AP239+4,COLUMN())),INDIRECT(ADDRESS(($AN239-1)*3+$AO239+5,$AP239+20)))&gt;=1,0,INDIRECT(ADDRESS(($AN239-1)*3+$AO239+5,$AP239+20)))))</f>
        <v>0</v>
      </c>
      <c r="AT239" s="468">
        <f ca="1">COUNTIF(INDIRECT("U"&amp;(ROW()+12*(($AN239-1)*3+$AO239)-ROW())/12+5):INDIRECT("AF"&amp;(ROW()+12*(($AN239-1)*3+$AO239)-ROW())/12+5),AS239)</f>
        <v>0</v>
      </c>
      <c r="AU239" s="468">
        <f ca="1">IF(AND(AQ239+AS239&gt;0,AR239+AT239&gt;0),COUNTIF(AU$6:AU238,"&gt;0")+1,0)</f>
        <v>0</v>
      </c>
    </row>
    <row r="240" spans="40:47" x14ac:dyDescent="0.15">
      <c r="AN240" s="468">
        <v>7</v>
      </c>
      <c r="AO240" s="468">
        <v>2</v>
      </c>
      <c r="AP240" s="468">
        <v>7</v>
      </c>
      <c r="AQ240" s="476">
        <f ca="1">IF($AP240=1,IF(INDIRECT(ADDRESS(($AN240-1)*3+$AO240+5,$AP240+7))="",0,INDIRECT(ADDRESS(($AN240-1)*3+$AO240+5,$AP240+7))),IF(INDIRECT(ADDRESS(($AN240-1)*3+$AO240+5,$AP240+7))="",0,IF(COUNTIF(INDIRECT(ADDRESS(($AN240-1)*36+($AO240-1)*12+6,COLUMN())):INDIRECT(ADDRESS(($AN240-1)*36+($AO240-1)*12+$AP240+4,COLUMN())),INDIRECT(ADDRESS(($AN240-1)*3+$AO240+5,$AP240+7)))&gt;=1,0,INDIRECT(ADDRESS(($AN240-1)*3+$AO240+5,$AP240+7)))))</f>
        <v>0</v>
      </c>
      <c r="AR240" s="468">
        <f ca="1">COUNTIF(INDIRECT("H"&amp;(ROW()+12*(($AN240-1)*3+$AO240)-ROW())/12+5):INDIRECT("S"&amp;(ROW()+12*(($AN240-1)*3+$AO240)-ROW())/12+5),AQ240)</f>
        <v>0</v>
      </c>
      <c r="AS240" s="476">
        <f ca="1">IF($AP240=1,IF(INDIRECT(ADDRESS(($AN240-1)*3+$AO240+5,$AP240+20))="",0,INDIRECT(ADDRESS(($AN240-1)*3+$AO240+5,$AP240+20))),IF(INDIRECT(ADDRESS(($AN240-1)*3+$AO240+5,$AP240+20))="",0,IF(COUNTIF(INDIRECT(ADDRESS(($AN240-1)*36+($AO240-1)*12+6,COLUMN())):INDIRECT(ADDRESS(($AN240-1)*36+($AO240-1)*12+$AP240+4,COLUMN())),INDIRECT(ADDRESS(($AN240-1)*3+$AO240+5,$AP240+20)))&gt;=1,0,INDIRECT(ADDRESS(($AN240-1)*3+$AO240+5,$AP240+20)))))</f>
        <v>0</v>
      </c>
      <c r="AT240" s="468">
        <f ca="1">COUNTIF(INDIRECT("U"&amp;(ROW()+12*(($AN240-1)*3+$AO240)-ROW())/12+5):INDIRECT("AF"&amp;(ROW()+12*(($AN240-1)*3+$AO240)-ROW())/12+5),AS240)</f>
        <v>0</v>
      </c>
      <c r="AU240" s="468">
        <f ca="1">IF(AND(AQ240+AS240&gt;0,AR240+AT240&gt;0),COUNTIF(AU$6:AU239,"&gt;0")+1,0)</f>
        <v>0</v>
      </c>
    </row>
    <row r="241" spans="40:47" x14ac:dyDescent="0.15">
      <c r="AN241" s="468">
        <v>7</v>
      </c>
      <c r="AO241" s="468">
        <v>2</v>
      </c>
      <c r="AP241" s="468">
        <v>8</v>
      </c>
      <c r="AQ241" s="476">
        <f ca="1">IF($AP241=1,IF(INDIRECT(ADDRESS(($AN241-1)*3+$AO241+5,$AP241+7))="",0,INDIRECT(ADDRESS(($AN241-1)*3+$AO241+5,$AP241+7))),IF(INDIRECT(ADDRESS(($AN241-1)*3+$AO241+5,$AP241+7))="",0,IF(COUNTIF(INDIRECT(ADDRESS(($AN241-1)*36+($AO241-1)*12+6,COLUMN())):INDIRECT(ADDRESS(($AN241-1)*36+($AO241-1)*12+$AP241+4,COLUMN())),INDIRECT(ADDRESS(($AN241-1)*3+$AO241+5,$AP241+7)))&gt;=1,0,INDIRECT(ADDRESS(($AN241-1)*3+$AO241+5,$AP241+7)))))</f>
        <v>0</v>
      </c>
      <c r="AR241" s="468">
        <f ca="1">COUNTIF(INDIRECT("H"&amp;(ROW()+12*(($AN241-1)*3+$AO241)-ROW())/12+5):INDIRECT("S"&amp;(ROW()+12*(($AN241-1)*3+$AO241)-ROW())/12+5),AQ241)</f>
        <v>0</v>
      </c>
      <c r="AS241" s="476">
        <f ca="1">IF($AP241=1,IF(INDIRECT(ADDRESS(($AN241-1)*3+$AO241+5,$AP241+20))="",0,INDIRECT(ADDRESS(($AN241-1)*3+$AO241+5,$AP241+20))),IF(INDIRECT(ADDRESS(($AN241-1)*3+$AO241+5,$AP241+20))="",0,IF(COUNTIF(INDIRECT(ADDRESS(($AN241-1)*36+($AO241-1)*12+6,COLUMN())):INDIRECT(ADDRESS(($AN241-1)*36+($AO241-1)*12+$AP241+4,COLUMN())),INDIRECT(ADDRESS(($AN241-1)*3+$AO241+5,$AP241+20)))&gt;=1,0,INDIRECT(ADDRESS(($AN241-1)*3+$AO241+5,$AP241+20)))))</f>
        <v>0</v>
      </c>
      <c r="AT241" s="468">
        <f ca="1">COUNTIF(INDIRECT("U"&amp;(ROW()+12*(($AN241-1)*3+$AO241)-ROW())/12+5):INDIRECT("AF"&amp;(ROW()+12*(($AN241-1)*3+$AO241)-ROW())/12+5),AS241)</f>
        <v>0</v>
      </c>
      <c r="AU241" s="468">
        <f ca="1">IF(AND(AQ241+AS241&gt;0,AR241+AT241&gt;0),COUNTIF(AU$6:AU240,"&gt;0")+1,0)</f>
        <v>0</v>
      </c>
    </row>
    <row r="242" spans="40:47" x14ac:dyDescent="0.15">
      <c r="AN242" s="468">
        <v>7</v>
      </c>
      <c r="AO242" s="468">
        <v>2</v>
      </c>
      <c r="AP242" s="468">
        <v>9</v>
      </c>
      <c r="AQ242" s="476">
        <f ca="1">IF($AP242=1,IF(INDIRECT(ADDRESS(($AN242-1)*3+$AO242+5,$AP242+7))="",0,INDIRECT(ADDRESS(($AN242-1)*3+$AO242+5,$AP242+7))),IF(INDIRECT(ADDRESS(($AN242-1)*3+$AO242+5,$AP242+7))="",0,IF(COUNTIF(INDIRECT(ADDRESS(($AN242-1)*36+($AO242-1)*12+6,COLUMN())):INDIRECT(ADDRESS(($AN242-1)*36+($AO242-1)*12+$AP242+4,COLUMN())),INDIRECT(ADDRESS(($AN242-1)*3+$AO242+5,$AP242+7)))&gt;=1,0,INDIRECT(ADDRESS(($AN242-1)*3+$AO242+5,$AP242+7)))))</f>
        <v>0</v>
      </c>
      <c r="AR242" s="468">
        <f ca="1">COUNTIF(INDIRECT("H"&amp;(ROW()+12*(($AN242-1)*3+$AO242)-ROW())/12+5):INDIRECT("S"&amp;(ROW()+12*(($AN242-1)*3+$AO242)-ROW())/12+5),AQ242)</f>
        <v>0</v>
      </c>
      <c r="AS242" s="476">
        <f ca="1">IF($AP242=1,IF(INDIRECT(ADDRESS(($AN242-1)*3+$AO242+5,$AP242+20))="",0,INDIRECT(ADDRESS(($AN242-1)*3+$AO242+5,$AP242+20))),IF(INDIRECT(ADDRESS(($AN242-1)*3+$AO242+5,$AP242+20))="",0,IF(COUNTIF(INDIRECT(ADDRESS(($AN242-1)*36+($AO242-1)*12+6,COLUMN())):INDIRECT(ADDRESS(($AN242-1)*36+($AO242-1)*12+$AP242+4,COLUMN())),INDIRECT(ADDRESS(($AN242-1)*3+$AO242+5,$AP242+20)))&gt;=1,0,INDIRECT(ADDRESS(($AN242-1)*3+$AO242+5,$AP242+20)))))</f>
        <v>0</v>
      </c>
      <c r="AT242" s="468">
        <f ca="1">COUNTIF(INDIRECT("U"&amp;(ROW()+12*(($AN242-1)*3+$AO242)-ROW())/12+5):INDIRECT("AF"&amp;(ROW()+12*(($AN242-1)*3+$AO242)-ROW())/12+5),AS242)</f>
        <v>0</v>
      </c>
      <c r="AU242" s="468">
        <f ca="1">IF(AND(AQ242+AS242&gt;0,AR242+AT242&gt;0),COUNTIF(AU$6:AU241,"&gt;0")+1,0)</f>
        <v>0</v>
      </c>
    </row>
    <row r="243" spans="40:47" x14ac:dyDescent="0.15">
      <c r="AN243" s="468">
        <v>7</v>
      </c>
      <c r="AO243" s="468">
        <v>2</v>
      </c>
      <c r="AP243" s="468">
        <v>10</v>
      </c>
      <c r="AQ243" s="476">
        <f ca="1">IF($AP243=1,IF(INDIRECT(ADDRESS(($AN243-1)*3+$AO243+5,$AP243+7))="",0,INDIRECT(ADDRESS(($AN243-1)*3+$AO243+5,$AP243+7))),IF(INDIRECT(ADDRESS(($AN243-1)*3+$AO243+5,$AP243+7))="",0,IF(COUNTIF(INDIRECT(ADDRESS(($AN243-1)*36+($AO243-1)*12+6,COLUMN())):INDIRECT(ADDRESS(($AN243-1)*36+($AO243-1)*12+$AP243+4,COLUMN())),INDIRECT(ADDRESS(($AN243-1)*3+$AO243+5,$AP243+7)))&gt;=1,0,INDIRECT(ADDRESS(($AN243-1)*3+$AO243+5,$AP243+7)))))</f>
        <v>0</v>
      </c>
      <c r="AR243" s="468">
        <f ca="1">COUNTIF(INDIRECT("H"&amp;(ROW()+12*(($AN243-1)*3+$AO243)-ROW())/12+5):INDIRECT("S"&amp;(ROW()+12*(($AN243-1)*3+$AO243)-ROW())/12+5),AQ243)</f>
        <v>0</v>
      </c>
      <c r="AS243" s="476">
        <f ca="1">IF($AP243=1,IF(INDIRECT(ADDRESS(($AN243-1)*3+$AO243+5,$AP243+20))="",0,INDIRECT(ADDRESS(($AN243-1)*3+$AO243+5,$AP243+20))),IF(INDIRECT(ADDRESS(($AN243-1)*3+$AO243+5,$AP243+20))="",0,IF(COUNTIF(INDIRECT(ADDRESS(($AN243-1)*36+($AO243-1)*12+6,COLUMN())):INDIRECT(ADDRESS(($AN243-1)*36+($AO243-1)*12+$AP243+4,COLUMN())),INDIRECT(ADDRESS(($AN243-1)*3+$AO243+5,$AP243+20)))&gt;=1,0,INDIRECT(ADDRESS(($AN243-1)*3+$AO243+5,$AP243+20)))))</f>
        <v>0</v>
      </c>
      <c r="AT243" s="468">
        <f ca="1">COUNTIF(INDIRECT("U"&amp;(ROW()+12*(($AN243-1)*3+$AO243)-ROW())/12+5):INDIRECT("AF"&amp;(ROW()+12*(($AN243-1)*3+$AO243)-ROW())/12+5),AS243)</f>
        <v>0</v>
      </c>
      <c r="AU243" s="468">
        <f ca="1">IF(AND(AQ243+AS243&gt;0,AR243+AT243&gt;0),COUNTIF(AU$6:AU242,"&gt;0")+1,0)</f>
        <v>0</v>
      </c>
    </row>
    <row r="244" spans="40:47" x14ac:dyDescent="0.15">
      <c r="AN244" s="468">
        <v>7</v>
      </c>
      <c r="AO244" s="468">
        <v>2</v>
      </c>
      <c r="AP244" s="468">
        <v>11</v>
      </c>
      <c r="AQ244" s="476">
        <f ca="1">IF($AP244=1,IF(INDIRECT(ADDRESS(($AN244-1)*3+$AO244+5,$AP244+7))="",0,INDIRECT(ADDRESS(($AN244-1)*3+$AO244+5,$AP244+7))),IF(INDIRECT(ADDRESS(($AN244-1)*3+$AO244+5,$AP244+7))="",0,IF(COUNTIF(INDIRECT(ADDRESS(($AN244-1)*36+($AO244-1)*12+6,COLUMN())):INDIRECT(ADDRESS(($AN244-1)*36+($AO244-1)*12+$AP244+4,COLUMN())),INDIRECT(ADDRESS(($AN244-1)*3+$AO244+5,$AP244+7)))&gt;=1,0,INDIRECT(ADDRESS(($AN244-1)*3+$AO244+5,$AP244+7)))))</f>
        <v>0</v>
      </c>
      <c r="AR244" s="468">
        <f ca="1">COUNTIF(INDIRECT("H"&amp;(ROW()+12*(($AN244-1)*3+$AO244)-ROW())/12+5):INDIRECT("S"&amp;(ROW()+12*(($AN244-1)*3+$AO244)-ROW())/12+5),AQ244)</f>
        <v>0</v>
      </c>
      <c r="AS244" s="476">
        <f ca="1">IF($AP244=1,IF(INDIRECT(ADDRESS(($AN244-1)*3+$AO244+5,$AP244+20))="",0,INDIRECT(ADDRESS(($AN244-1)*3+$AO244+5,$AP244+20))),IF(INDIRECT(ADDRESS(($AN244-1)*3+$AO244+5,$AP244+20))="",0,IF(COUNTIF(INDIRECT(ADDRESS(($AN244-1)*36+($AO244-1)*12+6,COLUMN())):INDIRECT(ADDRESS(($AN244-1)*36+($AO244-1)*12+$AP244+4,COLUMN())),INDIRECT(ADDRESS(($AN244-1)*3+$AO244+5,$AP244+20)))&gt;=1,0,INDIRECT(ADDRESS(($AN244-1)*3+$AO244+5,$AP244+20)))))</f>
        <v>0</v>
      </c>
      <c r="AT244" s="468">
        <f ca="1">COUNTIF(INDIRECT("U"&amp;(ROW()+12*(($AN244-1)*3+$AO244)-ROW())/12+5):INDIRECT("AF"&amp;(ROW()+12*(($AN244-1)*3+$AO244)-ROW())/12+5),AS244)</f>
        <v>0</v>
      </c>
      <c r="AU244" s="468">
        <f ca="1">IF(AND(AQ244+AS244&gt;0,AR244+AT244&gt;0),COUNTIF(AU$6:AU243,"&gt;0")+1,0)</f>
        <v>0</v>
      </c>
    </row>
    <row r="245" spans="40:47" x14ac:dyDescent="0.15">
      <c r="AN245" s="468">
        <v>7</v>
      </c>
      <c r="AO245" s="468">
        <v>2</v>
      </c>
      <c r="AP245" s="468">
        <v>12</v>
      </c>
      <c r="AQ245" s="476">
        <f ca="1">IF($AP245=1,IF(INDIRECT(ADDRESS(($AN245-1)*3+$AO245+5,$AP245+7))="",0,INDIRECT(ADDRESS(($AN245-1)*3+$AO245+5,$AP245+7))),IF(INDIRECT(ADDRESS(($AN245-1)*3+$AO245+5,$AP245+7))="",0,IF(COUNTIF(INDIRECT(ADDRESS(($AN245-1)*36+($AO245-1)*12+6,COLUMN())):INDIRECT(ADDRESS(($AN245-1)*36+($AO245-1)*12+$AP245+4,COLUMN())),INDIRECT(ADDRESS(($AN245-1)*3+$AO245+5,$AP245+7)))&gt;=1,0,INDIRECT(ADDRESS(($AN245-1)*3+$AO245+5,$AP245+7)))))</f>
        <v>0</v>
      </c>
      <c r="AR245" s="468">
        <f ca="1">COUNTIF(INDIRECT("H"&amp;(ROW()+12*(($AN245-1)*3+$AO245)-ROW())/12+5):INDIRECT("S"&amp;(ROW()+12*(($AN245-1)*3+$AO245)-ROW())/12+5),AQ245)</f>
        <v>0</v>
      </c>
      <c r="AS245" s="476">
        <f ca="1">IF($AP245=1,IF(INDIRECT(ADDRESS(($AN245-1)*3+$AO245+5,$AP245+20))="",0,INDIRECT(ADDRESS(($AN245-1)*3+$AO245+5,$AP245+20))),IF(INDIRECT(ADDRESS(($AN245-1)*3+$AO245+5,$AP245+20))="",0,IF(COUNTIF(INDIRECT(ADDRESS(($AN245-1)*36+($AO245-1)*12+6,COLUMN())):INDIRECT(ADDRESS(($AN245-1)*36+($AO245-1)*12+$AP245+4,COLUMN())),INDIRECT(ADDRESS(($AN245-1)*3+$AO245+5,$AP245+20)))&gt;=1,0,INDIRECT(ADDRESS(($AN245-1)*3+$AO245+5,$AP245+20)))))</f>
        <v>0</v>
      </c>
      <c r="AT245" s="468">
        <f ca="1">COUNTIF(INDIRECT("U"&amp;(ROW()+12*(($AN245-1)*3+$AO245)-ROW())/12+5):INDIRECT("AF"&amp;(ROW()+12*(($AN245-1)*3+$AO245)-ROW())/12+5),AS245)</f>
        <v>0</v>
      </c>
      <c r="AU245" s="468">
        <f ca="1">IF(AND(AQ245+AS245&gt;0,AR245+AT245&gt;0),COUNTIF(AU$6:AU244,"&gt;0")+1,0)</f>
        <v>0</v>
      </c>
    </row>
    <row r="246" spans="40:47" x14ac:dyDescent="0.15">
      <c r="AN246" s="468">
        <v>7</v>
      </c>
      <c r="AO246" s="468">
        <v>3</v>
      </c>
      <c r="AP246" s="468">
        <v>1</v>
      </c>
      <c r="AQ246" s="476">
        <f ca="1">IF($AP246=1,IF(INDIRECT(ADDRESS(($AN246-1)*3+$AO246+5,$AP246+7))="",0,INDIRECT(ADDRESS(($AN246-1)*3+$AO246+5,$AP246+7))),IF(INDIRECT(ADDRESS(($AN246-1)*3+$AO246+5,$AP246+7))="",0,IF(COUNTIF(INDIRECT(ADDRESS(($AN246-1)*36+($AO246-1)*12+6,COLUMN())):INDIRECT(ADDRESS(($AN246-1)*36+($AO246-1)*12+$AP246+4,COLUMN())),INDIRECT(ADDRESS(($AN246-1)*3+$AO246+5,$AP246+7)))&gt;=1,0,INDIRECT(ADDRESS(($AN246-1)*3+$AO246+5,$AP246+7)))))</f>
        <v>0</v>
      </c>
      <c r="AR246" s="468">
        <f ca="1">COUNTIF(INDIRECT("H"&amp;(ROW()+12*(($AN246-1)*3+$AO246)-ROW())/12+5):INDIRECT("S"&amp;(ROW()+12*(($AN246-1)*3+$AO246)-ROW())/12+5),AQ246)</f>
        <v>0</v>
      </c>
      <c r="AS246" s="476">
        <f ca="1">IF($AP246=1,IF(INDIRECT(ADDRESS(($AN246-1)*3+$AO246+5,$AP246+20))="",0,INDIRECT(ADDRESS(($AN246-1)*3+$AO246+5,$AP246+20))),IF(INDIRECT(ADDRESS(($AN246-1)*3+$AO246+5,$AP246+20))="",0,IF(COUNTIF(INDIRECT(ADDRESS(($AN246-1)*36+($AO246-1)*12+6,COLUMN())):INDIRECT(ADDRESS(($AN246-1)*36+($AO246-1)*12+$AP246+4,COLUMN())),INDIRECT(ADDRESS(($AN246-1)*3+$AO246+5,$AP246+20)))&gt;=1,0,INDIRECT(ADDRESS(($AN246-1)*3+$AO246+5,$AP246+20)))))</f>
        <v>0</v>
      </c>
      <c r="AT246" s="468">
        <f ca="1">COUNTIF(INDIRECT("U"&amp;(ROW()+12*(($AN246-1)*3+$AO246)-ROW())/12+5):INDIRECT("AF"&amp;(ROW()+12*(($AN246-1)*3+$AO246)-ROW())/12+5),AS246)</f>
        <v>0</v>
      </c>
      <c r="AU246" s="468">
        <f ca="1">IF(AND(AQ246+AS246&gt;0,AR246+AT246&gt;0),COUNTIF(AU$6:AU245,"&gt;0")+1,0)</f>
        <v>0</v>
      </c>
    </row>
    <row r="247" spans="40:47" x14ac:dyDescent="0.15">
      <c r="AN247" s="468">
        <v>7</v>
      </c>
      <c r="AO247" s="468">
        <v>3</v>
      </c>
      <c r="AP247" s="468">
        <v>2</v>
      </c>
      <c r="AQ247" s="476">
        <f ca="1">IF($AP247=1,IF(INDIRECT(ADDRESS(($AN247-1)*3+$AO247+5,$AP247+7))="",0,INDIRECT(ADDRESS(($AN247-1)*3+$AO247+5,$AP247+7))),IF(INDIRECT(ADDRESS(($AN247-1)*3+$AO247+5,$AP247+7))="",0,IF(COUNTIF(INDIRECT(ADDRESS(($AN247-1)*36+($AO247-1)*12+6,COLUMN())):INDIRECT(ADDRESS(($AN247-1)*36+($AO247-1)*12+$AP247+4,COLUMN())),INDIRECT(ADDRESS(($AN247-1)*3+$AO247+5,$AP247+7)))&gt;=1,0,INDIRECT(ADDRESS(($AN247-1)*3+$AO247+5,$AP247+7)))))</f>
        <v>0</v>
      </c>
      <c r="AR247" s="468">
        <f ca="1">COUNTIF(INDIRECT("H"&amp;(ROW()+12*(($AN247-1)*3+$AO247)-ROW())/12+5):INDIRECT("S"&amp;(ROW()+12*(($AN247-1)*3+$AO247)-ROW())/12+5),AQ247)</f>
        <v>0</v>
      </c>
      <c r="AS247" s="476">
        <f ca="1">IF($AP247=1,IF(INDIRECT(ADDRESS(($AN247-1)*3+$AO247+5,$AP247+20))="",0,INDIRECT(ADDRESS(($AN247-1)*3+$AO247+5,$AP247+20))),IF(INDIRECT(ADDRESS(($AN247-1)*3+$AO247+5,$AP247+20))="",0,IF(COUNTIF(INDIRECT(ADDRESS(($AN247-1)*36+($AO247-1)*12+6,COLUMN())):INDIRECT(ADDRESS(($AN247-1)*36+($AO247-1)*12+$AP247+4,COLUMN())),INDIRECT(ADDRESS(($AN247-1)*3+$AO247+5,$AP247+20)))&gt;=1,0,INDIRECT(ADDRESS(($AN247-1)*3+$AO247+5,$AP247+20)))))</f>
        <v>0</v>
      </c>
      <c r="AT247" s="468">
        <f ca="1">COUNTIF(INDIRECT("U"&amp;(ROW()+12*(($AN247-1)*3+$AO247)-ROW())/12+5):INDIRECT("AF"&amp;(ROW()+12*(($AN247-1)*3+$AO247)-ROW())/12+5),AS247)</f>
        <v>0</v>
      </c>
      <c r="AU247" s="468">
        <f ca="1">IF(AND(AQ247+AS247&gt;0,AR247+AT247&gt;0),COUNTIF(AU$6:AU246,"&gt;0")+1,0)</f>
        <v>0</v>
      </c>
    </row>
    <row r="248" spans="40:47" x14ac:dyDescent="0.15">
      <c r="AN248" s="468">
        <v>7</v>
      </c>
      <c r="AO248" s="468">
        <v>3</v>
      </c>
      <c r="AP248" s="468">
        <v>3</v>
      </c>
      <c r="AQ248" s="476">
        <f ca="1">IF($AP248=1,IF(INDIRECT(ADDRESS(($AN248-1)*3+$AO248+5,$AP248+7))="",0,INDIRECT(ADDRESS(($AN248-1)*3+$AO248+5,$AP248+7))),IF(INDIRECT(ADDRESS(($AN248-1)*3+$AO248+5,$AP248+7))="",0,IF(COUNTIF(INDIRECT(ADDRESS(($AN248-1)*36+($AO248-1)*12+6,COLUMN())):INDIRECT(ADDRESS(($AN248-1)*36+($AO248-1)*12+$AP248+4,COLUMN())),INDIRECT(ADDRESS(($AN248-1)*3+$AO248+5,$AP248+7)))&gt;=1,0,INDIRECT(ADDRESS(($AN248-1)*3+$AO248+5,$AP248+7)))))</f>
        <v>0</v>
      </c>
      <c r="AR248" s="468">
        <f ca="1">COUNTIF(INDIRECT("H"&amp;(ROW()+12*(($AN248-1)*3+$AO248)-ROW())/12+5):INDIRECT("S"&amp;(ROW()+12*(($AN248-1)*3+$AO248)-ROW())/12+5),AQ248)</f>
        <v>0</v>
      </c>
      <c r="AS248" s="476">
        <f ca="1">IF($AP248=1,IF(INDIRECT(ADDRESS(($AN248-1)*3+$AO248+5,$AP248+20))="",0,INDIRECT(ADDRESS(($AN248-1)*3+$AO248+5,$AP248+20))),IF(INDIRECT(ADDRESS(($AN248-1)*3+$AO248+5,$AP248+20))="",0,IF(COUNTIF(INDIRECT(ADDRESS(($AN248-1)*36+($AO248-1)*12+6,COLUMN())):INDIRECT(ADDRESS(($AN248-1)*36+($AO248-1)*12+$AP248+4,COLUMN())),INDIRECT(ADDRESS(($AN248-1)*3+$AO248+5,$AP248+20)))&gt;=1,0,INDIRECT(ADDRESS(($AN248-1)*3+$AO248+5,$AP248+20)))))</f>
        <v>0</v>
      </c>
      <c r="AT248" s="468">
        <f ca="1">COUNTIF(INDIRECT("U"&amp;(ROW()+12*(($AN248-1)*3+$AO248)-ROW())/12+5):INDIRECT("AF"&amp;(ROW()+12*(($AN248-1)*3+$AO248)-ROW())/12+5),AS248)</f>
        <v>0</v>
      </c>
      <c r="AU248" s="468">
        <f ca="1">IF(AND(AQ248+AS248&gt;0,AR248+AT248&gt;0),COUNTIF(AU$6:AU247,"&gt;0")+1,0)</f>
        <v>0</v>
      </c>
    </row>
    <row r="249" spans="40:47" x14ac:dyDescent="0.15">
      <c r="AN249" s="468">
        <v>7</v>
      </c>
      <c r="AO249" s="468">
        <v>3</v>
      </c>
      <c r="AP249" s="468">
        <v>4</v>
      </c>
      <c r="AQ249" s="476">
        <f ca="1">IF($AP249=1,IF(INDIRECT(ADDRESS(($AN249-1)*3+$AO249+5,$AP249+7))="",0,INDIRECT(ADDRESS(($AN249-1)*3+$AO249+5,$AP249+7))),IF(INDIRECT(ADDRESS(($AN249-1)*3+$AO249+5,$AP249+7))="",0,IF(COUNTIF(INDIRECT(ADDRESS(($AN249-1)*36+($AO249-1)*12+6,COLUMN())):INDIRECT(ADDRESS(($AN249-1)*36+($AO249-1)*12+$AP249+4,COLUMN())),INDIRECT(ADDRESS(($AN249-1)*3+$AO249+5,$AP249+7)))&gt;=1,0,INDIRECT(ADDRESS(($AN249-1)*3+$AO249+5,$AP249+7)))))</f>
        <v>0</v>
      </c>
      <c r="AR249" s="468">
        <f ca="1">COUNTIF(INDIRECT("H"&amp;(ROW()+12*(($AN249-1)*3+$AO249)-ROW())/12+5):INDIRECT("S"&amp;(ROW()+12*(($AN249-1)*3+$AO249)-ROW())/12+5),AQ249)</f>
        <v>0</v>
      </c>
      <c r="AS249" s="476">
        <f ca="1">IF($AP249=1,IF(INDIRECT(ADDRESS(($AN249-1)*3+$AO249+5,$AP249+20))="",0,INDIRECT(ADDRESS(($AN249-1)*3+$AO249+5,$AP249+20))),IF(INDIRECT(ADDRESS(($AN249-1)*3+$AO249+5,$AP249+20))="",0,IF(COUNTIF(INDIRECT(ADDRESS(($AN249-1)*36+($AO249-1)*12+6,COLUMN())):INDIRECT(ADDRESS(($AN249-1)*36+($AO249-1)*12+$AP249+4,COLUMN())),INDIRECT(ADDRESS(($AN249-1)*3+$AO249+5,$AP249+20)))&gt;=1,0,INDIRECT(ADDRESS(($AN249-1)*3+$AO249+5,$AP249+20)))))</f>
        <v>0</v>
      </c>
      <c r="AT249" s="468">
        <f ca="1">COUNTIF(INDIRECT("U"&amp;(ROW()+12*(($AN249-1)*3+$AO249)-ROW())/12+5):INDIRECT("AF"&amp;(ROW()+12*(($AN249-1)*3+$AO249)-ROW())/12+5),AS249)</f>
        <v>0</v>
      </c>
      <c r="AU249" s="468">
        <f ca="1">IF(AND(AQ249+AS249&gt;0,AR249+AT249&gt;0),COUNTIF(AU$6:AU248,"&gt;0")+1,0)</f>
        <v>0</v>
      </c>
    </row>
    <row r="250" spans="40:47" x14ac:dyDescent="0.15">
      <c r="AN250" s="468">
        <v>7</v>
      </c>
      <c r="AO250" s="468">
        <v>3</v>
      </c>
      <c r="AP250" s="468">
        <v>5</v>
      </c>
      <c r="AQ250" s="476">
        <f ca="1">IF($AP250=1,IF(INDIRECT(ADDRESS(($AN250-1)*3+$AO250+5,$AP250+7))="",0,INDIRECT(ADDRESS(($AN250-1)*3+$AO250+5,$AP250+7))),IF(INDIRECT(ADDRESS(($AN250-1)*3+$AO250+5,$AP250+7))="",0,IF(COUNTIF(INDIRECT(ADDRESS(($AN250-1)*36+($AO250-1)*12+6,COLUMN())):INDIRECT(ADDRESS(($AN250-1)*36+($AO250-1)*12+$AP250+4,COLUMN())),INDIRECT(ADDRESS(($AN250-1)*3+$AO250+5,$AP250+7)))&gt;=1,0,INDIRECT(ADDRESS(($AN250-1)*3+$AO250+5,$AP250+7)))))</f>
        <v>0</v>
      </c>
      <c r="AR250" s="468">
        <f ca="1">COUNTIF(INDIRECT("H"&amp;(ROW()+12*(($AN250-1)*3+$AO250)-ROW())/12+5):INDIRECT("S"&amp;(ROW()+12*(($AN250-1)*3+$AO250)-ROW())/12+5),AQ250)</f>
        <v>0</v>
      </c>
      <c r="AS250" s="476">
        <f ca="1">IF($AP250=1,IF(INDIRECT(ADDRESS(($AN250-1)*3+$AO250+5,$AP250+20))="",0,INDIRECT(ADDRESS(($AN250-1)*3+$AO250+5,$AP250+20))),IF(INDIRECT(ADDRESS(($AN250-1)*3+$AO250+5,$AP250+20))="",0,IF(COUNTIF(INDIRECT(ADDRESS(($AN250-1)*36+($AO250-1)*12+6,COLUMN())):INDIRECT(ADDRESS(($AN250-1)*36+($AO250-1)*12+$AP250+4,COLUMN())),INDIRECT(ADDRESS(($AN250-1)*3+$AO250+5,$AP250+20)))&gt;=1,0,INDIRECT(ADDRESS(($AN250-1)*3+$AO250+5,$AP250+20)))))</f>
        <v>0</v>
      </c>
      <c r="AT250" s="468">
        <f ca="1">COUNTIF(INDIRECT("U"&amp;(ROW()+12*(($AN250-1)*3+$AO250)-ROW())/12+5):INDIRECT("AF"&amp;(ROW()+12*(($AN250-1)*3+$AO250)-ROW())/12+5),AS250)</f>
        <v>0</v>
      </c>
      <c r="AU250" s="468">
        <f ca="1">IF(AND(AQ250+AS250&gt;0,AR250+AT250&gt;0),COUNTIF(AU$6:AU249,"&gt;0")+1,0)</f>
        <v>0</v>
      </c>
    </row>
    <row r="251" spans="40:47" x14ac:dyDescent="0.15">
      <c r="AN251" s="468">
        <v>7</v>
      </c>
      <c r="AO251" s="468">
        <v>3</v>
      </c>
      <c r="AP251" s="468">
        <v>6</v>
      </c>
      <c r="AQ251" s="476">
        <f ca="1">IF($AP251=1,IF(INDIRECT(ADDRESS(($AN251-1)*3+$AO251+5,$AP251+7))="",0,INDIRECT(ADDRESS(($AN251-1)*3+$AO251+5,$AP251+7))),IF(INDIRECT(ADDRESS(($AN251-1)*3+$AO251+5,$AP251+7))="",0,IF(COUNTIF(INDIRECT(ADDRESS(($AN251-1)*36+($AO251-1)*12+6,COLUMN())):INDIRECT(ADDRESS(($AN251-1)*36+($AO251-1)*12+$AP251+4,COLUMN())),INDIRECT(ADDRESS(($AN251-1)*3+$AO251+5,$AP251+7)))&gt;=1,0,INDIRECT(ADDRESS(($AN251-1)*3+$AO251+5,$AP251+7)))))</f>
        <v>0</v>
      </c>
      <c r="AR251" s="468">
        <f ca="1">COUNTIF(INDIRECT("H"&amp;(ROW()+12*(($AN251-1)*3+$AO251)-ROW())/12+5):INDIRECT("S"&amp;(ROW()+12*(($AN251-1)*3+$AO251)-ROW())/12+5),AQ251)</f>
        <v>0</v>
      </c>
      <c r="AS251" s="476">
        <f ca="1">IF($AP251=1,IF(INDIRECT(ADDRESS(($AN251-1)*3+$AO251+5,$AP251+20))="",0,INDIRECT(ADDRESS(($AN251-1)*3+$AO251+5,$AP251+20))),IF(INDIRECT(ADDRESS(($AN251-1)*3+$AO251+5,$AP251+20))="",0,IF(COUNTIF(INDIRECT(ADDRESS(($AN251-1)*36+($AO251-1)*12+6,COLUMN())):INDIRECT(ADDRESS(($AN251-1)*36+($AO251-1)*12+$AP251+4,COLUMN())),INDIRECT(ADDRESS(($AN251-1)*3+$AO251+5,$AP251+20)))&gt;=1,0,INDIRECT(ADDRESS(($AN251-1)*3+$AO251+5,$AP251+20)))))</f>
        <v>0</v>
      </c>
      <c r="AT251" s="468">
        <f ca="1">COUNTIF(INDIRECT("U"&amp;(ROW()+12*(($AN251-1)*3+$AO251)-ROW())/12+5):INDIRECT("AF"&amp;(ROW()+12*(($AN251-1)*3+$AO251)-ROW())/12+5),AS251)</f>
        <v>0</v>
      </c>
      <c r="AU251" s="468">
        <f ca="1">IF(AND(AQ251+AS251&gt;0,AR251+AT251&gt;0),COUNTIF(AU$6:AU250,"&gt;0")+1,0)</f>
        <v>0</v>
      </c>
    </row>
    <row r="252" spans="40:47" x14ac:dyDescent="0.15">
      <c r="AN252" s="468">
        <v>7</v>
      </c>
      <c r="AO252" s="468">
        <v>3</v>
      </c>
      <c r="AP252" s="468">
        <v>7</v>
      </c>
      <c r="AQ252" s="476">
        <f ca="1">IF($AP252=1,IF(INDIRECT(ADDRESS(($AN252-1)*3+$AO252+5,$AP252+7))="",0,INDIRECT(ADDRESS(($AN252-1)*3+$AO252+5,$AP252+7))),IF(INDIRECT(ADDRESS(($AN252-1)*3+$AO252+5,$AP252+7))="",0,IF(COUNTIF(INDIRECT(ADDRESS(($AN252-1)*36+($AO252-1)*12+6,COLUMN())):INDIRECT(ADDRESS(($AN252-1)*36+($AO252-1)*12+$AP252+4,COLUMN())),INDIRECT(ADDRESS(($AN252-1)*3+$AO252+5,$AP252+7)))&gt;=1,0,INDIRECT(ADDRESS(($AN252-1)*3+$AO252+5,$AP252+7)))))</f>
        <v>0</v>
      </c>
      <c r="AR252" s="468">
        <f ca="1">COUNTIF(INDIRECT("H"&amp;(ROW()+12*(($AN252-1)*3+$AO252)-ROW())/12+5):INDIRECT("S"&amp;(ROW()+12*(($AN252-1)*3+$AO252)-ROW())/12+5),AQ252)</f>
        <v>0</v>
      </c>
      <c r="AS252" s="476">
        <f ca="1">IF($AP252=1,IF(INDIRECT(ADDRESS(($AN252-1)*3+$AO252+5,$AP252+20))="",0,INDIRECT(ADDRESS(($AN252-1)*3+$AO252+5,$AP252+20))),IF(INDIRECT(ADDRESS(($AN252-1)*3+$AO252+5,$AP252+20))="",0,IF(COUNTIF(INDIRECT(ADDRESS(($AN252-1)*36+($AO252-1)*12+6,COLUMN())):INDIRECT(ADDRESS(($AN252-1)*36+($AO252-1)*12+$AP252+4,COLUMN())),INDIRECT(ADDRESS(($AN252-1)*3+$AO252+5,$AP252+20)))&gt;=1,0,INDIRECT(ADDRESS(($AN252-1)*3+$AO252+5,$AP252+20)))))</f>
        <v>0</v>
      </c>
      <c r="AT252" s="468">
        <f ca="1">COUNTIF(INDIRECT("U"&amp;(ROW()+12*(($AN252-1)*3+$AO252)-ROW())/12+5):INDIRECT("AF"&amp;(ROW()+12*(($AN252-1)*3+$AO252)-ROW())/12+5),AS252)</f>
        <v>0</v>
      </c>
      <c r="AU252" s="468">
        <f ca="1">IF(AND(AQ252+AS252&gt;0,AR252+AT252&gt;0),COUNTIF(AU$6:AU251,"&gt;0")+1,0)</f>
        <v>0</v>
      </c>
    </row>
    <row r="253" spans="40:47" x14ac:dyDescent="0.15">
      <c r="AN253" s="468">
        <v>7</v>
      </c>
      <c r="AO253" s="468">
        <v>3</v>
      </c>
      <c r="AP253" s="468">
        <v>8</v>
      </c>
      <c r="AQ253" s="476">
        <f ca="1">IF($AP253=1,IF(INDIRECT(ADDRESS(($AN253-1)*3+$AO253+5,$AP253+7))="",0,INDIRECT(ADDRESS(($AN253-1)*3+$AO253+5,$AP253+7))),IF(INDIRECT(ADDRESS(($AN253-1)*3+$AO253+5,$AP253+7))="",0,IF(COUNTIF(INDIRECT(ADDRESS(($AN253-1)*36+($AO253-1)*12+6,COLUMN())):INDIRECT(ADDRESS(($AN253-1)*36+($AO253-1)*12+$AP253+4,COLUMN())),INDIRECT(ADDRESS(($AN253-1)*3+$AO253+5,$AP253+7)))&gt;=1,0,INDIRECT(ADDRESS(($AN253-1)*3+$AO253+5,$AP253+7)))))</f>
        <v>0</v>
      </c>
      <c r="AR253" s="468">
        <f ca="1">COUNTIF(INDIRECT("H"&amp;(ROW()+12*(($AN253-1)*3+$AO253)-ROW())/12+5):INDIRECT("S"&amp;(ROW()+12*(($AN253-1)*3+$AO253)-ROW())/12+5),AQ253)</f>
        <v>0</v>
      </c>
      <c r="AS253" s="476">
        <f ca="1">IF($AP253=1,IF(INDIRECT(ADDRESS(($AN253-1)*3+$AO253+5,$AP253+20))="",0,INDIRECT(ADDRESS(($AN253-1)*3+$AO253+5,$AP253+20))),IF(INDIRECT(ADDRESS(($AN253-1)*3+$AO253+5,$AP253+20))="",0,IF(COUNTIF(INDIRECT(ADDRESS(($AN253-1)*36+($AO253-1)*12+6,COLUMN())):INDIRECT(ADDRESS(($AN253-1)*36+($AO253-1)*12+$AP253+4,COLUMN())),INDIRECT(ADDRESS(($AN253-1)*3+$AO253+5,$AP253+20)))&gt;=1,0,INDIRECT(ADDRESS(($AN253-1)*3+$AO253+5,$AP253+20)))))</f>
        <v>0</v>
      </c>
      <c r="AT253" s="468">
        <f ca="1">COUNTIF(INDIRECT("U"&amp;(ROW()+12*(($AN253-1)*3+$AO253)-ROW())/12+5):INDIRECT("AF"&amp;(ROW()+12*(($AN253-1)*3+$AO253)-ROW())/12+5),AS253)</f>
        <v>0</v>
      </c>
      <c r="AU253" s="468">
        <f ca="1">IF(AND(AQ253+AS253&gt;0,AR253+AT253&gt;0),COUNTIF(AU$6:AU252,"&gt;0")+1,0)</f>
        <v>0</v>
      </c>
    </row>
    <row r="254" spans="40:47" x14ac:dyDescent="0.15">
      <c r="AN254" s="468">
        <v>7</v>
      </c>
      <c r="AO254" s="468">
        <v>3</v>
      </c>
      <c r="AP254" s="468">
        <v>9</v>
      </c>
      <c r="AQ254" s="476">
        <f ca="1">IF($AP254=1,IF(INDIRECT(ADDRESS(($AN254-1)*3+$AO254+5,$AP254+7))="",0,INDIRECT(ADDRESS(($AN254-1)*3+$AO254+5,$AP254+7))),IF(INDIRECT(ADDRESS(($AN254-1)*3+$AO254+5,$AP254+7))="",0,IF(COUNTIF(INDIRECT(ADDRESS(($AN254-1)*36+($AO254-1)*12+6,COLUMN())):INDIRECT(ADDRESS(($AN254-1)*36+($AO254-1)*12+$AP254+4,COLUMN())),INDIRECT(ADDRESS(($AN254-1)*3+$AO254+5,$AP254+7)))&gt;=1,0,INDIRECT(ADDRESS(($AN254-1)*3+$AO254+5,$AP254+7)))))</f>
        <v>0</v>
      </c>
      <c r="AR254" s="468">
        <f ca="1">COUNTIF(INDIRECT("H"&amp;(ROW()+12*(($AN254-1)*3+$AO254)-ROW())/12+5):INDIRECT("S"&amp;(ROW()+12*(($AN254-1)*3+$AO254)-ROW())/12+5),AQ254)</f>
        <v>0</v>
      </c>
      <c r="AS254" s="476">
        <f ca="1">IF($AP254=1,IF(INDIRECT(ADDRESS(($AN254-1)*3+$AO254+5,$AP254+20))="",0,INDIRECT(ADDRESS(($AN254-1)*3+$AO254+5,$AP254+20))),IF(INDIRECT(ADDRESS(($AN254-1)*3+$AO254+5,$AP254+20))="",0,IF(COUNTIF(INDIRECT(ADDRESS(($AN254-1)*36+($AO254-1)*12+6,COLUMN())):INDIRECT(ADDRESS(($AN254-1)*36+($AO254-1)*12+$AP254+4,COLUMN())),INDIRECT(ADDRESS(($AN254-1)*3+$AO254+5,$AP254+20)))&gt;=1,0,INDIRECT(ADDRESS(($AN254-1)*3+$AO254+5,$AP254+20)))))</f>
        <v>0</v>
      </c>
      <c r="AT254" s="468">
        <f ca="1">COUNTIF(INDIRECT("U"&amp;(ROW()+12*(($AN254-1)*3+$AO254)-ROW())/12+5):INDIRECT("AF"&amp;(ROW()+12*(($AN254-1)*3+$AO254)-ROW())/12+5),AS254)</f>
        <v>0</v>
      </c>
      <c r="AU254" s="468">
        <f ca="1">IF(AND(AQ254+AS254&gt;0,AR254+AT254&gt;0),COUNTIF(AU$6:AU253,"&gt;0")+1,0)</f>
        <v>0</v>
      </c>
    </row>
    <row r="255" spans="40:47" x14ac:dyDescent="0.15">
      <c r="AN255" s="468">
        <v>7</v>
      </c>
      <c r="AO255" s="468">
        <v>3</v>
      </c>
      <c r="AP255" s="468">
        <v>10</v>
      </c>
      <c r="AQ255" s="476">
        <f ca="1">IF($AP255=1,IF(INDIRECT(ADDRESS(($AN255-1)*3+$AO255+5,$AP255+7))="",0,INDIRECT(ADDRESS(($AN255-1)*3+$AO255+5,$AP255+7))),IF(INDIRECT(ADDRESS(($AN255-1)*3+$AO255+5,$AP255+7))="",0,IF(COUNTIF(INDIRECT(ADDRESS(($AN255-1)*36+($AO255-1)*12+6,COLUMN())):INDIRECT(ADDRESS(($AN255-1)*36+($AO255-1)*12+$AP255+4,COLUMN())),INDIRECT(ADDRESS(($AN255-1)*3+$AO255+5,$AP255+7)))&gt;=1,0,INDIRECT(ADDRESS(($AN255-1)*3+$AO255+5,$AP255+7)))))</f>
        <v>0</v>
      </c>
      <c r="AR255" s="468">
        <f ca="1">COUNTIF(INDIRECT("H"&amp;(ROW()+12*(($AN255-1)*3+$AO255)-ROW())/12+5):INDIRECT("S"&amp;(ROW()+12*(($AN255-1)*3+$AO255)-ROW())/12+5),AQ255)</f>
        <v>0</v>
      </c>
      <c r="AS255" s="476">
        <f ca="1">IF($AP255=1,IF(INDIRECT(ADDRESS(($AN255-1)*3+$AO255+5,$AP255+20))="",0,INDIRECT(ADDRESS(($AN255-1)*3+$AO255+5,$AP255+20))),IF(INDIRECT(ADDRESS(($AN255-1)*3+$AO255+5,$AP255+20))="",0,IF(COUNTIF(INDIRECT(ADDRESS(($AN255-1)*36+($AO255-1)*12+6,COLUMN())):INDIRECT(ADDRESS(($AN255-1)*36+($AO255-1)*12+$AP255+4,COLUMN())),INDIRECT(ADDRESS(($AN255-1)*3+$AO255+5,$AP255+20)))&gt;=1,0,INDIRECT(ADDRESS(($AN255-1)*3+$AO255+5,$AP255+20)))))</f>
        <v>0</v>
      </c>
      <c r="AT255" s="468">
        <f ca="1">COUNTIF(INDIRECT("U"&amp;(ROW()+12*(($AN255-1)*3+$AO255)-ROW())/12+5):INDIRECT("AF"&amp;(ROW()+12*(($AN255-1)*3+$AO255)-ROW())/12+5),AS255)</f>
        <v>0</v>
      </c>
      <c r="AU255" s="468">
        <f ca="1">IF(AND(AQ255+AS255&gt;0,AR255+AT255&gt;0),COUNTIF(AU$6:AU254,"&gt;0")+1,0)</f>
        <v>0</v>
      </c>
    </row>
    <row r="256" spans="40:47" x14ac:dyDescent="0.15">
      <c r="AN256" s="468">
        <v>7</v>
      </c>
      <c r="AO256" s="468">
        <v>3</v>
      </c>
      <c r="AP256" s="468">
        <v>11</v>
      </c>
      <c r="AQ256" s="476">
        <f ca="1">IF($AP256=1,IF(INDIRECT(ADDRESS(($AN256-1)*3+$AO256+5,$AP256+7))="",0,INDIRECT(ADDRESS(($AN256-1)*3+$AO256+5,$AP256+7))),IF(INDIRECT(ADDRESS(($AN256-1)*3+$AO256+5,$AP256+7))="",0,IF(COUNTIF(INDIRECT(ADDRESS(($AN256-1)*36+($AO256-1)*12+6,COLUMN())):INDIRECT(ADDRESS(($AN256-1)*36+($AO256-1)*12+$AP256+4,COLUMN())),INDIRECT(ADDRESS(($AN256-1)*3+$AO256+5,$AP256+7)))&gt;=1,0,INDIRECT(ADDRESS(($AN256-1)*3+$AO256+5,$AP256+7)))))</f>
        <v>0</v>
      </c>
      <c r="AR256" s="468">
        <f ca="1">COUNTIF(INDIRECT("H"&amp;(ROW()+12*(($AN256-1)*3+$AO256)-ROW())/12+5):INDIRECT("S"&amp;(ROW()+12*(($AN256-1)*3+$AO256)-ROW())/12+5),AQ256)</f>
        <v>0</v>
      </c>
      <c r="AS256" s="476">
        <f ca="1">IF($AP256=1,IF(INDIRECT(ADDRESS(($AN256-1)*3+$AO256+5,$AP256+20))="",0,INDIRECT(ADDRESS(($AN256-1)*3+$AO256+5,$AP256+20))),IF(INDIRECT(ADDRESS(($AN256-1)*3+$AO256+5,$AP256+20))="",0,IF(COUNTIF(INDIRECT(ADDRESS(($AN256-1)*36+($AO256-1)*12+6,COLUMN())):INDIRECT(ADDRESS(($AN256-1)*36+($AO256-1)*12+$AP256+4,COLUMN())),INDIRECT(ADDRESS(($AN256-1)*3+$AO256+5,$AP256+20)))&gt;=1,0,INDIRECT(ADDRESS(($AN256-1)*3+$AO256+5,$AP256+20)))))</f>
        <v>0</v>
      </c>
      <c r="AT256" s="468">
        <f ca="1">COUNTIF(INDIRECT("U"&amp;(ROW()+12*(($AN256-1)*3+$AO256)-ROW())/12+5):INDIRECT("AF"&amp;(ROW()+12*(($AN256-1)*3+$AO256)-ROW())/12+5),AS256)</f>
        <v>0</v>
      </c>
      <c r="AU256" s="468">
        <f ca="1">IF(AND(AQ256+AS256&gt;0,AR256+AT256&gt;0),COUNTIF(AU$6:AU255,"&gt;0")+1,0)</f>
        <v>0</v>
      </c>
    </row>
    <row r="257" spans="40:47" x14ac:dyDescent="0.15">
      <c r="AN257" s="468">
        <v>7</v>
      </c>
      <c r="AO257" s="468">
        <v>3</v>
      </c>
      <c r="AP257" s="468">
        <v>12</v>
      </c>
      <c r="AQ257" s="476">
        <f ca="1">IF($AP257=1,IF(INDIRECT(ADDRESS(($AN257-1)*3+$AO257+5,$AP257+7))="",0,INDIRECT(ADDRESS(($AN257-1)*3+$AO257+5,$AP257+7))),IF(INDIRECT(ADDRESS(($AN257-1)*3+$AO257+5,$AP257+7))="",0,IF(COUNTIF(INDIRECT(ADDRESS(($AN257-1)*36+($AO257-1)*12+6,COLUMN())):INDIRECT(ADDRESS(($AN257-1)*36+($AO257-1)*12+$AP257+4,COLUMN())),INDIRECT(ADDRESS(($AN257-1)*3+$AO257+5,$AP257+7)))&gt;=1,0,INDIRECT(ADDRESS(($AN257-1)*3+$AO257+5,$AP257+7)))))</f>
        <v>0</v>
      </c>
      <c r="AR257" s="468">
        <f ca="1">COUNTIF(INDIRECT("H"&amp;(ROW()+12*(($AN257-1)*3+$AO257)-ROW())/12+5):INDIRECT("S"&amp;(ROW()+12*(($AN257-1)*3+$AO257)-ROW())/12+5),AQ257)</f>
        <v>0</v>
      </c>
      <c r="AS257" s="476">
        <f ca="1">IF($AP257=1,IF(INDIRECT(ADDRESS(($AN257-1)*3+$AO257+5,$AP257+20))="",0,INDIRECT(ADDRESS(($AN257-1)*3+$AO257+5,$AP257+20))),IF(INDIRECT(ADDRESS(($AN257-1)*3+$AO257+5,$AP257+20))="",0,IF(COUNTIF(INDIRECT(ADDRESS(($AN257-1)*36+($AO257-1)*12+6,COLUMN())):INDIRECT(ADDRESS(($AN257-1)*36+($AO257-1)*12+$AP257+4,COLUMN())),INDIRECT(ADDRESS(($AN257-1)*3+$AO257+5,$AP257+20)))&gt;=1,0,INDIRECT(ADDRESS(($AN257-1)*3+$AO257+5,$AP257+20)))))</f>
        <v>0</v>
      </c>
      <c r="AT257" s="468">
        <f ca="1">COUNTIF(INDIRECT("U"&amp;(ROW()+12*(($AN257-1)*3+$AO257)-ROW())/12+5):INDIRECT("AF"&amp;(ROW()+12*(($AN257-1)*3+$AO257)-ROW())/12+5),AS257)</f>
        <v>0</v>
      </c>
      <c r="AU257" s="468">
        <f ca="1">IF(AND(AQ257+AS257&gt;0,AR257+AT257&gt;0),COUNTIF(AU$6:AU256,"&gt;0")+1,0)</f>
        <v>0</v>
      </c>
    </row>
    <row r="258" spans="40:47" x14ac:dyDescent="0.15">
      <c r="AN258" s="468">
        <v>8</v>
      </c>
      <c r="AO258" s="468">
        <v>1</v>
      </c>
      <c r="AP258" s="468">
        <v>1</v>
      </c>
      <c r="AQ258" s="476">
        <f ca="1">IF($AP258=1,IF(INDIRECT(ADDRESS(($AN258-1)*3+$AO258+5,$AP258+7))="",0,INDIRECT(ADDRESS(($AN258-1)*3+$AO258+5,$AP258+7))),IF(INDIRECT(ADDRESS(($AN258-1)*3+$AO258+5,$AP258+7))="",0,IF(COUNTIF(INDIRECT(ADDRESS(($AN258-1)*36+($AO258-1)*12+6,COLUMN())):INDIRECT(ADDRESS(($AN258-1)*36+($AO258-1)*12+$AP258+4,COLUMN())),INDIRECT(ADDRESS(($AN258-1)*3+$AO258+5,$AP258+7)))&gt;=1,0,INDIRECT(ADDRESS(($AN258-1)*3+$AO258+5,$AP258+7)))))</f>
        <v>0</v>
      </c>
      <c r="AR258" s="468">
        <f ca="1">COUNTIF(INDIRECT("H"&amp;(ROW()+12*(($AN258-1)*3+$AO258)-ROW())/12+5):INDIRECT("S"&amp;(ROW()+12*(($AN258-1)*3+$AO258)-ROW())/12+5),AQ258)</f>
        <v>0</v>
      </c>
      <c r="AS258" s="476">
        <f ca="1">IF($AP258=1,IF(INDIRECT(ADDRESS(($AN258-1)*3+$AO258+5,$AP258+20))="",0,INDIRECT(ADDRESS(($AN258-1)*3+$AO258+5,$AP258+20))),IF(INDIRECT(ADDRESS(($AN258-1)*3+$AO258+5,$AP258+20))="",0,IF(COUNTIF(INDIRECT(ADDRESS(($AN258-1)*36+($AO258-1)*12+6,COLUMN())):INDIRECT(ADDRESS(($AN258-1)*36+($AO258-1)*12+$AP258+4,COLUMN())),INDIRECT(ADDRESS(($AN258-1)*3+$AO258+5,$AP258+20)))&gt;=1,0,INDIRECT(ADDRESS(($AN258-1)*3+$AO258+5,$AP258+20)))))</f>
        <v>0</v>
      </c>
      <c r="AT258" s="468">
        <f ca="1">COUNTIF(INDIRECT("U"&amp;(ROW()+12*(($AN258-1)*3+$AO258)-ROW())/12+5):INDIRECT("AF"&amp;(ROW()+12*(($AN258-1)*3+$AO258)-ROW())/12+5),AS258)</f>
        <v>0</v>
      </c>
      <c r="AU258" s="468">
        <f ca="1">IF(AND(AQ258+AS258&gt;0,AR258+AT258&gt;0),COUNTIF(AU$6:AU257,"&gt;0")+1,0)</f>
        <v>0</v>
      </c>
    </row>
    <row r="259" spans="40:47" x14ac:dyDescent="0.15">
      <c r="AN259" s="468">
        <v>8</v>
      </c>
      <c r="AO259" s="468">
        <v>1</v>
      </c>
      <c r="AP259" s="468">
        <v>2</v>
      </c>
      <c r="AQ259" s="476">
        <f ca="1">IF($AP259=1,IF(INDIRECT(ADDRESS(($AN259-1)*3+$AO259+5,$AP259+7))="",0,INDIRECT(ADDRESS(($AN259-1)*3+$AO259+5,$AP259+7))),IF(INDIRECT(ADDRESS(($AN259-1)*3+$AO259+5,$AP259+7))="",0,IF(COUNTIF(INDIRECT(ADDRESS(($AN259-1)*36+($AO259-1)*12+6,COLUMN())):INDIRECT(ADDRESS(($AN259-1)*36+($AO259-1)*12+$AP259+4,COLUMN())),INDIRECT(ADDRESS(($AN259-1)*3+$AO259+5,$AP259+7)))&gt;=1,0,INDIRECT(ADDRESS(($AN259-1)*3+$AO259+5,$AP259+7)))))</f>
        <v>0</v>
      </c>
      <c r="AR259" s="468">
        <f ca="1">COUNTIF(INDIRECT("H"&amp;(ROW()+12*(($AN259-1)*3+$AO259)-ROW())/12+5):INDIRECT("S"&amp;(ROW()+12*(($AN259-1)*3+$AO259)-ROW())/12+5),AQ259)</f>
        <v>0</v>
      </c>
      <c r="AS259" s="476">
        <f ca="1">IF($AP259=1,IF(INDIRECT(ADDRESS(($AN259-1)*3+$AO259+5,$AP259+20))="",0,INDIRECT(ADDRESS(($AN259-1)*3+$AO259+5,$AP259+20))),IF(INDIRECT(ADDRESS(($AN259-1)*3+$AO259+5,$AP259+20))="",0,IF(COUNTIF(INDIRECT(ADDRESS(($AN259-1)*36+($AO259-1)*12+6,COLUMN())):INDIRECT(ADDRESS(($AN259-1)*36+($AO259-1)*12+$AP259+4,COLUMN())),INDIRECT(ADDRESS(($AN259-1)*3+$AO259+5,$AP259+20)))&gt;=1,0,INDIRECT(ADDRESS(($AN259-1)*3+$AO259+5,$AP259+20)))))</f>
        <v>0</v>
      </c>
      <c r="AT259" s="468">
        <f ca="1">COUNTIF(INDIRECT("U"&amp;(ROW()+12*(($AN259-1)*3+$AO259)-ROW())/12+5):INDIRECT("AF"&amp;(ROW()+12*(($AN259-1)*3+$AO259)-ROW())/12+5),AS259)</f>
        <v>0</v>
      </c>
      <c r="AU259" s="468">
        <f ca="1">IF(AND(AQ259+AS259&gt;0,AR259+AT259&gt;0),COUNTIF(AU$6:AU258,"&gt;0")+1,0)</f>
        <v>0</v>
      </c>
    </row>
    <row r="260" spans="40:47" x14ac:dyDescent="0.15">
      <c r="AN260" s="468">
        <v>8</v>
      </c>
      <c r="AO260" s="468">
        <v>1</v>
      </c>
      <c r="AP260" s="468">
        <v>3</v>
      </c>
      <c r="AQ260" s="476">
        <f ca="1">IF($AP260=1,IF(INDIRECT(ADDRESS(($AN260-1)*3+$AO260+5,$AP260+7))="",0,INDIRECT(ADDRESS(($AN260-1)*3+$AO260+5,$AP260+7))),IF(INDIRECT(ADDRESS(($AN260-1)*3+$AO260+5,$AP260+7))="",0,IF(COUNTIF(INDIRECT(ADDRESS(($AN260-1)*36+($AO260-1)*12+6,COLUMN())):INDIRECT(ADDRESS(($AN260-1)*36+($AO260-1)*12+$AP260+4,COLUMN())),INDIRECT(ADDRESS(($AN260-1)*3+$AO260+5,$AP260+7)))&gt;=1,0,INDIRECT(ADDRESS(($AN260-1)*3+$AO260+5,$AP260+7)))))</f>
        <v>0</v>
      </c>
      <c r="AR260" s="468">
        <f ca="1">COUNTIF(INDIRECT("H"&amp;(ROW()+12*(($AN260-1)*3+$AO260)-ROW())/12+5):INDIRECT("S"&amp;(ROW()+12*(($AN260-1)*3+$AO260)-ROW())/12+5),AQ260)</f>
        <v>0</v>
      </c>
      <c r="AS260" s="476">
        <f ca="1">IF($AP260=1,IF(INDIRECT(ADDRESS(($AN260-1)*3+$AO260+5,$AP260+20))="",0,INDIRECT(ADDRESS(($AN260-1)*3+$AO260+5,$AP260+20))),IF(INDIRECT(ADDRESS(($AN260-1)*3+$AO260+5,$AP260+20))="",0,IF(COUNTIF(INDIRECT(ADDRESS(($AN260-1)*36+($AO260-1)*12+6,COLUMN())):INDIRECT(ADDRESS(($AN260-1)*36+($AO260-1)*12+$AP260+4,COLUMN())),INDIRECT(ADDRESS(($AN260-1)*3+$AO260+5,$AP260+20)))&gt;=1,0,INDIRECT(ADDRESS(($AN260-1)*3+$AO260+5,$AP260+20)))))</f>
        <v>0</v>
      </c>
      <c r="AT260" s="468">
        <f ca="1">COUNTIF(INDIRECT("U"&amp;(ROW()+12*(($AN260-1)*3+$AO260)-ROW())/12+5):INDIRECT("AF"&amp;(ROW()+12*(($AN260-1)*3+$AO260)-ROW())/12+5),AS260)</f>
        <v>0</v>
      </c>
      <c r="AU260" s="468">
        <f ca="1">IF(AND(AQ260+AS260&gt;0,AR260+AT260&gt;0),COUNTIF(AU$6:AU259,"&gt;0")+1,0)</f>
        <v>0</v>
      </c>
    </row>
    <row r="261" spans="40:47" x14ac:dyDescent="0.15">
      <c r="AN261" s="468">
        <v>8</v>
      </c>
      <c r="AO261" s="468">
        <v>1</v>
      </c>
      <c r="AP261" s="468">
        <v>4</v>
      </c>
      <c r="AQ261" s="476">
        <f ca="1">IF($AP261=1,IF(INDIRECT(ADDRESS(($AN261-1)*3+$AO261+5,$AP261+7))="",0,INDIRECT(ADDRESS(($AN261-1)*3+$AO261+5,$AP261+7))),IF(INDIRECT(ADDRESS(($AN261-1)*3+$AO261+5,$AP261+7))="",0,IF(COUNTIF(INDIRECT(ADDRESS(($AN261-1)*36+($AO261-1)*12+6,COLUMN())):INDIRECT(ADDRESS(($AN261-1)*36+($AO261-1)*12+$AP261+4,COLUMN())),INDIRECT(ADDRESS(($AN261-1)*3+$AO261+5,$AP261+7)))&gt;=1,0,INDIRECT(ADDRESS(($AN261-1)*3+$AO261+5,$AP261+7)))))</f>
        <v>0</v>
      </c>
      <c r="AR261" s="468">
        <f ca="1">COUNTIF(INDIRECT("H"&amp;(ROW()+12*(($AN261-1)*3+$AO261)-ROW())/12+5):INDIRECT("S"&amp;(ROW()+12*(($AN261-1)*3+$AO261)-ROW())/12+5),AQ261)</f>
        <v>0</v>
      </c>
      <c r="AS261" s="476">
        <f ca="1">IF($AP261=1,IF(INDIRECT(ADDRESS(($AN261-1)*3+$AO261+5,$AP261+20))="",0,INDIRECT(ADDRESS(($AN261-1)*3+$AO261+5,$AP261+20))),IF(INDIRECT(ADDRESS(($AN261-1)*3+$AO261+5,$AP261+20))="",0,IF(COUNTIF(INDIRECT(ADDRESS(($AN261-1)*36+($AO261-1)*12+6,COLUMN())):INDIRECT(ADDRESS(($AN261-1)*36+($AO261-1)*12+$AP261+4,COLUMN())),INDIRECT(ADDRESS(($AN261-1)*3+$AO261+5,$AP261+20)))&gt;=1,0,INDIRECT(ADDRESS(($AN261-1)*3+$AO261+5,$AP261+20)))))</f>
        <v>0</v>
      </c>
      <c r="AT261" s="468">
        <f ca="1">COUNTIF(INDIRECT("U"&amp;(ROW()+12*(($AN261-1)*3+$AO261)-ROW())/12+5):INDIRECT("AF"&amp;(ROW()+12*(($AN261-1)*3+$AO261)-ROW())/12+5),AS261)</f>
        <v>0</v>
      </c>
      <c r="AU261" s="468">
        <f ca="1">IF(AND(AQ261+AS261&gt;0,AR261+AT261&gt;0),COUNTIF(AU$6:AU260,"&gt;0")+1,0)</f>
        <v>0</v>
      </c>
    </row>
    <row r="262" spans="40:47" x14ac:dyDescent="0.15">
      <c r="AN262" s="468">
        <v>8</v>
      </c>
      <c r="AO262" s="468">
        <v>1</v>
      </c>
      <c r="AP262" s="468">
        <v>5</v>
      </c>
      <c r="AQ262" s="476">
        <f ca="1">IF($AP262=1,IF(INDIRECT(ADDRESS(($AN262-1)*3+$AO262+5,$AP262+7))="",0,INDIRECT(ADDRESS(($AN262-1)*3+$AO262+5,$AP262+7))),IF(INDIRECT(ADDRESS(($AN262-1)*3+$AO262+5,$AP262+7))="",0,IF(COUNTIF(INDIRECT(ADDRESS(($AN262-1)*36+($AO262-1)*12+6,COLUMN())):INDIRECT(ADDRESS(($AN262-1)*36+($AO262-1)*12+$AP262+4,COLUMN())),INDIRECT(ADDRESS(($AN262-1)*3+$AO262+5,$AP262+7)))&gt;=1,0,INDIRECT(ADDRESS(($AN262-1)*3+$AO262+5,$AP262+7)))))</f>
        <v>0</v>
      </c>
      <c r="AR262" s="468">
        <f ca="1">COUNTIF(INDIRECT("H"&amp;(ROW()+12*(($AN262-1)*3+$AO262)-ROW())/12+5):INDIRECT("S"&amp;(ROW()+12*(($AN262-1)*3+$AO262)-ROW())/12+5),AQ262)</f>
        <v>0</v>
      </c>
      <c r="AS262" s="476">
        <f ca="1">IF($AP262=1,IF(INDIRECT(ADDRESS(($AN262-1)*3+$AO262+5,$AP262+20))="",0,INDIRECT(ADDRESS(($AN262-1)*3+$AO262+5,$AP262+20))),IF(INDIRECT(ADDRESS(($AN262-1)*3+$AO262+5,$AP262+20))="",0,IF(COUNTIF(INDIRECT(ADDRESS(($AN262-1)*36+($AO262-1)*12+6,COLUMN())):INDIRECT(ADDRESS(($AN262-1)*36+($AO262-1)*12+$AP262+4,COLUMN())),INDIRECT(ADDRESS(($AN262-1)*3+$AO262+5,$AP262+20)))&gt;=1,0,INDIRECT(ADDRESS(($AN262-1)*3+$AO262+5,$AP262+20)))))</f>
        <v>0</v>
      </c>
      <c r="AT262" s="468">
        <f ca="1">COUNTIF(INDIRECT("U"&amp;(ROW()+12*(($AN262-1)*3+$AO262)-ROW())/12+5):INDIRECT("AF"&amp;(ROW()+12*(($AN262-1)*3+$AO262)-ROW())/12+5),AS262)</f>
        <v>0</v>
      </c>
      <c r="AU262" s="468">
        <f ca="1">IF(AND(AQ262+AS262&gt;0,AR262+AT262&gt;0),COUNTIF(AU$6:AU261,"&gt;0")+1,0)</f>
        <v>0</v>
      </c>
    </row>
    <row r="263" spans="40:47" x14ac:dyDescent="0.15">
      <c r="AN263" s="468">
        <v>8</v>
      </c>
      <c r="AO263" s="468">
        <v>1</v>
      </c>
      <c r="AP263" s="468">
        <v>6</v>
      </c>
      <c r="AQ263" s="476">
        <f ca="1">IF($AP263=1,IF(INDIRECT(ADDRESS(($AN263-1)*3+$AO263+5,$AP263+7))="",0,INDIRECT(ADDRESS(($AN263-1)*3+$AO263+5,$AP263+7))),IF(INDIRECT(ADDRESS(($AN263-1)*3+$AO263+5,$AP263+7))="",0,IF(COUNTIF(INDIRECT(ADDRESS(($AN263-1)*36+($AO263-1)*12+6,COLUMN())):INDIRECT(ADDRESS(($AN263-1)*36+($AO263-1)*12+$AP263+4,COLUMN())),INDIRECT(ADDRESS(($AN263-1)*3+$AO263+5,$AP263+7)))&gt;=1,0,INDIRECT(ADDRESS(($AN263-1)*3+$AO263+5,$AP263+7)))))</f>
        <v>0</v>
      </c>
      <c r="AR263" s="468">
        <f ca="1">COUNTIF(INDIRECT("H"&amp;(ROW()+12*(($AN263-1)*3+$AO263)-ROW())/12+5):INDIRECT("S"&amp;(ROW()+12*(($AN263-1)*3+$AO263)-ROW())/12+5),AQ263)</f>
        <v>0</v>
      </c>
      <c r="AS263" s="476">
        <f ca="1">IF($AP263=1,IF(INDIRECT(ADDRESS(($AN263-1)*3+$AO263+5,$AP263+20))="",0,INDIRECT(ADDRESS(($AN263-1)*3+$AO263+5,$AP263+20))),IF(INDIRECT(ADDRESS(($AN263-1)*3+$AO263+5,$AP263+20))="",0,IF(COUNTIF(INDIRECT(ADDRESS(($AN263-1)*36+($AO263-1)*12+6,COLUMN())):INDIRECT(ADDRESS(($AN263-1)*36+($AO263-1)*12+$AP263+4,COLUMN())),INDIRECT(ADDRESS(($AN263-1)*3+$AO263+5,$AP263+20)))&gt;=1,0,INDIRECT(ADDRESS(($AN263-1)*3+$AO263+5,$AP263+20)))))</f>
        <v>0</v>
      </c>
      <c r="AT263" s="468">
        <f ca="1">COUNTIF(INDIRECT("U"&amp;(ROW()+12*(($AN263-1)*3+$AO263)-ROW())/12+5):INDIRECT("AF"&amp;(ROW()+12*(($AN263-1)*3+$AO263)-ROW())/12+5),AS263)</f>
        <v>0</v>
      </c>
      <c r="AU263" s="468">
        <f ca="1">IF(AND(AQ263+AS263&gt;0,AR263+AT263&gt;0),COUNTIF(AU$6:AU262,"&gt;0")+1,0)</f>
        <v>0</v>
      </c>
    </row>
    <row r="264" spans="40:47" x14ac:dyDescent="0.15">
      <c r="AN264" s="468">
        <v>8</v>
      </c>
      <c r="AO264" s="468">
        <v>1</v>
      </c>
      <c r="AP264" s="468">
        <v>7</v>
      </c>
      <c r="AQ264" s="476">
        <f ca="1">IF($AP264=1,IF(INDIRECT(ADDRESS(($AN264-1)*3+$AO264+5,$AP264+7))="",0,INDIRECT(ADDRESS(($AN264-1)*3+$AO264+5,$AP264+7))),IF(INDIRECT(ADDRESS(($AN264-1)*3+$AO264+5,$AP264+7))="",0,IF(COUNTIF(INDIRECT(ADDRESS(($AN264-1)*36+($AO264-1)*12+6,COLUMN())):INDIRECT(ADDRESS(($AN264-1)*36+($AO264-1)*12+$AP264+4,COLUMN())),INDIRECT(ADDRESS(($AN264-1)*3+$AO264+5,$AP264+7)))&gt;=1,0,INDIRECT(ADDRESS(($AN264-1)*3+$AO264+5,$AP264+7)))))</f>
        <v>0</v>
      </c>
      <c r="AR264" s="468">
        <f ca="1">COUNTIF(INDIRECT("H"&amp;(ROW()+12*(($AN264-1)*3+$AO264)-ROW())/12+5):INDIRECT("S"&amp;(ROW()+12*(($AN264-1)*3+$AO264)-ROW())/12+5),AQ264)</f>
        <v>0</v>
      </c>
      <c r="AS264" s="476">
        <f ca="1">IF($AP264=1,IF(INDIRECT(ADDRESS(($AN264-1)*3+$AO264+5,$AP264+20))="",0,INDIRECT(ADDRESS(($AN264-1)*3+$AO264+5,$AP264+20))),IF(INDIRECT(ADDRESS(($AN264-1)*3+$AO264+5,$AP264+20))="",0,IF(COUNTIF(INDIRECT(ADDRESS(($AN264-1)*36+($AO264-1)*12+6,COLUMN())):INDIRECT(ADDRESS(($AN264-1)*36+($AO264-1)*12+$AP264+4,COLUMN())),INDIRECT(ADDRESS(($AN264-1)*3+$AO264+5,$AP264+20)))&gt;=1,0,INDIRECT(ADDRESS(($AN264-1)*3+$AO264+5,$AP264+20)))))</f>
        <v>0</v>
      </c>
      <c r="AT264" s="468">
        <f ca="1">COUNTIF(INDIRECT("U"&amp;(ROW()+12*(($AN264-1)*3+$AO264)-ROW())/12+5):INDIRECT("AF"&amp;(ROW()+12*(($AN264-1)*3+$AO264)-ROW())/12+5),AS264)</f>
        <v>0</v>
      </c>
      <c r="AU264" s="468">
        <f ca="1">IF(AND(AQ264+AS264&gt;0,AR264+AT264&gt;0),COUNTIF(AU$6:AU263,"&gt;0")+1,0)</f>
        <v>0</v>
      </c>
    </row>
    <row r="265" spans="40:47" x14ac:dyDescent="0.15">
      <c r="AN265" s="468">
        <v>8</v>
      </c>
      <c r="AO265" s="468">
        <v>1</v>
      </c>
      <c r="AP265" s="468">
        <v>8</v>
      </c>
      <c r="AQ265" s="476">
        <f ca="1">IF($AP265=1,IF(INDIRECT(ADDRESS(($AN265-1)*3+$AO265+5,$AP265+7))="",0,INDIRECT(ADDRESS(($AN265-1)*3+$AO265+5,$AP265+7))),IF(INDIRECT(ADDRESS(($AN265-1)*3+$AO265+5,$AP265+7))="",0,IF(COUNTIF(INDIRECT(ADDRESS(($AN265-1)*36+($AO265-1)*12+6,COLUMN())):INDIRECT(ADDRESS(($AN265-1)*36+($AO265-1)*12+$AP265+4,COLUMN())),INDIRECT(ADDRESS(($AN265-1)*3+$AO265+5,$AP265+7)))&gt;=1,0,INDIRECT(ADDRESS(($AN265-1)*3+$AO265+5,$AP265+7)))))</f>
        <v>0</v>
      </c>
      <c r="AR265" s="468">
        <f ca="1">COUNTIF(INDIRECT("H"&amp;(ROW()+12*(($AN265-1)*3+$AO265)-ROW())/12+5):INDIRECT("S"&amp;(ROW()+12*(($AN265-1)*3+$AO265)-ROW())/12+5),AQ265)</f>
        <v>0</v>
      </c>
      <c r="AS265" s="476">
        <f ca="1">IF($AP265=1,IF(INDIRECT(ADDRESS(($AN265-1)*3+$AO265+5,$AP265+20))="",0,INDIRECT(ADDRESS(($AN265-1)*3+$AO265+5,$AP265+20))),IF(INDIRECT(ADDRESS(($AN265-1)*3+$AO265+5,$AP265+20))="",0,IF(COUNTIF(INDIRECT(ADDRESS(($AN265-1)*36+($AO265-1)*12+6,COLUMN())):INDIRECT(ADDRESS(($AN265-1)*36+($AO265-1)*12+$AP265+4,COLUMN())),INDIRECT(ADDRESS(($AN265-1)*3+$AO265+5,$AP265+20)))&gt;=1,0,INDIRECT(ADDRESS(($AN265-1)*3+$AO265+5,$AP265+20)))))</f>
        <v>0</v>
      </c>
      <c r="AT265" s="468">
        <f ca="1">COUNTIF(INDIRECT("U"&amp;(ROW()+12*(($AN265-1)*3+$AO265)-ROW())/12+5):INDIRECT("AF"&amp;(ROW()+12*(($AN265-1)*3+$AO265)-ROW())/12+5),AS265)</f>
        <v>0</v>
      </c>
      <c r="AU265" s="468">
        <f ca="1">IF(AND(AQ265+AS265&gt;0,AR265+AT265&gt;0),COUNTIF(AU$6:AU264,"&gt;0")+1,0)</f>
        <v>0</v>
      </c>
    </row>
    <row r="266" spans="40:47" x14ac:dyDescent="0.15">
      <c r="AN266" s="468">
        <v>8</v>
      </c>
      <c r="AO266" s="468">
        <v>1</v>
      </c>
      <c r="AP266" s="468">
        <v>9</v>
      </c>
      <c r="AQ266" s="476">
        <f ca="1">IF($AP266=1,IF(INDIRECT(ADDRESS(($AN266-1)*3+$AO266+5,$AP266+7))="",0,INDIRECT(ADDRESS(($AN266-1)*3+$AO266+5,$AP266+7))),IF(INDIRECT(ADDRESS(($AN266-1)*3+$AO266+5,$AP266+7))="",0,IF(COUNTIF(INDIRECT(ADDRESS(($AN266-1)*36+($AO266-1)*12+6,COLUMN())):INDIRECT(ADDRESS(($AN266-1)*36+($AO266-1)*12+$AP266+4,COLUMN())),INDIRECT(ADDRESS(($AN266-1)*3+$AO266+5,$AP266+7)))&gt;=1,0,INDIRECT(ADDRESS(($AN266-1)*3+$AO266+5,$AP266+7)))))</f>
        <v>0</v>
      </c>
      <c r="AR266" s="468">
        <f ca="1">COUNTIF(INDIRECT("H"&amp;(ROW()+12*(($AN266-1)*3+$AO266)-ROW())/12+5):INDIRECT("S"&amp;(ROW()+12*(($AN266-1)*3+$AO266)-ROW())/12+5),AQ266)</f>
        <v>0</v>
      </c>
      <c r="AS266" s="476">
        <f ca="1">IF($AP266=1,IF(INDIRECT(ADDRESS(($AN266-1)*3+$AO266+5,$AP266+20))="",0,INDIRECT(ADDRESS(($AN266-1)*3+$AO266+5,$AP266+20))),IF(INDIRECT(ADDRESS(($AN266-1)*3+$AO266+5,$AP266+20))="",0,IF(COUNTIF(INDIRECT(ADDRESS(($AN266-1)*36+($AO266-1)*12+6,COLUMN())):INDIRECT(ADDRESS(($AN266-1)*36+($AO266-1)*12+$AP266+4,COLUMN())),INDIRECT(ADDRESS(($AN266-1)*3+$AO266+5,$AP266+20)))&gt;=1,0,INDIRECT(ADDRESS(($AN266-1)*3+$AO266+5,$AP266+20)))))</f>
        <v>0</v>
      </c>
      <c r="AT266" s="468">
        <f ca="1">COUNTIF(INDIRECT("U"&amp;(ROW()+12*(($AN266-1)*3+$AO266)-ROW())/12+5):INDIRECT("AF"&amp;(ROW()+12*(($AN266-1)*3+$AO266)-ROW())/12+5),AS266)</f>
        <v>0</v>
      </c>
      <c r="AU266" s="468">
        <f ca="1">IF(AND(AQ266+AS266&gt;0,AR266+AT266&gt;0),COUNTIF(AU$6:AU265,"&gt;0")+1,0)</f>
        <v>0</v>
      </c>
    </row>
    <row r="267" spans="40:47" x14ac:dyDescent="0.15">
      <c r="AN267" s="468">
        <v>8</v>
      </c>
      <c r="AO267" s="468">
        <v>1</v>
      </c>
      <c r="AP267" s="468">
        <v>10</v>
      </c>
      <c r="AQ267" s="476">
        <f ca="1">IF($AP267=1,IF(INDIRECT(ADDRESS(($AN267-1)*3+$AO267+5,$AP267+7))="",0,INDIRECT(ADDRESS(($AN267-1)*3+$AO267+5,$AP267+7))),IF(INDIRECT(ADDRESS(($AN267-1)*3+$AO267+5,$AP267+7))="",0,IF(COUNTIF(INDIRECT(ADDRESS(($AN267-1)*36+($AO267-1)*12+6,COLUMN())):INDIRECT(ADDRESS(($AN267-1)*36+($AO267-1)*12+$AP267+4,COLUMN())),INDIRECT(ADDRESS(($AN267-1)*3+$AO267+5,$AP267+7)))&gt;=1,0,INDIRECT(ADDRESS(($AN267-1)*3+$AO267+5,$AP267+7)))))</f>
        <v>0</v>
      </c>
      <c r="AR267" s="468">
        <f ca="1">COUNTIF(INDIRECT("H"&amp;(ROW()+12*(($AN267-1)*3+$AO267)-ROW())/12+5):INDIRECT("S"&amp;(ROW()+12*(($AN267-1)*3+$AO267)-ROW())/12+5),AQ267)</f>
        <v>0</v>
      </c>
      <c r="AS267" s="476">
        <f ca="1">IF($AP267=1,IF(INDIRECT(ADDRESS(($AN267-1)*3+$AO267+5,$AP267+20))="",0,INDIRECT(ADDRESS(($AN267-1)*3+$AO267+5,$AP267+20))),IF(INDIRECT(ADDRESS(($AN267-1)*3+$AO267+5,$AP267+20))="",0,IF(COUNTIF(INDIRECT(ADDRESS(($AN267-1)*36+($AO267-1)*12+6,COLUMN())):INDIRECT(ADDRESS(($AN267-1)*36+($AO267-1)*12+$AP267+4,COLUMN())),INDIRECT(ADDRESS(($AN267-1)*3+$AO267+5,$AP267+20)))&gt;=1,0,INDIRECT(ADDRESS(($AN267-1)*3+$AO267+5,$AP267+20)))))</f>
        <v>0</v>
      </c>
      <c r="AT267" s="468">
        <f ca="1">COUNTIF(INDIRECT("U"&amp;(ROW()+12*(($AN267-1)*3+$AO267)-ROW())/12+5):INDIRECT("AF"&amp;(ROW()+12*(($AN267-1)*3+$AO267)-ROW())/12+5),AS267)</f>
        <v>0</v>
      </c>
      <c r="AU267" s="468">
        <f ca="1">IF(AND(AQ267+AS267&gt;0,AR267+AT267&gt;0),COUNTIF(AU$6:AU266,"&gt;0")+1,0)</f>
        <v>0</v>
      </c>
    </row>
    <row r="268" spans="40:47" x14ac:dyDescent="0.15">
      <c r="AN268" s="468">
        <v>8</v>
      </c>
      <c r="AO268" s="468">
        <v>1</v>
      </c>
      <c r="AP268" s="468">
        <v>11</v>
      </c>
      <c r="AQ268" s="476">
        <f ca="1">IF($AP268=1,IF(INDIRECT(ADDRESS(($AN268-1)*3+$AO268+5,$AP268+7))="",0,INDIRECT(ADDRESS(($AN268-1)*3+$AO268+5,$AP268+7))),IF(INDIRECT(ADDRESS(($AN268-1)*3+$AO268+5,$AP268+7))="",0,IF(COUNTIF(INDIRECT(ADDRESS(($AN268-1)*36+($AO268-1)*12+6,COLUMN())):INDIRECT(ADDRESS(($AN268-1)*36+($AO268-1)*12+$AP268+4,COLUMN())),INDIRECT(ADDRESS(($AN268-1)*3+$AO268+5,$AP268+7)))&gt;=1,0,INDIRECT(ADDRESS(($AN268-1)*3+$AO268+5,$AP268+7)))))</f>
        <v>0</v>
      </c>
      <c r="AR268" s="468">
        <f ca="1">COUNTIF(INDIRECT("H"&amp;(ROW()+12*(($AN268-1)*3+$AO268)-ROW())/12+5):INDIRECT("S"&amp;(ROW()+12*(($AN268-1)*3+$AO268)-ROW())/12+5),AQ268)</f>
        <v>0</v>
      </c>
      <c r="AS268" s="476">
        <f ca="1">IF($AP268=1,IF(INDIRECT(ADDRESS(($AN268-1)*3+$AO268+5,$AP268+20))="",0,INDIRECT(ADDRESS(($AN268-1)*3+$AO268+5,$AP268+20))),IF(INDIRECT(ADDRESS(($AN268-1)*3+$AO268+5,$AP268+20))="",0,IF(COUNTIF(INDIRECT(ADDRESS(($AN268-1)*36+($AO268-1)*12+6,COLUMN())):INDIRECT(ADDRESS(($AN268-1)*36+($AO268-1)*12+$AP268+4,COLUMN())),INDIRECT(ADDRESS(($AN268-1)*3+$AO268+5,$AP268+20)))&gt;=1,0,INDIRECT(ADDRESS(($AN268-1)*3+$AO268+5,$AP268+20)))))</f>
        <v>0</v>
      </c>
      <c r="AT268" s="468">
        <f ca="1">COUNTIF(INDIRECT("U"&amp;(ROW()+12*(($AN268-1)*3+$AO268)-ROW())/12+5):INDIRECT("AF"&amp;(ROW()+12*(($AN268-1)*3+$AO268)-ROW())/12+5),AS268)</f>
        <v>0</v>
      </c>
      <c r="AU268" s="468">
        <f ca="1">IF(AND(AQ268+AS268&gt;0,AR268+AT268&gt;0),COUNTIF(AU$6:AU267,"&gt;0")+1,0)</f>
        <v>0</v>
      </c>
    </row>
    <row r="269" spans="40:47" x14ac:dyDescent="0.15">
      <c r="AN269" s="468">
        <v>8</v>
      </c>
      <c r="AO269" s="468">
        <v>1</v>
      </c>
      <c r="AP269" s="468">
        <v>12</v>
      </c>
      <c r="AQ269" s="476">
        <f ca="1">IF($AP269=1,IF(INDIRECT(ADDRESS(($AN269-1)*3+$AO269+5,$AP269+7))="",0,INDIRECT(ADDRESS(($AN269-1)*3+$AO269+5,$AP269+7))),IF(INDIRECT(ADDRESS(($AN269-1)*3+$AO269+5,$AP269+7))="",0,IF(COUNTIF(INDIRECT(ADDRESS(($AN269-1)*36+($AO269-1)*12+6,COLUMN())):INDIRECT(ADDRESS(($AN269-1)*36+($AO269-1)*12+$AP269+4,COLUMN())),INDIRECT(ADDRESS(($AN269-1)*3+$AO269+5,$AP269+7)))&gt;=1,0,INDIRECT(ADDRESS(($AN269-1)*3+$AO269+5,$AP269+7)))))</f>
        <v>0</v>
      </c>
      <c r="AR269" s="468">
        <f ca="1">COUNTIF(INDIRECT("H"&amp;(ROW()+12*(($AN269-1)*3+$AO269)-ROW())/12+5):INDIRECT("S"&amp;(ROW()+12*(($AN269-1)*3+$AO269)-ROW())/12+5),AQ269)</f>
        <v>0</v>
      </c>
      <c r="AS269" s="476">
        <f ca="1">IF($AP269=1,IF(INDIRECT(ADDRESS(($AN269-1)*3+$AO269+5,$AP269+20))="",0,INDIRECT(ADDRESS(($AN269-1)*3+$AO269+5,$AP269+20))),IF(INDIRECT(ADDRESS(($AN269-1)*3+$AO269+5,$AP269+20))="",0,IF(COUNTIF(INDIRECT(ADDRESS(($AN269-1)*36+($AO269-1)*12+6,COLUMN())):INDIRECT(ADDRESS(($AN269-1)*36+($AO269-1)*12+$AP269+4,COLUMN())),INDIRECT(ADDRESS(($AN269-1)*3+$AO269+5,$AP269+20)))&gt;=1,0,INDIRECT(ADDRESS(($AN269-1)*3+$AO269+5,$AP269+20)))))</f>
        <v>0</v>
      </c>
      <c r="AT269" s="468">
        <f ca="1">COUNTIF(INDIRECT("U"&amp;(ROW()+12*(($AN269-1)*3+$AO269)-ROW())/12+5):INDIRECT("AF"&amp;(ROW()+12*(($AN269-1)*3+$AO269)-ROW())/12+5),AS269)</f>
        <v>0</v>
      </c>
      <c r="AU269" s="468">
        <f ca="1">IF(AND(AQ269+AS269&gt;0,AR269+AT269&gt;0),COUNTIF(AU$6:AU268,"&gt;0")+1,0)</f>
        <v>0</v>
      </c>
    </row>
    <row r="270" spans="40:47" x14ac:dyDescent="0.15">
      <c r="AN270" s="468">
        <v>8</v>
      </c>
      <c r="AO270" s="468">
        <v>2</v>
      </c>
      <c r="AP270" s="468">
        <v>1</v>
      </c>
      <c r="AQ270" s="476">
        <f ca="1">IF($AP270=1,IF(INDIRECT(ADDRESS(($AN270-1)*3+$AO270+5,$AP270+7))="",0,INDIRECT(ADDRESS(($AN270-1)*3+$AO270+5,$AP270+7))),IF(INDIRECT(ADDRESS(($AN270-1)*3+$AO270+5,$AP270+7))="",0,IF(COUNTIF(INDIRECT(ADDRESS(($AN270-1)*36+($AO270-1)*12+6,COLUMN())):INDIRECT(ADDRESS(($AN270-1)*36+($AO270-1)*12+$AP270+4,COLUMN())),INDIRECT(ADDRESS(($AN270-1)*3+$AO270+5,$AP270+7)))&gt;=1,0,INDIRECT(ADDRESS(($AN270-1)*3+$AO270+5,$AP270+7)))))</f>
        <v>0</v>
      </c>
      <c r="AR270" s="468">
        <f ca="1">COUNTIF(INDIRECT("H"&amp;(ROW()+12*(($AN270-1)*3+$AO270)-ROW())/12+5):INDIRECT("S"&amp;(ROW()+12*(($AN270-1)*3+$AO270)-ROW())/12+5),AQ270)</f>
        <v>0</v>
      </c>
      <c r="AS270" s="476">
        <f ca="1">IF($AP270=1,IF(INDIRECT(ADDRESS(($AN270-1)*3+$AO270+5,$AP270+20))="",0,INDIRECT(ADDRESS(($AN270-1)*3+$AO270+5,$AP270+20))),IF(INDIRECT(ADDRESS(($AN270-1)*3+$AO270+5,$AP270+20))="",0,IF(COUNTIF(INDIRECT(ADDRESS(($AN270-1)*36+($AO270-1)*12+6,COLUMN())):INDIRECT(ADDRESS(($AN270-1)*36+($AO270-1)*12+$AP270+4,COLUMN())),INDIRECT(ADDRESS(($AN270-1)*3+$AO270+5,$AP270+20)))&gt;=1,0,INDIRECT(ADDRESS(($AN270-1)*3+$AO270+5,$AP270+20)))))</f>
        <v>0</v>
      </c>
      <c r="AT270" s="468">
        <f ca="1">COUNTIF(INDIRECT("U"&amp;(ROW()+12*(($AN270-1)*3+$AO270)-ROW())/12+5):INDIRECT("AF"&amp;(ROW()+12*(($AN270-1)*3+$AO270)-ROW())/12+5),AS270)</f>
        <v>0</v>
      </c>
      <c r="AU270" s="468">
        <f ca="1">IF(AND(AQ270+AS270&gt;0,AR270+AT270&gt;0),COUNTIF(AU$6:AU269,"&gt;0")+1,0)</f>
        <v>0</v>
      </c>
    </row>
    <row r="271" spans="40:47" x14ac:dyDescent="0.15">
      <c r="AN271" s="468">
        <v>8</v>
      </c>
      <c r="AO271" s="468">
        <v>2</v>
      </c>
      <c r="AP271" s="468">
        <v>2</v>
      </c>
      <c r="AQ271" s="476">
        <f ca="1">IF($AP271=1,IF(INDIRECT(ADDRESS(($AN271-1)*3+$AO271+5,$AP271+7))="",0,INDIRECT(ADDRESS(($AN271-1)*3+$AO271+5,$AP271+7))),IF(INDIRECT(ADDRESS(($AN271-1)*3+$AO271+5,$AP271+7))="",0,IF(COUNTIF(INDIRECT(ADDRESS(($AN271-1)*36+($AO271-1)*12+6,COLUMN())):INDIRECT(ADDRESS(($AN271-1)*36+($AO271-1)*12+$AP271+4,COLUMN())),INDIRECT(ADDRESS(($AN271-1)*3+$AO271+5,$AP271+7)))&gt;=1,0,INDIRECT(ADDRESS(($AN271-1)*3+$AO271+5,$AP271+7)))))</f>
        <v>0</v>
      </c>
      <c r="AR271" s="468">
        <f ca="1">COUNTIF(INDIRECT("H"&amp;(ROW()+12*(($AN271-1)*3+$AO271)-ROW())/12+5):INDIRECT("S"&amp;(ROW()+12*(($AN271-1)*3+$AO271)-ROW())/12+5),AQ271)</f>
        <v>0</v>
      </c>
      <c r="AS271" s="476">
        <f ca="1">IF($AP271=1,IF(INDIRECT(ADDRESS(($AN271-1)*3+$AO271+5,$AP271+20))="",0,INDIRECT(ADDRESS(($AN271-1)*3+$AO271+5,$AP271+20))),IF(INDIRECT(ADDRESS(($AN271-1)*3+$AO271+5,$AP271+20))="",0,IF(COUNTIF(INDIRECT(ADDRESS(($AN271-1)*36+($AO271-1)*12+6,COLUMN())):INDIRECT(ADDRESS(($AN271-1)*36+($AO271-1)*12+$AP271+4,COLUMN())),INDIRECT(ADDRESS(($AN271-1)*3+$AO271+5,$AP271+20)))&gt;=1,0,INDIRECT(ADDRESS(($AN271-1)*3+$AO271+5,$AP271+20)))))</f>
        <v>0</v>
      </c>
      <c r="AT271" s="468">
        <f ca="1">COUNTIF(INDIRECT("U"&amp;(ROW()+12*(($AN271-1)*3+$AO271)-ROW())/12+5):INDIRECT("AF"&amp;(ROW()+12*(($AN271-1)*3+$AO271)-ROW())/12+5),AS271)</f>
        <v>0</v>
      </c>
      <c r="AU271" s="468">
        <f ca="1">IF(AND(AQ271+AS271&gt;0,AR271+AT271&gt;0),COUNTIF(AU$6:AU270,"&gt;0")+1,0)</f>
        <v>0</v>
      </c>
    </row>
    <row r="272" spans="40:47" x14ac:dyDescent="0.15">
      <c r="AN272" s="468">
        <v>8</v>
      </c>
      <c r="AO272" s="468">
        <v>2</v>
      </c>
      <c r="AP272" s="468">
        <v>3</v>
      </c>
      <c r="AQ272" s="476">
        <f ca="1">IF($AP272=1,IF(INDIRECT(ADDRESS(($AN272-1)*3+$AO272+5,$AP272+7))="",0,INDIRECT(ADDRESS(($AN272-1)*3+$AO272+5,$AP272+7))),IF(INDIRECT(ADDRESS(($AN272-1)*3+$AO272+5,$AP272+7))="",0,IF(COUNTIF(INDIRECT(ADDRESS(($AN272-1)*36+($AO272-1)*12+6,COLUMN())):INDIRECT(ADDRESS(($AN272-1)*36+($AO272-1)*12+$AP272+4,COLUMN())),INDIRECT(ADDRESS(($AN272-1)*3+$AO272+5,$AP272+7)))&gt;=1,0,INDIRECT(ADDRESS(($AN272-1)*3+$AO272+5,$AP272+7)))))</f>
        <v>0</v>
      </c>
      <c r="AR272" s="468">
        <f ca="1">COUNTIF(INDIRECT("H"&amp;(ROW()+12*(($AN272-1)*3+$AO272)-ROW())/12+5):INDIRECT("S"&amp;(ROW()+12*(($AN272-1)*3+$AO272)-ROW())/12+5),AQ272)</f>
        <v>0</v>
      </c>
      <c r="AS272" s="476">
        <f ca="1">IF($AP272=1,IF(INDIRECT(ADDRESS(($AN272-1)*3+$AO272+5,$AP272+20))="",0,INDIRECT(ADDRESS(($AN272-1)*3+$AO272+5,$AP272+20))),IF(INDIRECT(ADDRESS(($AN272-1)*3+$AO272+5,$AP272+20))="",0,IF(COUNTIF(INDIRECT(ADDRESS(($AN272-1)*36+($AO272-1)*12+6,COLUMN())):INDIRECT(ADDRESS(($AN272-1)*36+($AO272-1)*12+$AP272+4,COLUMN())),INDIRECT(ADDRESS(($AN272-1)*3+$AO272+5,$AP272+20)))&gt;=1,0,INDIRECT(ADDRESS(($AN272-1)*3+$AO272+5,$AP272+20)))))</f>
        <v>0</v>
      </c>
      <c r="AT272" s="468">
        <f ca="1">COUNTIF(INDIRECT("U"&amp;(ROW()+12*(($AN272-1)*3+$AO272)-ROW())/12+5):INDIRECT("AF"&amp;(ROW()+12*(($AN272-1)*3+$AO272)-ROW())/12+5),AS272)</f>
        <v>0</v>
      </c>
      <c r="AU272" s="468">
        <f ca="1">IF(AND(AQ272+AS272&gt;0,AR272+AT272&gt;0),COUNTIF(AU$6:AU271,"&gt;0")+1,0)</f>
        <v>0</v>
      </c>
    </row>
    <row r="273" spans="40:47" x14ac:dyDescent="0.15">
      <c r="AN273" s="468">
        <v>8</v>
      </c>
      <c r="AO273" s="468">
        <v>2</v>
      </c>
      <c r="AP273" s="468">
        <v>4</v>
      </c>
      <c r="AQ273" s="476">
        <f ca="1">IF($AP273=1,IF(INDIRECT(ADDRESS(($AN273-1)*3+$AO273+5,$AP273+7))="",0,INDIRECT(ADDRESS(($AN273-1)*3+$AO273+5,$AP273+7))),IF(INDIRECT(ADDRESS(($AN273-1)*3+$AO273+5,$AP273+7))="",0,IF(COUNTIF(INDIRECT(ADDRESS(($AN273-1)*36+($AO273-1)*12+6,COLUMN())):INDIRECT(ADDRESS(($AN273-1)*36+($AO273-1)*12+$AP273+4,COLUMN())),INDIRECT(ADDRESS(($AN273-1)*3+$AO273+5,$AP273+7)))&gt;=1,0,INDIRECT(ADDRESS(($AN273-1)*3+$AO273+5,$AP273+7)))))</f>
        <v>0</v>
      </c>
      <c r="AR273" s="468">
        <f ca="1">COUNTIF(INDIRECT("H"&amp;(ROW()+12*(($AN273-1)*3+$AO273)-ROW())/12+5):INDIRECT("S"&amp;(ROW()+12*(($AN273-1)*3+$AO273)-ROW())/12+5),AQ273)</f>
        <v>0</v>
      </c>
      <c r="AS273" s="476">
        <f ca="1">IF($AP273=1,IF(INDIRECT(ADDRESS(($AN273-1)*3+$AO273+5,$AP273+20))="",0,INDIRECT(ADDRESS(($AN273-1)*3+$AO273+5,$AP273+20))),IF(INDIRECT(ADDRESS(($AN273-1)*3+$AO273+5,$AP273+20))="",0,IF(COUNTIF(INDIRECT(ADDRESS(($AN273-1)*36+($AO273-1)*12+6,COLUMN())):INDIRECT(ADDRESS(($AN273-1)*36+($AO273-1)*12+$AP273+4,COLUMN())),INDIRECT(ADDRESS(($AN273-1)*3+$AO273+5,$AP273+20)))&gt;=1,0,INDIRECT(ADDRESS(($AN273-1)*3+$AO273+5,$AP273+20)))))</f>
        <v>0</v>
      </c>
      <c r="AT273" s="468">
        <f ca="1">COUNTIF(INDIRECT("U"&amp;(ROW()+12*(($AN273-1)*3+$AO273)-ROW())/12+5):INDIRECT("AF"&amp;(ROW()+12*(($AN273-1)*3+$AO273)-ROW())/12+5),AS273)</f>
        <v>0</v>
      </c>
      <c r="AU273" s="468">
        <f ca="1">IF(AND(AQ273+AS273&gt;0,AR273+AT273&gt;0),COUNTIF(AU$6:AU272,"&gt;0")+1,0)</f>
        <v>0</v>
      </c>
    </row>
    <row r="274" spans="40:47" x14ac:dyDescent="0.15">
      <c r="AN274" s="468">
        <v>8</v>
      </c>
      <c r="AO274" s="468">
        <v>2</v>
      </c>
      <c r="AP274" s="468">
        <v>5</v>
      </c>
      <c r="AQ274" s="476">
        <f ca="1">IF($AP274=1,IF(INDIRECT(ADDRESS(($AN274-1)*3+$AO274+5,$AP274+7))="",0,INDIRECT(ADDRESS(($AN274-1)*3+$AO274+5,$AP274+7))),IF(INDIRECT(ADDRESS(($AN274-1)*3+$AO274+5,$AP274+7))="",0,IF(COUNTIF(INDIRECT(ADDRESS(($AN274-1)*36+($AO274-1)*12+6,COLUMN())):INDIRECT(ADDRESS(($AN274-1)*36+($AO274-1)*12+$AP274+4,COLUMN())),INDIRECT(ADDRESS(($AN274-1)*3+$AO274+5,$AP274+7)))&gt;=1,0,INDIRECT(ADDRESS(($AN274-1)*3+$AO274+5,$AP274+7)))))</f>
        <v>0</v>
      </c>
      <c r="AR274" s="468">
        <f ca="1">COUNTIF(INDIRECT("H"&amp;(ROW()+12*(($AN274-1)*3+$AO274)-ROW())/12+5):INDIRECT("S"&amp;(ROW()+12*(($AN274-1)*3+$AO274)-ROW())/12+5),AQ274)</f>
        <v>0</v>
      </c>
      <c r="AS274" s="476">
        <f ca="1">IF($AP274=1,IF(INDIRECT(ADDRESS(($AN274-1)*3+$AO274+5,$AP274+20))="",0,INDIRECT(ADDRESS(($AN274-1)*3+$AO274+5,$AP274+20))),IF(INDIRECT(ADDRESS(($AN274-1)*3+$AO274+5,$AP274+20))="",0,IF(COUNTIF(INDIRECT(ADDRESS(($AN274-1)*36+($AO274-1)*12+6,COLUMN())):INDIRECT(ADDRESS(($AN274-1)*36+($AO274-1)*12+$AP274+4,COLUMN())),INDIRECT(ADDRESS(($AN274-1)*3+$AO274+5,$AP274+20)))&gt;=1,0,INDIRECT(ADDRESS(($AN274-1)*3+$AO274+5,$AP274+20)))))</f>
        <v>0</v>
      </c>
      <c r="AT274" s="468">
        <f ca="1">COUNTIF(INDIRECT("U"&amp;(ROW()+12*(($AN274-1)*3+$AO274)-ROW())/12+5):INDIRECT("AF"&amp;(ROW()+12*(($AN274-1)*3+$AO274)-ROW())/12+5),AS274)</f>
        <v>0</v>
      </c>
      <c r="AU274" s="468">
        <f ca="1">IF(AND(AQ274+AS274&gt;0,AR274+AT274&gt;0),COUNTIF(AU$6:AU273,"&gt;0")+1,0)</f>
        <v>0</v>
      </c>
    </row>
    <row r="275" spans="40:47" x14ac:dyDescent="0.15">
      <c r="AN275" s="468">
        <v>8</v>
      </c>
      <c r="AO275" s="468">
        <v>2</v>
      </c>
      <c r="AP275" s="468">
        <v>6</v>
      </c>
      <c r="AQ275" s="476">
        <f ca="1">IF($AP275=1,IF(INDIRECT(ADDRESS(($AN275-1)*3+$AO275+5,$AP275+7))="",0,INDIRECT(ADDRESS(($AN275-1)*3+$AO275+5,$AP275+7))),IF(INDIRECT(ADDRESS(($AN275-1)*3+$AO275+5,$AP275+7))="",0,IF(COUNTIF(INDIRECT(ADDRESS(($AN275-1)*36+($AO275-1)*12+6,COLUMN())):INDIRECT(ADDRESS(($AN275-1)*36+($AO275-1)*12+$AP275+4,COLUMN())),INDIRECT(ADDRESS(($AN275-1)*3+$AO275+5,$AP275+7)))&gt;=1,0,INDIRECT(ADDRESS(($AN275-1)*3+$AO275+5,$AP275+7)))))</f>
        <v>0</v>
      </c>
      <c r="AR275" s="468">
        <f ca="1">COUNTIF(INDIRECT("H"&amp;(ROW()+12*(($AN275-1)*3+$AO275)-ROW())/12+5):INDIRECT("S"&amp;(ROW()+12*(($AN275-1)*3+$AO275)-ROW())/12+5),AQ275)</f>
        <v>0</v>
      </c>
      <c r="AS275" s="476">
        <f ca="1">IF($AP275=1,IF(INDIRECT(ADDRESS(($AN275-1)*3+$AO275+5,$AP275+20))="",0,INDIRECT(ADDRESS(($AN275-1)*3+$AO275+5,$AP275+20))),IF(INDIRECT(ADDRESS(($AN275-1)*3+$AO275+5,$AP275+20))="",0,IF(COUNTIF(INDIRECT(ADDRESS(($AN275-1)*36+($AO275-1)*12+6,COLUMN())):INDIRECT(ADDRESS(($AN275-1)*36+($AO275-1)*12+$AP275+4,COLUMN())),INDIRECT(ADDRESS(($AN275-1)*3+$AO275+5,$AP275+20)))&gt;=1,0,INDIRECT(ADDRESS(($AN275-1)*3+$AO275+5,$AP275+20)))))</f>
        <v>0</v>
      </c>
      <c r="AT275" s="468">
        <f ca="1">COUNTIF(INDIRECT("U"&amp;(ROW()+12*(($AN275-1)*3+$AO275)-ROW())/12+5):INDIRECT("AF"&amp;(ROW()+12*(($AN275-1)*3+$AO275)-ROW())/12+5),AS275)</f>
        <v>0</v>
      </c>
      <c r="AU275" s="468">
        <f ca="1">IF(AND(AQ275+AS275&gt;0,AR275+AT275&gt;0),COUNTIF(AU$6:AU274,"&gt;0")+1,0)</f>
        <v>0</v>
      </c>
    </row>
    <row r="276" spans="40:47" x14ac:dyDescent="0.15">
      <c r="AN276" s="468">
        <v>8</v>
      </c>
      <c r="AO276" s="468">
        <v>2</v>
      </c>
      <c r="AP276" s="468">
        <v>7</v>
      </c>
      <c r="AQ276" s="476">
        <f ca="1">IF($AP276=1,IF(INDIRECT(ADDRESS(($AN276-1)*3+$AO276+5,$AP276+7))="",0,INDIRECT(ADDRESS(($AN276-1)*3+$AO276+5,$AP276+7))),IF(INDIRECT(ADDRESS(($AN276-1)*3+$AO276+5,$AP276+7))="",0,IF(COUNTIF(INDIRECT(ADDRESS(($AN276-1)*36+($AO276-1)*12+6,COLUMN())):INDIRECT(ADDRESS(($AN276-1)*36+($AO276-1)*12+$AP276+4,COLUMN())),INDIRECT(ADDRESS(($AN276-1)*3+$AO276+5,$AP276+7)))&gt;=1,0,INDIRECT(ADDRESS(($AN276-1)*3+$AO276+5,$AP276+7)))))</f>
        <v>0</v>
      </c>
      <c r="AR276" s="468">
        <f ca="1">COUNTIF(INDIRECT("H"&amp;(ROW()+12*(($AN276-1)*3+$AO276)-ROW())/12+5):INDIRECT("S"&amp;(ROW()+12*(($AN276-1)*3+$AO276)-ROW())/12+5),AQ276)</f>
        <v>0</v>
      </c>
      <c r="AS276" s="476">
        <f ca="1">IF($AP276=1,IF(INDIRECT(ADDRESS(($AN276-1)*3+$AO276+5,$AP276+20))="",0,INDIRECT(ADDRESS(($AN276-1)*3+$AO276+5,$AP276+20))),IF(INDIRECT(ADDRESS(($AN276-1)*3+$AO276+5,$AP276+20))="",0,IF(COUNTIF(INDIRECT(ADDRESS(($AN276-1)*36+($AO276-1)*12+6,COLUMN())):INDIRECT(ADDRESS(($AN276-1)*36+($AO276-1)*12+$AP276+4,COLUMN())),INDIRECT(ADDRESS(($AN276-1)*3+$AO276+5,$AP276+20)))&gt;=1,0,INDIRECT(ADDRESS(($AN276-1)*3+$AO276+5,$AP276+20)))))</f>
        <v>0</v>
      </c>
      <c r="AT276" s="468">
        <f ca="1">COUNTIF(INDIRECT("U"&amp;(ROW()+12*(($AN276-1)*3+$AO276)-ROW())/12+5):INDIRECT("AF"&amp;(ROW()+12*(($AN276-1)*3+$AO276)-ROW())/12+5),AS276)</f>
        <v>0</v>
      </c>
      <c r="AU276" s="468">
        <f ca="1">IF(AND(AQ276+AS276&gt;0,AR276+AT276&gt;0),COUNTIF(AU$6:AU275,"&gt;0")+1,0)</f>
        <v>0</v>
      </c>
    </row>
    <row r="277" spans="40:47" x14ac:dyDescent="0.15">
      <c r="AN277" s="468">
        <v>8</v>
      </c>
      <c r="AO277" s="468">
        <v>2</v>
      </c>
      <c r="AP277" s="468">
        <v>8</v>
      </c>
      <c r="AQ277" s="476">
        <f ca="1">IF($AP277=1,IF(INDIRECT(ADDRESS(($AN277-1)*3+$AO277+5,$AP277+7))="",0,INDIRECT(ADDRESS(($AN277-1)*3+$AO277+5,$AP277+7))),IF(INDIRECT(ADDRESS(($AN277-1)*3+$AO277+5,$AP277+7))="",0,IF(COUNTIF(INDIRECT(ADDRESS(($AN277-1)*36+($AO277-1)*12+6,COLUMN())):INDIRECT(ADDRESS(($AN277-1)*36+($AO277-1)*12+$AP277+4,COLUMN())),INDIRECT(ADDRESS(($AN277-1)*3+$AO277+5,$AP277+7)))&gt;=1,0,INDIRECT(ADDRESS(($AN277-1)*3+$AO277+5,$AP277+7)))))</f>
        <v>0</v>
      </c>
      <c r="AR277" s="468">
        <f ca="1">COUNTIF(INDIRECT("H"&amp;(ROW()+12*(($AN277-1)*3+$AO277)-ROW())/12+5):INDIRECT("S"&amp;(ROW()+12*(($AN277-1)*3+$AO277)-ROW())/12+5),AQ277)</f>
        <v>0</v>
      </c>
      <c r="AS277" s="476">
        <f ca="1">IF($AP277=1,IF(INDIRECT(ADDRESS(($AN277-1)*3+$AO277+5,$AP277+20))="",0,INDIRECT(ADDRESS(($AN277-1)*3+$AO277+5,$AP277+20))),IF(INDIRECT(ADDRESS(($AN277-1)*3+$AO277+5,$AP277+20))="",0,IF(COUNTIF(INDIRECT(ADDRESS(($AN277-1)*36+($AO277-1)*12+6,COLUMN())):INDIRECT(ADDRESS(($AN277-1)*36+($AO277-1)*12+$AP277+4,COLUMN())),INDIRECT(ADDRESS(($AN277-1)*3+$AO277+5,$AP277+20)))&gt;=1,0,INDIRECT(ADDRESS(($AN277-1)*3+$AO277+5,$AP277+20)))))</f>
        <v>0</v>
      </c>
      <c r="AT277" s="468">
        <f ca="1">COUNTIF(INDIRECT("U"&amp;(ROW()+12*(($AN277-1)*3+$AO277)-ROW())/12+5):INDIRECT("AF"&amp;(ROW()+12*(($AN277-1)*3+$AO277)-ROW())/12+5),AS277)</f>
        <v>0</v>
      </c>
      <c r="AU277" s="468">
        <f ca="1">IF(AND(AQ277+AS277&gt;0,AR277+AT277&gt;0),COUNTIF(AU$6:AU276,"&gt;0")+1,0)</f>
        <v>0</v>
      </c>
    </row>
    <row r="278" spans="40:47" x14ac:dyDescent="0.15">
      <c r="AN278" s="468">
        <v>8</v>
      </c>
      <c r="AO278" s="468">
        <v>2</v>
      </c>
      <c r="AP278" s="468">
        <v>9</v>
      </c>
      <c r="AQ278" s="476">
        <f ca="1">IF($AP278=1,IF(INDIRECT(ADDRESS(($AN278-1)*3+$AO278+5,$AP278+7))="",0,INDIRECT(ADDRESS(($AN278-1)*3+$AO278+5,$AP278+7))),IF(INDIRECT(ADDRESS(($AN278-1)*3+$AO278+5,$AP278+7))="",0,IF(COUNTIF(INDIRECT(ADDRESS(($AN278-1)*36+($AO278-1)*12+6,COLUMN())):INDIRECT(ADDRESS(($AN278-1)*36+($AO278-1)*12+$AP278+4,COLUMN())),INDIRECT(ADDRESS(($AN278-1)*3+$AO278+5,$AP278+7)))&gt;=1,0,INDIRECT(ADDRESS(($AN278-1)*3+$AO278+5,$AP278+7)))))</f>
        <v>0</v>
      </c>
      <c r="AR278" s="468">
        <f ca="1">COUNTIF(INDIRECT("H"&amp;(ROW()+12*(($AN278-1)*3+$AO278)-ROW())/12+5):INDIRECT("S"&amp;(ROW()+12*(($AN278-1)*3+$AO278)-ROW())/12+5),AQ278)</f>
        <v>0</v>
      </c>
      <c r="AS278" s="476">
        <f ca="1">IF($AP278=1,IF(INDIRECT(ADDRESS(($AN278-1)*3+$AO278+5,$AP278+20))="",0,INDIRECT(ADDRESS(($AN278-1)*3+$AO278+5,$AP278+20))),IF(INDIRECT(ADDRESS(($AN278-1)*3+$AO278+5,$AP278+20))="",0,IF(COUNTIF(INDIRECT(ADDRESS(($AN278-1)*36+($AO278-1)*12+6,COLUMN())):INDIRECT(ADDRESS(($AN278-1)*36+($AO278-1)*12+$AP278+4,COLUMN())),INDIRECT(ADDRESS(($AN278-1)*3+$AO278+5,$AP278+20)))&gt;=1,0,INDIRECT(ADDRESS(($AN278-1)*3+$AO278+5,$AP278+20)))))</f>
        <v>0</v>
      </c>
      <c r="AT278" s="468">
        <f ca="1">COUNTIF(INDIRECT("U"&amp;(ROW()+12*(($AN278-1)*3+$AO278)-ROW())/12+5):INDIRECT("AF"&amp;(ROW()+12*(($AN278-1)*3+$AO278)-ROW())/12+5),AS278)</f>
        <v>0</v>
      </c>
      <c r="AU278" s="468">
        <f ca="1">IF(AND(AQ278+AS278&gt;0,AR278+AT278&gt;0),COUNTIF(AU$6:AU277,"&gt;0")+1,0)</f>
        <v>0</v>
      </c>
    </row>
    <row r="279" spans="40:47" x14ac:dyDescent="0.15">
      <c r="AN279" s="468">
        <v>8</v>
      </c>
      <c r="AO279" s="468">
        <v>2</v>
      </c>
      <c r="AP279" s="468">
        <v>10</v>
      </c>
      <c r="AQ279" s="476">
        <f ca="1">IF($AP279=1,IF(INDIRECT(ADDRESS(($AN279-1)*3+$AO279+5,$AP279+7))="",0,INDIRECT(ADDRESS(($AN279-1)*3+$AO279+5,$AP279+7))),IF(INDIRECT(ADDRESS(($AN279-1)*3+$AO279+5,$AP279+7))="",0,IF(COUNTIF(INDIRECT(ADDRESS(($AN279-1)*36+($AO279-1)*12+6,COLUMN())):INDIRECT(ADDRESS(($AN279-1)*36+($AO279-1)*12+$AP279+4,COLUMN())),INDIRECT(ADDRESS(($AN279-1)*3+$AO279+5,$AP279+7)))&gt;=1,0,INDIRECT(ADDRESS(($AN279-1)*3+$AO279+5,$AP279+7)))))</f>
        <v>0</v>
      </c>
      <c r="AR279" s="468">
        <f ca="1">COUNTIF(INDIRECT("H"&amp;(ROW()+12*(($AN279-1)*3+$AO279)-ROW())/12+5):INDIRECT("S"&amp;(ROW()+12*(($AN279-1)*3+$AO279)-ROW())/12+5),AQ279)</f>
        <v>0</v>
      </c>
      <c r="AS279" s="476">
        <f ca="1">IF($AP279=1,IF(INDIRECT(ADDRESS(($AN279-1)*3+$AO279+5,$AP279+20))="",0,INDIRECT(ADDRESS(($AN279-1)*3+$AO279+5,$AP279+20))),IF(INDIRECT(ADDRESS(($AN279-1)*3+$AO279+5,$AP279+20))="",0,IF(COUNTIF(INDIRECT(ADDRESS(($AN279-1)*36+($AO279-1)*12+6,COLUMN())):INDIRECT(ADDRESS(($AN279-1)*36+($AO279-1)*12+$AP279+4,COLUMN())),INDIRECT(ADDRESS(($AN279-1)*3+$AO279+5,$AP279+20)))&gt;=1,0,INDIRECT(ADDRESS(($AN279-1)*3+$AO279+5,$AP279+20)))))</f>
        <v>0</v>
      </c>
      <c r="AT279" s="468">
        <f ca="1">COUNTIF(INDIRECT("U"&amp;(ROW()+12*(($AN279-1)*3+$AO279)-ROW())/12+5):INDIRECT("AF"&amp;(ROW()+12*(($AN279-1)*3+$AO279)-ROW())/12+5),AS279)</f>
        <v>0</v>
      </c>
      <c r="AU279" s="468">
        <f ca="1">IF(AND(AQ279+AS279&gt;0,AR279+AT279&gt;0),COUNTIF(AU$6:AU278,"&gt;0")+1,0)</f>
        <v>0</v>
      </c>
    </row>
    <row r="280" spans="40:47" x14ac:dyDescent="0.15">
      <c r="AN280" s="468">
        <v>8</v>
      </c>
      <c r="AO280" s="468">
        <v>2</v>
      </c>
      <c r="AP280" s="468">
        <v>11</v>
      </c>
      <c r="AQ280" s="476">
        <f ca="1">IF($AP280=1,IF(INDIRECT(ADDRESS(($AN280-1)*3+$AO280+5,$AP280+7))="",0,INDIRECT(ADDRESS(($AN280-1)*3+$AO280+5,$AP280+7))),IF(INDIRECT(ADDRESS(($AN280-1)*3+$AO280+5,$AP280+7))="",0,IF(COUNTIF(INDIRECT(ADDRESS(($AN280-1)*36+($AO280-1)*12+6,COLUMN())):INDIRECT(ADDRESS(($AN280-1)*36+($AO280-1)*12+$AP280+4,COLUMN())),INDIRECT(ADDRESS(($AN280-1)*3+$AO280+5,$AP280+7)))&gt;=1,0,INDIRECT(ADDRESS(($AN280-1)*3+$AO280+5,$AP280+7)))))</f>
        <v>0</v>
      </c>
      <c r="AR280" s="468">
        <f ca="1">COUNTIF(INDIRECT("H"&amp;(ROW()+12*(($AN280-1)*3+$AO280)-ROW())/12+5):INDIRECT("S"&amp;(ROW()+12*(($AN280-1)*3+$AO280)-ROW())/12+5),AQ280)</f>
        <v>0</v>
      </c>
      <c r="AS280" s="476">
        <f ca="1">IF($AP280=1,IF(INDIRECT(ADDRESS(($AN280-1)*3+$AO280+5,$AP280+20))="",0,INDIRECT(ADDRESS(($AN280-1)*3+$AO280+5,$AP280+20))),IF(INDIRECT(ADDRESS(($AN280-1)*3+$AO280+5,$AP280+20))="",0,IF(COUNTIF(INDIRECT(ADDRESS(($AN280-1)*36+($AO280-1)*12+6,COLUMN())):INDIRECT(ADDRESS(($AN280-1)*36+($AO280-1)*12+$AP280+4,COLUMN())),INDIRECT(ADDRESS(($AN280-1)*3+$AO280+5,$AP280+20)))&gt;=1,0,INDIRECT(ADDRESS(($AN280-1)*3+$AO280+5,$AP280+20)))))</f>
        <v>0</v>
      </c>
      <c r="AT280" s="468">
        <f ca="1">COUNTIF(INDIRECT("U"&amp;(ROW()+12*(($AN280-1)*3+$AO280)-ROW())/12+5):INDIRECT("AF"&amp;(ROW()+12*(($AN280-1)*3+$AO280)-ROW())/12+5),AS280)</f>
        <v>0</v>
      </c>
      <c r="AU280" s="468">
        <f ca="1">IF(AND(AQ280+AS280&gt;0,AR280+AT280&gt;0),COUNTIF(AU$6:AU279,"&gt;0")+1,0)</f>
        <v>0</v>
      </c>
    </row>
    <row r="281" spans="40:47" x14ac:dyDescent="0.15">
      <c r="AN281" s="468">
        <v>8</v>
      </c>
      <c r="AO281" s="468">
        <v>2</v>
      </c>
      <c r="AP281" s="468">
        <v>12</v>
      </c>
      <c r="AQ281" s="476">
        <f ca="1">IF($AP281=1,IF(INDIRECT(ADDRESS(($AN281-1)*3+$AO281+5,$AP281+7))="",0,INDIRECT(ADDRESS(($AN281-1)*3+$AO281+5,$AP281+7))),IF(INDIRECT(ADDRESS(($AN281-1)*3+$AO281+5,$AP281+7))="",0,IF(COUNTIF(INDIRECT(ADDRESS(($AN281-1)*36+($AO281-1)*12+6,COLUMN())):INDIRECT(ADDRESS(($AN281-1)*36+($AO281-1)*12+$AP281+4,COLUMN())),INDIRECT(ADDRESS(($AN281-1)*3+$AO281+5,$AP281+7)))&gt;=1,0,INDIRECT(ADDRESS(($AN281-1)*3+$AO281+5,$AP281+7)))))</f>
        <v>0</v>
      </c>
      <c r="AR281" s="468">
        <f ca="1">COUNTIF(INDIRECT("H"&amp;(ROW()+12*(($AN281-1)*3+$AO281)-ROW())/12+5):INDIRECT("S"&amp;(ROW()+12*(($AN281-1)*3+$AO281)-ROW())/12+5),AQ281)</f>
        <v>0</v>
      </c>
      <c r="AS281" s="476">
        <f ca="1">IF($AP281=1,IF(INDIRECT(ADDRESS(($AN281-1)*3+$AO281+5,$AP281+20))="",0,INDIRECT(ADDRESS(($AN281-1)*3+$AO281+5,$AP281+20))),IF(INDIRECT(ADDRESS(($AN281-1)*3+$AO281+5,$AP281+20))="",0,IF(COUNTIF(INDIRECT(ADDRESS(($AN281-1)*36+($AO281-1)*12+6,COLUMN())):INDIRECT(ADDRESS(($AN281-1)*36+($AO281-1)*12+$AP281+4,COLUMN())),INDIRECT(ADDRESS(($AN281-1)*3+$AO281+5,$AP281+20)))&gt;=1,0,INDIRECT(ADDRESS(($AN281-1)*3+$AO281+5,$AP281+20)))))</f>
        <v>0</v>
      </c>
      <c r="AT281" s="468">
        <f ca="1">COUNTIF(INDIRECT("U"&amp;(ROW()+12*(($AN281-1)*3+$AO281)-ROW())/12+5):INDIRECT("AF"&amp;(ROW()+12*(($AN281-1)*3+$AO281)-ROW())/12+5),AS281)</f>
        <v>0</v>
      </c>
      <c r="AU281" s="468">
        <f ca="1">IF(AND(AQ281+AS281&gt;0,AR281+AT281&gt;0),COUNTIF(AU$6:AU280,"&gt;0")+1,0)</f>
        <v>0</v>
      </c>
    </row>
    <row r="282" spans="40:47" x14ac:dyDescent="0.15">
      <c r="AN282" s="468">
        <v>8</v>
      </c>
      <c r="AO282" s="468">
        <v>3</v>
      </c>
      <c r="AP282" s="468">
        <v>1</v>
      </c>
      <c r="AQ282" s="476">
        <f ca="1">IF($AP282=1,IF(INDIRECT(ADDRESS(($AN282-1)*3+$AO282+5,$AP282+7))="",0,INDIRECT(ADDRESS(($AN282-1)*3+$AO282+5,$AP282+7))),IF(INDIRECT(ADDRESS(($AN282-1)*3+$AO282+5,$AP282+7))="",0,IF(COUNTIF(INDIRECT(ADDRESS(($AN282-1)*36+($AO282-1)*12+6,COLUMN())):INDIRECT(ADDRESS(($AN282-1)*36+($AO282-1)*12+$AP282+4,COLUMN())),INDIRECT(ADDRESS(($AN282-1)*3+$AO282+5,$AP282+7)))&gt;=1,0,INDIRECT(ADDRESS(($AN282-1)*3+$AO282+5,$AP282+7)))))</f>
        <v>0</v>
      </c>
      <c r="AR282" s="468">
        <f ca="1">COUNTIF(INDIRECT("H"&amp;(ROW()+12*(($AN282-1)*3+$AO282)-ROW())/12+5):INDIRECT("S"&amp;(ROW()+12*(($AN282-1)*3+$AO282)-ROW())/12+5),AQ282)</f>
        <v>0</v>
      </c>
      <c r="AS282" s="476">
        <f ca="1">IF($AP282=1,IF(INDIRECT(ADDRESS(($AN282-1)*3+$AO282+5,$AP282+20))="",0,INDIRECT(ADDRESS(($AN282-1)*3+$AO282+5,$AP282+20))),IF(INDIRECT(ADDRESS(($AN282-1)*3+$AO282+5,$AP282+20))="",0,IF(COUNTIF(INDIRECT(ADDRESS(($AN282-1)*36+($AO282-1)*12+6,COLUMN())):INDIRECT(ADDRESS(($AN282-1)*36+($AO282-1)*12+$AP282+4,COLUMN())),INDIRECT(ADDRESS(($AN282-1)*3+$AO282+5,$AP282+20)))&gt;=1,0,INDIRECT(ADDRESS(($AN282-1)*3+$AO282+5,$AP282+20)))))</f>
        <v>0</v>
      </c>
      <c r="AT282" s="468">
        <f ca="1">COUNTIF(INDIRECT("U"&amp;(ROW()+12*(($AN282-1)*3+$AO282)-ROW())/12+5):INDIRECT("AF"&amp;(ROW()+12*(($AN282-1)*3+$AO282)-ROW())/12+5),AS282)</f>
        <v>0</v>
      </c>
      <c r="AU282" s="468">
        <f ca="1">IF(AND(AQ282+AS282&gt;0,AR282+AT282&gt;0),COUNTIF(AU$6:AU281,"&gt;0")+1,0)</f>
        <v>0</v>
      </c>
    </row>
    <row r="283" spans="40:47" x14ac:dyDescent="0.15">
      <c r="AN283" s="468">
        <v>8</v>
      </c>
      <c r="AO283" s="468">
        <v>3</v>
      </c>
      <c r="AP283" s="468">
        <v>2</v>
      </c>
      <c r="AQ283" s="476">
        <f ca="1">IF($AP283=1,IF(INDIRECT(ADDRESS(($AN283-1)*3+$AO283+5,$AP283+7))="",0,INDIRECT(ADDRESS(($AN283-1)*3+$AO283+5,$AP283+7))),IF(INDIRECT(ADDRESS(($AN283-1)*3+$AO283+5,$AP283+7))="",0,IF(COUNTIF(INDIRECT(ADDRESS(($AN283-1)*36+($AO283-1)*12+6,COLUMN())):INDIRECT(ADDRESS(($AN283-1)*36+($AO283-1)*12+$AP283+4,COLUMN())),INDIRECT(ADDRESS(($AN283-1)*3+$AO283+5,$AP283+7)))&gt;=1,0,INDIRECT(ADDRESS(($AN283-1)*3+$AO283+5,$AP283+7)))))</f>
        <v>0</v>
      </c>
      <c r="AR283" s="468">
        <f ca="1">COUNTIF(INDIRECT("H"&amp;(ROW()+12*(($AN283-1)*3+$AO283)-ROW())/12+5):INDIRECT("S"&amp;(ROW()+12*(($AN283-1)*3+$AO283)-ROW())/12+5),AQ283)</f>
        <v>0</v>
      </c>
      <c r="AS283" s="476">
        <f ca="1">IF($AP283=1,IF(INDIRECT(ADDRESS(($AN283-1)*3+$AO283+5,$AP283+20))="",0,INDIRECT(ADDRESS(($AN283-1)*3+$AO283+5,$AP283+20))),IF(INDIRECT(ADDRESS(($AN283-1)*3+$AO283+5,$AP283+20))="",0,IF(COUNTIF(INDIRECT(ADDRESS(($AN283-1)*36+($AO283-1)*12+6,COLUMN())):INDIRECT(ADDRESS(($AN283-1)*36+($AO283-1)*12+$AP283+4,COLUMN())),INDIRECT(ADDRESS(($AN283-1)*3+$AO283+5,$AP283+20)))&gt;=1,0,INDIRECT(ADDRESS(($AN283-1)*3+$AO283+5,$AP283+20)))))</f>
        <v>0</v>
      </c>
      <c r="AT283" s="468">
        <f ca="1">COUNTIF(INDIRECT("U"&amp;(ROW()+12*(($AN283-1)*3+$AO283)-ROW())/12+5):INDIRECT("AF"&amp;(ROW()+12*(($AN283-1)*3+$AO283)-ROW())/12+5),AS283)</f>
        <v>0</v>
      </c>
      <c r="AU283" s="468">
        <f ca="1">IF(AND(AQ283+AS283&gt;0,AR283+AT283&gt;0),COUNTIF(AU$6:AU282,"&gt;0")+1,0)</f>
        <v>0</v>
      </c>
    </row>
    <row r="284" spans="40:47" x14ac:dyDescent="0.15">
      <c r="AN284" s="468">
        <v>8</v>
      </c>
      <c r="AO284" s="468">
        <v>3</v>
      </c>
      <c r="AP284" s="468">
        <v>3</v>
      </c>
      <c r="AQ284" s="476">
        <f ca="1">IF($AP284=1,IF(INDIRECT(ADDRESS(($AN284-1)*3+$AO284+5,$AP284+7))="",0,INDIRECT(ADDRESS(($AN284-1)*3+$AO284+5,$AP284+7))),IF(INDIRECT(ADDRESS(($AN284-1)*3+$AO284+5,$AP284+7))="",0,IF(COUNTIF(INDIRECT(ADDRESS(($AN284-1)*36+($AO284-1)*12+6,COLUMN())):INDIRECT(ADDRESS(($AN284-1)*36+($AO284-1)*12+$AP284+4,COLUMN())),INDIRECT(ADDRESS(($AN284-1)*3+$AO284+5,$AP284+7)))&gt;=1,0,INDIRECT(ADDRESS(($AN284-1)*3+$AO284+5,$AP284+7)))))</f>
        <v>0</v>
      </c>
      <c r="AR284" s="468">
        <f ca="1">COUNTIF(INDIRECT("H"&amp;(ROW()+12*(($AN284-1)*3+$AO284)-ROW())/12+5):INDIRECT("S"&amp;(ROW()+12*(($AN284-1)*3+$AO284)-ROW())/12+5),AQ284)</f>
        <v>0</v>
      </c>
      <c r="AS284" s="476">
        <f ca="1">IF($AP284=1,IF(INDIRECT(ADDRESS(($AN284-1)*3+$AO284+5,$AP284+20))="",0,INDIRECT(ADDRESS(($AN284-1)*3+$AO284+5,$AP284+20))),IF(INDIRECT(ADDRESS(($AN284-1)*3+$AO284+5,$AP284+20))="",0,IF(COUNTIF(INDIRECT(ADDRESS(($AN284-1)*36+($AO284-1)*12+6,COLUMN())):INDIRECT(ADDRESS(($AN284-1)*36+($AO284-1)*12+$AP284+4,COLUMN())),INDIRECT(ADDRESS(($AN284-1)*3+$AO284+5,$AP284+20)))&gt;=1,0,INDIRECT(ADDRESS(($AN284-1)*3+$AO284+5,$AP284+20)))))</f>
        <v>0</v>
      </c>
      <c r="AT284" s="468">
        <f ca="1">COUNTIF(INDIRECT("U"&amp;(ROW()+12*(($AN284-1)*3+$AO284)-ROW())/12+5):INDIRECT("AF"&amp;(ROW()+12*(($AN284-1)*3+$AO284)-ROW())/12+5),AS284)</f>
        <v>0</v>
      </c>
      <c r="AU284" s="468">
        <f ca="1">IF(AND(AQ284+AS284&gt;0,AR284+AT284&gt;0),COUNTIF(AU$6:AU283,"&gt;0")+1,0)</f>
        <v>0</v>
      </c>
    </row>
    <row r="285" spans="40:47" x14ac:dyDescent="0.15">
      <c r="AN285" s="468">
        <v>8</v>
      </c>
      <c r="AO285" s="468">
        <v>3</v>
      </c>
      <c r="AP285" s="468">
        <v>4</v>
      </c>
      <c r="AQ285" s="476">
        <f ca="1">IF($AP285=1,IF(INDIRECT(ADDRESS(($AN285-1)*3+$AO285+5,$AP285+7))="",0,INDIRECT(ADDRESS(($AN285-1)*3+$AO285+5,$AP285+7))),IF(INDIRECT(ADDRESS(($AN285-1)*3+$AO285+5,$AP285+7))="",0,IF(COUNTIF(INDIRECT(ADDRESS(($AN285-1)*36+($AO285-1)*12+6,COLUMN())):INDIRECT(ADDRESS(($AN285-1)*36+($AO285-1)*12+$AP285+4,COLUMN())),INDIRECT(ADDRESS(($AN285-1)*3+$AO285+5,$AP285+7)))&gt;=1,0,INDIRECT(ADDRESS(($AN285-1)*3+$AO285+5,$AP285+7)))))</f>
        <v>0</v>
      </c>
      <c r="AR285" s="468">
        <f ca="1">COUNTIF(INDIRECT("H"&amp;(ROW()+12*(($AN285-1)*3+$AO285)-ROW())/12+5):INDIRECT("S"&amp;(ROW()+12*(($AN285-1)*3+$AO285)-ROW())/12+5),AQ285)</f>
        <v>0</v>
      </c>
      <c r="AS285" s="476">
        <f ca="1">IF($AP285=1,IF(INDIRECT(ADDRESS(($AN285-1)*3+$AO285+5,$AP285+20))="",0,INDIRECT(ADDRESS(($AN285-1)*3+$AO285+5,$AP285+20))),IF(INDIRECT(ADDRESS(($AN285-1)*3+$AO285+5,$AP285+20))="",0,IF(COUNTIF(INDIRECT(ADDRESS(($AN285-1)*36+($AO285-1)*12+6,COLUMN())):INDIRECT(ADDRESS(($AN285-1)*36+($AO285-1)*12+$AP285+4,COLUMN())),INDIRECT(ADDRESS(($AN285-1)*3+$AO285+5,$AP285+20)))&gt;=1,0,INDIRECT(ADDRESS(($AN285-1)*3+$AO285+5,$AP285+20)))))</f>
        <v>0</v>
      </c>
      <c r="AT285" s="468">
        <f ca="1">COUNTIF(INDIRECT("U"&amp;(ROW()+12*(($AN285-1)*3+$AO285)-ROW())/12+5):INDIRECT("AF"&amp;(ROW()+12*(($AN285-1)*3+$AO285)-ROW())/12+5),AS285)</f>
        <v>0</v>
      </c>
      <c r="AU285" s="468">
        <f ca="1">IF(AND(AQ285+AS285&gt;0,AR285+AT285&gt;0),COUNTIF(AU$6:AU284,"&gt;0")+1,0)</f>
        <v>0</v>
      </c>
    </row>
    <row r="286" spans="40:47" x14ac:dyDescent="0.15">
      <c r="AN286" s="468">
        <v>8</v>
      </c>
      <c r="AO286" s="468">
        <v>3</v>
      </c>
      <c r="AP286" s="468">
        <v>5</v>
      </c>
      <c r="AQ286" s="476">
        <f ca="1">IF($AP286=1,IF(INDIRECT(ADDRESS(($AN286-1)*3+$AO286+5,$AP286+7))="",0,INDIRECT(ADDRESS(($AN286-1)*3+$AO286+5,$AP286+7))),IF(INDIRECT(ADDRESS(($AN286-1)*3+$AO286+5,$AP286+7))="",0,IF(COUNTIF(INDIRECT(ADDRESS(($AN286-1)*36+($AO286-1)*12+6,COLUMN())):INDIRECT(ADDRESS(($AN286-1)*36+($AO286-1)*12+$AP286+4,COLUMN())),INDIRECT(ADDRESS(($AN286-1)*3+$AO286+5,$AP286+7)))&gt;=1,0,INDIRECT(ADDRESS(($AN286-1)*3+$AO286+5,$AP286+7)))))</f>
        <v>0</v>
      </c>
      <c r="AR286" s="468">
        <f ca="1">COUNTIF(INDIRECT("H"&amp;(ROW()+12*(($AN286-1)*3+$AO286)-ROW())/12+5):INDIRECT("S"&amp;(ROW()+12*(($AN286-1)*3+$AO286)-ROW())/12+5),AQ286)</f>
        <v>0</v>
      </c>
      <c r="AS286" s="476">
        <f ca="1">IF($AP286=1,IF(INDIRECT(ADDRESS(($AN286-1)*3+$AO286+5,$AP286+20))="",0,INDIRECT(ADDRESS(($AN286-1)*3+$AO286+5,$AP286+20))),IF(INDIRECT(ADDRESS(($AN286-1)*3+$AO286+5,$AP286+20))="",0,IF(COUNTIF(INDIRECT(ADDRESS(($AN286-1)*36+($AO286-1)*12+6,COLUMN())):INDIRECT(ADDRESS(($AN286-1)*36+($AO286-1)*12+$AP286+4,COLUMN())),INDIRECT(ADDRESS(($AN286-1)*3+$AO286+5,$AP286+20)))&gt;=1,0,INDIRECT(ADDRESS(($AN286-1)*3+$AO286+5,$AP286+20)))))</f>
        <v>0</v>
      </c>
      <c r="AT286" s="468">
        <f ca="1">COUNTIF(INDIRECT("U"&amp;(ROW()+12*(($AN286-1)*3+$AO286)-ROW())/12+5):INDIRECT("AF"&amp;(ROW()+12*(($AN286-1)*3+$AO286)-ROW())/12+5),AS286)</f>
        <v>0</v>
      </c>
      <c r="AU286" s="468">
        <f ca="1">IF(AND(AQ286+AS286&gt;0,AR286+AT286&gt;0),COUNTIF(AU$6:AU285,"&gt;0")+1,0)</f>
        <v>0</v>
      </c>
    </row>
    <row r="287" spans="40:47" x14ac:dyDescent="0.15">
      <c r="AN287" s="468">
        <v>8</v>
      </c>
      <c r="AO287" s="468">
        <v>3</v>
      </c>
      <c r="AP287" s="468">
        <v>6</v>
      </c>
      <c r="AQ287" s="476">
        <f ca="1">IF($AP287=1,IF(INDIRECT(ADDRESS(($AN287-1)*3+$AO287+5,$AP287+7))="",0,INDIRECT(ADDRESS(($AN287-1)*3+$AO287+5,$AP287+7))),IF(INDIRECT(ADDRESS(($AN287-1)*3+$AO287+5,$AP287+7))="",0,IF(COUNTIF(INDIRECT(ADDRESS(($AN287-1)*36+($AO287-1)*12+6,COLUMN())):INDIRECT(ADDRESS(($AN287-1)*36+($AO287-1)*12+$AP287+4,COLUMN())),INDIRECT(ADDRESS(($AN287-1)*3+$AO287+5,$AP287+7)))&gt;=1,0,INDIRECT(ADDRESS(($AN287-1)*3+$AO287+5,$AP287+7)))))</f>
        <v>0</v>
      </c>
      <c r="AR287" s="468">
        <f ca="1">COUNTIF(INDIRECT("H"&amp;(ROW()+12*(($AN287-1)*3+$AO287)-ROW())/12+5):INDIRECT("S"&amp;(ROW()+12*(($AN287-1)*3+$AO287)-ROW())/12+5),AQ287)</f>
        <v>0</v>
      </c>
      <c r="AS287" s="476">
        <f ca="1">IF($AP287=1,IF(INDIRECT(ADDRESS(($AN287-1)*3+$AO287+5,$AP287+20))="",0,INDIRECT(ADDRESS(($AN287-1)*3+$AO287+5,$AP287+20))),IF(INDIRECT(ADDRESS(($AN287-1)*3+$AO287+5,$AP287+20))="",0,IF(COUNTIF(INDIRECT(ADDRESS(($AN287-1)*36+($AO287-1)*12+6,COLUMN())):INDIRECT(ADDRESS(($AN287-1)*36+($AO287-1)*12+$AP287+4,COLUMN())),INDIRECT(ADDRESS(($AN287-1)*3+$AO287+5,$AP287+20)))&gt;=1,0,INDIRECT(ADDRESS(($AN287-1)*3+$AO287+5,$AP287+20)))))</f>
        <v>0</v>
      </c>
      <c r="AT287" s="468">
        <f ca="1">COUNTIF(INDIRECT("U"&amp;(ROW()+12*(($AN287-1)*3+$AO287)-ROW())/12+5):INDIRECT("AF"&amp;(ROW()+12*(($AN287-1)*3+$AO287)-ROW())/12+5),AS287)</f>
        <v>0</v>
      </c>
      <c r="AU287" s="468">
        <f ca="1">IF(AND(AQ287+AS287&gt;0,AR287+AT287&gt;0),COUNTIF(AU$6:AU286,"&gt;0")+1,0)</f>
        <v>0</v>
      </c>
    </row>
    <row r="288" spans="40:47" x14ac:dyDescent="0.15">
      <c r="AN288" s="468">
        <v>8</v>
      </c>
      <c r="AO288" s="468">
        <v>3</v>
      </c>
      <c r="AP288" s="468">
        <v>7</v>
      </c>
      <c r="AQ288" s="476">
        <f ca="1">IF($AP288=1,IF(INDIRECT(ADDRESS(($AN288-1)*3+$AO288+5,$AP288+7))="",0,INDIRECT(ADDRESS(($AN288-1)*3+$AO288+5,$AP288+7))),IF(INDIRECT(ADDRESS(($AN288-1)*3+$AO288+5,$AP288+7))="",0,IF(COUNTIF(INDIRECT(ADDRESS(($AN288-1)*36+($AO288-1)*12+6,COLUMN())):INDIRECT(ADDRESS(($AN288-1)*36+($AO288-1)*12+$AP288+4,COLUMN())),INDIRECT(ADDRESS(($AN288-1)*3+$AO288+5,$AP288+7)))&gt;=1,0,INDIRECT(ADDRESS(($AN288-1)*3+$AO288+5,$AP288+7)))))</f>
        <v>0</v>
      </c>
      <c r="AR288" s="468">
        <f ca="1">COUNTIF(INDIRECT("H"&amp;(ROW()+12*(($AN288-1)*3+$AO288)-ROW())/12+5):INDIRECT("S"&amp;(ROW()+12*(($AN288-1)*3+$AO288)-ROW())/12+5),AQ288)</f>
        <v>0</v>
      </c>
      <c r="AS288" s="476">
        <f ca="1">IF($AP288=1,IF(INDIRECT(ADDRESS(($AN288-1)*3+$AO288+5,$AP288+20))="",0,INDIRECT(ADDRESS(($AN288-1)*3+$AO288+5,$AP288+20))),IF(INDIRECT(ADDRESS(($AN288-1)*3+$AO288+5,$AP288+20))="",0,IF(COUNTIF(INDIRECT(ADDRESS(($AN288-1)*36+($AO288-1)*12+6,COLUMN())):INDIRECT(ADDRESS(($AN288-1)*36+($AO288-1)*12+$AP288+4,COLUMN())),INDIRECT(ADDRESS(($AN288-1)*3+$AO288+5,$AP288+20)))&gt;=1,0,INDIRECT(ADDRESS(($AN288-1)*3+$AO288+5,$AP288+20)))))</f>
        <v>0</v>
      </c>
      <c r="AT288" s="468">
        <f ca="1">COUNTIF(INDIRECT("U"&amp;(ROW()+12*(($AN288-1)*3+$AO288)-ROW())/12+5):INDIRECT("AF"&amp;(ROW()+12*(($AN288-1)*3+$AO288)-ROW())/12+5),AS288)</f>
        <v>0</v>
      </c>
      <c r="AU288" s="468">
        <f ca="1">IF(AND(AQ288+AS288&gt;0,AR288+AT288&gt;0),COUNTIF(AU$6:AU287,"&gt;0")+1,0)</f>
        <v>0</v>
      </c>
    </row>
    <row r="289" spans="40:47" x14ac:dyDescent="0.15">
      <c r="AN289" s="468">
        <v>8</v>
      </c>
      <c r="AO289" s="468">
        <v>3</v>
      </c>
      <c r="AP289" s="468">
        <v>8</v>
      </c>
      <c r="AQ289" s="476">
        <f ca="1">IF($AP289=1,IF(INDIRECT(ADDRESS(($AN289-1)*3+$AO289+5,$AP289+7))="",0,INDIRECT(ADDRESS(($AN289-1)*3+$AO289+5,$AP289+7))),IF(INDIRECT(ADDRESS(($AN289-1)*3+$AO289+5,$AP289+7))="",0,IF(COUNTIF(INDIRECT(ADDRESS(($AN289-1)*36+($AO289-1)*12+6,COLUMN())):INDIRECT(ADDRESS(($AN289-1)*36+($AO289-1)*12+$AP289+4,COLUMN())),INDIRECT(ADDRESS(($AN289-1)*3+$AO289+5,$AP289+7)))&gt;=1,0,INDIRECT(ADDRESS(($AN289-1)*3+$AO289+5,$AP289+7)))))</f>
        <v>0</v>
      </c>
      <c r="AR289" s="468">
        <f ca="1">COUNTIF(INDIRECT("H"&amp;(ROW()+12*(($AN289-1)*3+$AO289)-ROW())/12+5):INDIRECT("S"&amp;(ROW()+12*(($AN289-1)*3+$AO289)-ROW())/12+5),AQ289)</f>
        <v>0</v>
      </c>
      <c r="AS289" s="476">
        <f ca="1">IF($AP289=1,IF(INDIRECT(ADDRESS(($AN289-1)*3+$AO289+5,$AP289+20))="",0,INDIRECT(ADDRESS(($AN289-1)*3+$AO289+5,$AP289+20))),IF(INDIRECT(ADDRESS(($AN289-1)*3+$AO289+5,$AP289+20))="",0,IF(COUNTIF(INDIRECT(ADDRESS(($AN289-1)*36+($AO289-1)*12+6,COLUMN())):INDIRECT(ADDRESS(($AN289-1)*36+($AO289-1)*12+$AP289+4,COLUMN())),INDIRECT(ADDRESS(($AN289-1)*3+$AO289+5,$AP289+20)))&gt;=1,0,INDIRECT(ADDRESS(($AN289-1)*3+$AO289+5,$AP289+20)))))</f>
        <v>0</v>
      </c>
      <c r="AT289" s="468">
        <f ca="1">COUNTIF(INDIRECT("U"&amp;(ROW()+12*(($AN289-1)*3+$AO289)-ROW())/12+5):INDIRECT("AF"&amp;(ROW()+12*(($AN289-1)*3+$AO289)-ROW())/12+5),AS289)</f>
        <v>0</v>
      </c>
      <c r="AU289" s="468">
        <f ca="1">IF(AND(AQ289+AS289&gt;0,AR289+AT289&gt;0),COUNTIF(AU$6:AU288,"&gt;0")+1,0)</f>
        <v>0</v>
      </c>
    </row>
    <row r="290" spans="40:47" x14ac:dyDescent="0.15">
      <c r="AN290" s="468">
        <v>8</v>
      </c>
      <c r="AO290" s="468">
        <v>3</v>
      </c>
      <c r="AP290" s="468">
        <v>9</v>
      </c>
      <c r="AQ290" s="476">
        <f ca="1">IF($AP290=1,IF(INDIRECT(ADDRESS(($AN290-1)*3+$AO290+5,$AP290+7))="",0,INDIRECT(ADDRESS(($AN290-1)*3+$AO290+5,$AP290+7))),IF(INDIRECT(ADDRESS(($AN290-1)*3+$AO290+5,$AP290+7))="",0,IF(COUNTIF(INDIRECT(ADDRESS(($AN290-1)*36+($AO290-1)*12+6,COLUMN())):INDIRECT(ADDRESS(($AN290-1)*36+($AO290-1)*12+$AP290+4,COLUMN())),INDIRECT(ADDRESS(($AN290-1)*3+$AO290+5,$AP290+7)))&gt;=1,0,INDIRECT(ADDRESS(($AN290-1)*3+$AO290+5,$AP290+7)))))</f>
        <v>0</v>
      </c>
      <c r="AR290" s="468">
        <f ca="1">COUNTIF(INDIRECT("H"&amp;(ROW()+12*(($AN290-1)*3+$AO290)-ROW())/12+5):INDIRECT("S"&amp;(ROW()+12*(($AN290-1)*3+$AO290)-ROW())/12+5),AQ290)</f>
        <v>0</v>
      </c>
      <c r="AS290" s="476">
        <f ca="1">IF($AP290=1,IF(INDIRECT(ADDRESS(($AN290-1)*3+$AO290+5,$AP290+20))="",0,INDIRECT(ADDRESS(($AN290-1)*3+$AO290+5,$AP290+20))),IF(INDIRECT(ADDRESS(($AN290-1)*3+$AO290+5,$AP290+20))="",0,IF(COUNTIF(INDIRECT(ADDRESS(($AN290-1)*36+($AO290-1)*12+6,COLUMN())):INDIRECT(ADDRESS(($AN290-1)*36+($AO290-1)*12+$AP290+4,COLUMN())),INDIRECT(ADDRESS(($AN290-1)*3+$AO290+5,$AP290+20)))&gt;=1,0,INDIRECT(ADDRESS(($AN290-1)*3+$AO290+5,$AP290+20)))))</f>
        <v>0</v>
      </c>
      <c r="AT290" s="468">
        <f ca="1">COUNTIF(INDIRECT("U"&amp;(ROW()+12*(($AN290-1)*3+$AO290)-ROW())/12+5):INDIRECT("AF"&amp;(ROW()+12*(($AN290-1)*3+$AO290)-ROW())/12+5),AS290)</f>
        <v>0</v>
      </c>
      <c r="AU290" s="468">
        <f ca="1">IF(AND(AQ290+AS290&gt;0,AR290+AT290&gt;0),COUNTIF(AU$6:AU289,"&gt;0")+1,0)</f>
        <v>0</v>
      </c>
    </row>
    <row r="291" spans="40:47" x14ac:dyDescent="0.15">
      <c r="AN291" s="468">
        <v>8</v>
      </c>
      <c r="AO291" s="468">
        <v>3</v>
      </c>
      <c r="AP291" s="468">
        <v>10</v>
      </c>
      <c r="AQ291" s="476">
        <f ca="1">IF($AP291=1,IF(INDIRECT(ADDRESS(($AN291-1)*3+$AO291+5,$AP291+7))="",0,INDIRECT(ADDRESS(($AN291-1)*3+$AO291+5,$AP291+7))),IF(INDIRECT(ADDRESS(($AN291-1)*3+$AO291+5,$AP291+7))="",0,IF(COUNTIF(INDIRECT(ADDRESS(($AN291-1)*36+($AO291-1)*12+6,COLUMN())):INDIRECT(ADDRESS(($AN291-1)*36+($AO291-1)*12+$AP291+4,COLUMN())),INDIRECT(ADDRESS(($AN291-1)*3+$AO291+5,$AP291+7)))&gt;=1,0,INDIRECT(ADDRESS(($AN291-1)*3+$AO291+5,$AP291+7)))))</f>
        <v>0</v>
      </c>
      <c r="AR291" s="468">
        <f ca="1">COUNTIF(INDIRECT("H"&amp;(ROW()+12*(($AN291-1)*3+$AO291)-ROW())/12+5):INDIRECT("S"&amp;(ROW()+12*(($AN291-1)*3+$AO291)-ROW())/12+5),AQ291)</f>
        <v>0</v>
      </c>
      <c r="AS291" s="476">
        <f ca="1">IF($AP291=1,IF(INDIRECT(ADDRESS(($AN291-1)*3+$AO291+5,$AP291+20))="",0,INDIRECT(ADDRESS(($AN291-1)*3+$AO291+5,$AP291+20))),IF(INDIRECT(ADDRESS(($AN291-1)*3+$AO291+5,$AP291+20))="",0,IF(COUNTIF(INDIRECT(ADDRESS(($AN291-1)*36+($AO291-1)*12+6,COLUMN())):INDIRECT(ADDRESS(($AN291-1)*36+($AO291-1)*12+$AP291+4,COLUMN())),INDIRECT(ADDRESS(($AN291-1)*3+$AO291+5,$AP291+20)))&gt;=1,0,INDIRECT(ADDRESS(($AN291-1)*3+$AO291+5,$AP291+20)))))</f>
        <v>0</v>
      </c>
      <c r="AT291" s="468">
        <f ca="1">COUNTIF(INDIRECT("U"&amp;(ROW()+12*(($AN291-1)*3+$AO291)-ROW())/12+5):INDIRECT("AF"&amp;(ROW()+12*(($AN291-1)*3+$AO291)-ROW())/12+5),AS291)</f>
        <v>0</v>
      </c>
      <c r="AU291" s="468">
        <f ca="1">IF(AND(AQ291+AS291&gt;0,AR291+AT291&gt;0),COUNTIF(AU$6:AU290,"&gt;0")+1,0)</f>
        <v>0</v>
      </c>
    </row>
    <row r="292" spans="40:47" x14ac:dyDescent="0.15">
      <c r="AN292" s="468">
        <v>8</v>
      </c>
      <c r="AO292" s="468">
        <v>3</v>
      </c>
      <c r="AP292" s="468">
        <v>11</v>
      </c>
      <c r="AQ292" s="476">
        <f ca="1">IF($AP292=1,IF(INDIRECT(ADDRESS(($AN292-1)*3+$AO292+5,$AP292+7))="",0,INDIRECT(ADDRESS(($AN292-1)*3+$AO292+5,$AP292+7))),IF(INDIRECT(ADDRESS(($AN292-1)*3+$AO292+5,$AP292+7))="",0,IF(COUNTIF(INDIRECT(ADDRESS(($AN292-1)*36+($AO292-1)*12+6,COLUMN())):INDIRECT(ADDRESS(($AN292-1)*36+($AO292-1)*12+$AP292+4,COLUMN())),INDIRECT(ADDRESS(($AN292-1)*3+$AO292+5,$AP292+7)))&gt;=1,0,INDIRECT(ADDRESS(($AN292-1)*3+$AO292+5,$AP292+7)))))</f>
        <v>0</v>
      </c>
      <c r="AR292" s="468">
        <f ca="1">COUNTIF(INDIRECT("H"&amp;(ROW()+12*(($AN292-1)*3+$AO292)-ROW())/12+5):INDIRECT("S"&amp;(ROW()+12*(($AN292-1)*3+$AO292)-ROW())/12+5),AQ292)</f>
        <v>0</v>
      </c>
      <c r="AS292" s="476">
        <f ca="1">IF($AP292=1,IF(INDIRECT(ADDRESS(($AN292-1)*3+$AO292+5,$AP292+20))="",0,INDIRECT(ADDRESS(($AN292-1)*3+$AO292+5,$AP292+20))),IF(INDIRECT(ADDRESS(($AN292-1)*3+$AO292+5,$AP292+20))="",0,IF(COUNTIF(INDIRECT(ADDRESS(($AN292-1)*36+($AO292-1)*12+6,COLUMN())):INDIRECT(ADDRESS(($AN292-1)*36+($AO292-1)*12+$AP292+4,COLUMN())),INDIRECT(ADDRESS(($AN292-1)*3+$AO292+5,$AP292+20)))&gt;=1,0,INDIRECT(ADDRESS(($AN292-1)*3+$AO292+5,$AP292+20)))))</f>
        <v>0</v>
      </c>
      <c r="AT292" s="468">
        <f ca="1">COUNTIF(INDIRECT("U"&amp;(ROW()+12*(($AN292-1)*3+$AO292)-ROW())/12+5):INDIRECT("AF"&amp;(ROW()+12*(($AN292-1)*3+$AO292)-ROW())/12+5),AS292)</f>
        <v>0</v>
      </c>
      <c r="AU292" s="468">
        <f ca="1">IF(AND(AQ292+AS292&gt;0,AR292+AT292&gt;0),COUNTIF(AU$6:AU291,"&gt;0")+1,0)</f>
        <v>0</v>
      </c>
    </row>
    <row r="293" spans="40:47" x14ac:dyDescent="0.15">
      <c r="AN293" s="468">
        <v>8</v>
      </c>
      <c r="AO293" s="468">
        <v>3</v>
      </c>
      <c r="AP293" s="468">
        <v>12</v>
      </c>
      <c r="AQ293" s="476">
        <f ca="1">IF($AP293=1,IF(INDIRECT(ADDRESS(($AN293-1)*3+$AO293+5,$AP293+7))="",0,INDIRECT(ADDRESS(($AN293-1)*3+$AO293+5,$AP293+7))),IF(INDIRECT(ADDRESS(($AN293-1)*3+$AO293+5,$AP293+7))="",0,IF(COUNTIF(INDIRECT(ADDRESS(($AN293-1)*36+($AO293-1)*12+6,COLUMN())):INDIRECT(ADDRESS(($AN293-1)*36+($AO293-1)*12+$AP293+4,COLUMN())),INDIRECT(ADDRESS(($AN293-1)*3+$AO293+5,$AP293+7)))&gt;=1,0,INDIRECT(ADDRESS(($AN293-1)*3+$AO293+5,$AP293+7)))))</f>
        <v>0</v>
      </c>
      <c r="AR293" s="468">
        <f ca="1">COUNTIF(INDIRECT("H"&amp;(ROW()+12*(($AN293-1)*3+$AO293)-ROW())/12+5):INDIRECT("S"&amp;(ROW()+12*(($AN293-1)*3+$AO293)-ROW())/12+5),AQ293)</f>
        <v>0</v>
      </c>
      <c r="AS293" s="476">
        <f ca="1">IF($AP293=1,IF(INDIRECT(ADDRESS(($AN293-1)*3+$AO293+5,$AP293+20))="",0,INDIRECT(ADDRESS(($AN293-1)*3+$AO293+5,$AP293+20))),IF(INDIRECT(ADDRESS(($AN293-1)*3+$AO293+5,$AP293+20))="",0,IF(COUNTIF(INDIRECT(ADDRESS(($AN293-1)*36+($AO293-1)*12+6,COLUMN())):INDIRECT(ADDRESS(($AN293-1)*36+($AO293-1)*12+$AP293+4,COLUMN())),INDIRECT(ADDRESS(($AN293-1)*3+$AO293+5,$AP293+20)))&gt;=1,0,INDIRECT(ADDRESS(($AN293-1)*3+$AO293+5,$AP293+20)))))</f>
        <v>0</v>
      </c>
      <c r="AT293" s="468">
        <f ca="1">COUNTIF(INDIRECT("U"&amp;(ROW()+12*(($AN293-1)*3+$AO293)-ROW())/12+5):INDIRECT("AF"&amp;(ROW()+12*(($AN293-1)*3+$AO293)-ROW())/12+5),AS293)</f>
        <v>0</v>
      </c>
      <c r="AU293" s="468">
        <f ca="1">IF(AND(AQ293+AS293&gt;0,AR293+AT293&gt;0),COUNTIF(AU$6:AU292,"&gt;0")+1,0)</f>
        <v>0</v>
      </c>
    </row>
    <row r="294" spans="40:47" x14ac:dyDescent="0.15">
      <c r="AN294" s="468">
        <v>9</v>
      </c>
      <c r="AO294" s="468">
        <v>1</v>
      </c>
      <c r="AP294" s="468">
        <v>1</v>
      </c>
      <c r="AQ294" s="476">
        <f ca="1">IF($AP294=1,IF(INDIRECT(ADDRESS(($AN294-1)*3+$AO294+5,$AP294+7))="",0,INDIRECT(ADDRESS(($AN294-1)*3+$AO294+5,$AP294+7))),IF(INDIRECT(ADDRESS(($AN294-1)*3+$AO294+5,$AP294+7))="",0,IF(COUNTIF(INDIRECT(ADDRESS(($AN294-1)*36+($AO294-1)*12+6,COLUMN())):INDIRECT(ADDRESS(($AN294-1)*36+($AO294-1)*12+$AP294+4,COLUMN())),INDIRECT(ADDRESS(($AN294-1)*3+$AO294+5,$AP294+7)))&gt;=1,0,INDIRECT(ADDRESS(($AN294-1)*3+$AO294+5,$AP294+7)))))</f>
        <v>0</v>
      </c>
      <c r="AR294" s="468">
        <f ca="1">COUNTIF(INDIRECT("H"&amp;(ROW()+12*(($AN294-1)*3+$AO294)-ROW())/12+5):INDIRECT("S"&amp;(ROW()+12*(($AN294-1)*3+$AO294)-ROW())/12+5),AQ294)</f>
        <v>0</v>
      </c>
      <c r="AS294" s="476">
        <f ca="1">IF($AP294=1,IF(INDIRECT(ADDRESS(($AN294-1)*3+$AO294+5,$AP294+20))="",0,INDIRECT(ADDRESS(($AN294-1)*3+$AO294+5,$AP294+20))),IF(INDIRECT(ADDRESS(($AN294-1)*3+$AO294+5,$AP294+20))="",0,IF(COUNTIF(INDIRECT(ADDRESS(($AN294-1)*36+($AO294-1)*12+6,COLUMN())):INDIRECT(ADDRESS(($AN294-1)*36+($AO294-1)*12+$AP294+4,COLUMN())),INDIRECT(ADDRESS(($AN294-1)*3+$AO294+5,$AP294+20)))&gt;=1,0,INDIRECT(ADDRESS(($AN294-1)*3+$AO294+5,$AP294+20)))))</f>
        <v>0</v>
      </c>
      <c r="AT294" s="468">
        <f ca="1">COUNTIF(INDIRECT("U"&amp;(ROW()+12*(($AN294-1)*3+$AO294)-ROW())/12+5):INDIRECT("AF"&amp;(ROW()+12*(($AN294-1)*3+$AO294)-ROW())/12+5),AS294)</f>
        <v>0</v>
      </c>
      <c r="AU294" s="468">
        <f ca="1">IF(AND(AQ294+AS294&gt;0,AR294+AT294&gt;0),COUNTIF(AU$6:AU293,"&gt;0")+1,0)</f>
        <v>0</v>
      </c>
    </row>
    <row r="295" spans="40:47" x14ac:dyDescent="0.15">
      <c r="AN295" s="468">
        <v>9</v>
      </c>
      <c r="AO295" s="468">
        <v>1</v>
      </c>
      <c r="AP295" s="468">
        <v>2</v>
      </c>
      <c r="AQ295" s="476">
        <f ca="1">IF($AP295=1,IF(INDIRECT(ADDRESS(($AN295-1)*3+$AO295+5,$AP295+7))="",0,INDIRECT(ADDRESS(($AN295-1)*3+$AO295+5,$AP295+7))),IF(INDIRECT(ADDRESS(($AN295-1)*3+$AO295+5,$AP295+7))="",0,IF(COUNTIF(INDIRECT(ADDRESS(($AN295-1)*36+($AO295-1)*12+6,COLUMN())):INDIRECT(ADDRESS(($AN295-1)*36+($AO295-1)*12+$AP295+4,COLUMN())),INDIRECT(ADDRESS(($AN295-1)*3+$AO295+5,$AP295+7)))&gt;=1,0,INDIRECT(ADDRESS(($AN295-1)*3+$AO295+5,$AP295+7)))))</f>
        <v>0</v>
      </c>
      <c r="AR295" s="468">
        <f ca="1">COUNTIF(INDIRECT("H"&amp;(ROW()+12*(($AN295-1)*3+$AO295)-ROW())/12+5):INDIRECT("S"&amp;(ROW()+12*(($AN295-1)*3+$AO295)-ROW())/12+5),AQ295)</f>
        <v>0</v>
      </c>
      <c r="AS295" s="476">
        <f ca="1">IF($AP295=1,IF(INDIRECT(ADDRESS(($AN295-1)*3+$AO295+5,$AP295+20))="",0,INDIRECT(ADDRESS(($AN295-1)*3+$AO295+5,$AP295+20))),IF(INDIRECT(ADDRESS(($AN295-1)*3+$AO295+5,$AP295+20))="",0,IF(COUNTIF(INDIRECT(ADDRESS(($AN295-1)*36+($AO295-1)*12+6,COLUMN())):INDIRECT(ADDRESS(($AN295-1)*36+($AO295-1)*12+$AP295+4,COLUMN())),INDIRECT(ADDRESS(($AN295-1)*3+$AO295+5,$AP295+20)))&gt;=1,0,INDIRECT(ADDRESS(($AN295-1)*3+$AO295+5,$AP295+20)))))</f>
        <v>0</v>
      </c>
      <c r="AT295" s="468">
        <f ca="1">COUNTIF(INDIRECT("U"&amp;(ROW()+12*(($AN295-1)*3+$AO295)-ROW())/12+5):INDIRECT("AF"&amp;(ROW()+12*(($AN295-1)*3+$AO295)-ROW())/12+5),AS295)</f>
        <v>0</v>
      </c>
      <c r="AU295" s="468">
        <f ca="1">IF(AND(AQ295+AS295&gt;0,AR295+AT295&gt;0),COUNTIF(AU$6:AU294,"&gt;0")+1,0)</f>
        <v>0</v>
      </c>
    </row>
    <row r="296" spans="40:47" x14ac:dyDescent="0.15">
      <c r="AN296" s="468">
        <v>9</v>
      </c>
      <c r="AO296" s="468">
        <v>1</v>
      </c>
      <c r="AP296" s="468">
        <v>3</v>
      </c>
      <c r="AQ296" s="476">
        <f ca="1">IF($AP296=1,IF(INDIRECT(ADDRESS(($AN296-1)*3+$AO296+5,$AP296+7))="",0,INDIRECT(ADDRESS(($AN296-1)*3+$AO296+5,$AP296+7))),IF(INDIRECT(ADDRESS(($AN296-1)*3+$AO296+5,$AP296+7))="",0,IF(COUNTIF(INDIRECT(ADDRESS(($AN296-1)*36+($AO296-1)*12+6,COLUMN())):INDIRECT(ADDRESS(($AN296-1)*36+($AO296-1)*12+$AP296+4,COLUMN())),INDIRECT(ADDRESS(($AN296-1)*3+$AO296+5,$AP296+7)))&gt;=1,0,INDIRECT(ADDRESS(($AN296-1)*3+$AO296+5,$AP296+7)))))</f>
        <v>0</v>
      </c>
      <c r="AR296" s="468">
        <f ca="1">COUNTIF(INDIRECT("H"&amp;(ROW()+12*(($AN296-1)*3+$AO296)-ROW())/12+5):INDIRECT("S"&amp;(ROW()+12*(($AN296-1)*3+$AO296)-ROW())/12+5),AQ296)</f>
        <v>0</v>
      </c>
      <c r="AS296" s="476">
        <f ca="1">IF($AP296=1,IF(INDIRECT(ADDRESS(($AN296-1)*3+$AO296+5,$AP296+20))="",0,INDIRECT(ADDRESS(($AN296-1)*3+$AO296+5,$AP296+20))),IF(INDIRECT(ADDRESS(($AN296-1)*3+$AO296+5,$AP296+20))="",0,IF(COUNTIF(INDIRECT(ADDRESS(($AN296-1)*36+($AO296-1)*12+6,COLUMN())):INDIRECT(ADDRESS(($AN296-1)*36+($AO296-1)*12+$AP296+4,COLUMN())),INDIRECT(ADDRESS(($AN296-1)*3+$AO296+5,$AP296+20)))&gt;=1,0,INDIRECT(ADDRESS(($AN296-1)*3+$AO296+5,$AP296+20)))))</f>
        <v>0</v>
      </c>
      <c r="AT296" s="468">
        <f ca="1">COUNTIF(INDIRECT("U"&amp;(ROW()+12*(($AN296-1)*3+$AO296)-ROW())/12+5):INDIRECT("AF"&amp;(ROW()+12*(($AN296-1)*3+$AO296)-ROW())/12+5),AS296)</f>
        <v>0</v>
      </c>
      <c r="AU296" s="468">
        <f ca="1">IF(AND(AQ296+AS296&gt;0,AR296+AT296&gt;0),COUNTIF(AU$6:AU295,"&gt;0")+1,0)</f>
        <v>0</v>
      </c>
    </row>
    <row r="297" spans="40:47" x14ac:dyDescent="0.15">
      <c r="AN297" s="468">
        <v>9</v>
      </c>
      <c r="AO297" s="468">
        <v>1</v>
      </c>
      <c r="AP297" s="468">
        <v>4</v>
      </c>
      <c r="AQ297" s="476">
        <f ca="1">IF($AP297=1,IF(INDIRECT(ADDRESS(($AN297-1)*3+$AO297+5,$AP297+7))="",0,INDIRECT(ADDRESS(($AN297-1)*3+$AO297+5,$AP297+7))),IF(INDIRECT(ADDRESS(($AN297-1)*3+$AO297+5,$AP297+7))="",0,IF(COUNTIF(INDIRECT(ADDRESS(($AN297-1)*36+($AO297-1)*12+6,COLUMN())):INDIRECT(ADDRESS(($AN297-1)*36+($AO297-1)*12+$AP297+4,COLUMN())),INDIRECT(ADDRESS(($AN297-1)*3+$AO297+5,$AP297+7)))&gt;=1,0,INDIRECT(ADDRESS(($AN297-1)*3+$AO297+5,$AP297+7)))))</f>
        <v>0</v>
      </c>
      <c r="AR297" s="468">
        <f ca="1">COUNTIF(INDIRECT("H"&amp;(ROW()+12*(($AN297-1)*3+$AO297)-ROW())/12+5):INDIRECT("S"&amp;(ROW()+12*(($AN297-1)*3+$AO297)-ROW())/12+5),AQ297)</f>
        <v>0</v>
      </c>
      <c r="AS297" s="476">
        <f ca="1">IF($AP297=1,IF(INDIRECT(ADDRESS(($AN297-1)*3+$AO297+5,$AP297+20))="",0,INDIRECT(ADDRESS(($AN297-1)*3+$AO297+5,$AP297+20))),IF(INDIRECT(ADDRESS(($AN297-1)*3+$AO297+5,$AP297+20))="",0,IF(COUNTIF(INDIRECT(ADDRESS(($AN297-1)*36+($AO297-1)*12+6,COLUMN())):INDIRECT(ADDRESS(($AN297-1)*36+($AO297-1)*12+$AP297+4,COLUMN())),INDIRECT(ADDRESS(($AN297-1)*3+$AO297+5,$AP297+20)))&gt;=1,0,INDIRECT(ADDRESS(($AN297-1)*3+$AO297+5,$AP297+20)))))</f>
        <v>0</v>
      </c>
      <c r="AT297" s="468">
        <f ca="1">COUNTIF(INDIRECT("U"&amp;(ROW()+12*(($AN297-1)*3+$AO297)-ROW())/12+5):INDIRECT("AF"&amp;(ROW()+12*(($AN297-1)*3+$AO297)-ROW())/12+5),AS297)</f>
        <v>0</v>
      </c>
      <c r="AU297" s="468">
        <f ca="1">IF(AND(AQ297+AS297&gt;0,AR297+AT297&gt;0),COUNTIF(AU$6:AU296,"&gt;0")+1,0)</f>
        <v>0</v>
      </c>
    </row>
    <row r="298" spans="40:47" x14ac:dyDescent="0.15">
      <c r="AN298" s="468">
        <v>9</v>
      </c>
      <c r="AO298" s="468">
        <v>1</v>
      </c>
      <c r="AP298" s="468">
        <v>5</v>
      </c>
      <c r="AQ298" s="476">
        <f ca="1">IF($AP298=1,IF(INDIRECT(ADDRESS(($AN298-1)*3+$AO298+5,$AP298+7))="",0,INDIRECT(ADDRESS(($AN298-1)*3+$AO298+5,$AP298+7))),IF(INDIRECT(ADDRESS(($AN298-1)*3+$AO298+5,$AP298+7))="",0,IF(COUNTIF(INDIRECT(ADDRESS(($AN298-1)*36+($AO298-1)*12+6,COLUMN())):INDIRECT(ADDRESS(($AN298-1)*36+($AO298-1)*12+$AP298+4,COLUMN())),INDIRECT(ADDRESS(($AN298-1)*3+$AO298+5,$AP298+7)))&gt;=1,0,INDIRECT(ADDRESS(($AN298-1)*3+$AO298+5,$AP298+7)))))</f>
        <v>0</v>
      </c>
      <c r="AR298" s="468">
        <f ca="1">COUNTIF(INDIRECT("H"&amp;(ROW()+12*(($AN298-1)*3+$AO298)-ROW())/12+5):INDIRECT("S"&amp;(ROW()+12*(($AN298-1)*3+$AO298)-ROW())/12+5),AQ298)</f>
        <v>0</v>
      </c>
      <c r="AS298" s="476">
        <f ca="1">IF($AP298=1,IF(INDIRECT(ADDRESS(($AN298-1)*3+$AO298+5,$AP298+20))="",0,INDIRECT(ADDRESS(($AN298-1)*3+$AO298+5,$AP298+20))),IF(INDIRECT(ADDRESS(($AN298-1)*3+$AO298+5,$AP298+20))="",0,IF(COUNTIF(INDIRECT(ADDRESS(($AN298-1)*36+($AO298-1)*12+6,COLUMN())):INDIRECT(ADDRESS(($AN298-1)*36+($AO298-1)*12+$AP298+4,COLUMN())),INDIRECT(ADDRESS(($AN298-1)*3+$AO298+5,$AP298+20)))&gt;=1,0,INDIRECT(ADDRESS(($AN298-1)*3+$AO298+5,$AP298+20)))))</f>
        <v>0</v>
      </c>
      <c r="AT298" s="468">
        <f ca="1">COUNTIF(INDIRECT("U"&amp;(ROW()+12*(($AN298-1)*3+$AO298)-ROW())/12+5):INDIRECT("AF"&amp;(ROW()+12*(($AN298-1)*3+$AO298)-ROW())/12+5),AS298)</f>
        <v>0</v>
      </c>
      <c r="AU298" s="468">
        <f ca="1">IF(AND(AQ298+AS298&gt;0,AR298+AT298&gt;0),COUNTIF(AU$6:AU297,"&gt;0")+1,0)</f>
        <v>0</v>
      </c>
    </row>
    <row r="299" spans="40:47" x14ac:dyDescent="0.15">
      <c r="AN299" s="468">
        <v>9</v>
      </c>
      <c r="AO299" s="468">
        <v>1</v>
      </c>
      <c r="AP299" s="468">
        <v>6</v>
      </c>
      <c r="AQ299" s="476">
        <f ca="1">IF($AP299=1,IF(INDIRECT(ADDRESS(($AN299-1)*3+$AO299+5,$AP299+7))="",0,INDIRECT(ADDRESS(($AN299-1)*3+$AO299+5,$AP299+7))),IF(INDIRECT(ADDRESS(($AN299-1)*3+$AO299+5,$AP299+7))="",0,IF(COUNTIF(INDIRECT(ADDRESS(($AN299-1)*36+($AO299-1)*12+6,COLUMN())):INDIRECT(ADDRESS(($AN299-1)*36+($AO299-1)*12+$AP299+4,COLUMN())),INDIRECT(ADDRESS(($AN299-1)*3+$AO299+5,$AP299+7)))&gt;=1,0,INDIRECT(ADDRESS(($AN299-1)*3+$AO299+5,$AP299+7)))))</f>
        <v>0</v>
      </c>
      <c r="AR299" s="468">
        <f ca="1">COUNTIF(INDIRECT("H"&amp;(ROW()+12*(($AN299-1)*3+$AO299)-ROW())/12+5):INDIRECT("S"&amp;(ROW()+12*(($AN299-1)*3+$AO299)-ROW())/12+5),AQ299)</f>
        <v>0</v>
      </c>
      <c r="AS299" s="476">
        <f ca="1">IF($AP299=1,IF(INDIRECT(ADDRESS(($AN299-1)*3+$AO299+5,$AP299+20))="",0,INDIRECT(ADDRESS(($AN299-1)*3+$AO299+5,$AP299+20))),IF(INDIRECT(ADDRESS(($AN299-1)*3+$AO299+5,$AP299+20))="",0,IF(COUNTIF(INDIRECT(ADDRESS(($AN299-1)*36+($AO299-1)*12+6,COLUMN())):INDIRECT(ADDRESS(($AN299-1)*36+($AO299-1)*12+$AP299+4,COLUMN())),INDIRECT(ADDRESS(($AN299-1)*3+$AO299+5,$AP299+20)))&gt;=1,0,INDIRECT(ADDRESS(($AN299-1)*3+$AO299+5,$AP299+20)))))</f>
        <v>0</v>
      </c>
      <c r="AT299" s="468">
        <f ca="1">COUNTIF(INDIRECT("U"&amp;(ROW()+12*(($AN299-1)*3+$AO299)-ROW())/12+5):INDIRECT("AF"&amp;(ROW()+12*(($AN299-1)*3+$AO299)-ROW())/12+5),AS299)</f>
        <v>0</v>
      </c>
      <c r="AU299" s="468">
        <f ca="1">IF(AND(AQ299+AS299&gt;0,AR299+AT299&gt;0),COUNTIF(AU$6:AU298,"&gt;0")+1,0)</f>
        <v>0</v>
      </c>
    </row>
    <row r="300" spans="40:47" x14ac:dyDescent="0.15">
      <c r="AN300" s="468">
        <v>9</v>
      </c>
      <c r="AO300" s="468">
        <v>1</v>
      </c>
      <c r="AP300" s="468">
        <v>7</v>
      </c>
      <c r="AQ300" s="476">
        <f ca="1">IF($AP300=1,IF(INDIRECT(ADDRESS(($AN300-1)*3+$AO300+5,$AP300+7))="",0,INDIRECT(ADDRESS(($AN300-1)*3+$AO300+5,$AP300+7))),IF(INDIRECT(ADDRESS(($AN300-1)*3+$AO300+5,$AP300+7))="",0,IF(COUNTIF(INDIRECT(ADDRESS(($AN300-1)*36+($AO300-1)*12+6,COLUMN())):INDIRECT(ADDRESS(($AN300-1)*36+($AO300-1)*12+$AP300+4,COLUMN())),INDIRECT(ADDRESS(($AN300-1)*3+$AO300+5,$AP300+7)))&gt;=1,0,INDIRECT(ADDRESS(($AN300-1)*3+$AO300+5,$AP300+7)))))</f>
        <v>0</v>
      </c>
      <c r="AR300" s="468">
        <f ca="1">COUNTIF(INDIRECT("H"&amp;(ROW()+12*(($AN300-1)*3+$AO300)-ROW())/12+5):INDIRECT("S"&amp;(ROW()+12*(($AN300-1)*3+$AO300)-ROW())/12+5),AQ300)</f>
        <v>0</v>
      </c>
      <c r="AS300" s="476">
        <f ca="1">IF($AP300=1,IF(INDIRECT(ADDRESS(($AN300-1)*3+$AO300+5,$AP300+20))="",0,INDIRECT(ADDRESS(($AN300-1)*3+$AO300+5,$AP300+20))),IF(INDIRECT(ADDRESS(($AN300-1)*3+$AO300+5,$AP300+20))="",0,IF(COUNTIF(INDIRECT(ADDRESS(($AN300-1)*36+($AO300-1)*12+6,COLUMN())):INDIRECT(ADDRESS(($AN300-1)*36+($AO300-1)*12+$AP300+4,COLUMN())),INDIRECT(ADDRESS(($AN300-1)*3+$AO300+5,$AP300+20)))&gt;=1,0,INDIRECT(ADDRESS(($AN300-1)*3+$AO300+5,$AP300+20)))))</f>
        <v>0</v>
      </c>
      <c r="AT300" s="468">
        <f ca="1">COUNTIF(INDIRECT("U"&amp;(ROW()+12*(($AN300-1)*3+$AO300)-ROW())/12+5):INDIRECT("AF"&amp;(ROW()+12*(($AN300-1)*3+$AO300)-ROW())/12+5),AS300)</f>
        <v>0</v>
      </c>
      <c r="AU300" s="468">
        <f ca="1">IF(AND(AQ300+AS300&gt;0,AR300+AT300&gt;0),COUNTIF(AU$6:AU299,"&gt;0")+1,0)</f>
        <v>0</v>
      </c>
    </row>
    <row r="301" spans="40:47" x14ac:dyDescent="0.15">
      <c r="AN301" s="468">
        <v>9</v>
      </c>
      <c r="AO301" s="468">
        <v>1</v>
      </c>
      <c r="AP301" s="468">
        <v>8</v>
      </c>
      <c r="AQ301" s="476">
        <f ca="1">IF($AP301=1,IF(INDIRECT(ADDRESS(($AN301-1)*3+$AO301+5,$AP301+7))="",0,INDIRECT(ADDRESS(($AN301-1)*3+$AO301+5,$AP301+7))),IF(INDIRECT(ADDRESS(($AN301-1)*3+$AO301+5,$AP301+7))="",0,IF(COUNTIF(INDIRECT(ADDRESS(($AN301-1)*36+($AO301-1)*12+6,COLUMN())):INDIRECT(ADDRESS(($AN301-1)*36+($AO301-1)*12+$AP301+4,COLUMN())),INDIRECT(ADDRESS(($AN301-1)*3+$AO301+5,$AP301+7)))&gt;=1,0,INDIRECT(ADDRESS(($AN301-1)*3+$AO301+5,$AP301+7)))))</f>
        <v>0</v>
      </c>
      <c r="AR301" s="468">
        <f ca="1">COUNTIF(INDIRECT("H"&amp;(ROW()+12*(($AN301-1)*3+$AO301)-ROW())/12+5):INDIRECT("S"&amp;(ROW()+12*(($AN301-1)*3+$AO301)-ROW())/12+5),AQ301)</f>
        <v>0</v>
      </c>
      <c r="AS301" s="476">
        <f ca="1">IF($AP301=1,IF(INDIRECT(ADDRESS(($AN301-1)*3+$AO301+5,$AP301+20))="",0,INDIRECT(ADDRESS(($AN301-1)*3+$AO301+5,$AP301+20))),IF(INDIRECT(ADDRESS(($AN301-1)*3+$AO301+5,$AP301+20))="",0,IF(COUNTIF(INDIRECT(ADDRESS(($AN301-1)*36+($AO301-1)*12+6,COLUMN())):INDIRECT(ADDRESS(($AN301-1)*36+($AO301-1)*12+$AP301+4,COLUMN())),INDIRECT(ADDRESS(($AN301-1)*3+$AO301+5,$AP301+20)))&gt;=1,0,INDIRECT(ADDRESS(($AN301-1)*3+$AO301+5,$AP301+20)))))</f>
        <v>0</v>
      </c>
      <c r="AT301" s="468">
        <f ca="1">COUNTIF(INDIRECT("U"&amp;(ROW()+12*(($AN301-1)*3+$AO301)-ROW())/12+5):INDIRECT("AF"&amp;(ROW()+12*(($AN301-1)*3+$AO301)-ROW())/12+5),AS301)</f>
        <v>0</v>
      </c>
      <c r="AU301" s="468">
        <f ca="1">IF(AND(AQ301+AS301&gt;0,AR301+AT301&gt;0),COUNTIF(AU$6:AU300,"&gt;0")+1,0)</f>
        <v>0</v>
      </c>
    </row>
    <row r="302" spans="40:47" x14ac:dyDescent="0.15">
      <c r="AN302" s="468">
        <v>9</v>
      </c>
      <c r="AO302" s="468">
        <v>1</v>
      </c>
      <c r="AP302" s="468">
        <v>9</v>
      </c>
      <c r="AQ302" s="476">
        <f ca="1">IF($AP302=1,IF(INDIRECT(ADDRESS(($AN302-1)*3+$AO302+5,$AP302+7))="",0,INDIRECT(ADDRESS(($AN302-1)*3+$AO302+5,$AP302+7))),IF(INDIRECT(ADDRESS(($AN302-1)*3+$AO302+5,$AP302+7))="",0,IF(COUNTIF(INDIRECT(ADDRESS(($AN302-1)*36+($AO302-1)*12+6,COLUMN())):INDIRECT(ADDRESS(($AN302-1)*36+($AO302-1)*12+$AP302+4,COLUMN())),INDIRECT(ADDRESS(($AN302-1)*3+$AO302+5,$AP302+7)))&gt;=1,0,INDIRECT(ADDRESS(($AN302-1)*3+$AO302+5,$AP302+7)))))</f>
        <v>0</v>
      </c>
      <c r="AR302" s="468">
        <f ca="1">COUNTIF(INDIRECT("H"&amp;(ROW()+12*(($AN302-1)*3+$AO302)-ROW())/12+5):INDIRECT("S"&amp;(ROW()+12*(($AN302-1)*3+$AO302)-ROW())/12+5),AQ302)</f>
        <v>0</v>
      </c>
      <c r="AS302" s="476">
        <f ca="1">IF($AP302=1,IF(INDIRECT(ADDRESS(($AN302-1)*3+$AO302+5,$AP302+20))="",0,INDIRECT(ADDRESS(($AN302-1)*3+$AO302+5,$AP302+20))),IF(INDIRECT(ADDRESS(($AN302-1)*3+$AO302+5,$AP302+20))="",0,IF(COUNTIF(INDIRECT(ADDRESS(($AN302-1)*36+($AO302-1)*12+6,COLUMN())):INDIRECT(ADDRESS(($AN302-1)*36+($AO302-1)*12+$AP302+4,COLUMN())),INDIRECT(ADDRESS(($AN302-1)*3+$AO302+5,$AP302+20)))&gt;=1,0,INDIRECT(ADDRESS(($AN302-1)*3+$AO302+5,$AP302+20)))))</f>
        <v>0</v>
      </c>
      <c r="AT302" s="468">
        <f ca="1">COUNTIF(INDIRECT("U"&amp;(ROW()+12*(($AN302-1)*3+$AO302)-ROW())/12+5):INDIRECT("AF"&amp;(ROW()+12*(($AN302-1)*3+$AO302)-ROW())/12+5),AS302)</f>
        <v>0</v>
      </c>
      <c r="AU302" s="468">
        <f ca="1">IF(AND(AQ302+AS302&gt;0,AR302+AT302&gt;0),COUNTIF(AU$6:AU301,"&gt;0")+1,0)</f>
        <v>0</v>
      </c>
    </row>
    <row r="303" spans="40:47" x14ac:dyDescent="0.15">
      <c r="AN303" s="468">
        <v>9</v>
      </c>
      <c r="AO303" s="468">
        <v>1</v>
      </c>
      <c r="AP303" s="468">
        <v>10</v>
      </c>
      <c r="AQ303" s="476">
        <f ca="1">IF($AP303=1,IF(INDIRECT(ADDRESS(($AN303-1)*3+$AO303+5,$AP303+7))="",0,INDIRECT(ADDRESS(($AN303-1)*3+$AO303+5,$AP303+7))),IF(INDIRECT(ADDRESS(($AN303-1)*3+$AO303+5,$AP303+7))="",0,IF(COUNTIF(INDIRECT(ADDRESS(($AN303-1)*36+($AO303-1)*12+6,COLUMN())):INDIRECT(ADDRESS(($AN303-1)*36+($AO303-1)*12+$AP303+4,COLUMN())),INDIRECT(ADDRESS(($AN303-1)*3+$AO303+5,$AP303+7)))&gt;=1,0,INDIRECT(ADDRESS(($AN303-1)*3+$AO303+5,$AP303+7)))))</f>
        <v>0</v>
      </c>
      <c r="AR303" s="468">
        <f ca="1">COUNTIF(INDIRECT("H"&amp;(ROW()+12*(($AN303-1)*3+$AO303)-ROW())/12+5):INDIRECT("S"&amp;(ROW()+12*(($AN303-1)*3+$AO303)-ROW())/12+5),AQ303)</f>
        <v>0</v>
      </c>
      <c r="AS303" s="476">
        <f ca="1">IF($AP303=1,IF(INDIRECT(ADDRESS(($AN303-1)*3+$AO303+5,$AP303+20))="",0,INDIRECT(ADDRESS(($AN303-1)*3+$AO303+5,$AP303+20))),IF(INDIRECT(ADDRESS(($AN303-1)*3+$AO303+5,$AP303+20))="",0,IF(COUNTIF(INDIRECT(ADDRESS(($AN303-1)*36+($AO303-1)*12+6,COLUMN())):INDIRECT(ADDRESS(($AN303-1)*36+($AO303-1)*12+$AP303+4,COLUMN())),INDIRECT(ADDRESS(($AN303-1)*3+$AO303+5,$AP303+20)))&gt;=1,0,INDIRECT(ADDRESS(($AN303-1)*3+$AO303+5,$AP303+20)))))</f>
        <v>0</v>
      </c>
      <c r="AT303" s="468">
        <f ca="1">COUNTIF(INDIRECT("U"&amp;(ROW()+12*(($AN303-1)*3+$AO303)-ROW())/12+5):INDIRECT("AF"&amp;(ROW()+12*(($AN303-1)*3+$AO303)-ROW())/12+5),AS303)</f>
        <v>0</v>
      </c>
      <c r="AU303" s="468">
        <f ca="1">IF(AND(AQ303+AS303&gt;0,AR303+AT303&gt;0),COUNTIF(AU$6:AU302,"&gt;0")+1,0)</f>
        <v>0</v>
      </c>
    </row>
    <row r="304" spans="40:47" x14ac:dyDescent="0.15">
      <c r="AN304" s="468">
        <v>9</v>
      </c>
      <c r="AO304" s="468">
        <v>1</v>
      </c>
      <c r="AP304" s="468">
        <v>11</v>
      </c>
      <c r="AQ304" s="476">
        <f ca="1">IF($AP304=1,IF(INDIRECT(ADDRESS(($AN304-1)*3+$AO304+5,$AP304+7))="",0,INDIRECT(ADDRESS(($AN304-1)*3+$AO304+5,$AP304+7))),IF(INDIRECT(ADDRESS(($AN304-1)*3+$AO304+5,$AP304+7))="",0,IF(COUNTIF(INDIRECT(ADDRESS(($AN304-1)*36+($AO304-1)*12+6,COLUMN())):INDIRECT(ADDRESS(($AN304-1)*36+($AO304-1)*12+$AP304+4,COLUMN())),INDIRECT(ADDRESS(($AN304-1)*3+$AO304+5,$AP304+7)))&gt;=1,0,INDIRECT(ADDRESS(($AN304-1)*3+$AO304+5,$AP304+7)))))</f>
        <v>0</v>
      </c>
      <c r="AR304" s="468">
        <f ca="1">COUNTIF(INDIRECT("H"&amp;(ROW()+12*(($AN304-1)*3+$AO304)-ROW())/12+5):INDIRECT("S"&amp;(ROW()+12*(($AN304-1)*3+$AO304)-ROW())/12+5),AQ304)</f>
        <v>0</v>
      </c>
      <c r="AS304" s="476">
        <f ca="1">IF($AP304=1,IF(INDIRECT(ADDRESS(($AN304-1)*3+$AO304+5,$AP304+20))="",0,INDIRECT(ADDRESS(($AN304-1)*3+$AO304+5,$AP304+20))),IF(INDIRECT(ADDRESS(($AN304-1)*3+$AO304+5,$AP304+20))="",0,IF(COUNTIF(INDIRECT(ADDRESS(($AN304-1)*36+($AO304-1)*12+6,COLUMN())):INDIRECT(ADDRESS(($AN304-1)*36+($AO304-1)*12+$AP304+4,COLUMN())),INDIRECT(ADDRESS(($AN304-1)*3+$AO304+5,$AP304+20)))&gt;=1,0,INDIRECT(ADDRESS(($AN304-1)*3+$AO304+5,$AP304+20)))))</f>
        <v>0</v>
      </c>
      <c r="AT304" s="468">
        <f ca="1">COUNTIF(INDIRECT("U"&amp;(ROW()+12*(($AN304-1)*3+$AO304)-ROW())/12+5):INDIRECT("AF"&amp;(ROW()+12*(($AN304-1)*3+$AO304)-ROW())/12+5),AS304)</f>
        <v>0</v>
      </c>
      <c r="AU304" s="468">
        <f ca="1">IF(AND(AQ304+AS304&gt;0,AR304+AT304&gt;0),COUNTIF(AU$6:AU303,"&gt;0")+1,0)</f>
        <v>0</v>
      </c>
    </row>
    <row r="305" spans="40:47" x14ac:dyDescent="0.15">
      <c r="AN305" s="468">
        <v>9</v>
      </c>
      <c r="AO305" s="468">
        <v>1</v>
      </c>
      <c r="AP305" s="468">
        <v>12</v>
      </c>
      <c r="AQ305" s="476">
        <f ca="1">IF($AP305=1,IF(INDIRECT(ADDRESS(($AN305-1)*3+$AO305+5,$AP305+7))="",0,INDIRECT(ADDRESS(($AN305-1)*3+$AO305+5,$AP305+7))),IF(INDIRECT(ADDRESS(($AN305-1)*3+$AO305+5,$AP305+7))="",0,IF(COUNTIF(INDIRECT(ADDRESS(($AN305-1)*36+($AO305-1)*12+6,COLUMN())):INDIRECT(ADDRESS(($AN305-1)*36+($AO305-1)*12+$AP305+4,COLUMN())),INDIRECT(ADDRESS(($AN305-1)*3+$AO305+5,$AP305+7)))&gt;=1,0,INDIRECT(ADDRESS(($AN305-1)*3+$AO305+5,$AP305+7)))))</f>
        <v>0</v>
      </c>
      <c r="AR305" s="468">
        <f ca="1">COUNTIF(INDIRECT("H"&amp;(ROW()+12*(($AN305-1)*3+$AO305)-ROW())/12+5):INDIRECT("S"&amp;(ROW()+12*(($AN305-1)*3+$AO305)-ROW())/12+5),AQ305)</f>
        <v>0</v>
      </c>
      <c r="AS305" s="476">
        <f ca="1">IF($AP305=1,IF(INDIRECT(ADDRESS(($AN305-1)*3+$AO305+5,$AP305+20))="",0,INDIRECT(ADDRESS(($AN305-1)*3+$AO305+5,$AP305+20))),IF(INDIRECT(ADDRESS(($AN305-1)*3+$AO305+5,$AP305+20))="",0,IF(COUNTIF(INDIRECT(ADDRESS(($AN305-1)*36+($AO305-1)*12+6,COLUMN())):INDIRECT(ADDRESS(($AN305-1)*36+($AO305-1)*12+$AP305+4,COLUMN())),INDIRECT(ADDRESS(($AN305-1)*3+$AO305+5,$AP305+20)))&gt;=1,0,INDIRECT(ADDRESS(($AN305-1)*3+$AO305+5,$AP305+20)))))</f>
        <v>0</v>
      </c>
      <c r="AT305" s="468">
        <f ca="1">COUNTIF(INDIRECT("U"&amp;(ROW()+12*(($AN305-1)*3+$AO305)-ROW())/12+5):INDIRECT("AF"&amp;(ROW()+12*(($AN305-1)*3+$AO305)-ROW())/12+5),AS305)</f>
        <v>0</v>
      </c>
      <c r="AU305" s="468">
        <f ca="1">IF(AND(AQ305+AS305&gt;0,AR305+AT305&gt;0),COUNTIF(AU$6:AU304,"&gt;0")+1,0)</f>
        <v>0</v>
      </c>
    </row>
    <row r="306" spans="40:47" x14ac:dyDescent="0.15">
      <c r="AN306" s="468">
        <v>9</v>
      </c>
      <c r="AO306" s="468">
        <v>2</v>
      </c>
      <c r="AP306" s="468">
        <v>1</v>
      </c>
      <c r="AQ306" s="476">
        <f ca="1">IF($AP306=1,IF(INDIRECT(ADDRESS(($AN306-1)*3+$AO306+5,$AP306+7))="",0,INDIRECT(ADDRESS(($AN306-1)*3+$AO306+5,$AP306+7))),IF(INDIRECT(ADDRESS(($AN306-1)*3+$AO306+5,$AP306+7))="",0,IF(COUNTIF(INDIRECT(ADDRESS(($AN306-1)*36+($AO306-1)*12+6,COLUMN())):INDIRECT(ADDRESS(($AN306-1)*36+($AO306-1)*12+$AP306+4,COLUMN())),INDIRECT(ADDRESS(($AN306-1)*3+$AO306+5,$AP306+7)))&gt;=1,0,INDIRECT(ADDRESS(($AN306-1)*3+$AO306+5,$AP306+7)))))</f>
        <v>0</v>
      </c>
      <c r="AR306" s="468">
        <f ca="1">COUNTIF(INDIRECT("H"&amp;(ROW()+12*(($AN306-1)*3+$AO306)-ROW())/12+5):INDIRECT("S"&amp;(ROW()+12*(($AN306-1)*3+$AO306)-ROW())/12+5),AQ306)</f>
        <v>0</v>
      </c>
      <c r="AS306" s="476">
        <f ca="1">IF($AP306=1,IF(INDIRECT(ADDRESS(($AN306-1)*3+$AO306+5,$AP306+20))="",0,INDIRECT(ADDRESS(($AN306-1)*3+$AO306+5,$AP306+20))),IF(INDIRECT(ADDRESS(($AN306-1)*3+$AO306+5,$AP306+20))="",0,IF(COUNTIF(INDIRECT(ADDRESS(($AN306-1)*36+($AO306-1)*12+6,COLUMN())):INDIRECT(ADDRESS(($AN306-1)*36+($AO306-1)*12+$AP306+4,COLUMN())),INDIRECT(ADDRESS(($AN306-1)*3+$AO306+5,$AP306+20)))&gt;=1,0,INDIRECT(ADDRESS(($AN306-1)*3+$AO306+5,$AP306+20)))))</f>
        <v>0</v>
      </c>
      <c r="AT306" s="468">
        <f ca="1">COUNTIF(INDIRECT("U"&amp;(ROW()+12*(($AN306-1)*3+$AO306)-ROW())/12+5):INDIRECT("AF"&amp;(ROW()+12*(($AN306-1)*3+$AO306)-ROW())/12+5),AS306)</f>
        <v>0</v>
      </c>
      <c r="AU306" s="468">
        <f ca="1">IF(AND(AQ306+AS306&gt;0,AR306+AT306&gt;0),COUNTIF(AU$6:AU305,"&gt;0")+1,0)</f>
        <v>0</v>
      </c>
    </row>
    <row r="307" spans="40:47" x14ac:dyDescent="0.15">
      <c r="AN307" s="468">
        <v>9</v>
      </c>
      <c r="AO307" s="468">
        <v>2</v>
      </c>
      <c r="AP307" s="468">
        <v>2</v>
      </c>
      <c r="AQ307" s="476">
        <f ca="1">IF($AP307=1,IF(INDIRECT(ADDRESS(($AN307-1)*3+$AO307+5,$AP307+7))="",0,INDIRECT(ADDRESS(($AN307-1)*3+$AO307+5,$AP307+7))),IF(INDIRECT(ADDRESS(($AN307-1)*3+$AO307+5,$AP307+7))="",0,IF(COUNTIF(INDIRECT(ADDRESS(($AN307-1)*36+($AO307-1)*12+6,COLUMN())):INDIRECT(ADDRESS(($AN307-1)*36+($AO307-1)*12+$AP307+4,COLUMN())),INDIRECT(ADDRESS(($AN307-1)*3+$AO307+5,$AP307+7)))&gt;=1,0,INDIRECT(ADDRESS(($AN307-1)*3+$AO307+5,$AP307+7)))))</f>
        <v>0</v>
      </c>
      <c r="AR307" s="468">
        <f ca="1">COUNTIF(INDIRECT("H"&amp;(ROW()+12*(($AN307-1)*3+$AO307)-ROW())/12+5):INDIRECT("S"&amp;(ROW()+12*(($AN307-1)*3+$AO307)-ROW())/12+5),AQ307)</f>
        <v>0</v>
      </c>
      <c r="AS307" s="476">
        <f ca="1">IF($AP307=1,IF(INDIRECT(ADDRESS(($AN307-1)*3+$AO307+5,$AP307+20))="",0,INDIRECT(ADDRESS(($AN307-1)*3+$AO307+5,$AP307+20))),IF(INDIRECT(ADDRESS(($AN307-1)*3+$AO307+5,$AP307+20))="",0,IF(COUNTIF(INDIRECT(ADDRESS(($AN307-1)*36+($AO307-1)*12+6,COLUMN())):INDIRECT(ADDRESS(($AN307-1)*36+($AO307-1)*12+$AP307+4,COLUMN())),INDIRECT(ADDRESS(($AN307-1)*3+$AO307+5,$AP307+20)))&gt;=1,0,INDIRECT(ADDRESS(($AN307-1)*3+$AO307+5,$AP307+20)))))</f>
        <v>0</v>
      </c>
      <c r="AT307" s="468">
        <f ca="1">COUNTIF(INDIRECT("U"&amp;(ROW()+12*(($AN307-1)*3+$AO307)-ROW())/12+5):INDIRECT("AF"&amp;(ROW()+12*(($AN307-1)*3+$AO307)-ROW())/12+5),AS307)</f>
        <v>0</v>
      </c>
      <c r="AU307" s="468">
        <f ca="1">IF(AND(AQ307+AS307&gt;0,AR307+AT307&gt;0),COUNTIF(AU$6:AU306,"&gt;0")+1,0)</f>
        <v>0</v>
      </c>
    </row>
    <row r="308" spans="40:47" x14ac:dyDescent="0.15">
      <c r="AN308" s="468">
        <v>9</v>
      </c>
      <c r="AO308" s="468">
        <v>2</v>
      </c>
      <c r="AP308" s="468">
        <v>3</v>
      </c>
      <c r="AQ308" s="476">
        <f ca="1">IF($AP308=1,IF(INDIRECT(ADDRESS(($AN308-1)*3+$AO308+5,$AP308+7))="",0,INDIRECT(ADDRESS(($AN308-1)*3+$AO308+5,$AP308+7))),IF(INDIRECT(ADDRESS(($AN308-1)*3+$AO308+5,$AP308+7))="",0,IF(COUNTIF(INDIRECT(ADDRESS(($AN308-1)*36+($AO308-1)*12+6,COLUMN())):INDIRECT(ADDRESS(($AN308-1)*36+($AO308-1)*12+$AP308+4,COLUMN())),INDIRECT(ADDRESS(($AN308-1)*3+$AO308+5,$AP308+7)))&gt;=1,0,INDIRECT(ADDRESS(($AN308-1)*3+$AO308+5,$AP308+7)))))</f>
        <v>0</v>
      </c>
      <c r="AR308" s="468">
        <f ca="1">COUNTIF(INDIRECT("H"&amp;(ROW()+12*(($AN308-1)*3+$AO308)-ROW())/12+5):INDIRECT("S"&amp;(ROW()+12*(($AN308-1)*3+$AO308)-ROW())/12+5),AQ308)</f>
        <v>0</v>
      </c>
      <c r="AS308" s="476">
        <f ca="1">IF($AP308=1,IF(INDIRECT(ADDRESS(($AN308-1)*3+$AO308+5,$AP308+20))="",0,INDIRECT(ADDRESS(($AN308-1)*3+$AO308+5,$AP308+20))),IF(INDIRECT(ADDRESS(($AN308-1)*3+$AO308+5,$AP308+20))="",0,IF(COUNTIF(INDIRECT(ADDRESS(($AN308-1)*36+($AO308-1)*12+6,COLUMN())):INDIRECT(ADDRESS(($AN308-1)*36+($AO308-1)*12+$AP308+4,COLUMN())),INDIRECT(ADDRESS(($AN308-1)*3+$AO308+5,$AP308+20)))&gt;=1,0,INDIRECT(ADDRESS(($AN308-1)*3+$AO308+5,$AP308+20)))))</f>
        <v>0</v>
      </c>
      <c r="AT308" s="468">
        <f ca="1">COUNTIF(INDIRECT("U"&amp;(ROW()+12*(($AN308-1)*3+$AO308)-ROW())/12+5):INDIRECT("AF"&amp;(ROW()+12*(($AN308-1)*3+$AO308)-ROW())/12+5),AS308)</f>
        <v>0</v>
      </c>
      <c r="AU308" s="468">
        <f ca="1">IF(AND(AQ308+AS308&gt;0,AR308+AT308&gt;0),COUNTIF(AU$6:AU307,"&gt;0")+1,0)</f>
        <v>0</v>
      </c>
    </row>
    <row r="309" spans="40:47" x14ac:dyDescent="0.15">
      <c r="AN309" s="468">
        <v>9</v>
      </c>
      <c r="AO309" s="468">
        <v>2</v>
      </c>
      <c r="AP309" s="468">
        <v>4</v>
      </c>
      <c r="AQ309" s="476">
        <f ca="1">IF($AP309=1,IF(INDIRECT(ADDRESS(($AN309-1)*3+$AO309+5,$AP309+7))="",0,INDIRECT(ADDRESS(($AN309-1)*3+$AO309+5,$AP309+7))),IF(INDIRECT(ADDRESS(($AN309-1)*3+$AO309+5,$AP309+7))="",0,IF(COUNTIF(INDIRECT(ADDRESS(($AN309-1)*36+($AO309-1)*12+6,COLUMN())):INDIRECT(ADDRESS(($AN309-1)*36+($AO309-1)*12+$AP309+4,COLUMN())),INDIRECT(ADDRESS(($AN309-1)*3+$AO309+5,$AP309+7)))&gt;=1,0,INDIRECT(ADDRESS(($AN309-1)*3+$AO309+5,$AP309+7)))))</f>
        <v>0</v>
      </c>
      <c r="AR309" s="468">
        <f ca="1">COUNTIF(INDIRECT("H"&amp;(ROW()+12*(($AN309-1)*3+$AO309)-ROW())/12+5):INDIRECT("S"&amp;(ROW()+12*(($AN309-1)*3+$AO309)-ROW())/12+5),AQ309)</f>
        <v>0</v>
      </c>
      <c r="AS309" s="476">
        <f ca="1">IF($AP309=1,IF(INDIRECT(ADDRESS(($AN309-1)*3+$AO309+5,$AP309+20))="",0,INDIRECT(ADDRESS(($AN309-1)*3+$AO309+5,$AP309+20))),IF(INDIRECT(ADDRESS(($AN309-1)*3+$AO309+5,$AP309+20))="",0,IF(COUNTIF(INDIRECT(ADDRESS(($AN309-1)*36+($AO309-1)*12+6,COLUMN())):INDIRECT(ADDRESS(($AN309-1)*36+($AO309-1)*12+$AP309+4,COLUMN())),INDIRECT(ADDRESS(($AN309-1)*3+$AO309+5,$AP309+20)))&gt;=1,0,INDIRECT(ADDRESS(($AN309-1)*3+$AO309+5,$AP309+20)))))</f>
        <v>0</v>
      </c>
      <c r="AT309" s="468">
        <f ca="1">COUNTIF(INDIRECT("U"&amp;(ROW()+12*(($AN309-1)*3+$AO309)-ROW())/12+5):INDIRECT("AF"&amp;(ROW()+12*(($AN309-1)*3+$AO309)-ROW())/12+5),AS309)</f>
        <v>0</v>
      </c>
      <c r="AU309" s="468">
        <f ca="1">IF(AND(AQ309+AS309&gt;0,AR309+AT309&gt;0),COUNTIF(AU$6:AU308,"&gt;0")+1,0)</f>
        <v>0</v>
      </c>
    </row>
    <row r="310" spans="40:47" x14ac:dyDescent="0.15">
      <c r="AN310" s="468">
        <v>9</v>
      </c>
      <c r="AO310" s="468">
        <v>2</v>
      </c>
      <c r="AP310" s="468">
        <v>5</v>
      </c>
      <c r="AQ310" s="476">
        <f ca="1">IF($AP310=1,IF(INDIRECT(ADDRESS(($AN310-1)*3+$AO310+5,$AP310+7))="",0,INDIRECT(ADDRESS(($AN310-1)*3+$AO310+5,$AP310+7))),IF(INDIRECT(ADDRESS(($AN310-1)*3+$AO310+5,$AP310+7))="",0,IF(COUNTIF(INDIRECT(ADDRESS(($AN310-1)*36+($AO310-1)*12+6,COLUMN())):INDIRECT(ADDRESS(($AN310-1)*36+($AO310-1)*12+$AP310+4,COLUMN())),INDIRECT(ADDRESS(($AN310-1)*3+$AO310+5,$AP310+7)))&gt;=1,0,INDIRECT(ADDRESS(($AN310-1)*3+$AO310+5,$AP310+7)))))</f>
        <v>0</v>
      </c>
      <c r="AR310" s="468">
        <f ca="1">COUNTIF(INDIRECT("H"&amp;(ROW()+12*(($AN310-1)*3+$AO310)-ROW())/12+5):INDIRECT("S"&amp;(ROW()+12*(($AN310-1)*3+$AO310)-ROW())/12+5),AQ310)</f>
        <v>0</v>
      </c>
      <c r="AS310" s="476">
        <f ca="1">IF($AP310=1,IF(INDIRECT(ADDRESS(($AN310-1)*3+$AO310+5,$AP310+20))="",0,INDIRECT(ADDRESS(($AN310-1)*3+$AO310+5,$AP310+20))),IF(INDIRECT(ADDRESS(($AN310-1)*3+$AO310+5,$AP310+20))="",0,IF(COUNTIF(INDIRECT(ADDRESS(($AN310-1)*36+($AO310-1)*12+6,COLUMN())):INDIRECT(ADDRESS(($AN310-1)*36+($AO310-1)*12+$AP310+4,COLUMN())),INDIRECT(ADDRESS(($AN310-1)*3+$AO310+5,$AP310+20)))&gt;=1,0,INDIRECT(ADDRESS(($AN310-1)*3+$AO310+5,$AP310+20)))))</f>
        <v>0</v>
      </c>
      <c r="AT310" s="468">
        <f ca="1">COUNTIF(INDIRECT("U"&amp;(ROW()+12*(($AN310-1)*3+$AO310)-ROW())/12+5):INDIRECT("AF"&amp;(ROW()+12*(($AN310-1)*3+$AO310)-ROW())/12+5),AS310)</f>
        <v>0</v>
      </c>
      <c r="AU310" s="468">
        <f ca="1">IF(AND(AQ310+AS310&gt;0,AR310+AT310&gt;0),COUNTIF(AU$6:AU309,"&gt;0")+1,0)</f>
        <v>0</v>
      </c>
    </row>
    <row r="311" spans="40:47" x14ac:dyDescent="0.15">
      <c r="AN311" s="468">
        <v>9</v>
      </c>
      <c r="AO311" s="468">
        <v>2</v>
      </c>
      <c r="AP311" s="468">
        <v>6</v>
      </c>
      <c r="AQ311" s="476">
        <f ca="1">IF($AP311=1,IF(INDIRECT(ADDRESS(($AN311-1)*3+$AO311+5,$AP311+7))="",0,INDIRECT(ADDRESS(($AN311-1)*3+$AO311+5,$AP311+7))),IF(INDIRECT(ADDRESS(($AN311-1)*3+$AO311+5,$AP311+7))="",0,IF(COUNTIF(INDIRECT(ADDRESS(($AN311-1)*36+($AO311-1)*12+6,COLUMN())):INDIRECT(ADDRESS(($AN311-1)*36+($AO311-1)*12+$AP311+4,COLUMN())),INDIRECT(ADDRESS(($AN311-1)*3+$AO311+5,$AP311+7)))&gt;=1,0,INDIRECT(ADDRESS(($AN311-1)*3+$AO311+5,$AP311+7)))))</f>
        <v>0</v>
      </c>
      <c r="AR311" s="468">
        <f ca="1">COUNTIF(INDIRECT("H"&amp;(ROW()+12*(($AN311-1)*3+$AO311)-ROW())/12+5):INDIRECT("S"&amp;(ROW()+12*(($AN311-1)*3+$AO311)-ROW())/12+5),AQ311)</f>
        <v>0</v>
      </c>
      <c r="AS311" s="476">
        <f ca="1">IF($AP311=1,IF(INDIRECT(ADDRESS(($AN311-1)*3+$AO311+5,$AP311+20))="",0,INDIRECT(ADDRESS(($AN311-1)*3+$AO311+5,$AP311+20))),IF(INDIRECT(ADDRESS(($AN311-1)*3+$AO311+5,$AP311+20))="",0,IF(COUNTIF(INDIRECT(ADDRESS(($AN311-1)*36+($AO311-1)*12+6,COLUMN())):INDIRECT(ADDRESS(($AN311-1)*36+($AO311-1)*12+$AP311+4,COLUMN())),INDIRECT(ADDRESS(($AN311-1)*3+$AO311+5,$AP311+20)))&gt;=1,0,INDIRECT(ADDRESS(($AN311-1)*3+$AO311+5,$AP311+20)))))</f>
        <v>0</v>
      </c>
      <c r="AT311" s="468">
        <f ca="1">COUNTIF(INDIRECT("U"&amp;(ROW()+12*(($AN311-1)*3+$AO311)-ROW())/12+5):INDIRECT("AF"&amp;(ROW()+12*(($AN311-1)*3+$AO311)-ROW())/12+5),AS311)</f>
        <v>0</v>
      </c>
      <c r="AU311" s="468">
        <f ca="1">IF(AND(AQ311+AS311&gt;0,AR311+AT311&gt;0),COUNTIF(AU$6:AU310,"&gt;0")+1,0)</f>
        <v>0</v>
      </c>
    </row>
    <row r="312" spans="40:47" x14ac:dyDescent="0.15">
      <c r="AN312" s="468">
        <v>9</v>
      </c>
      <c r="AO312" s="468">
        <v>2</v>
      </c>
      <c r="AP312" s="468">
        <v>7</v>
      </c>
      <c r="AQ312" s="476">
        <f ca="1">IF($AP312=1,IF(INDIRECT(ADDRESS(($AN312-1)*3+$AO312+5,$AP312+7))="",0,INDIRECT(ADDRESS(($AN312-1)*3+$AO312+5,$AP312+7))),IF(INDIRECT(ADDRESS(($AN312-1)*3+$AO312+5,$AP312+7))="",0,IF(COUNTIF(INDIRECT(ADDRESS(($AN312-1)*36+($AO312-1)*12+6,COLUMN())):INDIRECT(ADDRESS(($AN312-1)*36+($AO312-1)*12+$AP312+4,COLUMN())),INDIRECT(ADDRESS(($AN312-1)*3+$AO312+5,$AP312+7)))&gt;=1,0,INDIRECT(ADDRESS(($AN312-1)*3+$AO312+5,$AP312+7)))))</f>
        <v>0</v>
      </c>
      <c r="AR312" s="468">
        <f ca="1">COUNTIF(INDIRECT("H"&amp;(ROW()+12*(($AN312-1)*3+$AO312)-ROW())/12+5):INDIRECT("S"&amp;(ROW()+12*(($AN312-1)*3+$AO312)-ROW())/12+5),AQ312)</f>
        <v>0</v>
      </c>
      <c r="AS312" s="476">
        <f ca="1">IF($AP312=1,IF(INDIRECT(ADDRESS(($AN312-1)*3+$AO312+5,$AP312+20))="",0,INDIRECT(ADDRESS(($AN312-1)*3+$AO312+5,$AP312+20))),IF(INDIRECT(ADDRESS(($AN312-1)*3+$AO312+5,$AP312+20))="",0,IF(COUNTIF(INDIRECT(ADDRESS(($AN312-1)*36+($AO312-1)*12+6,COLUMN())):INDIRECT(ADDRESS(($AN312-1)*36+($AO312-1)*12+$AP312+4,COLUMN())),INDIRECT(ADDRESS(($AN312-1)*3+$AO312+5,$AP312+20)))&gt;=1,0,INDIRECT(ADDRESS(($AN312-1)*3+$AO312+5,$AP312+20)))))</f>
        <v>0</v>
      </c>
      <c r="AT312" s="468">
        <f ca="1">COUNTIF(INDIRECT("U"&amp;(ROW()+12*(($AN312-1)*3+$AO312)-ROW())/12+5):INDIRECT("AF"&amp;(ROW()+12*(($AN312-1)*3+$AO312)-ROW())/12+5),AS312)</f>
        <v>0</v>
      </c>
      <c r="AU312" s="468">
        <f ca="1">IF(AND(AQ312+AS312&gt;0,AR312+AT312&gt;0),COUNTIF(AU$6:AU311,"&gt;0")+1,0)</f>
        <v>0</v>
      </c>
    </row>
    <row r="313" spans="40:47" x14ac:dyDescent="0.15">
      <c r="AN313" s="468">
        <v>9</v>
      </c>
      <c r="AO313" s="468">
        <v>2</v>
      </c>
      <c r="AP313" s="468">
        <v>8</v>
      </c>
      <c r="AQ313" s="476">
        <f ca="1">IF($AP313=1,IF(INDIRECT(ADDRESS(($AN313-1)*3+$AO313+5,$AP313+7))="",0,INDIRECT(ADDRESS(($AN313-1)*3+$AO313+5,$AP313+7))),IF(INDIRECT(ADDRESS(($AN313-1)*3+$AO313+5,$AP313+7))="",0,IF(COUNTIF(INDIRECT(ADDRESS(($AN313-1)*36+($AO313-1)*12+6,COLUMN())):INDIRECT(ADDRESS(($AN313-1)*36+($AO313-1)*12+$AP313+4,COLUMN())),INDIRECT(ADDRESS(($AN313-1)*3+$AO313+5,$AP313+7)))&gt;=1,0,INDIRECT(ADDRESS(($AN313-1)*3+$AO313+5,$AP313+7)))))</f>
        <v>0</v>
      </c>
      <c r="AR313" s="468">
        <f ca="1">COUNTIF(INDIRECT("H"&amp;(ROW()+12*(($AN313-1)*3+$AO313)-ROW())/12+5):INDIRECT("S"&amp;(ROW()+12*(($AN313-1)*3+$AO313)-ROW())/12+5),AQ313)</f>
        <v>0</v>
      </c>
      <c r="AS313" s="476">
        <f ca="1">IF($AP313=1,IF(INDIRECT(ADDRESS(($AN313-1)*3+$AO313+5,$AP313+20))="",0,INDIRECT(ADDRESS(($AN313-1)*3+$AO313+5,$AP313+20))),IF(INDIRECT(ADDRESS(($AN313-1)*3+$AO313+5,$AP313+20))="",0,IF(COUNTIF(INDIRECT(ADDRESS(($AN313-1)*36+($AO313-1)*12+6,COLUMN())):INDIRECT(ADDRESS(($AN313-1)*36+($AO313-1)*12+$AP313+4,COLUMN())),INDIRECT(ADDRESS(($AN313-1)*3+$AO313+5,$AP313+20)))&gt;=1,0,INDIRECT(ADDRESS(($AN313-1)*3+$AO313+5,$AP313+20)))))</f>
        <v>0</v>
      </c>
      <c r="AT313" s="468">
        <f ca="1">COUNTIF(INDIRECT("U"&amp;(ROW()+12*(($AN313-1)*3+$AO313)-ROW())/12+5):INDIRECT("AF"&amp;(ROW()+12*(($AN313-1)*3+$AO313)-ROW())/12+5),AS313)</f>
        <v>0</v>
      </c>
      <c r="AU313" s="468">
        <f ca="1">IF(AND(AQ313+AS313&gt;0,AR313+AT313&gt;0),COUNTIF(AU$6:AU312,"&gt;0")+1,0)</f>
        <v>0</v>
      </c>
    </row>
    <row r="314" spans="40:47" x14ac:dyDescent="0.15">
      <c r="AN314" s="468">
        <v>9</v>
      </c>
      <c r="AO314" s="468">
        <v>2</v>
      </c>
      <c r="AP314" s="468">
        <v>9</v>
      </c>
      <c r="AQ314" s="476">
        <f ca="1">IF($AP314=1,IF(INDIRECT(ADDRESS(($AN314-1)*3+$AO314+5,$AP314+7))="",0,INDIRECT(ADDRESS(($AN314-1)*3+$AO314+5,$AP314+7))),IF(INDIRECT(ADDRESS(($AN314-1)*3+$AO314+5,$AP314+7))="",0,IF(COUNTIF(INDIRECT(ADDRESS(($AN314-1)*36+($AO314-1)*12+6,COLUMN())):INDIRECT(ADDRESS(($AN314-1)*36+($AO314-1)*12+$AP314+4,COLUMN())),INDIRECT(ADDRESS(($AN314-1)*3+$AO314+5,$AP314+7)))&gt;=1,0,INDIRECT(ADDRESS(($AN314-1)*3+$AO314+5,$AP314+7)))))</f>
        <v>0</v>
      </c>
      <c r="AR314" s="468">
        <f ca="1">COUNTIF(INDIRECT("H"&amp;(ROW()+12*(($AN314-1)*3+$AO314)-ROW())/12+5):INDIRECT("S"&amp;(ROW()+12*(($AN314-1)*3+$AO314)-ROW())/12+5),AQ314)</f>
        <v>0</v>
      </c>
      <c r="AS314" s="476">
        <f ca="1">IF($AP314=1,IF(INDIRECT(ADDRESS(($AN314-1)*3+$AO314+5,$AP314+20))="",0,INDIRECT(ADDRESS(($AN314-1)*3+$AO314+5,$AP314+20))),IF(INDIRECT(ADDRESS(($AN314-1)*3+$AO314+5,$AP314+20))="",0,IF(COUNTIF(INDIRECT(ADDRESS(($AN314-1)*36+($AO314-1)*12+6,COLUMN())):INDIRECT(ADDRESS(($AN314-1)*36+($AO314-1)*12+$AP314+4,COLUMN())),INDIRECT(ADDRESS(($AN314-1)*3+$AO314+5,$AP314+20)))&gt;=1,0,INDIRECT(ADDRESS(($AN314-1)*3+$AO314+5,$AP314+20)))))</f>
        <v>0</v>
      </c>
      <c r="AT314" s="468">
        <f ca="1">COUNTIF(INDIRECT("U"&amp;(ROW()+12*(($AN314-1)*3+$AO314)-ROW())/12+5):INDIRECT("AF"&amp;(ROW()+12*(($AN314-1)*3+$AO314)-ROW())/12+5),AS314)</f>
        <v>0</v>
      </c>
      <c r="AU314" s="468">
        <f ca="1">IF(AND(AQ314+AS314&gt;0,AR314+AT314&gt;0),COUNTIF(AU$6:AU313,"&gt;0")+1,0)</f>
        <v>0</v>
      </c>
    </row>
    <row r="315" spans="40:47" x14ac:dyDescent="0.15">
      <c r="AN315" s="468">
        <v>9</v>
      </c>
      <c r="AO315" s="468">
        <v>2</v>
      </c>
      <c r="AP315" s="468">
        <v>10</v>
      </c>
      <c r="AQ315" s="476">
        <f ca="1">IF($AP315=1,IF(INDIRECT(ADDRESS(($AN315-1)*3+$AO315+5,$AP315+7))="",0,INDIRECT(ADDRESS(($AN315-1)*3+$AO315+5,$AP315+7))),IF(INDIRECT(ADDRESS(($AN315-1)*3+$AO315+5,$AP315+7))="",0,IF(COUNTIF(INDIRECT(ADDRESS(($AN315-1)*36+($AO315-1)*12+6,COLUMN())):INDIRECT(ADDRESS(($AN315-1)*36+($AO315-1)*12+$AP315+4,COLUMN())),INDIRECT(ADDRESS(($AN315-1)*3+$AO315+5,$AP315+7)))&gt;=1,0,INDIRECT(ADDRESS(($AN315-1)*3+$AO315+5,$AP315+7)))))</f>
        <v>0</v>
      </c>
      <c r="AR315" s="468">
        <f ca="1">COUNTIF(INDIRECT("H"&amp;(ROW()+12*(($AN315-1)*3+$AO315)-ROW())/12+5):INDIRECT("S"&amp;(ROW()+12*(($AN315-1)*3+$AO315)-ROW())/12+5),AQ315)</f>
        <v>0</v>
      </c>
      <c r="AS315" s="476">
        <f ca="1">IF($AP315=1,IF(INDIRECT(ADDRESS(($AN315-1)*3+$AO315+5,$AP315+20))="",0,INDIRECT(ADDRESS(($AN315-1)*3+$AO315+5,$AP315+20))),IF(INDIRECT(ADDRESS(($AN315-1)*3+$AO315+5,$AP315+20))="",0,IF(COUNTIF(INDIRECT(ADDRESS(($AN315-1)*36+($AO315-1)*12+6,COLUMN())):INDIRECT(ADDRESS(($AN315-1)*36+($AO315-1)*12+$AP315+4,COLUMN())),INDIRECT(ADDRESS(($AN315-1)*3+$AO315+5,$AP315+20)))&gt;=1,0,INDIRECT(ADDRESS(($AN315-1)*3+$AO315+5,$AP315+20)))))</f>
        <v>0</v>
      </c>
      <c r="AT315" s="468">
        <f ca="1">COUNTIF(INDIRECT("U"&amp;(ROW()+12*(($AN315-1)*3+$AO315)-ROW())/12+5):INDIRECT("AF"&amp;(ROW()+12*(($AN315-1)*3+$AO315)-ROW())/12+5),AS315)</f>
        <v>0</v>
      </c>
      <c r="AU315" s="468">
        <f ca="1">IF(AND(AQ315+AS315&gt;0,AR315+AT315&gt;0),COUNTIF(AU$6:AU314,"&gt;0")+1,0)</f>
        <v>0</v>
      </c>
    </row>
    <row r="316" spans="40:47" x14ac:dyDescent="0.15">
      <c r="AN316" s="468">
        <v>9</v>
      </c>
      <c r="AO316" s="468">
        <v>2</v>
      </c>
      <c r="AP316" s="468">
        <v>11</v>
      </c>
      <c r="AQ316" s="476">
        <f ca="1">IF($AP316=1,IF(INDIRECT(ADDRESS(($AN316-1)*3+$AO316+5,$AP316+7))="",0,INDIRECT(ADDRESS(($AN316-1)*3+$AO316+5,$AP316+7))),IF(INDIRECT(ADDRESS(($AN316-1)*3+$AO316+5,$AP316+7))="",0,IF(COUNTIF(INDIRECT(ADDRESS(($AN316-1)*36+($AO316-1)*12+6,COLUMN())):INDIRECT(ADDRESS(($AN316-1)*36+($AO316-1)*12+$AP316+4,COLUMN())),INDIRECT(ADDRESS(($AN316-1)*3+$AO316+5,$AP316+7)))&gt;=1,0,INDIRECT(ADDRESS(($AN316-1)*3+$AO316+5,$AP316+7)))))</f>
        <v>0</v>
      </c>
      <c r="AR316" s="468">
        <f ca="1">COUNTIF(INDIRECT("H"&amp;(ROW()+12*(($AN316-1)*3+$AO316)-ROW())/12+5):INDIRECT("S"&amp;(ROW()+12*(($AN316-1)*3+$AO316)-ROW())/12+5),AQ316)</f>
        <v>0</v>
      </c>
      <c r="AS316" s="476">
        <f ca="1">IF($AP316=1,IF(INDIRECT(ADDRESS(($AN316-1)*3+$AO316+5,$AP316+20))="",0,INDIRECT(ADDRESS(($AN316-1)*3+$AO316+5,$AP316+20))),IF(INDIRECT(ADDRESS(($AN316-1)*3+$AO316+5,$AP316+20))="",0,IF(COUNTIF(INDIRECT(ADDRESS(($AN316-1)*36+($AO316-1)*12+6,COLUMN())):INDIRECT(ADDRESS(($AN316-1)*36+($AO316-1)*12+$AP316+4,COLUMN())),INDIRECT(ADDRESS(($AN316-1)*3+$AO316+5,$AP316+20)))&gt;=1,0,INDIRECT(ADDRESS(($AN316-1)*3+$AO316+5,$AP316+20)))))</f>
        <v>0</v>
      </c>
      <c r="AT316" s="468">
        <f ca="1">COUNTIF(INDIRECT("U"&amp;(ROW()+12*(($AN316-1)*3+$AO316)-ROW())/12+5):INDIRECT("AF"&amp;(ROW()+12*(($AN316-1)*3+$AO316)-ROW())/12+5),AS316)</f>
        <v>0</v>
      </c>
      <c r="AU316" s="468">
        <f ca="1">IF(AND(AQ316+AS316&gt;0,AR316+AT316&gt;0),COUNTIF(AU$6:AU315,"&gt;0")+1,0)</f>
        <v>0</v>
      </c>
    </row>
    <row r="317" spans="40:47" x14ac:dyDescent="0.15">
      <c r="AN317" s="468">
        <v>9</v>
      </c>
      <c r="AO317" s="468">
        <v>2</v>
      </c>
      <c r="AP317" s="468">
        <v>12</v>
      </c>
      <c r="AQ317" s="476">
        <f ca="1">IF($AP317=1,IF(INDIRECT(ADDRESS(($AN317-1)*3+$AO317+5,$AP317+7))="",0,INDIRECT(ADDRESS(($AN317-1)*3+$AO317+5,$AP317+7))),IF(INDIRECT(ADDRESS(($AN317-1)*3+$AO317+5,$AP317+7))="",0,IF(COUNTIF(INDIRECT(ADDRESS(($AN317-1)*36+($AO317-1)*12+6,COLUMN())):INDIRECT(ADDRESS(($AN317-1)*36+($AO317-1)*12+$AP317+4,COLUMN())),INDIRECT(ADDRESS(($AN317-1)*3+$AO317+5,$AP317+7)))&gt;=1,0,INDIRECT(ADDRESS(($AN317-1)*3+$AO317+5,$AP317+7)))))</f>
        <v>0</v>
      </c>
      <c r="AR317" s="468">
        <f ca="1">COUNTIF(INDIRECT("H"&amp;(ROW()+12*(($AN317-1)*3+$AO317)-ROW())/12+5):INDIRECT("S"&amp;(ROW()+12*(($AN317-1)*3+$AO317)-ROW())/12+5),AQ317)</f>
        <v>0</v>
      </c>
      <c r="AS317" s="476">
        <f ca="1">IF($AP317=1,IF(INDIRECT(ADDRESS(($AN317-1)*3+$AO317+5,$AP317+20))="",0,INDIRECT(ADDRESS(($AN317-1)*3+$AO317+5,$AP317+20))),IF(INDIRECT(ADDRESS(($AN317-1)*3+$AO317+5,$AP317+20))="",0,IF(COUNTIF(INDIRECT(ADDRESS(($AN317-1)*36+($AO317-1)*12+6,COLUMN())):INDIRECT(ADDRESS(($AN317-1)*36+($AO317-1)*12+$AP317+4,COLUMN())),INDIRECT(ADDRESS(($AN317-1)*3+$AO317+5,$AP317+20)))&gt;=1,0,INDIRECT(ADDRESS(($AN317-1)*3+$AO317+5,$AP317+20)))))</f>
        <v>0</v>
      </c>
      <c r="AT317" s="468">
        <f ca="1">COUNTIF(INDIRECT("U"&amp;(ROW()+12*(($AN317-1)*3+$AO317)-ROW())/12+5):INDIRECT("AF"&amp;(ROW()+12*(($AN317-1)*3+$AO317)-ROW())/12+5),AS317)</f>
        <v>0</v>
      </c>
      <c r="AU317" s="468">
        <f ca="1">IF(AND(AQ317+AS317&gt;0,AR317+AT317&gt;0),COUNTIF(AU$6:AU316,"&gt;0")+1,0)</f>
        <v>0</v>
      </c>
    </row>
    <row r="318" spans="40:47" x14ac:dyDescent="0.15">
      <c r="AN318" s="468">
        <v>9</v>
      </c>
      <c r="AO318" s="468">
        <v>3</v>
      </c>
      <c r="AP318" s="468">
        <v>1</v>
      </c>
      <c r="AQ318" s="476">
        <f ca="1">IF($AP318=1,IF(INDIRECT(ADDRESS(($AN318-1)*3+$AO318+5,$AP318+7))="",0,INDIRECT(ADDRESS(($AN318-1)*3+$AO318+5,$AP318+7))),IF(INDIRECT(ADDRESS(($AN318-1)*3+$AO318+5,$AP318+7))="",0,IF(COUNTIF(INDIRECT(ADDRESS(($AN318-1)*36+($AO318-1)*12+6,COLUMN())):INDIRECT(ADDRESS(($AN318-1)*36+($AO318-1)*12+$AP318+4,COLUMN())),INDIRECT(ADDRESS(($AN318-1)*3+$AO318+5,$AP318+7)))&gt;=1,0,INDIRECT(ADDRESS(($AN318-1)*3+$AO318+5,$AP318+7)))))</f>
        <v>0</v>
      </c>
      <c r="AR318" s="468">
        <f ca="1">COUNTIF(INDIRECT("H"&amp;(ROW()+12*(($AN318-1)*3+$AO318)-ROW())/12+5):INDIRECT("S"&amp;(ROW()+12*(($AN318-1)*3+$AO318)-ROW())/12+5),AQ318)</f>
        <v>0</v>
      </c>
      <c r="AS318" s="476">
        <f ca="1">IF($AP318=1,IF(INDIRECT(ADDRESS(($AN318-1)*3+$AO318+5,$AP318+20))="",0,INDIRECT(ADDRESS(($AN318-1)*3+$AO318+5,$AP318+20))),IF(INDIRECT(ADDRESS(($AN318-1)*3+$AO318+5,$AP318+20))="",0,IF(COUNTIF(INDIRECT(ADDRESS(($AN318-1)*36+($AO318-1)*12+6,COLUMN())):INDIRECT(ADDRESS(($AN318-1)*36+($AO318-1)*12+$AP318+4,COLUMN())),INDIRECT(ADDRESS(($AN318-1)*3+$AO318+5,$AP318+20)))&gt;=1,0,INDIRECT(ADDRESS(($AN318-1)*3+$AO318+5,$AP318+20)))))</f>
        <v>0</v>
      </c>
      <c r="AT318" s="468">
        <f ca="1">COUNTIF(INDIRECT("U"&amp;(ROW()+12*(($AN318-1)*3+$AO318)-ROW())/12+5):INDIRECT("AF"&amp;(ROW()+12*(($AN318-1)*3+$AO318)-ROW())/12+5),AS318)</f>
        <v>0</v>
      </c>
      <c r="AU318" s="468">
        <f ca="1">IF(AND(AQ318+AS318&gt;0,AR318+AT318&gt;0),COUNTIF(AU$6:AU317,"&gt;0")+1,0)</f>
        <v>0</v>
      </c>
    </row>
    <row r="319" spans="40:47" x14ac:dyDescent="0.15">
      <c r="AN319" s="468">
        <v>9</v>
      </c>
      <c r="AO319" s="468">
        <v>3</v>
      </c>
      <c r="AP319" s="468">
        <v>2</v>
      </c>
      <c r="AQ319" s="476">
        <f ca="1">IF($AP319=1,IF(INDIRECT(ADDRESS(($AN319-1)*3+$AO319+5,$AP319+7))="",0,INDIRECT(ADDRESS(($AN319-1)*3+$AO319+5,$AP319+7))),IF(INDIRECT(ADDRESS(($AN319-1)*3+$AO319+5,$AP319+7))="",0,IF(COUNTIF(INDIRECT(ADDRESS(($AN319-1)*36+($AO319-1)*12+6,COLUMN())):INDIRECT(ADDRESS(($AN319-1)*36+($AO319-1)*12+$AP319+4,COLUMN())),INDIRECT(ADDRESS(($AN319-1)*3+$AO319+5,$AP319+7)))&gt;=1,0,INDIRECT(ADDRESS(($AN319-1)*3+$AO319+5,$AP319+7)))))</f>
        <v>0</v>
      </c>
      <c r="AR319" s="468">
        <f ca="1">COUNTIF(INDIRECT("H"&amp;(ROW()+12*(($AN319-1)*3+$AO319)-ROW())/12+5):INDIRECT("S"&amp;(ROW()+12*(($AN319-1)*3+$AO319)-ROW())/12+5),AQ319)</f>
        <v>0</v>
      </c>
      <c r="AS319" s="476">
        <f ca="1">IF($AP319=1,IF(INDIRECT(ADDRESS(($AN319-1)*3+$AO319+5,$AP319+20))="",0,INDIRECT(ADDRESS(($AN319-1)*3+$AO319+5,$AP319+20))),IF(INDIRECT(ADDRESS(($AN319-1)*3+$AO319+5,$AP319+20))="",0,IF(COUNTIF(INDIRECT(ADDRESS(($AN319-1)*36+($AO319-1)*12+6,COLUMN())):INDIRECT(ADDRESS(($AN319-1)*36+($AO319-1)*12+$AP319+4,COLUMN())),INDIRECT(ADDRESS(($AN319-1)*3+$AO319+5,$AP319+20)))&gt;=1,0,INDIRECT(ADDRESS(($AN319-1)*3+$AO319+5,$AP319+20)))))</f>
        <v>0</v>
      </c>
      <c r="AT319" s="468">
        <f ca="1">COUNTIF(INDIRECT("U"&amp;(ROW()+12*(($AN319-1)*3+$AO319)-ROW())/12+5):INDIRECT("AF"&amp;(ROW()+12*(($AN319-1)*3+$AO319)-ROW())/12+5),AS319)</f>
        <v>0</v>
      </c>
      <c r="AU319" s="468">
        <f ca="1">IF(AND(AQ319+AS319&gt;0,AR319+AT319&gt;0),COUNTIF(AU$6:AU318,"&gt;0")+1,0)</f>
        <v>0</v>
      </c>
    </row>
    <row r="320" spans="40:47" x14ac:dyDescent="0.15">
      <c r="AN320" s="468">
        <v>9</v>
      </c>
      <c r="AO320" s="468">
        <v>3</v>
      </c>
      <c r="AP320" s="468">
        <v>3</v>
      </c>
      <c r="AQ320" s="476">
        <f ca="1">IF($AP320=1,IF(INDIRECT(ADDRESS(($AN320-1)*3+$AO320+5,$AP320+7))="",0,INDIRECT(ADDRESS(($AN320-1)*3+$AO320+5,$AP320+7))),IF(INDIRECT(ADDRESS(($AN320-1)*3+$AO320+5,$AP320+7))="",0,IF(COUNTIF(INDIRECT(ADDRESS(($AN320-1)*36+($AO320-1)*12+6,COLUMN())):INDIRECT(ADDRESS(($AN320-1)*36+($AO320-1)*12+$AP320+4,COLUMN())),INDIRECT(ADDRESS(($AN320-1)*3+$AO320+5,$AP320+7)))&gt;=1,0,INDIRECT(ADDRESS(($AN320-1)*3+$AO320+5,$AP320+7)))))</f>
        <v>0</v>
      </c>
      <c r="AR320" s="468">
        <f ca="1">COUNTIF(INDIRECT("H"&amp;(ROW()+12*(($AN320-1)*3+$AO320)-ROW())/12+5):INDIRECT("S"&amp;(ROW()+12*(($AN320-1)*3+$AO320)-ROW())/12+5),AQ320)</f>
        <v>0</v>
      </c>
      <c r="AS320" s="476">
        <f ca="1">IF($AP320=1,IF(INDIRECT(ADDRESS(($AN320-1)*3+$AO320+5,$AP320+20))="",0,INDIRECT(ADDRESS(($AN320-1)*3+$AO320+5,$AP320+20))),IF(INDIRECT(ADDRESS(($AN320-1)*3+$AO320+5,$AP320+20))="",0,IF(COUNTIF(INDIRECT(ADDRESS(($AN320-1)*36+($AO320-1)*12+6,COLUMN())):INDIRECT(ADDRESS(($AN320-1)*36+($AO320-1)*12+$AP320+4,COLUMN())),INDIRECT(ADDRESS(($AN320-1)*3+$AO320+5,$AP320+20)))&gt;=1,0,INDIRECT(ADDRESS(($AN320-1)*3+$AO320+5,$AP320+20)))))</f>
        <v>0</v>
      </c>
      <c r="AT320" s="468">
        <f ca="1">COUNTIF(INDIRECT("U"&amp;(ROW()+12*(($AN320-1)*3+$AO320)-ROW())/12+5):INDIRECT("AF"&amp;(ROW()+12*(($AN320-1)*3+$AO320)-ROW())/12+5),AS320)</f>
        <v>0</v>
      </c>
      <c r="AU320" s="468">
        <f ca="1">IF(AND(AQ320+AS320&gt;0,AR320+AT320&gt;0),COUNTIF(AU$6:AU319,"&gt;0")+1,0)</f>
        <v>0</v>
      </c>
    </row>
    <row r="321" spans="40:47" x14ac:dyDescent="0.15">
      <c r="AN321" s="468">
        <v>9</v>
      </c>
      <c r="AO321" s="468">
        <v>3</v>
      </c>
      <c r="AP321" s="468">
        <v>4</v>
      </c>
      <c r="AQ321" s="476">
        <f ca="1">IF($AP321=1,IF(INDIRECT(ADDRESS(($AN321-1)*3+$AO321+5,$AP321+7))="",0,INDIRECT(ADDRESS(($AN321-1)*3+$AO321+5,$AP321+7))),IF(INDIRECT(ADDRESS(($AN321-1)*3+$AO321+5,$AP321+7))="",0,IF(COUNTIF(INDIRECT(ADDRESS(($AN321-1)*36+($AO321-1)*12+6,COLUMN())):INDIRECT(ADDRESS(($AN321-1)*36+($AO321-1)*12+$AP321+4,COLUMN())),INDIRECT(ADDRESS(($AN321-1)*3+$AO321+5,$AP321+7)))&gt;=1,0,INDIRECT(ADDRESS(($AN321-1)*3+$AO321+5,$AP321+7)))))</f>
        <v>0</v>
      </c>
      <c r="AR321" s="468">
        <f ca="1">COUNTIF(INDIRECT("H"&amp;(ROW()+12*(($AN321-1)*3+$AO321)-ROW())/12+5):INDIRECT("S"&amp;(ROW()+12*(($AN321-1)*3+$AO321)-ROW())/12+5),AQ321)</f>
        <v>0</v>
      </c>
      <c r="AS321" s="476">
        <f ca="1">IF($AP321=1,IF(INDIRECT(ADDRESS(($AN321-1)*3+$AO321+5,$AP321+20))="",0,INDIRECT(ADDRESS(($AN321-1)*3+$AO321+5,$AP321+20))),IF(INDIRECT(ADDRESS(($AN321-1)*3+$AO321+5,$AP321+20))="",0,IF(COUNTIF(INDIRECT(ADDRESS(($AN321-1)*36+($AO321-1)*12+6,COLUMN())):INDIRECT(ADDRESS(($AN321-1)*36+($AO321-1)*12+$AP321+4,COLUMN())),INDIRECT(ADDRESS(($AN321-1)*3+$AO321+5,$AP321+20)))&gt;=1,0,INDIRECT(ADDRESS(($AN321-1)*3+$AO321+5,$AP321+20)))))</f>
        <v>0</v>
      </c>
      <c r="AT321" s="468">
        <f ca="1">COUNTIF(INDIRECT("U"&amp;(ROW()+12*(($AN321-1)*3+$AO321)-ROW())/12+5):INDIRECT("AF"&amp;(ROW()+12*(($AN321-1)*3+$AO321)-ROW())/12+5),AS321)</f>
        <v>0</v>
      </c>
      <c r="AU321" s="468">
        <f ca="1">IF(AND(AQ321+AS321&gt;0,AR321+AT321&gt;0),COUNTIF(AU$6:AU320,"&gt;0")+1,0)</f>
        <v>0</v>
      </c>
    </row>
    <row r="322" spans="40:47" x14ac:dyDescent="0.15">
      <c r="AN322" s="468">
        <v>9</v>
      </c>
      <c r="AO322" s="468">
        <v>3</v>
      </c>
      <c r="AP322" s="468">
        <v>5</v>
      </c>
      <c r="AQ322" s="476">
        <f ca="1">IF($AP322=1,IF(INDIRECT(ADDRESS(($AN322-1)*3+$AO322+5,$AP322+7))="",0,INDIRECT(ADDRESS(($AN322-1)*3+$AO322+5,$AP322+7))),IF(INDIRECT(ADDRESS(($AN322-1)*3+$AO322+5,$AP322+7))="",0,IF(COUNTIF(INDIRECT(ADDRESS(($AN322-1)*36+($AO322-1)*12+6,COLUMN())):INDIRECT(ADDRESS(($AN322-1)*36+($AO322-1)*12+$AP322+4,COLUMN())),INDIRECT(ADDRESS(($AN322-1)*3+$AO322+5,$AP322+7)))&gt;=1,0,INDIRECT(ADDRESS(($AN322-1)*3+$AO322+5,$AP322+7)))))</f>
        <v>0</v>
      </c>
      <c r="AR322" s="468">
        <f ca="1">COUNTIF(INDIRECT("H"&amp;(ROW()+12*(($AN322-1)*3+$AO322)-ROW())/12+5):INDIRECT("S"&amp;(ROW()+12*(($AN322-1)*3+$AO322)-ROW())/12+5),AQ322)</f>
        <v>0</v>
      </c>
      <c r="AS322" s="476">
        <f ca="1">IF($AP322=1,IF(INDIRECT(ADDRESS(($AN322-1)*3+$AO322+5,$AP322+20))="",0,INDIRECT(ADDRESS(($AN322-1)*3+$AO322+5,$AP322+20))),IF(INDIRECT(ADDRESS(($AN322-1)*3+$AO322+5,$AP322+20))="",0,IF(COUNTIF(INDIRECT(ADDRESS(($AN322-1)*36+($AO322-1)*12+6,COLUMN())):INDIRECT(ADDRESS(($AN322-1)*36+($AO322-1)*12+$AP322+4,COLUMN())),INDIRECT(ADDRESS(($AN322-1)*3+$AO322+5,$AP322+20)))&gt;=1,0,INDIRECT(ADDRESS(($AN322-1)*3+$AO322+5,$AP322+20)))))</f>
        <v>0</v>
      </c>
      <c r="AT322" s="468">
        <f ca="1">COUNTIF(INDIRECT("U"&amp;(ROW()+12*(($AN322-1)*3+$AO322)-ROW())/12+5):INDIRECT("AF"&amp;(ROW()+12*(($AN322-1)*3+$AO322)-ROW())/12+5),AS322)</f>
        <v>0</v>
      </c>
      <c r="AU322" s="468">
        <f ca="1">IF(AND(AQ322+AS322&gt;0,AR322+AT322&gt;0),COUNTIF(AU$6:AU321,"&gt;0")+1,0)</f>
        <v>0</v>
      </c>
    </row>
    <row r="323" spans="40:47" x14ac:dyDescent="0.15">
      <c r="AN323" s="468">
        <v>9</v>
      </c>
      <c r="AO323" s="468">
        <v>3</v>
      </c>
      <c r="AP323" s="468">
        <v>6</v>
      </c>
      <c r="AQ323" s="476">
        <f ca="1">IF($AP323=1,IF(INDIRECT(ADDRESS(($AN323-1)*3+$AO323+5,$AP323+7))="",0,INDIRECT(ADDRESS(($AN323-1)*3+$AO323+5,$AP323+7))),IF(INDIRECT(ADDRESS(($AN323-1)*3+$AO323+5,$AP323+7))="",0,IF(COUNTIF(INDIRECT(ADDRESS(($AN323-1)*36+($AO323-1)*12+6,COLUMN())):INDIRECT(ADDRESS(($AN323-1)*36+($AO323-1)*12+$AP323+4,COLUMN())),INDIRECT(ADDRESS(($AN323-1)*3+$AO323+5,$AP323+7)))&gt;=1,0,INDIRECT(ADDRESS(($AN323-1)*3+$AO323+5,$AP323+7)))))</f>
        <v>0</v>
      </c>
      <c r="AR323" s="468">
        <f ca="1">COUNTIF(INDIRECT("H"&amp;(ROW()+12*(($AN323-1)*3+$AO323)-ROW())/12+5):INDIRECT("S"&amp;(ROW()+12*(($AN323-1)*3+$AO323)-ROW())/12+5),AQ323)</f>
        <v>0</v>
      </c>
      <c r="AS323" s="476">
        <f ca="1">IF($AP323=1,IF(INDIRECT(ADDRESS(($AN323-1)*3+$AO323+5,$AP323+20))="",0,INDIRECT(ADDRESS(($AN323-1)*3+$AO323+5,$AP323+20))),IF(INDIRECT(ADDRESS(($AN323-1)*3+$AO323+5,$AP323+20))="",0,IF(COUNTIF(INDIRECT(ADDRESS(($AN323-1)*36+($AO323-1)*12+6,COLUMN())):INDIRECT(ADDRESS(($AN323-1)*36+($AO323-1)*12+$AP323+4,COLUMN())),INDIRECT(ADDRESS(($AN323-1)*3+$AO323+5,$AP323+20)))&gt;=1,0,INDIRECT(ADDRESS(($AN323-1)*3+$AO323+5,$AP323+20)))))</f>
        <v>0</v>
      </c>
      <c r="AT323" s="468">
        <f ca="1">COUNTIF(INDIRECT("U"&amp;(ROW()+12*(($AN323-1)*3+$AO323)-ROW())/12+5):INDIRECT("AF"&amp;(ROW()+12*(($AN323-1)*3+$AO323)-ROW())/12+5),AS323)</f>
        <v>0</v>
      </c>
      <c r="AU323" s="468">
        <f ca="1">IF(AND(AQ323+AS323&gt;0,AR323+AT323&gt;0),COUNTIF(AU$6:AU322,"&gt;0")+1,0)</f>
        <v>0</v>
      </c>
    </row>
    <row r="324" spans="40:47" x14ac:dyDescent="0.15">
      <c r="AN324" s="468">
        <v>9</v>
      </c>
      <c r="AO324" s="468">
        <v>3</v>
      </c>
      <c r="AP324" s="468">
        <v>7</v>
      </c>
      <c r="AQ324" s="476">
        <f ca="1">IF($AP324=1,IF(INDIRECT(ADDRESS(($AN324-1)*3+$AO324+5,$AP324+7))="",0,INDIRECT(ADDRESS(($AN324-1)*3+$AO324+5,$AP324+7))),IF(INDIRECT(ADDRESS(($AN324-1)*3+$AO324+5,$AP324+7))="",0,IF(COUNTIF(INDIRECT(ADDRESS(($AN324-1)*36+($AO324-1)*12+6,COLUMN())):INDIRECT(ADDRESS(($AN324-1)*36+($AO324-1)*12+$AP324+4,COLUMN())),INDIRECT(ADDRESS(($AN324-1)*3+$AO324+5,$AP324+7)))&gt;=1,0,INDIRECT(ADDRESS(($AN324-1)*3+$AO324+5,$AP324+7)))))</f>
        <v>0</v>
      </c>
      <c r="AR324" s="468">
        <f ca="1">COUNTIF(INDIRECT("H"&amp;(ROW()+12*(($AN324-1)*3+$AO324)-ROW())/12+5):INDIRECT("S"&amp;(ROW()+12*(($AN324-1)*3+$AO324)-ROW())/12+5),AQ324)</f>
        <v>0</v>
      </c>
      <c r="AS324" s="476">
        <f ca="1">IF($AP324=1,IF(INDIRECT(ADDRESS(($AN324-1)*3+$AO324+5,$AP324+20))="",0,INDIRECT(ADDRESS(($AN324-1)*3+$AO324+5,$AP324+20))),IF(INDIRECT(ADDRESS(($AN324-1)*3+$AO324+5,$AP324+20))="",0,IF(COUNTIF(INDIRECT(ADDRESS(($AN324-1)*36+($AO324-1)*12+6,COLUMN())):INDIRECT(ADDRESS(($AN324-1)*36+($AO324-1)*12+$AP324+4,COLUMN())),INDIRECT(ADDRESS(($AN324-1)*3+$AO324+5,$AP324+20)))&gt;=1,0,INDIRECT(ADDRESS(($AN324-1)*3+$AO324+5,$AP324+20)))))</f>
        <v>0</v>
      </c>
      <c r="AT324" s="468">
        <f ca="1">COUNTIF(INDIRECT("U"&amp;(ROW()+12*(($AN324-1)*3+$AO324)-ROW())/12+5):INDIRECT("AF"&amp;(ROW()+12*(($AN324-1)*3+$AO324)-ROW())/12+5),AS324)</f>
        <v>0</v>
      </c>
      <c r="AU324" s="468">
        <f ca="1">IF(AND(AQ324+AS324&gt;0,AR324+AT324&gt;0),COUNTIF(AU$6:AU323,"&gt;0")+1,0)</f>
        <v>0</v>
      </c>
    </row>
    <row r="325" spans="40:47" x14ac:dyDescent="0.15">
      <c r="AN325" s="468">
        <v>9</v>
      </c>
      <c r="AO325" s="468">
        <v>3</v>
      </c>
      <c r="AP325" s="468">
        <v>8</v>
      </c>
      <c r="AQ325" s="476">
        <f ca="1">IF($AP325=1,IF(INDIRECT(ADDRESS(($AN325-1)*3+$AO325+5,$AP325+7))="",0,INDIRECT(ADDRESS(($AN325-1)*3+$AO325+5,$AP325+7))),IF(INDIRECT(ADDRESS(($AN325-1)*3+$AO325+5,$AP325+7))="",0,IF(COUNTIF(INDIRECT(ADDRESS(($AN325-1)*36+($AO325-1)*12+6,COLUMN())):INDIRECT(ADDRESS(($AN325-1)*36+($AO325-1)*12+$AP325+4,COLUMN())),INDIRECT(ADDRESS(($AN325-1)*3+$AO325+5,$AP325+7)))&gt;=1,0,INDIRECT(ADDRESS(($AN325-1)*3+$AO325+5,$AP325+7)))))</f>
        <v>0</v>
      </c>
      <c r="AR325" s="468">
        <f ca="1">COUNTIF(INDIRECT("H"&amp;(ROW()+12*(($AN325-1)*3+$AO325)-ROW())/12+5):INDIRECT("S"&amp;(ROW()+12*(($AN325-1)*3+$AO325)-ROW())/12+5),AQ325)</f>
        <v>0</v>
      </c>
      <c r="AS325" s="476">
        <f ca="1">IF($AP325=1,IF(INDIRECT(ADDRESS(($AN325-1)*3+$AO325+5,$AP325+20))="",0,INDIRECT(ADDRESS(($AN325-1)*3+$AO325+5,$AP325+20))),IF(INDIRECT(ADDRESS(($AN325-1)*3+$AO325+5,$AP325+20))="",0,IF(COUNTIF(INDIRECT(ADDRESS(($AN325-1)*36+($AO325-1)*12+6,COLUMN())):INDIRECT(ADDRESS(($AN325-1)*36+($AO325-1)*12+$AP325+4,COLUMN())),INDIRECT(ADDRESS(($AN325-1)*3+$AO325+5,$AP325+20)))&gt;=1,0,INDIRECT(ADDRESS(($AN325-1)*3+$AO325+5,$AP325+20)))))</f>
        <v>0</v>
      </c>
      <c r="AT325" s="468">
        <f ca="1">COUNTIF(INDIRECT("U"&amp;(ROW()+12*(($AN325-1)*3+$AO325)-ROW())/12+5):INDIRECT("AF"&amp;(ROW()+12*(($AN325-1)*3+$AO325)-ROW())/12+5),AS325)</f>
        <v>0</v>
      </c>
      <c r="AU325" s="468">
        <f ca="1">IF(AND(AQ325+AS325&gt;0,AR325+AT325&gt;0),COUNTIF(AU$6:AU324,"&gt;0")+1,0)</f>
        <v>0</v>
      </c>
    </row>
    <row r="326" spans="40:47" x14ac:dyDescent="0.15">
      <c r="AN326" s="468">
        <v>9</v>
      </c>
      <c r="AO326" s="468">
        <v>3</v>
      </c>
      <c r="AP326" s="468">
        <v>9</v>
      </c>
      <c r="AQ326" s="476">
        <f ca="1">IF($AP326=1,IF(INDIRECT(ADDRESS(($AN326-1)*3+$AO326+5,$AP326+7))="",0,INDIRECT(ADDRESS(($AN326-1)*3+$AO326+5,$AP326+7))),IF(INDIRECT(ADDRESS(($AN326-1)*3+$AO326+5,$AP326+7))="",0,IF(COUNTIF(INDIRECT(ADDRESS(($AN326-1)*36+($AO326-1)*12+6,COLUMN())):INDIRECT(ADDRESS(($AN326-1)*36+($AO326-1)*12+$AP326+4,COLUMN())),INDIRECT(ADDRESS(($AN326-1)*3+$AO326+5,$AP326+7)))&gt;=1,0,INDIRECT(ADDRESS(($AN326-1)*3+$AO326+5,$AP326+7)))))</f>
        <v>0</v>
      </c>
      <c r="AR326" s="468">
        <f ca="1">COUNTIF(INDIRECT("H"&amp;(ROW()+12*(($AN326-1)*3+$AO326)-ROW())/12+5):INDIRECT("S"&amp;(ROW()+12*(($AN326-1)*3+$AO326)-ROW())/12+5),AQ326)</f>
        <v>0</v>
      </c>
      <c r="AS326" s="476">
        <f ca="1">IF($AP326=1,IF(INDIRECT(ADDRESS(($AN326-1)*3+$AO326+5,$AP326+20))="",0,INDIRECT(ADDRESS(($AN326-1)*3+$AO326+5,$AP326+20))),IF(INDIRECT(ADDRESS(($AN326-1)*3+$AO326+5,$AP326+20))="",0,IF(COUNTIF(INDIRECT(ADDRESS(($AN326-1)*36+($AO326-1)*12+6,COLUMN())):INDIRECT(ADDRESS(($AN326-1)*36+($AO326-1)*12+$AP326+4,COLUMN())),INDIRECT(ADDRESS(($AN326-1)*3+$AO326+5,$AP326+20)))&gt;=1,0,INDIRECT(ADDRESS(($AN326-1)*3+$AO326+5,$AP326+20)))))</f>
        <v>0</v>
      </c>
      <c r="AT326" s="468">
        <f ca="1">COUNTIF(INDIRECT("U"&amp;(ROW()+12*(($AN326-1)*3+$AO326)-ROW())/12+5):INDIRECT("AF"&amp;(ROW()+12*(($AN326-1)*3+$AO326)-ROW())/12+5),AS326)</f>
        <v>0</v>
      </c>
      <c r="AU326" s="468">
        <f ca="1">IF(AND(AQ326+AS326&gt;0,AR326+AT326&gt;0),COUNTIF(AU$6:AU325,"&gt;0")+1,0)</f>
        <v>0</v>
      </c>
    </row>
    <row r="327" spans="40:47" x14ac:dyDescent="0.15">
      <c r="AN327" s="468">
        <v>9</v>
      </c>
      <c r="AO327" s="468">
        <v>3</v>
      </c>
      <c r="AP327" s="468">
        <v>10</v>
      </c>
      <c r="AQ327" s="476">
        <f ca="1">IF($AP327=1,IF(INDIRECT(ADDRESS(($AN327-1)*3+$AO327+5,$AP327+7))="",0,INDIRECT(ADDRESS(($AN327-1)*3+$AO327+5,$AP327+7))),IF(INDIRECT(ADDRESS(($AN327-1)*3+$AO327+5,$AP327+7))="",0,IF(COUNTIF(INDIRECT(ADDRESS(($AN327-1)*36+($AO327-1)*12+6,COLUMN())):INDIRECT(ADDRESS(($AN327-1)*36+($AO327-1)*12+$AP327+4,COLUMN())),INDIRECT(ADDRESS(($AN327-1)*3+$AO327+5,$AP327+7)))&gt;=1,0,INDIRECT(ADDRESS(($AN327-1)*3+$AO327+5,$AP327+7)))))</f>
        <v>0</v>
      </c>
      <c r="AR327" s="468">
        <f ca="1">COUNTIF(INDIRECT("H"&amp;(ROW()+12*(($AN327-1)*3+$AO327)-ROW())/12+5):INDIRECT("S"&amp;(ROW()+12*(($AN327-1)*3+$AO327)-ROW())/12+5),AQ327)</f>
        <v>0</v>
      </c>
      <c r="AS327" s="476">
        <f ca="1">IF($AP327=1,IF(INDIRECT(ADDRESS(($AN327-1)*3+$AO327+5,$AP327+20))="",0,INDIRECT(ADDRESS(($AN327-1)*3+$AO327+5,$AP327+20))),IF(INDIRECT(ADDRESS(($AN327-1)*3+$AO327+5,$AP327+20))="",0,IF(COUNTIF(INDIRECT(ADDRESS(($AN327-1)*36+($AO327-1)*12+6,COLUMN())):INDIRECT(ADDRESS(($AN327-1)*36+($AO327-1)*12+$AP327+4,COLUMN())),INDIRECT(ADDRESS(($AN327-1)*3+$AO327+5,$AP327+20)))&gt;=1,0,INDIRECT(ADDRESS(($AN327-1)*3+$AO327+5,$AP327+20)))))</f>
        <v>0</v>
      </c>
      <c r="AT327" s="468">
        <f ca="1">COUNTIF(INDIRECT("U"&amp;(ROW()+12*(($AN327-1)*3+$AO327)-ROW())/12+5):INDIRECT("AF"&amp;(ROW()+12*(($AN327-1)*3+$AO327)-ROW())/12+5),AS327)</f>
        <v>0</v>
      </c>
      <c r="AU327" s="468">
        <f ca="1">IF(AND(AQ327+AS327&gt;0,AR327+AT327&gt;0),COUNTIF(AU$6:AU326,"&gt;0")+1,0)</f>
        <v>0</v>
      </c>
    </row>
    <row r="328" spans="40:47" x14ac:dyDescent="0.15">
      <c r="AN328" s="468">
        <v>9</v>
      </c>
      <c r="AO328" s="468">
        <v>3</v>
      </c>
      <c r="AP328" s="468">
        <v>11</v>
      </c>
      <c r="AQ328" s="476">
        <f ca="1">IF($AP328=1,IF(INDIRECT(ADDRESS(($AN328-1)*3+$AO328+5,$AP328+7))="",0,INDIRECT(ADDRESS(($AN328-1)*3+$AO328+5,$AP328+7))),IF(INDIRECT(ADDRESS(($AN328-1)*3+$AO328+5,$AP328+7))="",0,IF(COUNTIF(INDIRECT(ADDRESS(($AN328-1)*36+($AO328-1)*12+6,COLUMN())):INDIRECT(ADDRESS(($AN328-1)*36+($AO328-1)*12+$AP328+4,COLUMN())),INDIRECT(ADDRESS(($AN328-1)*3+$AO328+5,$AP328+7)))&gt;=1,0,INDIRECT(ADDRESS(($AN328-1)*3+$AO328+5,$AP328+7)))))</f>
        <v>0</v>
      </c>
      <c r="AR328" s="468">
        <f ca="1">COUNTIF(INDIRECT("H"&amp;(ROW()+12*(($AN328-1)*3+$AO328)-ROW())/12+5):INDIRECT("S"&amp;(ROW()+12*(($AN328-1)*3+$AO328)-ROW())/12+5),AQ328)</f>
        <v>0</v>
      </c>
      <c r="AS328" s="476">
        <f ca="1">IF($AP328=1,IF(INDIRECT(ADDRESS(($AN328-1)*3+$AO328+5,$AP328+20))="",0,INDIRECT(ADDRESS(($AN328-1)*3+$AO328+5,$AP328+20))),IF(INDIRECT(ADDRESS(($AN328-1)*3+$AO328+5,$AP328+20))="",0,IF(COUNTIF(INDIRECT(ADDRESS(($AN328-1)*36+($AO328-1)*12+6,COLUMN())):INDIRECT(ADDRESS(($AN328-1)*36+($AO328-1)*12+$AP328+4,COLUMN())),INDIRECT(ADDRESS(($AN328-1)*3+$AO328+5,$AP328+20)))&gt;=1,0,INDIRECT(ADDRESS(($AN328-1)*3+$AO328+5,$AP328+20)))))</f>
        <v>0</v>
      </c>
      <c r="AT328" s="468">
        <f ca="1">COUNTIF(INDIRECT("U"&amp;(ROW()+12*(($AN328-1)*3+$AO328)-ROW())/12+5):INDIRECT("AF"&amp;(ROW()+12*(($AN328-1)*3+$AO328)-ROW())/12+5),AS328)</f>
        <v>0</v>
      </c>
      <c r="AU328" s="468">
        <f ca="1">IF(AND(AQ328+AS328&gt;0,AR328+AT328&gt;0),COUNTIF(AU$6:AU327,"&gt;0")+1,0)</f>
        <v>0</v>
      </c>
    </row>
    <row r="329" spans="40:47" x14ac:dyDescent="0.15">
      <c r="AN329" s="468">
        <v>9</v>
      </c>
      <c r="AO329" s="468">
        <v>3</v>
      </c>
      <c r="AP329" s="468">
        <v>12</v>
      </c>
      <c r="AQ329" s="476">
        <f ca="1">IF($AP329=1,IF(INDIRECT(ADDRESS(($AN329-1)*3+$AO329+5,$AP329+7))="",0,INDIRECT(ADDRESS(($AN329-1)*3+$AO329+5,$AP329+7))),IF(INDIRECT(ADDRESS(($AN329-1)*3+$AO329+5,$AP329+7))="",0,IF(COUNTIF(INDIRECT(ADDRESS(($AN329-1)*36+($AO329-1)*12+6,COLUMN())):INDIRECT(ADDRESS(($AN329-1)*36+($AO329-1)*12+$AP329+4,COLUMN())),INDIRECT(ADDRESS(($AN329-1)*3+$AO329+5,$AP329+7)))&gt;=1,0,INDIRECT(ADDRESS(($AN329-1)*3+$AO329+5,$AP329+7)))))</f>
        <v>0</v>
      </c>
      <c r="AR329" s="468">
        <f ca="1">COUNTIF(INDIRECT("H"&amp;(ROW()+12*(($AN329-1)*3+$AO329)-ROW())/12+5):INDIRECT("S"&amp;(ROW()+12*(($AN329-1)*3+$AO329)-ROW())/12+5),AQ329)</f>
        <v>0</v>
      </c>
      <c r="AS329" s="476">
        <f ca="1">IF($AP329=1,IF(INDIRECT(ADDRESS(($AN329-1)*3+$AO329+5,$AP329+20))="",0,INDIRECT(ADDRESS(($AN329-1)*3+$AO329+5,$AP329+20))),IF(INDIRECT(ADDRESS(($AN329-1)*3+$AO329+5,$AP329+20))="",0,IF(COUNTIF(INDIRECT(ADDRESS(($AN329-1)*36+($AO329-1)*12+6,COLUMN())):INDIRECT(ADDRESS(($AN329-1)*36+($AO329-1)*12+$AP329+4,COLUMN())),INDIRECT(ADDRESS(($AN329-1)*3+$AO329+5,$AP329+20)))&gt;=1,0,INDIRECT(ADDRESS(($AN329-1)*3+$AO329+5,$AP329+20)))))</f>
        <v>0</v>
      </c>
      <c r="AT329" s="468">
        <f ca="1">COUNTIF(INDIRECT("U"&amp;(ROW()+12*(($AN329-1)*3+$AO329)-ROW())/12+5):INDIRECT("AF"&amp;(ROW()+12*(($AN329-1)*3+$AO329)-ROW())/12+5),AS329)</f>
        <v>0</v>
      </c>
      <c r="AU329" s="468">
        <f ca="1">IF(AND(AQ329+AS329&gt;0,AR329+AT329&gt;0),COUNTIF(AU$6:AU328,"&gt;0")+1,0)</f>
        <v>0</v>
      </c>
    </row>
    <row r="330" spans="40:47" x14ac:dyDescent="0.15">
      <c r="AN330" s="468">
        <v>10</v>
      </c>
      <c r="AO330" s="468">
        <v>1</v>
      </c>
      <c r="AP330" s="468">
        <v>1</v>
      </c>
      <c r="AQ330" s="476">
        <f ca="1">IF($AP330=1,IF(INDIRECT(ADDRESS(($AN330-1)*3+$AO330+5,$AP330+7))="",0,INDIRECT(ADDRESS(($AN330-1)*3+$AO330+5,$AP330+7))),IF(INDIRECT(ADDRESS(($AN330-1)*3+$AO330+5,$AP330+7))="",0,IF(COUNTIF(INDIRECT(ADDRESS(($AN330-1)*36+($AO330-1)*12+6,COLUMN())):INDIRECT(ADDRESS(($AN330-1)*36+($AO330-1)*12+$AP330+4,COLUMN())),INDIRECT(ADDRESS(($AN330-1)*3+$AO330+5,$AP330+7)))&gt;=1,0,INDIRECT(ADDRESS(($AN330-1)*3+$AO330+5,$AP330+7)))))</f>
        <v>0</v>
      </c>
      <c r="AR330" s="468">
        <f ca="1">COUNTIF(INDIRECT("H"&amp;(ROW()+12*(($AN330-1)*3+$AO330)-ROW())/12+5):INDIRECT("S"&amp;(ROW()+12*(($AN330-1)*3+$AO330)-ROW())/12+5),AQ330)</f>
        <v>0</v>
      </c>
      <c r="AS330" s="476">
        <f ca="1">IF($AP330=1,IF(INDIRECT(ADDRESS(($AN330-1)*3+$AO330+5,$AP330+20))="",0,INDIRECT(ADDRESS(($AN330-1)*3+$AO330+5,$AP330+20))),IF(INDIRECT(ADDRESS(($AN330-1)*3+$AO330+5,$AP330+20))="",0,IF(COUNTIF(INDIRECT(ADDRESS(($AN330-1)*36+($AO330-1)*12+6,COLUMN())):INDIRECT(ADDRESS(($AN330-1)*36+($AO330-1)*12+$AP330+4,COLUMN())),INDIRECT(ADDRESS(($AN330-1)*3+$AO330+5,$AP330+20)))&gt;=1,0,INDIRECT(ADDRESS(($AN330-1)*3+$AO330+5,$AP330+20)))))</f>
        <v>0</v>
      </c>
      <c r="AT330" s="468">
        <f ca="1">COUNTIF(INDIRECT("U"&amp;(ROW()+12*(($AN330-1)*3+$AO330)-ROW())/12+5):INDIRECT("AF"&amp;(ROW()+12*(($AN330-1)*3+$AO330)-ROW())/12+5),AS330)</f>
        <v>0</v>
      </c>
      <c r="AU330" s="468">
        <f ca="1">IF(AND(AQ330+AS330&gt;0,AR330+AT330&gt;0),COUNTIF(AU$6:AU329,"&gt;0")+1,0)</f>
        <v>0</v>
      </c>
    </row>
    <row r="331" spans="40:47" x14ac:dyDescent="0.15">
      <c r="AN331" s="468">
        <v>10</v>
      </c>
      <c r="AO331" s="468">
        <v>1</v>
      </c>
      <c r="AP331" s="468">
        <v>2</v>
      </c>
      <c r="AQ331" s="476">
        <f ca="1">IF($AP331=1,IF(INDIRECT(ADDRESS(($AN331-1)*3+$AO331+5,$AP331+7))="",0,INDIRECT(ADDRESS(($AN331-1)*3+$AO331+5,$AP331+7))),IF(INDIRECT(ADDRESS(($AN331-1)*3+$AO331+5,$AP331+7))="",0,IF(COUNTIF(INDIRECT(ADDRESS(($AN331-1)*36+($AO331-1)*12+6,COLUMN())):INDIRECT(ADDRESS(($AN331-1)*36+($AO331-1)*12+$AP331+4,COLUMN())),INDIRECT(ADDRESS(($AN331-1)*3+$AO331+5,$AP331+7)))&gt;=1,0,INDIRECT(ADDRESS(($AN331-1)*3+$AO331+5,$AP331+7)))))</f>
        <v>0</v>
      </c>
      <c r="AR331" s="468">
        <f ca="1">COUNTIF(INDIRECT("H"&amp;(ROW()+12*(($AN331-1)*3+$AO331)-ROW())/12+5):INDIRECT("S"&amp;(ROW()+12*(($AN331-1)*3+$AO331)-ROW())/12+5),AQ331)</f>
        <v>0</v>
      </c>
      <c r="AS331" s="476">
        <f ca="1">IF($AP331=1,IF(INDIRECT(ADDRESS(($AN331-1)*3+$AO331+5,$AP331+20))="",0,INDIRECT(ADDRESS(($AN331-1)*3+$AO331+5,$AP331+20))),IF(INDIRECT(ADDRESS(($AN331-1)*3+$AO331+5,$AP331+20))="",0,IF(COUNTIF(INDIRECT(ADDRESS(($AN331-1)*36+($AO331-1)*12+6,COLUMN())):INDIRECT(ADDRESS(($AN331-1)*36+($AO331-1)*12+$AP331+4,COLUMN())),INDIRECT(ADDRESS(($AN331-1)*3+$AO331+5,$AP331+20)))&gt;=1,0,INDIRECT(ADDRESS(($AN331-1)*3+$AO331+5,$AP331+20)))))</f>
        <v>0</v>
      </c>
      <c r="AT331" s="468">
        <f ca="1">COUNTIF(INDIRECT("U"&amp;(ROW()+12*(($AN331-1)*3+$AO331)-ROW())/12+5):INDIRECT("AF"&amp;(ROW()+12*(($AN331-1)*3+$AO331)-ROW())/12+5),AS331)</f>
        <v>0</v>
      </c>
      <c r="AU331" s="468">
        <f ca="1">IF(AND(AQ331+AS331&gt;0,AR331+AT331&gt;0),COUNTIF(AU$6:AU330,"&gt;0")+1,0)</f>
        <v>0</v>
      </c>
    </row>
    <row r="332" spans="40:47" x14ac:dyDescent="0.15">
      <c r="AN332" s="468">
        <v>10</v>
      </c>
      <c r="AO332" s="468">
        <v>1</v>
      </c>
      <c r="AP332" s="468">
        <v>3</v>
      </c>
      <c r="AQ332" s="476">
        <f ca="1">IF($AP332=1,IF(INDIRECT(ADDRESS(($AN332-1)*3+$AO332+5,$AP332+7))="",0,INDIRECT(ADDRESS(($AN332-1)*3+$AO332+5,$AP332+7))),IF(INDIRECT(ADDRESS(($AN332-1)*3+$AO332+5,$AP332+7))="",0,IF(COUNTIF(INDIRECT(ADDRESS(($AN332-1)*36+($AO332-1)*12+6,COLUMN())):INDIRECT(ADDRESS(($AN332-1)*36+($AO332-1)*12+$AP332+4,COLUMN())),INDIRECT(ADDRESS(($AN332-1)*3+$AO332+5,$AP332+7)))&gt;=1,0,INDIRECT(ADDRESS(($AN332-1)*3+$AO332+5,$AP332+7)))))</f>
        <v>0</v>
      </c>
      <c r="AR332" s="468">
        <f ca="1">COUNTIF(INDIRECT("H"&amp;(ROW()+12*(($AN332-1)*3+$AO332)-ROW())/12+5):INDIRECT("S"&amp;(ROW()+12*(($AN332-1)*3+$AO332)-ROW())/12+5),AQ332)</f>
        <v>0</v>
      </c>
      <c r="AS332" s="476">
        <f ca="1">IF($AP332=1,IF(INDIRECT(ADDRESS(($AN332-1)*3+$AO332+5,$AP332+20))="",0,INDIRECT(ADDRESS(($AN332-1)*3+$AO332+5,$AP332+20))),IF(INDIRECT(ADDRESS(($AN332-1)*3+$AO332+5,$AP332+20))="",0,IF(COUNTIF(INDIRECT(ADDRESS(($AN332-1)*36+($AO332-1)*12+6,COLUMN())):INDIRECT(ADDRESS(($AN332-1)*36+($AO332-1)*12+$AP332+4,COLUMN())),INDIRECT(ADDRESS(($AN332-1)*3+$AO332+5,$AP332+20)))&gt;=1,0,INDIRECT(ADDRESS(($AN332-1)*3+$AO332+5,$AP332+20)))))</f>
        <v>0</v>
      </c>
      <c r="AT332" s="468">
        <f ca="1">COUNTIF(INDIRECT("U"&amp;(ROW()+12*(($AN332-1)*3+$AO332)-ROW())/12+5):INDIRECT("AF"&amp;(ROW()+12*(($AN332-1)*3+$AO332)-ROW())/12+5),AS332)</f>
        <v>0</v>
      </c>
      <c r="AU332" s="468">
        <f ca="1">IF(AND(AQ332+AS332&gt;0,AR332+AT332&gt;0),COUNTIF(AU$6:AU331,"&gt;0")+1,0)</f>
        <v>0</v>
      </c>
    </row>
    <row r="333" spans="40:47" x14ac:dyDescent="0.15">
      <c r="AN333" s="468">
        <v>10</v>
      </c>
      <c r="AO333" s="468">
        <v>1</v>
      </c>
      <c r="AP333" s="468">
        <v>4</v>
      </c>
      <c r="AQ333" s="476">
        <f ca="1">IF($AP333=1,IF(INDIRECT(ADDRESS(($AN333-1)*3+$AO333+5,$AP333+7))="",0,INDIRECT(ADDRESS(($AN333-1)*3+$AO333+5,$AP333+7))),IF(INDIRECT(ADDRESS(($AN333-1)*3+$AO333+5,$AP333+7))="",0,IF(COUNTIF(INDIRECT(ADDRESS(($AN333-1)*36+($AO333-1)*12+6,COLUMN())):INDIRECT(ADDRESS(($AN333-1)*36+($AO333-1)*12+$AP333+4,COLUMN())),INDIRECT(ADDRESS(($AN333-1)*3+$AO333+5,$AP333+7)))&gt;=1,0,INDIRECT(ADDRESS(($AN333-1)*3+$AO333+5,$AP333+7)))))</f>
        <v>0</v>
      </c>
      <c r="AR333" s="468">
        <f ca="1">COUNTIF(INDIRECT("H"&amp;(ROW()+12*(($AN333-1)*3+$AO333)-ROW())/12+5):INDIRECT("S"&amp;(ROW()+12*(($AN333-1)*3+$AO333)-ROW())/12+5),AQ333)</f>
        <v>0</v>
      </c>
      <c r="AS333" s="476">
        <f ca="1">IF($AP333=1,IF(INDIRECT(ADDRESS(($AN333-1)*3+$AO333+5,$AP333+20))="",0,INDIRECT(ADDRESS(($AN333-1)*3+$AO333+5,$AP333+20))),IF(INDIRECT(ADDRESS(($AN333-1)*3+$AO333+5,$AP333+20))="",0,IF(COUNTIF(INDIRECT(ADDRESS(($AN333-1)*36+($AO333-1)*12+6,COLUMN())):INDIRECT(ADDRESS(($AN333-1)*36+($AO333-1)*12+$AP333+4,COLUMN())),INDIRECT(ADDRESS(($AN333-1)*3+$AO333+5,$AP333+20)))&gt;=1,0,INDIRECT(ADDRESS(($AN333-1)*3+$AO333+5,$AP333+20)))))</f>
        <v>0</v>
      </c>
      <c r="AT333" s="468">
        <f ca="1">COUNTIF(INDIRECT("U"&amp;(ROW()+12*(($AN333-1)*3+$AO333)-ROW())/12+5):INDIRECT("AF"&amp;(ROW()+12*(($AN333-1)*3+$AO333)-ROW())/12+5),AS333)</f>
        <v>0</v>
      </c>
      <c r="AU333" s="468">
        <f ca="1">IF(AND(AQ333+AS333&gt;0,AR333+AT333&gt;0),COUNTIF(AU$6:AU332,"&gt;0")+1,0)</f>
        <v>0</v>
      </c>
    </row>
    <row r="334" spans="40:47" x14ac:dyDescent="0.15">
      <c r="AN334" s="468">
        <v>10</v>
      </c>
      <c r="AO334" s="468">
        <v>1</v>
      </c>
      <c r="AP334" s="468">
        <v>5</v>
      </c>
      <c r="AQ334" s="476">
        <f ca="1">IF($AP334=1,IF(INDIRECT(ADDRESS(($AN334-1)*3+$AO334+5,$AP334+7))="",0,INDIRECT(ADDRESS(($AN334-1)*3+$AO334+5,$AP334+7))),IF(INDIRECT(ADDRESS(($AN334-1)*3+$AO334+5,$AP334+7))="",0,IF(COUNTIF(INDIRECT(ADDRESS(($AN334-1)*36+($AO334-1)*12+6,COLUMN())):INDIRECT(ADDRESS(($AN334-1)*36+($AO334-1)*12+$AP334+4,COLUMN())),INDIRECT(ADDRESS(($AN334-1)*3+$AO334+5,$AP334+7)))&gt;=1,0,INDIRECT(ADDRESS(($AN334-1)*3+$AO334+5,$AP334+7)))))</f>
        <v>0</v>
      </c>
      <c r="AR334" s="468">
        <f ca="1">COUNTIF(INDIRECT("H"&amp;(ROW()+12*(($AN334-1)*3+$AO334)-ROW())/12+5):INDIRECT("S"&amp;(ROW()+12*(($AN334-1)*3+$AO334)-ROW())/12+5),AQ334)</f>
        <v>0</v>
      </c>
      <c r="AS334" s="476">
        <f ca="1">IF($AP334=1,IF(INDIRECT(ADDRESS(($AN334-1)*3+$AO334+5,$AP334+20))="",0,INDIRECT(ADDRESS(($AN334-1)*3+$AO334+5,$AP334+20))),IF(INDIRECT(ADDRESS(($AN334-1)*3+$AO334+5,$AP334+20))="",0,IF(COUNTIF(INDIRECT(ADDRESS(($AN334-1)*36+($AO334-1)*12+6,COLUMN())):INDIRECT(ADDRESS(($AN334-1)*36+($AO334-1)*12+$AP334+4,COLUMN())),INDIRECT(ADDRESS(($AN334-1)*3+$AO334+5,$AP334+20)))&gt;=1,0,INDIRECT(ADDRESS(($AN334-1)*3+$AO334+5,$AP334+20)))))</f>
        <v>0</v>
      </c>
      <c r="AT334" s="468">
        <f ca="1">COUNTIF(INDIRECT("U"&amp;(ROW()+12*(($AN334-1)*3+$AO334)-ROW())/12+5):INDIRECT("AF"&amp;(ROW()+12*(($AN334-1)*3+$AO334)-ROW())/12+5),AS334)</f>
        <v>0</v>
      </c>
      <c r="AU334" s="468">
        <f ca="1">IF(AND(AQ334+AS334&gt;0,AR334+AT334&gt;0),COUNTIF(AU$6:AU333,"&gt;0")+1,0)</f>
        <v>0</v>
      </c>
    </row>
    <row r="335" spans="40:47" x14ac:dyDescent="0.15">
      <c r="AN335" s="468">
        <v>10</v>
      </c>
      <c r="AO335" s="468">
        <v>1</v>
      </c>
      <c r="AP335" s="468">
        <v>6</v>
      </c>
      <c r="AQ335" s="476">
        <f ca="1">IF($AP335=1,IF(INDIRECT(ADDRESS(($AN335-1)*3+$AO335+5,$AP335+7))="",0,INDIRECT(ADDRESS(($AN335-1)*3+$AO335+5,$AP335+7))),IF(INDIRECT(ADDRESS(($AN335-1)*3+$AO335+5,$AP335+7))="",0,IF(COUNTIF(INDIRECT(ADDRESS(($AN335-1)*36+($AO335-1)*12+6,COLUMN())):INDIRECT(ADDRESS(($AN335-1)*36+($AO335-1)*12+$AP335+4,COLUMN())),INDIRECT(ADDRESS(($AN335-1)*3+$AO335+5,$AP335+7)))&gt;=1,0,INDIRECT(ADDRESS(($AN335-1)*3+$AO335+5,$AP335+7)))))</f>
        <v>0</v>
      </c>
      <c r="AR335" s="468">
        <f ca="1">COUNTIF(INDIRECT("H"&amp;(ROW()+12*(($AN335-1)*3+$AO335)-ROW())/12+5):INDIRECT("S"&amp;(ROW()+12*(($AN335-1)*3+$AO335)-ROW())/12+5),AQ335)</f>
        <v>0</v>
      </c>
      <c r="AS335" s="476">
        <f ca="1">IF($AP335=1,IF(INDIRECT(ADDRESS(($AN335-1)*3+$AO335+5,$AP335+20))="",0,INDIRECT(ADDRESS(($AN335-1)*3+$AO335+5,$AP335+20))),IF(INDIRECT(ADDRESS(($AN335-1)*3+$AO335+5,$AP335+20))="",0,IF(COUNTIF(INDIRECT(ADDRESS(($AN335-1)*36+($AO335-1)*12+6,COLUMN())):INDIRECT(ADDRESS(($AN335-1)*36+($AO335-1)*12+$AP335+4,COLUMN())),INDIRECT(ADDRESS(($AN335-1)*3+$AO335+5,$AP335+20)))&gt;=1,0,INDIRECT(ADDRESS(($AN335-1)*3+$AO335+5,$AP335+20)))))</f>
        <v>0</v>
      </c>
      <c r="AT335" s="468">
        <f ca="1">COUNTIF(INDIRECT("U"&amp;(ROW()+12*(($AN335-1)*3+$AO335)-ROW())/12+5):INDIRECT("AF"&amp;(ROW()+12*(($AN335-1)*3+$AO335)-ROW())/12+5),AS335)</f>
        <v>0</v>
      </c>
      <c r="AU335" s="468">
        <f ca="1">IF(AND(AQ335+AS335&gt;0,AR335+AT335&gt;0),COUNTIF(AU$6:AU334,"&gt;0")+1,0)</f>
        <v>0</v>
      </c>
    </row>
    <row r="336" spans="40:47" x14ac:dyDescent="0.15">
      <c r="AN336" s="468">
        <v>10</v>
      </c>
      <c r="AO336" s="468">
        <v>1</v>
      </c>
      <c r="AP336" s="468">
        <v>7</v>
      </c>
      <c r="AQ336" s="476">
        <f ca="1">IF($AP336=1,IF(INDIRECT(ADDRESS(($AN336-1)*3+$AO336+5,$AP336+7))="",0,INDIRECT(ADDRESS(($AN336-1)*3+$AO336+5,$AP336+7))),IF(INDIRECT(ADDRESS(($AN336-1)*3+$AO336+5,$AP336+7))="",0,IF(COUNTIF(INDIRECT(ADDRESS(($AN336-1)*36+($AO336-1)*12+6,COLUMN())):INDIRECT(ADDRESS(($AN336-1)*36+($AO336-1)*12+$AP336+4,COLUMN())),INDIRECT(ADDRESS(($AN336-1)*3+$AO336+5,$AP336+7)))&gt;=1,0,INDIRECT(ADDRESS(($AN336-1)*3+$AO336+5,$AP336+7)))))</f>
        <v>0</v>
      </c>
      <c r="AR336" s="468">
        <f ca="1">COUNTIF(INDIRECT("H"&amp;(ROW()+12*(($AN336-1)*3+$AO336)-ROW())/12+5):INDIRECT("S"&amp;(ROW()+12*(($AN336-1)*3+$AO336)-ROW())/12+5),AQ336)</f>
        <v>0</v>
      </c>
      <c r="AS336" s="476">
        <f ca="1">IF($AP336=1,IF(INDIRECT(ADDRESS(($AN336-1)*3+$AO336+5,$AP336+20))="",0,INDIRECT(ADDRESS(($AN336-1)*3+$AO336+5,$AP336+20))),IF(INDIRECT(ADDRESS(($AN336-1)*3+$AO336+5,$AP336+20))="",0,IF(COUNTIF(INDIRECT(ADDRESS(($AN336-1)*36+($AO336-1)*12+6,COLUMN())):INDIRECT(ADDRESS(($AN336-1)*36+($AO336-1)*12+$AP336+4,COLUMN())),INDIRECT(ADDRESS(($AN336-1)*3+$AO336+5,$AP336+20)))&gt;=1,0,INDIRECT(ADDRESS(($AN336-1)*3+$AO336+5,$AP336+20)))))</f>
        <v>0</v>
      </c>
      <c r="AT336" s="468">
        <f ca="1">COUNTIF(INDIRECT("U"&amp;(ROW()+12*(($AN336-1)*3+$AO336)-ROW())/12+5):INDIRECT("AF"&amp;(ROW()+12*(($AN336-1)*3+$AO336)-ROW())/12+5),AS336)</f>
        <v>0</v>
      </c>
      <c r="AU336" s="468">
        <f ca="1">IF(AND(AQ336+AS336&gt;0,AR336+AT336&gt;0),COUNTIF(AU$6:AU335,"&gt;0")+1,0)</f>
        <v>0</v>
      </c>
    </row>
    <row r="337" spans="40:47" x14ac:dyDescent="0.15">
      <c r="AN337" s="468">
        <v>10</v>
      </c>
      <c r="AO337" s="468">
        <v>1</v>
      </c>
      <c r="AP337" s="468">
        <v>8</v>
      </c>
      <c r="AQ337" s="476">
        <f ca="1">IF($AP337=1,IF(INDIRECT(ADDRESS(($AN337-1)*3+$AO337+5,$AP337+7))="",0,INDIRECT(ADDRESS(($AN337-1)*3+$AO337+5,$AP337+7))),IF(INDIRECT(ADDRESS(($AN337-1)*3+$AO337+5,$AP337+7))="",0,IF(COUNTIF(INDIRECT(ADDRESS(($AN337-1)*36+($AO337-1)*12+6,COLUMN())):INDIRECT(ADDRESS(($AN337-1)*36+($AO337-1)*12+$AP337+4,COLUMN())),INDIRECT(ADDRESS(($AN337-1)*3+$AO337+5,$AP337+7)))&gt;=1,0,INDIRECT(ADDRESS(($AN337-1)*3+$AO337+5,$AP337+7)))))</f>
        <v>0</v>
      </c>
      <c r="AR337" s="468">
        <f ca="1">COUNTIF(INDIRECT("H"&amp;(ROW()+12*(($AN337-1)*3+$AO337)-ROW())/12+5):INDIRECT("S"&amp;(ROW()+12*(($AN337-1)*3+$AO337)-ROW())/12+5),AQ337)</f>
        <v>0</v>
      </c>
      <c r="AS337" s="476">
        <f ca="1">IF($AP337=1,IF(INDIRECT(ADDRESS(($AN337-1)*3+$AO337+5,$AP337+20))="",0,INDIRECT(ADDRESS(($AN337-1)*3+$AO337+5,$AP337+20))),IF(INDIRECT(ADDRESS(($AN337-1)*3+$AO337+5,$AP337+20))="",0,IF(COUNTIF(INDIRECT(ADDRESS(($AN337-1)*36+($AO337-1)*12+6,COLUMN())):INDIRECT(ADDRESS(($AN337-1)*36+($AO337-1)*12+$AP337+4,COLUMN())),INDIRECT(ADDRESS(($AN337-1)*3+$AO337+5,$AP337+20)))&gt;=1,0,INDIRECT(ADDRESS(($AN337-1)*3+$AO337+5,$AP337+20)))))</f>
        <v>0</v>
      </c>
      <c r="AT337" s="468">
        <f ca="1">COUNTIF(INDIRECT("U"&amp;(ROW()+12*(($AN337-1)*3+$AO337)-ROW())/12+5):INDIRECT("AF"&amp;(ROW()+12*(($AN337-1)*3+$AO337)-ROW())/12+5),AS337)</f>
        <v>0</v>
      </c>
      <c r="AU337" s="468">
        <f ca="1">IF(AND(AQ337+AS337&gt;0,AR337+AT337&gt;0),COUNTIF(AU$6:AU336,"&gt;0")+1,0)</f>
        <v>0</v>
      </c>
    </row>
    <row r="338" spans="40:47" x14ac:dyDescent="0.15">
      <c r="AN338" s="468">
        <v>10</v>
      </c>
      <c r="AO338" s="468">
        <v>1</v>
      </c>
      <c r="AP338" s="468">
        <v>9</v>
      </c>
      <c r="AQ338" s="476">
        <f ca="1">IF($AP338=1,IF(INDIRECT(ADDRESS(($AN338-1)*3+$AO338+5,$AP338+7))="",0,INDIRECT(ADDRESS(($AN338-1)*3+$AO338+5,$AP338+7))),IF(INDIRECT(ADDRESS(($AN338-1)*3+$AO338+5,$AP338+7))="",0,IF(COUNTIF(INDIRECT(ADDRESS(($AN338-1)*36+($AO338-1)*12+6,COLUMN())):INDIRECT(ADDRESS(($AN338-1)*36+($AO338-1)*12+$AP338+4,COLUMN())),INDIRECT(ADDRESS(($AN338-1)*3+$AO338+5,$AP338+7)))&gt;=1,0,INDIRECT(ADDRESS(($AN338-1)*3+$AO338+5,$AP338+7)))))</f>
        <v>0</v>
      </c>
      <c r="AR338" s="468">
        <f ca="1">COUNTIF(INDIRECT("H"&amp;(ROW()+12*(($AN338-1)*3+$AO338)-ROW())/12+5):INDIRECT("S"&amp;(ROW()+12*(($AN338-1)*3+$AO338)-ROW())/12+5),AQ338)</f>
        <v>0</v>
      </c>
      <c r="AS338" s="476">
        <f ca="1">IF($AP338=1,IF(INDIRECT(ADDRESS(($AN338-1)*3+$AO338+5,$AP338+20))="",0,INDIRECT(ADDRESS(($AN338-1)*3+$AO338+5,$AP338+20))),IF(INDIRECT(ADDRESS(($AN338-1)*3+$AO338+5,$AP338+20))="",0,IF(COUNTIF(INDIRECT(ADDRESS(($AN338-1)*36+($AO338-1)*12+6,COLUMN())):INDIRECT(ADDRESS(($AN338-1)*36+($AO338-1)*12+$AP338+4,COLUMN())),INDIRECT(ADDRESS(($AN338-1)*3+$AO338+5,$AP338+20)))&gt;=1,0,INDIRECT(ADDRESS(($AN338-1)*3+$AO338+5,$AP338+20)))))</f>
        <v>0</v>
      </c>
      <c r="AT338" s="468">
        <f ca="1">COUNTIF(INDIRECT("U"&amp;(ROW()+12*(($AN338-1)*3+$AO338)-ROW())/12+5):INDIRECT("AF"&amp;(ROW()+12*(($AN338-1)*3+$AO338)-ROW())/12+5),AS338)</f>
        <v>0</v>
      </c>
      <c r="AU338" s="468">
        <f ca="1">IF(AND(AQ338+AS338&gt;0,AR338+AT338&gt;0),COUNTIF(AU$6:AU337,"&gt;0")+1,0)</f>
        <v>0</v>
      </c>
    </row>
    <row r="339" spans="40:47" x14ac:dyDescent="0.15">
      <c r="AN339" s="468">
        <v>10</v>
      </c>
      <c r="AO339" s="468">
        <v>1</v>
      </c>
      <c r="AP339" s="468">
        <v>10</v>
      </c>
      <c r="AQ339" s="476">
        <f ca="1">IF($AP339=1,IF(INDIRECT(ADDRESS(($AN339-1)*3+$AO339+5,$AP339+7))="",0,INDIRECT(ADDRESS(($AN339-1)*3+$AO339+5,$AP339+7))),IF(INDIRECT(ADDRESS(($AN339-1)*3+$AO339+5,$AP339+7))="",0,IF(COUNTIF(INDIRECT(ADDRESS(($AN339-1)*36+($AO339-1)*12+6,COLUMN())):INDIRECT(ADDRESS(($AN339-1)*36+($AO339-1)*12+$AP339+4,COLUMN())),INDIRECT(ADDRESS(($AN339-1)*3+$AO339+5,$AP339+7)))&gt;=1,0,INDIRECT(ADDRESS(($AN339-1)*3+$AO339+5,$AP339+7)))))</f>
        <v>0</v>
      </c>
      <c r="AR339" s="468">
        <f ca="1">COUNTIF(INDIRECT("H"&amp;(ROW()+12*(($AN339-1)*3+$AO339)-ROW())/12+5):INDIRECT("S"&amp;(ROW()+12*(($AN339-1)*3+$AO339)-ROW())/12+5),AQ339)</f>
        <v>0</v>
      </c>
      <c r="AS339" s="476">
        <f ca="1">IF($AP339=1,IF(INDIRECT(ADDRESS(($AN339-1)*3+$AO339+5,$AP339+20))="",0,INDIRECT(ADDRESS(($AN339-1)*3+$AO339+5,$AP339+20))),IF(INDIRECT(ADDRESS(($AN339-1)*3+$AO339+5,$AP339+20))="",0,IF(COUNTIF(INDIRECT(ADDRESS(($AN339-1)*36+($AO339-1)*12+6,COLUMN())):INDIRECT(ADDRESS(($AN339-1)*36+($AO339-1)*12+$AP339+4,COLUMN())),INDIRECT(ADDRESS(($AN339-1)*3+$AO339+5,$AP339+20)))&gt;=1,0,INDIRECT(ADDRESS(($AN339-1)*3+$AO339+5,$AP339+20)))))</f>
        <v>0</v>
      </c>
      <c r="AT339" s="468">
        <f ca="1">COUNTIF(INDIRECT("U"&amp;(ROW()+12*(($AN339-1)*3+$AO339)-ROW())/12+5):INDIRECT("AF"&amp;(ROW()+12*(($AN339-1)*3+$AO339)-ROW())/12+5),AS339)</f>
        <v>0</v>
      </c>
      <c r="AU339" s="468">
        <f ca="1">IF(AND(AQ339+AS339&gt;0,AR339+AT339&gt;0),COUNTIF(AU$6:AU338,"&gt;0")+1,0)</f>
        <v>0</v>
      </c>
    </row>
    <row r="340" spans="40:47" x14ac:dyDescent="0.15">
      <c r="AN340" s="468">
        <v>10</v>
      </c>
      <c r="AO340" s="468">
        <v>1</v>
      </c>
      <c r="AP340" s="468">
        <v>11</v>
      </c>
      <c r="AQ340" s="476">
        <f ca="1">IF($AP340=1,IF(INDIRECT(ADDRESS(($AN340-1)*3+$AO340+5,$AP340+7))="",0,INDIRECT(ADDRESS(($AN340-1)*3+$AO340+5,$AP340+7))),IF(INDIRECT(ADDRESS(($AN340-1)*3+$AO340+5,$AP340+7))="",0,IF(COUNTIF(INDIRECT(ADDRESS(($AN340-1)*36+($AO340-1)*12+6,COLUMN())):INDIRECT(ADDRESS(($AN340-1)*36+($AO340-1)*12+$AP340+4,COLUMN())),INDIRECT(ADDRESS(($AN340-1)*3+$AO340+5,$AP340+7)))&gt;=1,0,INDIRECT(ADDRESS(($AN340-1)*3+$AO340+5,$AP340+7)))))</f>
        <v>0</v>
      </c>
      <c r="AR340" s="468">
        <f ca="1">COUNTIF(INDIRECT("H"&amp;(ROW()+12*(($AN340-1)*3+$AO340)-ROW())/12+5):INDIRECT("S"&amp;(ROW()+12*(($AN340-1)*3+$AO340)-ROW())/12+5),AQ340)</f>
        <v>0</v>
      </c>
      <c r="AS340" s="476">
        <f ca="1">IF($AP340=1,IF(INDIRECT(ADDRESS(($AN340-1)*3+$AO340+5,$AP340+20))="",0,INDIRECT(ADDRESS(($AN340-1)*3+$AO340+5,$AP340+20))),IF(INDIRECT(ADDRESS(($AN340-1)*3+$AO340+5,$AP340+20))="",0,IF(COUNTIF(INDIRECT(ADDRESS(($AN340-1)*36+($AO340-1)*12+6,COLUMN())):INDIRECT(ADDRESS(($AN340-1)*36+($AO340-1)*12+$AP340+4,COLUMN())),INDIRECT(ADDRESS(($AN340-1)*3+$AO340+5,$AP340+20)))&gt;=1,0,INDIRECT(ADDRESS(($AN340-1)*3+$AO340+5,$AP340+20)))))</f>
        <v>0</v>
      </c>
      <c r="AT340" s="468">
        <f ca="1">COUNTIF(INDIRECT("U"&amp;(ROW()+12*(($AN340-1)*3+$AO340)-ROW())/12+5):INDIRECT("AF"&amp;(ROW()+12*(($AN340-1)*3+$AO340)-ROW())/12+5),AS340)</f>
        <v>0</v>
      </c>
      <c r="AU340" s="468">
        <f ca="1">IF(AND(AQ340+AS340&gt;0,AR340+AT340&gt;0),COUNTIF(AU$6:AU339,"&gt;0")+1,0)</f>
        <v>0</v>
      </c>
    </row>
    <row r="341" spans="40:47" x14ac:dyDescent="0.15">
      <c r="AN341" s="468">
        <v>10</v>
      </c>
      <c r="AO341" s="468">
        <v>1</v>
      </c>
      <c r="AP341" s="468">
        <v>12</v>
      </c>
      <c r="AQ341" s="476">
        <f ca="1">IF($AP341=1,IF(INDIRECT(ADDRESS(($AN341-1)*3+$AO341+5,$AP341+7))="",0,INDIRECT(ADDRESS(($AN341-1)*3+$AO341+5,$AP341+7))),IF(INDIRECT(ADDRESS(($AN341-1)*3+$AO341+5,$AP341+7))="",0,IF(COUNTIF(INDIRECT(ADDRESS(($AN341-1)*36+($AO341-1)*12+6,COLUMN())):INDIRECT(ADDRESS(($AN341-1)*36+($AO341-1)*12+$AP341+4,COLUMN())),INDIRECT(ADDRESS(($AN341-1)*3+$AO341+5,$AP341+7)))&gt;=1,0,INDIRECT(ADDRESS(($AN341-1)*3+$AO341+5,$AP341+7)))))</f>
        <v>0</v>
      </c>
      <c r="AR341" s="468">
        <f ca="1">COUNTIF(INDIRECT("H"&amp;(ROW()+12*(($AN341-1)*3+$AO341)-ROW())/12+5):INDIRECT("S"&amp;(ROW()+12*(($AN341-1)*3+$AO341)-ROW())/12+5),AQ341)</f>
        <v>0</v>
      </c>
      <c r="AS341" s="476">
        <f ca="1">IF($AP341=1,IF(INDIRECT(ADDRESS(($AN341-1)*3+$AO341+5,$AP341+20))="",0,INDIRECT(ADDRESS(($AN341-1)*3+$AO341+5,$AP341+20))),IF(INDIRECT(ADDRESS(($AN341-1)*3+$AO341+5,$AP341+20))="",0,IF(COUNTIF(INDIRECT(ADDRESS(($AN341-1)*36+($AO341-1)*12+6,COLUMN())):INDIRECT(ADDRESS(($AN341-1)*36+($AO341-1)*12+$AP341+4,COLUMN())),INDIRECT(ADDRESS(($AN341-1)*3+$AO341+5,$AP341+20)))&gt;=1,0,INDIRECT(ADDRESS(($AN341-1)*3+$AO341+5,$AP341+20)))))</f>
        <v>0</v>
      </c>
      <c r="AT341" s="468">
        <f ca="1">COUNTIF(INDIRECT("U"&amp;(ROW()+12*(($AN341-1)*3+$AO341)-ROW())/12+5):INDIRECT("AF"&amp;(ROW()+12*(($AN341-1)*3+$AO341)-ROW())/12+5),AS341)</f>
        <v>0</v>
      </c>
      <c r="AU341" s="468">
        <f ca="1">IF(AND(AQ341+AS341&gt;0,AR341+AT341&gt;0),COUNTIF(AU$6:AU340,"&gt;0")+1,0)</f>
        <v>0</v>
      </c>
    </row>
    <row r="342" spans="40:47" x14ac:dyDescent="0.15">
      <c r="AN342" s="468">
        <v>10</v>
      </c>
      <c r="AO342" s="468">
        <v>2</v>
      </c>
      <c r="AP342" s="468">
        <v>1</v>
      </c>
      <c r="AQ342" s="476">
        <f ca="1">IF($AP342=1,IF(INDIRECT(ADDRESS(($AN342-1)*3+$AO342+5,$AP342+7))="",0,INDIRECT(ADDRESS(($AN342-1)*3+$AO342+5,$AP342+7))),IF(INDIRECT(ADDRESS(($AN342-1)*3+$AO342+5,$AP342+7))="",0,IF(COUNTIF(INDIRECT(ADDRESS(($AN342-1)*36+($AO342-1)*12+6,COLUMN())):INDIRECT(ADDRESS(($AN342-1)*36+($AO342-1)*12+$AP342+4,COLUMN())),INDIRECT(ADDRESS(($AN342-1)*3+$AO342+5,$AP342+7)))&gt;=1,0,INDIRECT(ADDRESS(($AN342-1)*3+$AO342+5,$AP342+7)))))</f>
        <v>0</v>
      </c>
      <c r="AR342" s="468">
        <f ca="1">COUNTIF(INDIRECT("H"&amp;(ROW()+12*(($AN342-1)*3+$AO342)-ROW())/12+5):INDIRECT("S"&amp;(ROW()+12*(($AN342-1)*3+$AO342)-ROW())/12+5),AQ342)</f>
        <v>0</v>
      </c>
      <c r="AS342" s="476">
        <f ca="1">IF($AP342=1,IF(INDIRECT(ADDRESS(($AN342-1)*3+$AO342+5,$AP342+20))="",0,INDIRECT(ADDRESS(($AN342-1)*3+$AO342+5,$AP342+20))),IF(INDIRECT(ADDRESS(($AN342-1)*3+$AO342+5,$AP342+20))="",0,IF(COUNTIF(INDIRECT(ADDRESS(($AN342-1)*36+($AO342-1)*12+6,COLUMN())):INDIRECT(ADDRESS(($AN342-1)*36+($AO342-1)*12+$AP342+4,COLUMN())),INDIRECT(ADDRESS(($AN342-1)*3+$AO342+5,$AP342+20)))&gt;=1,0,INDIRECT(ADDRESS(($AN342-1)*3+$AO342+5,$AP342+20)))))</f>
        <v>0</v>
      </c>
      <c r="AT342" s="468">
        <f ca="1">COUNTIF(INDIRECT("U"&amp;(ROW()+12*(($AN342-1)*3+$AO342)-ROW())/12+5):INDIRECT("AF"&amp;(ROW()+12*(($AN342-1)*3+$AO342)-ROW())/12+5),AS342)</f>
        <v>0</v>
      </c>
      <c r="AU342" s="468">
        <f ca="1">IF(AND(AQ342+AS342&gt;0,AR342+AT342&gt;0),COUNTIF(AU$6:AU341,"&gt;0")+1,0)</f>
        <v>0</v>
      </c>
    </row>
    <row r="343" spans="40:47" x14ac:dyDescent="0.15">
      <c r="AN343" s="468">
        <v>10</v>
      </c>
      <c r="AO343" s="468">
        <v>2</v>
      </c>
      <c r="AP343" s="468">
        <v>2</v>
      </c>
      <c r="AQ343" s="476">
        <f ca="1">IF($AP343=1,IF(INDIRECT(ADDRESS(($AN343-1)*3+$AO343+5,$AP343+7))="",0,INDIRECT(ADDRESS(($AN343-1)*3+$AO343+5,$AP343+7))),IF(INDIRECT(ADDRESS(($AN343-1)*3+$AO343+5,$AP343+7))="",0,IF(COUNTIF(INDIRECT(ADDRESS(($AN343-1)*36+($AO343-1)*12+6,COLUMN())):INDIRECT(ADDRESS(($AN343-1)*36+($AO343-1)*12+$AP343+4,COLUMN())),INDIRECT(ADDRESS(($AN343-1)*3+$AO343+5,$AP343+7)))&gt;=1,0,INDIRECT(ADDRESS(($AN343-1)*3+$AO343+5,$AP343+7)))))</f>
        <v>0</v>
      </c>
      <c r="AR343" s="468">
        <f ca="1">COUNTIF(INDIRECT("H"&amp;(ROW()+12*(($AN343-1)*3+$AO343)-ROW())/12+5):INDIRECT("S"&amp;(ROW()+12*(($AN343-1)*3+$AO343)-ROW())/12+5),AQ343)</f>
        <v>0</v>
      </c>
      <c r="AS343" s="476">
        <f ca="1">IF($AP343=1,IF(INDIRECT(ADDRESS(($AN343-1)*3+$AO343+5,$AP343+20))="",0,INDIRECT(ADDRESS(($AN343-1)*3+$AO343+5,$AP343+20))),IF(INDIRECT(ADDRESS(($AN343-1)*3+$AO343+5,$AP343+20))="",0,IF(COUNTIF(INDIRECT(ADDRESS(($AN343-1)*36+($AO343-1)*12+6,COLUMN())):INDIRECT(ADDRESS(($AN343-1)*36+($AO343-1)*12+$AP343+4,COLUMN())),INDIRECT(ADDRESS(($AN343-1)*3+$AO343+5,$AP343+20)))&gt;=1,0,INDIRECT(ADDRESS(($AN343-1)*3+$AO343+5,$AP343+20)))))</f>
        <v>0</v>
      </c>
      <c r="AT343" s="468">
        <f ca="1">COUNTIF(INDIRECT("U"&amp;(ROW()+12*(($AN343-1)*3+$AO343)-ROW())/12+5):INDIRECT("AF"&amp;(ROW()+12*(($AN343-1)*3+$AO343)-ROW())/12+5),AS343)</f>
        <v>0</v>
      </c>
      <c r="AU343" s="468">
        <f ca="1">IF(AND(AQ343+AS343&gt;0,AR343+AT343&gt;0),COUNTIF(AU$6:AU342,"&gt;0")+1,0)</f>
        <v>0</v>
      </c>
    </row>
    <row r="344" spans="40:47" x14ac:dyDescent="0.15">
      <c r="AN344" s="468">
        <v>10</v>
      </c>
      <c r="AO344" s="468">
        <v>2</v>
      </c>
      <c r="AP344" s="468">
        <v>3</v>
      </c>
      <c r="AQ344" s="476">
        <f ca="1">IF($AP344=1,IF(INDIRECT(ADDRESS(($AN344-1)*3+$AO344+5,$AP344+7))="",0,INDIRECT(ADDRESS(($AN344-1)*3+$AO344+5,$AP344+7))),IF(INDIRECT(ADDRESS(($AN344-1)*3+$AO344+5,$AP344+7))="",0,IF(COUNTIF(INDIRECT(ADDRESS(($AN344-1)*36+($AO344-1)*12+6,COLUMN())):INDIRECT(ADDRESS(($AN344-1)*36+($AO344-1)*12+$AP344+4,COLUMN())),INDIRECT(ADDRESS(($AN344-1)*3+$AO344+5,$AP344+7)))&gt;=1,0,INDIRECT(ADDRESS(($AN344-1)*3+$AO344+5,$AP344+7)))))</f>
        <v>0</v>
      </c>
      <c r="AR344" s="468">
        <f ca="1">COUNTIF(INDIRECT("H"&amp;(ROW()+12*(($AN344-1)*3+$AO344)-ROW())/12+5):INDIRECT("S"&amp;(ROW()+12*(($AN344-1)*3+$AO344)-ROW())/12+5),AQ344)</f>
        <v>0</v>
      </c>
      <c r="AS344" s="476">
        <f ca="1">IF($AP344=1,IF(INDIRECT(ADDRESS(($AN344-1)*3+$AO344+5,$AP344+20))="",0,INDIRECT(ADDRESS(($AN344-1)*3+$AO344+5,$AP344+20))),IF(INDIRECT(ADDRESS(($AN344-1)*3+$AO344+5,$AP344+20))="",0,IF(COUNTIF(INDIRECT(ADDRESS(($AN344-1)*36+($AO344-1)*12+6,COLUMN())):INDIRECT(ADDRESS(($AN344-1)*36+($AO344-1)*12+$AP344+4,COLUMN())),INDIRECT(ADDRESS(($AN344-1)*3+$AO344+5,$AP344+20)))&gt;=1,0,INDIRECT(ADDRESS(($AN344-1)*3+$AO344+5,$AP344+20)))))</f>
        <v>0</v>
      </c>
      <c r="AT344" s="468">
        <f ca="1">COUNTIF(INDIRECT("U"&amp;(ROW()+12*(($AN344-1)*3+$AO344)-ROW())/12+5):INDIRECT("AF"&amp;(ROW()+12*(($AN344-1)*3+$AO344)-ROW())/12+5),AS344)</f>
        <v>0</v>
      </c>
      <c r="AU344" s="468">
        <f ca="1">IF(AND(AQ344+AS344&gt;0,AR344+AT344&gt;0),COUNTIF(AU$6:AU343,"&gt;0")+1,0)</f>
        <v>0</v>
      </c>
    </row>
    <row r="345" spans="40:47" x14ac:dyDescent="0.15">
      <c r="AN345" s="468">
        <v>10</v>
      </c>
      <c r="AO345" s="468">
        <v>2</v>
      </c>
      <c r="AP345" s="468">
        <v>4</v>
      </c>
      <c r="AQ345" s="476">
        <f ca="1">IF($AP345=1,IF(INDIRECT(ADDRESS(($AN345-1)*3+$AO345+5,$AP345+7))="",0,INDIRECT(ADDRESS(($AN345-1)*3+$AO345+5,$AP345+7))),IF(INDIRECT(ADDRESS(($AN345-1)*3+$AO345+5,$AP345+7))="",0,IF(COUNTIF(INDIRECT(ADDRESS(($AN345-1)*36+($AO345-1)*12+6,COLUMN())):INDIRECT(ADDRESS(($AN345-1)*36+($AO345-1)*12+$AP345+4,COLUMN())),INDIRECT(ADDRESS(($AN345-1)*3+$AO345+5,$AP345+7)))&gt;=1,0,INDIRECT(ADDRESS(($AN345-1)*3+$AO345+5,$AP345+7)))))</f>
        <v>0</v>
      </c>
      <c r="AR345" s="468">
        <f ca="1">COUNTIF(INDIRECT("H"&amp;(ROW()+12*(($AN345-1)*3+$AO345)-ROW())/12+5):INDIRECT("S"&amp;(ROW()+12*(($AN345-1)*3+$AO345)-ROW())/12+5),AQ345)</f>
        <v>0</v>
      </c>
      <c r="AS345" s="476">
        <f ca="1">IF($AP345=1,IF(INDIRECT(ADDRESS(($AN345-1)*3+$AO345+5,$AP345+20))="",0,INDIRECT(ADDRESS(($AN345-1)*3+$AO345+5,$AP345+20))),IF(INDIRECT(ADDRESS(($AN345-1)*3+$AO345+5,$AP345+20))="",0,IF(COUNTIF(INDIRECT(ADDRESS(($AN345-1)*36+($AO345-1)*12+6,COLUMN())):INDIRECT(ADDRESS(($AN345-1)*36+($AO345-1)*12+$AP345+4,COLUMN())),INDIRECT(ADDRESS(($AN345-1)*3+$AO345+5,$AP345+20)))&gt;=1,0,INDIRECT(ADDRESS(($AN345-1)*3+$AO345+5,$AP345+20)))))</f>
        <v>0</v>
      </c>
      <c r="AT345" s="468">
        <f ca="1">COUNTIF(INDIRECT("U"&amp;(ROW()+12*(($AN345-1)*3+$AO345)-ROW())/12+5):INDIRECT("AF"&amp;(ROW()+12*(($AN345-1)*3+$AO345)-ROW())/12+5),AS345)</f>
        <v>0</v>
      </c>
      <c r="AU345" s="468">
        <f ca="1">IF(AND(AQ345+AS345&gt;0,AR345+AT345&gt;0),COUNTIF(AU$6:AU344,"&gt;0")+1,0)</f>
        <v>0</v>
      </c>
    </row>
    <row r="346" spans="40:47" x14ac:dyDescent="0.15">
      <c r="AN346" s="468">
        <v>10</v>
      </c>
      <c r="AO346" s="468">
        <v>2</v>
      </c>
      <c r="AP346" s="468">
        <v>5</v>
      </c>
      <c r="AQ346" s="476">
        <f ca="1">IF($AP346=1,IF(INDIRECT(ADDRESS(($AN346-1)*3+$AO346+5,$AP346+7))="",0,INDIRECT(ADDRESS(($AN346-1)*3+$AO346+5,$AP346+7))),IF(INDIRECT(ADDRESS(($AN346-1)*3+$AO346+5,$AP346+7))="",0,IF(COUNTIF(INDIRECT(ADDRESS(($AN346-1)*36+($AO346-1)*12+6,COLUMN())):INDIRECT(ADDRESS(($AN346-1)*36+($AO346-1)*12+$AP346+4,COLUMN())),INDIRECT(ADDRESS(($AN346-1)*3+$AO346+5,$AP346+7)))&gt;=1,0,INDIRECT(ADDRESS(($AN346-1)*3+$AO346+5,$AP346+7)))))</f>
        <v>0</v>
      </c>
      <c r="AR346" s="468">
        <f ca="1">COUNTIF(INDIRECT("H"&amp;(ROW()+12*(($AN346-1)*3+$AO346)-ROW())/12+5):INDIRECT("S"&amp;(ROW()+12*(($AN346-1)*3+$AO346)-ROW())/12+5),AQ346)</f>
        <v>0</v>
      </c>
      <c r="AS346" s="476">
        <f ca="1">IF($AP346=1,IF(INDIRECT(ADDRESS(($AN346-1)*3+$AO346+5,$AP346+20))="",0,INDIRECT(ADDRESS(($AN346-1)*3+$AO346+5,$AP346+20))),IF(INDIRECT(ADDRESS(($AN346-1)*3+$AO346+5,$AP346+20))="",0,IF(COUNTIF(INDIRECT(ADDRESS(($AN346-1)*36+($AO346-1)*12+6,COLUMN())):INDIRECT(ADDRESS(($AN346-1)*36+($AO346-1)*12+$AP346+4,COLUMN())),INDIRECT(ADDRESS(($AN346-1)*3+$AO346+5,$AP346+20)))&gt;=1,0,INDIRECT(ADDRESS(($AN346-1)*3+$AO346+5,$AP346+20)))))</f>
        <v>0</v>
      </c>
      <c r="AT346" s="468">
        <f ca="1">COUNTIF(INDIRECT("U"&amp;(ROW()+12*(($AN346-1)*3+$AO346)-ROW())/12+5):INDIRECT("AF"&amp;(ROW()+12*(($AN346-1)*3+$AO346)-ROW())/12+5),AS346)</f>
        <v>0</v>
      </c>
      <c r="AU346" s="468">
        <f ca="1">IF(AND(AQ346+AS346&gt;0,AR346+AT346&gt;0),COUNTIF(AU$6:AU345,"&gt;0")+1,0)</f>
        <v>0</v>
      </c>
    </row>
    <row r="347" spans="40:47" x14ac:dyDescent="0.15">
      <c r="AN347" s="468">
        <v>10</v>
      </c>
      <c r="AO347" s="468">
        <v>2</v>
      </c>
      <c r="AP347" s="468">
        <v>6</v>
      </c>
      <c r="AQ347" s="476">
        <f ca="1">IF($AP347=1,IF(INDIRECT(ADDRESS(($AN347-1)*3+$AO347+5,$AP347+7))="",0,INDIRECT(ADDRESS(($AN347-1)*3+$AO347+5,$AP347+7))),IF(INDIRECT(ADDRESS(($AN347-1)*3+$AO347+5,$AP347+7))="",0,IF(COUNTIF(INDIRECT(ADDRESS(($AN347-1)*36+($AO347-1)*12+6,COLUMN())):INDIRECT(ADDRESS(($AN347-1)*36+($AO347-1)*12+$AP347+4,COLUMN())),INDIRECT(ADDRESS(($AN347-1)*3+$AO347+5,$AP347+7)))&gt;=1,0,INDIRECT(ADDRESS(($AN347-1)*3+$AO347+5,$AP347+7)))))</f>
        <v>0</v>
      </c>
      <c r="AR347" s="468">
        <f ca="1">COUNTIF(INDIRECT("H"&amp;(ROW()+12*(($AN347-1)*3+$AO347)-ROW())/12+5):INDIRECT("S"&amp;(ROW()+12*(($AN347-1)*3+$AO347)-ROW())/12+5),AQ347)</f>
        <v>0</v>
      </c>
      <c r="AS347" s="476">
        <f ca="1">IF($AP347=1,IF(INDIRECT(ADDRESS(($AN347-1)*3+$AO347+5,$AP347+20))="",0,INDIRECT(ADDRESS(($AN347-1)*3+$AO347+5,$AP347+20))),IF(INDIRECT(ADDRESS(($AN347-1)*3+$AO347+5,$AP347+20))="",0,IF(COUNTIF(INDIRECT(ADDRESS(($AN347-1)*36+($AO347-1)*12+6,COLUMN())):INDIRECT(ADDRESS(($AN347-1)*36+($AO347-1)*12+$AP347+4,COLUMN())),INDIRECT(ADDRESS(($AN347-1)*3+$AO347+5,$AP347+20)))&gt;=1,0,INDIRECT(ADDRESS(($AN347-1)*3+$AO347+5,$AP347+20)))))</f>
        <v>0</v>
      </c>
      <c r="AT347" s="468">
        <f ca="1">COUNTIF(INDIRECT("U"&amp;(ROW()+12*(($AN347-1)*3+$AO347)-ROW())/12+5):INDIRECT("AF"&amp;(ROW()+12*(($AN347-1)*3+$AO347)-ROW())/12+5),AS347)</f>
        <v>0</v>
      </c>
      <c r="AU347" s="468">
        <f ca="1">IF(AND(AQ347+AS347&gt;0,AR347+AT347&gt;0),COUNTIF(AU$6:AU346,"&gt;0")+1,0)</f>
        <v>0</v>
      </c>
    </row>
    <row r="348" spans="40:47" x14ac:dyDescent="0.15">
      <c r="AN348" s="468">
        <v>10</v>
      </c>
      <c r="AO348" s="468">
        <v>2</v>
      </c>
      <c r="AP348" s="468">
        <v>7</v>
      </c>
      <c r="AQ348" s="476">
        <f ca="1">IF($AP348=1,IF(INDIRECT(ADDRESS(($AN348-1)*3+$AO348+5,$AP348+7))="",0,INDIRECT(ADDRESS(($AN348-1)*3+$AO348+5,$AP348+7))),IF(INDIRECT(ADDRESS(($AN348-1)*3+$AO348+5,$AP348+7))="",0,IF(COUNTIF(INDIRECT(ADDRESS(($AN348-1)*36+($AO348-1)*12+6,COLUMN())):INDIRECT(ADDRESS(($AN348-1)*36+($AO348-1)*12+$AP348+4,COLUMN())),INDIRECT(ADDRESS(($AN348-1)*3+$AO348+5,$AP348+7)))&gt;=1,0,INDIRECT(ADDRESS(($AN348-1)*3+$AO348+5,$AP348+7)))))</f>
        <v>0</v>
      </c>
      <c r="AR348" s="468">
        <f ca="1">COUNTIF(INDIRECT("H"&amp;(ROW()+12*(($AN348-1)*3+$AO348)-ROW())/12+5):INDIRECT("S"&amp;(ROW()+12*(($AN348-1)*3+$AO348)-ROW())/12+5),AQ348)</f>
        <v>0</v>
      </c>
      <c r="AS348" s="476">
        <f ca="1">IF($AP348=1,IF(INDIRECT(ADDRESS(($AN348-1)*3+$AO348+5,$AP348+20))="",0,INDIRECT(ADDRESS(($AN348-1)*3+$AO348+5,$AP348+20))),IF(INDIRECT(ADDRESS(($AN348-1)*3+$AO348+5,$AP348+20))="",0,IF(COUNTIF(INDIRECT(ADDRESS(($AN348-1)*36+($AO348-1)*12+6,COLUMN())):INDIRECT(ADDRESS(($AN348-1)*36+($AO348-1)*12+$AP348+4,COLUMN())),INDIRECT(ADDRESS(($AN348-1)*3+$AO348+5,$AP348+20)))&gt;=1,0,INDIRECT(ADDRESS(($AN348-1)*3+$AO348+5,$AP348+20)))))</f>
        <v>0</v>
      </c>
      <c r="AT348" s="468">
        <f ca="1">COUNTIF(INDIRECT("U"&amp;(ROW()+12*(($AN348-1)*3+$AO348)-ROW())/12+5):INDIRECT("AF"&amp;(ROW()+12*(($AN348-1)*3+$AO348)-ROW())/12+5),AS348)</f>
        <v>0</v>
      </c>
      <c r="AU348" s="468">
        <f ca="1">IF(AND(AQ348+AS348&gt;0,AR348+AT348&gt;0),COUNTIF(AU$6:AU347,"&gt;0")+1,0)</f>
        <v>0</v>
      </c>
    </row>
    <row r="349" spans="40:47" x14ac:dyDescent="0.15">
      <c r="AN349" s="468">
        <v>10</v>
      </c>
      <c r="AO349" s="468">
        <v>2</v>
      </c>
      <c r="AP349" s="468">
        <v>8</v>
      </c>
      <c r="AQ349" s="476">
        <f ca="1">IF($AP349=1,IF(INDIRECT(ADDRESS(($AN349-1)*3+$AO349+5,$AP349+7))="",0,INDIRECT(ADDRESS(($AN349-1)*3+$AO349+5,$AP349+7))),IF(INDIRECT(ADDRESS(($AN349-1)*3+$AO349+5,$AP349+7))="",0,IF(COUNTIF(INDIRECT(ADDRESS(($AN349-1)*36+($AO349-1)*12+6,COLUMN())):INDIRECT(ADDRESS(($AN349-1)*36+($AO349-1)*12+$AP349+4,COLUMN())),INDIRECT(ADDRESS(($AN349-1)*3+$AO349+5,$AP349+7)))&gt;=1,0,INDIRECT(ADDRESS(($AN349-1)*3+$AO349+5,$AP349+7)))))</f>
        <v>0</v>
      </c>
      <c r="AR349" s="468">
        <f ca="1">COUNTIF(INDIRECT("H"&amp;(ROW()+12*(($AN349-1)*3+$AO349)-ROW())/12+5):INDIRECT("S"&amp;(ROW()+12*(($AN349-1)*3+$AO349)-ROW())/12+5),AQ349)</f>
        <v>0</v>
      </c>
      <c r="AS349" s="476">
        <f ca="1">IF($AP349=1,IF(INDIRECT(ADDRESS(($AN349-1)*3+$AO349+5,$AP349+20))="",0,INDIRECT(ADDRESS(($AN349-1)*3+$AO349+5,$AP349+20))),IF(INDIRECT(ADDRESS(($AN349-1)*3+$AO349+5,$AP349+20))="",0,IF(COUNTIF(INDIRECT(ADDRESS(($AN349-1)*36+($AO349-1)*12+6,COLUMN())):INDIRECT(ADDRESS(($AN349-1)*36+($AO349-1)*12+$AP349+4,COLUMN())),INDIRECT(ADDRESS(($AN349-1)*3+$AO349+5,$AP349+20)))&gt;=1,0,INDIRECT(ADDRESS(($AN349-1)*3+$AO349+5,$AP349+20)))))</f>
        <v>0</v>
      </c>
      <c r="AT349" s="468">
        <f ca="1">COUNTIF(INDIRECT("U"&amp;(ROW()+12*(($AN349-1)*3+$AO349)-ROW())/12+5):INDIRECT("AF"&amp;(ROW()+12*(($AN349-1)*3+$AO349)-ROW())/12+5),AS349)</f>
        <v>0</v>
      </c>
      <c r="AU349" s="468">
        <f ca="1">IF(AND(AQ349+AS349&gt;0,AR349+AT349&gt;0),COUNTIF(AU$6:AU348,"&gt;0")+1,0)</f>
        <v>0</v>
      </c>
    </row>
    <row r="350" spans="40:47" x14ac:dyDescent="0.15">
      <c r="AN350" s="468">
        <v>10</v>
      </c>
      <c r="AO350" s="468">
        <v>2</v>
      </c>
      <c r="AP350" s="468">
        <v>9</v>
      </c>
      <c r="AQ350" s="476">
        <f ca="1">IF($AP350=1,IF(INDIRECT(ADDRESS(($AN350-1)*3+$AO350+5,$AP350+7))="",0,INDIRECT(ADDRESS(($AN350-1)*3+$AO350+5,$AP350+7))),IF(INDIRECT(ADDRESS(($AN350-1)*3+$AO350+5,$AP350+7))="",0,IF(COUNTIF(INDIRECT(ADDRESS(($AN350-1)*36+($AO350-1)*12+6,COLUMN())):INDIRECT(ADDRESS(($AN350-1)*36+($AO350-1)*12+$AP350+4,COLUMN())),INDIRECT(ADDRESS(($AN350-1)*3+$AO350+5,$AP350+7)))&gt;=1,0,INDIRECT(ADDRESS(($AN350-1)*3+$AO350+5,$AP350+7)))))</f>
        <v>0</v>
      </c>
      <c r="AR350" s="468">
        <f ca="1">COUNTIF(INDIRECT("H"&amp;(ROW()+12*(($AN350-1)*3+$AO350)-ROW())/12+5):INDIRECT("S"&amp;(ROW()+12*(($AN350-1)*3+$AO350)-ROW())/12+5),AQ350)</f>
        <v>0</v>
      </c>
      <c r="AS350" s="476">
        <f ca="1">IF($AP350=1,IF(INDIRECT(ADDRESS(($AN350-1)*3+$AO350+5,$AP350+20))="",0,INDIRECT(ADDRESS(($AN350-1)*3+$AO350+5,$AP350+20))),IF(INDIRECT(ADDRESS(($AN350-1)*3+$AO350+5,$AP350+20))="",0,IF(COUNTIF(INDIRECT(ADDRESS(($AN350-1)*36+($AO350-1)*12+6,COLUMN())):INDIRECT(ADDRESS(($AN350-1)*36+($AO350-1)*12+$AP350+4,COLUMN())),INDIRECT(ADDRESS(($AN350-1)*3+$AO350+5,$AP350+20)))&gt;=1,0,INDIRECT(ADDRESS(($AN350-1)*3+$AO350+5,$AP350+20)))))</f>
        <v>0</v>
      </c>
      <c r="AT350" s="468">
        <f ca="1">COUNTIF(INDIRECT("U"&amp;(ROW()+12*(($AN350-1)*3+$AO350)-ROW())/12+5):INDIRECT("AF"&amp;(ROW()+12*(($AN350-1)*3+$AO350)-ROW())/12+5),AS350)</f>
        <v>0</v>
      </c>
      <c r="AU350" s="468">
        <f ca="1">IF(AND(AQ350+AS350&gt;0,AR350+AT350&gt;0),COUNTIF(AU$6:AU349,"&gt;0")+1,0)</f>
        <v>0</v>
      </c>
    </row>
    <row r="351" spans="40:47" x14ac:dyDescent="0.15">
      <c r="AN351" s="468">
        <v>10</v>
      </c>
      <c r="AO351" s="468">
        <v>2</v>
      </c>
      <c r="AP351" s="468">
        <v>10</v>
      </c>
      <c r="AQ351" s="476">
        <f ca="1">IF($AP351=1,IF(INDIRECT(ADDRESS(($AN351-1)*3+$AO351+5,$AP351+7))="",0,INDIRECT(ADDRESS(($AN351-1)*3+$AO351+5,$AP351+7))),IF(INDIRECT(ADDRESS(($AN351-1)*3+$AO351+5,$AP351+7))="",0,IF(COUNTIF(INDIRECT(ADDRESS(($AN351-1)*36+($AO351-1)*12+6,COLUMN())):INDIRECT(ADDRESS(($AN351-1)*36+($AO351-1)*12+$AP351+4,COLUMN())),INDIRECT(ADDRESS(($AN351-1)*3+$AO351+5,$AP351+7)))&gt;=1,0,INDIRECT(ADDRESS(($AN351-1)*3+$AO351+5,$AP351+7)))))</f>
        <v>0</v>
      </c>
      <c r="AR351" s="468">
        <f ca="1">COUNTIF(INDIRECT("H"&amp;(ROW()+12*(($AN351-1)*3+$AO351)-ROW())/12+5):INDIRECT("S"&amp;(ROW()+12*(($AN351-1)*3+$AO351)-ROW())/12+5),AQ351)</f>
        <v>0</v>
      </c>
      <c r="AS351" s="476">
        <f ca="1">IF($AP351=1,IF(INDIRECT(ADDRESS(($AN351-1)*3+$AO351+5,$AP351+20))="",0,INDIRECT(ADDRESS(($AN351-1)*3+$AO351+5,$AP351+20))),IF(INDIRECT(ADDRESS(($AN351-1)*3+$AO351+5,$AP351+20))="",0,IF(COUNTIF(INDIRECT(ADDRESS(($AN351-1)*36+($AO351-1)*12+6,COLUMN())):INDIRECT(ADDRESS(($AN351-1)*36+($AO351-1)*12+$AP351+4,COLUMN())),INDIRECT(ADDRESS(($AN351-1)*3+$AO351+5,$AP351+20)))&gt;=1,0,INDIRECT(ADDRESS(($AN351-1)*3+$AO351+5,$AP351+20)))))</f>
        <v>0</v>
      </c>
      <c r="AT351" s="468">
        <f ca="1">COUNTIF(INDIRECT("U"&amp;(ROW()+12*(($AN351-1)*3+$AO351)-ROW())/12+5):INDIRECT("AF"&amp;(ROW()+12*(($AN351-1)*3+$AO351)-ROW())/12+5),AS351)</f>
        <v>0</v>
      </c>
      <c r="AU351" s="468">
        <f ca="1">IF(AND(AQ351+AS351&gt;0,AR351+AT351&gt;0),COUNTIF(AU$6:AU350,"&gt;0")+1,0)</f>
        <v>0</v>
      </c>
    </row>
    <row r="352" spans="40:47" x14ac:dyDescent="0.15">
      <c r="AN352" s="468">
        <v>10</v>
      </c>
      <c r="AO352" s="468">
        <v>2</v>
      </c>
      <c r="AP352" s="468">
        <v>11</v>
      </c>
      <c r="AQ352" s="476">
        <f ca="1">IF($AP352=1,IF(INDIRECT(ADDRESS(($AN352-1)*3+$AO352+5,$AP352+7))="",0,INDIRECT(ADDRESS(($AN352-1)*3+$AO352+5,$AP352+7))),IF(INDIRECT(ADDRESS(($AN352-1)*3+$AO352+5,$AP352+7))="",0,IF(COUNTIF(INDIRECT(ADDRESS(($AN352-1)*36+($AO352-1)*12+6,COLUMN())):INDIRECT(ADDRESS(($AN352-1)*36+($AO352-1)*12+$AP352+4,COLUMN())),INDIRECT(ADDRESS(($AN352-1)*3+$AO352+5,$AP352+7)))&gt;=1,0,INDIRECT(ADDRESS(($AN352-1)*3+$AO352+5,$AP352+7)))))</f>
        <v>0</v>
      </c>
      <c r="AR352" s="468">
        <f ca="1">COUNTIF(INDIRECT("H"&amp;(ROW()+12*(($AN352-1)*3+$AO352)-ROW())/12+5):INDIRECT("S"&amp;(ROW()+12*(($AN352-1)*3+$AO352)-ROW())/12+5),AQ352)</f>
        <v>0</v>
      </c>
      <c r="AS352" s="476">
        <f ca="1">IF($AP352=1,IF(INDIRECT(ADDRESS(($AN352-1)*3+$AO352+5,$AP352+20))="",0,INDIRECT(ADDRESS(($AN352-1)*3+$AO352+5,$AP352+20))),IF(INDIRECT(ADDRESS(($AN352-1)*3+$AO352+5,$AP352+20))="",0,IF(COUNTIF(INDIRECT(ADDRESS(($AN352-1)*36+($AO352-1)*12+6,COLUMN())):INDIRECT(ADDRESS(($AN352-1)*36+($AO352-1)*12+$AP352+4,COLUMN())),INDIRECT(ADDRESS(($AN352-1)*3+$AO352+5,$AP352+20)))&gt;=1,0,INDIRECT(ADDRESS(($AN352-1)*3+$AO352+5,$AP352+20)))))</f>
        <v>0</v>
      </c>
      <c r="AT352" s="468">
        <f ca="1">COUNTIF(INDIRECT("U"&amp;(ROW()+12*(($AN352-1)*3+$AO352)-ROW())/12+5):INDIRECT("AF"&amp;(ROW()+12*(($AN352-1)*3+$AO352)-ROW())/12+5),AS352)</f>
        <v>0</v>
      </c>
      <c r="AU352" s="468">
        <f ca="1">IF(AND(AQ352+AS352&gt;0,AR352+AT352&gt;0),COUNTIF(AU$6:AU351,"&gt;0")+1,0)</f>
        <v>0</v>
      </c>
    </row>
    <row r="353" spans="40:47" x14ac:dyDescent="0.15">
      <c r="AN353" s="468">
        <v>10</v>
      </c>
      <c r="AO353" s="468">
        <v>2</v>
      </c>
      <c r="AP353" s="468">
        <v>12</v>
      </c>
      <c r="AQ353" s="476">
        <f ca="1">IF($AP353=1,IF(INDIRECT(ADDRESS(($AN353-1)*3+$AO353+5,$AP353+7))="",0,INDIRECT(ADDRESS(($AN353-1)*3+$AO353+5,$AP353+7))),IF(INDIRECT(ADDRESS(($AN353-1)*3+$AO353+5,$AP353+7))="",0,IF(COUNTIF(INDIRECT(ADDRESS(($AN353-1)*36+($AO353-1)*12+6,COLUMN())):INDIRECT(ADDRESS(($AN353-1)*36+($AO353-1)*12+$AP353+4,COLUMN())),INDIRECT(ADDRESS(($AN353-1)*3+$AO353+5,$AP353+7)))&gt;=1,0,INDIRECT(ADDRESS(($AN353-1)*3+$AO353+5,$AP353+7)))))</f>
        <v>0</v>
      </c>
      <c r="AR353" s="468">
        <f ca="1">COUNTIF(INDIRECT("H"&amp;(ROW()+12*(($AN353-1)*3+$AO353)-ROW())/12+5):INDIRECT("S"&amp;(ROW()+12*(($AN353-1)*3+$AO353)-ROW())/12+5),AQ353)</f>
        <v>0</v>
      </c>
      <c r="AS353" s="476">
        <f ca="1">IF($AP353=1,IF(INDIRECT(ADDRESS(($AN353-1)*3+$AO353+5,$AP353+20))="",0,INDIRECT(ADDRESS(($AN353-1)*3+$AO353+5,$AP353+20))),IF(INDIRECT(ADDRESS(($AN353-1)*3+$AO353+5,$AP353+20))="",0,IF(COUNTIF(INDIRECT(ADDRESS(($AN353-1)*36+($AO353-1)*12+6,COLUMN())):INDIRECT(ADDRESS(($AN353-1)*36+($AO353-1)*12+$AP353+4,COLUMN())),INDIRECT(ADDRESS(($AN353-1)*3+$AO353+5,$AP353+20)))&gt;=1,0,INDIRECT(ADDRESS(($AN353-1)*3+$AO353+5,$AP353+20)))))</f>
        <v>0</v>
      </c>
      <c r="AT353" s="468">
        <f ca="1">COUNTIF(INDIRECT("U"&amp;(ROW()+12*(($AN353-1)*3+$AO353)-ROW())/12+5):INDIRECT("AF"&amp;(ROW()+12*(($AN353-1)*3+$AO353)-ROW())/12+5),AS353)</f>
        <v>0</v>
      </c>
      <c r="AU353" s="468">
        <f ca="1">IF(AND(AQ353+AS353&gt;0,AR353+AT353&gt;0),COUNTIF(AU$6:AU352,"&gt;0")+1,0)</f>
        <v>0</v>
      </c>
    </row>
    <row r="354" spans="40:47" x14ac:dyDescent="0.15">
      <c r="AN354" s="468">
        <v>10</v>
      </c>
      <c r="AO354" s="468">
        <v>3</v>
      </c>
      <c r="AP354" s="468">
        <v>1</v>
      </c>
      <c r="AQ354" s="476">
        <f ca="1">IF($AP354=1,IF(INDIRECT(ADDRESS(($AN354-1)*3+$AO354+5,$AP354+7))="",0,INDIRECT(ADDRESS(($AN354-1)*3+$AO354+5,$AP354+7))),IF(INDIRECT(ADDRESS(($AN354-1)*3+$AO354+5,$AP354+7))="",0,IF(COUNTIF(INDIRECT(ADDRESS(($AN354-1)*36+($AO354-1)*12+6,COLUMN())):INDIRECT(ADDRESS(($AN354-1)*36+($AO354-1)*12+$AP354+4,COLUMN())),INDIRECT(ADDRESS(($AN354-1)*3+$AO354+5,$AP354+7)))&gt;=1,0,INDIRECT(ADDRESS(($AN354-1)*3+$AO354+5,$AP354+7)))))</f>
        <v>0</v>
      </c>
      <c r="AR354" s="468">
        <f ca="1">COUNTIF(INDIRECT("H"&amp;(ROW()+12*(($AN354-1)*3+$AO354)-ROW())/12+5):INDIRECT("S"&amp;(ROW()+12*(($AN354-1)*3+$AO354)-ROW())/12+5),AQ354)</f>
        <v>0</v>
      </c>
      <c r="AS354" s="476">
        <f ca="1">IF($AP354=1,IF(INDIRECT(ADDRESS(($AN354-1)*3+$AO354+5,$AP354+20))="",0,INDIRECT(ADDRESS(($AN354-1)*3+$AO354+5,$AP354+20))),IF(INDIRECT(ADDRESS(($AN354-1)*3+$AO354+5,$AP354+20))="",0,IF(COUNTIF(INDIRECT(ADDRESS(($AN354-1)*36+($AO354-1)*12+6,COLUMN())):INDIRECT(ADDRESS(($AN354-1)*36+($AO354-1)*12+$AP354+4,COLUMN())),INDIRECT(ADDRESS(($AN354-1)*3+$AO354+5,$AP354+20)))&gt;=1,0,INDIRECT(ADDRESS(($AN354-1)*3+$AO354+5,$AP354+20)))))</f>
        <v>0</v>
      </c>
      <c r="AT354" s="468">
        <f ca="1">COUNTIF(INDIRECT("U"&amp;(ROW()+12*(($AN354-1)*3+$AO354)-ROW())/12+5):INDIRECT("AF"&amp;(ROW()+12*(($AN354-1)*3+$AO354)-ROW())/12+5),AS354)</f>
        <v>0</v>
      </c>
      <c r="AU354" s="468">
        <f ca="1">IF(AND(AQ354+AS354&gt;0,AR354+AT354&gt;0),COUNTIF(AU$6:AU353,"&gt;0")+1,0)</f>
        <v>0</v>
      </c>
    </row>
    <row r="355" spans="40:47" x14ac:dyDescent="0.15">
      <c r="AN355" s="468">
        <v>10</v>
      </c>
      <c r="AO355" s="468">
        <v>3</v>
      </c>
      <c r="AP355" s="468">
        <v>2</v>
      </c>
      <c r="AQ355" s="476">
        <f ca="1">IF($AP355=1,IF(INDIRECT(ADDRESS(($AN355-1)*3+$AO355+5,$AP355+7))="",0,INDIRECT(ADDRESS(($AN355-1)*3+$AO355+5,$AP355+7))),IF(INDIRECT(ADDRESS(($AN355-1)*3+$AO355+5,$AP355+7))="",0,IF(COUNTIF(INDIRECT(ADDRESS(($AN355-1)*36+($AO355-1)*12+6,COLUMN())):INDIRECT(ADDRESS(($AN355-1)*36+($AO355-1)*12+$AP355+4,COLUMN())),INDIRECT(ADDRESS(($AN355-1)*3+$AO355+5,$AP355+7)))&gt;=1,0,INDIRECT(ADDRESS(($AN355-1)*3+$AO355+5,$AP355+7)))))</f>
        <v>0</v>
      </c>
      <c r="AR355" s="468">
        <f ca="1">COUNTIF(INDIRECT("H"&amp;(ROW()+12*(($AN355-1)*3+$AO355)-ROW())/12+5):INDIRECT("S"&amp;(ROW()+12*(($AN355-1)*3+$AO355)-ROW())/12+5),AQ355)</f>
        <v>0</v>
      </c>
      <c r="AS355" s="476">
        <f ca="1">IF($AP355=1,IF(INDIRECT(ADDRESS(($AN355-1)*3+$AO355+5,$AP355+20))="",0,INDIRECT(ADDRESS(($AN355-1)*3+$AO355+5,$AP355+20))),IF(INDIRECT(ADDRESS(($AN355-1)*3+$AO355+5,$AP355+20))="",0,IF(COUNTIF(INDIRECT(ADDRESS(($AN355-1)*36+($AO355-1)*12+6,COLUMN())):INDIRECT(ADDRESS(($AN355-1)*36+($AO355-1)*12+$AP355+4,COLUMN())),INDIRECT(ADDRESS(($AN355-1)*3+$AO355+5,$AP355+20)))&gt;=1,0,INDIRECT(ADDRESS(($AN355-1)*3+$AO355+5,$AP355+20)))))</f>
        <v>0</v>
      </c>
      <c r="AT355" s="468">
        <f ca="1">COUNTIF(INDIRECT("U"&amp;(ROW()+12*(($AN355-1)*3+$AO355)-ROW())/12+5):INDIRECT("AF"&amp;(ROW()+12*(($AN355-1)*3+$AO355)-ROW())/12+5),AS355)</f>
        <v>0</v>
      </c>
      <c r="AU355" s="468">
        <f ca="1">IF(AND(AQ355+AS355&gt;0,AR355+AT355&gt;0),COUNTIF(AU$6:AU354,"&gt;0")+1,0)</f>
        <v>0</v>
      </c>
    </row>
    <row r="356" spans="40:47" x14ac:dyDescent="0.15">
      <c r="AN356" s="468">
        <v>10</v>
      </c>
      <c r="AO356" s="468">
        <v>3</v>
      </c>
      <c r="AP356" s="468">
        <v>3</v>
      </c>
      <c r="AQ356" s="476">
        <f ca="1">IF($AP356=1,IF(INDIRECT(ADDRESS(($AN356-1)*3+$AO356+5,$AP356+7))="",0,INDIRECT(ADDRESS(($AN356-1)*3+$AO356+5,$AP356+7))),IF(INDIRECT(ADDRESS(($AN356-1)*3+$AO356+5,$AP356+7))="",0,IF(COUNTIF(INDIRECT(ADDRESS(($AN356-1)*36+($AO356-1)*12+6,COLUMN())):INDIRECT(ADDRESS(($AN356-1)*36+($AO356-1)*12+$AP356+4,COLUMN())),INDIRECT(ADDRESS(($AN356-1)*3+$AO356+5,$AP356+7)))&gt;=1,0,INDIRECT(ADDRESS(($AN356-1)*3+$AO356+5,$AP356+7)))))</f>
        <v>0</v>
      </c>
      <c r="AR356" s="468">
        <f ca="1">COUNTIF(INDIRECT("H"&amp;(ROW()+12*(($AN356-1)*3+$AO356)-ROW())/12+5):INDIRECT("S"&amp;(ROW()+12*(($AN356-1)*3+$AO356)-ROW())/12+5),AQ356)</f>
        <v>0</v>
      </c>
      <c r="AS356" s="476">
        <f ca="1">IF($AP356=1,IF(INDIRECT(ADDRESS(($AN356-1)*3+$AO356+5,$AP356+20))="",0,INDIRECT(ADDRESS(($AN356-1)*3+$AO356+5,$AP356+20))),IF(INDIRECT(ADDRESS(($AN356-1)*3+$AO356+5,$AP356+20))="",0,IF(COUNTIF(INDIRECT(ADDRESS(($AN356-1)*36+($AO356-1)*12+6,COLUMN())):INDIRECT(ADDRESS(($AN356-1)*36+($AO356-1)*12+$AP356+4,COLUMN())),INDIRECT(ADDRESS(($AN356-1)*3+$AO356+5,$AP356+20)))&gt;=1,0,INDIRECT(ADDRESS(($AN356-1)*3+$AO356+5,$AP356+20)))))</f>
        <v>0</v>
      </c>
      <c r="AT356" s="468">
        <f ca="1">COUNTIF(INDIRECT("U"&amp;(ROW()+12*(($AN356-1)*3+$AO356)-ROW())/12+5):INDIRECT("AF"&amp;(ROW()+12*(($AN356-1)*3+$AO356)-ROW())/12+5),AS356)</f>
        <v>0</v>
      </c>
      <c r="AU356" s="468">
        <f ca="1">IF(AND(AQ356+AS356&gt;0,AR356+AT356&gt;0),COUNTIF(AU$6:AU355,"&gt;0")+1,0)</f>
        <v>0</v>
      </c>
    </row>
    <row r="357" spans="40:47" x14ac:dyDescent="0.15">
      <c r="AN357" s="468">
        <v>10</v>
      </c>
      <c r="AO357" s="468">
        <v>3</v>
      </c>
      <c r="AP357" s="468">
        <v>4</v>
      </c>
      <c r="AQ357" s="476">
        <f ca="1">IF($AP357=1,IF(INDIRECT(ADDRESS(($AN357-1)*3+$AO357+5,$AP357+7))="",0,INDIRECT(ADDRESS(($AN357-1)*3+$AO357+5,$AP357+7))),IF(INDIRECT(ADDRESS(($AN357-1)*3+$AO357+5,$AP357+7))="",0,IF(COUNTIF(INDIRECT(ADDRESS(($AN357-1)*36+($AO357-1)*12+6,COLUMN())):INDIRECT(ADDRESS(($AN357-1)*36+($AO357-1)*12+$AP357+4,COLUMN())),INDIRECT(ADDRESS(($AN357-1)*3+$AO357+5,$AP357+7)))&gt;=1,0,INDIRECT(ADDRESS(($AN357-1)*3+$AO357+5,$AP357+7)))))</f>
        <v>0</v>
      </c>
      <c r="AR357" s="468">
        <f ca="1">COUNTIF(INDIRECT("H"&amp;(ROW()+12*(($AN357-1)*3+$AO357)-ROW())/12+5):INDIRECT("S"&amp;(ROW()+12*(($AN357-1)*3+$AO357)-ROW())/12+5),AQ357)</f>
        <v>0</v>
      </c>
      <c r="AS357" s="476">
        <f ca="1">IF($AP357=1,IF(INDIRECT(ADDRESS(($AN357-1)*3+$AO357+5,$AP357+20))="",0,INDIRECT(ADDRESS(($AN357-1)*3+$AO357+5,$AP357+20))),IF(INDIRECT(ADDRESS(($AN357-1)*3+$AO357+5,$AP357+20))="",0,IF(COUNTIF(INDIRECT(ADDRESS(($AN357-1)*36+($AO357-1)*12+6,COLUMN())):INDIRECT(ADDRESS(($AN357-1)*36+($AO357-1)*12+$AP357+4,COLUMN())),INDIRECT(ADDRESS(($AN357-1)*3+$AO357+5,$AP357+20)))&gt;=1,0,INDIRECT(ADDRESS(($AN357-1)*3+$AO357+5,$AP357+20)))))</f>
        <v>0</v>
      </c>
      <c r="AT357" s="468">
        <f ca="1">COUNTIF(INDIRECT("U"&amp;(ROW()+12*(($AN357-1)*3+$AO357)-ROW())/12+5):INDIRECT("AF"&amp;(ROW()+12*(($AN357-1)*3+$AO357)-ROW())/12+5),AS357)</f>
        <v>0</v>
      </c>
      <c r="AU357" s="468">
        <f ca="1">IF(AND(AQ357+AS357&gt;0,AR357+AT357&gt;0),COUNTIF(AU$6:AU356,"&gt;0")+1,0)</f>
        <v>0</v>
      </c>
    </row>
    <row r="358" spans="40:47" x14ac:dyDescent="0.15">
      <c r="AN358" s="468">
        <v>10</v>
      </c>
      <c r="AO358" s="468">
        <v>3</v>
      </c>
      <c r="AP358" s="468">
        <v>5</v>
      </c>
      <c r="AQ358" s="476">
        <f ca="1">IF($AP358=1,IF(INDIRECT(ADDRESS(($AN358-1)*3+$AO358+5,$AP358+7))="",0,INDIRECT(ADDRESS(($AN358-1)*3+$AO358+5,$AP358+7))),IF(INDIRECT(ADDRESS(($AN358-1)*3+$AO358+5,$AP358+7))="",0,IF(COUNTIF(INDIRECT(ADDRESS(($AN358-1)*36+($AO358-1)*12+6,COLUMN())):INDIRECT(ADDRESS(($AN358-1)*36+($AO358-1)*12+$AP358+4,COLUMN())),INDIRECT(ADDRESS(($AN358-1)*3+$AO358+5,$AP358+7)))&gt;=1,0,INDIRECT(ADDRESS(($AN358-1)*3+$AO358+5,$AP358+7)))))</f>
        <v>0</v>
      </c>
      <c r="AR358" s="468">
        <f ca="1">COUNTIF(INDIRECT("H"&amp;(ROW()+12*(($AN358-1)*3+$AO358)-ROW())/12+5):INDIRECT("S"&amp;(ROW()+12*(($AN358-1)*3+$AO358)-ROW())/12+5),AQ358)</f>
        <v>0</v>
      </c>
      <c r="AS358" s="476">
        <f ca="1">IF($AP358=1,IF(INDIRECT(ADDRESS(($AN358-1)*3+$AO358+5,$AP358+20))="",0,INDIRECT(ADDRESS(($AN358-1)*3+$AO358+5,$AP358+20))),IF(INDIRECT(ADDRESS(($AN358-1)*3+$AO358+5,$AP358+20))="",0,IF(COUNTIF(INDIRECT(ADDRESS(($AN358-1)*36+($AO358-1)*12+6,COLUMN())):INDIRECT(ADDRESS(($AN358-1)*36+($AO358-1)*12+$AP358+4,COLUMN())),INDIRECT(ADDRESS(($AN358-1)*3+$AO358+5,$AP358+20)))&gt;=1,0,INDIRECT(ADDRESS(($AN358-1)*3+$AO358+5,$AP358+20)))))</f>
        <v>0</v>
      </c>
      <c r="AT358" s="468">
        <f ca="1">COUNTIF(INDIRECT("U"&amp;(ROW()+12*(($AN358-1)*3+$AO358)-ROW())/12+5):INDIRECT("AF"&amp;(ROW()+12*(($AN358-1)*3+$AO358)-ROW())/12+5),AS358)</f>
        <v>0</v>
      </c>
      <c r="AU358" s="468">
        <f ca="1">IF(AND(AQ358+AS358&gt;0,AR358+AT358&gt;0),COUNTIF(AU$6:AU357,"&gt;0")+1,0)</f>
        <v>0</v>
      </c>
    </row>
    <row r="359" spans="40:47" x14ac:dyDescent="0.15">
      <c r="AN359" s="468">
        <v>10</v>
      </c>
      <c r="AO359" s="468">
        <v>3</v>
      </c>
      <c r="AP359" s="468">
        <v>6</v>
      </c>
      <c r="AQ359" s="476">
        <f ca="1">IF($AP359=1,IF(INDIRECT(ADDRESS(($AN359-1)*3+$AO359+5,$AP359+7))="",0,INDIRECT(ADDRESS(($AN359-1)*3+$AO359+5,$AP359+7))),IF(INDIRECT(ADDRESS(($AN359-1)*3+$AO359+5,$AP359+7))="",0,IF(COUNTIF(INDIRECT(ADDRESS(($AN359-1)*36+($AO359-1)*12+6,COLUMN())):INDIRECT(ADDRESS(($AN359-1)*36+($AO359-1)*12+$AP359+4,COLUMN())),INDIRECT(ADDRESS(($AN359-1)*3+$AO359+5,$AP359+7)))&gt;=1,0,INDIRECT(ADDRESS(($AN359-1)*3+$AO359+5,$AP359+7)))))</f>
        <v>0</v>
      </c>
      <c r="AR359" s="468">
        <f ca="1">COUNTIF(INDIRECT("H"&amp;(ROW()+12*(($AN359-1)*3+$AO359)-ROW())/12+5):INDIRECT("S"&amp;(ROW()+12*(($AN359-1)*3+$AO359)-ROW())/12+5),AQ359)</f>
        <v>0</v>
      </c>
      <c r="AS359" s="476">
        <f ca="1">IF($AP359=1,IF(INDIRECT(ADDRESS(($AN359-1)*3+$AO359+5,$AP359+20))="",0,INDIRECT(ADDRESS(($AN359-1)*3+$AO359+5,$AP359+20))),IF(INDIRECT(ADDRESS(($AN359-1)*3+$AO359+5,$AP359+20))="",0,IF(COUNTIF(INDIRECT(ADDRESS(($AN359-1)*36+($AO359-1)*12+6,COLUMN())):INDIRECT(ADDRESS(($AN359-1)*36+($AO359-1)*12+$AP359+4,COLUMN())),INDIRECT(ADDRESS(($AN359-1)*3+$AO359+5,$AP359+20)))&gt;=1,0,INDIRECT(ADDRESS(($AN359-1)*3+$AO359+5,$AP359+20)))))</f>
        <v>0</v>
      </c>
      <c r="AT359" s="468">
        <f ca="1">COUNTIF(INDIRECT("U"&amp;(ROW()+12*(($AN359-1)*3+$AO359)-ROW())/12+5):INDIRECT("AF"&amp;(ROW()+12*(($AN359-1)*3+$AO359)-ROW())/12+5),AS359)</f>
        <v>0</v>
      </c>
      <c r="AU359" s="468">
        <f ca="1">IF(AND(AQ359+AS359&gt;0,AR359+AT359&gt;0),COUNTIF(AU$6:AU358,"&gt;0")+1,0)</f>
        <v>0</v>
      </c>
    </row>
    <row r="360" spans="40:47" x14ac:dyDescent="0.15">
      <c r="AN360" s="468">
        <v>10</v>
      </c>
      <c r="AO360" s="468">
        <v>3</v>
      </c>
      <c r="AP360" s="468">
        <v>7</v>
      </c>
      <c r="AQ360" s="476">
        <f ca="1">IF($AP360=1,IF(INDIRECT(ADDRESS(($AN360-1)*3+$AO360+5,$AP360+7))="",0,INDIRECT(ADDRESS(($AN360-1)*3+$AO360+5,$AP360+7))),IF(INDIRECT(ADDRESS(($AN360-1)*3+$AO360+5,$AP360+7))="",0,IF(COUNTIF(INDIRECT(ADDRESS(($AN360-1)*36+($AO360-1)*12+6,COLUMN())):INDIRECT(ADDRESS(($AN360-1)*36+($AO360-1)*12+$AP360+4,COLUMN())),INDIRECT(ADDRESS(($AN360-1)*3+$AO360+5,$AP360+7)))&gt;=1,0,INDIRECT(ADDRESS(($AN360-1)*3+$AO360+5,$AP360+7)))))</f>
        <v>0</v>
      </c>
      <c r="AR360" s="468">
        <f ca="1">COUNTIF(INDIRECT("H"&amp;(ROW()+12*(($AN360-1)*3+$AO360)-ROW())/12+5):INDIRECT("S"&amp;(ROW()+12*(($AN360-1)*3+$AO360)-ROW())/12+5),AQ360)</f>
        <v>0</v>
      </c>
      <c r="AS360" s="476">
        <f ca="1">IF($AP360=1,IF(INDIRECT(ADDRESS(($AN360-1)*3+$AO360+5,$AP360+20))="",0,INDIRECT(ADDRESS(($AN360-1)*3+$AO360+5,$AP360+20))),IF(INDIRECT(ADDRESS(($AN360-1)*3+$AO360+5,$AP360+20))="",0,IF(COUNTIF(INDIRECT(ADDRESS(($AN360-1)*36+($AO360-1)*12+6,COLUMN())):INDIRECT(ADDRESS(($AN360-1)*36+($AO360-1)*12+$AP360+4,COLUMN())),INDIRECT(ADDRESS(($AN360-1)*3+$AO360+5,$AP360+20)))&gt;=1,0,INDIRECT(ADDRESS(($AN360-1)*3+$AO360+5,$AP360+20)))))</f>
        <v>0</v>
      </c>
      <c r="AT360" s="468">
        <f ca="1">COUNTIF(INDIRECT("U"&amp;(ROW()+12*(($AN360-1)*3+$AO360)-ROW())/12+5):INDIRECT("AF"&amp;(ROW()+12*(($AN360-1)*3+$AO360)-ROW())/12+5),AS360)</f>
        <v>0</v>
      </c>
      <c r="AU360" s="468">
        <f ca="1">IF(AND(AQ360+AS360&gt;0,AR360+AT360&gt;0),COUNTIF(AU$6:AU359,"&gt;0")+1,0)</f>
        <v>0</v>
      </c>
    </row>
    <row r="361" spans="40:47" x14ac:dyDescent="0.15">
      <c r="AN361" s="468">
        <v>10</v>
      </c>
      <c r="AO361" s="468">
        <v>3</v>
      </c>
      <c r="AP361" s="468">
        <v>8</v>
      </c>
      <c r="AQ361" s="476">
        <f ca="1">IF($AP361=1,IF(INDIRECT(ADDRESS(($AN361-1)*3+$AO361+5,$AP361+7))="",0,INDIRECT(ADDRESS(($AN361-1)*3+$AO361+5,$AP361+7))),IF(INDIRECT(ADDRESS(($AN361-1)*3+$AO361+5,$AP361+7))="",0,IF(COUNTIF(INDIRECT(ADDRESS(($AN361-1)*36+($AO361-1)*12+6,COLUMN())):INDIRECT(ADDRESS(($AN361-1)*36+($AO361-1)*12+$AP361+4,COLUMN())),INDIRECT(ADDRESS(($AN361-1)*3+$AO361+5,$AP361+7)))&gt;=1,0,INDIRECT(ADDRESS(($AN361-1)*3+$AO361+5,$AP361+7)))))</f>
        <v>0</v>
      </c>
      <c r="AR361" s="468">
        <f ca="1">COUNTIF(INDIRECT("H"&amp;(ROW()+12*(($AN361-1)*3+$AO361)-ROW())/12+5):INDIRECT("S"&amp;(ROW()+12*(($AN361-1)*3+$AO361)-ROW())/12+5),AQ361)</f>
        <v>0</v>
      </c>
      <c r="AS361" s="476">
        <f ca="1">IF($AP361=1,IF(INDIRECT(ADDRESS(($AN361-1)*3+$AO361+5,$AP361+20))="",0,INDIRECT(ADDRESS(($AN361-1)*3+$AO361+5,$AP361+20))),IF(INDIRECT(ADDRESS(($AN361-1)*3+$AO361+5,$AP361+20))="",0,IF(COUNTIF(INDIRECT(ADDRESS(($AN361-1)*36+($AO361-1)*12+6,COLUMN())):INDIRECT(ADDRESS(($AN361-1)*36+($AO361-1)*12+$AP361+4,COLUMN())),INDIRECT(ADDRESS(($AN361-1)*3+$AO361+5,$AP361+20)))&gt;=1,0,INDIRECT(ADDRESS(($AN361-1)*3+$AO361+5,$AP361+20)))))</f>
        <v>0</v>
      </c>
      <c r="AT361" s="468">
        <f ca="1">COUNTIF(INDIRECT("U"&amp;(ROW()+12*(($AN361-1)*3+$AO361)-ROW())/12+5):INDIRECT("AF"&amp;(ROW()+12*(($AN361-1)*3+$AO361)-ROW())/12+5),AS361)</f>
        <v>0</v>
      </c>
      <c r="AU361" s="468">
        <f ca="1">IF(AND(AQ361+AS361&gt;0,AR361+AT361&gt;0),COUNTIF(AU$6:AU360,"&gt;0")+1,0)</f>
        <v>0</v>
      </c>
    </row>
    <row r="362" spans="40:47" x14ac:dyDescent="0.15">
      <c r="AN362" s="468">
        <v>10</v>
      </c>
      <c r="AO362" s="468">
        <v>3</v>
      </c>
      <c r="AP362" s="468">
        <v>9</v>
      </c>
      <c r="AQ362" s="476">
        <f ca="1">IF($AP362=1,IF(INDIRECT(ADDRESS(($AN362-1)*3+$AO362+5,$AP362+7))="",0,INDIRECT(ADDRESS(($AN362-1)*3+$AO362+5,$AP362+7))),IF(INDIRECT(ADDRESS(($AN362-1)*3+$AO362+5,$AP362+7))="",0,IF(COUNTIF(INDIRECT(ADDRESS(($AN362-1)*36+($AO362-1)*12+6,COLUMN())):INDIRECT(ADDRESS(($AN362-1)*36+($AO362-1)*12+$AP362+4,COLUMN())),INDIRECT(ADDRESS(($AN362-1)*3+$AO362+5,$AP362+7)))&gt;=1,0,INDIRECT(ADDRESS(($AN362-1)*3+$AO362+5,$AP362+7)))))</f>
        <v>0</v>
      </c>
      <c r="AR362" s="468">
        <f ca="1">COUNTIF(INDIRECT("H"&amp;(ROW()+12*(($AN362-1)*3+$AO362)-ROW())/12+5):INDIRECT("S"&amp;(ROW()+12*(($AN362-1)*3+$AO362)-ROW())/12+5),AQ362)</f>
        <v>0</v>
      </c>
      <c r="AS362" s="476">
        <f ca="1">IF($AP362=1,IF(INDIRECT(ADDRESS(($AN362-1)*3+$AO362+5,$AP362+20))="",0,INDIRECT(ADDRESS(($AN362-1)*3+$AO362+5,$AP362+20))),IF(INDIRECT(ADDRESS(($AN362-1)*3+$AO362+5,$AP362+20))="",0,IF(COUNTIF(INDIRECT(ADDRESS(($AN362-1)*36+($AO362-1)*12+6,COLUMN())):INDIRECT(ADDRESS(($AN362-1)*36+($AO362-1)*12+$AP362+4,COLUMN())),INDIRECT(ADDRESS(($AN362-1)*3+$AO362+5,$AP362+20)))&gt;=1,0,INDIRECT(ADDRESS(($AN362-1)*3+$AO362+5,$AP362+20)))))</f>
        <v>0</v>
      </c>
      <c r="AT362" s="468">
        <f ca="1">COUNTIF(INDIRECT("U"&amp;(ROW()+12*(($AN362-1)*3+$AO362)-ROW())/12+5):INDIRECT("AF"&amp;(ROW()+12*(($AN362-1)*3+$AO362)-ROW())/12+5),AS362)</f>
        <v>0</v>
      </c>
      <c r="AU362" s="468">
        <f ca="1">IF(AND(AQ362+AS362&gt;0,AR362+AT362&gt;0),COUNTIF(AU$6:AU361,"&gt;0")+1,0)</f>
        <v>0</v>
      </c>
    </row>
    <row r="363" spans="40:47" x14ac:dyDescent="0.15">
      <c r="AN363" s="468">
        <v>10</v>
      </c>
      <c r="AO363" s="468">
        <v>3</v>
      </c>
      <c r="AP363" s="468">
        <v>10</v>
      </c>
      <c r="AQ363" s="476">
        <f ca="1">IF($AP363=1,IF(INDIRECT(ADDRESS(($AN363-1)*3+$AO363+5,$AP363+7))="",0,INDIRECT(ADDRESS(($AN363-1)*3+$AO363+5,$AP363+7))),IF(INDIRECT(ADDRESS(($AN363-1)*3+$AO363+5,$AP363+7))="",0,IF(COUNTIF(INDIRECT(ADDRESS(($AN363-1)*36+($AO363-1)*12+6,COLUMN())):INDIRECT(ADDRESS(($AN363-1)*36+($AO363-1)*12+$AP363+4,COLUMN())),INDIRECT(ADDRESS(($AN363-1)*3+$AO363+5,$AP363+7)))&gt;=1,0,INDIRECT(ADDRESS(($AN363-1)*3+$AO363+5,$AP363+7)))))</f>
        <v>0</v>
      </c>
      <c r="AR363" s="468">
        <f ca="1">COUNTIF(INDIRECT("H"&amp;(ROW()+12*(($AN363-1)*3+$AO363)-ROW())/12+5):INDIRECT("S"&amp;(ROW()+12*(($AN363-1)*3+$AO363)-ROW())/12+5),AQ363)</f>
        <v>0</v>
      </c>
      <c r="AS363" s="476">
        <f ca="1">IF($AP363=1,IF(INDIRECT(ADDRESS(($AN363-1)*3+$AO363+5,$AP363+20))="",0,INDIRECT(ADDRESS(($AN363-1)*3+$AO363+5,$AP363+20))),IF(INDIRECT(ADDRESS(($AN363-1)*3+$AO363+5,$AP363+20))="",0,IF(COUNTIF(INDIRECT(ADDRESS(($AN363-1)*36+($AO363-1)*12+6,COLUMN())):INDIRECT(ADDRESS(($AN363-1)*36+($AO363-1)*12+$AP363+4,COLUMN())),INDIRECT(ADDRESS(($AN363-1)*3+$AO363+5,$AP363+20)))&gt;=1,0,INDIRECT(ADDRESS(($AN363-1)*3+$AO363+5,$AP363+20)))))</f>
        <v>0</v>
      </c>
      <c r="AT363" s="468">
        <f ca="1">COUNTIF(INDIRECT("U"&amp;(ROW()+12*(($AN363-1)*3+$AO363)-ROW())/12+5):INDIRECT("AF"&amp;(ROW()+12*(($AN363-1)*3+$AO363)-ROW())/12+5),AS363)</f>
        <v>0</v>
      </c>
      <c r="AU363" s="468">
        <f ca="1">IF(AND(AQ363+AS363&gt;0,AR363+AT363&gt;0),COUNTIF(AU$6:AU362,"&gt;0")+1,0)</f>
        <v>0</v>
      </c>
    </row>
    <row r="364" spans="40:47" x14ac:dyDescent="0.15">
      <c r="AN364" s="468">
        <v>10</v>
      </c>
      <c r="AO364" s="468">
        <v>3</v>
      </c>
      <c r="AP364" s="468">
        <v>11</v>
      </c>
      <c r="AQ364" s="476">
        <f ca="1">IF($AP364=1,IF(INDIRECT(ADDRESS(($AN364-1)*3+$AO364+5,$AP364+7))="",0,INDIRECT(ADDRESS(($AN364-1)*3+$AO364+5,$AP364+7))),IF(INDIRECT(ADDRESS(($AN364-1)*3+$AO364+5,$AP364+7))="",0,IF(COUNTIF(INDIRECT(ADDRESS(($AN364-1)*36+($AO364-1)*12+6,COLUMN())):INDIRECT(ADDRESS(($AN364-1)*36+($AO364-1)*12+$AP364+4,COLUMN())),INDIRECT(ADDRESS(($AN364-1)*3+$AO364+5,$AP364+7)))&gt;=1,0,INDIRECT(ADDRESS(($AN364-1)*3+$AO364+5,$AP364+7)))))</f>
        <v>0</v>
      </c>
      <c r="AR364" s="468">
        <f ca="1">COUNTIF(INDIRECT("H"&amp;(ROW()+12*(($AN364-1)*3+$AO364)-ROW())/12+5):INDIRECT("S"&amp;(ROW()+12*(($AN364-1)*3+$AO364)-ROW())/12+5),AQ364)</f>
        <v>0</v>
      </c>
      <c r="AS364" s="476">
        <f ca="1">IF($AP364=1,IF(INDIRECT(ADDRESS(($AN364-1)*3+$AO364+5,$AP364+20))="",0,INDIRECT(ADDRESS(($AN364-1)*3+$AO364+5,$AP364+20))),IF(INDIRECT(ADDRESS(($AN364-1)*3+$AO364+5,$AP364+20))="",0,IF(COUNTIF(INDIRECT(ADDRESS(($AN364-1)*36+($AO364-1)*12+6,COLUMN())):INDIRECT(ADDRESS(($AN364-1)*36+($AO364-1)*12+$AP364+4,COLUMN())),INDIRECT(ADDRESS(($AN364-1)*3+$AO364+5,$AP364+20)))&gt;=1,0,INDIRECT(ADDRESS(($AN364-1)*3+$AO364+5,$AP364+20)))))</f>
        <v>0</v>
      </c>
      <c r="AT364" s="468">
        <f ca="1">COUNTIF(INDIRECT("U"&amp;(ROW()+12*(($AN364-1)*3+$AO364)-ROW())/12+5):INDIRECT("AF"&amp;(ROW()+12*(($AN364-1)*3+$AO364)-ROW())/12+5),AS364)</f>
        <v>0</v>
      </c>
      <c r="AU364" s="468">
        <f ca="1">IF(AND(AQ364+AS364&gt;0,AR364+AT364&gt;0),COUNTIF(AU$6:AU363,"&gt;0")+1,0)</f>
        <v>0</v>
      </c>
    </row>
    <row r="365" spans="40:47" x14ac:dyDescent="0.15">
      <c r="AN365" s="468">
        <v>10</v>
      </c>
      <c r="AO365" s="468">
        <v>3</v>
      </c>
      <c r="AP365" s="468">
        <v>12</v>
      </c>
      <c r="AQ365" s="476">
        <f ca="1">IF($AP365=1,IF(INDIRECT(ADDRESS(($AN365-1)*3+$AO365+5,$AP365+7))="",0,INDIRECT(ADDRESS(($AN365-1)*3+$AO365+5,$AP365+7))),IF(INDIRECT(ADDRESS(($AN365-1)*3+$AO365+5,$AP365+7))="",0,IF(COUNTIF(INDIRECT(ADDRESS(($AN365-1)*36+($AO365-1)*12+6,COLUMN())):INDIRECT(ADDRESS(($AN365-1)*36+($AO365-1)*12+$AP365+4,COLUMN())),INDIRECT(ADDRESS(($AN365-1)*3+$AO365+5,$AP365+7)))&gt;=1,0,INDIRECT(ADDRESS(($AN365-1)*3+$AO365+5,$AP365+7)))))</f>
        <v>0</v>
      </c>
      <c r="AR365" s="468">
        <f ca="1">COUNTIF(INDIRECT("H"&amp;(ROW()+12*(($AN365-1)*3+$AO365)-ROW())/12+5):INDIRECT("S"&amp;(ROW()+12*(($AN365-1)*3+$AO365)-ROW())/12+5),AQ365)</f>
        <v>0</v>
      </c>
      <c r="AS365" s="476">
        <f ca="1">IF($AP365=1,IF(INDIRECT(ADDRESS(($AN365-1)*3+$AO365+5,$AP365+20))="",0,INDIRECT(ADDRESS(($AN365-1)*3+$AO365+5,$AP365+20))),IF(INDIRECT(ADDRESS(($AN365-1)*3+$AO365+5,$AP365+20))="",0,IF(COUNTIF(INDIRECT(ADDRESS(($AN365-1)*36+($AO365-1)*12+6,COLUMN())):INDIRECT(ADDRESS(($AN365-1)*36+($AO365-1)*12+$AP365+4,COLUMN())),INDIRECT(ADDRESS(($AN365-1)*3+$AO365+5,$AP365+20)))&gt;=1,0,INDIRECT(ADDRESS(($AN365-1)*3+$AO365+5,$AP365+20)))))</f>
        <v>0</v>
      </c>
      <c r="AT365" s="468">
        <f ca="1">COUNTIF(INDIRECT("U"&amp;(ROW()+12*(($AN365-1)*3+$AO365)-ROW())/12+5):INDIRECT("AF"&amp;(ROW()+12*(($AN365-1)*3+$AO365)-ROW())/12+5),AS365)</f>
        <v>0</v>
      </c>
      <c r="AU365" s="468">
        <f ca="1">IF(AND(AQ365+AS365&gt;0,AR365+AT365&gt;0),COUNTIF(AU$6:AU364,"&gt;0")+1,0)</f>
        <v>0</v>
      </c>
    </row>
    <row r="366" spans="40:47" x14ac:dyDescent="0.15">
      <c r="AN366" s="468">
        <v>11</v>
      </c>
      <c r="AO366" s="468">
        <v>1</v>
      </c>
      <c r="AP366" s="468">
        <v>1</v>
      </c>
      <c r="AQ366" s="476">
        <f ca="1">IF($AP366=1,IF(INDIRECT(ADDRESS(($AN366-1)*3+$AO366+5,$AP366+7))="",0,INDIRECT(ADDRESS(($AN366-1)*3+$AO366+5,$AP366+7))),IF(INDIRECT(ADDRESS(($AN366-1)*3+$AO366+5,$AP366+7))="",0,IF(COUNTIF(INDIRECT(ADDRESS(($AN366-1)*36+($AO366-1)*12+6,COLUMN())):INDIRECT(ADDRESS(($AN366-1)*36+($AO366-1)*12+$AP366+4,COLUMN())),INDIRECT(ADDRESS(($AN366-1)*3+$AO366+5,$AP366+7)))&gt;=1,0,INDIRECT(ADDRESS(($AN366-1)*3+$AO366+5,$AP366+7)))))</f>
        <v>0</v>
      </c>
      <c r="AR366" s="468">
        <f ca="1">COUNTIF(INDIRECT("H"&amp;(ROW()+12*(($AN366-1)*3+$AO366)-ROW())/12+5):INDIRECT("S"&amp;(ROW()+12*(($AN366-1)*3+$AO366)-ROW())/12+5),AQ366)</f>
        <v>0</v>
      </c>
      <c r="AS366" s="476">
        <f ca="1">IF($AP366=1,IF(INDIRECT(ADDRESS(($AN366-1)*3+$AO366+5,$AP366+20))="",0,INDIRECT(ADDRESS(($AN366-1)*3+$AO366+5,$AP366+20))),IF(INDIRECT(ADDRESS(($AN366-1)*3+$AO366+5,$AP366+20))="",0,IF(COUNTIF(INDIRECT(ADDRESS(($AN366-1)*36+($AO366-1)*12+6,COLUMN())):INDIRECT(ADDRESS(($AN366-1)*36+($AO366-1)*12+$AP366+4,COLUMN())),INDIRECT(ADDRESS(($AN366-1)*3+$AO366+5,$AP366+20)))&gt;=1,0,INDIRECT(ADDRESS(($AN366-1)*3+$AO366+5,$AP366+20)))))</f>
        <v>0</v>
      </c>
      <c r="AT366" s="468">
        <f ca="1">COUNTIF(INDIRECT("U"&amp;(ROW()+12*(($AN366-1)*3+$AO366)-ROW())/12+5):INDIRECT("AF"&amp;(ROW()+12*(($AN366-1)*3+$AO366)-ROW())/12+5),AS366)</f>
        <v>0</v>
      </c>
      <c r="AU366" s="468">
        <f ca="1">IF(AND(AQ366+AS366&gt;0,AR366+AT366&gt;0),COUNTIF(AU$6:AU365,"&gt;0")+1,0)</f>
        <v>0</v>
      </c>
    </row>
    <row r="367" spans="40:47" x14ac:dyDescent="0.15">
      <c r="AN367" s="468">
        <v>11</v>
      </c>
      <c r="AO367" s="468">
        <v>1</v>
      </c>
      <c r="AP367" s="468">
        <v>2</v>
      </c>
      <c r="AQ367" s="476">
        <f ca="1">IF($AP367=1,IF(INDIRECT(ADDRESS(($AN367-1)*3+$AO367+5,$AP367+7))="",0,INDIRECT(ADDRESS(($AN367-1)*3+$AO367+5,$AP367+7))),IF(INDIRECT(ADDRESS(($AN367-1)*3+$AO367+5,$AP367+7))="",0,IF(COUNTIF(INDIRECT(ADDRESS(($AN367-1)*36+($AO367-1)*12+6,COLUMN())):INDIRECT(ADDRESS(($AN367-1)*36+($AO367-1)*12+$AP367+4,COLUMN())),INDIRECT(ADDRESS(($AN367-1)*3+$AO367+5,$AP367+7)))&gt;=1,0,INDIRECT(ADDRESS(($AN367-1)*3+$AO367+5,$AP367+7)))))</f>
        <v>0</v>
      </c>
      <c r="AR367" s="468">
        <f ca="1">COUNTIF(INDIRECT("H"&amp;(ROW()+12*(($AN367-1)*3+$AO367)-ROW())/12+5):INDIRECT("S"&amp;(ROW()+12*(($AN367-1)*3+$AO367)-ROW())/12+5),AQ367)</f>
        <v>0</v>
      </c>
      <c r="AS367" s="476">
        <f ca="1">IF($AP367=1,IF(INDIRECT(ADDRESS(($AN367-1)*3+$AO367+5,$AP367+20))="",0,INDIRECT(ADDRESS(($AN367-1)*3+$AO367+5,$AP367+20))),IF(INDIRECT(ADDRESS(($AN367-1)*3+$AO367+5,$AP367+20))="",0,IF(COUNTIF(INDIRECT(ADDRESS(($AN367-1)*36+($AO367-1)*12+6,COLUMN())):INDIRECT(ADDRESS(($AN367-1)*36+($AO367-1)*12+$AP367+4,COLUMN())),INDIRECT(ADDRESS(($AN367-1)*3+$AO367+5,$AP367+20)))&gt;=1,0,INDIRECT(ADDRESS(($AN367-1)*3+$AO367+5,$AP367+20)))))</f>
        <v>0</v>
      </c>
      <c r="AT367" s="468">
        <f ca="1">COUNTIF(INDIRECT("U"&amp;(ROW()+12*(($AN367-1)*3+$AO367)-ROW())/12+5):INDIRECT("AF"&amp;(ROW()+12*(($AN367-1)*3+$AO367)-ROW())/12+5),AS367)</f>
        <v>0</v>
      </c>
      <c r="AU367" s="468">
        <f ca="1">IF(AND(AQ367+AS367&gt;0,AR367+AT367&gt;0),COUNTIF(AU$6:AU366,"&gt;0")+1,0)</f>
        <v>0</v>
      </c>
    </row>
    <row r="368" spans="40:47" x14ac:dyDescent="0.15">
      <c r="AN368" s="468">
        <v>11</v>
      </c>
      <c r="AO368" s="468">
        <v>1</v>
      </c>
      <c r="AP368" s="468">
        <v>3</v>
      </c>
      <c r="AQ368" s="476">
        <f ca="1">IF($AP368=1,IF(INDIRECT(ADDRESS(($AN368-1)*3+$AO368+5,$AP368+7))="",0,INDIRECT(ADDRESS(($AN368-1)*3+$AO368+5,$AP368+7))),IF(INDIRECT(ADDRESS(($AN368-1)*3+$AO368+5,$AP368+7))="",0,IF(COUNTIF(INDIRECT(ADDRESS(($AN368-1)*36+($AO368-1)*12+6,COLUMN())):INDIRECT(ADDRESS(($AN368-1)*36+($AO368-1)*12+$AP368+4,COLUMN())),INDIRECT(ADDRESS(($AN368-1)*3+$AO368+5,$AP368+7)))&gt;=1,0,INDIRECT(ADDRESS(($AN368-1)*3+$AO368+5,$AP368+7)))))</f>
        <v>0</v>
      </c>
      <c r="AR368" s="468">
        <f ca="1">COUNTIF(INDIRECT("H"&amp;(ROW()+12*(($AN368-1)*3+$AO368)-ROW())/12+5):INDIRECT("S"&amp;(ROW()+12*(($AN368-1)*3+$AO368)-ROW())/12+5),AQ368)</f>
        <v>0</v>
      </c>
      <c r="AS368" s="476">
        <f ca="1">IF($AP368=1,IF(INDIRECT(ADDRESS(($AN368-1)*3+$AO368+5,$AP368+20))="",0,INDIRECT(ADDRESS(($AN368-1)*3+$AO368+5,$AP368+20))),IF(INDIRECT(ADDRESS(($AN368-1)*3+$AO368+5,$AP368+20))="",0,IF(COUNTIF(INDIRECT(ADDRESS(($AN368-1)*36+($AO368-1)*12+6,COLUMN())):INDIRECT(ADDRESS(($AN368-1)*36+($AO368-1)*12+$AP368+4,COLUMN())),INDIRECT(ADDRESS(($AN368-1)*3+$AO368+5,$AP368+20)))&gt;=1,0,INDIRECT(ADDRESS(($AN368-1)*3+$AO368+5,$AP368+20)))))</f>
        <v>0</v>
      </c>
      <c r="AT368" s="468">
        <f ca="1">COUNTIF(INDIRECT("U"&amp;(ROW()+12*(($AN368-1)*3+$AO368)-ROW())/12+5):INDIRECT("AF"&amp;(ROW()+12*(($AN368-1)*3+$AO368)-ROW())/12+5),AS368)</f>
        <v>0</v>
      </c>
      <c r="AU368" s="468">
        <f ca="1">IF(AND(AQ368+AS368&gt;0,AR368+AT368&gt;0),COUNTIF(AU$6:AU367,"&gt;0")+1,0)</f>
        <v>0</v>
      </c>
    </row>
    <row r="369" spans="40:47" x14ac:dyDescent="0.15">
      <c r="AN369" s="468">
        <v>11</v>
      </c>
      <c r="AO369" s="468">
        <v>1</v>
      </c>
      <c r="AP369" s="468">
        <v>4</v>
      </c>
      <c r="AQ369" s="476">
        <f ca="1">IF($AP369=1,IF(INDIRECT(ADDRESS(($AN369-1)*3+$AO369+5,$AP369+7))="",0,INDIRECT(ADDRESS(($AN369-1)*3+$AO369+5,$AP369+7))),IF(INDIRECT(ADDRESS(($AN369-1)*3+$AO369+5,$AP369+7))="",0,IF(COUNTIF(INDIRECT(ADDRESS(($AN369-1)*36+($AO369-1)*12+6,COLUMN())):INDIRECT(ADDRESS(($AN369-1)*36+($AO369-1)*12+$AP369+4,COLUMN())),INDIRECT(ADDRESS(($AN369-1)*3+$AO369+5,$AP369+7)))&gt;=1,0,INDIRECT(ADDRESS(($AN369-1)*3+$AO369+5,$AP369+7)))))</f>
        <v>0</v>
      </c>
      <c r="AR369" s="468">
        <f ca="1">COUNTIF(INDIRECT("H"&amp;(ROW()+12*(($AN369-1)*3+$AO369)-ROW())/12+5):INDIRECT("S"&amp;(ROW()+12*(($AN369-1)*3+$AO369)-ROW())/12+5),AQ369)</f>
        <v>0</v>
      </c>
      <c r="AS369" s="476">
        <f ca="1">IF($AP369=1,IF(INDIRECT(ADDRESS(($AN369-1)*3+$AO369+5,$AP369+20))="",0,INDIRECT(ADDRESS(($AN369-1)*3+$AO369+5,$AP369+20))),IF(INDIRECT(ADDRESS(($AN369-1)*3+$AO369+5,$AP369+20))="",0,IF(COUNTIF(INDIRECT(ADDRESS(($AN369-1)*36+($AO369-1)*12+6,COLUMN())):INDIRECT(ADDRESS(($AN369-1)*36+($AO369-1)*12+$AP369+4,COLUMN())),INDIRECT(ADDRESS(($AN369-1)*3+$AO369+5,$AP369+20)))&gt;=1,0,INDIRECT(ADDRESS(($AN369-1)*3+$AO369+5,$AP369+20)))))</f>
        <v>0</v>
      </c>
      <c r="AT369" s="468">
        <f ca="1">COUNTIF(INDIRECT("U"&amp;(ROW()+12*(($AN369-1)*3+$AO369)-ROW())/12+5):INDIRECT("AF"&amp;(ROW()+12*(($AN369-1)*3+$AO369)-ROW())/12+5),AS369)</f>
        <v>0</v>
      </c>
      <c r="AU369" s="468">
        <f ca="1">IF(AND(AQ369+AS369&gt;0,AR369+AT369&gt;0),COUNTIF(AU$6:AU368,"&gt;0")+1,0)</f>
        <v>0</v>
      </c>
    </row>
    <row r="370" spans="40:47" x14ac:dyDescent="0.15">
      <c r="AN370" s="468">
        <v>11</v>
      </c>
      <c r="AO370" s="468">
        <v>1</v>
      </c>
      <c r="AP370" s="468">
        <v>5</v>
      </c>
      <c r="AQ370" s="476">
        <f ca="1">IF($AP370=1,IF(INDIRECT(ADDRESS(($AN370-1)*3+$AO370+5,$AP370+7))="",0,INDIRECT(ADDRESS(($AN370-1)*3+$AO370+5,$AP370+7))),IF(INDIRECT(ADDRESS(($AN370-1)*3+$AO370+5,$AP370+7))="",0,IF(COUNTIF(INDIRECT(ADDRESS(($AN370-1)*36+($AO370-1)*12+6,COLUMN())):INDIRECT(ADDRESS(($AN370-1)*36+($AO370-1)*12+$AP370+4,COLUMN())),INDIRECT(ADDRESS(($AN370-1)*3+$AO370+5,$AP370+7)))&gt;=1,0,INDIRECT(ADDRESS(($AN370-1)*3+$AO370+5,$AP370+7)))))</f>
        <v>0</v>
      </c>
      <c r="AR370" s="468">
        <f ca="1">COUNTIF(INDIRECT("H"&amp;(ROW()+12*(($AN370-1)*3+$AO370)-ROW())/12+5):INDIRECT("S"&amp;(ROW()+12*(($AN370-1)*3+$AO370)-ROW())/12+5),AQ370)</f>
        <v>0</v>
      </c>
      <c r="AS370" s="476">
        <f ca="1">IF($AP370=1,IF(INDIRECT(ADDRESS(($AN370-1)*3+$AO370+5,$AP370+20))="",0,INDIRECT(ADDRESS(($AN370-1)*3+$AO370+5,$AP370+20))),IF(INDIRECT(ADDRESS(($AN370-1)*3+$AO370+5,$AP370+20))="",0,IF(COUNTIF(INDIRECT(ADDRESS(($AN370-1)*36+($AO370-1)*12+6,COLUMN())):INDIRECT(ADDRESS(($AN370-1)*36+($AO370-1)*12+$AP370+4,COLUMN())),INDIRECT(ADDRESS(($AN370-1)*3+$AO370+5,$AP370+20)))&gt;=1,0,INDIRECT(ADDRESS(($AN370-1)*3+$AO370+5,$AP370+20)))))</f>
        <v>0</v>
      </c>
      <c r="AT370" s="468">
        <f ca="1">COUNTIF(INDIRECT("U"&amp;(ROW()+12*(($AN370-1)*3+$AO370)-ROW())/12+5):INDIRECT("AF"&amp;(ROW()+12*(($AN370-1)*3+$AO370)-ROW())/12+5),AS370)</f>
        <v>0</v>
      </c>
      <c r="AU370" s="468">
        <f ca="1">IF(AND(AQ370+AS370&gt;0,AR370+AT370&gt;0),COUNTIF(AU$6:AU369,"&gt;0")+1,0)</f>
        <v>0</v>
      </c>
    </row>
    <row r="371" spans="40:47" x14ac:dyDescent="0.15">
      <c r="AN371" s="468">
        <v>11</v>
      </c>
      <c r="AO371" s="468">
        <v>1</v>
      </c>
      <c r="AP371" s="468">
        <v>6</v>
      </c>
      <c r="AQ371" s="476">
        <f ca="1">IF($AP371=1,IF(INDIRECT(ADDRESS(($AN371-1)*3+$AO371+5,$AP371+7))="",0,INDIRECT(ADDRESS(($AN371-1)*3+$AO371+5,$AP371+7))),IF(INDIRECT(ADDRESS(($AN371-1)*3+$AO371+5,$AP371+7))="",0,IF(COUNTIF(INDIRECT(ADDRESS(($AN371-1)*36+($AO371-1)*12+6,COLUMN())):INDIRECT(ADDRESS(($AN371-1)*36+($AO371-1)*12+$AP371+4,COLUMN())),INDIRECT(ADDRESS(($AN371-1)*3+$AO371+5,$AP371+7)))&gt;=1,0,INDIRECT(ADDRESS(($AN371-1)*3+$AO371+5,$AP371+7)))))</f>
        <v>0</v>
      </c>
      <c r="AR371" s="468">
        <f ca="1">COUNTIF(INDIRECT("H"&amp;(ROW()+12*(($AN371-1)*3+$AO371)-ROW())/12+5):INDIRECT("S"&amp;(ROW()+12*(($AN371-1)*3+$AO371)-ROW())/12+5),AQ371)</f>
        <v>0</v>
      </c>
      <c r="AS371" s="476">
        <f ca="1">IF($AP371=1,IF(INDIRECT(ADDRESS(($AN371-1)*3+$AO371+5,$AP371+20))="",0,INDIRECT(ADDRESS(($AN371-1)*3+$AO371+5,$AP371+20))),IF(INDIRECT(ADDRESS(($AN371-1)*3+$AO371+5,$AP371+20))="",0,IF(COUNTIF(INDIRECT(ADDRESS(($AN371-1)*36+($AO371-1)*12+6,COLUMN())):INDIRECT(ADDRESS(($AN371-1)*36+($AO371-1)*12+$AP371+4,COLUMN())),INDIRECT(ADDRESS(($AN371-1)*3+$AO371+5,$AP371+20)))&gt;=1,0,INDIRECT(ADDRESS(($AN371-1)*3+$AO371+5,$AP371+20)))))</f>
        <v>0</v>
      </c>
      <c r="AT371" s="468">
        <f ca="1">COUNTIF(INDIRECT("U"&amp;(ROW()+12*(($AN371-1)*3+$AO371)-ROW())/12+5):INDIRECT("AF"&amp;(ROW()+12*(($AN371-1)*3+$AO371)-ROW())/12+5),AS371)</f>
        <v>0</v>
      </c>
      <c r="AU371" s="468">
        <f ca="1">IF(AND(AQ371+AS371&gt;0,AR371+AT371&gt;0),COUNTIF(AU$6:AU370,"&gt;0")+1,0)</f>
        <v>0</v>
      </c>
    </row>
    <row r="372" spans="40:47" x14ac:dyDescent="0.15">
      <c r="AN372" s="468">
        <v>11</v>
      </c>
      <c r="AO372" s="468">
        <v>1</v>
      </c>
      <c r="AP372" s="468">
        <v>7</v>
      </c>
      <c r="AQ372" s="476">
        <f ca="1">IF($AP372=1,IF(INDIRECT(ADDRESS(($AN372-1)*3+$AO372+5,$AP372+7))="",0,INDIRECT(ADDRESS(($AN372-1)*3+$AO372+5,$AP372+7))),IF(INDIRECT(ADDRESS(($AN372-1)*3+$AO372+5,$AP372+7))="",0,IF(COUNTIF(INDIRECT(ADDRESS(($AN372-1)*36+($AO372-1)*12+6,COLUMN())):INDIRECT(ADDRESS(($AN372-1)*36+($AO372-1)*12+$AP372+4,COLUMN())),INDIRECT(ADDRESS(($AN372-1)*3+$AO372+5,$AP372+7)))&gt;=1,0,INDIRECT(ADDRESS(($AN372-1)*3+$AO372+5,$AP372+7)))))</f>
        <v>0</v>
      </c>
      <c r="AR372" s="468">
        <f ca="1">COUNTIF(INDIRECT("H"&amp;(ROW()+12*(($AN372-1)*3+$AO372)-ROW())/12+5):INDIRECT("S"&amp;(ROW()+12*(($AN372-1)*3+$AO372)-ROW())/12+5),AQ372)</f>
        <v>0</v>
      </c>
      <c r="AS372" s="476">
        <f ca="1">IF($AP372=1,IF(INDIRECT(ADDRESS(($AN372-1)*3+$AO372+5,$AP372+20))="",0,INDIRECT(ADDRESS(($AN372-1)*3+$AO372+5,$AP372+20))),IF(INDIRECT(ADDRESS(($AN372-1)*3+$AO372+5,$AP372+20))="",0,IF(COUNTIF(INDIRECT(ADDRESS(($AN372-1)*36+($AO372-1)*12+6,COLUMN())):INDIRECT(ADDRESS(($AN372-1)*36+($AO372-1)*12+$AP372+4,COLUMN())),INDIRECT(ADDRESS(($AN372-1)*3+$AO372+5,$AP372+20)))&gt;=1,0,INDIRECT(ADDRESS(($AN372-1)*3+$AO372+5,$AP372+20)))))</f>
        <v>0</v>
      </c>
      <c r="AT372" s="468">
        <f ca="1">COUNTIF(INDIRECT("U"&amp;(ROW()+12*(($AN372-1)*3+$AO372)-ROW())/12+5):INDIRECT("AF"&amp;(ROW()+12*(($AN372-1)*3+$AO372)-ROW())/12+5),AS372)</f>
        <v>0</v>
      </c>
      <c r="AU372" s="468">
        <f ca="1">IF(AND(AQ372+AS372&gt;0,AR372+AT372&gt;0),COUNTIF(AU$6:AU371,"&gt;0")+1,0)</f>
        <v>0</v>
      </c>
    </row>
    <row r="373" spans="40:47" x14ac:dyDescent="0.15">
      <c r="AN373" s="468">
        <v>11</v>
      </c>
      <c r="AO373" s="468">
        <v>1</v>
      </c>
      <c r="AP373" s="468">
        <v>8</v>
      </c>
      <c r="AQ373" s="476">
        <f ca="1">IF($AP373=1,IF(INDIRECT(ADDRESS(($AN373-1)*3+$AO373+5,$AP373+7))="",0,INDIRECT(ADDRESS(($AN373-1)*3+$AO373+5,$AP373+7))),IF(INDIRECT(ADDRESS(($AN373-1)*3+$AO373+5,$AP373+7))="",0,IF(COUNTIF(INDIRECT(ADDRESS(($AN373-1)*36+($AO373-1)*12+6,COLUMN())):INDIRECT(ADDRESS(($AN373-1)*36+($AO373-1)*12+$AP373+4,COLUMN())),INDIRECT(ADDRESS(($AN373-1)*3+$AO373+5,$AP373+7)))&gt;=1,0,INDIRECT(ADDRESS(($AN373-1)*3+$AO373+5,$AP373+7)))))</f>
        <v>0</v>
      </c>
      <c r="AR373" s="468">
        <f ca="1">COUNTIF(INDIRECT("H"&amp;(ROW()+12*(($AN373-1)*3+$AO373)-ROW())/12+5):INDIRECT("S"&amp;(ROW()+12*(($AN373-1)*3+$AO373)-ROW())/12+5),AQ373)</f>
        <v>0</v>
      </c>
      <c r="AS373" s="476">
        <f ca="1">IF($AP373=1,IF(INDIRECT(ADDRESS(($AN373-1)*3+$AO373+5,$AP373+20))="",0,INDIRECT(ADDRESS(($AN373-1)*3+$AO373+5,$AP373+20))),IF(INDIRECT(ADDRESS(($AN373-1)*3+$AO373+5,$AP373+20))="",0,IF(COUNTIF(INDIRECT(ADDRESS(($AN373-1)*36+($AO373-1)*12+6,COLUMN())):INDIRECT(ADDRESS(($AN373-1)*36+($AO373-1)*12+$AP373+4,COLUMN())),INDIRECT(ADDRESS(($AN373-1)*3+$AO373+5,$AP373+20)))&gt;=1,0,INDIRECT(ADDRESS(($AN373-1)*3+$AO373+5,$AP373+20)))))</f>
        <v>0</v>
      </c>
      <c r="AT373" s="468">
        <f ca="1">COUNTIF(INDIRECT("U"&amp;(ROW()+12*(($AN373-1)*3+$AO373)-ROW())/12+5):INDIRECT("AF"&amp;(ROW()+12*(($AN373-1)*3+$AO373)-ROW())/12+5),AS373)</f>
        <v>0</v>
      </c>
      <c r="AU373" s="468">
        <f ca="1">IF(AND(AQ373+AS373&gt;0,AR373+AT373&gt;0),COUNTIF(AU$6:AU372,"&gt;0")+1,0)</f>
        <v>0</v>
      </c>
    </row>
    <row r="374" spans="40:47" x14ac:dyDescent="0.15">
      <c r="AN374" s="468">
        <v>11</v>
      </c>
      <c r="AO374" s="468">
        <v>1</v>
      </c>
      <c r="AP374" s="468">
        <v>9</v>
      </c>
      <c r="AQ374" s="476">
        <f ca="1">IF($AP374=1,IF(INDIRECT(ADDRESS(($AN374-1)*3+$AO374+5,$AP374+7))="",0,INDIRECT(ADDRESS(($AN374-1)*3+$AO374+5,$AP374+7))),IF(INDIRECT(ADDRESS(($AN374-1)*3+$AO374+5,$AP374+7))="",0,IF(COUNTIF(INDIRECT(ADDRESS(($AN374-1)*36+($AO374-1)*12+6,COLUMN())):INDIRECT(ADDRESS(($AN374-1)*36+($AO374-1)*12+$AP374+4,COLUMN())),INDIRECT(ADDRESS(($AN374-1)*3+$AO374+5,$AP374+7)))&gt;=1,0,INDIRECT(ADDRESS(($AN374-1)*3+$AO374+5,$AP374+7)))))</f>
        <v>0</v>
      </c>
      <c r="AR374" s="468">
        <f ca="1">COUNTIF(INDIRECT("H"&amp;(ROW()+12*(($AN374-1)*3+$AO374)-ROW())/12+5):INDIRECT("S"&amp;(ROW()+12*(($AN374-1)*3+$AO374)-ROW())/12+5),AQ374)</f>
        <v>0</v>
      </c>
      <c r="AS374" s="476">
        <f ca="1">IF($AP374=1,IF(INDIRECT(ADDRESS(($AN374-1)*3+$AO374+5,$AP374+20))="",0,INDIRECT(ADDRESS(($AN374-1)*3+$AO374+5,$AP374+20))),IF(INDIRECT(ADDRESS(($AN374-1)*3+$AO374+5,$AP374+20))="",0,IF(COUNTIF(INDIRECT(ADDRESS(($AN374-1)*36+($AO374-1)*12+6,COLUMN())):INDIRECT(ADDRESS(($AN374-1)*36+($AO374-1)*12+$AP374+4,COLUMN())),INDIRECT(ADDRESS(($AN374-1)*3+$AO374+5,$AP374+20)))&gt;=1,0,INDIRECT(ADDRESS(($AN374-1)*3+$AO374+5,$AP374+20)))))</f>
        <v>0</v>
      </c>
      <c r="AT374" s="468">
        <f ca="1">COUNTIF(INDIRECT("U"&amp;(ROW()+12*(($AN374-1)*3+$AO374)-ROW())/12+5):INDIRECT("AF"&amp;(ROW()+12*(($AN374-1)*3+$AO374)-ROW())/12+5),AS374)</f>
        <v>0</v>
      </c>
      <c r="AU374" s="468">
        <f ca="1">IF(AND(AQ374+AS374&gt;0,AR374+AT374&gt;0),COUNTIF(AU$6:AU373,"&gt;0")+1,0)</f>
        <v>0</v>
      </c>
    </row>
    <row r="375" spans="40:47" x14ac:dyDescent="0.15">
      <c r="AN375" s="468">
        <v>11</v>
      </c>
      <c r="AO375" s="468">
        <v>1</v>
      </c>
      <c r="AP375" s="468">
        <v>10</v>
      </c>
      <c r="AQ375" s="476">
        <f ca="1">IF($AP375=1,IF(INDIRECT(ADDRESS(($AN375-1)*3+$AO375+5,$AP375+7))="",0,INDIRECT(ADDRESS(($AN375-1)*3+$AO375+5,$AP375+7))),IF(INDIRECT(ADDRESS(($AN375-1)*3+$AO375+5,$AP375+7))="",0,IF(COUNTIF(INDIRECT(ADDRESS(($AN375-1)*36+($AO375-1)*12+6,COLUMN())):INDIRECT(ADDRESS(($AN375-1)*36+($AO375-1)*12+$AP375+4,COLUMN())),INDIRECT(ADDRESS(($AN375-1)*3+$AO375+5,$AP375+7)))&gt;=1,0,INDIRECT(ADDRESS(($AN375-1)*3+$AO375+5,$AP375+7)))))</f>
        <v>0</v>
      </c>
      <c r="AR375" s="468">
        <f ca="1">COUNTIF(INDIRECT("H"&amp;(ROW()+12*(($AN375-1)*3+$AO375)-ROW())/12+5):INDIRECT("S"&amp;(ROW()+12*(($AN375-1)*3+$AO375)-ROW())/12+5),AQ375)</f>
        <v>0</v>
      </c>
      <c r="AS375" s="476">
        <f ca="1">IF($AP375=1,IF(INDIRECT(ADDRESS(($AN375-1)*3+$AO375+5,$AP375+20))="",0,INDIRECT(ADDRESS(($AN375-1)*3+$AO375+5,$AP375+20))),IF(INDIRECT(ADDRESS(($AN375-1)*3+$AO375+5,$AP375+20))="",0,IF(COUNTIF(INDIRECT(ADDRESS(($AN375-1)*36+($AO375-1)*12+6,COLUMN())):INDIRECT(ADDRESS(($AN375-1)*36+($AO375-1)*12+$AP375+4,COLUMN())),INDIRECT(ADDRESS(($AN375-1)*3+$AO375+5,$AP375+20)))&gt;=1,0,INDIRECT(ADDRESS(($AN375-1)*3+$AO375+5,$AP375+20)))))</f>
        <v>0</v>
      </c>
      <c r="AT375" s="468">
        <f ca="1">COUNTIF(INDIRECT("U"&amp;(ROW()+12*(($AN375-1)*3+$AO375)-ROW())/12+5):INDIRECT("AF"&amp;(ROW()+12*(($AN375-1)*3+$AO375)-ROW())/12+5),AS375)</f>
        <v>0</v>
      </c>
      <c r="AU375" s="468">
        <f ca="1">IF(AND(AQ375+AS375&gt;0,AR375+AT375&gt;0),COUNTIF(AU$6:AU374,"&gt;0")+1,0)</f>
        <v>0</v>
      </c>
    </row>
    <row r="376" spans="40:47" x14ac:dyDescent="0.15">
      <c r="AN376" s="468">
        <v>11</v>
      </c>
      <c r="AO376" s="468">
        <v>1</v>
      </c>
      <c r="AP376" s="468">
        <v>11</v>
      </c>
      <c r="AQ376" s="476">
        <f ca="1">IF($AP376=1,IF(INDIRECT(ADDRESS(($AN376-1)*3+$AO376+5,$AP376+7))="",0,INDIRECT(ADDRESS(($AN376-1)*3+$AO376+5,$AP376+7))),IF(INDIRECT(ADDRESS(($AN376-1)*3+$AO376+5,$AP376+7))="",0,IF(COUNTIF(INDIRECT(ADDRESS(($AN376-1)*36+($AO376-1)*12+6,COLUMN())):INDIRECT(ADDRESS(($AN376-1)*36+($AO376-1)*12+$AP376+4,COLUMN())),INDIRECT(ADDRESS(($AN376-1)*3+$AO376+5,$AP376+7)))&gt;=1,0,INDIRECT(ADDRESS(($AN376-1)*3+$AO376+5,$AP376+7)))))</f>
        <v>0</v>
      </c>
      <c r="AR376" s="468">
        <f ca="1">COUNTIF(INDIRECT("H"&amp;(ROW()+12*(($AN376-1)*3+$AO376)-ROW())/12+5):INDIRECT("S"&amp;(ROW()+12*(($AN376-1)*3+$AO376)-ROW())/12+5),AQ376)</f>
        <v>0</v>
      </c>
      <c r="AS376" s="476">
        <f ca="1">IF($AP376=1,IF(INDIRECT(ADDRESS(($AN376-1)*3+$AO376+5,$AP376+20))="",0,INDIRECT(ADDRESS(($AN376-1)*3+$AO376+5,$AP376+20))),IF(INDIRECT(ADDRESS(($AN376-1)*3+$AO376+5,$AP376+20))="",0,IF(COUNTIF(INDIRECT(ADDRESS(($AN376-1)*36+($AO376-1)*12+6,COLUMN())):INDIRECT(ADDRESS(($AN376-1)*36+($AO376-1)*12+$AP376+4,COLUMN())),INDIRECT(ADDRESS(($AN376-1)*3+$AO376+5,$AP376+20)))&gt;=1,0,INDIRECT(ADDRESS(($AN376-1)*3+$AO376+5,$AP376+20)))))</f>
        <v>0</v>
      </c>
      <c r="AT376" s="468">
        <f ca="1">COUNTIF(INDIRECT("U"&amp;(ROW()+12*(($AN376-1)*3+$AO376)-ROW())/12+5):INDIRECT("AF"&amp;(ROW()+12*(($AN376-1)*3+$AO376)-ROW())/12+5),AS376)</f>
        <v>0</v>
      </c>
      <c r="AU376" s="468">
        <f ca="1">IF(AND(AQ376+AS376&gt;0,AR376+AT376&gt;0),COUNTIF(AU$6:AU375,"&gt;0")+1,0)</f>
        <v>0</v>
      </c>
    </row>
    <row r="377" spans="40:47" x14ac:dyDescent="0.15">
      <c r="AN377" s="468">
        <v>11</v>
      </c>
      <c r="AO377" s="468">
        <v>1</v>
      </c>
      <c r="AP377" s="468">
        <v>12</v>
      </c>
      <c r="AQ377" s="476">
        <f ca="1">IF($AP377=1,IF(INDIRECT(ADDRESS(($AN377-1)*3+$AO377+5,$AP377+7))="",0,INDIRECT(ADDRESS(($AN377-1)*3+$AO377+5,$AP377+7))),IF(INDIRECT(ADDRESS(($AN377-1)*3+$AO377+5,$AP377+7))="",0,IF(COUNTIF(INDIRECT(ADDRESS(($AN377-1)*36+($AO377-1)*12+6,COLUMN())):INDIRECT(ADDRESS(($AN377-1)*36+($AO377-1)*12+$AP377+4,COLUMN())),INDIRECT(ADDRESS(($AN377-1)*3+$AO377+5,$AP377+7)))&gt;=1,0,INDIRECT(ADDRESS(($AN377-1)*3+$AO377+5,$AP377+7)))))</f>
        <v>0</v>
      </c>
      <c r="AR377" s="468">
        <f ca="1">COUNTIF(INDIRECT("H"&amp;(ROW()+12*(($AN377-1)*3+$AO377)-ROW())/12+5):INDIRECT("S"&amp;(ROW()+12*(($AN377-1)*3+$AO377)-ROW())/12+5),AQ377)</f>
        <v>0</v>
      </c>
      <c r="AS377" s="476">
        <f ca="1">IF($AP377=1,IF(INDIRECT(ADDRESS(($AN377-1)*3+$AO377+5,$AP377+20))="",0,INDIRECT(ADDRESS(($AN377-1)*3+$AO377+5,$AP377+20))),IF(INDIRECT(ADDRESS(($AN377-1)*3+$AO377+5,$AP377+20))="",0,IF(COUNTIF(INDIRECT(ADDRESS(($AN377-1)*36+($AO377-1)*12+6,COLUMN())):INDIRECT(ADDRESS(($AN377-1)*36+($AO377-1)*12+$AP377+4,COLUMN())),INDIRECT(ADDRESS(($AN377-1)*3+$AO377+5,$AP377+20)))&gt;=1,0,INDIRECT(ADDRESS(($AN377-1)*3+$AO377+5,$AP377+20)))))</f>
        <v>0</v>
      </c>
      <c r="AT377" s="468">
        <f ca="1">COUNTIF(INDIRECT("U"&amp;(ROW()+12*(($AN377-1)*3+$AO377)-ROW())/12+5):INDIRECT("AF"&amp;(ROW()+12*(($AN377-1)*3+$AO377)-ROW())/12+5),AS377)</f>
        <v>0</v>
      </c>
      <c r="AU377" s="468">
        <f ca="1">IF(AND(AQ377+AS377&gt;0,AR377+AT377&gt;0),COUNTIF(AU$6:AU376,"&gt;0")+1,0)</f>
        <v>0</v>
      </c>
    </row>
    <row r="378" spans="40:47" x14ac:dyDescent="0.15">
      <c r="AN378" s="468">
        <v>11</v>
      </c>
      <c r="AO378" s="468">
        <v>2</v>
      </c>
      <c r="AP378" s="468">
        <v>1</v>
      </c>
      <c r="AQ378" s="476">
        <f ca="1">IF($AP378=1,IF(INDIRECT(ADDRESS(($AN378-1)*3+$AO378+5,$AP378+7))="",0,INDIRECT(ADDRESS(($AN378-1)*3+$AO378+5,$AP378+7))),IF(INDIRECT(ADDRESS(($AN378-1)*3+$AO378+5,$AP378+7))="",0,IF(COUNTIF(INDIRECT(ADDRESS(($AN378-1)*36+($AO378-1)*12+6,COLUMN())):INDIRECT(ADDRESS(($AN378-1)*36+($AO378-1)*12+$AP378+4,COLUMN())),INDIRECT(ADDRESS(($AN378-1)*3+$AO378+5,$AP378+7)))&gt;=1,0,INDIRECT(ADDRESS(($AN378-1)*3+$AO378+5,$AP378+7)))))</f>
        <v>0</v>
      </c>
      <c r="AR378" s="468">
        <f ca="1">COUNTIF(INDIRECT("H"&amp;(ROW()+12*(($AN378-1)*3+$AO378)-ROW())/12+5):INDIRECT("S"&amp;(ROW()+12*(($AN378-1)*3+$AO378)-ROW())/12+5),AQ378)</f>
        <v>0</v>
      </c>
      <c r="AS378" s="476">
        <f ca="1">IF($AP378=1,IF(INDIRECT(ADDRESS(($AN378-1)*3+$AO378+5,$AP378+20))="",0,INDIRECT(ADDRESS(($AN378-1)*3+$AO378+5,$AP378+20))),IF(INDIRECT(ADDRESS(($AN378-1)*3+$AO378+5,$AP378+20))="",0,IF(COUNTIF(INDIRECT(ADDRESS(($AN378-1)*36+($AO378-1)*12+6,COLUMN())):INDIRECT(ADDRESS(($AN378-1)*36+($AO378-1)*12+$AP378+4,COLUMN())),INDIRECT(ADDRESS(($AN378-1)*3+$AO378+5,$AP378+20)))&gt;=1,0,INDIRECT(ADDRESS(($AN378-1)*3+$AO378+5,$AP378+20)))))</f>
        <v>0</v>
      </c>
      <c r="AT378" s="468">
        <f ca="1">COUNTIF(INDIRECT("U"&amp;(ROW()+12*(($AN378-1)*3+$AO378)-ROW())/12+5):INDIRECT("AF"&amp;(ROW()+12*(($AN378-1)*3+$AO378)-ROW())/12+5),AS378)</f>
        <v>0</v>
      </c>
      <c r="AU378" s="468">
        <f ca="1">IF(AND(AQ378+AS378&gt;0,AR378+AT378&gt;0),COUNTIF(AU$6:AU377,"&gt;0")+1,0)</f>
        <v>0</v>
      </c>
    </row>
    <row r="379" spans="40:47" x14ac:dyDescent="0.15">
      <c r="AN379" s="468">
        <v>11</v>
      </c>
      <c r="AO379" s="468">
        <v>2</v>
      </c>
      <c r="AP379" s="468">
        <v>2</v>
      </c>
      <c r="AQ379" s="476">
        <f ca="1">IF($AP379=1,IF(INDIRECT(ADDRESS(($AN379-1)*3+$AO379+5,$AP379+7))="",0,INDIRECT(ADDRESS(($AN379-1)*3+$AO379+5,$AP379+7))),IF(INDIRECT(ADDRESS(($AN379-1)*3+$AO379+5,$AP379+7))="",0,IF(COUNTIF(INDIRECT(ADDRESS(($AN379-1)*36+($AO379-1)*12+6,COLUMN())):INDIRECT(ADDRESS(($AN379-1)*36+($AO379-1)*12+$AP379+4,COLUMN())),INDIRECT(ADDRESS(($AN379-1)*3+$AO379+5,$AP379+7)))&gt;=1,0,INDIRECT(ADDRESS(($AN379-1)*3+$AO379+5,$AP379+7)))))</f>
        <v>0</v>
      </c>
      <c r="AR379" s="468">
        <f ca="1">COUNTIF(INDIRECT("H"&amp;(ROW()+12*(($AN379-1)*3+$AO379)-ROW())/12+5):INDIRECT("S"&amp;(ROW()+12*(($AN379-1)*3+$AO379)-ROW())/12+5),AQ379)</f>
        <v>0</v>
      </c>
      <c r="AS379" s="476">
        <f ca="1">IF($AP379=1,IF(INDIRECT(ADDRESS(($AN379-1)*3+$AO379+5,$AP379+20))="",0,INDIRECT(ADDRESS(($AN379-1)*3+$AO379+5,$AP379+20))),IF(INDIRECT(ADDRESS(($AN379-1)*3+$AO379+5,$AP379+20))="",0,IF(COUNTIF(INDIRECT(ADDRESS(($AN379-1)*36+($AO379-1)*12+6,COLUMN())):INDIRECT(ADDRESS(($AN379-1)*36+($AO379-1)*12+$AP379+4,COLUMN())),INDIRECT(ADDRESS(($AN379-1)*3+$AO379+5,$AP379+20)))&gt;=1,0,INDIRECT(ADDRESS(($AN379-1)*3+$AO379+5,$AP379+20)))))</f>
        <v>0</v>
      </c>
      <c r="AT379" s="468">
        <f ca="1">COUNTIF(INDIRECT("U"&amp;(ROW()+12*(($AN379-1)*3+$AO379)-ROW())/12+5):INDIRECT("AF"&amp;(ROW()+12*(($AN379-1)*3+$AO379)-ROW())/12+5),AS379)</f>
        <v>0</v>
      </c>
      <c r="AU379" s="468">
        <f ca="1">IF(AND(AQ379+AS379&gt;0,AR379+AT379&gt;0),COUNTIF(AU$6:AU378,"&gt;0")+1,0)</f>
        <v>0</v>
      </c>
    </row>
    <row r="380" spans="40:47" x14ac:dyDescent="0.15">
      <c r="AN380" s="468">
        <v>11</v>
      </c>
      <c r="AO380" s="468">
        <v>2</v>
      </c>
      <c r="AP380" s="468">
        <v>3</v>
      </c>
      <c r="AQ380" s="476">
        <f ca="1">IF($AP380=1,IF(INDIRECT(ADDRESS(($AN380-1)*3+$AO380+5,$AP380+7))="",0,INDIRECT(ADDRESS(($AN380-1)*3+$AO380+5,$AP380+7))),IF(INDIRECT(ADDRESS(($AN380-1)*3+$AO380+5,$AP380+7))="",0,IF(COUNTIF(INDIRECT(ADDRESS(($AN380-1)*36+($AO380-1)*12+6,COLUMN())):INDIRECT(ADDRESS(($AN380-1)*36+($AO380-1)*12+$AP380+4,COLUMN())),INDIRECT(ADDRESS(($AN380-1)*3+$AO380+5,$AP380+7)))&gt;=1,0,INDIRECT(ADDRESS(($AN380-1)*3+$AO380+5,$AP380+7)))))</f>
        <v>0</v>
      </c>
      <c r="AR380" s="468">
        <f ca="1">COUNTIF(INDIRECT("H"&amp;(ROW()+12*(($AN380-1)*3+$AO380)-ROW())/12+5):INDIRECT("S"&amp;(ROW()+12*(($AN380-1)*3+$AO380)-ROW())/12+5),AQ380)</f>
        <v>0</v>
      </c>
      <c r="AS380" s="476">
        <f ca="1">IF($AP380=1,IF(INDIRECT(ADDRESS(($AN380-1)*3+$AO380+5,$AP380+20))="",0,INDIRECT(ADDRESS(($AN380-1)*3+$AO380+5,$AP380+20))),IF(INDIRECT(ADDRESS(($AN380-1)*3+$AO380+5,$AP380+20))="",0,IF(COUNTIF(INDIRECT(ADDRESS(($AN380-1)*36+($AO380-1)*12+6,COLUMN())):INDIRECT(ADDRESS(($AN380-1)*36+($AO380-1)*12+$AP380+4,COLUMN())),INDIRECT(ADDRESS(($AN380-1)*3+$AO380+5,$AP380+20)))&gt;=1,0,INDIRECT(ADDRESS(($AN380-1)*3+$AO380+5,$AP380+20)))))</f>
        <v>0</v>
      </c>
      <c r="AT380" s="468">
        <f ca="1">COUNTIF(INDIRECT("U"&amp;(ROW()+12*(($AN380-1)*3+$AO380)-ROW())/12+5):INDIRECT("AF"&amp;(ROW()+12*(($AN380-1)*3+$AO380)-ROW())/12+5),AS380)</f>
        <v>0</v>
      </c>
      <c r="AU380" s="468">
        <f ca="1">IF(AND(AQ380+AS380&gt;0,AR380+AT380&gt;0),COUNTIF(AU$6:AU379,"&gt;0")+1,0)</f>
        <v>0</v>
      </c>
    </row>
    <row r="381" spans="40:47" x14ac:dyDescent="0.15">
      <c r="AN381" s="468">
        <v>11</v>
      </c>
      <c r="AO381" s="468">
        <v>2</v>
      </c>
      <c r="AP381" s="468">
        <v>4</v>
      </c>
      <c r="AQ381" s="476">
        <f ca="1">IF($AP381=1,IF(INDIRECT(ADDRESS(($AN381-1)*3+$AO381+5,$AP381+7))="",0,INDIRECT(ADDRESS(($AN381-1)*3+$AO381+5,$AP381+7))),IF(INDIRECT(ADDRESS(($AN381-1)*3+$AO381+5,$AP381+7))="",0,IF(COUNTIF(INDIRECT(ADDRESS(($AN381-1)*36+($AO381-1)*12+6,COLUMN())):INDIRECT(ADDRESS(($AN381-1)*36+($AO381-1)*12+$AP381+4,COLUMN())),INDIRECT(ADDRESS(($AN381-1)*3+$AO381+5,$AP381+7)))&gt;=1,0,INDIRECT(ADDRESS(($AN381-1)*3+$AO381+5,$AP381+7)))))</f>
        <v>0</v>
      </c>
      <c r="AR381" s="468">
        <f ca="1">COUNTIF(INDIRECT("H"&amp;(ROW()+12*(($AN381-1)*3+$AO381)-ROW())/12+5):INDIRECT("S"&amp;(ROW()+12*(($AN381-1)*3+$AO381)-ROW())/12+5),AQ381)</f>
        <v>0</v>
      </c>
      <c r="AS381" s="476">
        <f ca="1">IF($AP381=1,IF(INDIRECT(ADDRESS(($AN381-1)*3+$AO381+5,$AP381+20))="",0,INDIRECT(ADDRESS(($AN381-1)*3+$AO381+5,$AP381+20))),IF(INDIRECT(ADDRESS(($AN381-1)*3+$AO381+5,$AP381+20))="",0,IF(COUNTIF(INDIRECT(ADDRESS(($AN381-1)*36+($AO381-1)*12+6,COLUMN())):INDIRECT(ADDRESS(($AN381-1)*36+($AO381-1)*12+$AP381+4,COLUMN())),INDIRECT(ADDRESS(($AN381-1)*3+$AO381+5,$AP381+20)))&gt;=1,0,INDIRECT(ADDRESS(($AN381-1)*3+$AO381+5,$AP381+20)))))</f>
        <v>0</v>
      </c>
      <c r="AT381" s="468">
        <f ca="1">COUNTIF(INDIRECT("U"&amp;(ROW()+12*(($AN381-1)*3+$AO381)-ROW())/12+5):INDIRECT("AF"&amp;(ROW()+12*(($AN381-1)*3+$AO381)-ROW())/12+5),AS381)</f>
        <v>0</v>
      </c>
      <c r="AU381" s="468">
        <f ca="1">IF(AND(AQ381+AS381&gt;0,AR381+AT381&gt;0),COUNTIF(AU$6:AU380,"&gt;0")+1,0)</f>
        <v>0</v>
      </c>
    </row>
    <row r="382" spans="40:47" x14ac:dyDescent="0.15">
      <c r="AN382" s="468">
        <v>11</v>
      </c>
      <c r="AO382" s="468">
        <v>2</v>
      </c>
      <c r="AP382" s="468">
        <v>5</v>
      </c>
      <c r="AQ382" s="476">
        <f ca="1">IF($AP382=1,IF(INDIRECT(ADDRESS(($AN382-1)*3+$AO382+5,$AP382+7))="",0,INDIRECT(ADDRESS(($AN382-1)*3+$AO382+5,$AP382+7))),IF(INDIRECT(ADDRESS(($AN382-1)*3+$AO382+5,$AP382+7))="",0,IF(COUNTIF(INDIRECT(ADDRESS(($AN382-1)*36+($AO382-1)*12+6,COLUMN())):INDIRECT(ADDRESS(($AN382-1)*36+($AO382-1)*12+$AP382+4,COLUMN())),INDIRECT(ADDRESS(($AN382-1)*3+$AO382+5,$AP382+7)))&gt;=1,0,INDIRECT(ADDRESS(($AN382-1)*3+$AO382+5,$AP382+7)))))</f>
        <v>0</v>
      </c>
      <c r="AR382" s="468">
        <f ca="1">COUNTIF(INDIRECT("H"&amp;(ROW()+12*(($AN382-1)*3+$AO382)-ROW())/12+5):INDIRECT("S"&amp;(ROW()+12*(($AN382-1)*3+$AO382)-ROW())/12+5),AQ382)</f>
        <v>0</v>
      </c>
      <c r="AS382" s="476">
        <f ca="1">IF($AP382=1,IF(INDIRECT(ADDRESS(($AN382-1)*3+$AO382+5,$AP382+20))="",0,INDIRECT(ADDRESS(($AN382-1)*3+$AO382+5,$AP382+20))),IF(INDIRECT(ADDRESS(($AN382-1)*3+$AO382+5,$AP382+20))="",0,IF(COUNTIF(INDIRECT(ADDRESS(($AN382-1)*36+($AO382-1)*12+6,COLUMN())):INDIRECT(ADDRESS(($AN382-1)*36+($AO382-1)*12+$AP382+4,COLUMN())),INDIRECT(ADDRESS(($AN382-1)*3+$AO382+5,$AP382+20)))&gt;=1,0,INDIRECT(ADDRESS(($AN382-1)*3+$AO382+5,$AP382+20)))))</f>
        <v>0</v>
      </c>
      <c r="AT382" s="468">
        <f ca="1">COUNTIF(INDIRECT("U"&amp;(ROW()+12*(($AN382-1)*3+$AO382)-ROW())/12+5):INDIRECT("AF"&amp;(ROW()+12*(($AN382-1)*3+$AO382)-ROW())/12+5),AS382)</f>
        <v>0</v>
      </c>
      <c r="AU382" s="468">
        <f ca="1">IF(AND(AQ382+AS382&gt;0,AR382+AT382&gt;0),COUNTIF(AU$6:AU381,"&gt;0")+1,0)</f>
        <v>0</v>
      </c>
    </row>
    <row r="383" spans="40:47" x14ac:dyDescent="0.15">
      <c r="AN383" s="468">
        <v>11</v>
      </c>
      <c r="AO383" s="468">
        <v>2</v>
      </c>
      <c r="AP383" s="468">
        <v>6</v>
      </c>
      <c r="AQ383" s="476">
        <f ca="1">IF($AP383=1,IF(INDIRECT(ADDRESS(($AN383-1)*3+$AO383+5,$AP383+7))="",0,INDIRECT(ADDRESS(($AN383-1)*3+$AO383+5,$AP383+7))),IF(INDIRECT(ADDRESS(($AN383-1)*3+$AO383+5,$AP383+7))="",0,IF(COUNTIF(INDIRECT(ADDRESS(($AN383-1)*36+($AO383-1)*12+6,COLUMN())):INDIRECT(ADDRESS(($AN383-1)*36+($AO383-1)*12+$AP383+4,COLUMN())),INDIRECT(ADDRESS(($AN383-1)*3+$AO383+5,$AP383+7)))&gt;=1,0,INDIRECT(ADDRESS(($AN383-1)*3+$AO383+5,$AP383+7)))))</f>
        <v>0</v>
      </c>
      <c r="AR383" s="468">
        <f ca="1">COUNTIF(INDIRECT("H"&amp;(ROW()+12*(($AN383-1)*3+$AO383)-ROW())/12+5):INDIRECT("S"&amp;(ROW()+12*(($AN383-1)*3+$AO383)-ROW())/12+5),AQ383)</f>
        <v>0</v>
      </c>
      <c r="AS383" s="476">
        <f ca="1">IF($AP383=1,IF(INDIRECT(ADDRESS(($AN383-1)*3+$AO383+5,$AP383+20))="",0,INDIRECT(ADDRESS(($AN383-1)*3+$AO383+5,$AP383+20))),IF(INDIRECT(ADDRESS(($AN383-1)*3+$AO383+5,$AP383+20))="",0,IF(COUNTIF(INDIRECT(ADDRESS(($AN383-1)*36+($AO383-1)*12+6,COLUMN())):INDIRECT(ADDRESS(($AN383-1)*36+($AO383-1)*12+$AP383+4,COLUMN())),INDIRECT(ADDRESS(($AN383-1)*3+$AO383+5,$AP383+20)))&gt;=1,0,INDIRECT(ADDRESS(($AN383-1)*3+$AO383+5,$AP383+20)))))</f>
        <v>0</v>
      </c>
      <c r="AT383" s="468">
        <f ca="1">COUNTIF(INDIRECT("U"&amp;(ROW()+12*(($AN383-1)*3+$AO383)-ROW())/12+5):INDIRECT("AF"&amp;(ROW()+12*(($AN383-1)*3+$AO383)-ROW())/12+5),AS383)</f>
        <v>0</v>
      </c>
      <c r="AU383" s="468">
        <f ca="1">IF(AND(AQ383+AS383&gt;0,AR383+AT383&gt;0),COUNTIF(AU$6:AU382,"&gt;0")+1,0)</f>
        <v>0</v>
      </c>
    </row>
    <row r="384" spans="40:47" x14ac:dyDescent="0.15">
      <c r="AN384" s="468">
        <v>11</v>
      </c>
      <c r="AO384" s="468">
        <v>2</v>
      </c>
      <c r="AP384" s="468">
        <v>7</v>
      </c>
      <c r="AQ384" s="476">
        <f ca="1">IF($AP384=1,IF(INDIRECT(ADDRESS(($AN384-1)*3+$AO384+5,$AP384+7))="",0,INDIRECT(ADDRESS(($AN384-1)*3+$AO384+5,$AP384+7))),IF(INDIRECT(ADDRESS(($AN384-1)*3+$AO384+5,$AP384+7))="",0,IF(COUNTIF(INDIRECT(ADDRESS(($AN384-1)*36+($AO384-1)*12+6,COLUMN())):INDIRECT(ADDRESS(($AN384-1)*36+($AO384-1)*12+$AP384+4,COLUMN())),INDIRECT(ADDRESS(($AN384-1)*3+$AO384+5,$AP384+7)))&gt;=1,0,INDIRECT(ADDRESS(($AN384-1)*3+$AO384+5,$AP384+7)))))</f>
        <v>0</v>
      </c>
      <c r="AR384" s="468">
        <f ca="1">COUNTIF(INDIRECT("H"&amp;(ROW()+12*(($AN384-1)*3+$AO384)-ROW())/12+5):INDIRECT("S"&amp;(ROW()+12*(($AN384-1)*3+$AO384)-ROW())/12+5),AQ384)</f>
        <v>0</v>
      </c>
      <c r="AS384" s="476">
        <f ca="1">IF($AP384=1,IF(INDIRECT(ADDRESS(($AN384-1)*3+$AO384+5,$AP384+20))="",0,INDIRECT(ADDRESS(($AN384-1)*3+$AO384+5,$AP384+20))),IF(INDIRECT(ADDRESS(($AN384-1)*3+$AO384+5,$AP384+20))="",0,IF(COUNTIF(INDIRECT(ADDRESS(($AN384-1)*36+($AO384-1)*12+6,COLUMN())):INDIRECT(ADDRESS(($AN384-1)*36+($AO384-1)*12+$AP384+4,COLUMN())),INDIRECT(ADDRESS(($AN384-1)*3+$AO384+5,$AP384+20)))&gt;=1,0,INDIRECT(ADDRESS(($AN384-1)*3+$AO384+5,$AP384+20)))))</f>
        <v>0</v>
      </c>
      <c r="AT384" s="468">
        <f ca="1">COUNTIF(INDIRECT("U"&amp;(ROW()+12*(($AN384-1)*3+$AO384)-ROW())/12+5):INDIRECT("AF"&amp;(ROW()+12*(($AN384-1)*3+$AO384)-ROW())/12+5),AS384)</f>
        <v>0</v>
      </c>
      <c r="AU384" s="468">
        <f ca="1">IF(AND(AQ384+AS384&gt;0,AR384+AT384&gt;0),COUNTIF(AU$6:AU383,"&gt;0")+1,0)</f>
        <v>0</v>
      </c>
    </row>
    <row r="385" spans="40:47" x14ac:dyDescent="0.15">
      <c r="AN385" s="468">
        <v>11</v>
      </c>
      <c r="AO385" s="468">
        <v>2</v>
      </c>
      <c r="AP385" s="468">
        <v>8</v>
      </c>
      <c r="AQ385" s="476">
        <f ca="1">IF($AP385=1,IF(INDIRECT(ADDRESS(($AN385-1)*3+$AO385+5,$AP385+7))="",0,INDIRECT(ADDRESS(($AN385-1)*3+$AO385+5,$AP385+7))),IF(INDIRECT(ADDRESS(($AN385-1)*3+$AO385+5,$AP385+7))="",0,IF(COUNTIF(INDIRECT(ADDRESS(($AN385-1)*36+($AO385-1)*12+6,COLUMN())):INDIRECT(ADDRESS(($AN385-1)*36+($AO385-1)*12+$AP385+4,COLUMN())),INDIRECT(ADDRESS(($AN385-1)*3+$AO385+5,$AP385+7)))&gt;=1,0,INDIRECT(ADDRESS(($AN385-1)*3+$AO385+5,$AP385+7)))))</f>
        <v>0</v>
      </c>
      <c r="AR385" s="468">
        <f ca="1">COUNTIF(INDIRECT("H"&amp;(ROW()+12*(($AN385-1)*3+$AO385)-ROW())/12+5):INDIRECT("S"&amp;(ROW()+12*(($AN385-1)*3+$AO385)-ROW())/12+5),AQ385)</f>
        <v>0</v>
      </c>
      <c r="AS385" s="476">
        <f ca="1">IF($AP385=1,IF(INDIRECT(ADDRESS(($AN385-1)*3+$AO385+5,$AP385+20))="",0,INDIRECT(ADDRESS(($AN385-1)*3+$AO385+5,$AP385+20))),IF(INDIRECT(ADDRESS(($AN385-1)*3+$AO385+5,$AP385+20))="",0,IF(COUNTIF(INDIRECT(ADDRESS(($AN385-1)*36+($AO385-1)*12+6,COLUMN())):INDIRECT(ADDRESS(($AN385-1)*36+($AO385-1)*12+$AP385+4,COLUMN())),INDIRECT(ADDRESS(($AN385-1)*3+$AO385+5,$AP385+20)))&gt;=1,0,INDIRECT(ADDRESS(($AN385-1)*3+$AO385+5,$AP385+20)))))</f>
        <v>0</v>
      </c>
      <c r="AT385" s="468">
        <f ca="1">COUNTIF(INDIRECT("U"&amp;(ROW()+12*(($AN385-1)*3+$AO385)-ROW())/12+5):INDIRECT("AF"&amp;(ROW()+12*(($AN385-1)*3+$AO385)-ROW())/12+5),AS385)</f>
        <v>0</v>
      </c>
      <c r="AU385" s="468">
        <f ca="1">IF(AND(AQ385+AS385&gt;0,AR385+AT385&gt;0),COUNTIF(AU$6:AU384,"&gt;0")+1,0)</f>
        <v>0</v>
      </c>
    </row>
    <row r="386" spans="40:47" x14ac:dyDescent="0.15">
      <c r="AN386" s="468">
        <v>11</v>
      </c>
      <c r="AO386" s="468">
        <v>2</v>
      </c>
      <c r="AP386" s="468">
        <v>9</v>
      </c>
      <c r="AQ386" s="476">
        <f ca="1">IF($AP386=1,IF(INDIRECT(ADDRESS(($AN386-1)*3+$AO386+5,$AP386+7))="",0,INDIRECT(ADDRESS(($AN386-1)*3+$AO386+5,$AP386+7))),IF(INDIRECT(ADDRESS(($AN386-1)*3+$AO386+5,$AP386+7))="",0,IF(COUNTIF(INDIRECT(ADDRESS(($AN386-1)*36+($AO386-1)*12+6,COLUMN())):INDIRECT(ADDRESS(($AN386-1)*36+($AO386-1)*12+$AP386+4,COLUMN())),INDIRECT(ADDRESS(($AN386-1)*3+$AO386+5,$AP386+7)))&gt;=1,0,INDIRECT(ADDRESS(($AN386-1)*3+$AO386+5,$AP386+7)))))</f>
        <v>0</v>
      </c>
      <c r="AR386" s="468">
        <f ca="1">COUNTIF(INDIRECT("H"&amp;(ROW()+12*(($AN386-1)*3+$AO386)-ROW())/12+5):INDIRECT("S"&amp;(ROW()+12*(($AN386-1)*3+$AO386)-ROW())/12+5),AQ386)</f>
        <v>0</v>
      </c>
      <c r="AS386" s="476">
        <f ca="1">IF($AP386=1,IF(INDIRECT(ADDRESS(($AN386-1)*3+$AO386+5,$AP386+20))="",0,INDIRECT(ADDRESS(($AN386-1)*3+$AO386+5,$AP386+20))),IF(INDIRECT(ADDRESS(($AN386-1)*3+$AO386+5,$AP386+20))="",0,IF(COUNTIF(INDIRECT(ADDRESS(($AN386-1)*36+($AO386-1)*12+6,COLUMN())):INDIRECT(ADDRESS(($AN386-1)*36+($AO386-1)*12+$AP386+4,COLUMN())),INDIRECT(ADDRESS(($AN386-1)*3+$AO386+5,$AP386+20)))&gt;=1,0,INDIRECT(ADDRESS(($AN386-1)*3+$AO386+5,$AP386+20)))))</f>
        <v>0</v>
      </c>
      <c r="AT386" s="468">
        <f ca="1">COUNTIF(INDIRECT("U"&amp;(ROW()+12*(($AN386-1)*3+$AO386)-ROW())/12+5):INDIRECT("AF"&amp;(ROW()+12*(($AN386-1)*3+$AO386)-ROW())/12+5),AS386)</f>
        <v>0</v>
      </c>
      <c r="AU386" s="468">
        <f ca="1">IF(AND(AQ386+AS386&gt;0,AR386+AT386&gt;0),COUNTIF(AU$6:AU385,"&gt;0")+1,0)</f>
        <v>0</v>
      </c>
    </row>
    <row r="387" spans="40:47" x14ac:dyDescent="0.15">
      <c r="AN387" s="468">
        <v>11</v>
      </c>
      <c r="AO387" s="468">
        <v>2</v>
      </c>
      <c r="AP387" s="468">
        <v>10</v>
      </c>
      <c r="AQ387" s="476">
        <f ca="1">IF($AP387=1,IF(INDIRECT(ADDRESS(($AN387-1)*3+$AO387+5,$AP387+7))="",0,INDIRECT(ADDRESS(($AN387-1)*3+$AO387+5,$AP387+7))),IF(INDIRECT(ADDRESS(($AN387-1)*3+$AO387+5,$AP387+7))="",0,IF(COUNTIF(INDIRECT(ADDRESS(($AN387-1)*36+($AO387-1)*12+6,COLUMN())):INDIRECT(ADDRESS(($AN387-1)*36+($AO387-1)*12+$AP387+4,COLUMN())),INDIRECT(ADDRESS(($AN387-1)*3+$AO387+5,$AP387+7)))&gt;=1,0,INDIRECT(ADDRESS(($AN387-1)*3+$AO387+5,$AP387+7)))))</f>
        <v>0</v>
      </c>
      <c r="AR387" s="468">
        <f ca="1">COUNTIF(INDIRECT("H"&amp;(ROW()+12*(($AN387-1)*3+$AO387)-ROW())/12+5):INDIRECT("S"&amp;(ROW()+12*(($AN387-1)*3+$AO387)-ROW())/12+5),AQ387)</f>
        <v>0</v>
      </c>
      <c r="AS387" s="476">
        <f ca="1">IF($AP387=1,IF(INDIRECT(ADDRESS(($AN387-1)*3+$AO387+5,$AP387+20))="",0,INDIRECT(ADDRESS(($AN387-1)*3+$AO387+5,$AP387+20))),IF(INDIRECT(ADDRESS(($AN387-1)*3+$AO387+5,$AP387+20))="",0,IF(COUNTIF(INDIRECT(ADDRESS(($AN387-1)*36+($AO387-1)*12+6,COLUMN())):INDIRECT(ADDRESS(($AN387-1)*36+($AO387-1)*12+$AP387+4,COLUMN())),INDIRECT(ADDRESS(($AN387-1)*3+$AO387+5,$AP387+20)))&gt;=1,0,INDIRECT(ADDRESS(($AN387-1)*3+$AO387+5,$AP387+20)))))</f>
        <v>0</v>
      </c>
      <c r="AT387" s="468">
        <f ca="1">COUNTIF(INDIRECT("U"&amp;(ROW()+12*(($AN387-1)*3+$AO387)-ROW())/12+5):INDIRECT("AF"&amp;(ROW()+12*(($AN387-1)*3+$AO387)-ROW())/12+5),AS387)</f>
        <v>0</v>
      </c>
      <c r="AU387" s="468">
        <f ca="1">IF(AND(AQ387+AS387&gt;0,AR387+AT387&gt;0),COUNTIF(AU$6:AU386,"&gt;0")+1,0)</f>
        <v>0</v>
      </c>
    </row>
    <row r="388" spans="40:47" x14ac:dyDescent="0.15">
      <c r="AN388" s="468">
        <v>11</v>
      </c>
      <c r="AO388" s="468">
        <v>2</v>
      </c>
      <c r="AP388" s="468">
        <v>11</v>
      </c>
      <c r="AQ388" s="476">
        <f ca="1">IF($AP388=1,IF(INDIRECT(ADDRESS(($AN388-1)*3+$AO388+5,$AP388+7))="",0,INDIRECT(ADDRESS(($AN388-1)*3+$AO388+5,$AP388+7))),IF(INDIRECT(ADDRESS(($AN388-1)*3+$AO388+5,$AP388+7))="",0,IF(COUNTIF(INDIRECT(ADDRESS(($AN388-1)*36+($AO388-1)*12+6,COLUMN())):INDIRECT(ADDRESS(($AN388-1)*36+($AO388-1)*12+$AP388+4,COLUMN())),INDIRECT(ADDRESS(($AN388-1)*3+$AO388+5,$AP388+7)))&gt;=1,0,INDIRECT(ADDRESS(($AN388-1)*3+$AO388+5,$AP388+7)))))</f>
        <v>0</v>
      </c>
      <c r="AR388" s="468">
        <f ca="1">COUNTIF(INDIRECT("H"&amp;(ROW()+12*(($AN388-1)*3+$AO388)-ROW())/12+5):INDIRECT("S"&amp;(ROW()+12*(($AN388-1)*3+$AO388)-ROW())/12+5),AQ388)</f>
        <v>0</v>
      </c>
      <c r="AS388" s="476">
        <f ca="1">IF($AP388=1,IF(INDIRECT(ADDRESS(($AN388-1)*3+$AO388+5,$AP388+20))="",0,INDIRECT(ADDRESS(($AN388-1)*3+$AO388+5,$AP388+20))),IF(INDIRECT(ADDRESS(($AN388-1)*3+$AO388+5,$AP388+20))="",0,IF(COUNTIF(INDIRECT(ADDRESS(($AN388-1)*36+($AO388-1)*12+6,COLUMN())):INDIRECT(ADDRESS(($AN388-1)*36+($AO388-1)*12+$AP388+4,COLUMN())),INDIRECT(ADDRESS(($AN388-1)*3+$AO388+5,$AP388+20)))&gt;=1,0,INDIRECT(ADDRESS(($AN388-1)*3+$AO388+5,$AP388+20)))))</f>
        <v>0</v>
      </c>
      <c r="AT388" s="468">
        <f ca="1">COUNTIF(INDIRECT("U"&amp;(ROW()+12*(($AN388-1)*3+$AO388)-ROW())/12+5):INDIRECT("AF"&amp;(ROW()+12*(($AN388-1)*3+$AO388)-ROW())/12+5),AS388)</f>
        <v>0</v>
      </c>
      <c r="AU388" s="468">
        <f ca="1">IF(AND(AQ388+AS388&gt;0,AR388+AT388&gt;0),COUNTIF(AU$6:AU387,"&gt;0")+1,0)</f>
        <v>0</v>
      </c>
    </row>
    <row r="389" spans="40:47" x14ac:dyDescent="0.15">
      <c r="AN389" s="468">
        <v>11</v>
      </c>
      <c r="AO389" s="468">
        <v>2</v>
      </c>
      <c r="AP389" s="468">
        <v>12</v>
      </c>
      <c r="AQ389" s="476">
        <f ca="1">IF($AP389=1,IF(INDIRECT(ADDRESS(($AN389-1)*3+$AO389+5,$AP389+7))="",0,INDIRECT(ADDRESS(($AN389-1)*3+$AO389+5,$AP389+7))),IF(INDIRECT(ADDRESS(($AN389-1)*3+$AO389+5,$AP389+7))="",0,IF(COUNTIF(INDIRECT(ADDRESS(($AN389-1)*36+($AO389-1)*12+6,COLUMN())):INDIRECT(ADDRESS(($AN389-1)*36+($AO389-1)*12+$AP389+4,COLUMN())),INDIRECT(ADDRESS(($AN389-1)*3+$AO389+5,$AP389+7)))&gt;=1,0,INDIRECT(ADDRESS(($AN389-1)*3+$AO389+5,$AP389+7)))))</f>
        <v>0</v>
      </c>
      <c r="AR389" s="468">
        <f ca="1">COUNTIF(INDIRECT("H"&amp;(ROW()+12*(($AN389-1)*3+$AO389)-ROW())/12+5):INDIRECT("S"&amp;(ROW()+12*(($AN389-1)*3+$AO389)-ROW())/12+5),AQ389)</f>
        <v>0</v>
      </c>
      <c r="AS389" s="476">
        <f ca="1">IF($AP389=1,IF(INDIRECT(ADDRESS(($AN389-1)*3+$AO389+5,$AP389+20))="",0,INDIRECT(ADDRESS(($AN389-1)*3+$AO389+5,$AP389+20))),IF(INDIRECT(ADDRESS(($AN389-1)*3+$AO389+5,$AP389+20))="",0,IF(COUNTIF(INDIRECT(ADDRESS(($AN389-1)*36+($AO389-1)*12+6,COLUMN())):INDIRECT(ADDRESS(($AN389-1)*36+($AO389-1)*12+$AP389+4,COLUMN())),INDIRECT(ADDRESS(($AN389-1)*3+$AO389+5,$AP389+20)))&gt;=1,0,INDIRECT(ADDRESS(($AN389-1)*3+$AO389+5,$AP389+20)))))</f>
        <v>0</v>
      </c>
      <c r="AT389" s="468">
        <f ca="1">COUNTIF(INDIRECT("U"&amp;(ROW()+12*(($AN389-1)*3+$AO389)-ROW())/12+5):INDIRECT("AF"&amp;(ROW()+12*(($AN389-1)*3+$AO389)-ROW())/12+5),AS389)</f>
        <v>0</v>
      </c>
      <c r="AU389" s="468">
        <f ca="1">IF(AND(AQ389+AS389&gt;0,AR389+AT389&gt;0),COUNTIF(AU$6:AU388,"&gt;0")+1,0)</f>
        <v>0</v>
      </c>
    </row>
    <row r="390" spans="40:47" x14ac:dyDescent="0.15">
      <c r="AN390" s="468">
        <v>11</v>
      </c>
      <c r="AO390" s="468">
        <v>3</v>
      </c>
      <c r="AP390" s="468">
        <v>1</v>
      </c>
      <c r="AQ390" s="476">
        <f ca="1">IF($AP390=1,IF(INDIRECT(ADDRESS(($AN390-1)*3+$AO390+5,$AP390+7))="",0,INDIRECT(ADDRESS(($AN390-1)*3+$AO390+5,$AP390+7))),IF(INDIRECT(ADDRESS(($AN390-1)*3+$AO390+5,$AP390+7))="",0,IF(COUNTIF(INDIRECT(ADDRESS(($AN390-1)*36+($AO390-1)*12+6,COLUMN())):INDIRECT(ADDRESS(($AN390-1)*36+($AO390-1)*12+$AP390+4,COLUMN())),INDIRECT(ADDRESS(($AN390-1)*3+$AO390+5,$AP390+7)))&gt;=1,0,INDIRECT(ADDRESS(($AN390-1)*3+$AO390+5,$AP390+7)))))</f>
        <v>0</v>
      </c>
      <c r="AR390" s="468">
        <f ca="1">COUNTIF(INDIRECT("H"&amp;(ROW()+12*(($AN390-1)*3+$AO390)-ROW())/12+5):INDIRECT("S"&amp;(ROW()+12*(($AN390-1)*3+$AO390)-ROW())/12+5),AQ390)</f>
        <v>0</v>
      </c>
      <c r="AS390" s="476">
        <f ca="1">IF($AP390=1,IF(INDIRECT(ADDRESS(($AN390-1)*3+$AO390+5,$AP390+20))="",0,INDIRECT(ADDRESS(($AN390-1)*3+$AO390+5,$AP390+20))),IF(INDIRECT(ADDRESS(($AN390-1)*3+$AO390+5,$AP390+20))="",0,IF(COUNTIF(INDIRECT(ADDRESS(($AN390-1)*36+($AO390-1)*12+6,COLUMN())):INDIRECT(ADDRESS(($AN390-1)*36+($AO390-1)*12+$AP390+4,COLUMN())),INDIRECT(ADDRESS(($AN390-1)*3+$AO390+5,$AP390+20)))&gt;=1,0,INDIRECT(ADDRESS(($AN390-1)*3+$AO390+5,$AP390+20)))))</f>
        <v>0</v>
      </c>
      <c r="AT390" s="468">
        <f ca="1">COUNTIF(INDIRECT("U"&amp;(ROW()+12*(($AN390-1)*3+$AO390)-ROW())/12+5):INDIRECT("AF"&amp;(ROW()+12*(($AN390-1)*3+$AO390)-ROW())/12+5),AS390)</f>
        <v>0</v>
      </c>
      <c r="AU390" s="468">
        <f ca="1">IF(AND(AQ390+AS390&gt;0,AR390+AT390&gt;0),COUNTIF(AU$6:AU389,"&gt;0")+1,0)</f>
        <v>0</v>
      </c>
    </row>
    <row r="391" spans="40:47" x14ac:dyDescent="0.15">
      <c r="AN391" s="468">
        <v>11</v>
      </c>
      <c r="AO391" s="468">
        <v>3</v>
      </c>
      <c r="AP391" s="468">
        <v>2</v>
      </c>
      <c r="AQ391" s="476">
        <f ca="1">IF($AP391=1,IF(INDIRECT(ADDRESS(($AN391-1)*3+$AO391+5,$AP391+7))="",0,INDIRECT(ADDRESS(($AN391-1)*3+$AO391+5,$AP391+7))),IF(INDIRECT(ADDRESS(($AN391-1)*3+$AO391+5,$AP391+7))="",0,IF(COUNTIF(INDIRECT(ADDRESS(($AN391-1)*36+($AO391-1)*12+6,COLUMN())):INDIRECT(ADDRESS(($AN391-1)*36+($AO391-1)*12+$AP391+4,COLUMN())),INDIRECT(ADDRESS(($AN391-1)*3+$AO391+5,$AP391+7)))&gt;=1,0,INDIRECT(ADDRESS(($AN391-1)*3+$AO391+5,$AP391+7)))))</f>
        <v>0</v>
      </c>
      <c r="AR391" s="468">
        <f ca="1">COUNTIF(INDIRECT("H"&amp;(ROW()+12*(($AN391-1)*3+$AO391)-ROW())/12+5):INDIRECT("S"&amp;(ROW()+12*(($AN391-1)*3+$AO391)-ROW())/12+5),AQ391)</f>
        <v>0</v>
      </c>
      <c r="AS391" s="476">
        <f ca="1">IF($AP391=1,IF(INDIRECT(ADDRESS(($AN391-1)*3+$AO391+5,$AP391+20))="",0,INDIRECT(ADDRESS(($AN391-1)*3+$AO391+5,$AP391+20))),IF(INDIRECT(ADDRESS(($AN391-1)*3+$AO391+5,$AP391+20))="",0,IF(COUNTIF(INDIRECT(ADDRESS(($AN391-1)*36+($AO391-1)*12+6,COLUMN())):INDIRECT(ADDRESS(($AN391-1)*36+($AO391-1)*12+$AP391+4,COLUMN())),INDIRECT(ADDRESS(($AN391-1)*3+$AO391+5,$AP391+20)))&gt;=1,0,INDIRECT(ADDRESS(($AN391-1)*3+$AO391+5,$AP391+20)))))</f>
        <v>0</v>
      </c>
      <c r="AT391" s="468">
        <f ca="1">COUNTIF(INDIRECT("U"&amp;(ROW()+12*(($AN391-1)*3+$AO391)-ROW())/12+5):INDIRECT("AF"&amp;(ROW()+12*(($AN391-1)*3+$AO391)-ROW())/12+5),AS391)</f>
        <v>0</v>
      </c>
      <c r="AU391" s="468">
        <f ca="1">IF(AND(AQ391+AS391&gt;0,AR391+AT391&gt;0),COUNTIF(AU$6:AU390,"&gt;0")+1,0)</f>
        <v>0</v>
      </c>
    </row>
    <row r="392" spans="40:47" x14ac:dyDescent="0.15">
      <c r="AN392" s="468">
        <v>11</v>
      </c>
      <c r="AO392" s="468">
        <v>3</v>
      </c>
      <c r="AP392" s="468">
        <v>3</v>
      </c>
      <c r="AQ392" s="476">
        <f ca="1">IF($AP392=1,IF(INDIRECT(ADDRESS(($AN392-1)*3+$AO392+5,$AP392+7))="",0,INDIRECT(ADDRESS(($AN392-1)*3+$AO392+5,$AP392+7))),IF(INDIRECT(ADDRESS(($AN392-1)*3+$AO392+5,$AP392+7))="",0,IF(COUNTIF(INDIRECT(ADDRESS(($AN392-1)*36+($AO392-1)*12+6,COLUMN())):INDIRECT(ADDRESS(($AN392-1)*36+($AO392-1)*12+$AP392+4,COLUMN())),INDIRECT(ADDRESS(($AN392-1)*3+$AO392+5,$AP392+7)))&gt;=1,0,INDIRECT(ADDRESS(($AN392-1)*3+$AO392+5,$AP392+7)))))</f>
        <v>0</v>
      </c>
      <c r="AR392" s="468">
        <f ca="1">COUNTIF(INDIRECT("H"&amp;(ROW()+12*(($AN392-1)*3+$AO392)-ROW())/12+5):INDIRECT("S"&amp;(ROW()+12*(($AN392-1)*3+$AO392)-ROW())/12+5),AQ392)</f>
        <v>0</v>
      </c>
      <c r="AS392" s="476">
        <f ca="1">IF($AP392=1,IF(INDIRECT(ADDRESS(($AN392-1)*3+$AO392+5,$AP392+20))="",0,INDIRECT(ADDRESS(($AN392-1)*3+$AO392+5,$AP392+20))),IF(INDIRECT(ADDRESS(($AN392-1)*3+$AO392+5,$AP392+20))="",0,IF(COUNTIF(INDIRECT(ADDRESS(($AN392-1)*36+($AO392-1)*12+6,COLUMN())):INDIRECT(ADDRESS(($AN392-1)*36+($AO392-1)*12+$AP392+4,COLUMN())),INDIRECT(ADDRESS(($AN392-1)*3+$AO392+5,$AP392+20)))&gt;=1,0,INDIRECT(ADDRESS(($AN392-1)*3+$AO392+5,$AP392+20)))))</f>
        <v>0</v>
      </c>
      <c r="AT392" s="468">
        <f ca="1">COUNTIF(INDIRECT("U"&amp;(ROW()+12*(($AN392-1)*3+$AO392)-ROW())/12+5):INDIRECT("AF"&amp;(ROW()+12*(($AN392-1)*3+$AO392)-ROW())/12+5),AS392)</f>
        <v>0</v>
      </c>
      <c r="AU392" s="468">
        <f ca="1">IF(AND(AQ392+AS392&gt;0,AR392+AT392&gt;0),COUNTIF(AU$6:AU391,"&gt;0")+1,0)</f>
        <v>0</v>
      </c>
    </row>
    <row r="393" spans="40:47" x14ac:dyDescent="0.15">
      <c r="AN393" s="468">
        <v>11</v>
      </c>
      <c r="AO393" s="468">
        <v>3</v>
      </c>
      <c r="AP393" s="468">
        <v>4</v>
      </c>
      <c r="AQ393" s="476">
        <f ca="1">IF($AP393=1,IF(INDIRECT(ADDRESS(($AN393-1)*3+$AO393+5,$AP393+7))="",0,INDIRECT(ADDRESS(($AN393-1)*3+$AO393+5,$AP393+7))),IF(INDIRECT(ADDRESS(($AN393-1)*3+$AO393+5,$AP393+7))="",0,IF(COUNTIF(INDIRECT(ADDRESS(($AN393-1)*36+($AO393-1)*12+6,COLUMN())):INDIRECT(ADDRESS(($AN393-1)*36+($AO393-1)*12+$AP393+4,COLUMN())),INDIRECT(ADDRESS(($AN393-1)*3+$AO393+5,$AP393+7)))&gt;=1,0,INDIRECT(ADDRESS(($AN393-1)*3+$AO393+5,$AP393+7)))))</f>
        <v>0</v>
      </c>
      <c r="AR393" s="468">
        <f ca="1">COUNTIF(INDIRECT("H"&amp;(ROW()+12*(($AN393-1)*3+$AO393)-ROW())/12+5):INDIRECT("S"&amp;(ROW()+12*(($AN393-1)*3+$AO393)-ROW())/12+5),AQ393)</f>
        <v>0</v>
      </c>
      <c r="AS393" s="476">
        <f ca="1">IF($AP393=1,IF(INDIRECT(ADDRESS(($AN393-1)*3+$AO393+5,$AP393+20))="",0,INDIRECT(ADDRESS(($AN393-1)*3+$AO393+5,$AP393+20))),IF(INDIRECT(ADDRESS(($AN393-1)*3+$AO393+5,$AP393+20))="",0,IF(COUNTIF(INDIRECT(ADDRESS(($AN393-1)*36+($AO393-1)*12+6,COLUMN())):INDIRECT(ADDRESS(($AN393-1)*36+($AO393-1)*12+$AP393+4,COLUMN())),INDIRECT(ADDRESS(($AN393-1)*3+$AO393+5,$AP393+20)))&gt;=1,0,INDIRECT(ADDRESS(($AN393-1)*3+$AO393+5,$AP393+20)))))</f>
        <v>0</v>
      </c>
      <c r="AT393" s="468">
        <f ca="1">COUNTIF(INDIRECT("U"&amp;(ROW()+12*(($AN393-1)*3+$AO393)-ROW())/12+5):INDIRECT("AF"&amp;(ROW()+12*(($AN393-1)*3+$AO393)-ROW())/12+5),AS393)</f>
        <v>0</v>
      </c>
      <c r="AU393" s="468">
        <f ca="1">IF(AND(AQ393+AS393&gt;0,AR393+AT393&gt;0),COUNTIF(AU$6:AU392,"&gt;0")+1,0)</f>
        <v>0</v>
      </c>
    </row>
    <row r="394" spans="40:47" x14ac:dyDescent="0.15">
      <c r="AN394" s="468">
        <v>11</v>
      </c>
      <c r="AO394" s="468">
        <v>3</v>
      </c>
      <c r="AP394" s="468">
        <v>5</v>
      </c>
      <c r="AQ394" s="476">
        <f ca="1">IF($AP394=1,IF(INDIRECT(ADDRESS(($AN394-1)*3+$AO394+5,$AP394+7))="",0,INDIRECT(ADDRESS(($AN394-1)*3+$AO394+5,$AP394+7))),IF(INDIRECT(ADDRESS(($AN394-1)*3+$AO394+5,$AP394+7))="",0,IF(COUNTIF(INDIRECT(ADDRESS(($AN394-1)*36+($AO394-1)*12+6,COLUMN())):INDIRECT(ADDRESS(($AN394-1)*36+($AO394-1)*12+$AP394+4,COLUMN())),INDIRECT(ADDRESS(($AN394-1)*3+$AO394+5,$AP394+7)))&gt;=1,0,INDIRECT(ADDRESS(($AN394-1)*3+$AO394+5,$AP394+7)))))</f>
        <v>0</v>
      </c>
      <c r="AR394" s="468">
        <f ca="1">COUNTIF(INDIRECT("H"&amp;(ROW()+12*(($AN394-1)*3+$AO394)-ROW())/12+5):INDIRECT("S"&amp;(ROW()+12*(($AN394-1)*3+$AO394)-ROW())/12+5),AQ394)</f>
        <v>0</v>
      </c>
      <c r="AS394" s="476">
        <f ca="1">IF($AP394=1,IF(INDIRECT(ADDRESS(($AN394-1)*3+$AO394+5,$AP394+20))="",0,INDIRECT(ADDRESS(($AN394-1)*3+$AO394+5,$AP394+20))),IF(INDIRECT(ADDRESS(($AN394-1)*3+$AO394+5,$AP394+20))="",0,IF(COUNTIF(INDIRECT(ADDRESS(($AN394-1)*36+($AO394-1)*12+6,COLUMN())):INDIRECT(ADDRESS(($AN394-1)*36+($AO394-1)*12+$AP394+4,COLUMN())),INDIRECT(ADDRESS(($AN394-1)*3+$AO394+5,$AP394+20)))&gt;=1,0,INDIRECT(ADDRESS(($AN394-1)*3+$AO394+5,$AP394+20)))))</f>
        <v>0</v>
      </c>
      <c r="AT394" s="468">
        <f ca="1">COUNTIF(INDIRECT("U"&amp;(ROW()+12*(($AN394-1)*3+$AO394)-ROW())/12+5):INDIRECT("AF"&amp;(ROW()+12*(($AN394-1)*3+$AO394)-ROW())/12+5),AS394)</f>
        <v>0</v>
      </c>
      <c r="AU394" s="468">
        <f ca="1">IF(AND(AQ394+AS394&gt;0,AR394+AT394&gt;0),COUNTIF(AU$6:AU393,"&gt;0")+1,0)</f>
        <v>0</v>
      </c>
    </row>
    <row r="395" spans="40:47" x14ac:dyDescent="0.15">
      <c r="AN395" s="468">
        <v>11</v>
      </c>
      <c r="AO395" s="468">
        <v>3</v>
      </c>
      <c r="AP395" s="468">
        <v>6</v>
      </c>
      <c r="AQ395" s="476">
        <f ca="1">IF($AP395=1,IF(INDIRECT(ADDRESS(($AN395-1)*3+$AO395+5,$AP395+7))="",0,INDIRECT(ADDRESS(($AN395-1)*3+$AO395+5,$AP395+7))),IF(INDIRECT(ADDRESS(($AN395-1)*3+$AO395+5,$AP395+7))="",0,IF(COUNTIF(INDIRECT(ADDRESS(($AN395-1)*36+($AO395-1)*12+6,COLUMN())):INDIRECT(ADDRESS(($AN395-1)*36+($AO395-1)*12+$AP395+4,COLUMN())),INDIRECT(ADDRESS(($AN395-1)*3+$AO395+5,$AP395+7)))&gt;=1,0,INDIRECT(ADDRESS(($AN395-1)*3+$AO395+5,$AP395+7)))))</f>
        <v>0</v>
      </c>
      <c r="AR395" s="468">
        <f ca="1">COUNTIF(INDIRECT("H"&amp;(ROW()+12*(($AN395-1)*3+$AO395)-ROW())/12+5):INDIRECT("S"&amp;(ROW()+12*(($AN395-1)*3+$AO395)-ROW())/12+5),AQ395)</f>
        <v>0</v>
      </c>
      <c r="AS395" s="476">
        <f ca="1">IF($AP395=1,IF(INDIRECT(ADDRESS(($AN395-1)*3+$AO395+5,$AP395+20))="",0,INDIRECT(ADDRESS(($AN395-1)*3+$AO395+5,$AP395+20))),IF(INDIRECT(ADDRESS(($AN395-1)*3+$AO395+5,$AP395+20))="",0,IF(COUNTIF(INDIRECT(ADDRESS(($AN395-1)*36+($AO395-1)*12+6,COLUMN())):INDIRECT(ADDRESS(($AN395-1)*36+($AO395-1)*12+$AP395+4,COLUMN())),INDIRECT(ADDRESS(($AN395-1)*3+$AO395+5,$AP395+20)))&gt;=1,0,INDIRECT(ADDRESS(($AN395-1)*3+$AO395+5,$AP395+20)))))</f>
        <v>0</v>
      </c>
      <c r="AT395" s="468">
        <f ca="1">COUNTIF(INDIRECT("U"&amp;(ROW()+12*(($AN395-1)*3+$AO395)-ROW())/12+5):INDIRECT("AF"&amp;(ROW()+12*(($AN395-1)*3+$AO395)-ROW())/12+5),AS395)</f>
        <v>0</v>
      </c>
      <c r="AU395" s="468">
        <f ca="1">IF(AND(AQ395+AS395&gt;0,AR395+AT395&gt;0),COUNTIF(AU$6:AU394,"&gt;0")+1,0)</f>
        <v>0</v>
      </c>
    </row>
    <row r="396" spans="40:47" x14ac:dyDescent="0.15">
      <c r="AN396" s="468">
        <v>11</v>
      </c>
      <c r="AO396" s="468">
        <v>3</v>
      </c>
      <c r="AP396" s="468">
        <v>7</v>
      </c>
      <c r="AQ396" s="476">
        <f ca="1">IF($AP396=1,IF(INDIRECT(ADDRESS(($AN396-1)*3+$AO396+5,$AP396+7))="",0,INDIRECT(ADDRESS(($AN396-1)*3+$AO396+5,$AP396+7))),IF(INDIRECT(ADDRESS(($AN396-1)*3+$AO396+5,$AP396+7))="",0,IF(COUNTIF(INDIRECT(ADDRESS(($AN396-1)*36+($AO396-1)*12+6,COLUMN())):INDIRECT(ADDRESS(($AN396-1)*36+($AO396-1)*12+$AP396+4,COLUMN())),INDIRECT(ADDRESS(($AN396-1)*3+$AO396+5,$AP396+7)))&gt;=1,0,INDIRECT(ADDRESS(($AN396-1)*3+$AO396+5,$AP396+7)))))</f>
        <v>0</v>
      </c>
      <c r="AR396" s="468">
        <f ca="1">COUNTIF(INDIRECT("H"&amp;(ROW()+12*(($AN396-1)*3+$AO396)-ROW())/12+5):INDIRECT("S"&amp;(ROW()+12*(($AN396-1)*3+$AO396)-ROW())/12+5),AQ396)</f>
        <v>0</v>
      </c>
      <c r="AS396" s="476">
        <f ca="1">IF($AP396=1,IF(INDIRECT(ADDRESS(($AN396-1)*3+$AO396+5,$AP396+20))="",0,INDIRECT(ADDRESS(($AN396-1)*3+$AO396+5,$AP396+20))),IF(INDIRECT(ADDRESS(($AN396-1)*3+$AO396+5,$AP396+20))="",0,IF(COUNTIF(INDIRECT(ADDRESS(($AN396-1)*36+($AO396-1)*12+6,COLUMN())):INDIRECT(ADDRESS(($AN396-1)*36+($AO396-1)*12+$AP396+4,COLUMN())),INDIRECT(ADDRESS(($AN396-1)*3+$AO396+5,$AP396+20)))&gt;=1,0,INDIRECT(ADDRESS(($AN396-1)*3+$AO396+5,$AP396+20)))))</f>
        <v>0</v>
      </c>
      <c r="AT396" s="468">
        <f ca="1">COUNTIF(INDIRECT("U"&amp;(ROW()+12*(($AN396-1)*3+$AO396)-ROW())/12+5):INDIRECT("AF"&amp;(ROW()+12*(($AN396-1)*3+$AO396)-ROW())/12+5),AS396)</f>
        <v>0</v>
      </c>
      <c r="AU396" s="468">
        <f ca="1">IF(AND(AQ396+AS396&gt;0,AR396+AT396&gt;0),COUNTIF(AU$6:AU395,"&gt;0")+1,0)</f>
        <v>0</v>
      </c>
    </row>
    <row r="397" spans="40:47" x14ac:dyDescent="0.15">
      <c r="AN397" s="468">
        <v>11</v>
      </c>
      <c r="AO397" s="468">
        <v>3</v>
      </c>
      <c r="AP397" s="468">
        <v>8</v>
      </c>
      <c r="AQ397" s="476">
        <f ca="1">IF($AP397=1,IF(INDIRECT(ADDRESS(($AN397-1)*3+$AO397+5,$AP397+7))="",0,INDIRECT(ADDRESS(($AN397-1)*3+$AO397+5,$AP397+7))),IF(INDIRECT(ADDRESS(($AN397-1)*3+$AO397+5,$AP397+7))="",0,IF(COUNTIF(INDIRECT(ADDRESS(($AN397-1)*36+($AO397-1)*12+6,COLUMN())):INDIRECT(ADDRESS(($AN397-1)*36+($AO397-1)*12+$AP397+4,COLUMN())),INDIRECT(ADDRESS(($AN397-1)*3+$AO397+5,$AP397+7)))&gt;=1,0,INDIRECT(ADDRESS(($AN397-1)*3+$AO397+5,$AP397+7)))))</f>
        <v>0</v>
      </c>
      <c r="AR397" s="468">
        <f ca="1">COUNTIF(INDIRECT("H"&amp;(ROW()+12*(($AN397-1)*3+$AO397)-ROW())/12+5):INDIRECT("S"&amp;(ROW()+12*(($AN397-1)*3+$AO397)-ROW())/12+5),AQ397)</f>
        <v>0</v>
      </c>
      <c r="AS397" s="476">
        <f ca="1">IF($AP397=1,IF(INDIRECT(ADDRESS(($AN397-1)*3+$AO397+5,$AP397+20))="",0,INDIRECT(ADDRESS(($AN397-1)*3+$AO397+5,$AP397+20))),IF(INDIRECT(ADDRESS(($AN397-1)*3+$AO397+5,$AP397+20))="",0,IF(COUNTIF(INDIRECT(ADDRESS(($AN397-1)*36+($AO397-1)*12+6,COLUMN())):INDIRECT(ADDRESS(($AN397-1)*36+($AO397-1)*12+$AP397+4,COLUMN())),INDIRECT(ADDRESS(($AN397-1)*3+$AO397+5,$AP397+20)))&gt;=1,0,INDIRECT(ADDRESS(($AN397-1)*3+$AO397+5,$AP397+20)))))</f>
        <v>0</v>
      </c>
      <c r="AT397" s="468">
        <f ca="1">COUNTIF(INDIRECT("U"&amp;(ROW()+12*(($AN397-1)*3+$AO397)-ROW())/12+5):INDIRECT("AF"&amp;(ROW()+12*(($AN397-1)*3+$AO397)-ROW())/12+5),AS397)</f>
        <v>0</v>
      </c>
      <c r="AU397" s="468">
        <f ca="1">IF(AND(AQ397+AS397&gt;0,AR397+AT397&gt;0),COUNTIF(AU$6:AU396,"&gt;0")+1,0)</f>
        <v>0</v>
      </c>
    </row>
    <row r="398" spans="40:47" x14ac:dyDescent="0.15">
      <c r="AN398" s="468">
        <v>11</v>
      </c>
      <c r="AO398" s="468">
        <v>3</v>
      </c>
      <c r="AP398" s="468">
        <v>9</v>
      </c>
      <c r="AQ398" s="476">
        <f ca="1">IF($AP398=1,IF(INDIRECT(ADDRESS(($AN398-1)*3+$AO398+5,$AP398+7))="",0,INDIRECT(ADDRESS(($AN398-1)*3+$AO398+5,$AP398+7))),IF(INDIRECT(ADDRESS(($AN398-1)*3+$AO398+5,$AP398+7))="",0,IF(COUNTIF(INDIRECT(ADDRESS(($AN398-1)*36+($AO398-1)*12+6,COLUMN())):INDIRECT(ADDRESS(($AN398-1)*36+($AO398-1)*12+$AP398+4,COLUMN())),INDIRECT(ADDRESS(($AN398-1)*3+$AO398+5,$AP398+7)))&gt;=1,0,INDIRECT(ADDRESS(($AN398-1)*3+$AO398+5,$AP398+7)))))</f>
        <v>0</v>
      </c>
      <c r="AR398" s="468">
        <f ca="1">COUNTIF(INDIRECT("H"&amp;(ROW()+12*(($AN398-1)*3+$AO398)-ROW())/12+5):INDIRECT("S"&amp;(ROW()+12*(($AN398-1)*3+$AO398)-ROW())/12+5),AQ398)</f>
        <v>0</v>
      </c>
      <c r="AS398" s="476">
        <f ca="1">IF($AP398=1,IF(INDIRECT(ADDRESS(($AN398-1)*3+$AO398+5,$AP398+20))="",0,INDIRECT(ADDRESS(($AN398-1)*3+$AO398+5,$AP398+20))),IF(INDIRECT(ADDRESS(($AN398-1)*3+$AO398+5,$AP398+20))="",0,IF(COUNTIF(INDIRECT(ADDRESS(($AN398-1)*36+($AO398-1)*12+6,COLUMN())):INDIRECT(ADDRESS(($AN398-1)*36+($AO398-1)*12+$AP398+4,COLUMN())),INDIRECT(ADDRESS(($AN398-1)*3+$AO398+5,$AP398+20)))&gt;=1,0,INDIRECT(ADDRESS(($AN398-1)*3+$AO398+5,$AP398+20)))))</f>
        <v>0</v>
      </c>
      <c r="AT398" s="468">
        <f ca="1">COUNTIF(INDIRECT("U"&amp;(ROW()+12*(($AN398-1)*3+$AO398)-ROW())/12+5):INDIRECT("AF"&amp;(ROW()+12*(($AN398-1)*3+$AO398)-ROW())/12+5),AS398)</f>
        <v>0</v>
      </c>
      <c r="AU398" s="468">
        <f ca="1">IF(AND(AQ398+AS398&gt;0,AR398+AT398&gt;0),COUNTIF(AU$6:AU397,"&gt;0")+1,0)</f>
        <v>0</v>
      </c>
    </row>
    <row r="399" spans="40:47" x14ac:dyDescent="0.15">
      <c r="AN399" s="468">
        <v>11</v>
      </c>
      <c r="AO399" s="468">
        <v>3</v>
      </c>
      <c r="AP399" s="468">
        <v>10</v>
      </c>
      <c r="AQ399" s="476">
        <f ca="1">IF($AP399=1,IF(INDIRECT(ADDRESS(($AN399-1)*3+$AO399+5,$AP399+7))="",0,INDIRECT(ADDRESS(($AN399-1)*3+$AO399+5,$AP399+7))),IF(INDIRECT(ADDRESS(($AN399-1)*3+$AO399+5,$AP399+7))="",0,IF(COUNTIF(INDIRECT(ADDRESS(($AN399-1)*36+($AO399-1)*12+6,COLUMN())):INDIRECT(ADDRESS(($AN399-1)*36+($AO399-1)*12+$AP399+4,COLUMN())),INDIRECT(ADDRESS(($AN399-1)*3+$AO399+5,$AP399+7)))&gt;=1,0,INDIRECT(ADDRESS(($AN399-1)*3+$AO399+5,$AP399+7)))))</f>
        <v>0</v>
      </c>
      <c r="AR399" s="468">
        <f ca="1">COUNTIF(INDIRECT("H"&amp;(ROW()+12*(($AN399-1)*3+$AO399)-ROW())/12+5):INDIRECT("S"&amp;(ROW()+12*(($AN399-1)*3+$AO399)-ROW())/12+5),AQ399)</f>
        <v>0</v>
      </c>
      <c r="AS399" s="476">
        <f ca="1">IF($AP399=1,IF(INDIRECT(ADDRESS(($AN399-1)*3+$AO399+5,$AP399+20))="",0,INDIRECT(ADDRESS(($AN399-1)*3+$AO399+5,$AP399+20))),IF(INDIRECT(ADDRESS(($AN399-1)*3+$AO399+5,$AP399+20))="",0,IF(COUNTIF(INDIRECT(ADDRESS(($AN399-1)*36+($AO399-1)*12+6,COLUMN())):INDIRECT(ADDRESS(($AN399-1)*36+($AO399-1)*12+$AP399+4,COLUMN())),INDIRECT(ADDRESS(($AN399-1)*3+$AO399+5,$AP399+20)))&gt;=1,0,INDIRECT(ADDRESS(($AN399-1)*3+$AO399+5,$AP399+20)))))</f>
        <v>0</v>
      </c>
      <c r="AT399" s="468">
        <f ca="1">COUNTIF(INDIRECT("U"&amp;(ROW()+12*(($AN399-1)*3+$AO399)-ROW())/12+5):INDIRECT("AF"&amp;(ROW()+12*(($AN399-1)*3+$AO399)-ROW())/12+5),AS399)</f>
        <v>0</v>
      </c>
      <c r="AU399" s="468">
        <f ca="1">IF(AND(AQ399+AS399&gt;0,AR399+AT399&gt;0),COUNTIF(AU$6:AU398,"&gt;0")+1,0)</f>
        <v>0</v>
      </c>
    </row>
    <row r="400" spans="40:47" x14ac:dyDescent="0.15">
      <c r="AN400" s="468">
        <v>11</v>
      </c>
      <c r="AO400" s="468">
        <v>3</v>
      </c>
      <c r="AP400" s="468">
        <v>11</v>
      </c>
      <c r="AQ400" s="476">
        <f ca="1">IF($AP400=1,IF(INDIRECT(ADDRESS(($AN400-1)*3+$AO400+5,$AP400+7))="",0,INDIRECT(ADDRESS(($AN400-1)*3+$AO400+5,$AP400+7))),IF(INDIRECT(ADDRESS(($AN400-1)*3+$AO400+5,$AP400+7))="",0,IF(COUNTIF(INDIRECT(ADDRESS(($AN400-1)*36+($AO400-1)*12+6,COLUMN())):INDIRECT(ADDRESS(($AN400-1)*36+($AO400-1)*12+$AP400+4,COLUMN())),INDIRECT(ADDRESS(($AN400-1)*3+$AO400+5,$AP400+7)))&gt;=1,0,INDIRECT(ADDRESS(($AN400-1)*3+$AO400+5,$AP400+7)))))</f>
        <v>0</v>
      </c>
      <c r="AR400" s="468">
        <f ca="1">COUNTIF(INDIRECT("H"&amp;(ROW()+12*(($AN400-1)*3+$AO400)-ROW())/12+5):INDIRECT("S"&amp;(ROW()+12*(($AN400-1)*3+$AO400)-ROW())/12+5),AQ400)</f>
        <v>0</v>
      </c>
      <c r="AS400" s="476">
        <f ca="1">IF($AP400=1,IF(INDIRECT(ADDRESS(($AN400-1)*3+$AO400+5,$AP400+20))="",0,INDIRECT(ADDRESS(($AN400-1)*3+$AO400+5,$AP400+20))),IF(INDIRECT(ADDRESS(($AN400-1)*3+$AO400+5,$AP400+20))="",0,IF(COUNTIF(INDIRECT(ADDRESS(($AN400-1)*36+($AO400-1)*12+6,COLUMN())):INDIRECT(ADDRESS(($AN400-1)*36+($AO400-1)*12+$AP400+4,COLUMN())),INDIRECT(ADDRESS(($AN400-1)*3+$AO400+5,$AP400+20)))&gt;=1,0,INDIRECT(ADDRESS(($AN400-1)*3+$AO400+5,$AP400+20)))))</f>
        <v>0</v>
      </c>
      <c r="AT400" s="468">
        <f ca="1">COUNTIF(INDIRECT("U"&amp;(ROW()+12*(($AN400-1)*3+$AO400)-ROW())/12+5):INDIRECT("AF"&amp;(ROW()+12*(($AN400-1)*3+$AO400)-ROW())/12+5),AS400)</f>
        <v>0</v>
      </c>
      <c r="AU400" s="468">
        <f ca="1">IF(AND(AQ400+AS400&gt;0,AR400+AT400&gt;0),COUNTIF(AU$6:AU399,"&gt;0")+1,0)</f>
        <v>0</v>
      </c>
    </row>
    <row r="401" spans="40:47" x14ac:dyDescent="0.15">
      <c r="AN401" s="468">
        <v>11</v>
      </c>
      <c r="AO401" s="468">
        <v>3</v>
      </c>
      <c r="AP401" s="468">
        <v>12</v>
      </c>
      <c r="AQ401" s="476">
        <f ca="1">IF($AP401=1,IF(INDIRECT(ADDRESS(($AN401-1)*3+$AO401+5,$AP401+7))="",0,INDIRECT(ADDRESS(($AN401-1)*3+$AO401+5,$AP401+7))),IF(INDIRECT(ADDRESS(($AN401-1)*3+$AO401+5,$AP401+7))="",0,IF(COUNTIF(INDIRECT(ADDRESS(($AN401-1)*36+($AO401-1)*12+6,COLUMN())):INDIRECT(ADDRESS(($AN401-1)*36+($AO401-1)*12+$AP401+4,COLUMN())),INDIRECT(ADDRESS(($AN401-1)*3+$AO401+5,$AP401+7)))&gt;=1,0,INDIRECT(ADDRESS(($AN401-1)*3+$AO401+5,$AP401+7)))))</f>
        <v>0</v>
      </c>
      <c r="AR401" s="468">
        <f ca="1">COUNTIF(INDIRECT("H"&amp;(ROW()+12*(($AN401-1)*3+$AO401)-ROW())/12+5):INDIRECT("S"&amp;(ROW()+12*(($AN401-1)*3+$AO401)-ROW())/12+5),AQ401)</f>
        <v>0</v>
      </c>
      <c r="AS401" s="476">
        <f ca="1">IF($AP401=1,IF(INDIRECT(ADDRESS(($AN401-1)*3+$AO401+5,$AP401+20))="",0,INDIRECT(ADDRESS(($AN401-1)*3+$AO401+5,$AP401+20))),IF(INDIRECT(ADDRESS(($AN401-1)*3+$AO401+5,$AP401+20))="",0,IF(COUNTIF(INDIRECT(ADDRESS(($AN401-1)*36+($AO401-1)*12+6,COLUMN())):INDIRECT(ADDRESS(($AN401-1)*36+($AO401-1)*12+$AP401+4,COLUMN())),INDIRECT(ADDRESS(($AN401-1)*3+$AO401+5,$AP401+20)))&gt;=1,0,INDIRECT(ADDRESS(($AN401-1)*3+$AO401+5,$AP401+20)))))</f>
        <v>0</v>
      </c>
      <c r="AT401" s="468">
        <f ca="1">COUNTIF(INDIRECT("U"&amp;(ROW()+12*(($AN401-1)*3+$AO401)-ROW())/12+5):INDIRECT("AF"&amp;(ROW()+12*(($AN401-1)*3+$AO401)-ROW())/12+5),AS401)</f>
        <v>0</v>
      </c>
      <c r="AU401" s="468">
        <f ca="1">IF(AND(AQ401+AS401&gt;0,AR401+AT401&gt;0),COUNTIF(AU$6:AU400,"&gt;0")+1,0)</f>
        <v>0</v>
      </c>
    </row>
    <row r="402" spans="40:47" x14ac:dyDescent="0.15">
      <c r="AN402" s="468">
        <v>12</v>
      </c>
      <c r="AO402" s="468">
        <v>1</v>
      </c>
      <c r="AP402" s="468">
        <v>1</v>
      </c>
      <c r="AQ402" s="476">
        <f ca="1">IF($AP402=1,IF(INDIRECT(ADDRESS(($AN402-1)*3+$AO402+5,$AP402+7))="",0,INDIRECT(ADDRESS(($AN402-1)*3+$AO402+5,$AP402+7))),IF(INDIRECT(ADDRESS(($AN402-1)*3+$AO402+5,$AP402+7))="",0,IF(COUNTIF(INDIRECT(ADDRESS(($AN402-1)*36+($AO402-1)*12+6,COLUMN())):INDIRECT(ADDRESS(($AN402-1)*36+($AO402-1)*12+$AP402+4,COLUMN())),INDIRECT(ADDRESS(($AN402-1)*3+$AO402+5,$AP402+7)))&gt;=1,0,INDIRECT(ADDRESS(($AN402-1)*3+$AO402+5,$AP402+7)))))</f>
        <v>0</v>
      </c>
      <c r="AR402" s="468">
        <f ca="1">COUNTIF(INDIRECT("H"&amp;(ROW()+12*(($AN402-1)*3+$AO402)-ROW())/12+5):INDIRECT("S"&amp;(ROW()+12*(($AN402-1)*3+$AO402)-ROW())/12+5),AQ402)</f>
        <v>0</v>
      </c>
      <c r="AS402" s="476">
        <f ca="1">IF($AP402=1,IF(INDIRECT(ADDRESS(($AN402-1)*3+$AO402+5,$AP402+20))="",0,INDIRECT(ADDRESS(($AN402-1)*3+$AO402+5,$AP402+20))),IF(INDIRECT(ADDRESS(($AN402-1)*3+$AO402+5,$AP402+20))="",0,IF(COUNTIF(INDIRECT(ADDRESS(($AN402-1)*36+($AO402-1)*12+6,COLUMN())):INDIRECT(ADDRESS(($AN402-1)*36+($AO402-1)*12+$AP402+4,COLUMN())),INDIRECT(ADDRESS(($AN402-1)*3+$AO402+5,$AP402+20)))&gt;=1,0,INDIRECT(ADDRESS(($AN402-1)*3+$AO402+5,$AP402+20)))))</f>
        <v>0</v>
      </c>
      <c r="AT402" s="468">
        <f ca="1">COUNTIF(INDIRECT("U"&amp;(ROW()+12*(($AN402-1)*3+$AO402)-ROW())/12+5):INDIRECT("AF"&amp;(ROW()+12*(($AN402-1)*3+$AO402)-ROW())/12+5),AS402)</f>
        <v>0</v>
      </c>
      <c r="AU402" s="468">
        <f ca="1">IF(AND(AQ402+AS402&gt;0,AR402+AT402&gt;0),COUNTIF(AU$6:AU401,"&gt;0")+1,0)</f>
        <v>0</v>
      </c>
    </row>
    <row r="403" spans="40:47" x14ac:dyDescent="0.15">
      <c r="AN403" s="468">
        <v>12</v>
      </c>
      <c r="AO403" s="468">
        <v>1</v>
      </c>
      <c r="AP403" s="468">
        <v>2</v>
      </c>
      <c r="AQ403" s="476">
        <f ca="1">IF($AP403=1,IF(INDIRECT(ADDRESS(($AN403-1)*3+$AO403+5,$AP403+7))="",0,INDIRECT(ADDRESS(($AN403-1)*3+$AO403+5,$AP403+7))),IF(INDIRECT(ADDRESS(($AN403-1)*3+$AO403+5,$AP403+7))="",0,IF(COUNTIF(INDIRECT(ADDRESS(($AN403-1)*36+($AO403-1)*12+6,COLUMN())):INDIRECT(ADDRESS(($AN403-1)*36+($AO403-1)*12+$AP403+4,COLUMN())),INDIRECT(ADDRESS(($AN403-1)*3+$AO403+5,$AP403+7)))&gt;=1,0,INDIRECT(ADDRESS(($AN403-1)*3+$AO403+5,$AP403+7)))))</f>
        <v>0</v>
      </c>
      <c r="AR403" s="468">
        <f ca="1">COUNTIF(INDIRECT("H"&amp;(ROW()+12*(($AN403-1)*3+$AO403)-ROW())/12+5):INDIRECT("S"&amp;(ROW()+12*(($AN403-1)*3+$AO403)-ROW())/12+5),AQ403)</f>
        <v>0</v>
      </c>
      <c r="AS403" s="476">
        <f ca="1">IF($AP403=1,IF(INDIRECT(ADDRESS(($AN403-1)*3+$AO403+5,$AP403+20))="",0,INDIRECT(ADDRESS(($AN403-1)*3+$AO403+5,$AP403+20))),IF(INDIRECT(ADDRESS(($AN403-1)*3+$AO403+5,$AP403+20))="",0,IF(COUNTIF(INDIRECT(ADDRESS(($AN403-1)*36+($AO403-1)*12+6,COLUMN())):INDIRECT(ADDRESS(($AN403-1)*36+($AO403-1)*12+$AP403+4,COLUMN())),INDIRECT(ADDRESS(($AN403-1)*3+$AO403+5,$AP403+20)))&gt;=1,0,INDIRECT(ADDRESS(($AN403-1)*3+$AO403+5,$AP403+20)))))</f>
        <v>0</v>
      </c>
      <c r="AT403" s="468">
        <f ca="1">COUNTIF(INDIRECT("U"&amp;(ROW()+12*(($AN403-1)*3+$AO403)-ROW())/12+5):INDIRECT("AF"&amp;(ROW()+12*(($AN403-1)*3+$AO403)-ROW())/12+5),AS403)</f>
        <v>0</v>
      </c>
      <c r="AU403" s="468">
        <f ca="1">IF(AND(AQ403+AS403&gt;0,AR403+AT403&gt;0),COUNTIF(AU$6:AU402,"&gt;0")+1,0)</f>
        <v>0</v>
      </c>
    </row>
    <row r="404" spans="40:47" x14ac:dyDescent="0.15">
      <c r="AN404" s="468">
        <v>12</v>
      </c>
      <c r="AO404" s="468">
        <v>1</v>
      </c>
      <c r="AP404" s="468">
        <v>3</v>
      </c>
      <c r="AQ404" s="476">
        <f ca="1">IF($AP404=1,IF(INDIRECT(ADDRESS(($AN404-1)*3+$AO404+5,$AP404+7))="",0,INDIRECT(ADDRESS(($AN404-1)*3+$AO404+5,$AP404+7))),IF(INDIRECT(ADDRESS(($AN404-1)*3+$AO404+5,$AP404+7))="",0,IF(COUNTIF(INDIRECT(ADDRESS(($AN404-1)*36+($AO404-1)*12+6,COLUMN())):INDIRECT(ADDRESS(($AN404-1)*36+($AO404-1)*12+$AP404+4,COLUMN())),INDIRECT(ADDRESS(($AN404-1)*3+$AO404+5,$AP404+7)))&gt;=1,0,INDIRECT(ADDRESS(($AN404-1)*3+$AO404+5,$AP404+7)))))</f>
        <v>0</v>
      </c>
      <c r="AR404" s="468">
        <f ca="1">COUNTIF(INDIRECT("H"&amp;(ROW()+12*(($AN404-1)*3+$AO404)-ROW())/12+5):INDIRECT("S"&amp;(ROW()+12*(($AN404-1)*3+$AO404)-ROW())/12+5),AQ404)</f>
        <v>0</v>
      </c>
      <c r="AS404" s="476">
        <f ca="1">IF($AP404=1,IF(INDIRECT(ADDRESS(($AN404-1)*3+$AO404+5,$AP404+20))="",0,INDIRECT(ADDRESS(($AN404-1)*3+$AO404+5,$AP404+20))),IF(INDIRECT(ADDRESS(($AN404-1)*3+$AO404+5,$AP404+20))="",0,IF(COUNTIF(INDIRECT(ADDRESS(($AN404-1)*36+($AO404-1)*12+6,COLUMN())):INDIRECT(ADDRESS(($AN404-1)*36+($AO404-1)*12+$AP404+4,COLUMN())),INDIRECT(ADDRESS(($AN404-1)*3+$AO404+5,$AP404+20)))&gt;=1,0,INDIRECT(ADDRESS(($AN404-1)*3+$AO404+5,$AP404+20)))))</f>
        <v>0</v>
      </c>
      <c r="AT404" s="468">
        <f ca="1">COUNTIF(INDIRECT("U"&amp;(ROW()+12*(($AN404-1)*3+$AO404)-ROW())/12+5):INDIRECT("AF"&amp;(ROW()+12*(($AN404-1)*3+$AO404)-ROW())/12+5),AS404)</f>
        <v>0</v>
      </c>
      <c r="AU404" s="468">
        <f ca="1">IF(AND(AQ404+AS404&gt;0,AR404+AT404&gt;0),COUNTIF(AU$6:AU403,"&gt;0")+1,0)</f>
        <v>0</v>
      </c>
    </row>
    <row r="405" spans="40:47" x14ac:dyDescent="0.15">
      <c r="AN405" s="468">
        <v>12</v>
      </c>
      <c r="AO405" s="468">
        <v>1</v>
      </c>
      <c r="AP405" s="468">
        <v>4</v>
      </c>
      <c r="AQ405" s="476">
        <f ca="1">IF($AP405=1,IF(INDIRECT(ADDRESS(($AN405-1)*3+$AO405+5,$AP405+7))="",0,INDIRECT(ADDRESS(($AN405-1)*3+$AO405+5,$AP405+7))),IF(INDIRECT(ADDRESS(($AN405-1)*3+$AO405+5,$AP405+7))="",0,IF(COUNTIF(INDIRECT(ADDRESS(($AN405-1)*36+($AO405-1)*12+6,COLUMN())):INDIRECT(ADDRESS(($AN405-1)*36+($AO405-1)*12+$AP405+4,COLUMN())),INDIRECT(ADDRESS(($AN405-1)*3+$AO405+5,$AP405+7)))&gt;=1,0,INDIRECT(ADDRESS(($AN405-1)*3+$AO405+5,$AP405+7)))))</f>
        <v>0</v>
      </c>
      <c r="AR405" s="468">
        <f ca="1">COUNTIF(INDIRECT("H"&amp;(ROW()+12*(($AN405-1)*3+$AO405)-ROW())/12+5):INDIRECT("S"&amp;(ROW()+12*(($AN405-1)*3+$AO405)-ROW())/12+5),AQ405)</f>
        <v>0</v>
      </c>
      <c r="AS405" s="476">
        <f ca="1">IF($AP405=1,IF(INDIRECT(ADDRESS(($AN405-1)*3+$AO405+5,$AP405+20))="",0,INDIRECT(ADDRESS(($AN405-1)*3+$AO405+5,$AP405+20))),IF(INDIRECT(ADDRESS(($AN405-1)*3+$AO405+5,$AP405+20))="",0,IF(COUNTIF(INDIRECT(ADDRESS(($AN405-1)*36+($AO405-1)*12+6,COLUMN())):INDIRECT(ADDRESS(($AN405-1)*36+($AO405-1)*12+$AP405+4,COLUMN())),INDIRECT(ADDRESS(($AN405-1)*3+$AO405+5,$AP405+20)))&gt;=1,0,INDIRECT(ADDRESS(($AN405-1)*3+$AO405+5,$AP405+20)))))</f>
        <v>0</v>
      </c>
      <c r="AT405" s="468">
        <f ca="1">COUNTIF(INDIRECT("U"&amp;(ROW()+12*(($AN405-1)*3+$AO405)-ROW())/12+5):INDIRECT("AF"&amp;(ROW()+12*(($AN405-1)*3+$AO405)-ROW())/12+5),AS405)</f>
        <v>0</v>
      </c>
      <c r="AU405" s="468">
        <f ca="1">IF(AND(AQ405+AS405&gt;0,AR405+AT405&gt;0),COUNTIF(AU$6:AU404,"&gt;0")+1,0)</f>
        <v>0</v>
      </c>
    </row>
    <row r="406" spans="40:47" x14ac:dyDescent="0.15">
      <c r="AN406" s="468">
        <v>12</v>
      </c>
      <c r="AO406" s="468">
        <v>1</v>
      </c>
      <c r="AP406" s="468">
        <v>5</v>
      </c>
      <c r="AQ406" s="476">
        <f ca="1">IF($AP406=1,IF(INDIRECT(ADDRESS(($AN406-1)*3+$AO406+5,$AP406+7))="",0,INDIRECT(ADDRESS(($AN406-1)*3+$AO406+5,$AP406+7))),IF(INDIRECT(ADDRESS(($AN406-1)*3+$AO406+5,$AP406+7))="",0,IF(COUNTIF(INDIRECT(ADDRESS(($AN406-1)*36+($AO406-1)*12+6,COLUMN())):INDIRECT(ADDRESS(($AN406-1)*36+($AO406-1)*12+$AP406+4,COLUMN())),INDIRECT(ADDRESS(($AN406-1)*3+$AO406+5,$AP406+7)))&gt;=1,0,INDIRECT(ADDRESS(($AN406-1)*3+$AO406+5,$AP406+7)))))</f>
        <v>0</v>
      </c>
      <c r="AR406" s="468">
        <f ca="1">COUNTIF(INDIRECT("H"&amp;(ROW()+12*(($AN406-1)*3+$AO406)-ROW())/12+5):INDIRECT("S"&amp;(ROW()+12*(($AN406-1)*3+$AO406)-ROW())/12+5),AQ406)</f>
        <v>0</v>
      </c>
      <c r="AS406" s="476">
        <f ca="1">IF($AP406=1,IF(INDIRECT(ADDRESS(($AN406-1)*3+$AO406+5,$AP406+20))="",0,INDIRECT(ADDRESS(($AN406-1)*3+$AO406+5,$AP406+20))),IF(INDIRECT(ADDRESS(($AN406-1)*3+$AO406+5,$AP406+20))="",0,IF(COUNTIF(INDIRECT(ADDRESS(($AN406-1)*36+($AO406-1)*12+6,COLUMN())):INDIRECT(ADDRESS(($AN406-1)*36+($AO406-1)*12+$AP406+4,COLUMN())),INDIRECT(ADDRESS(($AN406-1)*3+$AO406+5,$AP406+20)))&gt;=1,0,INDIRECT(ADDRESS(($AN406-1)*3+$AO406+5,$AP406+20)))))</f>
        <v>0</v>
      </c>
      <c r="AT406" s="468">
        <f ca="1">COUNTIF(INDIRECT("U"&amp;(ROW()+12*(($AN406-1)*3+$AO406)-ROW())/12+5):INDIRECT("AF"&amp;(ROW()+12*(($AN406-1)*3+$AO406)-ROW())/12+5),AS406)</f>
        <v>0</v>
      </c>
      <c r="AU406" s="468">
        <f ca="1">IF(AND(AQ406+AS406&gt;0,AR406+AT406&gt;0),COUNTIF(AU$6:AU405,"&gt;0")+1,0)</f>
        <v>0</v>
      </c>
    </row>
    <row r="407" spans="40:47" x14ac:dyDescent="0.15">
      <c r="AN407" s="468">
        <v>12</v>
      </c>
      <c r="AO407" s="468">
        <v>1</v>
      </c>
      <c r="AP407" s="468">
        <v>6</v>
      </c>
      <c r="AQ407" s="476">
        <f ca="1">IF($AP407=1,IF(INDIRECT(ADDRESS(($AN407-1)*3+$AO407+5,$AP407+7))="",0,INDIRECT(ADDRESS(($AN407-1)*3+$AO407+5,$AP407+7))),IF(INDIRECT(ADDRESS(($AN407-1)*3+$AO407+5,$AP407+7))="",0,IF(COUNTIF(INDIRECT(ADDRESS(($AN407-1)*36+($AO407-1)*12+6,COLUMN())):INDIRECT(ADDRESS(($AN407-1)*36+($AO407-1)*12+$AP407+4,COLUMN())),INDIRECT(ADDRESS(($AN407-1)*3+$AO407+5,$AP407+7)))&gt;=1,0,INDIRECT(ADDRESS(($AN407-1)*3+$AO407+5,$AP407+7)))))</f>
        <v>0</v>
      </c>
      <c r="AR407" s="468">
        <f ca="1">COUNTIF(INDIRECT("H"&amp;(ROW()+12*(($AN407-1)*3+$AO407)-ROW())/12+5):INDIRECT("S"&amp;(ROW()+12*(($AN407-1)*3+$AO407)-ROW())/12+5),AQ407)</f>
        <v>0</v>
      </c>
      <c r="AS407" s="476">
        <f ca="1">IF($AP407=1,IF(INDIRECT(ADDRESS(($AN407-1)*3+$AO407+5,$AP407+20))="",0,INDIRECT(ADDRESS(($AN407-1)*3+$AO407+5,$AP407+20))),IF(INDIRECT(ADDRESS(($AN407-1)*3+$AO407+5,$AP407+20))="",0,IF(COUNTIF(INDIRECT(ADDRESS(($AN407-1)*36+($AO407-1)*12+6,COLUMN())):INDIRECT(ADDRESS(($AN407-1)*36+($AO407-1)*12+$AP407+4,COLUMN())),INDIRECT(ADDRESS(($AN407-1)*3+$AO407+5,$AP407+20)))&gt;=1,0,INDIRECT(ADDRESS(($AN407-1)*3+$AO407+5,$AP407+20)))))</f>
        <v>0</v>
      </c>
      <c r="AT407" s="468">
        <f ca="1">COUNTIF(INDIRECT("U"&amp;(ROW()+12*(($AN407-1)*3+$AO407)-ROW())/12+5):INDIRECT("AF"&amp;(ROW()+12*(($AN407-1)*3+$AO407)-ROW())/12+5),AS407)</f>
        <v>0</v>
      </c>
      <c r="AU407" s="468">
        <f ca="1">IF(AND(AQ407+AS407&gt;0,AR407+AT407&gt;0),COUNTIF(AU$6:AU406,"&gt;0")+1,0)</f>
        <v>0</v>
      </c>
    </row>
    <row r="408" spans="40:47" x14ac:dyDescent="0.15">
      <c r="AN408" s="468">
        <v>12</v>
      </c>
      <c r="AO408" s="468">
        <v>1</v>
      </c>
      <c r="AP408" s="468">
        <v>7</v>
      </c>
      <c r="AQ408" s="476">
        <f ca="1">IF($AP408=1,IF(INDIRECT(ADDRESS(($AN408-1)*3+$AO408+5,$AP408+7))="",0,INDIRECT(ADDRESS(($AN408-1)*3+$AO408+5,$AP408+7))),IF(INDIRECT(ADDRESS(($AN408-1)*3+$AO408+5,$AP408+7))="",0,IF(COUNTIF(INDIRECT(ADDRESS(($AN408-1)*36+($AO408-1)*12+6,COLUMN())):INDIRECT(ADDRESS(($AN408-1)*36+($AO408-1)*12+$AP408+4,COLUMN())),INDIRECT(ADDRESS(($AN408-1)*3+$AO408+5,$AP408+7)))&gt;=1,0,INDIRECT(ADDRESS(($AN408-1)*3+$AO408+5,$AP408+7)))))</f>
        <v>0</v>
      </c>
      <c r="AR408" s="468">
        <f ca="1">COUNTIF(INDIRECT("H"&amp;(ROW()+12*(($AN408-1)*3+$AO408)-ROW())/12+5):INDIRECT("S"&amp;(ROW()+12*(($AN408-1)*3+$AO408)-ROW())/12+5),AQ408)</f>
        <v>0</v>
      </c>
      <c r="AS408" s="476">
        <f ca="1">IF($AP408=1,IF(INDIRECT(ADDRESS(($AN408-1)*3+$AO408+5,$AP408+20))="",0,INDIRECT(ADDRESS(($AN408-1)*3+$AO408+5,$AP408+20))),IF(INDIRECT(ADDRESS(($AN408-1)*3+$AO408+5,$AP408+20))="",0,IF(COUNTIF(INDIRECT(ADDRESS(($AN408-1)*36+($AO408-1)*12+6,COLUMN())):INDIRECT(ADDRESS(($AN408-1)*36+($AO408-1)*12+$AP408+4,COLUMN())),INDIRECT(ADDRESS(($AN408-1)*3+$AO408+5,$AP408+20)))&gt;=1,0,INDIRECT(ADDRESS(($AN408-1)*3+$AO408+5,$AP408+20)))))</f>
        <v>0</v>
      </c>
      <c r="AT408" s="468">
        <f ca="1">COUNTIF(INDIRECT("U"&amp;(ROW()+12*(($AN408-1)*3+$AO408)-ROW())/12+5):INDIRECT("AF"&amp;(ROW()+12*(($AN408-1)*3+$AO408)-ROW())/12+5),AS408)</f>
        <v>0</v>
      </c>
      <c r="AU408" s="468">
        <f ca="1">IF(AND(AQ408+AS408&gt;0,AR408+AT408&gt;0),COUNTIF(AU$6:AU407,"&gt;0")+1,0)</f>
        <v>0</v>
      </c>
    </row>
    <row r="409" spans="40:47" x14ac:dyDescent="0.15">
      <c r="AN409" s="468">
        <v>12</v>
      </c>
      <c r="AO409" s="468">
        <v>1</v>
      </c>
      <c r="AP409" s="468">
        <v>8</v>
      </c>
      <c r="AQ409" s="476">
        <f ca="1">IF($AP409=1,IF(INDIRECT(ADDRESS(($AN409-1)*3+$AO409+5,$AP409+7))="",0,INDIRECT(ADDRESS(($AN409-1)*3+$AO409+5,$AP409+7))),IF(INDIRECT(ADDRESS(($AN409-1)*3+$AO409+5,$AP409+7))="",0,IF(COUNTIF(INDIRECT(ADDRESS(($AN409-1)*36+($AO409-1)*12+6,COLUMN())):INDIRECT(ADDRESS(($AN409-1)*36+($AO409-1)*12+$AP409+4,COLUMN())),INDIRECT(ADDRESS(($AN409-1)*3+$AO409+5,$AP409+7)))&gt;=1,0,INDIRECT(ADDRESS(($AN409-1)*3+$AO409+5,$AP409+7)))))</f>
        <v>0</v>
      </c>
      <c r="AR409" s="468">
        <f ca="1">COUNTIF(INDIRECT("H"&amp;(ROW()+12*(($AN409-1)*3+$AO409)-ROW())/12+5):INDIRECT("S"&amp;(ROW()+12*(($AN409-1)*3+$AO409)-ROW())/12+5),AQ409)</f>
        <v>0</v>
      </c>
      <c r="AS409" s="476">
        <f ca="1">IF($AP409=1,IF(INDIRECT(ADDRESS(($AN409-1)*3+$AO409+5,$AP409+20))="",0,INDIRECT(ADDRESS(($AN409-1)*3+$AO409+5,$AP409+20))),IF(INDIRECT(ADDRESS(($AN409-1)*3+$AO409+5,$AP409+20))="",0,IF(COUNTIF(INDIRECT(ADDRESS(($AN409-1)*36+($AO409-1)*12+6,COLUMN())):INDIRECT(ADDRESS(($AN409-1)*36+($AO409-1)*12+$AP409+4,COLUMN())),INDIRECT(ADDRESS(($AN409-1)*3+$AO409+5,$AP409+20)))&gt;=1,0,INDIRECT(ADDRESS(($AN409-1)*3+$AO409+5,$AP409+20)))))</f>
        <v>0</v>
      </c>
      <c r="AT409" s="468">
        <f ca="1">COUNTIF(INDIRECT("U"&amp;(ROW()+12*(($AN409-1)*3+$AO409)-ROW())/12+5):INDIRECT("AF"&amp;(ROW()+12*(($AN409-1)*3+$AO409)-ROW())/12+5),AS409)</f>
        <v>0</v>
      </c>
      <c r="AU409" s="468">
        <f ca="1">IF(AND(AQ409+AS409&gt;0,AR409+AT409&gt;0),COUNTIF(AU$6:AU408,"&gt;0")+1,0)</f>
        <v>0</v>
      </c>
    </row>
    <row r="410" spans="40:47" x14ac:dyDescent="0.15">
      <c r="AN410" s="468">
        <v>12</v>
      </c>
      <c r="AO410" s="468">
        <v>1</v>
      </c>
      <c r="AP410" s="468">
        <v>9</v>
      </c>
      <c r="AQ410" s="476">
        <f ca="1">IF($AP410=1,IF(INDIRECT(ADDRESS(($AN410-1)*3+$AO410+5,$AP410+7))="",0,INDIRECT(ADDRESS(($AN410-1)*3+$AO410+5,$AP410+7))),IF(INDIRECT(ADDRESS(($AN410-1)*3+$AO410+5,$AP410+7))="",0,IF(COUNTIF(INDIRECT(ADDRESS(($AN410-1)*36+($AO410-1)*12+6,COLUMN())):INDIRECT(ADDRESS(($AN410-1)*36+($AO410-1)*12+$AP410+4,COLUMN())),INDIRECT(ADDRESS(($AN410-1)*3+$AO410+5,$AP410+7)))&gt;=1,0,INDIRECT(ADDRESS(($AN410-1)*3+$AO410+5,$AP410+7)))))</f>
        <v>0</v>
      </c>
      <c r="AR410" s="468">
        <f ca="1">COUNTIF(INDIRECT("H"&amp;(ROW()+12*(($AN410-1)*3+$AO410)-ROW())/12+5):INDIRECT("S"&amp;(ROW()+12*(($AN410-1)*3+$AO410)-ROW())/12+5),AQ410)</f>
        <v>0</v>
      </c>
      <c r="AS410" s="476">
        <f ca="1">IF($AP410=1,IF(INDIRECT(ADDRESS(($AN410-1)*3+$AO410+5,$AP410+20))="",0,INDIRECT(ADDRESS(($AN410-1)*3+$AO410+5,$AP410+20))),IF(INDIRECT(ADDRESS(($AN410-1)*3+$AO410+5,$AP410+20))="",0,IF(COUNTIF(INDIRECT(ADDRESS(($AN410-1)*36+($AO410-1)*12+6,COLUMN())):INDIRECT(ADDRESS(($AN410-1)*36+($AO410-1)*12+$AP410+4,COLUMN())),INDIRECT(ADDRESS(($AN410-1)*3+$AO410+5,$AP410+20)))&gt;=1,0,INDIRECT(ADDRESS(($AN410-1)*3+$AO410+5,$AP410+20)))))</f>
        <v>0</v>
      </c>
      <c r="AT410" s="468">
        <f ca="1">COUNTIF(INDIRECT("U"&amp;(ROW()+12*(($AN410-1)*3+$AO410)-ROW())/12+5):INDIRECT("AF"&amp;(ROW()+12*(($AN410-1)*3+$AO410)-ROW())/12+5),AS410)</f>
        <v>0</v>
      </c>
      <c r="AU410" s="468">
        <f ca="1">IF(AND(AQ410+AS410&gt;0,AR410+AT410&gt;0),COUNTIF(AU$6:AU409,"&gt;0")+1,0)</f>
        <v>0</v>
      </c>
    </row>
    <row r="411" spans="40:47" x14ac:dyDescent="0.15">
      <c r="AN411" s="468">
        <v>12</v>
      </c>
      <c r="AO411" s="468">
        <v>1</v>
      </c>
      <c r="AP411" s="468">
        <v>10</v>
      </c>
      <c r="AQ411" s="476">
        <f ca="1">IF($AP411=1,IF(INDIRECT(ADDRESS(($AN411-1)*3+$AO411+5,$AP411+7))="",0,INDIRECT(ADDRESS(($AN411-1)*3+$AO411+5,$AP411+7))),IF(INDIRECT(ADDRESS(($AN411-1)*3+$AO411+5,$AP411+7))="",0,IF(COUNTIF(INDIRECT(ADDRESS(($AN411-1)*36+($AO411-1)*12+6,COLUMN())):INDIRECT(ADDRESS(($AN411-1)*36+($AO411-1)*12+$AP411+4,COLUMN())),INDIRECT(ADDRESS(($AN411-1)*3+$AO411+5,$AP411+7)))&gt;=1,0,INDIRECT(ADDRESS(($AN411-1)*3+$AO411+5,$AP411+7)))))</f>
        <v>0</v>
      </c>
      <c r="AR411" s="468">
        <f ca="1">COUNTIF(INDIRECT("H"&amp;(ROW()+12*(($AN411-1)*3+$AO411)-ROW())/12+5):INDIRECT("S"&amp;(ROW()+12*(($AN411-1)*3+$AO411)-ROW())/12+5),AQ411)</f>
        <v>0</v>
      </c>
      <c r="AS411" s="476">
        <f ca="1">IF($AP411=1,IF(INDIRECT(ADDRESS(($AN411-1)*3+$AO411+5,$AP411+20))="",0,INDIRECT(ADDRESS(($AN411-1)*3+$AO411+5,$AP411+20))),IF(INDIRECT(ADDRESS(($AN411-1)*3+$AO411+5,$AP411+20))="",0,IF(COUNTIF(INDIRECT(ADDRESS(($AN411-1)*36+($AO411-1)*12+6,COLUMN())):INDIRECT(ADDRESS(($AN411-1)*36+($AO411-1)*12+$AP411+4,COLUMN())),INDIRECT(ADDRESS(($AN411-1)*3+$AO411+5,$AP411+20)))&gt;=1,0,INDIRECT(ADDRESS(($AN411-1)*3+$AO411+5,$AP411+20)))))</f>
        <v>0</v>
      </c>
      <c r="AT411" s="468">
        <f ca="1">COUNTIF(INDIRECT("U"&amp;(ROW()+12*(($AN411-1)*3+$AO411)-ROW())/12+5):INDIRECT("AF"&amp;(ROW()+12*(($AN411-1)*3+$AO411)-ROW())/12+5),AS411)</f>
        <v>0</v>
      </c>
      <c r="AU411" s="468">
        <f ca="1">IF(AND(AQ411+AS411&gt;0,AR411+AT411&gt;0),COUNTIF(AU$6:AU410,"&gt;0")+1,0)</f>
        <v>0</v>
      </c>
    </row>
    <row r="412" spans="40:47" x14ac:dyDescent="0.15">
      <c r="AN412" s="468">
        <v>12</v>
      </c>
      <c r="AO412" s="468">
        <v>1</v>
      </c>
      <c r="AP412" s="468">
        <v>11</v>
      </c>
      <c r="AQ412" s="476">
        <f ca="1">IF($AP412=1,IF(INDIRECT(ADDRESS(($AN412-1)*3+$AO412+5,$AP412+7))="",0,INDIRECT(ADDRESS(($AN412-1)*3+$AO412+5,$AP412+7))),IF(INDIRECT(ADDRESS(($AN412-1)*3+$AO412+5,$AP412+7))="",0,IF(COUNTIF(INDIRECT(ADDRESS(($AN412-1)*36+($AO412-1)*12+6,COLUMN())):INDIRECT(ADDRESS(($AN412-1)*36+($AO412-1)*12+$AP412+4,COLUMN())),INDIRECT(ADDRESS(($AN412-1)*3+$AO412+5,$AP412+7)))&gt;=1,0,INDIRECT(ADDRESS(($AN412-1)*3+$AO412+5,$AP412+7)))))</f>
        <v>0</v>
      </c>
      <c r="AR412" s="468">
        <f ca="1">COUNTIF(INDIRECT("H"&amp;(ROW()+12*(($AN412-1)*3+$AO412)-ROW())/12+5):INDIRECT("S"&amp;(ROW()+12*(($AN412-1)*3+$AO412)-ROW())/12+5),AQ412)</f>
        <v>0</v>
      </c>
      <c r="AS412" s="476">
        <f ca="1">IF($AP412=1,IF(INDIRECT(ADDRESS(($AN412-1)*3+$AO412+5,$AP412+20))="",0,INDIRECT(ADDRESS(($AN412-1)*3+$AO412+5,$AP412+20))),IF(INDIRECT(ADDRESS(($AN412-1)*3+$AO412+5,$AP412+20))="",0,IF(COUNTIF(INDIRECT(ADDRESS(($AN412-1)*36+($AO412-1)*12+6,COLUMN())):INDIRECT(ADDRESS(($AN412-1)*36+($AO412-1)*12+$AP412+4,COLUMN())),INDIRECT(ADDRESS(($AN412-1)*3+$AO412+5,$AP412+20)))&gt;=1,0,INDIRECT(ADDRESS(($AN412-1)*3+$AO412+5,$AP412+20)))))</f>
        <v>0</v>
      </c>
      <c r="AT412" s="468">
        <f ca="1">COUNTIF(INDIRECT("U"&amp;(ROW()+12*(($AN412-1)*3+$AO412)-ROW())/12+5):INDIRECT("AF"&amp;(ROW()+12*(($AN412-1)*3+$AO412)-ROW())/12+5),AS412)</f>
        <v>0</v>
      </c>
      <c r="AU412" s="468">
        <f ca="1">IF(AND(AQ412+AS412&gt;0,AR412+AT412&gt;0),COUNTIF(AU$6:AU411,"&gt;0")+1,0)</f>
        <v>0</v>
      </c>
    </row>
    <row r="413" spans="40:47" x14ac:dyDescent="0.15">
      <c r="AN413" s="468">
        <v>12</v>
      </c>
      <c r="AO413" s="468">
        <v>1</v>
      </c>
      <c r="AP413" s="468">
        <v>12</v>
      </c>
      <c r="AQ413" s="476">
        <f ca="1">IF($AP413=1,IF(INDIRECT(ADDRESS(($AN413-1)*3+$AO413+5,$AP413+7))="",0,INDIRECT(ADDRESS(($AN413-1)*3+$AO413+5,$AP413+7))),IF(INDIRECT(ADDRESS(($AN413-1)*3+$AO413+5,$AP413+7))="",0,IF(COUNTIF(INDIRECT(ADDRESS(($AN413-1)*36+($AO413-1)*12+6,COLUMN())):INDIRECT(ADDRESS(($AN413-1)*36+($AO413-1)*12+$AP413+4,COLUMN())),INDIRECT(ADDRESS(($AN413-1)*3+$AO413+5,$AP413+7)))&gt;=1,0,INDIRECT(ADDRESS(($AN413-1)*3+$AO413+5,$AP413+7)))))</f>
        <v>0</v>
      </c>
      <c r="AR413" s="468">
        <f ca="1">COUNTIF(INDIRECT("H"&amp;(ROW()+12*(($AN413-1)*3+$AO413)-ROW())/12+5):INDIRECT("S"&amp;(ROW()+12*(($AN413-1)*3+$AO413)-ROW())/12+5),AQ413)</f>
        <v>0</v>
      </c>
      <c r="AS413" s="476">
        <f ca="1">IF($AP413=1,IF(INDIRECT(ADDRESS(($AN413-1)*3+$AO413+5,$AP413+20))="",0,INDIRECT(ADDRESS(($AN413-1)*3+$AO413+5,$AP413+20))),IF(INDIRECT(ADDRESS(($AN413-1)*3+$AO413+5,$AP413+20))="",0,IF(COUNTIF(INDIRECT(ADDRESS(($AN413-1)*36+($AO413-1)*12+6,COLUMN())):INDIRECT(ADDRESS(($AN413-1)*36+($AO413-1)*12+$AP413+4,COLUMN())),INDIRECT(ADDRESS(($AN413-1)*3+$AO413+5,$AP413+20)))&gt;=1,0,INDIRECT(ADDRESS(($AN413-1)*3+$AO413+5,$AP413+20)))))</f>
        <v>0</v>
      </c>
      <c r="AT413" s="468">
        <f ca="1">COUNTIF(INDIRECT("U"&amp;(ROW()+12*(($AN413-1)*3+$AO413)-ROW())/12+5):INDIRECT("AF"&amp;(ROW()+12*(($AN413-1)*3+$AO413)-ROW())/12+5),AS413)</f>
        <v>0</v>
      </c>
      <c r="AU413" s="468">
        <f ca="1">IF(AND(AQ413+AS413&gt;0,AR413+AT413&gt;0),COUNTIF(AU$6:AU412,"&gt;0")+1,0)</f>
        <v>0</v>
      </c>
    </row>
    <row r="414" spans="40:47" x14ac:dyDescent="0.15">
      <c r="AN414" s="468">
        <v>12</v>
      </c>
      <c r="AO414" s="468">
        <v>2</v>
      </c>
      <c r="AP414" s="468">
        <v>1</v>
      </c>
      <c r="AQ414" s="476">
        <f ca="1">IF($AP414=1,IF(INDIRECT(ADDRESS(($AN414-1)*3+$AO414+5,$AP414+7))="",0,INDIRECT(ADDRESS(($AN414-1)*3+$AO414+5,$AP414+7))),IF(INDIRECT(ADDRESS(($AN414-1)*3+$AO414+5,$AP414+7))="",0,IF(COUNTIF(INDIRECT(ADDRESS(($AN414-1)*36+($AO414-1)*12+6,COLUMN())):INDIRECT(ADDRESS(($AN414-1)*36+($AO414-1)*12+$AP414+4,COLUMN())),INDIRECT(ADDRESS(($AN414-1)*3+$AO414+5,$AP414+7)))&gt;=1,0,INDIRECT(ADDRESS(($AN414-1)*3+$AO414+5,$AP414+7)))))</f>
        <v>0</v>
      </c>
      <c r="AR414" s="468">
        <f ca="1">COUNTIF(INDIRECT("H"&amp;(ROW()+12*(($AN414-1)*3+$AO414)-ROW())/12+5):INDIRECT("S"&amp;(ROW()+12*(($AN414-1)*3+$AO414)-ROW())/12+5),AQ414)</f>
        <v>0</v>
      </c>
      <c r="AS414" s="476">
        <f ca="1">IF($AP414=1,IF(INDIRECT(ADDRESS(($AN414-1)*3+$AO414+5,$AP414+20))="",0,INDIRECT(ADDRESS(($AN414-1)*3+$AO414+5,$AP414+20))),IF(INDIRECT(ADDRESS(($AN414-1)*3+$AO414+5,$AP414+20))="",0,IF(COUNTIF(INDIRECT(ADDRESS(($AN414-1)*36+($AO414-1)*12+6,COLUMN())):INDIRECT(ADDRESS(($AN414-1)*36+($AO414-1)*12+$AP414+4,COLUMN())),INDIRECT(ADDRESS(($AN414-1)*3+$AO414+5,$AP414+20)))&gt;=1,0,INDIRECT(ADDRESS(($AN414-1)*3+$AO414+5,$AP414+20)))))</f>
        <v>0</v>
      </c>
      <c r="AT414" s="468">
        <f ca="1">COUNTIF(INDIRECT("U"&amp;(ROW()+12*(($AN414-1)*3+$AO414)-ROW())/12+5):INDIRECT("AF"&amp;(ROW()+12*(($AN414-1)*3+$AO414)-ROW())/12+5),AS414)</f>
        <v>0</v>
      </c>
      <c r="AU414" s="468">
        <f ca="1">IF(AND(AQ414+AS414&gt;0,AR414+AT414&gt;0),COUNTIF(AU$6:AU413,"&gt;0")+1,0)</f>
        <v>0</v>
      </c>
    </row>
    <row r="415" spans="40:47" x14ac:dyDescent="0.15">
      <c r="AN415" s="468">
        <v>12</v>
      </c>
      <c r="AO415" s="468">
        <v>2</v>
      </c>
      <c r="AP415" s="468">
        <v>2</v>
      </c>
      <c r="AQ415" s="476">
        <f ca="1">IF($AP415=1,IF(INDIRECT(ADDRESS(($AN415-1)*3+$AO415+5,$AP415+7))="",0,INDIRECT(ADDRESS(($AN415-1)*3+$AO415+5,$AP415+7))),IF(INDIRECT(ADDRESS(($AN415-1)*3+$AO415+5,$AP415+7))="",0,IF(COUNTIF(INDIRECT(ADDRESS(($AN415-1)*36+($AO415-1)*12+6,COLUMN())):INDIRECT(ADDRESS(($AN415-1)*36+($AO415-1)*12+$AP415+4,COLUMN())),INDIRECT(ADDRESS(($AN415-1)*3+$AO415+5,$AP415+7)))&gt;=1,0,INDIRECT(ADDRESS(($AN415-1)*3+$AO415+5,$AP415+7)))))</f>
        <v>0</v>
      </c>
      <c r="AR415" s="468">
        <f ca="1">COUNTIF(INDIRECT("H"&amp;(ROW()+12*(($AN415-1)*3+$AO415)-ROW())/12+5):INDIRECT("S"&amp;(ROW()+12*(($AN415-1)*3+$AO415)-ROW())/12+5),AQ415)</f>
        <v>0</v>
      </c>
      <c r="AS415" s="476">
        <f ca="1">IF($AP415=1,IF(INDIRECT(ADDRESS(($AN415-1)*3+$AO415+5,$AP415+20))="",0,INDIRECT(ADDRESS(($AN415-1)*3+$AO415+5,$AP415+20))),IF(INDIRECT(ADDRESS(($AN415-1)*3+$AO415+5,$AP415+20))="",0,IF(COUNTIF(INDIRECT(ADDRESS(($AN415-1)*36+($AO415-1)*12+6,COLUMN())):INDIRECT(ADDRESS(($AN415-1)*36+($AO415-1)*12+$AP415+4,COLUMN())),INDIRECT(ADDRESS(($AN415-1)*3+$AO415+5,$AP415+20)))&gt;=1,0,INDIRECT(ADDRESS(($AN415-1)*3+$AO415+5,$AP415+20)))))</f>
        <v>0</v>
      </c>
      <c r="AT415" s="468">
        <f ca="1">COUNTIF(INDIRECT("U"&amp;(ROW()+12*(($AN415-1)*3+$AO415)-ROW())/12+5):INDIRECT("AF"&amp;(ROW()+12*(($AN415-1)*3+$AO415)-ROW())/12+5),AS415)</f>
        <v>0</v>
      </c>
      <c r="AU415" s="468">
        <f ca="1">IF(AND(AQ415+AS415&gt;0,AR415+AT415&gt;0),COUNTIF(AU$6:AU414,"&gt;0")+1,0)</f>
        <v>0</v>
      </c>
    </row>
    <row r="416" spans="40:47" x14ac:dyDescent="0.15">
      <c r="AN416" s="468">
        <v>12</v>
      </c>
      <c r="AO416" s="468">
        <v>2</v>
      </c>
      <c r="AP416" s="468">
        <v>3</v>
      </c>
      <c r="AQ416" s="476">
        <f ca="1">IF($AP416=1,IF(INDIRECT(ADDRESS(($AN416-1)*3+$AO416+5,$AP416+7))="",0,INDIRECT(ADDRESS(($AN416-1)*3+$AO416+5,$AP416+7))),IF(INDIRECT(ADDRESS(($AN416-1)*3+$AO416+5,$AP416+7))="",0,IF(COUNTIF(INDIRECT(ADDRESS(($AN416-1)*36+($AO416-1)*12+6,COLUMN())):INDIRECT(ADDRESS(($AN416-1)*36+($AO416-1)*12+$AP416+4,COLUMN())),INDIRECT(ADDRESS(($AN416-1)*3+$AO416+5,$AP416+7)))&gt;=1,0,INDIRECT(ADDRESS(($AN416-1)*3+$AO416+5,$AP416+7)))))</f>
        <v>0</v>
      </c>
      <c r="AR416" s="468">
        <f ca="1">COUNTIF(INDIRECT("H"&amp;(ROW()+12*(($AN416-1)*3+$AO416)-ROW())/12+5):INDIRECT("S"&amp;(ROW()+12*(($AN416-1)*3+$AO416)-ROW())/12+5),AQ416)</f>
        <v>0</v>
      </c>
      <c r="AS416" s="476">
        <f ca="1">IF($AP416=1,IF(INDIRECT(ADDRESS(($AN416-1)*3+$AO416+5,$AP416+20))="",0,INDIRECT(ADDRESS(($AN416-1)*3+$AO416+5,$AP416+20))),IF(INDIRECT(ADDRESS(($AN416-1)*3+$AO416+5,$AP416+20))="",0,IF(COUNTIF(INDIRECT(ADDRESS(($AN416-1)*36+($AO416-1)*12+6,COLUMN())):INDIRECT(ADDRESS(($AN416-1)*36+($AO416-1)*12+$AP416+4,COLUMN())),INDIRECT(ADDRESS(($AN416-1)*3+$AO416+5,$AP416+20)))&gt;=1,0,INDIRECT(ADDRESS(($AN416-1)*3+$AO416+5,$AP416+20)))))</f>
        <v>0</v>
      </c>
      <c r="AT416" s="468">
        <f ca="1">COUNTIF(INDIRECT("U"&amp;(ROW()+12*(($AN416-1)*3+$AO416)-ROW())/12+5):INDIRECT("AF"&amp;(ROW()+12*(($AN416-1)*3+$AO416)-ROW())/12+5),AS416)</f>
        <v>0</v>
      </c>
      <c r="AU416" s="468">
        <f ca="1">IF(AND(AQ416+AS416&gt;0,AR416+AT416&gt;0),COUNTIF(AU$6:AU415,"&gt;0")+1,0)</f>
        <v>0</v>
      </c>
    </row>
    <row r="417" spans="40:47" x14ac:dyDescent="0.15">
      <c r="AN417" s="468">
        <v>12</v>
      </c>
      <c r="AO417" s="468">
        <v>2</v>
      </c>
      <c r="AP417" s="468">
        <v>4</v>
      </c>
      <c r="AQ417" s="476">
        <f ca="1">IF($AP417=1,IF(INDIRECT(ADDRESS(($AN417-1)*3+$AO417+5,$AP417+7))="",0,INDIRECT(ADDRESS(($AN417-1)*3+$AO417+5,$AP417+7))),IF(INDIRECT(ADDRESS(($AN417-1)*3+$AO417+5,$AP417+7))="",0,IF(COUNTIF(INDIRECT(ADDRESS(($AN417-1)*36+($AO417-1)*12+6,COLUMN())):INDIRECT(ADDRESS(($AN417-1)*36+($AO417-1)*12+$AP417+4,COLUMN())),INDIRECT(ADDRESS(($AN417-1)*3+$AO417+5,$AP417+7)))&gt;=1,0,INDIRECT(ADDRESS(($AN417-1)*3+$AO417+5,$AP417+7)))))</f>
        <v>0</v>
      </c>
      <c r="AR417" s="468">
        <f ca="1">COUNTIF(INDIRECT("H"&amp;(ROW()+12*(($AN417-1)*3+$AO417)-ROW())/12+5):INDIRECT("S"&amp;(ROW()+12*(($AN417-1)*3+$AO417)-ROW())/12+5),AQ417)</f>
        <v>0</v>
      </c>
      <c r="AS417" s="476">
        <f ca="1">IF($AP417=1,IF(INDIRECT(ADDRESS(($AN417-1)*3+$AO417+5,$AP417+20))="",0,INDIRECT(ADDRESS(($AN417-1)*3+$AO417+5,$AP417+20))),IF(INDIRECT(ADDRESS(($AN417-1)*3+$AO417+5,$AP417+20))="",0,IF(COUNTIF(INDIRECT(ADDRESS(($AN417-1)*36+($AO417-1)*12+6,COLUMN())):INDIRECT(ADDRESS(($AN417-1)*36+($AO417-1)*12+$AP417+4,COLUMN())),INDIRECT(ADDRESS(($AN417-1)*3+$AO417+5,$AP417+20)))&gt;=1,0,INDIRECT(ADDRESS(($AN417-1)*3+$AO417+5,$AP417+20)))))</f>
        <v>0</v>
      </c>
      <c r="AT417" s="468">
        <f ca="1">COUNTIF(INDIRECT("U"&amp;(ROW()+12*(($AN417-1)*3+$AO417)-ROW())/12+5):INDIRECT("AF"&amp;(ROW()+12*(($AN417-1)*3+$AO417)-ROW())/12+5),AS417)</f>
        <v>0</v>
      </c>
      <c r="AU417" s="468">
        <f ca="1">IF(AND(AQ417+AS417&gt;0,AR417+AT417&gt;0),COUNTIF(AU$6:AU416,"&gt;0")+1,0)</f>
        <v>0</v>
      </c>
    </row>
    <row r="418" spans="40:47" x14ac:dyDescent="0.15">
      <c r="AN418" s="468">
        <v>12</v>
      </c>
      <c r="AO418" s="468">
        <v>2</v>
      </c>
      <c r="AP418" s="468">
        <v>5</v>
      </c>
      <c r="AQ418" s="476">
        <f ca="1">IF($AP418=1,IF(INDIRECT(ADDRESS(($AN418-1)*3+$AO418+5,$AP418+7))="",0,INDIRECT(ADDRESS(($AN418-1)*3+$AO418+5,$AP418+7))),IF(INDIRECT(ADDRESS(($AN418-1)*3+$AO418+5,$AP418+7))="",0,IF(COUNTIF(INDIRECT(ADDRESS(($AN418-1)*36+($AO418-1)*12+6,COLUMN())):INDIRECT(ADDRESS(($AN418-1)*36+($AO418-1)*12+$AP418+4,COLUMN())),INDIRECT(ADDRESS(($AN418-1)*3+$AO418+5,$AP418+7)))&gt;=1,0,INDIRECT(ADDRESS(($AN418-1)*3+$AO418+5,$AP418+7)))))</f>
        <v>0</v>
      </c>
      <c r="AR418" s="468">
        <f ca="1">COUNTIF(INDIRECT("H"&amp;(ROW()+12*(($AN418-1)*3+$AO418)-ROW())/12+5):INDIRECT("S"&amp;(ROW()+12*(($AN418-1)*3+$AO418)-ROW())/12+5),AQ418)</f>
        <v>0</v>
      </c>
      <c r="AS418" s="476">
        <f ca="1">IF($AP418=1,IF(INDIRECT(ADDRESS(($AN418-1)*3+$AO418+5,$AP418+20))="",0,INDIRECT(ADDRESS(($AN418-1)*3+$AO418+5,$AP418+20))),IF(INDIRECT(ADDRESS(($AN418-1)*3+$AO418+5,$AP418+20))="",0,IF(COUNTIF(INDIRECT(ADDRESS(($AN418-1)*36+($AO418-1)*12+6,COLUMN())):INDIRECT(ADDRESS(($AN418-1)*36+($AO418-1)*12+$AP418+4,COLUMN())),INDIRECT(ADDRESS(($AN418-1)*3+$AO418+5,$AP418+20)))&gt;=1,0,INDIRECT(ADDRESS(($AN418-1)*3+$AO418+5,$AP418+20)))))</f>
        <v>0</v>
      </c>
      <c r="AT418" s="468">
        <f ca="1">COUNTIF(INDIRECT("U"&amp;(ROW()+12*(($AN418-1)*3+$AO418)-ROW())/12+5):INDIRECT("AF"&amp;(ROW()+12*(($AN418-1)*3+$AO418)-ROW())/12+5),AS418)</f>
        <v>0</v>
      </c>
      <c r="AU418" s="468">
        <f ca="1">IF(AND(AQ418+AS418&gt;0,AR418+AT418&gt;0),COUNTIF(AU$6:AU417,"&gt;0")+1,0)</f>
        <v>0</v>
      </c>
    </row>
    <row r="419" spans="40:47" x14ac:dyDescent="0.15">
      <c r="AN419" s="468">
        <v>12</v>
      </c>
      <c r="AO419" s="468">
        <v>2</v>
      </c>
      <c r="AP419" s="468">
        <v>6</v>
      </c>
      <c r="AQ419" s="476">
        <f ca="1">IF($AP419=1,IF(INDIRECT(ADDRESS(($AN419-1)*3+$AO419+5,$AP419+7))="",0,INDIRECT(ADDRESS(($AN419-1)*3+$AO419+5,$AP419+7))),IF(INDIRECT(ADDRESS(($AN419-1)*3+$AO419+5,$AP419+7))="",0,IF(COUNTIF(INDIRECT(ADDRESS(($AN419-1)*36+($AO419-1)*12+6,COLUMN())):INDIRECT(ADDRESS(($AN419-1)*36+($AO419-1)*12+$AP419+4,COLUMN())),INDIRECT(ADDRESS(($AN419-1)*3+$AO419+5,$AP419+7)))&gt;=1,0,INDIRECT(ADDRESS(($AN419-1)*3+$AO419+5,$AP419+7)))))</f>
        <v>0</v>
      </c>
      <c r="AR419" s="468">
        <f ca="1">COUNTIF(INDIRECT("H"&amp;(ROW()+12*(($AN419-1)*3+$AO419)-ROW())/12+5):INDIRECT("S"&amp;(ROW()+12*(($AN419-1)*3+$AO419)-ROW())/12+5),AQ419)</f>
        <v>0</v>
      </c>
      <c r="AS419" s="476">
        <f ca="1">IF($AP419=1,IF(INDIRECT(ADDRESS(($AN419-1)*3+$AO419+5,$AP419+20))="",0,INDIRECT(ADDRESS(($AN419-1)*3+$AO419+5,$AP419+20))),IF(INDIRECT(ADDRESS(($AN419-1)*3+$AO419+5,$AP419+20))="",0,IF(COUNTIF(INDIRECT(ADDRESS(($AN419-1)*36+($AO419-1)*12+6,COLUMN())):INDIRECT(ADDRESS(($AN419-1)*36+($AO419-1)*12+$AP419+4,COLUMN())),INDIRECT(ADDRESS(($AN419-1)*3+$AO419+5,$AP419+20)))&gt;=1,0,INDIRECT(ADDRESS(($AN419-1)*3+$AO419+5,$AP419+20)))))</f>
        <v>0</v>
      </c>
      <c r="AT419" s="468">
        <f ca="1">COUNTIF(INDIRECT("U"&amp;(ROW()+12*(($AN419-1)*3+$AO419)-ROW())/12+5):INDIRECT("AF"&amp;(ROW()+12*(($AN419-1)*3+$AO419)-ROW())/12+5),AS419)</f>
        <v>0</v>
      </c>
      <c r="AU419" s="468">
        <f ca="1">IF(AND(AQ419+AS419&gt;0,AR419+AT419&gt;0),COUNTIF(AU$6:AU418,"&gt;0")+1,0)</f>
        <v>0</v>
      </c>
    </row>
    <row r="420" spans="40:47" x14ac:dyDescent="0.15">
      <c r="AN420" s="468">
        <v>12</v>
      </c>
      <c r="AO420" s="468">
        <v>2</v>
      </c>
      <c r="AP420" s="468">
        <v>7</v>
      </c>
      <c r="AQ420" s="476">
        <f ca="1">IF($AP420=1,IF(INDIRECT(ADDRESS(($AN420-1)*3+$AO420+5,$AP420+7))="",0,INDIRECT(ADDRESS(($AN420-1)*3+$AO420+5,$AP420+7))),IF(INDIRECT(ADDRESS(($AN420-1)*3+$AO420+5,$AP420+7))="",0,IF(COUNTIF(INDIRECT(ADDRESS(($AN420-1)*36+($AO420-1)*12+6,COLUMN())):INDIRECT(ADDRESS(($AN420-1)*36+($AO420-1)*12+$AP420+4,COLUMN())),INDIRECT(ADDRESS(($AN420-1)*3+$AO420+5,$AP420+7)))&gt;=1,0,INDIRECT(ADDRESS(($AN420-1)*3+$AO420+5,$AP420+7)))))</f>
        <v>0</v>
      </c>
      <c r="AR420" s="468">
        <f ca="1">COUNTIF(INDIRECT("H"&amp;(ROW()+12*(($AN420-1)*3+$AO420)-ROW())/12+5):INDIRECT("S"&amp;(ROW()+12*(($AN420-1)*3+$AO420)-ROW())/12+5),AQ420)</f>
        <v>0</v>
      </c>
      <c r="AS420" s="476">
        <f ca="1">IF($AP420=1,IF(INDIRECT(ADDRESS(($AN420-1)*3+$AO420+5,$AP420+20))="",0,INDIRECT(ADDRESS(($AN420-1)*3+$AO420+5,$AP420+20))),IF(INDIRECT(ADDRESS(($AN420-1)*3+$AO420+5,$AP420+20))="",0,IF(COUNTIF(INDIRECT(ADDRESS(($AN420-1)*36+($AO420-1)*12+6,COLUMN())):INDIRECT(ADDRESS(($AN420-1)*36+($AO420-1)*12+$AP420+4,COLUMN())),INDIRECT(ADDRESS(($AN420-1)*3+$AO420+5,$AP420+20)))&gt;=1,0,INDIRECT(ADDRESS(($AN420-1)*3+$AO420+5,$AP420+20)))))</f>
        <v>0</v>
      </c>
      <c r="AT420" s="468">
        <f ca="1">COUNTIF(INDIRECT("U"&amp;(ROW()+12*(($AN420-1)*3+$AO420)-ROW())/12+5):INDIRECT("AF"&amp;(ROW()+12*(($AN420-1)*3+$AO420)-ROW())/12+5),AS420)</f>
        <v>0</v>
      </c>
      <c r="AU420" s="468">
        <f ca="1">IF(AND(AQ420+AS420&gt;0,AR420+AT420&gt;0),COUNTIF(AU$6:AU419,"&gt;0")+1,0)</f>
        <v>0</v>
      </c>
    </row>
    <row r="421" spans="40:47" x14ac:dyDescent="0.15">
      <c r="AN421" s="468">
        <v>12</v>
      </c>
      <c r="AO421" s="468">
        <v>2</v>
      </c>
      <c r="AP421" s="468">
        <v>8</v>
      </c>
      <c r="AQ421" s="476">
        <f ca="1">IF($AP421=1,IF(INDIRECT(ADDRESS(($AN421-1)*3+$AO421+5,$AP421+7))="",0,INDIRECT(ADDRESS(($AN421-1)*3+$AO421+5,$AP421+7))),IF(INDIRECT(ADDRESS(($AN421-1)*3+$AO421+5,$AP421+7))="",0,IF(COUNTIF(INDIRECT(ADDRESS(($AN421-1)*36+($AO421-1)*12+6,COLUMN())):INDIRECT(ADDRESS(($AN421-1)*36+($AO421-1)*12+$AP421+4,COLUMN())),INDIRECT(ADDRESS(($AN421-1)*3+$AO421+5,$AP421+7)))&gt;=1,0,INDIRECT(ADDRESS(($AN421-1)*3+$AO421+5,$AP421+7)))))</f>
        <v>0</v>
      </c>
      <c r="AR421" s="468">
        <f ca="1">COUNTIF(INDIRECT("H"&amp;(ROW()+12*(($AN421-1)*3+$AO421)-ROW())/12+5):INDIRECT("S"&amp;(ROW()+12*(($AN421-1)*3+$AO421)-ROW())/12+5),AQ421)</f>
        <v>0</v>
      </c>
      <c r="AS421" s="476">
        <f ca="1">IF($AP421=1,IF(INDIRECT(ADDRESS(($AN421-1)*3+$AO421+5,$AP421+20))="",0,INDIRECT(ADDRESS(($AN421-1)*3+$AO421+5,$AP421+20))),IF(INDIRECT(ADDRESS(($AN421-1)*3+$AO421+5,$AP421+20))="",0,IF(COUNTIF(INDIRECT(ADDRESS(($AN421-1)*36+($AO421-1)*12+6,COLUMN())):INDIRECT(ADDRESS(($AN421-1)*36+($AO421-1)*12+$AP421+4,COLUMN())),INDIRECT(ADDRESS(($AN421-1)*3+$AO421+5,$AP421+20)))&gt;=1,0,INDIRECT(ADDRESS(($AN421-1)*3+$AO421+5,$AP421+20)))))</f>
        <v>0</v>
      </c>
      <c r="AT421" s="468">
        <f ca="1">COUNTIF(INDIRECT("U"&amp;(ROW()+12*(($AN421-1)*3+$AO421)-ROW())/12+5):INDIRECT("AF"&amp;(ROW()+12*(($AN421-1)*3+$AO421)-ROW())/12+5),AS421)</f>
        <v>0</v>
      </c>
      <c r="AU421" s="468">
        <f ca="1">IF(AND(AQ421+AS421&gt;0,AR421+AT421&gt;0),COUNTIF(AU$6:AU420,"&gt;0")+1,0)</f>
        <v>0</v>
      </c>
    </row>
    <row r="422" spans="40:47" x14ac:dyDescent="0.15">
      <c r="AN422" s="468">
        <v>12</v>
      </c>
      <c r="AO422" s="468">
        <v>2</v>
      </c>
      <c r="AP422" s="468">
        <v>9</v>
      </c>
      <c r="AQ422" s="476">
        <f ca="1">IF($AP422=1,IF(INDIRECT(ADDRESS(($AN422-1)*3+$AO422+5,$AP422+7))="",0,INDIRECT(ADDRESS(($AN422-1)*3+$AO422+5,$AP422+7))),IF(INDIRECT(ADDRESS(($AN422-1)*3+$AO422+5,$AP422+7))="",0,IF(COUNTIF(INDIRECT(ADDRESS(($AN422-1)*36+($AO422-1)*12+6,COLUMN())):INDIRECT(ADDRESS(($AN422-1)*36+($AO422-1)*12+$AP422+4,COLUMN())),INDIRECT(ADDRESS(($AN422-1)*3+$AO422+5,$AP422+7)))&gt;=1,0,INDIRECT(ADDRESS(($AN422-1)*3+$AO422+5,$AP422+7)))))</f>
        <v>0</v>
      </c>
      <c r="AR422" s="468">
        <f ca="1">COUNTIF(INDIRECT("H"&amp;(ROW()+12*(($AN422-1)*3+$AO422)-ROW())/12+5):INDIRECT("S"&amp;(ROW()+12*(($AN422-1)*3+$AO422)-ROW())/12+5),AQ422)</f>
        <v>0</v>
      </c>
      <c r="AS422" s="476">
        <f ca="1">IF($AP422=1,IF(INDIRECT(ADDRESS(($AN422-1)*3+$AO422+5,$AP422+20))="",0,INDIRECT(ADDRESS(($AN422-1)*3+$AO422+5,$AP422+20))),IF(INDIRECT(ADDRESS(($AN422-1)*3+$AO422+5,$AP422+20))="",0,IF(COUNTIF(INDIRECT(ADDRESS(($AN422-1)*36+($AO422-1)*12+6,COLUMN())):INDIRECT(ADDRESS(($AN422-1)*36+($AO422-1)*12+$AP422+4,COLUMN())),INDIRECT(ADDRESS(($AN422-1)*3+$AO422+5,$AP422+20)))&gt;=1,0,INDIRECT(ADDRESS(($AN422-1)*3+$AO422+5,$AP422+20)))))</f>
        <v>0</v>
      </c>
      <c r="AT422" s="468">
        <f ca="1">COUNTIF(INDIRECT("U"&amp;(ROW()+12*(($AN422-1)*3+$AO422)-ROW())/12+5):INDIRECT("AF"&amp;(ROW()+12*(($AN422-1)*3+$AO422)-ROW())/12+5),AS422)</f>
        <v>0</v>
      </c>
      <c r="AU422" s="468">
        <f ca="1">IF(AND(AQ422+AS422&gt;0,AR422+AT422&gt;0),COUNTIF(AU$6:AU421,"&gt;0")+1,0)</f>
        <v>0</v>
      </c>
    </row>
    <row r="423" spans="40:47" x14ac:dyDescent="0.15">
      <c r="AN423" s="468">
        <v>12</v>
      </c>
      <c r="AO423" s="468">
        <v>2</v>
      </c>
      <c r="AP423" s="468">
        <v>10</v>
      </c>
      <c r="AQ423" s="476">
        <f ca="1">IF($AP423=1,IF(INDIRECT(ADDRESS(($AN423-1)*3+$AO423+5,$AP423+7))="",0,INDIRECT(ADDRESS(($AN423-1)*3+$AO423+5,$AP423+7))),IF(INDIRECT(ADDRESS(($AN423-1)*3+$AO423+5,$AP423+7))="",0,IF(COUNTIF(INDIRECT(ADDRESS(($AN423-1)*36+($AO423-1)*12+6,COLUMN())):INDIRECT(ADDRESS(($AN423-1)*36+($AO423-1)*12+$AP423+4,COLUMN())),INDIRECT(ADDRESS(($AN423-1)*3+$AO423+5,$AP423+7)))&gt;=1,0,INDIRECT(ADDRESS(($AN423-1)*3+$AO423+5,$AP423+7)))))</f>
        <v>0</v>
      </c>
      <c r="AR423" s="468">
        <f ca="1">COUNTIF(INDIRECT("H"&amp;(ROW()+12*(($AN423-1)*3+$AO423)-ROW())/12+5):INDIRECT("S"&amp;(ROW()+12*(($AN423-1)*3+$AO423)-ROW())/12+5),AQ423)</f>
        <v>0</v>
      </c>
      <c r="AS423" s="476">
        <f ca="1">IF($AP423=1,IF(INDIRECT(ADDRESS(($AN423-1)*3+$AO423+5,$AP423+20))="",0,INDIRECT(ADDRESS(($AN423-1)*3+$AO423+5,$AP423+20))),IF(INDIRECT(ADDRESS(($AN423-1)*3+$AO423+5,$AP423+20))="",0,IF(COUNTIF(INDIRECT(ADDRESS(($AN423-1)*36+($AO423-1)*12+6,COLUMN())):INDIRECT(ADDRESS(($AN423-1)*36+($AO423-1)*12+$AP423+4,COLUMN())),INDIRECT(ADDRESS(($AN423-1)*3+$AO423+5,$AP423+20)))&gt;=1,0,INDIRECT(ADDRESS(($AN423-1)*3+$AO423+5,$AP423+20)))))</f>
        <v>0</v>
      </c>
      <c r="AT423" s="468">
        <f ca="1">COUNTIF(INDIRECT("U"&amp;(ROW()+12*(($AN423-1)*3+$AO423)-ROW())/12+5):INDIRECT("AF"&amp;(ROW()+12*(($AN423-1)*3+$AO423)-ROW())/12+5),AS423)</f>
        <v>0</v>
      </c>
      <c r="AU423" s="468">
        <f ca="1">IF(AND(AQ423+AS423&gt;0,AR423+AT423&gt;0),COUNTIF(AU$6:AU422,"&gt;0")+1,0)</f>
        <v>0</v>
      </c>
    </row>
    <row r="424" spans="40:47" x14ac:dyDescent="0.15">
      <c r="AN424" s="468">
        <v>12</v>
      </c>
      <c r="AO424" s="468">
        <v>2</v>
      </c>
      <c r="AP424" s="468">
        <v>11</v>
      </c>
      <c r="AQ424" s="476">
        <f ca="1">IF($AP424=1,IF(INDIRECT(ADDRESS(($AN424-1)*3+$AO424+5,$AP424+7))="",0,INDIRECT(ADDRESS(($AN424-1)*3+$AO424+5,$AP424+7))),IF(INDIRECT(ADDRESS(($AN424-1)*3+$AO424+5,$AP424+7))="",0,IF(COUNTIF(INDIRECT(ADDRESS(($AN424-1)*36+($AO424-1)*12+6,COLUMN())):INDIRECT(ADDRESS(($AN424-1)*36+($AO424-1)*12+$AP424+4,COLUMN())),INDIRECT(ADDRESS(($AN424-1)*3+$AO424+5,$AP424+7)))&gt;=1,0,INDIRECT(ADDRESS(($AN424-1)*3+$AO424+5,$AP424+7)))))</f>
        <v>0</v>
      </c>
      <c r="AR424" s="468">
        <f ca="1">COUNTIF(INDIRECT("H"&amp;(ROW()+12*(($AN424-1)*3+$AO424)-ROW())/12+5):INDIRECT("S"&amp;(ROW()+12*(($AN424-1)*3+$AO424)-ROW())/12+5),AQ424)</f>
        <v>0</v>
      </c>
      <c r="AS424" s="476">
        <f ca="1">IF($AP424=1,IF(INDIRECT(ADDRESS(($AN424-1)*3+$AO424+5,$AP424+20))="",0,INDIRECT(ADDRESS(($AN424-1)*3+$AO424+5,$AP424+20))),IF(INDIRECT(ADDRESS(($AN424-1)*3+$AO424+5,$AP424+20))="",0,IF(COUNTIF(INDIRECT(ADDRESS(($AN424-1)*36+($AO424-1)*12+6,COLUMN())):INDIRECT(ADDRESS(($AN424-1)*36+($AO424-1)*12+$AP424+4,COLUMN())),INDIRECT(ADDRESS(($AN424-1)*3+$AO424+5,$AP424+20)))&gt;=1,0,INDIRECT(ADDRESS(($AN424-1)*3+$AO424+5,$AP424+20)))))</f>
        <v>0</v>
      </c>
      <c r="AT424" s="468">
        <f ca="1">COUNTIF(INDIRECT("U"&amp;(ROW()+12*(($AN424-1)*3+$AO424)-ROW())/12+5):INDIRECT("AF"&amp;(ROW()+12*(($AN424-1)*3+$AO424)-ROW())/12+5),AS424)</f>
        <v>0</v>
      </c>
      <c r="AU424" s="468">
        <f ca="1">IF(AND(AQ424+AS424&gt;0,AR424+AT424&gt;0),COUNTIF(AU$6:AU423,"&gt;0")+1,0)</f>
        <v>0</v>
      </c>
    </row>
    <row r="425" spans="40:47" x14ac:dyDescent="0.15">
      <c r="AN425" s="468">
        <v>12</v>
      </c>
      <c r="AO425" s="468">
        <v>2</v>
      </c>
      <c r="AP425" s="468">
        <v>12</v>
      </c>
      <c r="AQ425" s="476">
        <f ca="1">IF($AP425=1,IF(INDIRECT(ADDRESS(($AN425-1)*3+$AO425+5,$AP425+7))="",0,INDIRECT(ADDRESS(($AN425-1)*3+$AO425+5,$AP425+7))),IF(INDIRECT(ADDRESS(($AN425-1)*3+$AO425+5,$AP425+7))="",0,IF(COUNTIF(INDIRECT(ADDRESS(($AN425-1)*36+($AO425-1)*12+6,COLUMN())):INDIRECT(ADDRESS(($AN425-1)*36+($AO425-1)*12+$AP425+4,COLUMN())),INDIRECT(ADDRESS(($AN425-1)*3+$AO425+5,$AP425+7)))&gt;=1,0,INDIRECT(ADDRESS(($AN425-1)*3+$AO425+5,$AP425+7)))))</f>
        <v>0</v>
      </c>
      <c r="AR425" s="468">
        <f ca="1">COUNTIF(INDIRECT("H"&amp;(ROW()+12*(($AN425-1)*3+$AO425)-ROW())/12+5):INDIRECT("S"&amp;(ROW()+12*(($AN425-1)*3+$AO425)-ROW())/12+5),AQ425)</f>
        <v>0</v>
      </c>
      <c r="AS425" s="476">
        <f ca="1">IF($AP425=1,IF(INDIRECT(ADDRESS(($AN425-1)*3+$AO425+5,$AP425+20))="",0,INDIRECT(ADDRESS(($AN425-1)*3+$AO425+5,$AP425+20))),IF(INDIRECT(ADDRESS(($AN425-1)*3+$AO425+5,$AP425+20))="",0,IF(COUNTIF(INDIRECT(ADDRESS(($AN425-1)*36+($AO425-1)*12+6,COLUMN())):INDIRECT(ADDRESS(($AN425-1)*36+($AO425-1)*12+$AP425+4,COLUMN())),INDIRECT(ADDRESS(($AN425-1)*3+$AO425+5,$AP425+20)))&gt;=1,0,INDIRECT(ADDRESS(($AN425-1)*3+$AO425+5,$AP425+20)))))</f>
        <v>0</v>
      </c>
      <c r="AT425" s="468">
        <f ca="1">COUNTIF(INDIRECT("U"&amp;(ROW()+12*(($AN425-1)*3+$AO425)-ROW())/12+5):INDIRECT("AF"&amp;(ROW()+12*(($AN425-1)*3+$AO425)-ROW())/12+5),AS425)</f>
        <v>0</v>
      </c>
      <c r="AU425" s="468">
        <f ca="1">IF(AND(AQ425+AS425&gt;0,AR425+AT425&gt;0),COUNTIF(AU$6:AU424,"&gt;0")+1,0)</f>
        <v>0</v>
      </c>
    </row>
    <row r="426" spans="40:47" x14ac:dyDescent="0.15">
      <c r="AN426" s="468">
        <v>12</v>
      </c>
      <c r="AO426" s="468">
        <v>3</v>
      </c>
      <c r="AP426" s="468">
        <v>1</v>
      </c>
      <c r="AQ426" s="476">
        <f ca="1">IF($AP426=1,IF(INDIRECT(ADDRESS(($AN426-1)*3+$AO426+5,$AP426+7))="",0,INDIRECT(ADDRESS(($AN426-1)*3+$AO426+5,$AP426+7))),IF(INDIRECT(ADDRESS(($AN426-1)*3+$AO426+5,$AP426+7))="",0,IF(COUNTIF(INDIRECT(ADDRESS(($AN426-1)*36+($AO426-1)*12+6,COLUMN())):INDIRECT(ADDRESS(($AN426-1)*36+($AO426-1)*12+$AP426+4,COLUMN())),INDIRECT(ADDRESS(($AN426-1)*3+$AO426+5,$AP426+7)))&gt;=1,0,INDIRECT(ADDRESS(($AN426-1)*3+$AO426+5,$AP426+7)))))</f>
        <v>0</v>
      </c>
      <c r="AR426" s="468">
        <f ca="1">COUNTIF(INDIRECT("H"&amp;(ROW()+12*(($AN426-1)*3+$AO426)-ROW())/12+5):INDIRECT("S"&amp;(ROW()+12*(($AN426-1)*3+$AO426)-ROW())/12+5),AQ426)</f>
        <v>0</v>
      </c>
      <c r="AS426" s="476">
        <f ca="1">IF($AP426=1,IF(INDIRECT(ADDRESS(($AN426-1)*3+$AO426+5,$AP426+20))="",0,INDIRECT(ADDRESS(($AN426-1)*3+$AO426+5,$AP426+20))),IF(INDIRECT(ADDRESS(($AN426-1)*3+$AO426+5,$AP426+20))="",0,IF(COUNTIF(INDIRECT(ADDRESS(($AN426-1)*36+($AO426-1)*12+6,COLUMN())):INDIRECT(ADDRESS(($AN426-1)*36+($AO426-1)*12+$AP426+4,COLUMN())),INDIRECT(ADDRESS(($AN426-1)*3+$AO426+5,$AP426+20)))&gt;=1,0,INDIRECT(ADDRESS(($AN426-1)*3+$AO426+5,$AP426+20)))))</f>
        <v>0</v>
      </c>
      <c r="AT426" s="468">
        <f ca="1">COUNTIF(INDIRECT("U"&amp;(ROW()+12*(($AN426-1)*3+$AO426)-ROW())/12+5):INDIRECT("AF"&amp;(ROW()+12*(($AN426-1)*3+$AO426)-ROW())/12+5),AS426)</f>
        <v>0</v>
      </c>
      <c r="AU426" s="468">
        <f ca="1">IF(AND(AQ426+AS426&gt;0,AR426+AT426&gt;0),COUNTIF(AU$6:AU425,"&gt;0")+1,0)</f>
        <v>0</v>
      </c>
    </row>
    <row r="427" spans="40:47" x14ac:dyDescent="0.15">
      <c r="AN427" s="468">
        <v>12</v>
      </c>
      <c r="AO427" s="468">
        <v>3</v>
      </c>
      <c r="AP427" s="468">
        <v>2</v>
      </c>
      <c r="AQ427" s="476">
        <f ca="1">IF($AP427=1,IF(INDIRECT(ADDRESS(($AN427-1)*3+$AO427+5,$AP427+7))="",0,INDIRECT(ADDRESS(($AN427-1)*3+$AO427+5,$AP427+7))),IF(INDIRECT(ADDRESS(($AN427-1)*3+$AO427+5,$AP427+7))="",0,IF(COUNTIF(INDIRECT(ADDRESS(($AN427-1)*36+($AO427-1)*12+6,COLUMN())):INDIRECT(ADDRESS(($AN427-1)*36+($AO427-1)*12+$AP427+4,COLUMN())),INDIRECT(ADDRESS(($AN427-1)*3+$AO427+5,$AP427+7)))&gt;=1,0,INDIRECT(ADDRESS(($AN427-1)*3+$AO427+5,$AP427+7)))))</f>
        <v>0</v>
      </c>
      <c r="AR427" s="468">
        <f ca="1">COUNTIF(INDIRECT("H"&amp;(ROW()+12*(($AN427-1)*3+$AO427)-ROW())/12+5):INDIRECT("S"&amp;(ROW()+12*(($AN427-1)*3+$AO427)-ROW())/12+5),AQ427)</f>
        <v>0</v>
      </c>
      <c r="AS427" s="476">
        <f ca="1">IF($AP427=1,IF(INDIRECT(ADDRESS(($AN427-1)*3+$AO427+5,$AP427+20))="",0,INDIRECT(ADDRESS(($AN427-1)*3+$AO427+5,$AP427+20))),IF(INDIRECT(ADDRESS(($AN427-1)*3+$AO427+5,$AP427+20))="",0,IF(COUNTIF(INDIRECT(ADDRESS(($AN427-1)*36+($AO427-1)*12+6,COLUMN())):INDIRECT(ADDRESS(($AN427-1)*36+($AO427-1)*12+$AP427+4,COLUMN())),INDIRECT(ADDRESS(($AN427-1)*3+$AO427+5,$AP427+20)))&gt;=1,0,INDIRECT(ADDRESS(($AN427-1)*3+$AO427+5,$AP427+20)))))</f>
        <v>0</v>
      </c>
      <c r="AT427" s="468">
        <f ca="1">COUNTIF(INDIRECT("U"&amp;(ROW()+12*(($AN427-1)*3+$AO427)-ROW())/12+5):INDIRECT("AF"&amp;(ROW()+12*(($AN427-1)*3+$AO427)-ROW())/12+5),AS427)</f>
        <v>0</v>
      </c>
      <c r="AU427" s="468">
        <f ca="1">IF(AND(AQ427+AS427&gt;0,AR427+AT427&gt;0),COUNTIF(AU$6:AU426,"&gt;0")+1,0)</f>
        <v>0</v>
      </c>
    </row>
    <row r="428" spans="40:47" x14ac:dyDescent="0.15">
      <c r="AN428" s="468">
        <v>12</v>
      </c>
      <c r="AO428" s="468">
        <v>3</v>
      </c>
      <c r="AP428" s="468">
        <v>3</v>
      </c>
      <c r="AQ428" s="476">
        <f ca="1">IF($AP428=1,IF(INDIRECT(ADDRESS(($AN428-1)*3+$AO428+5,$AP428+7))="",0,INDIRECT(ADDRESS(($AN428-1)*3+$AO428+5,$AP428+7))),IF(INDIRECT(ADDRESS(($AN428-1)*3+$AO428+5,$AP428+7))="",0,IF(COUNTIF(INDIRECT(ADDRESS(($AN428-1)*36+($AO428-1)*12+6,COLUMN())):INDIRECT(ADDRESS(($AN428-1)*36+($AO428-1)*12+$AP428+4,COLUMN())),INDIRECT(ADDRESS(($AN428-1)*3+$AO428+5,$AP428+7)))&gt;=1,0,INDIRECT(ADDRESS(($AN428-1)*3+$AO428+5,$AP428+7)))))</f>
        <v>0</v>
      </c>
      <c r="AR428" s="468">
        <f ca="1">COUNTIF(INDIRECT("H"&amp;(ROW()+12*(($AN428-1)*3+$AO428)-ROW())/12+5):INDIRECT("S"&amp;(ROW()+12*(($AN428-1)*3+$AO428)-ROW())/12+5),AQ428)</f>
        <v>0</v>
      </c>
      <c r="AS428" s="476">
        <f ca="1">IF($AP428=1,IF(INDIRECT(ADDRESS(($AN428-1)*3+$AO428+5,$AP428+20))="",0,INDIRECT(ADDRESS(($AN428-1)*3+$AO428+5,$AP428+20))),IF(INDIRECT(ADDRESS(($AN428-1)*3+$AO428+5,$AP428+20))="",0,IF(COUNTIF(INDIRECT(ADDRESS(($AN428-1)*36+($AO428-1)*12+6,COLUMN())):INDIRECT(ADDRESS(($AN428-1)*36+($AO428-1)*12+$AP428+4,COLUMN())),INDIRECT(ADDRESS(($AN428-1)*3+$AO428+5,$AP428+20)))&gt;=1,0,INDIRECT(ADDRESS(($AN428-1)*3+$AO428+5,$AP428+20)))))</f>
        <v>0</v>
      </c>
      <c r="AT428" s="468">
        <f ca="1">COUNTIF(INDIRECT("U"&amp;(ROW()+12*(($AN428-1)*3+$AO428)-ROW())/12+5):INDIRECT("AF"&amp;(ROW()+12*(($AN428-1)*3+$AO428)-ROW())/12+5),AS428)</f>
        <v>0</v>
      </c>
      <c r="AU428" s="468">
        <f ca="1">IF(AND(AQ428+AS428&gt;0,AR428+AT428&gt;0),COUNTIF(AU$6:AU427,"&gt;0")+1,0)</f>
        <v>0</v>
      </c>
    </row>
    <row r="429" spans="40:47" x14ac:dyDescent="0.15">
      <c r="AN429" s="468">
        <v>12</v>
      </c>
      <c r="AO429" s="468">
        <v>3</v>
      </c>
      <c r="AP429" s="468">
        <v>4</v>
      </c>
      <c r="AQ429" s="476">
        <f ca="1">IF($AP429=1,IF(INDIRECT(ADDRESS(($AN429-1)*3+$AO429+5,$AP429+7))="",0,INDIRECT(ADDRESS(($AN429-1)*3+$AO429+5,$AP429+7))),IF(INDIRECT(ADDRESS(($AN429-1)*3+$AO429+5,$AP429+7))="",0,IF(COUNTIF(INDIRECT(ADDRESS(($AN429-1)*36+($AO429-1)*12+6,COLUMN())):INDIRECT(ADDRESS(($AN429-1)*36+($AO429-1)*12+$AP429+4,COLUMN())),INDIRECT(ADDRESS(($AN429-1)*3+$AO429+5,$AP429+7)))&gt;=1,0,INDIRECT(ADDRESS(($AN429-1)*3+$AO429+5,$AP429+7)))))</f>
        <v>0</v>
      </c>
      <c r="AR429" s="468">
        <f ca="1">COUNTIF(INDIRECT("H"&amp;(ROW()+12*(($AN429-1)*3+$AO429)-ROW())/12+5):INDIRECT("S"&amp;(ROW()+12*(($AN429-1)*3+$AO429)-ROW())/12+5),AQ429)</f>
        <v>0</v>
      </c>
      <c r="AS429" s="476">
        <f ca="1">IF($AP429=1,IF(INDIRECT(ADDRESS(($AN429-1)*3+$AO429+5,$AP429+20))="",0,INDIRECT(ADDRESS(($AN429-1)*3+$AO429+5,$AP429+20))),IF(INDIRECT(ADDRESS(($AN429-1)*3+$AO429+5,$AP429+20))="",0,IF(COUNTIF(INDIRECT(ADDRESS(($AN429-1)*36+($AO429-1)*12+6,COLUMN())):INDIRECT(ADDRESS(($AN429-1)*36+($AO429-1)*12+$AP429+4,COLUMN())),INDIRECT(ADDRESS(($AN429-1)*3+$AO429+5,$AP429+20)))&gt;=1,0,INDIRECT(ADDRESS(($AN429-1)*3+$AO429+5,$AP429+20)))))</f>
        <v>0</v>
      </c>
      <c r="AT429" s="468">
        <f ca="1">COUNTIF(INDIRECT("U"&amp;(ROW()+12*(($AN429-1)*3+$AO429)-ROW())/12+5):INDIRECT("AF"&amp;(ROW()+12*(($AN429-1)*3+$AO429)-ROW())/12+5),AS429)</f>
        <v>0</v>
      </c>
      <c r="AU429" s="468">
        <f ca="1">IF(AND(AQ429+AS429&gt;0,AR429+AT429&gt;0),COUNTIF(AU$6:AU428,"&gt;0")+1,0)</f>
        <v>0</v>
      </c>
    </row>
    <row r="430" spans="40:47" x14ac:dyDescent="0.15">
      <c r="AN430" s="468">
        <v>12</v>
      </c>
      <c r="AO430" s="468">
        <v>3</v>
      </c>
      <c r="AP430" s="468">
        <v>5</v>
      </c>
      <c r="AQ430" s="476">
        <f ca="1">IF($AP430=1,IF(INDIRECT(ADDRESS(($AN430-1)*3+$AO430+5,$AP430+7))="",0,INDIRECT(ADDRESS(($AN430-1)*3+$AO430+5,$AP430+7))),IF(INDIRECT(ADDRESS(($AN430-1)*3+$AO430+5,$AP430+7))="",0,IF(COUNTIF(INDIRECT(ADDRESS(($AN430-1)*36+($AO430-1)*12+6,COLUMN())):INDIRECT(ADDRESS(($AN430-1)*36+($AO430-1)*12+$AP430+4,COLUMN())),INDIRECT(ADDRESS(($AN430-1)*3+$AO430+5,$AP430+7)))&gt;=1,0,INDIRECT(ADDRESS(($AN430-1)*3+$AO430+5,$AP430+7)))))</f>
        <v>0</v>
      </c>
      <c r="AR430" s="468">
        <f ca="1">COUNTIF(INDIRECT("H"&amp;(ROW()+12*(($AN430-1)*3+$AO430)-ROW())/12+5):INDIRECT("S"&amp;(ROW()+12*(($AN430-1)*3+$AO430)-ROW())/12+5),AQ430)</f>
        <v>0</v>
      </c>
      <c r="AS430" s="476">
        <f ca="1">IF($AP430=1,IF(INDIRECT(ADDRESS(($AN430-1)*3+$AO430+5,$AP430+20))="",0,INDIRECT(ADDRESS(($AN430-1)*3+$AO430+5,$AP430+20))),IF(INDIRECT(ADDRESS(($AN430-1)*3+$AO430+5,$AP430+20))="",0,IF(COUNTIF(INDIRECT(ADDRESS(($AN430-1)*36+($AO430-1)*12+6,COLUMN())):INDIRECT(ADDRESS(($AN430-1)*36+($AO430-1)*12+$AP430+4,COLUMN())),INDIRECT(ADDRESS(($AN430-1)*3+$AO430+5,$AP430+20)))&gt;=1,0,INDIRECT(ADDRESS(($AN430-1)*3+$AO430+5,$AP430+20)))))</f>
        <v>0</v>
      </c>
      <c r="AT430" s="468">
        <f ca="1">COUNTIF(INDIRECT("U"&amp;(ROW()+12*(($AN430-1)*3+$AO430)-ROW())/12+5):INDIRECT("AF"&amp;(ROW()+12*(($AN430-1)*3+$AO430)-ROW())/12+5),AS430)</f>
        <v>0</v>
      </c>
      <c r="AU430" s="468">
        <f ca="1">IF(AND(AQ430+AS430&gt;0,AR430+AT430&gt;0),COUNTIF(AU$6:AU429,"&gt;0")+1,0)</f>
        <v>0</v>
      </c>
    </row>
    <row r="431" spans="40:47" x14ac:dyDescent="0.15">
      <c r="AN431" s="468">
        <v>12</v>
      </c>
      <c r="AO431" s="468">
        <v>3</v>
      </c>
      <c r="AP431" s="468">
        <v>6</v>
      </c>
      <c r="AQ431" s="476">
        <f ca="1">IF($AP431=1,IF(INDIRECT(ADDRESS(($AN431-1)*3+$AO431+5,$AP431+7))="",0,INDIRECT(ADDRESS(($AN431-1)*3+$AO431+5,$AP431+7))),IF(INDIRECT(ADDRESS(($AN431-1)*3+$AO431+5,$AP431+7))="",0,IF(COUNTIF(INDIRECT(ADDRESS(($AN431-1)*36+($AO431-1)*12+6,COLUMN())):INDIRECT(ADDRESS(($AN431-1)*36+($AO431-1)*12+$AP431+4,COLUMN())),INDIRECT(ADDRESS(($AN431-1)*3+$AO431+5,$AP431+7)))&gt;=1,0,INDIRECT(ADDRESS(($AN431-1)*3+$AO431+5,$AP431+7)))))</f>
        <v>0</v>
      </c>
      <c r="AR431" s="468">
        <f ca="1">COUNTIF(INDIRECT("H"&amp;(ROW()+12*(($AN431-1)*3+$AO431)-ROW())/12+5):INDIRECT("S"&amp;(ROW()+12*(($AN431-1)*3+$AO431)-ROW())/12+5),AQ431)</f>
        <v>0</v>
      </c>
      <c r="AS431" s="476">
        <f ca="1">IF($AP431=1,IF(INDIRECT(ADDRESS(($AN431-1)*3+$AO431+5,$AP431+20))="",0,INDIRECT(ADDRESS(($AN431-1)*3+$AO431+5,$AP431+20))),IF(INDIRECT(ADDRESS(($AN431-1)*3+$AO431+5,$AP431+20))="",0,IF(COUNTIF(INDIRECT(ADDRESS(($AN431-1)*36+($AO431-1)*12+6,COLUMN())):INDIRECT(ADDRESS(($AN431-1)*36+($AO431-1)*12+$AP431+4,COLUMN())),INDIRECT(ADDRESS(($AN431-1)*3+$AO431+5,$AP431+20)))&gt;=1,0,INDIRECT(ADDRESS(($AN431-1)*3+$AO431+5,$AP431+20)))))</f>
        <v>0</v>
      </c>
      <c r="AT431" s="468">
        <f ca="1">COUNTIF(INDIRECT("U"&amp;(ROW()+12*(($AN431-1)*3+$AO431)-ROW())/12+5):INDIRECT("AF"&amp;(ROW()+12*(($AN431-1)*3+$AO431)-ROW())/12+5),AS431)</f>
        <v>0</v>
      </c>
      <c r="AU431" s="468">
        <f ca="1">IF(AND(AQ431+AS431&gt;0,AR431+AT431&gt;0),COUNTIF(AU$6:AU430,"&gt;0")+1,0)</f>
        <v>0</v>
      </c>
    </row>
    <row r="432" spans="40:47" x14ac:dyDescent="0.15">
      <c r="AN432" s="468">
        <v>12</v>
      </c>
      <c r="AO432" s="468">
        <v>3</v>
      </c>
      <c r="AP432" s="468">
        <v>7</v>
      </c>
      <c r="AQ432" s="476">
        <f ca="1">IF($AP432=1,IF(INDIRECT(ADDRESS(($AN432-1)*3+$AO432+5,$AP432+7))="",0,INDIRECT(ADDRESS(($AN432-1)*3+$AO432+5,$AP432+7))),IF(INDIRECT(ADDRESS(($AN432-1)*3+$AO432+5,$AP432+7))="",0,IF(COUNTIF(INDIRECT(ADDRESS(($AN432-1)*36+($AO432-1)*12+6,COLUMN())):INDIRECT(ADDRESS(($AN432-1)*36+($AO432-1)*12+$AP432+4,COLUMN())),INDIRECT(ADDRESS(($AN432-1)*3+$AO432+5,$AP432+7)))&gt;=1,0,INDIRECT(ADDRESS(($AN432-1)*3+$AO432+5,$AP432+7)))))</f>
        <v>0</v>
      </c>
      <c r="AR432" s="468">
        <f ca="1">COUNTIF(INDIRECT("H"&amp;(ROW()+12*(($AN432-1)*3+$AO432)-ROW())/12+5):INDIRECT("S"&amp;(ROW()+12*(($AN432-1)*3+$AO432)-ROW())/12+5),AQ432)</f>
        <v>0</v>
      </c>
      <c r="AS432" s="476">
        <f ca="1">IF($AP432=1,IF(INDIRECT(ADDRESS(($AN432-1)*3+$AO432+5,$AP432+20))="",0,INDIRECT(ADDRESS(($AN432-1)*3+$AO432+5,$AP432+20))),IF(INDIRECT(ADDRESS(($AN432-1)*3+$AO432+5,$AP432+20))="",0,IF(COUNTIF(INDIRECT(ADDRESS(($AN432-1)*36+($AO432-1)*12+6,COLUMN())):INDIRECT(ADDRESS(($AN432-1)*36+($AO432-1)*12+$AP432+4,COLUMN())),INDIRECT(ADDRESS(($AN432-1)*3+$AO432+5,$AP432+20)))&gt;=1,0,INDIRECT(ADDRESS(($AN432-1)*3+$AO432+5,$AP432+20)))))</f>
        <v>0</v>
      </c>
      <c r="AT432" s="468">
        <f ca="1">COUNTIF(INDIRECT("U"&amp;(ROW()+12*(($AN432-1)*3+$AO432)-ROW())/12+5):INDIRECT("AF"&amp;(ROW()+12*(($AN432-1)*3+$AO432)-ROW())/12+5),AS432)</f>
        <v>0</v>
      </c>
      <c r="AU432" s="468">
        <f ca="1">IF(AND(AQ432+AS432&gt;0,AR432+AT432&gt;0),COUNTIF(AU$6:AU431,"&gt;0")+1,0)</f>
        <v>0</v>
      </c>
    </row>
    <row r="433" spans="40:47" x14ac:dyDescent="0.15">
      <c r="AN433" s="468">
        <v>12</v>
      </c>
      <c r="AO433" s="468">
        <v>3</v>
      </c>
      <c r="AP433" s="468">
        <v>8</v>
      </c>
      <c r="AQ433" s="476">
        <f ca="1">IF($AP433=1,IF(INDIRECT(ADDRESS(($AN433-1)*3+$AO433+5,$AP433+7))="",0,INDIRECT(ADDRESS(($AN433-1)*3+$AO433+5,$AP433+7))),IF(INDIRECT(ADDRESS(($AN433-1)*3+$AO433+5,$AP433+7))="",0,IF(COUNTIF(INDIRECT(ADDRESS(($AN433-1)*36+($AO433-1)*12+6,COLUMN())):INDIRECT(ADDRESS(($AN433-1)*36+($AO433-1)*12+$AP433+4,COLUMN())),INDIRECT(ADDRESS(($AN433-1)*3+$AO433+5,$AP433+7)))&gt;=1,0,INDIRECT(ADDRESS(($AN433-1)*3+$AO433+5,$AP433+7)))))</f>
        <v>0</v>
      </c>
      <c r="AR433" s="468">
        <f ca="1">COUNTIF(INDIRECT("H"&amp;(ROW()+12*(($AN433-1)*3+$AO433)-ROW())/12+5):INDIRECT("S"&amp;(ROW()+12*(($AN433-1)*3+$AO433)-ROW())/12+5),AQ433)</f>
        <v>0</v>
      </c>
      <c r="AS433" s="476">
        <f ca="1">IF($AP433=1,IF(INDIRECT(ADDRESS(($AN433-1)*3+$AO433+5,$AP433+20))="",0,INDIRECT(ADDRESS(($AN433-1)*3+$AO433+5,$AP433+20))),IF(INDIRECT(ADDRESS(($AN433-1)*3+$AO433+5,$AP433+20))="",0,IF(COUNTIF(INDIRECT(ADDRESS(($AN433-1)*36+($AO433-1)*12+6,COLUMN())):INDIRECT(ADDRESS(($AN433-1)*36+($AO433-1)*12+$AP433+4,COLUMN())),INDIRECT(ADDRESS(($AN433-1)*3+$AO433+5,$AP433+20)))&gt;=1,0,INDIRECT(ADDRESS(($AN433-1)*3+$AO433+5,$AP433+20)))))</f>
        <v>0</v>
      </c>
      <c r="AT433" s="468">
        <f ca="1">COUNTIF(INDIRECT("U"&amp;(ROW()+12*(($AN433-1)*3+$AO433)-ROW())/12+5):INDIRECT("AF"&amp;(ROW()+12*(($AN433-1)*3+$AO433)-ROW())/12+5),AS433)</f>
        <v>0</v>
      </c>
      <c r="AU433" s="468">
        <f ca="1">IF(AND(AQ433+AS433&gt;0,AR433+AT433&gt;0),COUNTIF(AU$6:AU432,"&gt;0")+1,0)</f>
        <v>0</v>
      </c>
    </row>
    <row r="434" spans="40:47" x14ac:dyDescent="0.15">
      <c r="AN434" s="468">
        <v>12</v>
      </c>
      <c r="AO434" s="468">
        <v>3</v>
      </c>
      <c r="AP434" s="468">
        <v>9</v>
      </c>
      <c r="AQ434" s="476">
        <f ca="1">IF($AP434=1,IF(INDIRECT(ADDRESS(($AN434-1)*3+$AO434+5,$AP434+7))="",0,INDIRECT(ADDRESS(($AN434-1)*3+$AO434+5,$AP434+7))),IF(INDIRECT(ADDRESS(($AN434-1)*3+$AO434+5,$AP434+7))="",0,IF(COUNTIF(INDIRECT(ADDRESS(($AN434-1)*36+($AO434-1)*12+6,COLUMN())):INDIRECT(ADDRESS(($AN434-1)*36+($AO434-1)*12+$AP434+4,COLUMN())),INDIRECT(ADDRESS(($AN434-1)*3+$AO434+5,$AP434+7)))&gt;=1,0,INDIRECT(ADDRESS(($AN434-1)*3+$AO434+5,$AP434+7)))))</f>
        <v>0</v>
      </c>
      <c r="AR434" s="468">
        <f ca="1">COUNTIF(INDIRECT("H"&amp;(ROW()+12*(($AN434-1)*3+$AO434)-ROW())/12+5):INDIRECT("S"&amp;(ROW()+12*(($AN434-1)*3+$AO434)-ROW())/12+5),AQ434)</f>
        <v>0</v>
      </c>
      <c r="AS434" s="476">
        <f ca="1">IF($AP434=1,IF(INDIRECT(ADDRESS(($AN434-1)*3+$AO434+5,$AP434+20))="",0,INDIRECT(ADDRESS(($AN434-1)*3+$AO434+5,$AP434+20))),IF(INDIRECT(ADDRESS(($AN434-1)*3+$AO434+5,$AP434+20))="",0,IF(COUNTIF(INDIRECT(ADDRESS(($AN434-1)*36+($AO434-1)*12+6,COLUMN())):INDIRECT(ADDRESS(($AN434-1)*36+($AO434-1)*12+$AP434+4,COLUMN())),INDIRECT(ADDRESS(($AN434-1)*3+$AO434+5,$AP434+20)))&gt;=1,0,INDIRECT(ADDRESS(($AN434-1)*3+$AO434+5,$AP434+20)))))</f>
        <v>0</v>
      </c>
      <c r="AT434" s="468">
        <f ca="1">COUNTIF(INDIRECT("U"&amp;(ROW()+12*(($AN434-1)*3+$AO434)-ROW())/12+5):INDIRECT("AF"&amp;(ROW()+12*(($AN434-1)*3+$AO434)-ROW())/12+5),AS434)</f>
        <v>0</v>
      </c>
      <c r="AU434" s="468">
        <f ca="1">IF(AND(AQ434+AS434&gt;0,AR434+AT434&gt;0),COUNTIF(AU$6:AU433,"&gt;0")+1,0)</f>
        <v>0</v>
      </c>
    </row>
    <row r="435" spans="40:47" x14ac:dyDescent="0.15">
      <c r="AN435" s="468">
        <v>12</v>
      </c>
      <c r="AO435" s="468">
        <v>3</v>
      </c>
      <c r="AP435" s="468">
        <v>10</v>
      </c>
      <c r="AQ435" s="476">
        <f ca="1">IF($AP435=1,IF(INDIRECT(ADDRESS(($AN435-1)*3+$AO435+5,$AP435+7))="",0,INDIRECT(ADDRESS(($AN435-1)*3+$AO435+5,$AP435+7))),IF(INDIRECT(ADDRESS(($AN435-1)*3+$AO435+5,$AP435+7))="",0,IF(COUNTIF(INDIRECT(ADDRESS(($AN435-1)*36+($AO435-1)*12+6,COLUMN())):INDIRECT(ADDRESS(($AN435-1)*36+($AO435-1)*12+$AP435+4,COLUMN())),INDIRECT(ADDRESS(($AN435-1)*3+$AO435+5,$AP435+7)))&gt;=1,0,INDIRECT(ADDRESS(($AN435-1)*3+$AO435+5,$AP435+7)))))</f>
        <v>0</v>
      </c>
      <c r="AR435" s="468">
        <f ca="1">COUNTIF(INDIRECT("H"&amp;(ROW()+12*(($AN435-1)*3+$AO435)-ROW())/12+5):INDIRECT("S"&amp;(ROW()+12*(($AN435-1)*3+$AO435)-ROW())/12+5),AQ435)</f>
        <v>0</v>
      </c>
      <c r="AS435" s="476">
        <f ca="1">IF($AP435=1,IF(INDIRECT(ADDRESS(($AN435-1)*3+$AO435+5,$AP435+20))="",0,INDIRECT(ADDRESS(($AN435-1)*3+$AO435+5,$AP435+20))),IF(INDIRECT(ADDRESS(($AN435-1)*3+$AO435+5,$AP435+20))="",0,IF(COUNTIF(INDIRECT(ADDRESS(($AN435-1)*36+($AO435-1)*12+6,COLUMN())):INDIRECT(ADDRESS(($AN435-1)*36+($AO435-1)*12+$AP435+4,COLUMN())),INDIRECT(ADDRESS(($AN435-1)*3+$AO435+5,$AP435+20)))&gt;=1,0,INDIRECT(ADDRESS(($AN435-1)*3+$AO435+5,$AP435+20)))))</f>
        <v>0</v>
      </c>
      <c r="AT435" s="468">
        <f ca="1">COUNTIF(INDIRECT("U"&amp;(ROW()+12*(($AN435-1)*3+$AO435)-ROW())/12+5):INDIRECT("AF"&amp;(ROW()+12*(($AN435-1)*3+$AO435)-ROW())/12+5),AS435)</f>
        <v>0</v>
      </c>
      <c r="AU435" s="468">
        <f ca="1">IF(AND(AQ435+AS435&gt;0,AR435+AT435&gt;0),COUNTIF(AU$6:AU434,"&gt;0")+1,0)</f>
        <v>0</v>
      </c>
    </row>
    <row r="436" spans="40:47" x14ac:dyDescent="0.15">
      <c r="AN436" s="468">
        <v>12</v>
      </c>
      <c r="AO436" s="468">
        <v>3</v>
      </c>
      <c r="AP436" s="468">
        <v>11</v>
      </c>
      <c r="AQ436" s="476">
        <f ca="1">IF($AP436=1,IF(INDIRECT(ADDRESS(($AN436-1)*3+$AO436+5,$AP436+7))="",0,INDIRECT(ADDRESS(($AN436-1)*3+$AO436+5,$AP436+7))),IF(INDIRECT(ADDRESS(($AN436-1)*3+$AO436+5,$AP436+7))="",0,IF(COUNTIF(INDIRECT(ADDRESS(($AN436-1)*36+($AO436-1)*12+6,COLUMN())):INDIRECT(ADDRESS(($AN436-1)*36+($AO436-1)*12+$AP436+4,COLUMN())),INDIRECT(ADDRESS(($AN436-1)*3+$AO436+5,$AP436+7)))&gt;=1,0,INDIRECT(ADDRESS(($AN436-1)*3+$AO436+5,$AP436+7)))))</f>
        <v>0</v>
      </c>
      <c r="AR436" s="468">
        <f ca="1">COUNTIF(INDIRECT("H"&amp;(ROW()+12*(($AN436-1)*3+$AO436)-ROW())/12+5):INDIRECT("S"&amp;(ROW()+12*(($AN436-1)*3+$AO436)-ROW())/12+5),AQ436)</f>
        <v>0</v>
      </c>
      <c r="AS436" s="476">
        <f ca="1">IF($AP436=1,IF(INDIRECT(ADDRESS(($AN436-1)*3+$AO436+5,$AP436+20))="",0,INDIRECT(ADDRESS(($AN436-1)*3+$AO436+5,$AP436+20))),IF(INDIRECT(ADDRESS(($AN436-1)*3+$AO436+5,$AP436+20))="",0,IF(COUNTIF(INDIRECT(ADDRESS(($AN436-1)*36+($AO436-1)*12+6,COLUMN())):INDIRECT(ADDRESS(($AN436-1)*36+($AO436-1)*12+$AP436+4,COLUMN())),INDIRECT(ADDRESS(($AN436-1)*3+$AO436+5,$AP436+20)))&gt;=1,0,INDIRECT(ADDRESS(($AN436-1)*3+$AO436+5,$AP436+20)))))</f>
        <v>0</v>
      </c>
      <c r="AT436" s="468">
        <f ca="1">COUNTIF(INDIRECT("U"&amp;(ROW()+12*(($AN436-1)*3+$AO436)-ROW())/12+5):INDIRECT("AF"&amp;(ROW()+12*(($AN436-1)*3+$AO436)-ROW())/12+5),AS436)</f>
        <v>0</v>
      </c>
      <c r="AU436" s="468">
        <f ca="1">IF(AND(AQ436+AS436&gt;0,AR436+AT436&gt;0),COUNTIF(AU$6:AU435,"&gt;0")+1,0)</f>
        <v>0</v>
      </c>
    </row>
    <row r="437" spans="40:47" x14ac:dyDescent="0.15">
      <c r="AN437" s="468">
        <v>12</v>
      </c>
      <c r="AO437" s="468">
        <v>3</v>
      </c>
      <c r="AP437" s="468">
        <v>12</v>
      </c>
      <c r="AQ437" s="476">
        <f ca="1">IF($AP437=1,IF(INDIRECT(ADDRESS(($AN437-1)*3+$AO437+5,$AP437+7))="",0,INDIRECT(ADDRESS(($AN437-1)*3+$AO437+5,$AP437+7))),IF(INDIRECT(ADDRESS(($AN437-1)*3+$AO437+5,$AP437+7))="",0,IF(COUNTIF(INDIRECT(ADDRESS(($AN437-1)*36+($AO437-1)*12+6,COLUMN())):INDIRECT(ADDRESS(($AN437-1)*36+($AO437-1)*12+$AP437+4,COLUMN())),INDIRECT(ADDRESS(($AN437-1)*3+$AO437+5,$AP437+7)))&gt;=1,0,INDIRECT(ADDRESS(($AN437-1)*3+$AO437+5,$AP437+7)))))</f>
        <v>0</v>
      </c>
      <c r="AR437" s="468">
        <f ca="1">COUNTIF(INDIRECT("H"&amp;(ROW()+12*(($AN437-1)*3+$AO437)-ROW())/12+5):INDIRECT("S"&amp;(ROW()+12*(($AN437-1)*3+$AO437)-ROW())/12+5),AQ437)</f>
        <v>0</v>
      </c>
      <c r="AS437" s="476">
        <f ca="1">IF($AP437=1,IF(INDIRECT(ADDRESS(($AN437-1)*3+$AO437+5,$AP437+20))="",0,INDIRECT(ADDRESS(($AN437-1)*3+$AO437+5,$AP437+20))),IF(INDIRECT(ADDRESS(($AN437-1)*3+$AO437+5,$AP437+20))="",0,IF(COUNTIF(INDIRECT(ADDRESS(($AN437-1)*36+($AO437-1)*12+6,COLUMN())):INDIRECT(ADDRESS(($AN437-1)*36+($AO437-1)*12+$AP437+4,COLUMN())),INDIRECT(ADDRESS(($AN437-1)*3+$AO437+5,$AP437+20)))&gt;=1,0,INDIRECT(ADDRESS(($AN437-1)*3+$AO437+5,$AP437+20)))))</f>
        <v>0</v>
      </c>
      <c r="AT437" s="468">
        <f ca="1">COUNTIF(INDIRECT("U"&amp;(ROW()+12*(($AN437-1)*3+$AO437)-ROW())/12+5):INDIRECT("AF"&amp;(ROW()+12*(($AN437-1)*3+$AO437)-ROW())/12+5),AS437)</f>
        <v>0</v>
      </c>
      <c r="AU437" s="468">
        <f ca="1">IF(AND(AQ437+AS437&gt;0,AR437+AT437&gt;0),COUNTIF(AU$6:AU436,"&gt;0")+1,0)</f>
        <v>0</v>
      </c>
    </row>
    <row r="438" spans="40:47" x14ac:dyDescent="0.15">
      <c r="AN438" s="468">
        <v>13</v>
      </c>
      <c r="AO438" s="468">
        <v>1</v>
      </c>
      <c r="AP438" s="468">
        <v>1</v>
      </c>
      <c r="AQ438" s="476">
        <f ca="1">IF($AP438=1,IF(INDIRECT(ADDRESS(($AN438-1)*3+$AO438+5,$AP438+7))="",0,INDIRECT(ADDRESS(($AN438-1)*3+$AO438+5,$AP438+7))),IF(INDIRECT(ADDRESS(($AN438-1)*3+$AO438+5,$AP438+7))="",0,IF(COUNTIF(INDIRECT(ADDRESS(($AN438-1)*36+($AO438-1)*12+6,COLUMN())):INDIRECT(ADDRESS(($AN438-1)*36+($AO438-1)*12+$AP438+4,COLUMN())),INDIRECT(ADDRESS(($AN438-1)*3+$AO438+5,$AP438+7)))&gt;=1,0,INDIRECT(ADDRESS(($AN438-1)*3+$AO438+5,$AP438+7)))))</f>
        <v>0</v>
      </c>
      <c r="AR438" s="468">
        <f ca="1">COUNTIF(INDIRECT("H"&amp;(ROW()+12*(($AN438-1)*3+$AO438)-ROW())/12+5):INDIRECT("S"&amp;(ROW()+12*(($AN438-1)*3+$AO438)-ROW())/12+5),AQ438)</f>
        <v>0</v>
      </c>
      <c r="AS438" s="476">
        <f ca="1">IF($AP438=1,IF(INDIRECT(ADDRESS(($AN438-1)*3+$AO438+5,$AP438+20))="",0,INDIRECT(ADDRESS(($AN438-1)*3+$AO438+5,$AP438+20))),IF(INDIRECT(ADDRESS(($AN438-1)*3+$AO438+5,$AP438+20))="",0,IF(COUNTIF(INDIRECT(ADDRESS(($AN438-1)*36+($AO438-1)*12+6,COLUMN())):INDIRECT(ADDRESS(($AN438-1)*36+($AO438-1)*12+$AP438+4,COLUMN())),INDIRECT(ADDRESS(($AN438-1)*3+$AO438+5,$AP438+20)))&gt;=1,0,INDIRECT(ADDRESS(($AN438-1)*3+$AO438+5,$AP438+20)))))</f>
        <v>0</v>
      </c>
      <c r="AT438" s="468">
        <f ca="1">COUNTIF(INDIRECT("U"&amp;(ROW()+12*(($AN438-1)*3+$AO438)-ROW())/12+5):INDIRECT("AF"&amp;(ROW()+12*(($AN438-1)*3+$AO438)-ROW())/12+5),AS438)</f>
        <v>0</v>
      </c>
      <c r="AU438" s="468">
        <f ca="1">IF(AND(AQ438+AS438&gt;0,AR438+AT438&gt;0),COUNTIF(AU$6:AU437,"&gt;0")+1,0)</f>
        <v>0</v>
      </c>
    </row>
    <row r="439" spans="40:47" x14ac:dyDescent="0.15">
      <c r="AN439" s="468">
        <v>13</v>
      </c>
      <c r="AO439" s="468">
        <v>1</v>
      </c>
      <c r="AP439" s="468">
        <v>2</v>
      </c>
      <c r="AQ439" s="476">
        <f ca="1">IF($AP439=1,IF(INDIRECT(ADDRESS(($AN439-1)*3+$AO439+5,$AP439+7))="",0,INDIRECT(ADDRESS(($AN439-1)*3+$AO439+5,$AP439+7))),IF(INDIRECT(ADDRESS(($AN439-1)*3+$AO439+5,$AP439+7))="",0,IF(COUNTIF(INDIRECT(ADDRESS(($AN439-1)*36+($AO439-1)*12+6,COLUMN())):INDIRECT(ADDRESS(($AN439-1)*36+($AO439-1)*12+$AP439+4,COLUMN())),INDIRECT(ADDRESS(($AN439-1)*3+$AO439+5,$AP439+7)))&gt;=1,0,INDIRECT(ADDRESS(($AN439-1)*3+$AO439+5,$AP439+7)))))</f>
        <v>0</v>
      </c>
      <c r="AR439" s="468">
        <f ca="1">COUNTIF(INDIRECT("H"&amp;(ROW()+12*(($AN439-1)*3+$AO439)-ROW())/12+5):INDIRECT("S"&amp;(ROW()+12*(($AN439-1)*3+$AO439)-ROW())/12+5),AQ439)</f>
        <v>0</v>
      </c>
      <c r="AS439" s="476">
        <f ca="1">IF($AP439=1,IF(INDIRECT(ADDRESS(($AN439-1)*3+$AO439+5,$AP439+20))="",0,INDIRECT(ADDRESS(($AN439-1)*3+$AO439+5,$AP439+20))),IF(INDIRECT(ADDRESS(($AN439-1)*3+$AO439+5,$AP439+20))="",0,IF(COUNTIF(INDIRECT(ADDRESS(($AN439-1)*36+($AO439-1)*12+6,COLUMN())):INDIRECT(ADDRESS(($AN439-1)*36+($AO439-1)*12+$AP439+4,COLUMN())),INDIRECT(ADDRESS(($AN439-1)*3+$AO439+5,$AP439+20)))&gt;=1,0,INDIRECT(ADDRESS(($AN439-1)*3+$AO439+5,$AP439+20)))))</f>
        <v>0</v>
      </c>
      <c r="AT439" s="468">
        <f ca="1">COUNTIF(INDIRECT("U"&amp;(ROW()+12*(($AN439-1)*3+$AO439)-ROW())/12+5):INDIRECT("AF"&amp;(ROW()+12*(($AN439-1)*3+$AO439)-ROW())/12+5),AS439)</f>
        <v>0</v>
      </c>
      <c r="AU439" s="468">
        <f ca="1">IF(AND(AQ439+AS439&gt;0,AR439+AT439&gt;0),COUNTIF(AU$6:AU438,"&gt;0")+1,0)</f>
        <v>0</v>
      </c>
    </row>
    <row r="440" spans="40:47" x14ac:dyDescent="0.15">
      <c r="AN440" s="468">
        <v>13</v>
      </c>
      <c r="AO440" s="468">
        <v>1</v>
      </c>
      <c r="AP440" s="468">
        <v>3</v>
      </c>
      <c r="AQ440" s="476">
        <f ca="1">IF($AP440=1,IF(INDIRECT(ADDRESS(($AN440-1)*3+$AO440+5,$AP440+7))="",0,INDIRECT(ADDRESS(($AN440-1)*3+$AO440+5,$AP440+7))),IF(INDIRECT(ADDRESS(($AN440-1)*3+$AO440+5,$AP440+7))="",0,IF(COUNTIF(INDIRECT(ADDRESS(($AN440-1)*36+($AO440-1)*12+6,COLUMN())):INDIRECT(ADDRESS(($AN440-1)*36+($AO440-1)*12+$AP440+4,COLUMN())),INDIRECT(ADDRESS(($AN440-1)*3+$AO440+5,$AP440+7)))&gt;=1,0,INDIRECT(ADDRESS(($AN440-1)*3+$AO440+5,$AP440+7)))))</f>
        <v>0</v>
      </c>
      <c r="AR440" s="468">
        <f ca="1">COUNTIF(INDIRECT("H"&amp;(ROW()+12*(($AN440-1)*3+$AO440)-ROW())/12+5):INDIRECT("S"&amp;(ROW()+12*(($AN440-1)*3+$AO440)-ROW())/12+5),AQ440)</f>
        <v>0</v>
      </c>
      <c r="AS440" s="476">
        <f ca="1">IF($AP440=1,IF(INDIRECT(ADDRESS(($AN440-1)*3+$AO440+5,$AP440+20))="",0,INDIRECT(ADDRESS(($AN440-1)*3+$AO440+5,$AP440+20))),IF(INDIRECT(ADDRESS(($AN440-1)*3+$AO440+5,$AP440+20))="",0,IF(COUNTIF(INDIRECT(ADDRESS(($AN440-1)*36+($AO440-1)*12+6,COLUMN())):INDIRECT(ADDRESS(($AN440-1)*36+($AO440-1)*12+$AP440+4,COLUMN())),INDIRECT(ADDRESS(($AN440-1)*3+$AO440+5,$AP440+20)))&gt;=1,0,INDIRECT(ADDRESS(($AN440-1)*3+$AO440+5,$AP440+20)))))</f>
        <v>0</v>
      </c>
      <c r="AT440" s="468">
        <f ca="1">COUNTIF(INDIRECT("U"&amp;(ROW()+12*(($AN440-1)*3+$AO440)-ROW())/12+5):INDIRECT("AF"&amp;(ROW()+12*(($AN440-1)*3+$AO440)-ROW())/12+5),AS440)</f>
        <v>0</v>
      </c>
      <c r="AU440" s="468">
        <f ca="1">IF(AND(AQ440+AS440&gt;0,AR440+AT440&gt;0),COUNTIF(AU$6:AU439,"&gt;0")+1,0)</f>
        <v>0</v>
      </c>
    </row>
    <row r="441" spans="40:47" x14ac:dyDescent="0.15">
      <c r="AN441" s="468">
        <v>13</v>
      </c>
      <c r="AO441" s="468">
        <v>1</v>
      </c>
      <c r="AP441" s="468">
        <v>4</v>
      </c>
      <c r="AQ441" s="476">
        <f ca="1">IF($AP441=1,IF(INDIRECT(ADDRESS(($AN441-1)*3+$AO441+5,$AP441+7))="",0,INDIRECT(ADDRESS(($AN441-1)*3+$AO441+5,$AP441+7))),IF(INDIRECT(ADDRESS(($AN441-1)*3+$AO441+5,$AP441+7))="",0,IF(COUNTIF(INDIRECT(ADDRESS(($AN441-1)*36+($AO441-1)*12+6,COLUMN())):INDIRECT(ADDRESS(($AN441-1)*36+($AO441-1)*12+$AP441+4,COLUMN())),INDIRECT(ADDRESS(($AN441-1)*3+$AO441+5,$AP441+7)))&gt;=1,0,INDIRECT(ADDRESS(($AN441-1)*3+$AO441+5,$AP441+7)))))</f>
        <v>0</v>
      </c>
      <c r="AR441" s="468">
        <f ca="1">COUNTIF(INDIRECT("H"&amp;(ROW()+12*(($AN441-1)*3+$AO441)-ROW())/12+5):INDIRECT("S"&amp;(ROW()+12*(($AN441-1)*3+$AO441)-ROW())/12+5),AQ441)</f>
        <v>0</v>
      </c>
      <c r="AS441" s="476">
        <f ca="1">IF($AP441=1,IF(INDIRECT(ADDRESS(($AN441-1)*3+$AO441+5,$AP441+20))="",0,INDIRECT(ADDRESS(($AN441-1)*3+$AO441+5,$AP441+20))),IF(INDIRECT(ADDRESS(($AN441-1)*3+$AO441+5,$AP441+20))="",0,IF(COUNTIF(INDIRECT(ADDRESS(($AN441-1)*36+($AO441-1)*12+6,COLUMN())):INDIRECT(ADDRESS(($AN441-1)*36+($AO441-1)*12+$AP441+4,COLUMN())),INDIRECT(ADDRESS(($AN441-1)*3+$AO441+5,$AP441+20)))&gt;=1,0,INDIRECT(ADDRESS(($AN441-1)*3+$AO441+5,$AP441+20)))))</f>
        <v>0</v>
      </c>
      <c r="AT441" s="468">
        <f ca="1">COUNTIF(INDIRECT("U"&amp;(ROW()+12*(($AN441-1)*3+$AO441)-ROW())/12+5):INDIRECT("AF"&amp;(ROW()+12*(($AN441-1)*3+$AO441)-ROW())/12+5),AS441)</f>
        <v>0</v>
      </c>
      <c r="AU441" s="468">
        <f ca="1">IF(AND(AQ441+AS441&gt;0,AR441+AT441&gt;0),COUNTIF(AU$6:AU440,"&gt;0")+1,0)</f>
        <v>0</v>
      </c>
    </row>
    <row r="442" spans="40:47" x14ac:dyDescent="0.15">
      <c r="AN442" s="468">
        <v>13</v>
      </c>
      <c r="AO442" s="468">
        <v>1</v>
      </c>
      <c r="AP442" s="468">
        <v>5</v>
      </c>
      <c r="AQ442" s="476">
        <f ca="1">IF($AP442=1,IF(INDIRECT(ADDRESS(($AN442-1)*3+$AO442+5,$AP442+7))="",0,INDIRECT(ADDRESS(($AN442-1)*3+$AO442+5,$AP442+7))),IF(INDIRECT(ADDRESS(($AN442-1)*3+$AO442+5,$AP442+7))="",0,IF(COUNTIF(INDIRECT(ADDRESS(($AN442-1)*36+($AO442-1)*12+6,COLUMN())):INDIRECT(ADDRESS(($AN442-1)*36+($AO442-1)*12+$AP442+4,COLUMN())),INDIRECT(ADDRESS(($AN442-1)*3+$AO442+5,$AP442+7)))&gt;=1,0,INDIRECT(ADDRESS(($AN442-1)*3+$AO442+5,$AP442+7)))))</f>
        <v>0</v>
      </c>
      <c r="AR442" s="468">
        <f ca="1">COUNTIF(INDIRECT("H"&amp;(ROW()+12*(($AN442-1)*3+$AO442)-ROW())/12+5):INDIRECT("S"&amp;(ROW()+12*(($AN442-1)*3+$AO442)-ROW())/12+5),AQ442)</f>
        <v>0</v>
      </c>
      <c r="AS442" s="476">
        <f ca="1">IF($AP442=1,IF(INDIRECT(ADDRESS(($AN442-1)*3+$AO442+5,$AP442+20))="",0,INDIRECT(ADDRESS(($AN442-1)*3+$AO442+5,$AP442+20))),IF(INDIRECT(ADDRESS(($AN442-1)*3+$AO442+5,$AP442+20))="",0,IF(COUNTIF(INDIRECT(ADDRESS(($AN442-1)*36+($AO442-1)*12+6,COLUMN())):INDIRECT(ADDRESS(($AN442-1)*36+($AO442-1)*12+$AP442+4,COLUMN())),INDIRECT(ADDRESS(($AN442-1)*3+$AO442+5,$AP442+20)))&gt;=1,0,INDIRECT(ADDRESS(($AN442-1)*3+$AO442+5,$AP442+20)))))</f>
        <v>0</v>
      </c>
      <c r="AT442" s="468">
        <f ca="1">COUNTIF(INDIRECT("U"&amp;(ROW()+12*(($AN442-1)*3+$AO442)-ROW())/12+5):INDIRECT("AF"&amp;(ROW()+12*(($AN442-1)*3+$AO442)-ROW())/12+5),AS442)</f>
        <v>0</v>
      </c>
      <c r="AU442" s="468">
        <f ca="1">IF(AND(AQ442+AS442&gt;0,AR442+AT442&gt;0),COUNTIF(AU$6:AU441,"&gt;0")+1,0)</f>
        <v>0</v>
      </c>
    </row>
    <row r="443" spans="40:47" x14ac:dyDescent="0.15">
      <c r="AN443" s="468">
        <v>13</v>
      </c>
      <c r="AO443" s="468">
        <v>1</v>
      </c>
      <c r="AP443" s="468">
        <v>6</v>
      </c>
      <c r="AQ443" s="476">
        <f ca="1">IF($AP443=1,IF(INDIRECT(ADDRESS(($AN443-1)*3+$AO443+5,$AP443+7))="",0,INDIRECT(ADDRESS(($AN443-1)*3+$AO443+5,$AP443+7))),IF(INDIRECT(ADDRESS(($AN443-1)*3+$AO443+5,$AP443+7))="",0,IF(COUNTIF(INDIRECT(ADDRESS(($AN443-1)*36+($AO443-1)*12+6,COLUMN())):INDIRECT(ADDRESS(($AN443-1)*36+($AO443-1)*12+$AP443+4,COLUMN())),INDIRECT(ADDRESS(($AN443-1)*3+$AO443+5,$AP443+7)))&gt;=1,0,INDIRECT(ADDRESS(($AN443-1)*3+$AO443+5,$AP443+7)))))</f>
        <v>0</v>
      </c>
      <c r="AR443" s="468">
        <f ca="1">COUNTIF(INDIRECT("H"&amp;(ROW()+12*(($AN443-1)*3+$AO443)-ROW())/12+5):INDIRECT("S"&amp;(ROW()+12*(($AN443-1)*3+$AO443)-ROW())/12+5),AQ443)</f>
        <v>0</v>
      </c>
      <c r="AS443" s="476">
        <f ca="1">IF($AP443=1,IF(INDIRECT(ADDRESS(($AN443-1)*3+$AO443+5,$AP443+20))="",0,INDIRECT(ADDRESS(($AN443-1)*3+$AO443+5,$AP443+20))),IF(INDIRECT(ADDRESS(($AN443-1)*3+$AO443+5,$AP443+20))="",0,IF(COUNTIF(INDIRECT(ADDRESS(($AN443-1)*36+($AO443-1)*12+6,COLUMN())):INDIRECT(ADDRESS(($AN443-1)*36+($AO443-1)*12+$AP443+4,COLUMN())),INDIRECT(ADDRESS(($AN443-1)*3+$AO443+5,$AP443+20)))&gt;=1,0,INDIRECT(ADDRESS(($AN443-1)*3+$AO443+5,$AP443+20)))))</f>
        <v>0</v>
      </c>
      <c r="AT443" s="468">
        <f ca="1">COUNTIF(INDIRECT("U"&amp;(ROW()+12*(($AN443-1)*3+$AO443)-ROW())/12+5):INDIRECT("AF"&amp;(ROW()+12*(($AN443-1)*3+$AO443)-ROW())/12+5),AS443)</f>
        <v>0</v>
      </c>
      <c r="AU443" s="468">
        <f ca="1">IF(AND(AQ443+AS443&gt;0,AR443+AT443&gt;0),COUNTIF(AU$6:AU442,"&gt;0")+1,0)</f>
        <v>0</v>
      </c>
    </row>
    <row r="444" spans="40:47" x14ac:dyDescent="0.15">
      <c r="AN444" s="468">
        <v>13</v>
      </c>
      <c r="AO444" s="468">
        <v>1</v>
      </c>
      <c r="AP444" s="468">
        <v>7</v>
      </c>
      <c r="AQ444" s="476">
        <f ca="1">IF($AP444=1,IF(INDIRECT(ADDRESS(($AN444-1)*3+$AO444+5,$AP444+7))="",0,INDIRECT(ADDRESS(($AN444-1)*3+$AO444+5,$AP444+7))),IF(INDIRECT(ADDRESS(($AN444-1)*3+$AO444+5,$AP444+7))="",0,IF(COUNTIF(INDIRECT(ADDRESS(($AN444-1)*36+($AO444-1)*12+6,COLUMN())):INDIRECT(ADDRESS(($AN444-1)*36+($AO444-1)*12+$AP444+4,COLUMN())),INDIRECT(ADDRESS(($AN444-1)*3+$AO444+5,$AP444+7)))&gt;=1,0,INDIRECT(ADDRESS(($AN444-1)*3+$AO444+5,$AP444+7)))))</f>
        <v>0</v>
      </c>
      <c r="AR444" s="468">
        <f ca="1">COUNTIF(INDIRECT("H"&amp;(ROW()+12*(($AN444-1)*3+$AO444)-ROW())/12+5):INDIRECT("S"&amp;(ROW()+12*(($AN444-1)*3+$AO444)-ROW())/12+5),AQ444)</f>
        <v>0</v>
      </c>
      <c r="AS444" s="476">
        <f ca="1">IF($AP444=1,IF(INDIRECT(ADDRESS(($AN444-1)*3+$AO444+5,$AP444+20))="",0,INDIRECT(ADDRESS(($AN444-1)*3+$AO444+5,$AP444+20))),IF(INDIRECT(ADDRESS(($AN444-1)*3+$AO444+5,$AP444+20))="",0,IF(COUNTIF(INDIRECT(ADDRESS(($AN444-1)*36+($AO444-1)*12+6,COLUMN())):INDIRECT(ADDRESS(($AN444-1)*36+($AO444-1)*12+$AP444+4,COLUMN())),INDIRECT(ADDRESS(($AN444-1)*3+$AO444+5,$AP444+20)))&gt;=1,0,INDIRECT(ADDRESS(($AN444-1)*3+$AO444+5,$AP444+20)))))</f>
        <v>0</v>
      </c>
      <c r="AT444" s="468">
        <f ca="1">COUNTIF(INDIRECT("U"&amp;(ROW()+12*(($AN444-1)*3+$AO444)-ROW())/12+5):INDIRECT("AF"&amp;(ROW()+12*(($AN444-1)*3+$AO444)-ROW())/12+5),AS444)</f>
        <v>0</v>
      </c>
      <c r="AU444" s="468">
        <f ca="1">IF(AND(AQ444+AS444&gt;0,AR444+AT444&gt;0),COUNTIF(AU$6:AU443,"&gt;0")+1,0)</f>
        <v>0</v>
      </c>
    </row>
    <row r="445" spans="40:47" x14ac:dyDescent="0.15">
      <c r="AN445" s="468">
        <v>13</v>
      </c>
      <c r="AO445" s="468">
        <v>1</v>
      </c>
      <c r="AP445" s="468">
        <v>8</v>
      </c>
      <c r="AQ445" s="476">
        <f ca="1">IF($AP445=1,IF(INDIRECT(ADDRESS(($AN445-1)*3+$AO445+5,$AP445+7))="",0,INDIRECT(ADDRESS(($AN445-1)*3+$AO445+5,$AP445+7))),IF(INDIRECT(ADDRESS(($AN445-1)*3+$AO445+5,$AP445+7))="",0,IF(COUNTIF(INDIRECT(ADDRESS(($AN445-1)*36+($AO445-1)*12+6,COLUMN())):INDIRECT(ADDRESS(($AN445-1)*36+($AO445-1)*12+$AP445+4,COLUMN())),INDIRECT(ADDRESS(($AN445-1)*3+$AO445+5,$AP445+7)))&gt;=1,0,INDIRECT(ADDRESS(($AN445-1)*3+$AO445+5,$AP445+7)))))</f>
        <v>0</v>
      </c>
      <c r="AR445" s="468">
        <f ca="1">COUNTIF(INDIRECT("H"&amp;(ROW()+12*(($AN445-1)*3+$AO445)-ROW())/12+5):INDIRECT("S"&amp;(ROW()+12*(($AN445-1)*3+$AO445)-ROW())/12+5),AQ445)</f>
        <v>0</v>
      </c>
      <c r="AS445" s="476">
        <f ca="1">IF($AP445=1,IF(INDIRECT(ADDRESS(($AN445-1)*3+$AO445+5,$AP445+20))="",0,INDIRECT(ADDRESS(($AN445-1)*3+$AO445+5,$AP445+20))),IF(INDIRECT(ADDRESS(($AN445-1)*3+$AO445+5,$AP445+20))="",0,IF(COUNTIF(INDIRECT(ADDRESS(($AN445-1)*36+($AO445-1)*12+6,COLUMN())):INDIRECT(ADDRESS(($AN445-1)*36+($AO445-1)*12+$AP445+4,COLUMN())),INDIRECT(ADDRESS(($AN445-1)*3+$AO445+5,$AP445+20)))&gt;=1,0,INDIRECT(ADDRESS(($AN445-1)*3+$AO445+5,$AP445+20)))))</f>
        <v>0</v>
      </c>
      <c r="AT445" s="468">
        <f ca="1">COUNTIF(INDIRECT("U"&amp;(ROW()+12*(($AN445-1)*3+$AO445)-ROW())/12+5):INDIRECT("AF"&amp;(ROW()+12*(($AN445-1)*3+$AO445)-ROW())/12+5),AS445)</f>
        <v>0</v>
      </c>
      <c r="AU445" s="468">
        <f ca="1">IF(AND(AQ445+AS445&gt;0,AR445+AT445&gt;0),COUNTIF(AU$6:AU444,"&gt;0")+1,0)</f>
        <v>0</v>
      </c>
    </row>
    <row r="446" spans="40:47" x14ac:dyDescent="0.15">
      <c r="AN446" s="468">
        <v>13</v>
      </c>
      <c r="AO446" s="468">
        <v>1</v>
      </c>
      <c r="AP446" s="468">
        <v>9</v>
      </c>
      <c r="AQ446" s="476">
        <f ca="1">IF($AP446=1,IF(INDIRECT(ADDRESS(($AN446-1)*3+$AO446+5,$AP446+7))="",0,INDIRECT(ADDRESS(($AN446-1)*3+$AO446+5,$AP446+7))),IF(INDIRECT(ADDRESS(($AN446-1)*3+$AO446+5,$AP446+7))="",0,IF(COUNTIF(INDIRECT(ADDRESS(($AN446-1)*36+($AO446-1)*12+6,COLUMN())):INDIRECT(ADDRESS(($AN446-1)*36+($AO446-1)*12+$AP446+4,COLUMN())),INDIRECT(ADDRESS(($AN446-1)*3+$AO446+5,$AP446+7)))&gt;=1,0,INDIRECT(ADDRESS(($AN446-1)*3+$AO446+5,$AP446+7)))))</f>
        <v>0</v>
      </c>
      <c r="AR446" s="468">
        <f ca="1">COUNTIF(INDIRECT("H"&amp;(ROW()+12*(($AN446-1)*3+$AO446)-ROW())/12+5):INDIRECT("S"&amp;(ROW()+12*(($AN446-1)*3+$AO446)-ROW())/12+5),AQ446)</f>
        <v>0</v>
      </c>
      <c r="AS446" s="476">
        <f ca="1">IF($AP446=1,IF(INDIRECT(ADDRESS(($AN446-1)*3+$AO446+5,$AP446+20))="",0,INDIRECT(ADDRESS(($AN446-1)*3+$AO446+5,$AP446+20))),IF(INDIRECT(ADDRESS(($AN446-1)*3+$AO446+5,$AP446+20))="",0,IF(COUNTIF(INDIRECT(ADDRESS(($AN446-1)*36+($AO446-1)*12+6,COLUMN())):INDIRECT(ADDRESS(($AN446-1)*36+($AO446-1)*12+$AP446+4,COLUMN())),INDIRECT(ADDRESS(($AN446-1)*3+$AO446+5,$AP446+20)))&gt;=1,0,INDIRECT(ADDRESS(($AN446-1)*3+$AO446+5,$AP446+20)))))</f>
        <v>0</v>
      </c>
      <c r="AT446" s="468">
        <f ca="1">COUNTIF(INDIRECT("U"&amp;(ROW()+12*(($AN446-1)*3+$AO446)-ROW())/12+5):INDIRECT("AF"&amp;(ROW()+12*(($AN446-1)*3+$AO446)-ROW())/12+5),AS446)</f>
        <v>0</v>
      </c>
      <c r="AU446" s="468">
        <f ca="1">IF(AND(AQ446+AS446&gt;0,AR446+AT446&gt;0),COUNTIF(AU$6:AU445,"&gt;0")+1,0)</f>
        <v>0</v>
      </c>
    </row>
    <row r="447" spans="40:47" x14ac:dyDescent="0.15">
      <c r="AN447" s="468">
        <v>13</v>
      </c>
      <c r="AO447" s="468">
        <v>1</v>
      </c>
      <c r="AP447" s="468">
        <v>10</v>
      </c>
      <c r="AQ447" s="476">
        <f ca="1">IF($AP447=1,IF(INDIRECT(ADDRESS(($AN447-1)*3+$AO447+5,$AP447+7))="",0,INDIRECT(ADDRESS(($AN447-1)*3+$AO447+5,$AP447+7))),IF(INDIRECT(ADDRESS(($AN447-1)*3+$AO447+5,$AP447+7))="",0,IF(COUNTIF(INDIRECT(ADDRESS(($AN447-1)*36+($AO447-1)*12+6,COLUMN())):INDIRECT(ADDRESS(($AN447-1)*36+($AO447-1)*12+$AP447+4,COLUMN())),INDIRECT(ADDRESS(($AN447-1)*3+$AO447+5,$AP447+7)))&gt;=1,0,INDIRECT(ADDRESS(($AN447-1)*3+$AO447+5,$AP447+7)))))</f>
        <v>0</v>
      </c>
      <c r="AR447" s="468">
        <f ca="1">COUNTIF(INDIRECT("H"&amp;(ROW()+12*(($AN447-1)*3+$AO447)-ROW())/12+5):INDIRECT("S"&amp;(ROW()+12*(($AN447-1)*3+$AO447)-ROW())/12+5),AQ447)</f>
        <v>0</v>
      </c>
      <c r="AS447" s="476">
        <f ca="1">IF($AP447=1,IF(INDIRECT(ADDRESS(($AN447-1)*3+$AO447+5,$AP447+20))="",0,INDIRECT(ADDRESS(($AN447-1)*3+$AO447+5,$AP447+20))),IF(INDIRECT(ADDRESS(($AN447-1)*3+$AO447+5,$AP447+20))="",0,IF(COUNTIF(INDIRECT(ADDRESS(($AN447-1)*36+($AO447-1)*12+6,COLUMN())):INDIRECT(ADDRESS(($AN447-1)*36+($AO447-1)*12+$AP447+4,COLUMN())),INDIRECT(ADDRESS(($AN447-1)*3+$AO447+5,$AP447+20)))&gt;=1,0,INDIRECT(ADDRESS(($AN447-1)*3+$AO447+5,$AP447+20)))))</f>
        <v>0</v>
      </c>
      <c r="AT447" s="468">
        <f ca="1">COUNTIF(INDIRECT("U"&amp;(ROW()+12*(($AN447-1)*3+$AO447)-ROW())/12+5):INDIRECT("AF"&amp;(ROW()+12*(($AN447-1)*3+$AO447)-ROW())/12+5),AS447)</f>
        <v>0</v>
      </c>
      <c r="AU447" s="468">
        <f ca="1">IF(AND(AQ447+AS447&gt;0,AR447+AT447&gt;0),COUNTIF(AU$6:AU446,"&gt;0")+1,0)</f>
        <v>0</v>
      </c>
    </row>
    <row r="448" spans="40:47" x14ac:dyDescent="0.15">
      <c r="AN448" s="468">
        <v>13</v>
      </c>
      <c r="AO448" s="468">
        <v>1</v>
      </c>
      <c r="AP448" s="468">
        <v>11</v>
      </c>
      <c r="AQ448" s="476">
        <f ca="1">IF($AP448=1,IF(INDIRECT(ADDRESS(($AN448-1)*3+$AO448+5,$AP448+7))="",0,INDIRECT(ADDRESS(($AN448-1)*3+$AO448+5,$AP448+7))),IF(INDIRECT(ADDRESS(($AN448-1)*3+$AO448+5,$AP448+7))="",0,IF(COUNTIF(INDIRECT(ADDRESS(($AN448-1)*36+($AO448-1)*12+6,COLUMN())):INDIRECT(ADDRESS(($AN448-1)*36+($AO448-1)*12+$AP448+4,COLUMN())),INDIRECT(ADDRESS(($AN448-1)*3+$AO448+5,$AP448+7)))&gt;=1,0,INDIRECT(ADDRESS(($AN448-1)*3+$AO448+5,$AP448+7)))))</f>
        <v>0</v>
      </c>
      <c r="AR448" s="468">
        <f ca="1">COUNTIF(INDIRECT("H"&amp;(ROW()+12*(($AN448-1)*3+$AO448)-ROW())/12+5):INDIRECT("S"&amp;(ROW()+12*(($AN448-1)*3+$AO448)-ROW())/12+5),AQ448)</f>
        <v>0</v>
      </c>
      <c r="AS448" s="476">
        <f ca="1">IF($AP448=1,IF(INDIRECT(ADDRESS(($AN448-1)*3+$AO448+5,$AP448+20))="",0,INDIRECT(ADDRESS(($AN448-1)*3+$AO448+5,$AP448+20))),IF(INDIRECT(ADDRESS(($AN448-1)*3+$AO448+5,$AP448+20))="",0,IF(COUNTIF(INDIRECT(ADDRESS(($AN448-1)*36+($AO448-1)*12+6,COLUMN())):INDIRECT(ADDRESS(($AN448-1)*36+($AO448-1)*12+$AP448+4,COLUMN())),INDIRECT(ADDRESS(($AN448-1)*3+$AO448+5,$AP448+20)))&gt;=1,0,INDIRECT(ADDRESS(($AN448-1)*3+$AO448+5,$AP448+20)))))</f>
        <v>0</v>
      </c>
      <c r="AT448" s="468">
        <f ca="1">COUNTIF(INDIRECT("U"&amp;(ROW()+12*(($AN448-1)*3+$AO448)-ROW())/12+5):INDIRECT("AF"&amp;(ROW()+12*(($AN448-1)*3+$AO448)-ROW())/12+5),AS448)</f>
        <v>0</v>
      </c>
      <c r="AU448" s="468">
        <f ca="1">IF(AND(AQ448+AS448&gt;0,AR448+AT448&gt;0),COUNTIF(AU$6:AU447,"&gt;0")+1,0)</f>
        <v>0</v>
      </c>
    </row>
    <row r="449" spans="40:47" x14ac:dyDescent="0.15">
      <c r="AN449" s="468">
        <v>13</v>
      </c>
      <c r="AO449" s="468">
        <v>1</v>
      </c>
      <c r="AP449" s="468">
        <v>12</v>
      </c>
      <c r="AQ449" s="476">
        <f ca="1">IF($AP449=1,IF(INDIRECT(ADDRESS(($AN449-1)*3+$AO449+5,$AP449+7))="",0,INDIRECT(ADDRESS(($AN449-1)*3+$AO449+5,$AP449+7))),IF(INDIRECT(ADDRESS(($AN449-1)*3+$AO449+5,$AP449+7))="",0,IF(COUNTIF(INDIRECT(ADDRESS(($AN449-1)*36+($AO449-1)*12+6,COLUMN())):INDIRECT(ADDRESS(($AN449-1)*36+($AO449-1)*12+$AP449+4,COLUMN())),INDIRECT(ADDRESS(($AN449-1)*3+$AO449+5,$AP449+7)))&gt;=1,0,INDIRECT(ADDRESS(($AN449-1)*3+$AO449+5,$AP449+7)))))</f>
        <v>0</v>
      </c>
      <c r="AR449" s="468">
        <f ca="1">COUNTIF(INDIRECT("H"&amp;(ROW()+12*(($AN449-1)*3+$AO449)-ROW())/12+5):INDIRECT("S"&amp;(ROW()+12*(($AN449-1)*3+$AO449)-ROW())/12+5),AQ449)</f>
        <v>0</v>
      </c>
      <c r="AS449" s="476">
        <f ca="1">IF($AP449=1,IF(INDIRECT(ADDRESS(($AN449-1)*3+$AO449+5,$AP449+20))="",0,INDIRECT(ADDRESS(($AN449-1)*3+$AO449+5,$AP449+20))),IF(INDIRECT(ADDRESS(($AN449-1)*3+$AO449+5,$AP449+20))="",0,IF(COUNTIF(INDIRECT(ADDRESS(($AN449-1)*36+($AO449-1)*12+6,COLUMN())):INDIRECT(ADDRESS(($AN449-1)*36+($AO449-1)*12+$AP449+4,COLUMN())),INDIRECT(ADDRESS(($AN449-1)*3+$AO449+5,$AP449+20)))&gt;=1,0,INDIRECT(ADDRESS(($AN449-1)*3+$AO449+5,$AP449+20)))))</f>
        <v>0</v>
      </c>
      <c r="AT449" s="468">
        <f ca="1">COUNTIF(INDIRECT("U"&amp;(ROW()+12*(($AN449-1)*3+$AO449)-ROW())/12+5):INDIRECT("AF"&amp;(ROW()+12*(($AN449-1)*3+$AO449)-ROW())/12+5),AS449)</f>
        <v>0</v>
      </c>
      <c r="AU449" s="468">
        <f ca="1">IF(AND(AQ449+AS449&gt;0,AR449+AT449&gt;0),COUNTIF(AU$6:AU448,"&gt;0")+1,0)</f>
        <v>0</v>
      </c>
    </row>
    <row r="450" spans="40:47" x14ac:dyDescent="0.15">
      <c r="AN450" s="468">
        <v>13</v>
      </c>
      <c r="AO450" s="468">
        <v>2</v>
      </c>
      <c r="AP450" s="468">
        <v>1</v>
      </c>
      <c r="AQ450" s="476">
        <f ca="1">IF($AP450=1,IF(INDIRECT(ADDRESS(($AN450-1)*3+$AO450+5,$AP450+7))="",0,INDIRECT(ADDRESS(($AN450-1)*3+$AO450+5,$AP450+7))),IF(INDIRECT(ADDRESS(($AN450-1)*3+$AO450+5,$AP450+7))="",0,IF(COUNTIF(INDIRECT(ADDRESS(($AN450-1)*36+($AO450-1)*12+6,COLUMN())):INDIRECT(ADDRESS(($AN450-1)*36+($AO450-1)*12+$AP450+4,COLUMN())),INDIRECT(ADDRESS(($AN450-1)*3+$AO450+5,$AP450+7)))&gt;=1,0,INDIRECT(ADDRESS(($AN450-1)*3+$AO450+5,$AP450+7)))))</f>
        <v>0</v>
      </c>
      <c r="AR450" s="468">
        <f ca="1">COUNTIF(INDIRECT("H"&amp;(ROW()+12*(($AN450-1)*3+$AO450)-ROW())/12+5):INDIRECT("S"&amp;(ROW()+12*(($AN450-1)*3+$AO450)-ROW())/12+5),AQ450)</f>
        <v>0</v>
      </c>
      <c r="AS450" s="476">
        <f ca="1">IF($AP450=1,IF(INDIRECT(ADDRESS(($AN450-1)*3+$AO450+5,$AP450+20))="",0,INDIRECT(ADDRESS(($AN450-1)*3+$AO450+5,$AP450+20))),IF(INDIRECT(ADDRESS(($AN450-1)*3+$AO450+5,$AP450+20))="",0,IF(COUNTIF(INDIRECT(ADDRESS(($AN450-1)*36+($AO450-1)*12+6,COLUMN())):INDIRECT(ADDRESS(($AN450-1)*36+($AO450-1)*12+$AP450+4,COLUMN())),INDIRECT(ADDRESS(($AN450-1)*3+$AO450+5,$AP450+20)))&gt;=1,0,INDIRECT(ADDRESS(($AN450-1)*3+$AO450+5,$AP450+20)))))</f>
        <v>0</v>
      </c>
      <c r="AT450" s="468">
        <f ca="1">COUNTIF(INDIRECT("U"&amp;(ROW()+12*(($AN450-1)*3+$AO450)-ROW())/12+5):INDIRECT("AF"&amp;(ROW()+12*(($AN450-1)*3+$AO450)-ROW())/12+5),AS450)</f>
        <v>0</v>
      </c>
      <c r="AU450" s="468">
        <f ca="1">IF(AND(AQ450+AS450&gt;0,AR450+AT450&gt;0),COUNTIF(AU$6:AU449,"&gt;0")+1,0)</f>
        <v>0</v>
      </c>
    </row>
    <row r="451" spans="40:47" x14ac:dyDescent="0.15">
      <c r="AN451" s="468">
        <v>13</v>
      </c>
      <c r="AO451" s="468">
        <v>2</v>
      </c>
      <c r="AP451" s="468">
        <v>2</v>
      </c>
      <c r="AQ451" s="476">
        <f ca="1">IF($AP451=1,IF(INDIRECT(ADDRESS(($AN451-1)*3+$AO451+5,$AP451+7))="",0,INDIRECT(ADDRESS(($AN451-1)*3+$AO451+5,$AP451+7))),IF(INDIRECT(ADDRESS(($AN451-1)*3+$AO451+5,$AP451+7))="",0,IF(COUNTIF(INDIRECT(ADDRESS(($AN451-1)*36+($AO451-1)*12+6,COLUMN())):INDIRECT(ADDRESS(($AN451-1)*36+($AO451-1)*12+$AP451+4,COLUMN())),INDIRECT(ADDRESS(($AN451-1)*3+$AO451+5,$AP451+7)))&gt;=1,0,INDIRECT(ADDRESS(($AN451-1)*3+$AO451+5,$AP451+7)))))</f>
        <v>0</v>
      </c>
      <c r="AR451" s="468">
        <f ca="1">COUNTIF(INDIRECT("H"&amp;(ROW()+12*(($AN451-1)*3+$AO451)-ROW())/12+5):INDIRECT("S"&amp;(ROW()+12*(($AN451-1)*3+$AO451)-ROW())/12+5),AQ451)</f>
        <v>0</v>
      </c>
      <c r="AS451" s="476">
        <f ca="1">IF($AP451=1,IF(INDIRECT(ADDRESS(($AN451-1)*3+$AO451+5,$AP451+20))="",0,INDIRECT(ADDRESS(($AN451-1)*3+$AO451+5,$AP451+20))),IF(INDIRECT(ADDRESS(($AN451-1)*3+$AO451+5,$AP451+20))="",0,IF(COUNTIF(INDIRECT(ADDRESS(($AN451-1)*36+($AO451-1)*12+6,COLUMN())):INDIRECT(ADDRESS(($AN451-1)*36+($AO451-1)*12+$AP451+4,COLUMN())),INDIRECT(ADDRESS(($AN451-1)*3+$AO451+5,$AP451+20)))&gt;=1,0,INDIRECT(ADDRESS(($AN451-1)*3+$AO451+5,$AP451+20)))))</f>
        <v>0</v>
      </c>
      <c r="AT451" s="468">
        <f ca="1">COUNTIF(INDIRECT("U"&amp;(ROW()+12*(($AN451-1)*3+$AO451)-ROW())/12+5):INDIRECT("AF"&amp;(ROW()+12*(($AN451-1)*3+$AO451)-ROW())/12+5),AS451)</f>
        <v>0</v>
      </c>
      <c r="AU451" s="468">
        <f ca="1">IF(AND(AQ451+AS451&gt;0,AR451+AT451&gt;0),COUNTIF(AU$6:AU450,"&gt;0")+1,0)</f>
        <v>0</v>
      </c>
    </row>
    <row r="452" spans="40:47" x14ac:dyDescent="0.15">
      <c r="AN452" s="468">
        <v>13</v>
      </c>
      <c r="AO452" s="468">
        <v>2</v>
      </c>
      <c r="AP452" s="468">
        <v>3</v>
      </c>
      <c r="AQ452" s="476">
        <f ca="1">IF($AP452=1,IF(INDIRECT(ADDRESS(($AN452-1)*3+$AO452+5,$AP452+7))="",0,INDIRECT(ADDRESS(($AN452-1)*3+$AO452+5,$AP452+7))),IF(INDIRECT(ADDRESS(($AN452-1)*3+$AO452+5,$AP452+7))="",0,IF(COUNTIF(INDIRECT(ADDRESS(($AN452-1)*36+($AO452-1)*12+6,COLUMN())):INDIRECT(ADDRESS(($AN452-1)*36+($AO452-1)*12+$AP452+4,COLUMN())),INDIRECT(ADDRESS(($AN452-1)*3+$AO452+5,$AP452+7)))&gt;=1,0,INDIRECT(ADDRESS(($AN452-1)*3+$AO452+5,$AP452+7)))))</f>
        <v>0</v>
      </c>
      <c r="AR452" s="468">
        <f ca="1">COUNTIF(INDIRECT("H"&amp;(ROW()+12*(($AN452-1)*3+$AO452)-ROW())/12+5):INDIRECT("S"&amp;(ROW()+12*(($AN452-1)*3+$AO452)-ROW())/12+5),AQ452)</f>
        <v>0</v>
      </c>
      <c r="AS452" s="476">
        <f ca="1">IF($AP452=1,IF(INDIRECT(ADDRESS(($AN452-1)*3+$AO452+5,$AP452+20))="",0,INDIRECT(ADDRESS(($AN452-1)*3+$AO452+5,$AP452+20))),IF(INDIRECT(ADDRESS(($AN452-1)*3+$AO452+5,$AP452+20))="",0,IF(COUNTIF(INDIRECT(ADDRESS(($AN452-1)*36+($AO452-1)*12+6,COLUMN())):INDIRECT(ADDRESS(($AN452-1)*36+($AO452-1)*12+$AP452+4,COLUMN())),INDIRECT(ADDRESS(($AN452-1)*3+$AO452+5,$AP452+20)))&gt;=1,0,INDIRECT(ADDRESS(($AN452-1)*3+$AO452+5,$AP452+20)))))</f>
        <v>0</v>
      </c>
      <c r="AT452" s="468">
        <f ca="1">COUNTIF(INDIRECT("U"&amp;(ROW()+12*(($AN452-1)*3+$AO452)-ROW())/12+5):INDIRECT("AF"&amp;(ROW()+12*(($AN452-1)*3+$AO452)-ROW())/12+5),AS452)</f>
        <v>0</v>
      </c>
      <c r="AU452" s="468">
        <f ca="1">IF(AND(AQ452+AS452&gt;0,AR452+AT452&gt;0),COUNTIF(AU$6:AU451,"&gt;0")+1,0)</f>
        <v>0</v>
      </c>
    </row>
    <row r="453" spans="40:47" x14ac:dyDescent="0.15">
      <c r="AN453" s="468">
        <v>13</v>
      </c>
      <c r="AO453" s="468">
        <v>2</v>
      </c>
      <c r="AP453" s="468">
        <v>4</v>
      </c>
      <c r="AQ453" s="476">
        <f ca="1">IF($AP453=1,IF(INDIRECT(ADDRESS(($AN453-1)*3+$AO453+5,$AP453+7))="",0,INDIRECT(ADDRESS(($AN453-1)*3+$AO453+5,$AP453+7))),IF(INDIRECT(ADDRESS(($AN453-1)*3+$AO453+5,$AP453+7))="",0,IF(COUNTIF(INDIRECT(ADDRESS(($AN453-1)*36+($AO453-1)*12+6,COLUMN())):INDIRECT(ADDRESS(($AN453-1)*36+($AO453-1)*12+$AP453+4,COLUMN())),INDIRECT(ADDRESS(($AN453-1)*3+$AO453+5,$AP453+7)))&gt;=1,0,INDIRECT(ADDRESS(($AN453-1)*3+$AO453+5,$AP453+7)))))</f>
        <v>0</v>
      </c>
      <c r="AR453" s="468">
        <f ca="1">COUNTIF(INDIRECT("H"&amp;(ROW()+12*(($AN453-1)*3+$AO453)-ROW())/12+5):INDIRECT("S"&amp;(ROW()+12*(($AN453-1)*3+$AO453)-ROW())/12+5),AQ453)</f>
        <v>0</v>
      </c>
      <c r="AS453" s="476">
        <f ca="1">IF($AP453=1,IF(INDIRECT(ADDRESS(($AN453-1)*3+$AO453+5,$AP453+20))="",0,INDIRECT(ADDRESS(($AN453-1)*3+$AO453+5,$AP453+20))),IF(INDIRECT(ADDRESS(($AN453-1)*3+$AO453+5,$AP453+20))="",0,IF(COUNTIF(INDIRECT(ADDRESS(($AN453-1)*36+($AO453-1)*12+6,COLUMN())):INDIRECT(ADDRESS(($AN453-1)*36+($AO453-1)*12+$AP453+4,COLUMN())),INDIRECT(ADDRESS(($AN453-1)*3+$AO453+5,$AP453+20)))&gt;=1,0,INDIRECT(ADDRESS(($AN453-1)*3+$AO453+5,$AP453+20)))))</f>
        <v>0</v>
      </c>
      <c r="AT453" s="468">
        <f ca="1">COUNTIF(INDIRECT("U"&amp;(ROW()+12*(($AN453-1)*3+$AO453)-ROW())/12+5):INDIRECT("AF"&amp;(ROW()+12*(($AN453-1)*3+$AO453)-ROW())/12+5),AS453)</f>
        <v>0</v>
      </c>
      <c r="AU453" s="468">
        <f ca="1">IF(AND(AQ453+AS453&gt;0,AR453+AT453&gt;0),COUNTIF(AU$6:AU452,"&gt;0")+1,0)</f>
        <v>0</v>
      </c>
    </row>
    <row r="454" spans="40:47" x14ac:dyDescent="0.15">
      <c r="AN454" s="468">
        <v>13</v>
      </c>
      <c r="AO454" s="468">
        <v>2</v>
      </c>
      <c r="AP454" s="468">
        <v>5</v>
      </c>
      <c r="AQ454" s="476">
        <f ca="1">IF($AP454=1,IF(INDIRECT(ADDRESS(($AN454-1)*3+$AO454+5,$AP454+7))="",0,INDIRECT(ADDRESS(($AN454-1)*3+$AO454+5,$AP454+7))),IF(INDIRECT(ADDRESS(($AN454-1)*3+$AO454+5,$AP454+7))="",0,IF(COUNTIF(INDIRECT(ADDRESS(($AN454-1)*36+($AO454-1)*12+6,COLUMN())):INDIRECT(ADDRESS(($AN454-1)*36+($AO454-1)*12+$AP454+4,COLUMN())),INDIRECT(ADDRESS(($AN454-1)*3+$AO454+5,$AP454+7)))&gt;=1,0,INDIRECT(ADDRESS(($AN454-1)*3+$AO454+5,$AP454+7)))))</f>
        <v>0</v>
      </c>
      <c r="AR454" s="468">
        <f ca="1">COUNTIF(INDIRECT("H"&amp;(ROW()+12*(($AN454-1)*3+$AO454)-ROW())/12+5):INDIRECT("S"&amp;(ROW()+12*(($AN454-1)*3+$AO454)-ROW())/12+5),AQ454)</f>
        <v>0</v>
      </c>
      <c r="AS454" s="476">
        <f ca="1">IF($AP454=1,IF(INDIRECT(ADDRESS(($AN454-1)*3+$AO454+5,$AP454+20))="",0,INDIRECT(ADDRESS(($AN454-1)*3+$AO454+5,$AP454+20))),IF(INDIRECT(ADDRESS(($AN454-1)*3+$AO454+5,$AP454+20))="",0,IF(COUNTIF(INDIRECT(ADDRESS(($AN454-1)*36+($AO454-1)*12+6,COLUMN())):INDIRECT(ADDRESS(($AN454-1)*36+($AO454-1)*12+$AP454+4,COLUMN())),INDIRECT(ADDRESS(($AN454-1)*3+$AO454+5,$AP454+20)))&gt;=1,0,INDIRECT(ADDRESS(($AN454-1)*3+$AO454+5,$AP454+20)))))</f>
        <v>0</v>
      </c>
      <c r="AT454" s="468">
        <f ca="1">COUNTIF(INDIRECT("U"&amp;(ROW()+12*(($AN454-1)*3+$AO454)-ROW())/12+5):INDIRECT("AF"&amp;(ROW()+12*(($AN454-1)*3+$AO454)-ROW())/12+5),AS454)</f>
        <v>0</v>
      </c>
      <c r="AU454" s="468">
        <f ca="1">IF(AND(AQ454+AS454&gt;0,AR454+AT454&gt;0),COUNTIF(AU$6:AU453,"&gt;0")+1,0)</f>
        <v>0</v>
      </c>
    </row>
    <row r="455" spans="40:47" x14ac:dyDescent="0.15">
      <c r="AN455" s="468">
        <v>13</v>
      </c>
      <c r="AO455" s="468">
        <v>2</v>
      </c>
      <c r="AP455" s="468">
        <v>6</v>
      </c>
      <c r="AQ455" s="476">
        <f ca="1">IF($AP455=1,IF(INDIRECT(ADDRESS(($AN455-1)*3+$AO455+5,$AP455+7))="",0,INDIRECT(ADDRESS(($AN455-1)*3+$AO455+5,$AP455+7))),IF(INDIRECT(ADDRESS(($AN455-1)*3+$AO455+5,$AP455+7))="",0,IF(COUNTIF(INDIRECT(ADDRESS(($AN455-1)*36+($AO455-1)*12+6,COLUMN())):INDIRECT(ADDRESS(($AN455-1)*36+($AO455-1)*12+$AP455+4,COLUMN())),INDIRECT(ADDRESS(($AN455-1)*3+$AO455+5,$AP455+7)))&gt;=1,0,INDIRECT(ADDRESS(($AN455-1)*3+$AO455+5,$AP455+7)))))</f>
        <v>0</v>
      </c>
      <c r="AR455" s="468">
        <f ca="1">COUNTIF(INDIRECT("H"&amp;(ROW()+12*(($AN455-1)*3+$AO455)-ROW())/12+5):INDIRECT("S"&amp;(ROW()+12*(($AN455-1)*3+$AO455)-ROW())/12+5),AQ455)</f>
        <v>0</v>
      </c>
      <c r="AS455" s="476">
        <f ca="1">IF($AP455=1,IF(INDIRECT(ADDRESS(($AN455-1)*3+$AO455+5,$AP455+20))="",0,INDIRECT(ADDRESS(($AN455-1)*3+$AO455+5,$AP455+20))),IF(INDIRECT(ADDRESS(($AN455-1)*3+$AO455+5,$AP455+20))="",0,IF(COUNTIF(INDIRECT(ADDRESS(($AN455-1)*36+($AO455-1)*12+6,COLUMN())):INDIRECT(ADDRESS(($AN455-1)*36+($AO455-1)*12+$AP455+4,COLUMN())),INDIRECT(ADDRESS(($AN455-1)*3+$AO455+5,$AP455+20)))&gt;=1,0,INDIRECT(ADDRESS(($AN455-1)*3+$AO455+5,$AP455+20)))))</f>
        <v>0</v>
      </c>
      <c r="AT455" s="468">
        <f ca="1">COUNTIF(INDIRECT("U"&amp;(ROW()+12*(($AN455-1)*3+$AO455)-ROW())/12+5):INDIRECT("AF"&amp;(ROW()+12*(($AN455-1)*3+$AO455)-ROW())/12+5),AS455)</f>
        <v>0</v>
      </c>
      <c r="AU455" s="468">
        <f ca="1">IF(AND(AQ455+AS455&gt;0,AR455+AT455&gt;0),COUNTIF(AU$6:AU454,"&gt;0")+1,0)</f>
        <v>0</v>
      </c>
    </row>
    <row r="456" spans="40:47" x14ac:dyDescent="0.15">
      <c r="AN456" s="468">
        <v>13</v>
      </c>
      <c r="AO456" s="468">
        <v>2</v>
      </c>
      <c r="AP456" s="468">
        <v>7</v>
      </c>
      <c r="AQ456" s="476">
        <f ca="1">IF($AP456=1,IF(INDIRECT(ADDRESS(($AN456-1)*3+$AO456+5,$AP456+7))="",0,INDIRECT(ADDRESS(($AN456-1)*3+$AO456+5,$AP456+7))),IF(INDIRECT(ADDRESS(($AN456-1)*3+$AO456+5,$AP456+7))="",0,IF(COUNTIF(INDIRECT(ADDRESS(($AN456-1)*36+($AO456-1)*12+6,COLUMN())):INDIRECT(ADDRESS(($AN456-1)*36+($AO456-1)*12+$AP456+4,COLUMN())),INDIRECT(ADDRESS(($AN456-1)*3+$AO456+5,$AP456+7)))&gt;=1,0,INDIRECT(ADDRESS(($AN456-1)*3+$AO456+5,$AP456+7)))))</f>
        <v>0</v>
      </c>
      <c r="AR456" s="468">
        <f ca="1">COUNTIF(INDIRECT("H"&amp;(ROW()+12*(($AN456-1)*3+$AO456)-ROW())/12+5):INDIRECT("S"&amp;(ROW()+12*(($AN456-1)*3+$AO456)-ROW())/12+5),AQ456)</f>
        <v>0</v>
      </c>
      <c r="AS456" s="476">
        <f ca="1">IF($AP456=1,IF(INDIRECT(ADDRESS(($AN456-1)*3+$AO456+5,$AP456+20))="",0,INDIRECT(ADDRESS(($AN456-1)*3+$AO456+5,$AP456+20))),IF(INDIRECT(ADDRESS(($AN456-1)*3+$AO456+5,$AP456+20))="",0,IF(COUNTIF(INDIRECT(ADDRESS(($AN456-1)*36+($AO456-1)*12+6,COLUMN())):INDIRECT(ADDRESS(($AN456-1)*36+($AO456-1)*12+$AP456+4,COLUMN())),INDIRECT(ADDRESS(($AN456-1)*3+$AO456+5,$AP456+20)))&gt;=1,0,INDIRECT(ADDRESS(($AN456-1)*3+$AO456+5,$AP456+20)))))</f>
        <v>0</v>
      </c>
      <c r="AT456" s="468">
        <f ca="1">COUNTIF(INDIRECT("U"&amp;(ROW()+12*(($AN456-1)*3+$AO456)-ROW())/12+5):INDIRECT("AF"&amp;(ROW()+12*(($AN456-1)*3+$AO456)-ROW())/12+5),AS456)</f>
        <v>0</v>
      </c>
      <c r="AU456" s="468">
        <f ca="1">IF(AND(AQ456+AS456&gt;0,AR456+AT456&gt;0),COUNTIF(AU$6:AU455,"&gt;0")+1,0)</f>
        <v>0</v>
      </c>
    </row>
    <row r="457" spans="40:47" x14ac:dyDescent="0.15">
      <c r="AN457" s="468">
        <v>13</v>
      </c>
      <c r="AO457" s="468">
        <v>2</v>
      </c>
      <c r="AP457" s="468">
        <v>8</v>
      </c>
      <c r="AQ457" s="476">
        <f ca="1">IF($AP457=1,IF(INDIRECT(ADDRESS(($AN457-1)*3+$AO457+5,$AP457+7))="",0,INDIRECT(ADDRESS(($AN457-1)*3+$AO457+5,$AP457+7))),IF(INDIRECT(ADDRESS(($AN457-1)*3+$AO457+5,$AP457+7))="",0,IF(COUNTIF(INDIRECT(ADDRESS(($AN457-1)*36+($AO457-1)*12+6,COLUMN())):INDIRECT(ADDRESS(($AN457-1)*36+($AO457-1)*12+$AP457+4,COLUMN())),INDIRECT(ADDRESS(($AN457-1)*3+$AO457+5,$AP457+7)))&gt;=1,0,INDIRECT(ADDRESS(($AN457-1)*3+$AO457+5,$AP457+7)))))</f>
        <v>0</v>
      </c>
      <c r="AR457" s="468">
        <f ca="1">COUNTIF(INDIRECT("H"&amp;(ROW()+12*(($AN457-1)*3+$AO457)-ROW())/12+5):INDIRECT("S"&amp;(ROW()+12*(($AN457-1)*3+$AO457)-ROW())/12+5),AQ457)</f>
        <v>0</v>
      </c>
      <c r="AS457" s="476">
        <f ca="1">IF($AP457=1,IF(INDIRECT(ADDRESS(($AN457-1)*3+$AO457+5,$AP457+20))="",0,INDIRECT(ADDRESS(($AN457-1)*3+$AO457+5,$AP457+20))),IF(INDIRECT(ADDRESS(($AN457-1)*3+$AO457+5,$AP457+20))="",0,IF(COUNTIF(INDIRECT(ADDRESS(($AN457-1)*36+($AO457-1)*12+6,COLUMN())):INDIRECT(ADDRESS(($AN457-1)*36+($AO457-1)*12+$AP457+4,COLUMN())),INDIRECT(ADDRESS(($AN457-1)*3+$AO457+5,$AP457+20)))&gt;=1,0,INDIRECT(ADDRESS(($AN457-1)*3+$AO457+5,$AP457+20)))))</f>
        <v>0</v>
      </c>
      <c r="AT457" s="468">
        <f ca="1">COUNTIF(INDIRECT("U"&amp;(ROW()+12*(($AN457-1)*3+$AO457)-ROW())/12+5):INDIRECT("AF"&amp;(ROW()+12*(($AN457-1)*3+$AO457)-ROW())/12+5),AS457)</f>
        <v>0</v>
      </c>
      <c r="AU457" s="468">
        <f ca="1">IF(AND(AQ457+AS457&gt;0,AR457+AT457&gt;0),COUNTIF(AU$6:AU456,"&gt;0")+1,0)</f>
        <v>0</v>
      </c>
    </row>
    <row r="458" spans="40:47" x14ac:dyDescent="0.15">
      <c r="AN458" s="468">
        <v>13</v>
      </c>
      <c r="AO458" s="468">
        <v>2</v>
      </c>
      <c r="AP458" s="468">
        <v>9</v>
      </c>
      <c r="AQ458" s="476">
        <f ca="1">IF($AP458=1,IF(INDIRECT(ADDRESS(($AN458-1)*3+$AO458+5,$AP458+7))="",0,INDIRECT(ADDRESS(($AN458-1)*3+$AO458+5,$AP458+7))),IF(INDIRECT(ADDRESS(($AN458-1)*3+$AO458+5,$AP458+7))="",0,IF(COUNTIF(INDIRECT(ADDRESS(($AN458-1)*36+($AO458-1)*12+6,COLUMN())):INDIRECT(ADDRESS(($AN458-1)*36+($AO458-1)*12+$AP458+4,COLUMN())),INDIRECT(ADDRESS(($AN458-1)*3+$AO458+5,$AP458+7)))&gt;=1,0,INDIRECT(ADDRESS(($AN458-1)*3+$AO458+5,$AP458+7)))))</f>
        <v>0</v>
      </c>
      <c r="AR458" s="468">
        <f ca="1">COUNTIF(INDIRECT("H"&amp;(ROW()+12*(($AN458-1)*3+$AO458)-ROW())/12+5):INDIRECT("S"&amp;(ROW()+12*(($AN458-1)*3+$AO458)-ROW())/12+5),AQ458)</f>
        <v>0</v>
      </c>
      <c r="AS458" s="476">
        <f ca="1">IF($AP458=1,IF(INDIRECT(ADDRESS(($AN458-1)*3+$AO458+5,$AP458+20))="",0,INDIRECT(ADDRESS(($AN458-1)*3+$AO458+5,$AP458+20))),IF(INDIRECT(ADDRESS(($AN458-1)*3+$AO458+5,$AP458+20))="",0,IF(COUNTIF(INDIRECT(ADDRESS(($AN458-1)*36+($AO458-1)*12+6,COLUMN())):INDIRECT(ADDRESS(($AN458-1)*36+($AO458-1)*12+$AP458+4,COLUMN())),INDIRECT(ADDRESS(($AN458-1)*3+$AO458+5,$AP458+20)))&gt;=1,0,INDIRECT(ADDRESS(($AN458-1)*3+$AO458+5,$AP458+20)))))</f>
        <v>0</v>
      </c>
      <c r="AT458" s="468">
        <f ca="1">COUNTIF(INDIRECT("U"&amp;(ROW()+12*(($AN458-1)*3+$AO458)-ROW())/12+5):INDIRECT("AF"&amp;(ROW()+12*(($AN458-1)*3+$AO458)-ROW())/12+5),AS458)</f>
        <v>0</v>
      </c>
      <c r="AU458" s="468">
        <f ca="1">IF(AND(AQ458+AS458&gt;0,AR458+AT458&gt;0),COUNTIF(AU$6:AU457,"&gt;0")+1,0)</f>
        <v>0</v>
      </c>
    </row>
    <row r="459" spans="40:47" x14ac:dyDescent="0.15">
      <c r="AN459" s="468">
        <v>13</v>
      </c>
      <c r="AO459" s="468">
        <v>2</v>
      </c>
      <c r="AP459" s="468">
        <v>10</v>
      </c>
      <c r="AQ459" s="476">
        <f ca="1">IF($AP459=1,IF(INDIRECT(ADDRESS(($AN459-1)*3+$AO459+5,$AP459+7))="",0,INDIRECT(ADDRESS(($AN459-1)*3+$AO459+5,$AP459+7))),IF(INDIRECT(ADDRESS(($AN459-1)*3+$AO459+5,$AP459+7))="",0,IF(COUNTIF(INDIRECT(ADDRESS(($AN459-1)*36+($AO459-1)*12+6,COLUMN())):INDIRECT(ADDRESS(($AN459-1)*36+($AO459-1)*12+$AP459+4,COLUMN())),INDIRECT(ADDRESS(($AN459-1)*3+$AO459+5,$AP459+7)))&gt;=1,0,INDIRECT(ADDRESS(($AN459-1)*3+$AO459+5,$AP459+7)))))</f>
        <v>0</v>
      </c>
      <c r="AR459" s="468">
        <f ca="1">COUNTIF(INDIRECT("H"&amp;(ROW()+12*(($AN459-1)*3+$AO459)-ROW())/12+5):INDIRECT("S"&amp;(ROW()+12*(($AN459-1)*3+$AO459)-ROW())/12+5),AQ459)</f>
        <v>0</v>
      </c>
      <c r="AS459" s="476">
        <f ca="1">IF($AP459=1,IF(INDIRECT(ADDRESS(($AN459-1)*3+$AO459+5,$AP459+20))="",0,INDIRECT(ADDRESS(($AN459-1)*3+$AO459+5,$AP459+20))),IF(INDIRECT(ADDRESS(($AN459-1)*3+$AO459+5,$AP459+20))="",0,IF(COUNTIF(INDIRECT(ADDRESS(($AN459-1)*36+($AO459-1)*12+6,COLUMN())):INDIRECT(ADDRESS(($AN459-1)*36+($AO459-1)*12+$AP459+4,COLUMN())),INDIRECT(ADDRESS(($AN459-1)*3+$AO459+5,$AP459+20)))&gt;=1,0,INDIRECT(ADDRESS(($AN459-1)*3+$AO459+5,$AP459+20)))))</f>
        <v>0</v>
      </c>
      <c r="AT459" s="468">
        <f ca="1">COUNTIF(INDIRECT("U"&amp;(ROW()+12*(($AN459-1)*3+$AO459)-ROW())/12+5):INDIRECT("AF"&amp;(ROW()+12*(($AN459-1)*3+$AO459)-ROW())/12+5),AS459)</f>
        <v>0</v>
      </c>
      <c r="AU459" s="468">
        <f ca="1">IF(AND(AQ459+AS459&gt;0,AR459+AT459&gt;0),COUNTIF(AU$6:AU458,"&gt;0")+1,0)</f>
        <v>0</v>
      </c>
    </row>
    <row r="460" spans="40:47" x14ac:dyDescent="0.15">
      <c r="AN460" s="468">
        <v>13</v>
      </c>
      <c r="AO460" s="468">
        <v>2</v>
      </c>
      <c r="AP460" s="468">
        <v>11</v>
      </c>
      <c r="AQ460" s="476">
        <f ca="1">IF($AP460=1,IF(INDIRECT(ADDRESS(($AN460-1)*3+$AO460+5,$AP460+7))="",0,INDIRECT(ADDRESS(($AN460-1)*3+$AO460+5,$AP460+7))),IF(INDIRECT(ADDRESS(($AN460-1)*3+$AO460+5,$AP460+7))="",0,IF(COUNTIF(INDIRECT(ADDRESS(($AN460-1)*36+($AO460-1)*12+6,COLUMN())):INDIRECT(ADDRESS(($AN460-1)*36+($AO460-1)*12+$AP460+4,COLUMN())),INDIRECT(ADDRESS(($AN460-1)*3+$AO460+5,$AP460+7)))&gt;=1,0,INDIRECT(ADDRESS(($AN460-1)*3+$AO460+5,$AP460+7)))))</f>
        <v>0</v>
      </c>
      <c r="AR460" s="468">
        <f ca="1">COUNTIF(INDIRECT("H"&amp;(ROW()+12*(($AN460-1)*3+$AO460)-ROW())/12+5):INDIRECT("S"&amp;(ROW()+12*(($AN460-1)*3+$AO460)-ROW())/12+5),AQ460)</f>
        <v>0</v>
      </c>
      <c r="AS460" s="476">
        <f ca="1">IF($AP460=1,IF(INDIRECT(ADDRESS(($AN460-1)*3+$AO460+5,$AP460+20))="",0,INDIRECT(ADDRESS(($AN460-1)*3+$AO460+5,$AP460+20))),IF(INDIRECT(ADDRESS(($AN460-1)*3+$AO460+5,$AP460+20))="",0,IF(COUNTIF(INDIRECT(ADDRESS(($AN460-1)*36+($AO460-1)*12+6,COLUMN())):INDIRECT(ADDRESS(($AN460-1)*36+($AO460-1)*12+$AP460+4,COLUMN())),INDIRECT(ADDRESS(($AN460-1)*3+$AO460+5,$AP460+20)))&gt;=1,0,INDIRECT(ADDRESS(($AN460-1)*3+$AO460+5,$AP460+20)))))</f>
        <v>0</v>
      </c>
      <c r="AT460" s="468">
        <f ca="1">COUNTIF(INDIRECT("U"&amp;(ROW()+12*(($AN460-1)*3+$AO460)-ROW())/12+5):INDIRECT("AF"&amp;(ROW()+12*(($AN460-1)*3+$AO460)-ROW())/12+5),AS460)</f>
        <v>0</v>
      </c>
      <c r="AU460" s="468">
        <f ca="1">IF(AND(AQ460+AS460&gt;0,AR460+AT460&gt;0),COUNTIF(AU$6:AU459,"&gt;0")+1,0)</f>
        <v>0</v>
      </c>
    </row>
    <row r="461" spans="40:47" x14ac:dyDescent="0.15">
      <c r="AN461" s="468">
        <v>13</v>
      </c>
      <c r="AO461" s="468">
        <v>2</v>
      </c>
      <c r="AP461" s="468">
        <v>12</v>
      </c>
      <c r="AQ461" s="476">
        <f ca="1">IF($AP461=1,IF(INDIRECT(ADDRESS(($AN461-1)*3+$AO461+5,$AP461+7))="",0,INDIRECT(ADDRESS(($AN461-1)*3+$AO461+5,$AP461+7))),IF(INDIRECT(ADDRESS(($AN461-1)*3+$AO461+5,$AP461+7))="",0,IF(COUNTIF(INDIRECT(ADDRESS(($AN461-1)*36+($AO461-1)*12+6,COLUMN())):INDIRECT(ADDRESS(($AN461-1)*36+($AO461-1)*12+$AP461+4,COLUMN())),INDIRECT(ADDRESS(($AN461-1)*3+$AO461+5,$AP461+7)))&gt;=1,0,INDIRECT(ADDRESS(($AN461-1)*3+$AO461+5,$AP461+7)))))</f>
        <v>0</v>
      </c>
      <c r="AR461" s="468">
        <f ca="1">COUNTIF(INDIRECT("H"&amp;(ROW()+12*(($AN461-1)*3+$AO461)-ROW())/12+5):INDIRECT("S"&amp;(ROW()+12*(($AN461-1)*3+$AO461)-ROW())/12+5),AQ461)</f>
        <v>0</v>
      </c>
      <c r="AS461" s="476">
        <f ca="1">IF($AP461=1,IF(INDIRECT(ADDRESS(($AN461-1)*3+$AO461+5,$AP461+20))="",0,INDIRECT(ADDRESS(($AN461-1)*3+$AO461+5,$AP461+20))),IF(INDIRECT(ADDRESS(($AN461-1)*3+$AO461+5,$AP461+20))="",0,IF(COUNTIF(INDIRECT(ADDRESS(($AN461-1)*36+($AO461-1)*12+6,COLUMN())):INDIRECT(ADDRESS(($AN461-1)*36+($AO461-1)*12+$AP461+4,COLUMN())),INDIRECT(ADDRESS(($AN461-1)*3+$AO461+5,$AP461+20)))&gt;=1,0,INDIRECT(ADDRESS(($AN461-1)*3+$AO461+5,$AP461+20)))))</f>
        <v>0</v>
      </c>
      <c r="AT461" s="468">
        <f ca="1">COUNTIF(INDIRECT("U"&amp;(ROW()+12*(($AN461-1)*3+$AO461)-ROW())/12+5):INDIRECT("AF"&amp;(ROW()+12*(($AN461-1)*3+$AO461)-ROW())/12+5),AS461)</f>
        <v>0</v>
      </c>
      <c r="AU461" s="468">
        <f ca="1">IF(AND(AQ461+AS461&gt;0,AR461+AT461&gt;0),COUNTIF(AU$6:AU460,"&gt;0")+1,0)</f>
        <v>0</v>
      </c>
    </row>
    <row r="462" spans="40:47" x14ac:dyDescent="0.15">
      <c r="AN462" s="468">
        <v>13</v>
      </c>
      <c r="AO462" s="468">
        <v>3</v>
      </c>
      <c r="AP462" s="468">
        <v>1</v>
      </c>
      <c r="AQ462" s="476">
        <f ca="1">IF($AP462=1,IF(INDIRECT(ADDRESS(($AN462-1)*3+$AO462+5,$AP462+7))="",0,INDIRECT(ADDRESS(($AN462-1)*3+$AO462+5,$AP462+7))),IF(INDIRECT(ADDRESS(($AN462-1)*3+$AO462+5,$AP462+7))="",0,IF(COUNTIF(INDIRECT(ADDRESS(($AN462-1)*36+($AO462-1)*12+6,COLUMN())):INDIRECT(ADDRESS(($AN462-1)*36+($AO462-1)*12+$AP462+4,COLUMN())),INDIRECT(ADDRESS(($AN462-1)*3+$AO462+5,$AP462+7)))&gt;=1,0,INDIRECT(ADDRESS(($AN462-1)*3+$AO462+5,$AP462+7)))))</f>
        <v>0</v>
      </c>
      <c r="AR462" s="468">
        <f ca="1">COUNTIF(INDIRECT("H"&amp;(ROW()+12*(($AN462-1)*3+$AO462)-ROW())/12+5):INDIRECT("S"&amp;(ROW()+12*(($AN462-1)*3+$AO462)-ROW())/12+5),AQ462)</f>
        <v>0</v>
      </c>
      <c r="AS462" s="476">
        <f ca="1">IF($AP462=1,IF(INDIRECT(ADDRESS(($AN462-1)*3+$AO462+5,$AP462+20))="",0,INDIRECT(ADDRESS(($AN462-1)*3+$AO462+5,$AP462+20))),IF(INDIRECT(ADDRESS(($AN462-1)*3+$AO462+5,$AP462+20))="",0,IF(COUNTIF(INDIRECT(ADDRESS(($AN462-1)*36+($AO462-1)*12+6,COLUMN())):INDIRECT(ADDRESS(($AN462-1)*36+($AO462-1)*12+$AP462+4,COLUMN())),INDIRECT(ADDRESS(($AN462-1)*3+$AO462+5,$AP462+20)))&gt;=1,0,INDIRECT(ADDRESS(($AN462-1)*3+$AO462+5,$AP462+20)))))</f>
        <v>0</v>
      </c>
      <c r="AT462" s="468">
        <f ca="1">COUNTIF(INDIRECT("U"&amp;(ROW()+12*(($AN462-1)*3+$AO462)-ROW())/12+5):INDIRECT("AF"&amp;(ROW()+12*(($AN462-1)*3+$AO462)-ROW())/12+5),AS462)</f>
        <v>0</v>
      </c>
      <c r="AU462" s="468">
        <f ca="1">IF(AND(AQ462+AS462&gt;0,AR462+AT462&gt;0),COUNTIF(AU$6:AU461,"&gt;0")+1,0)</f>
        <v>0</v>
      </c>
    </row>
    <row r="463" spans="40:47" x14ac:dyDescent="0.15">
      <c r="AN463" s="468">
        <v>13</v>
      </c>
      <c r="AO463" s="468">
        <v>3</v>
      </c>
      <c r="AP463" s="468">
        <v>2</v>
      </c>
      <c r="AQ463" s="476">
        <f ca="1">IF($AP463=1,IF(INDIRECT(ADDRESS(($AN463-1)*3+$AO463+5,$AP463+7))="",0,INDIRECT(ADDRESS(($AN463-1)*3+$AO463+5,$AP463+7))),IF(INDIRECT(ADDRESS(($AN463-1)*3+$AO463+5,$AP463+7))="",0,IF(COUNTIF(INDIRECT(ADDRESS(($AN463-1)*36+($AO463-1)*12+6,COLUMN())):INDIRECT(ADDRESS(($AN463-1)*36+($AO463-1)*12+$AP463+4,COLUMN())),INDIRECT(ADDRESS(($AN463-1)*3+$AO463+5,$AP463+7)))&gt;=1,0,INDIRECT(ADDRESS(($AN463-1)*3+$AO463+5,$AP463+7)))))</f>
        <v>0</v>
      </c>
      <c r="AR463" s="468">
        <f ca="1">COUNTIF(INDIRECT("H"&amp;(ROW()+12*(($AN463-1)*3+$AO463)-ROW())/12+5):INDIRECT("S"&amp;(ROW()+12*(($AN463-1)*3+$AO463)-ROW())/12+5),AQ463)</f>
        <v>0</v>
      </c>
      <c r="AS463" s="476">
        <f ca="1">IF($AP463=1,IF(INDIRECT(ADDRESS(($AN463-1)*3+$AO463+5,$AP463+20))="",0,INDIRECT(ADDRESS(($AN463-1)*3+$AO463+5,$AP463+20))),IF(INDIRECT(ADDRESS(($AN463-1)*3+$AO463+5,$AP463+20))="",0,IF(COUNTIF(INDIRECT(ADDRESS(($AN463-1)*36+($AO463-1)*12+6,COLUMN())):INDIRECT(ADDRESS(($AN463-1)*36+($AO463-1)*12+$AP463+4,COLUMN())),INDIRECT(ADDRESS(($AN463-1)*3+$AO463+5,$AP463+20)))&gt;=1,0,INDIRECT(ADDRESS(($AN463-1)*3+$AO463+5,$AP463+20)))))</f>
        <v>0</v>
      </c>
      <c r="AT463" s="468">
        <f ca="1">COUNTIF(INDIRECT("U"&amp;(ROW()+12*(($AN463-1)*3+$AO463)-ROW())/12+5):INDIRECT("AF"&amp;(ROW()+12*(($AN463-1)*3+$AO463)-ROW())/12+5),AS463)</f>
        <v>0</v>
      </c>
      <c r="AU463" s="468">
        <f ca="1">IF(AND(AQ463+AS463&gt;0,AR463+AT463&gt;0),COUNTIF(AU$6:AU462,"&gt;0")+1,0)</f>
        <v>0</v>
      </c>
    </row>
    <row r="464" spans="40:47" x14ac:dyDescent="0.15">
      <c r="AN464" s="468">
        <v>13</v>
      </c>
      <c r="AO464" s="468">
        <v>3</v>
      </c>
      <c r="AP464" s="468">
        <v>3</v>
      </c>
      <c r="AQ464" s="476">
        <f ca="1">IF($AP464=1,IF(INDIRECT(ADDRESS(($AN464-1)*3+$AO464+5,$AP464+7))="",0,INDIRECT(ADDRESS(($AN464-1)*3+$AO464+5,$AP464+7))),IF(INDIRECT(ADDRESS(($AN464-1)*3+$AO464+5,$AP464+7))="",0,IF(COUNTIF(INDIRECT(ADDRESS(($AN464-1)*36+($AO464-1)*12+6,COLUMN())):INDIRECT(ADDRESS(($AN464-1)*36+($AO464-1)*12+$AP464+4,COLUMN())),INDIRECT(ADDRESS(($AN464-1)*3+$AO464+5,$AP464+7)))&gt;=1,0,INDIRECT(ADDRESS(($AN464-1)*3+$AO464+5,$AP464+7)))))</f>
        <v>0</v>
      </c>
      <c r="AR464" s="468">
        <f ca="1">COUNTIF(INDIRECT("H"&amp;(ROW()+12*(($AN464-1)*3+$AO464)-ROW())/12+5):INDIRECT("S"&amp;(ROW()+12*(($AN464-1)*3+$AO464)-ROW())/12+5),AQ464)</f>
        <v>0</v>
      </c>
      <c r="AS464" s="476">
        <f ca="1">IF($AP464=1,IF(INDIRECT(ADDRESS(($AN464-1)*3+$AO464+5,$AP464+20))="",0,INDIRECT(ADDRESS(($AN464-1)*3+$AO464+5,$AP464+20))),IF(INDIRECT(ADDRESS(($AN464-1)*3+$AO464+5,$AP464+20))="",0,IF(COUNTIF(INDIRECT(ADDRESS(($AN464-1)*36+($AO464-1)*12+6,COLUMN())):INDIRECT(ADDRESS(($AN464-1)*36+($AO464-1)*12+$AP464+4,COLUMN())),INDIRECT(ADDRESS(($AN464-1)*3+$AO464+5,$AP464+20)))&gt;=1,0,INDIRECT(ADDRESS(($AN464-1)*3+$AO464+5,$AP464+20)))))</f>
        <v>0</v>
      </c>
      <c r="AT464" s="468">
        <f ca="1">COUNTIF(INDIRECT("U"&amp;(ROW()+12*(($AN464-1)*3+$AO464)-ROW())/12+5):INDIRECT("AF"&amp;(ROW()+12*(($AN464-1)*3+$AO464)-ROW())/12+5),AS464)</f>
        <v>0</v>
      </c>
      <c r="AU464" s="468">
        <f ca="1">IF(AND(AQ464+AS464&gt;0,AR464+AT464&gt;0),COUNTIF(AU$6:AU463,"&gt;0")+1,0)</f>
        <v>0</v>
      </c>
    </row>
    <row r="465" spans="40:47" x14ac:dyDescent="0.15">
      <c r="AN465" s="468">
        <v>13</v>
      </c>
      <c r="AO465" s="468">
        <v>3</v>
      </c>
      <c r="AP465" s="468">
        <v>4</v>
      </c>
      <c r="AQ465" s="476">
        <f ca="1">IF($AP465=1,IF(INDIRECT(ADDRESS(($AN465-1)*3+$AO465+5,$AP465+7))="",0,INDIRECT(ADDRESS(($AN465-1)*3+$AO465+5,$AP465+7))),IF(INDIRECT(ADDRESS(($AN465-1)*3+$AO465+5,$AP465+7))="",0,IF(COUNTIF(INDIRECT(ADDRESS(($AN465-1)*36+($AO465-1)*12+6,COLUMN())):INDIRECT(ADDRESS(($AN465-1)*36+($AO465-1)*12+$AP465+4,COLUMN())),INDIRECT(ADDRESS(($AN465-1)*3+$AO465+5,$AP465+7)))&gt;=1,0,INDIRECT(ADDRESS(($AN465-1)*3+$AO465+5,$AP465+7)))))</f>
        <v>0</v>
      </c>
      <c r="AR465" s="468">
        <f ca="1">COUNTIF(INDIRECT("H"&amp;(ROW()+12*(($AN465-1)*3+$AO465)-ROW())/12+5):INDIRECT("S"&amp;(ROW()+12*(($AN465-1)*3+$AO465)-ROW())/12+5),AQ465)</f>
        <v>0</v>
      </c>
      <c r="AS465" s="476">
        <f ca="1">IF($AP465=1,IF(INDIRECT(ADDRESS(($AN465-1)*3+$AO465+5,$AP465+20))="",0,INDIRECT(ADDRESS(($AN465-1)*3+$AO465+5,$AP465+20))),IF(INDIRECT(ADDRESS(($AN465-1)*3+$AO465+5,$AP465+20))="",0,IF(COUNTIF(INDIRECT(ADDRESS(($AN465-1)*36+($AO465-1)*12+6,COLUMN())):INDIRECT(ADDRESS(($AN465-1)*36+($AO465-1)*12+$AP465+4,COLUMN())),INDIRECT(ADDRESS(($AN465-1)*3+$AO465+5,$AP465+20)))&gt;=1,0,INDIRECT(ADDRESS(($AN465-1)*3+$AO465+5,$AP465+20)))))</f>
        <v>0</v>
      </c>
      <c r="AT465" s="468">
        <f ca="1">COUNTIF(INDIRECT("U"&amp;(ROW()+12*(($AN465-1)*3+$AO465)-ROW())/12+5):INDIRECT("AF"&amp;(ROW()+12*(($AN465-1)*3+$AO465)-ROW())/12+5),AS465)</f>
        <v>0</v>
      </c>
      <c r="AU465" s="468">
        <f ca="1">IF(AND(AQ465+AS465&gt;0,AR465+AT465&gt;0),COUNTIF(AU$6:AU464,"&gt;0")+1,0)</f>
        <v>0</v>
      </c>
    </row>
    <row r="466" spans="40:47" x14ac:dyDescent="0.15">
      <c r="AN466" s="468">
        <v>13</v>
      </c>
      <c r="AO466" s="468">
        <v>3</v>
      </c>
      <c r="AP466" s="468">
        <v>5</v>
      </c>
      <c r="AQ466" s="476">
        <f ca="1">IF($AP466=1,IF(INDIRECT(ADDRESS(($AN466-1)*3+$AO466+5,$AP466+7))="",0,INDIRECT(ADDRESS(($AN466-1)*3+$AO466+5,$AP466+7))),IF(INDIRECT(ADDRESS(($AN466-1)*3+$AO466+5,$AP466+7))="",0,IF(COUNTIF(INDIRECT(ADDRESS(($AN466-1)*36+($AO466-1)*12+6,COLUMN())):INDIRECT(ADDRESS(($AN466-1)*36+($AO466-1)*12+$AP466+4,COLUMN())),INDIRECT(ADDRESS(($AN466-1)*3+$AO466+5,$AP466+7)))&gt;=1,0,INDIRECT(ADDRESS(($AN466-1)*3+$AO466+5,$AP466+7)))))</f>
        <v>0</v>
      </c>
      <c r="AR466" s="468">
        <f ca="1">COUNTIF(INDIRECT("H"&amp;(ROW()+12*(($AN466-1)*3+$AO466)-ROW())/12+5):INDIRECT("S"&amp;(ROW()+12*(($AN466-1)*3+$AO466)-ROW())/12+5),AQ466)</f>
        <v>0</v>
      </c>
      <c r="AS466" s="476">
        <f ca="1">IF($AP466=1,IF(INDIRECT(ADDRESS(($AN466-1)*3+$AO466+5,$AP466+20))="",0,INDIRECT(ADDRESS(($AN466-1)*3+$AO466+5,$AP466+20))),IF(INDIRECT(ADDRESS(($AN466-1)*3+$AO466+5,$AP466+20))="",0,IF(COUNTIF(INDIRECT(ADDRESS(($AN466-1)*36+($AO466-1)*12+6,COLUMN())):INDIRECT(ADDRESS(($AN466-1)*36+($AO466-1)*12+$AP466+4,COLUMN())),INDIRECT(ADDRESS(($AN466-1)*3+$AO466+5,$AP466+20)))&gt;=1,0,INDIRECT(ADDRESS(($AN466-1)*3+$AO466+5,$AP466+20)))))</f>
        <v>0</v>
      </c>
      <c r="AT466" s="468">
        <f ca="1">COUNTIF(INDIRECT("U"&amp;(ROW()+12*(($AN466-1)*3+$AO466)-ROW())/12+5):INDIRECT("AF"&amp;(ROW()+12*(($AN466-1)*3+$AO466)-ROW())/12+5),AS466)</f>
        <v>0</v>
      </c>
      <c r="AU466" s="468">
        <f ca="1">IF(AND(AQ466+AS466&gt;0,AR466+AT466&gt;0),COUNTIF(AU$6:AU465,"&gt;0")+1,0)</f>
        <v>0</v>
      </c>
    </row>
    <row r="467" spans="40:47" x14ac:dyDescent="0.15">
      <c r="AN467" s="468">
        <v>13</v>
      </c>
      <c r="AO467" s="468">
        <v>3</v>
      </c>
      <c r="AP467" s="468">
        <v>6</v>
      </c>
      <c r="AQ467" s="476">
        <f ca="1">IF($AP467=1,IF(INDIRECT(ADDRESS(($AN467-1)*3+$AO467+5,$AP467+7))="",0,INDIRECT(ADDRESS(($AN467-1)*3+$AO467+5,$AP467+7))),IF(INDIRECT(ADDRESS(($AN467-1)*3+$AO467+5,$AP467+7))="",0,IF(COUNTIF(INDIRECT(ADDRESS(($AN467-1)*36+($AO467-1)*12+6,COLUMN())):INDIRECT(ADDRESS(($AN467-1)*36+($AO467-1)*12+$AP467+4,COLUMN())),INDIRECT(ADDRESS(($AN467-1)*3+$AO467+5,$AP467+7)))&gt;=1,0,INDIRECT(ADDRESS(($AN467-1)*3+$AO467+5,$AP467+7)))))</f>
        <v>0</v>
      </c>
      <c r="AR467" s="468">
        <f ca="1">COUNTIF(INDIRECT("H"&amp;(ROW()+12*(($AN467-1)*3+$AO467)-ROW())/12+5):INDIRECT("S"&amp;(ROW()+12*(($AN467-1)*3+$AO467)-ROW())/12+5),AQ467)</f>
        <v>0</v>
      </c>
      <c r="AS467" s="476">
        <f ca="1">IF($AP467=1,IF(INDIRECT(ADDRESS(($AN467-1)*3+$AO467+5,$AP467+20))="",0,INDIRECT(ADDRESS(($AN467-1)*3+$AO467+5,$AP467+20))),IF(INDIRECT(ADDRESS(($AN467-1)*3+$AO467+5,$AP467+20))="",0,IF(COUNTIF(INDIRECT(ADDRESS(($AN467-1)*36+($AO467-1)*12+6,COLUMN())):INDIRECT(ADDRESS(($AN467-1)*36+($AO467-1)*12+$AP467+4,COLUMN())),INDIRECT(ADDRESS(($AN467-1)*3+$AO467+5,$AP467+20)))&gt;=1,0,INDIRECT(ADDRESS(($AN467-1)*3+$AO467+5,$AP467+20)))))</f>
        <v>0</v>
      </c>
      <c r="AT467" s="468">
        <f ca="1">COUNTIF(INDIRECT("U"&amp;(ROW()+12*(($AN467-1)*3+$AO467)-ROW())/12+5):INDIRECT("AF"&amp;(ROW()+12*(($AN467-1)*3+$AO467)-ROW())/12+5),AS467)</f>
        <v>0</v>
      </c>
      <c r="AU467" s="468">
        <f ca="1">IF(AND(AQ467+AS467&gt;0,AR467+AT467&gt;0),COUNTIF(AU$6:AU466,"&gt;0")+1,0)</f>
        <v>0</v>
      </c>
    </row>
    <row r="468" spans="40:47" x14ac:dyDescent="0.15">
      <c r="AN468" s="468">
        <v>13</v>
      </c>
      <c r="AO468" s="468">
        <v>3</v>
      </c>
      <c r="AP468" s="468">
        <v>7</v>
      </c>
      <c r="AQ468" s="476">
        <f ca="1">IF($AP468=1,IF(INDIRECT(ADDRESS(($AN468-1)*3+$AO468+5,$AP468+7))="",0,INDIRECT(ADDRESS(($AN468-1)*3+$AO468+5,$AP468+7))),IF(INDIRECT(ADDRESS(($AN468-1)*3+$AO468+5,$AP468+7))="",0,IF(COUNTIF(INDIRECT(ADDRESS(($AN468-1)*36+($AO468-1)*12+6,COLUMN())):INDIRECT(ADDRESS(($AN468-1)*36+($AO468-1)*12+$AP468+4,COLUMN())),INDIRECT(ADDRESS(($AN468-1)*3+$AO468+5,$AP468+7)))&gt;=1,0,INDIRECT(ADDRESS(($AN468-1)*3+$AO468+5,$AP468+7)))))</f>
        <v>0</v>
      </c>
      <c r="AR468" s="468">
        <f ca="1">COUNTIF(INDIRECT("H"&amp;(ROW()+12*(($AN468-1)*3+$AO468)-ROW())/12+5):INDIRECT("S"&amp;(ROW()+12*(($AN468-1)*3+$AO468)-ROW())/12+5),AQ468)</f>
        <v>0</v>
      </c>
      <c r="AS468" s="476">
        <f ca="1">IF($AP468=1,IF(INDIRECT(ADDRESS(($AN468-1)*3+$AO468+5,$AP468+20))="",0,INDIRECT(ADDRESS(($AN468-1)*3+$AO468+5,$AP468+20))),IF(INDIRECT(ADDRESS(($AN468-1)*3+$AO468+5,$AP468+20))="",0,IF(COUNTIF(INDIRECT(ADDRESS(($AN468-1)*36+($AO468-1)*12+6,COLUMN())):INDIRECT(ADDRESS(($AN468-1)*36+($AO468-1)*12+$AP468+4,COLUMN())),INDIRECT(ADDRESS(($AN468-1)*3+$AO468+5,$AP468+20)))&gt;=1,0,INDIRECT(ADDRESS(($AN468-1)*3+$AO468+5,$AP468+20)))))</f>
        <v>0</v>
      </c>
      <c r="AT468" s="468">
        <f ca="1">COUNTIF(INDIRECT("U"&amp;(ROW()+12*(($AN468-1)*3+$AO468)-ROW())/12+5):INDIRECT("AF"&amp;(ROW()+12*(($AN468-1)*3+$AO468)-ROW())/12+5),AS468)</f>
        <v>0</v>
      </c>
      <c r="AU468" s="468">
        <f ca="1">IF(AND(AQ468+AS468&gt;0,AR468+AT468&gt;0),COUNTIF(AU$6:AU467,"&gt;0")+1,0)</f>
        <v>0</v>
      </c>
    </row>
    <row r="469" spans="40:47" x14ac:dyDescent="0.15">
      <c r="AN469" s="468">
        <v>13</v>
      </c>
      <c r="AO469" s="468">
        <v>3</v>
      </c>
      <c r="AP469" s="468">
        <v>8</v>
      </c>
      <c r="AQ469" s="476">
        <f ca="1">IF($AP469=1,IF(INDIRECT(ADDRESS(($AN469-1)*3+$AO469+5,$AP469+7))="",0,INDIRECT(ADDRESS(($AN469-1)*3+$AO469+5,$AP469+7))),IF(INDIRECT(ADDRESS(($AN469-1)*3+$AO469+5,$AP469+7))="",0,IF(COUNTIF(INDIRECT(ADDRESS(($AN469-1)*36+($AO469-1)*12+6,COLUMN())):INDIRECT(ADDRESS(($AN469-1)*36+($AO469-1)*12+$AP469+4,COLUMN())),INDIRECT(ADDRESS(($AN469-1)*3+$AO469+5,$AP469+7)))&gt;=1,0,INDIRECT(ADDRESS(($AN469-1)*3+$AO469+5,$AP469+7)))))</f>
        <v>0</v>
      </c>
      <c r="AR469" s="468">
        <f ca="1">COUNTIF(INDIRECT("H"&amp;(ROW()+12*(($AN469-1)*3+$AO469)-ROW())/12+5):INDIRECT("S"&amp;(ROW()+12*(($AN469-1)*3+$AO469)-ROW())/12+5),AQ469)</f>
        <v>0</v>
      </c>
      <c r="AS469" s="476">
        <f ca="1">IF($AP469=1,IF(INDIRECT(ADDRESS(($AN469-1)*3+$AO469+5,$AP469+20))="",0,INDIRECT(ADDRESS(($AN469-1)*3+$AO469+5,$AP469+20))),IF(INDIRECT(ADDRESS(($AN469-1)*3+$AO469+5,$AP469+20))="",0,IF(COUNTIF(INDIRECT(ADDRESS(($AN469-1)*36+($AO469-1)*12+6,COLUMN())):INDIRECT(ADDRESS(($AN469-1)*36+($AO469-1)*12+$AP469+4,COLUMN())),INDIRECT(ADDRESS(($AN469-1)*3+$AO469+5,$AP469+20)))&gt;=1,0,INDIRECT(ADDRESS(($AN469-1)*3+$AO469+5,$AP469+20)))))</f>
        <v>0</v>
      </c>
      <c r="AT469" s="468">
        <f ca="1">COUNTIF(INDIRECT("U"&amp;(ROW()+12*(($AN469-1)*3+$AO469)-ROW())/12+5):INDIRECT("AF"&amp;(ROW()+12*(($AN469-1)*3+$AO469)-ROW())/12+5),AS469)</f>
        <v>0</v>
      </c>
      <c r="AU469" s="468">
        <f ca="1">IF(AND(AQ469+AS469&gt;0,AR469+AT469&gt;0),COUNTIF(AU$6:AU468,"&gt;0")+1,0)</f>
        <v>0</v>
      </c>
    </row>
    <row r="470" spans="40:47" x14ac:dyDescent="0.15">
      <c r="AN470" s="468">
        <v>13</v>
      </c>
      <c r="AO470" s="468">
        <v>3</v>
      </c>
      <c r="AP470" s="468">
        <v>9</v>
      </c>
      <c r="AQ470" s="476">
        <f ca="1">IF($AP470=1,IF(INDIRECT(ADDRESS(($AN470-1)*3+$AO470+5,$AP470+7))="",0,INDIRECT(ADDRESS(($AN470-1)*3+$AO470+5,$AP470+7))),IF(INDIRECT(ADDRESS(($AN470-1)*3+$AO470+5,$AP470+7))="",0,IF(COUNTIF(INDIRECT(ADDRESS(($AN470-1)*36+($AO470-1)*12+6,COLUMN())):INDIRECT(ADDRESS(($AN470-1)*36+($AO470-1)*12+$AP470+4,COLUMN())),INDIRECT(ADDRESS(($AN470-1)*3+$AO470+5,$AP470+7)))&gt;=1,0,INDIRECT(ADDRESS(($AN470-1)*3+$AO470+5,$AP470+7)))))</f>
        <v>0</v>
      </c>
      <c r="AR470" s="468">
        <f ca="1">COUNTIF(INDIRECT("H"&amp;(ROW()+12*(($AN470-1)*3+$AO470)-ROW())/12+5):INDIRECT("S"&amp;(ROW()+12*(($AN470-1)*3+$AO470)-ROW())/12+5),AQ470)</f>
        <v>0</v>
      </c>
      <c r="AS470" s="476">
        <f ca="1">IF($AP470=1,IF(INDIRECT(ADDRESS(($AN470-1)*3+$AO470+5,$AP470+20))="",0,INDIRECT(ADDRESS(($AN470-1)*3+$AO470+5,$AP470+20))),IF(INDIRECT(ADDRESS(($AN470-1)*3+$AO470+5,$AP470+20))="",0,IF(COUNTIF(INDIRECT(ADDRESS(($AN470-1)*36+($AO470-1)*12+6,COLUMN())):INDIRECT(ADDRESS(($AN470-1)*36+($AO470-1)*12+$AP470+4,COLUMN())),INDIRECT(ADDRESS(($AN470-1)*3+$AO470+5,$AP470+20)))&gt;=1,0,INDIRECT(ADDRESS(($AN470-1)*3+$AO470+5,$AP470+20)))))</f>
        <v>0</v>
      </c>
      <c r="AT470" s="468">
        <f ca="1">COUNTIF(INDIRECT("U"&amp;(ROW()+12*(($AN470-1)*3+$AO470)-ROW())/12+5):INDIRECT("AF"&amp;(ROW()+12*(($AN470-1)*3+$AO470)-ROW())/12+5),AS470)</f>
        <v>0</v>
      </c>
      <c r="AU470" s="468">
        <f ca="1">IF(AND(AQ470+AS470&gt;0,AR470+AT470&gt;0),COUNTIF(AU$6:AU469,"&gt;0")+1,0)</f>
        <v>0</v>
      </c>
    </row>
    <row r="471" spans="40:47" x14ac:dyDescent="0.15">
      <c r="AN471" s="468">
        <v>13</v>
      </c>
      <c r="AO471" s="468">
        <v>3</v>
      </c>
      <c r="AP471" s="468">
        <v>10</v>
      </c>
      <c r="AQ471" s="476">
        <f ca="1">IF($AP471=1,IF(INDIRECT(ADDRESS(($AN471-1)*3+$AO471+5,$AP471+7))="",0,INDIRECT(ADDRESS(($AN471-1)*3+$AO471+5,$AP471+7))),IF(INDIRECT(ADDRESS(($AN471-1)*3+$AO471+5,$AP471+7))="",0,IF(COUNTIF(INDIRECT(ADDRESS(($AN471-1)*36+($AO471-1)*12+6,COLUMN())):INDIRECT(ADDRESS(($AN471-1)*36+($AO471-1)*12+$AP471+4,COLUMN())),INDIRECT(ADDRESS(($AN471-1)*3+$AO471+5,$AP471+7)))&gt;=1,0,INDIRECT(ADDRESS(($AN471-1)*3+$AO471+5,$AP471+7)))))</f>
        <v>0</v>
      </c>
      <c r="AR471" s="468">
        <f ca="1">COUNTIF(INDIRECT("H"&amp;(ROW()+12*(($AN471-1)*3+$AO471)-ROW())/12+5):INDIRECT("S"&amp;(ROW()+12*(($AN471-1)*3+$AO471)-ROW())/12+5),AQ471)</f>
        <v>0</v>
      </c>
      <c r="AS471" s="476">
        <f ca="1">IF($AP471=1,IF(INDIRECT(ADDRESS(($AN471-1)*3+$AO471+5,$AP471+20))="",0,INDIRECT(ADDRESS(($AN471-1)*3+$AO471+5,$AP471+20))),IF(INDIRECT(ADDRESS(($AN471-1)*3+$AO471+5,$AP471+20))="",0,IF(COUNTIF(INDIRECT(ADDRESS(($AN471-1)*36+($AO471-1)*12+6,COLUMN())):INDIRECT(ADDRESS(($AN471-1)*36+($AO471-1)*12+$AP471+4,COLUMN())),INDIRECT(ADDRESS(($AN471-1)*3+$AO471+5,$AP471+20)))&gt;=1,0,INDIRECT(ADDRESS(($AN471-1)*3+$AO471+5,$AP471+20)))))</f>
        <v>0</v>
      </c>
      <c r="AT471" s="468">
        <f ca="1">COUNTIF(INDIRECT("U"&amp;(ROW()+12*(($AN471-1)*3+$AO471)-ROW())/12+5):INDIRECT("AF"&amp;(ROW()+12*(($AN471-1)*3+$AO471)-ROW())/12+5),AS471)</f>
        <v>0</v>
      </c>
      <c r="AU471" s="468">
        <f ca="1">IF(AND(AQ471+AS471&gt;0,AR471+AT471&gt;0),COUNTIF(AU$6:AU470,"&gt;0")+1,0)</f>
        <v>0</v>
      </c>
    </row>
    <row r="472" spans="40:47" x14ac:dyDescent="0.15">
      <c r="AN472" s="468">
        <v>13</v>
      </c>
      <c r="AO472" s="468">
        <v>3</v>
      </c>
      <c r="AP472" s="468">
        <v>11</v>
      </c>
      <c r="AQ472" s="476">
        <f ca="1">IF($AP472=1,IF(INDIRECT(ADDRESS(($AN472-1)*3+$AO472+5,$AP472+7))="",0,INDIRECT(ADDRESS(($AN472-1)*3+$AO472+5,$AP472+7))),IF(INDIRECT(ADDRESS(($AN472-1)*3+$AO472+5,$AP472+7))="",0,IF(COUNTIF(INDIRECT(ADDRESS(($AN472-1)*36+($AO472-1)*12+6,COLUMN())):INDIRECT(ADDRESS(($AN472-1)*36+($AO472-1)*12+$AP472+4,COLUMN())),INDIRECT(ADDRESS(($AN472-1)*3+$AO472+5,$AP472+7)))&gt;=1,0,INDIRECT(ADDRESS(($AN472-1)*3+$AO472+5,$AP472+7)))))</f>
        <v>0</v>
      </c>
      <c r="AR472" s="468">
        <f ca="1">COUNTIF(INDIRECT("H"&amp;(ROW()+12*(($AN472-1)*3+$AO472)-ROW())/12+5):INDIRECT("S"&amp;(ROW()+12*(($AN472-1)*3+$AO472)-ROW())/12+5),AQ472)</f>
        <v>0</v>
      </c>
      <c r="AS472" s="476">
        <f ca="1">IF($AP472=1,IF(INDIRECT(ADDRESS(($AN472-1)*3+$AO472+5,$AP472+20))="",0,INDIRECT(ADDRESS(($AN472-1)*3+$AO472+5,$AP472+20))),IF(INDIRECT(ADDRESS(($AN472-1)*3+$AO472+5,$AP472+20))="",0,IF(COUNTIF(INDIRECT(ADDRESS(($AN472-1)*36+($AO472-1)*12+6,COLUMN())):INDIRECT(ADDRESS(($AN472-1)*36+($AO472-1)*12+$AP472+4,COLUMN())),INDIRECT(ADDRESS(($AN472-1)*3+$AO472+5,$AP472+20)))&gt;=1,0,INDIRECT(ADDRESS(($AN472-1)*3+$AO472+5,$AP472+20)))))</f>
        <v>0</v>
      </c>
      <c r="AT472" s="468">
        <f ca="1">COUNTIF(INDIRECT("U"&amp;(ROW()+12*(($AN472-1)*3+$AO472)-ROW())/12+5):INDIRECT("AF"&amp;(ROW()+12*(($AN472-1)*3+$AO472)-ROW())/12+5),AS472)</f>
        <v>0</v>
      </c>
      <c r="AU472" s="468">
        <f ca="1">IF(AND(AQ472+AS472&gt;0,AR472+AT472&gt;0),COUNTIF(AU$6:AU471,"&gt;0")+1,0)</f>
        <v>0</v>
      </c>
    </row>
    <row r="473" spans="40:47" x14ac:dyDescent="0.15">
      <c r="AN473" s="468">
        <v>13</v>
      </c>
      <c r="AO473" s="468">
        <v>3</v>
      </c>
      <c r="AP473" s="468">
        <v>12</v>
      </c>
      <c r="AQ473" s="476">
        <f ca="1">IF($AP473=1,IF(INDIRECT(ADDRESS(($AN473-1)*3+$AO473+5,$AP473+7))="",0,INDIRECT(ADDRESS(($AN473-1)*3+$AO473+5,$AP473+7))),IF(INDIRECT(ADDRESS(($AN473-1)*3+$AO473+5,$AP473+7))="",0,IF(COUNTIF(INDIRECT(ADDRESS(($AN473-1)*36+($AO473-1)*12+6,COLUMN())):INDIRECT(ADDRESS(($AN473-1)*36+($AO473-1)*12+$AP473+4,COLUMN())),INDIRECT(ADDRESS(($AN473-1)*3+$AO473+5,$AP473+7)))&gt;=1,0,INDIRECT(ADDRESS(($AN473-1)*3+$AO473+5,$AP473+7)))))</f>
        <v>0</v>
      </c>
      <c r="AR473" s="468">
        <f ca="1">COUNTIF(INDIRECT("H"&amp;(ROW()+12*(($AN473-1)*3+$AO473)-ROW())/12+5):INDIRECT("S"&amp;(ROW()+12*(($AN473-1)*3+$AO473)-ROW())/12+5),AQ473)</f>
        <v>0</v>
      </c>
      <c r="AS473" s="476">
        <f ca="1">IF($AP473=1,IF(INDIRECT(ADDRESS(($AN473-1)*3+$AO473+5,$AP473+20))="",0,INDIRECT(ADDRESS(($AN473-1)*3+$AO473+5,$AP473+20))),IF(INDIRECT(ADDRESS(($AN473-1)*3+$AO473+5,$AP473+20))="",0,IF(COUNTIF(INDIRECT(ADDRESS(($AN473-1)*36+($AO473-1)*12+6,COLUMN())):INDIRECT(ADDRESS(($AN473-1)*36+($AO473-1)*12+$AP473+4,COLUMN())),INDIRECT(ADDRESS(($AN473-1)*3+$AO473+5,$AP473+20)))&gt;=1,0,INDIRECT(ADDRESS(($AN473-1)*3+$AO473+5,$AP473+20)))))</f>
        <v>0</v>
      </c>
      <c r="AT473" s="468">
        <f ca="1">COUNTIF(INDIRECT("U"&amp;(ROW()+12*(($AN473-1)*3+$AO473)-ROW())/12+5):INDIRECT("AF"&amp;(ROW()+12*(($AN473-1)*3+$AO473)-ROW())/12+5),AS473)</f>
        <v>0</v>
      </c>
      <c r="AU473" s="468">
        <f ca="1">IF(AND(AQ473+AS473&gt;0,AR473+AT473&gt;0),COUNTIF(AU$6:AU472,"&gt;0")+1,0)</f>
        <v>0</v>
      </c>
    </row>
    <row r="474" spans="40:47" x14ac:dyDescent="0.15">
      <c r="AN474" s="468">
        <v>14</v>
      </c>
      <c r="AO474" s="468">
        <v>1</v>
      </c>
      <c r="AP474" s="468">
        <v>1</v>
      </c>
      <c r="AQ474" s="476">
        <f ca="1">IF($AP474=1,IF(INDIRECT(ADDRESS(($AN474-1)*3+$AO474+5,$AP474+7))="",0,INDIRECT(ADDRESS(($AN474-1)*3+$AO474+5,$AP474+7))),IF(INDIRECT(ADDRESS(($AN474-1)*3+$AO474+5,$AP474+7))="",0,IF(COUNTIF(INDIRECT(ADDRESS(($AN474-1)*36+($AO474-1)*12+6,COLUMN())):INDIRECT(ADDRESS(($AN474-1)*36+($AO474-1)*12+$AP474+4,COLUMN())),INDIRECT(ADDRESS(($AN474-1)*3+$AO474+5,$AP474+7)))&gt;=1,0,INDIRECT(ADDRESS(($AN474-1)*3+$AO474+5,$AP474+7)))))</f>
        <v>0</v>
      </c>
      <c r="AR474" s="468">
        <f ca="1">COUNTIF(INDIRECT("H"&amp;(ROW()+12*(($AN474-1)*3+$AO474)-ROW())/12+5):INDIRECT("S"&amp;(ROW()+12*(($AN474-1)*3+$AO474)-ROW())/12+5),AQ474)</f>
        <v>0</v>
      </c>
      <c r="AS474" s="476">
        <f ca="1">IF($AP474=1,IF(INDIRECT(ADDRESS(($AN474-1)*3+$AO474+5,$AP474+20))="",0,INDIRECT(ADDRESS(($AN474-1)*3+$AO474+5,$AP474+20))),IF(INDIRECT(ADDRESS(($AN474-1)*3+$AO474+5,$AP474+20))="",0,IF(COUNTIF(INDIRECT(ADDRESS(($AN474-1)*36+($AO474-1)*12+6,COLUMN())):INDIRECT(ADDRESS(($AN474-1)*36+($AO474-1)*12+$AP474+4,COLUMN())),INDIRECT(ADDRESS(($AN474-1)*3+$AO474+5,$AP474+20)))&gt;=1,0,INDIRECT(ADDRESS(($AN474-1)*3+$AO474+5,$AP474+20)))))</f>
        <v>0</v>
      </c>
      <c r="AT474" s="468">
        <f ca="1">COUNTIF(INDIRECT("U"&amp;(ROW()+12*(($AN474-1)*3+$AO474)-ROW())/12+5):INDIRECT("AF"&amp;(ROW()+12*(($AN474-1)*3+$AO474)-ROW())/12+5),AS474)</f>
        <v>0</v>
      </c>
      <c r="AU474" s="468">
        <f ca="1">IF(AND(AQ474+AS474&gt;0,AR474+AT474&gt;0),COUNTIF(AU$6:AU473,"&gt;0")+1,0)</f>
        <v>0</v>
      </c>
    </row>
    <row r="475" spans="40:47" x14ac:dyDescent="0.15">
      <c r="AN475" s="468">
        <v>14</v>
      </c>
      <c r="AO475" s="468">
        <v>1</v>
      </c>
      <c r="AP475" s="468">
        <v>2</v>
      </c>
      <c r="AQ475" s="476">
        <f ca="1">IF($AP475=1,IF(INDIRECT(ADDRESS(($AN475-1)*3+$AO475+5,$AP475+7))="",0,INDIRECT(ADDRESS(($AN475-1)*3+$AO475+5,$AP475+7))),IF(INDIRECT(ADDRESS(($AN475-1)*3+$AO475+5,$AP475+7))="",0,IF(COUNTIF(INDIRECT(ADDRESS(($AN475-1)*36+($AO475-1)*12+6,COLUMN())):INDIRECT(ADDRESS(($AN475-1)*36+($AO475-1)*12+$AP475+4,COLUMN())),INDIRECT(ADDRESS(($AN475-1)*3+$AO475+5,$AP475+7)))&gt;=1,0,INDIRECT(ADDRESS(($AN475-1)*3+$AO475+5,$AP475+7)))))</f>
        <v>0</v>
      </c>
      <c r="AR475" s="468">
        <f ca="1">COUNTIF(INDIRECT("H"&amp;(ROW()+12*(($AN475-1)*3+$AO475)-ROW())/12+5):INDIRECT("S"&amp;(ROW()+12*(($AN475-1)*3+$AO475)-ROW())/12+5),AQ475)</f>
        <v>0</v>
      </c>
      <c r="AS475" s="476">
        <f ca="1">IF($AP475=1,IF(INDIRECT(ADDRESS(($AN475-1)*3+$AO475+5,$AP475+20))="",0,INDIRECT(ADDRESS(($AN475-1)*3+$AO475+5,$AP475+20))),IF(INDIRECT(ADDRESS(($AN475-1)*3+$AO475+5,$AP475+20))="",0,IF(COUNTIF(INDIRECT(ADDRESS(($AN475-1)*36+($AO475-1)*12+6,COLUMN())):INDIRECT(ADDRESS(($AN475-1)*36+($AO475-1)*12+$AP475+4,COLUMN())),INDIRECT(ADDRESS(($AN475-1)*3+$AO475+5,$AP475+20)))&gt;=1,0,INDIRECT(ADDRESS(($AN475-1)*3+$AO475+5,$AP475+20)))))</f>
        <v>0</v>
      </c>
      <c r="AT475" s="468">
        <f ca="1">COUNTIF(INDIRECT("U"&amp;(ROW()+12*(($AN475-1)*3+$AO475)-ROW())/12+5):INDIRECT("AF"&amp;(ROW()+12*(($AN475-1)*3+$AO475)-ROW())/12+5),AS475)</f>
        <v>0</v>
      </c>
      <c r="AU475" s="468">
        <f ca="1">IF(AND(AQ475+AS475&gt;0,AR475+AT475&gt;0),COUNTIF(AU$6:AU474,"&gt;0")+1,0)</f>
        <v>0</v>
      </c>
    </row>
    <row r="476" spans="40:47" x14ac:dyDescent="0.15">
      <c r="AN476" s="468">
        <v>14</v>
      </c>
      <c r="AO476" s="468">
        <v>1</v>
      </c>
      <c r="AP476" s="468">
        <v>3</v>
      </c>
      <c r="AQ476" s="476">
        <f ca="1">IF($AP476=1,IF(INDIRECT(ADDRESS(($AN476-1)*3+$AO476+5,$AP476+7))="",0,INDIRECT(ADDRESS(($AN476-1)*3+$AO476+5,$AP476+7))),IF(INDIRECT(ADDRESS(($AN476-1)*3+$AO476+5,$AP476+7))="",0,IF(COUNTIF(INDIRECT(ADDRESS(($AN476-1)*36+($AO476-1)*12+6,COLUMN())):INDIRECT(ADDRESS(($AN476-1)*36+($AO476-1)*12+$AP476+4,COLUMN())),INDIRECT(ADDRESS(($AN476-1)*3+$AO476+5,$AP476+7)))&gt;=1,0,INDIRECT(ADDRESS(($AN476-1)*3+$AO476+5,$AP476+7)))))</f>
        <v>0</v>
      </c>
      <c r="AR476" s="468">
        <f ca="1">COUNTIF(INDIRECT("H"&amp;(ROW()+12*(($AN476-1)*3+$AO476)-ROW())/12+5):INDIRECT("S"&amp;(ROW()+12*(($AN476-1)*3+$AO476)-ROW())/12+5),AQ476)</f>
        <v>0</v>
      </c>
      <c r="AS476" s="476">
        <f ca="1">IF($AP476=1,IF(INDIRECT(ADDRESS(($AN476-1)*3+$AO476+5,$AP476+20))="",0,INDIRECT(ADDRESS(($AN476-1)*3+$AO476+5,$AP476+20))),IF(INDIRECT(ADDRESS(($AN476-1)*3+$AO476+5,$AP476+20))="",0,IF(COUNTIF(INDIRECT(ADDRESS(($AN476-1)*36+($AO476-1)*12+6,COLUMN())):INDIRECT(ADDRESS(($AN476-1)*36+($AO476-1)*12+$AP476+4,COLUMN())),INDIRECT(ADDRESS(($AN476-1)*3+$AO476+5,$AP476+20)))&gt;=1,0,INDIRECT(ADDRESS(($AN476-1)*3+$AO476+5,$AP476+20)))))</f>
        <v>0</v>
      </c>
      <c r="AT476" s="468">
        <f ca="1">COUNTIF(INDIRECT("U"&amp;(ROW()+12*(($AN476-1)*3+$AO476)-ROW())/12+5):INDIRECT("AF"&amp;(ROW()+12*(($AN476-1)*3+$AO476)-ROW())/12+5),AS476)</f>
        <v>0</v>
      </c>
      <c r="AU476" s="468">
        <f ca="1">IF(AND(AQ476+AS476&gt;0,AR476+AT476&gt;0),COUNTIF(AU$6:AU475,"&gt;0")+1,0)</f>
        <v>0</v>
      </c>
    </row>
    <row r="477" spans="40:47" x14ac:dyDescent="0.15">
      <c r="AN477" s="468">
        <v>14</v>
      </c>
      <c r="AO477" s="468">
        <v>1</v>
      </c>
      <c r="AP477" s="468">
        <v>4</v>
      </c>
      <c r="AQ477" s="476">
        <f ca="1">IF($AP477=1,IF(INDIRECT(ADDRESS(($AN477-1)*3+$AO477+5,$AP477+7))="",0,INDIRECT(ADDRESS(($AN477-1)*3+$AO477+5,$AP477+7))),IF(INDIRECT(ADDRESS(($AN477-1)*3+$AO477+5,$AP477+7))="",0,IF(COUNTIF(INDIRECT(ADDRESS(($AN477-1)*36+($AO477-1)*12+6,COLUMN())):INDIRECT(ADDRESS(($AN477-1)*36+($AO477-1)*12+$AP477+4,COLUMN())),INDIRECT(ADDRESS(($AN477-1)*3+$AO477+5,$AP477+7)))&gt;=1,0,INDIRECT(ADDRESS(($AN477-1)*3+$AO477+5,$AP477+7)))))</f>
        <v>0</v>
      </c>
      <c r="AR477" s="468">
        <f ca="1">COUNTIF(INDIRECT("H"&amp;(ROW()+12*(($AN477-1)*3+$AO477)-ROW())/12+5):INDIRECT("S"&amp;(ROW()+12*(($AN477-1)*3+$AO477)-ROW())/12+5),AQ477)</f>
        <v>0</v>
      </c>
      <c r="AS477" s="476">
        <f ca="1">IF($AP477=1,IF(INDIRECT(ADDRESS(($AN477-1)*3+$AO477+5,$AP477+20))="",0,INDIRECT(ADDRESS(($AN477-1)*3+$AO477+5,$AP477+20))),IF(INDIRECT(ADDRESS(($AN477-1)*3+$AO477+5,$AP477+20))="",0,IF(COUNTIF(INDIRECT(ADDRESS(($AN477-1)*36+($AO477-1)*12+6,COLUMN())):INDIRECT(ADDRESS(($AN477-1)*36+($AO477-1)*12+$AP477+4,COLUMN())),INDIRECT(ADDRESS(($AN477-1)*3+$AO477+5,$AP477+20)))&gt;=1,0,INDIRECT(ADDRESS(($AN477-1)*3+$AO477+5,$AP477+20)))))</f>
        <v>0</v>
      </c>
      <c r="AT477" s="468">
        <f ca="1">COUNTIF(INDIRECT("U"&amp;(ROW()+12*(($AN477-1)*3+$AO477)-ROW())/12+5):INDIRECT("AF"&amp;(ROW()+12*(($AN477-1)*3+$AO477)-ROW())/12+5),AS477)</f>
        <v>0</v>
      </c>
      <c r="AU477" s="468">
        <f ca="1">IF(AND(AQ477+AS477&gt;0,AR477+AT477&gt;0),COUNTIF(AU$6:AU476,"&gt;0")+1,0)</f>
        <v>0</v>
      </c>
    </row>
    <row r="478" spans="40:47" x14ac:dyDescent="0.15">
      <c r="AN478" s="468">
        <v>14</v>
      </c>
      <c r="AO478" s="468">
        <v>1</v>
      </c>
      <c r="AP478" s="468">
        <v>5</v>
      </c>
      <c r="AQ478" s="476">
        <f ca="1">IF($AP478=1,IF(INDIRECT(ADDRESS(($AN478-1)*3+$AO478+5,$AP478+7))="",0,INDIRECT(ADDRESS(($AN478-1)*3+$AO478+5,$AP478+7))),IF(INDIRECT(ADDRESS(($AN478-1)*3+$AO478+5,$AP478+7))="",0,IF(COUNTIF(INDIRECT(ADDRESS(($AN478-1)*36+($AO478-1)*12+6,COLUMN())):INDIRECT(ADDRESS(($AN478-1)*36+($AO478-1)*12+$AP478+4,COLUMN())),INDIRECT(ADDRESS(($AN478-1)*3+$AO478+5,$AP478+7)))&gt;=1,0,INDIRECT(ADDRESS(($AN478-1)*3+$AO478+5,$AP478+7)))))</f>
        <v>0</v>
      </c>
      <c r="AR478" s="468">
        <f ca="1">COUNTIF(INDIRECT("H"&amp;(ROW()+12*(($AN478-1)*3+$AO478)-ROW())/12+5):INDIRECT("S"&amp;(ROW()+12*(($AN478-1)*3+$AO478)-ROW())/12+5),AQ478)</f>
        <v>0</v>
      </c>
      <c r="AS478" s="476">
        <f ca="1">IF($AP478=1,IF(INDIRECT(ADDRESS(($AN478-1)*3+$AO478+5,$AP478+20))="",0,INDIRECT(ADDRESS(($AN478-1)*3+$AO478+5,$AP478+20))),IF(INDIRECT(ADDRESS(($AN478-1)*3+$AO478+5,$AP478+20))="",0,IF(COUNTIF(INDIRECT(ADDRESS(($AN478-1)*36+($AO478-1)*12+6,COLUMN())):INDIRECT(ADDRESS(($AN478-1)*36+($AO478-1)*12+$AP478+4,COLUMN())),INDIRECT(ADDRESS(($AN478-1)*3+$AO478+5,$AP478+20)))&gt;=1,0,INDIRECT(ADDRESS(($AN478-1)*3+$AO478+5,$AP478+20)))))</f>
        <v>0</v>
      </c>
      <c r="AT478" s="468">
        <f ca="1">COUNTIF(INDIRECT("U"&amp;(ROW()+12*(($AN478-1)*3+$AO478)-ROW())/12+5):INDIRECT("AF"&amp;(ROW()+12*(($AN478-1)*3+$AO478)-ROW())/12+5),AS478)</f>
        <v>0</v>
      </c>
      <c r="AU478" s="468">
        <f ca="1">IF(AND(AQ478+AS478&gt;0,AR478+AT478&gt;0),COUNTIF(AU$6:AU477,"&gt;0")+1,0)</f>
        <v>0</v>
      </c>
    </row>
    <row r="479" spans="40:47" x14ac:dyDescent="0.15">
      <c r="AN479" s="468">
        <v>14</v>
      </c>
      <c r="AO479" s="468">
        <v>1</v>
      </c>
      <c r="AP479" s="468">
        <v>6</v>
      </c>
      <c r="AQ479" s="476">
        <f ca="1">IF($AP479=1,IF(INDIRECT(ADDRESS(($AN479-1)*3+$AO479+5,$AP479+7))="",0,INDIRECT(ADDRESS(($AN479-1)*3+$AO479+5,$AP479+7))),IF(INDIRECT(ADDRESS(($AN479-1)*3+$AO479+5,$AP479+7))="",0,IF(COUNTIF(INDIRECT(ADDRESS(($AN479-1)*36+($AO479-1)*12+6,COLUMN())):INDIRECT(ADDRESS(($AN479-1)*36+($AO479-1)*12+$AP479+4,COLUMN())),INDIRECT(ADDRESS(($AN479-1)*3+$AO479+5,$AP479+7)))&gt;=1,0,INDIRECT(ADDRESS(($AN479-1)*3+$AO479+5,$AP479+7)))))</f>
        <v>0</v>
      </c>
      <c r="AR479" s="468">
        <f ca="1">COUNTIF(INDIRECT("H"&amp;(ROW()+12*(($AN479-1)*3+$AO479)-ROW())/12+5):INDIRECT("S"&amp;(ROW()+12*(($AN479-1)*3+$AO479)-ROW())/12+5),AQ479)</f>
        <v>0</v>
      </c>
      <c r="AS479" s="476">
        <f ca="1">IF($AP479=1,IF(INDIRECT(ADDRESS(($AN479-1)*3+$AO479+5,$AP479+20))="",0,INDIRECT(ADDRESS(($AN479-1)*3+$AO479+5,$AP479+20))),IF(INDIRECT(ADDRESS(($AN479-1)*3+$AO479+5,$AP479+20))="",0,IF(COUNTIF(INDIRECT(ADDRESS(($AN479-1)*36+($AO479-1)*12+6,COLUMN())):INDIRECT(ADDRESS(($AN479-1)*36+($AO479-1)*12+$AP479+4,COLUMN())),INDIRECT(ADDRESS(($AN479-1)*3+$AO479+5,$AP479+20)))&gt;=1,0,INDIRECT(ADDRESS(($AN479-1)*3+$AO479+5,$AP479+20)))))</f>
        <v>0</v>
      </c>
      <c r="AT479" s="468">
        <f ca="1">COUNTIF(INDIRECT("U"&amp;(ROW()+12*(($AN479-1)*3+$AO479)-ROW())/12+5):INDIRECT("AF"&amp;(ROW()+12*(($AN479-1)*3+$AO479)-ROW())/12+5),AS479)</f>
        <v>0</v>
      </c>
      <c r="AU479" s="468">
        <f ca="1">IF(AND(AQ479+AS479&gt;0,AR479+AT479&gt;0),COUNTIF(AU$6:AU478,"&gt;0")+1,0)</f>
        <v>0</v>
      </c>
    </row>
    <row r="480" spans="40:47" x14ac:dyDescent="0.15">
      <c r="AN480" s="468">
        <v>14</v>
      </c>
      <c r="AO480" s="468">
        <v>1</v>
      </c>
      <c r="AP480" s="468">
        <v>7</v>
      </c>
      <c r="AQ480" s="476">
        <f ca="1">IF($AP480=1,IF(INDIRECT(ADDRESS(($AN480-1)*3+$AO480+5,$AP480+7))="",0,INDIRECT(ADDRESS(($AN480-1)*3+$AO480+5,$AP480+7))),IF(INDIRECT(ADDRESS(($AN480-1)*3+$AO480+5,$AP480+7))="",0,IF(COUNTIF(INDIRECT(ADDRESS(($AN480-1)*36+($AO480-1)*12+6,COLUMN())):INDIRECT(ADDRESS(($AN480-1)*36+($AO480-1)*12+$AP480+4,COLUMN())),INDIRECT(ADDRESS(($AN480-1)*3+$AO480+5,$AP480+7)))&gt;=1,0,INDIRECT(ADDRESS(($AN480-1)*3+$AO480+5,$AP480+7)))))</f>
        <v>0</v>
      </c>
      <c r="AR480" s="468">
        <f ca="1">COUNTIF(INDIRECT("H"&amp;(ROW()+12*(($AN480-1)*3+$AO480)-ROW())/12+5):INDIRECT("S"&amp;(ROW()+12*(($AN480-1)*3+$AO480)-ROW())/12+5),AQ480)</f>
        <v>0</v>
      </c>
      <c r="AS480" s="476">
        <f ca="1">IF($AP480=1,IF(INDIRECT(ADDRESS(($AN480-1)*3+$AO480+5,$AP480+20))="",0,INDIRECT(ADDRESS(($AN480-1)*3+$AO480+5,$AP480+20))),IF(INDIRECT(ADDRESS(($AN480-1)*3+$AO480+5,$AP480+20))="",0,IF(COUNTIF(INDIRECT(ADDRESS(($AN480-1)*36+($AO480-1)*12+6,COLUMN())):INDIRECT(ADDRESS(($AN480-1)*36+($AO480-1)*12+$AP480+4,COLUMN())),INDIRECT(ADDRESS(($AN480-1)*3+$AO480+5,$AP480+20)))&gt;=1,0,INDIRECT(ADDRESS(($AN480-1)*3+$AO480+5,$AP480+20)))))</f>
        <v>0</v>
      </c>
      <c r="AT480" s="468">
        <f ca="1">COUNTIF(INDIRECT("U"&amp;(ROW()+12*(($AN480-1)*3+$AO480)-ROW())/12+5):INDIRECT("AF"&amp;(ROW()+12*(($AN480-1)*3+$AO480)-ROW())/12+5),AS480)</f>
        <v>0</v>
      </c>
      <c r="AU480" s="468">
        <f ca="1">IF(AND(AQ480+AS480&gt;0,AR480+AT480&gt;0),COUNTIF(AU$6:AU479,"&gt;0")+1,0)</f>
        <v>0</v>
      </c>
    </row>
    <row r="481" spans="40:47" x14ac:dyDescent="0.15">
      <c r="AN481" s="468">
        <v>14</v>
      </c>
      <c r="AO481" s="468">
        <v>1</v>
      </c>
      <c r="AP481" s="468">
        <v>8</v>
      </c>
      <c r="AQ481" s="476">
        <f ca="1">IF($AP481=1,IF(INDIRECT(ADDRESS(($AN481-1)*3+$AO481+5,$AP481+7))="",0,INDIRECT(ADDRESS(($AN481-1)*3+$AO481+5,$AP481+7))),IF(INDIRECT(ADDRESS(($AN481-1)*3+$AO481+5,$AP481+7))="",0,IF(COUNTIF(INDIRECT(ADDRESS(($AN481-1)*36+($AO481-1)*12+6,COLUMN())):INDIRECT(ADDRESS(($AN481-1)*36+($AO481-1)*12+$AP481+4,COLUMN())),INDIRECT(ADDRESS(($AN481-1)*3+$AO481+5,$AP481+7)))&gt;=1,0,INDIRECT(ADDRESS(($AN481-1)*3+$AO481+5,$AP481+7)))))</f>
        <v>0</v>
      </c>
      <c r="AR481" s="468">
        <f ca="1">COUNTIF(INDIRECT("H"&amp;(ROW()+12*(($AN481-1)*3+$AO481)-ROW())/12+5):INDIRECT("S"&amp;(ROW()+12*(($AN481-1)*3+$AO481)-ROW())/12+5),AQ481)</f>
        <v>0</v>
      </c>
      <c r="AS481" s="476">
        <f ca="1">IF($AP481=1,IF(INDIRECT(ADDRESS(($AN481-1)*3+$AO481+5,$AP481+20))="",0,INDIRECT(ADDRESS(($AN481-1)*3+$AO481+5,$AP481+20))),IF(INDIRECT(ADDRESS(($AN481-1)*3+$AO481+5,$AP481+20))="",0,IF(COUNTIF(INDIRECT(ADDRESS(($AN481-1)*36+($AO481-1)*12+6,COLUMN())):INDIRECT(ADDRESS(($AN481-1)*36+($AO481-1)*12+$AP481+4,COLUMN())),INDIRECT(ADDRESS(($AN481-1)*3+$AO481+5,$AP481+20)))&gt;=1,0,INDIRECT(ADDRESS(($AN481-1)*3+$AO481+5,$AP481+20)))))</f>
        <v>0</v>
      </c>
      <c r="AT481" s="468">
        <f ca="1">COUNTIF(INDIRECT("U"&amp;(ROW()+12*(($AN481-1)*3+$AO481)-ROW())/12+5):INDIRECT("AF"&amp;(ROW()+12*(($AN481-1)*3+$AO481)-ROW())/12+5),AS481)</f>
        <v>0</v>
      </c>
      <c r="AU481" s="468">
        <f ca="1">IF(AND(AQ481+AS481&gt;0,AR481+AT481&gt;0),COUNTIF(AU$6:AU480,"&gt;0")+1,0)</f>
        <v>0</v>
      </c>
    </row>
    <row r="482" spans="40:47" x14ac:dyDescent="0.15">
      <c r="AN482" s="468">
        <v>14</v>
      </c>
      <c r="AO482" s="468">
        <v>1</v>
      </c>
      <c r="AP482" s="468">
        <v>9</v>
      </c>
      <c r="AQ482" s="476">
        <f ca="1">IF($AP482=1,IF(INDIRECT(ADDRESS(($AN482-1)*3+$AO482+5,$AP482+7))="",0,INDIRECT(ADDRESS(($AN482-1)*3+$AO482+5,$AP482+7))),IF(INDIRECT(ADDRESS(($AN482-1)*3+$AO482+5,$AP482+7))="",0,IF(COUNTIF(INDIRECT(ADDRESS(($AN482-1)*36+($AO482-1)*12+6,COLUMN())):INDIRECT(ADDRESS(($AN482-1)*36+($AO482-1)*12+$AP482+4,COLUMN())),INDIRECT(ADDRESS(($AN482-1)*3+$AO482+5,$AP482+7)))&gt;=1,0,INDIRECT(ADDRESS(($AN482-1)*3+$AO482+5,$AP482+7)))))</f>
        <v>0</v>
      </c>
      <c r="AR482" s="468">
        <f ca="1">COUNTIF(INDIRECT("H"&amp;(ROW()+12*(($AN482-1)*3+$AO482)-ROW())/12+5):INDIRECT("S"&amp;(ROW()+12*(($AN482-1)*3+$AO482)-ROW())/12+5),AQ482)</f>
        <v>0</v>
      </c>
      <c r="AS482" s="476">
        <f ca="1">IF($AP482=1,IF(INDIRECT(ADDRESS(($AN482-1)*3+$AO482+5,$AP482+20))="",0,INDIRECT(ADDRESS(($AN482-1)*3+$AO482+5,$AP482+20))),IF(INDIRECT(ADDRESS(($AN482-1)*3+$AO482+5,$AP482+20))="",0,IF(COUNTIF(INDIRECT(ADDRESS(($AN482-1)*36+($AO482-1)*12+6,COLUMN())):INDIRECT(ADDRESS(($AN482-1)*36+($AO482-1)*12+$AP482+4,COLUMN())),INDIRECT(ADDRESS(($AN482-1)*3+$AO482+5,$AP482+20)))&gt;=1,0,INDIRECT(ADDRESS(($AN482-1)*3+$AO482+5,$AP482+20)))))</f>
        <v>0</v>
      </c>
      <c r="AT482" s="468">
        <f ca="1">COUNTIF(INDIRECT("U"&amp;(ROW()+12*(($AN482-1)*3+$AO482)-ROW())/12+5):INDIRECT("AF"&amp;(ROW()+12*(($AN482-1)*3+$AO482)-ROW())/12+5),AS482)</f>
        <v>0</v>
      </c>
      <c r="AU482" s="468">
        <f ca="1">IF(AND(AQ482+AS482&gt;0,AR482+AT482&gt;0),COUNTIF(AU$6:AU481,"&gt;0")+1,0)</f>
        <v>0</v>
      </c>
    </row>
    <row r="483" spans="40:47" x14ac:dyDescent="0.15">
      <c r="AN483" s="468">
        <v>14</v>
      </c>
      <c r="AO483" s="468">
        <v>1</v>
      </c>
      <c r="AP483" s="468">
        <v>10</v>
      </c>
      <c r="AQ483" s="476">
        <f ca="1">IF($AP483=1,IF(INDIRECT(ADDRESS(($AN483-1)*3+$AO483+5,$AP483+7))="",0,INDIRECT(ADDRESS(($AN483-1)*3+$AO483+5,$AP483+7))),IF(INDIRECT(ADDRESS(($AN483-1)*3+$AO483+5,$AP483+7))="",0,IF(COUNTIF(INDIRECT(ADDRESS(($AN483-1)*36+($AO483-1)*12+6,COLUMN())):INDIRECT(ADDRESS(($AN483-1)*36+($AO483-1)*12+$AP483+4,COLUMN())),INDIRECT(ADDRESS(($AN483-1)*3+$AO483+5,$AP483+7)))&gt;=1,0,INDIRECT(ADDRESS(($AN483-1)*3+$AO483+5,$AP483+7)))))</f>
        <v>0</v>
      </c>
      <c r="AR483" s="468">
        <f ca="1">COUNTIF(INDIRECT("H"&amp;(ROW()+12*(($AN483-1)*3+$AO483)-ROW())/12+5):INDIRECT("S"&amp;(ROW()+12*(($AN483-1)*3+$AO483)-ROW())/12+5),AQ483)</f>
        <v>0</v>
      </c>
      <c r="AS483" s="476">
        <f ca="1">IF($AP483=1,IF(INDIRECT(ADDRESS(($AN483-1)*3+$AO483+5,$AP483+20))="",0,INDIRECT(ADDRESS(($AN483-1)*3+$AO483+5,$AP483+20))),IF(INDIRECT(ADDRESS(($AN483-1)*3+$AO483+5,$AP483+20))="",0,IF(COUNTIF(INDIRECT(ADDRESS(($AN483-1)*36+($AO483-1)*12+6,COLUMN())):INDIRECT(ADDRESS(($AN483-1)*36+($AO483-1)*12+$AP483+4,COLUMN())),INDIRECT(ADDRESS(($AN483-1)*3+$AO483+5,$AP483+20)))&gt;=1,0,INDIRECT(ADDRESS(($AN483-1)*3+$AO483+5,$AP483+20)))))</f>
        <v>0</v>
      </c>
      <c r="AT483" s="468">
        <f ca="1">COUNTIF(INDIRECT("U"&amp;(ROW()+12*(($AN483-1)*3+$AO483)-ROW())/12+5):INDIRECT("AF"&amp;(ROW()+12*(($AN483-1)*3+$AO483)-ROW())/12+5),AS483)</f>
        <v>0</v>
      </c>
      <c r="AU483" s="468">
        <f ca="1">IF(AND(AQ483+AS483&gt;0,AR483+AT483&gt;0),COUNTIF(AU$6:AU482,"&gt;0")+1,0)</f>
        <v>0</v>
      </c>
    </row>
    <row r="484" spans="40:47" x14ac:dyDescent="0.15">
      <c r="AN484" s="468">
        <v>14</v>
      </c>
      <c r="AO484" s="468">
        <v>1</v>
      </c>
      <c r="AP484" s="468">
        <v>11</v>
      </c>
      <c r="AQ484" s="476">
        <f ca="1">IF($AP484=1,IF(INDIRECT(ADDRESS(($AN484-1)*3+$AO484+5,$AP484+7))="",0,INDIRECT(ADDRESS(($AN484-1)*3+$AO484+5,$AP484+7))),IF(INDIRECT(ADDRESS(($AN484-1)*3+$AO484+5,$AP484+7))="",0,IF(COUNTIF(INDIRECT(ADDRESS(($AN484-1)*36+($AO484-1)*12+6,COLUMN())):INDIRECT(ADDRESS(($AN484-1)*36+($AO484-1)*12+$AP484+4,COLUMN())),INDIRECT(ADDRESS(($AN484-1)*3+$AO484+5,$AP484+7)))&gt;=1,0,INDIRECT(ADDRESS(($AN484-1)*3+$AO484+5,$AP484+7)))))</f>
        <v>0</v>
      </c>
      <c r="AR484" s="468">
        <f ca="1">COUNTIF(INDIRECT("H"&amp;(ROW()+12*(($AN484-1)*3+$AO484)-ROW())/12+5):INDIRECT("S"&amp;(ROW()+12*(($AN484-1)*3+$AO484)-ROW())/12+5),AQ484)</f>
        <v>0</v>
      </c>
      <c r="AS484" s="476">
        <f ca="1">IF($AP484=1,IF(INDIRECT(ADDRESS(($AN484-1)*3+$AO484+5,$AP484+20))="",0,INDIRECT(ADDRESS(($AN484-1)*3+$AO484+5,$AP484+20))),IF(INDIRECT(ADDRESS(($AN484-1)*3+$AO484+5,$AP484+20))="",0,IF(COUNTIF(INDIRECT(ADDRESS(($AN484-1)*36+($AO484-1)*12+6,COLUMN())):INDIRECT(ADDRESS(($AN484-1)*36+($AO484-1)*12+$AP484+4,COLUMN())),INDIRECT(ADDRESS(($AN484-1)*3+$AO484+5,$AP484+20)))&gt;=1,0,INDIRECT(ADDRESS(($AN484-1)*3+$AO484+5,$AP484+20)))))</f>
        <v>0</v>
      </c>
      <c r="AT484" s="468">
        <f ca="1">COUNTIF(INDIRECT("U"&amp;(ROW()+12*(($AN484-1)*3+$AO484)-ROW())/12+5):INDIRECT("AF"&amp;(ROW()+12*(($AN484-1)*3+$AO484)-ROW())/12+5),AS484)</f>
        <v>0</v>
      </c>
      <c r="AU484" s="468">
        <f ca="1">IF(AND(AQ484+AS484&gt;0,AR484+AT484&gt;0),COUNTIF(AU$6:AU483,"&gt;0")+1,0)</f>
        <v>0</v>
      </c>
    </row>
    <row r="485" spans="40:47" x14ac:dyDescent="0.15">
      <c r="AN485" s="468">
        <v>14</v>
      </c>
      <c r="AO485" s="468">
        <v>1</v>
      </c>
      <c r="AP485" s="468">
        <v>12</v>
      </c>
      <c r="AQ485" s="476">
        <f ca="1">IF($AP485=1,IF(INDIRECT(ADDRESS(($AN485-1)*3+$AO485+5,$AP485+7))="",0,INDIRECT(ADDRESS(($AN485-1)*3+$AO485+5,$AP485+7))),IF(INDIRECT(ADDRESS(($AN485-1)*3+$AO485+5,$AP485+7))="",0,IF(COUNTIF(INDIRECT(ADDRESS(($AN485-1)*36+($AO485-1)*12+6,COLUMN())):INDIRECT(ADDRESS(($AN485-1)*36+($AO485-1)*12+$AP485+4,COLUMN())),INDIRECT(ADDRESS(($AN485-1)*3+$AO485+5,$AP485+7)))&gt;=1,0,INDIRECT(ADDRESS(($AN485-1)*3+$AO485+5,$AP485+7)))))</f>
        <v>0</v>
      </c>
      <c r="AR485" s="468">
        <f ca="1">COUNTIF(INDIRECT("H"&amp;(ROW()+12*(($AN485-1)*3+$AO485)-ROW())/12+5):INDIRECT("S"&amp;(ROW()+12*(($AN485-1)*3+$AO485)-ROW())/12+5),AQ485)</f>
        <v>0</v>
      </c>
      <c r="AS485" s="476">
        <f ca="1">IF($AP485=1,IF(INDIRECT(ADDRESS(($AN485-1)*3+$AO485+5,$AP485+20))="",0,INDIRECT(ADDRESS(($AN485-1)*3+$AO485+5,$AP485+20))),IF(INDIRECT(ADDRESS(($AN485-1)*3+$AO485+5,$AP485+20))="",0,IF(COUNTIF(INDIRECT(ADDRESS(($AN485-1)*36+($AO485-1)*12+6,COLUMN())):INDIRECT(ADDRESS(($AN485-1)*36+($AO485-1)*12+$AP485+4,COLUMN())),INDIRECT(ADDRESS(($AN485-1)*3+$AO485+5,$AP485+20)))&gt;=1,0,INDIRECT(ADDRESS(($AN485-1)*3+$AO485+5,$AP485+20)))))</f>
        <v>0</v>
      </c>
      <c r="AT485" s="468">
        <f ca="1">COUNTIF(INDIRECT("U"&amp;(ROW()+12*(($AN485-1)*3+$AO485)-ROW())/12+5):INDIRECT("AF"&amp;(ROW()+12*(($AN485-1)*3+$AO485)-ROW())/12+5),AS485)</f>
        <v>0</v>
      </c>
      <c r="AU485" s="468">
        <f ca="1">IF(AND(AQ485+AS485&gt;0,AR485+AT485&gt;0),COUNTIF(AU$6:AU484,"&gt;0")+1,0)</f>
        <v>0</v>
      </c>
    </row>
    <row r="486" spans="40:47" x14ac:dyDescent="0.15">
      <c r="AN486" s="468">
        <v>14</v>
      </c>
      <c r="AO486" s="468">
        <v>2</v>
      </c>
      <c r="AP486" s="468">
        <v>1</v>
      </c>
      <c r="AQ486" s="476">
        <f ca="1">IF($AP486=1,IF(INDIRECT(ADDRESS(($AN486-1)*3+$AO486+5,$AP486+7))="",0,INDIRECT(ADDRESS(($AN486-1)*3+$AO486+5,$AP486+7))),IF(INDIRECT(ADDRESS(($AN486-1)*3+$AO486+5,$AP486+7))="",0,IF(COUNTIF(INDIRECT(ADDRESS(($AN486-1)*36+($AO486-1)*12+6,COLUMN())):INDIRECT(ADDRESS(($AN486-1)*36+($AO486-1)*12+$AP486+4,COLUMN())),INDIRECT(ADDRESS(($AN486-1)*3+$AO486+5,$AP486+7)))&gt;=1,0,INDIRECT(ADDRESS(($AN486-1)*3+$AO486+5,$AP486+7)))))</f>
        <v>0</v>
      </c>
      <c r="AR486" s="468">
        <f ca="1">COUNTIF(INDIRECT("H"&amp;(ROW()+12*(($AN486-1)*3+$AO486)-ROW())/12+5):INDIRECT("S"&amp;(ROW()+12*(($AN486-1)*3+$AO486)-ROW())/12+5),AQ486)</f>
        <v>0</v>
      </c>
      <c r="AS486" s="476">
        <f ca="1">IF($AP486=1,IF(INDIRECT(ADDRESS(($AN486-1)*3+$AO486+5,$AP486+20))="",0,INDIRECT(ADDRESS(($AN486-1)*3+$AO486+5,$AP486+20))),IF(INDIRECT(ADDRESS(($AN486-1)*3+$AO486+5,$AP486+20))="",0,IF(COUNTIF(INDIRECT(ADDRESS(($AN486-1)*36+($AO486-1)*12+6,COLUMN())):INDIRECT(ADDRESS(($AN486-1)*36+($AO486-1)*12+$AP486+4,COLUMN())),INDIRECT(ADDRESS(($AN486-1)*3+$AO486+5,$AP486+20)))&gt;=1,0,INDIRECT(ADDRESS(($AN486-1)*3+$AO486+5,$AP486+20)))))</f>
        <v>0</v>
      </c>
      <c r="AT486" s="468">
        <f ca="1">COUNTIF(INDIRECT("U"&amp;(ROW()+12*(($AN486-1)*3+$AO486)-ROW())/12+5):INDIRECT("AF"&amp;(ROW()+12*(($AN486-1)*3+$AO486)-ROW())/12+5),AS486)</f>
        <v>0</v>
      </c>
      <c r="AU486" s="468">
        <f ca="1">IF(AND(AQ486+AS486&gt;0,AR486+AT486&gt;0),COUNTIF(AU$6:AU485,"&gt;0")+1,0)</f>
        <v>0</v>
      </c>
    </row>
    <row r="487" spans="40:47" x14ac:dyDescent="0.15">
      <c r="AN487" s="468">
        <v>14</v>
      </c>
      <c r="AO487" s="468">
        <v>2</v>
      </c>
      <c r="AP487" s="468">
        <v>2</v>
      </c>
      <c r="AQ487" s="476">
        <f ca="1">IF($AP487=1,IF(INDIRECT(ADDRESS(($AN487-1)*3+$AO487+5,$AP487+7))="",0,INDIRECT(ADDRESS(($AN487-1)*3+$AO487+5,$AP487+7))),IF(INDIRECT(ADDRESS(($AN487-1)*3+$AO487+5,$AP487+7))="",0,IF(COUNTIF(INDIRECT(ADDRESS(($AN487-1)*36+($AO487-1)*12+6,COLUMN())):INDIRECT(ADDRESS(($AN487-1)*36+($AO487-1)*12+$AP487+4,COLUMN())),INDIRECT(ADDRESS(($AN487-1)*3+$AO487+5,$AP487+7)))&gt;=1,0,INDIRECT(ADDRESS(($AN487-1)*3+$AO487+5,$AP487+7)))))</f>
        <v>0</v>
      </c>
      <c r="AR487" s="468">
        <f ca="1">COUNTIF(INDIRECT("H"&amp;(ROW()+12*(($AN487-1)*3+$AO487)-ROW())/12+5):INDIRECT("S"&amp;(ROW()+12*(($AN487-1)*3+$AO487)-ROW())/12+5),AQ487)</f>
        <v>0</v>
      </c>
      <c r="AS487" s="476">
        <f ca="1">IF($AP487=1,IF(INDIRECT(ADDRESS(($AN487-1)*3+$AO487+5,$AP487+20))="",0,INDIRECT(ADDRESS(($AN487-1)*3+$AO487+5,$AP487+20))),IF(INDIRECT(ADDRESS(($AN487-1)*3+$AO487+5,$AP487+20))="",0,IF(COUNTIF(INDIRECT(ADDRESS(($AN487-1)*36+($AO487-1)*12+6,COLUMN())):INDIRECT(ADDRESS(($AN487-1)*36+($AO487-1)*12+$AP487+4,COLUMN())),INDIRECT(ADDRESS(($AN487-1)*3+$AO487+5,$AP487+20)))&gt;=1,0,INDIRECT(ADDRESS(($AN487-1)*3+$AO487+5,$AP487+20)))))</f>
        <v>0</v>
      </c>
      <c r="AT487" s="468">
        <f ca="1">COUNTIF(INDIRECT("U"&amp;(ROW()+12*(($AN487-1)*3+$AO487)-ROW())/12+5):INDIRECT("AF"&amp;(ROW()+12*(($AN487-1)*3+$AO487)-ROW())/12+5),AS487)</f>
        <v>0</v>
      </c>
      <c r="AU487" s="468">
        <f ca="1">IF(AND(AQ487+AS487&gt;0,AR487+AT487&gt;0),COUNTIF(AU$6:AU486,"&gt;0")+1,0)</f>
        <v>0</v>
      </c>
    </row>
    <row r="488" spans="40:47" x14ac:dyDescent="0.15">
      <c r="AN488" s="468">
        <v>14</v>
      </c>
      <c r="AO488" s="468">
        <v>2</v>
      </c>
      <c r="AP488" s="468">
        <v>3</v>
      </c>
      <c r="AQ488" s="476">
        <f ca="1">IF($AP488=1,IF(INDIRECT(ADDRESS(($AN488-1)*3+$AO488+5,$AP488+7))="",0,INDIRECT(ADDRESS(($AN488-1)*3+$AO488+5,$AP488+7))),IF(INDIRECT(ADDRESS(($AN488-1)*3+$AO488+5,$AP488+7))="",0,IF(COUNTIF(INDIRECT(ADDRESS(($AN488-1)*36+($AO488-1)*12+6,COLUMN())):INDIRECT(ADDRESS(($AN488-1)*36+($AO488-1)*12+$AP488+4,COLUMN())),INDIRECT(ADDRESS(($AN488-1)*3+$AO488+5,$AP488+7)))&gt;=1,0,INDIRECT(ADDRESS(($AN488-1)*3+$AO488+5,$AP488+7)))))</f>
        <v>0</v>
      </c>
      <c r="AR488" s="468">
        <f ca="1">COUNTIF(INDIRECT("H"&amp;(ROW()+12*(($AN488-1)*3+$AO488)-ROW())/12+5):INDIRECT("S"&amp;(ROW()+12*(($AN488-1)*3+$AO488)-ROW())/12+5),AQ488)</f>
        <v>0</v>
      </c>
      <c r="AS488" s="476">
        <f ca="1">IF($AP488=1,IF(INDIRECT(ADDRESS(($AN488-1)*3+$AO488+5,$AP488+20))="",0,INDIRECT(ADDRESS(($AN488-1)*3+$AO488+5,$AP488+20))),IF(INDIRECT(ADDRESS(($AN488-1)*3+$AO488+5,$AP488+20))="",0,IF(COUNTIF(INDIRECT(ADDRESS(($AN488-1)*36+($AO488-1)*12+6,COLUMN())):INDIRECT(ADDRESS(($AN488-1)*36+($AO488-1)*12+$AP488+4,COLUMN())),INDIRECT(ADDRESS(($AN488-1)*3+$AO488+5,$AP488+20)))&gt;=1,0,INDIRECT(ADDRESS(($AN488-1)*3+$AO488+5,$AP488+20)))))</f>
        <v>0</v>
      </c>
      <c r="AT488" s="468">
        <f ca="1">COUNTIF(INDIRECT("U"&amp;(ROW()+12*(($AN488-1)*3+$AO488)-ROW())/12+5):INDIRECT("AF"&amp;(ROW()+12*(($AN488-1)*3+$AO488)-ROW())/12+5),AS488)</f>
        <v>0</v>
      </c>
      <c r="AU488" s="468">
        <f ca="1">IF(AND(AQ488+AS488&gt;0,AR488+AT488&gt;0),COUNTIF(AU$6:AU487,"&gt;0")+1,0)</f>
        <v>0</v>
      </c>
    </row>
    <row r="489" spans="40:47" x14ac:dyDescent="0.15">
      <c r="AN489" s="468">
        <v>14</v>
      </c>
      <c r="AO489" s="468">
        <v>2</v>
      </c>
      <c r="AP489" s="468">
        <v>4</v>
      </c>
      <c r="AQ489" s="476">
        <f ca="1">IF($AP489=1,IF(INDIRECT(ADDRESS(($AN489-1)*3+$AO489+5,$AP489+7))="",0,INDIRECT(ADDRESS(($AN489-1)*3+$AO489+5,$AP489+7))),IF(INDIRECT(ADDRESS(($AN489-1)*3+$AO489+5,$AP489+7))="",0,IF(COUNTIF(INDIRECT(ADDRESS(($AN489-1)*36+($AO489-1)*12+6,COLUMN())):INDIRECT(ADDRESS(($AN489-1)*36+($AO489-1)*12+$AP489+4,COLUMN())),INDIRECT(ADDRESS(($AN489-1)*3+$AO489+5,$AP489+7)))&gt;=1,0,INDIRECT(ADDRESS(($AN489-1)*3+$AO489+5,$AP489+7)))))</f>
        <v>0</v>
      </c>
      <c r="AR489" s="468">
        <f ca="1">COUNTIF(INDIRECT("H"&amp;(ROW()+12*(($AN489-1)*3+$AO489)-ROW())/12+5):INDIRECT("S"&amp;(ROW()+12*(($AN489-1)*3+$AO489)-ROW())/12+5),AQ489)</f>
        <v>0</v>
      </c>
      <c r="AS489" s="476">
        <f ca="1">IF($AP489=1,IF(INDIRECT(ADDRESS(($AN489-1)*3+$AO489+5,$AP489+20))="",0,INDIRECT(ADDRESS(($AN489-1)*3+$AO489+5,$AP489+20))),IF(INDIRECT(ADDRESS(($AN489-1)*3+$AO489+5,$AP489+20))="",0,IF(COUNTIF(INDIRECT(ADDRESS(($AN489-1)*36+($AO489-1)*12+6,COLUMN())):INDIRECT(ADDRESS(($AN489-1)*36+($AO489-1)*12+$AP489+4,COLUMN())),INDIRECT(ADDRESS(($AN489-1)*3+$AO489+5,$AP489+20)))&gt;=1,0,INDIRECT(ADDRESS(($AN489-1)*3+$AO489+5,$AP489+20)))))</f>
        <v>0</v>
      </c>
      <c r="AT489" s="468">
        <f ca="1">COUNTIF(INDIRECT("U"&amp;(ROW()+12*(($AN489-1)*3+$AO489)-ROW())/12+5):INDIRECT("AF"&amp;(ROW()+12*(($AN489-1)*3+$AO489)-ROW())/12+5),AS489)</f>
        <v>0</v>
      </c>
      <c r="AU489" s="468">
        <f ca="1">IF(AND(AQ489+AS489&gt;0,AR489+AT489&gt;0),COUNTIF(AU$6:AU488,"&gt;0")+1,0)</f>
        <v>0</v>
      </c>
    </row>
    <row r="490" spans="40:47" x14ac:dyDescent="0.15">
      <c r="AN490" s="468">
        <v>14</v>
      </c>
      <c r="AO490" s="468">
        <v>2</v>
      </c>
      <c r="AP490" s="468">
        <v>5</v>
      </c>
      <c r="AQ490" s="476">
        <f ca="1">IF($AP490=1,IF(INDIRECT(ADDRESS(($AN490-1)*3+$AO490+5,$AP490+7))="",0,INDIRECT(ADDRESS(($AN490-1)*3+$AO490+5,$AP490+7))),IF(INDIRECT(ADDRESS(($AN490-1)*3+$AO490+5,$AP490+7))="",0,IF(COUNTIF(INDIRECT(ADDRESS(($AN490-1)*36+($AO490-1)*12+6,COLUMN())):INDIRECT(ADDRESS(($AN490-1)*36+($AO490-1)*12+$AP490+4,COLUMN())),INDIRECT(ADDRESS(($AN490-1)*3+$AO490+5,$AP490+7)))&gt;=1,0,INDIRECT(ADDRESS(($AN490-1)*3+$AO490+5,$AP490+7)))))</f>
        <v>0</v>
      </c>
      <c r="AR490" s="468">
        <f ca="1">COUNTIF(INDIRECT("H"&amp;(ROW()+12*(($AN490-1)*3+$AO490)-ROW())/12+5):INDIRECT("S"&amp;(ROW()+12*(($AN490-1)*3+$AO490)-ROW())/12+5),AQ490)</f>
        <v>0</v>
      </c>
      <c r="AS490" s="476">
        <f ca="1">IF($AP490=1,IF(INDIRECT(ADDRESS(($AN490-1)*3+$AO490+5,$AP490+20))="",0,INDIRECT(ADDRESS(($AN490-1)*3+$AO490+5,$AP490+20))),IF(INDIRECT(ADDRESS(($AN490-1)*3+$AO490+5,$AP490+20))="",0,IF(COUNTIF(INDIRECT(ADDRESS(($AN490-1)*36+($AO490-1)*12+6,COLUMN())):INDIRECT(ADDRESS(($AN490-1)*36+($AO490-1)*12+$AP490+4,COLUMN())),INDIRECT(ADDRESS(($AN490-1)*3+$AO490+5,$AP490+20)))&gt;=1,0,INDIRECT(ADDRESS(($AN490-1)*3+$AO490+5,$AP490+20)))))</f>
        <v>0</v>
      </c>
      <c r="AT490" s="468">
        <f ca="1">COUNTIF(INDIRECT("U"&amp;(ROW()+12*(($AN490-1)*3+$AO490)-ROW())/12+5):INDIRECT("AF"&amp;(ROW()+12*(($AN490-1)*3+$AO490)-ROW())/12+5),AS490)</f>
        <v>0</v>
      </c>
      <c r="AU490" s="468">
        <f ca="1">IF(AND(AQ490+AS490&gt;0,AR490+AT490&gt;0),COUNTIF(AU$6:AU489,"&gt;0")+1,0)</f>
        <v>0</v>
      </c>
    </row>
    <row r="491" spans="40:47" x14ac:dyDescent="0.15">
      <c r="AN491" s="468">
        <v>14</v>
      </c>
      <c r="AO491" s="468">
        <v>2</v>
      </c>
      <c r="AP491" s="468">
        <v>6</v>
      </c>
      <c r="AQ491" s="476">
        <f ca="1">IF($AP491=1,IF(INDIRECT(ADDRESS(($AN491-1)*3+$AO491+5,$AP491+7))="",0,INDIRECT(ADDRESS(($AN491-1)*3+$AO491+5,$AP491+7))),IF(INDIRECT(ADDRESS(($AN491-1)*3+$AO491+5,$AP491+7))="",0,IF(COUNTIF(INDIRECT(ADDRESS(($AN491-1)*36+($AO491-1)*12+6,COLUMN())):INDIRECT(ADDRESS(($AN491-1)*36+($AO491-1)*12+$AP491+4,COLUMN())),INDIRECT(ADDRESS(($AN491-1)*3+$AO491+5,$AP491+7)))&gt;=1,0,INDIRECT(ADDRESS(($AN491-1)*3+$AO491+5,$AP491+7)))))</f>
        <v>0</v>
      </c>
      <c r="AR491" s="468">
        <f ca="1">COUNTIF(INDIRECT("H"&amp;(ROW()+12*(($AN491-1)*3+$AO491)-ROW())/12+5):INDIRECT("S"&amp;(ROW()+12*(($AN491-1)*3+$AO491)-ROW())/12+5),AQ491)</f>
        <v>0</v>
      </c>
      <c r="AS491" s="476">
        <f ca="1">IF($AP491=1,IF(INDIRECT(ADDRESS(($AN491-1)*3+$AO491+5,$AP491+20))="",0,INDIRECT(ADDRESS(($AN491-1)*3+$AO491+5,$AP491+20))),IF(INDIRECT(ADDRESS(($AN491-1)*3+$AO491+5,$AP491+20))="",0,IF(COUNTIF(INDIRECT(ADDRESS(($AN491-1)*36+($AO491-1)*12+6,COLUMN())):INDIRECT(ADDRESS(($AN491-1)*36+($AO491-1)*12+$AP491+4,COLUMN())),INDIRECT(ADDRESS(($AN491-1)*3+$AO491+5,$AP491+20)))&gt;=1,0,INDIRECT(ADDRESS(($AN491-1)*3+$AO491+5,$AP491+20)))))</f>
        <v>0</v>
      </c>
      <c r="AT491" s="468">
        <f ca="1">COUNTIF(INDIRECT("U"&amp;(ROW()+12*(($AN491-1)*3+$AO491)-ROW())/12+5):INDIRECT("AF"&amp;(ROW()+12*(($AN491-1)*3+$AO491)-ROW())/12+5),AS491)</f>
        <v>0</v>
      </c>
      <c r="AU491" s="468">
        <f ca="1">IF(AND(AQ491+AS491&gt;0,AR491+AT491&gt;0),COUNTIF(AU$6:AU490,"&gt;0")+1,0)</f>
        <v>0</v>
      </c>
    </row>
    <row r="492" spans="40:47" x14ac:dyDescent="0.15">
      <c r="AN492" s="468">
        <v>14</v>
      </c>
      <c r="AO492" s="468">
        <v>2</v>
      </c>
      <c r="AP492" s="468">
        <v>7</v>
      </c>
      <c r="AQ492" s="476">
        <f ca="1">IF($AP492=1,IF(INDIRECT(ADDRESS(($AN492-1)*3+$AO492+5,$AP492+7))="",0,INDIRECT(ADDRESS(($AN492-1)*3+$AO492+5,$AP492+7))),IF(INDIRECT(ADDRESS(($AN492-1)*3+$AO492+5,$AP492+7))="",0,IF(COUNTIF(INDIRECT(ADDRESS(($AN492-1)*36+($AO492-1)*12+6,COLUMN())):INDIRECT(ADDRESS(($AN492-1)*36+($AO492-1)*12+$AP492+4,COLUMN())),INDIRECT(ADDRESS(($AN492-1)*3+$AO492+5,$AP492+7)))&gt;=1,0,INDIRECT(ADDRESS(($AN492-1)*3+$AO492+5,$AP492+7)))))</f>
        <v>0</v>
      </c>
      <c r="AR492" s="468">
        <f ca="1">COUNTIF(INDIRECT("H"&amp;(ROW()+12*(($AN492-1)*3+$AO492)-ROW())/12+5):INDIRECT("S"&amp;(ROW()+12*(($AN492-1)*3+$AO492)-ROW())/12+5),AQ492)</f>
        <v>0</v>
      </c>
      <c r="AS492" s="476">
        <f ca="1">IF($AP492=1,IF(INDIRECT(ADDRESS(($AN492-1)*3+$AO492+5,$AP492+20))="",0,INDIRECT(ADDRESS(($AN492-1)*3+$AO492+5,$AP492+20))),IF(INDIRECT(ADDRESS(($AN492-1)*3+$AO492+5,$AP492+20))="",0,IF(COUNTIF(INDIRECT(ADDRESS(($AN492-1)*36+($AO492-1)*12+6,COLUMN())):INDIRECT(ADDRESS(($AN492-1)*36+($AO492-1)*12+$AP492+4,COLUMN())),INDIRECT(ADDRESS(($AN492-1)*3+$AO492+5,$AP492+20)))&gt;=1,0,INDIRECT(ADDRESS(($AN492-1)*3+$AO492+5,$AP492+20)))))</f>
        <v>0</v>
      </c>
      <c r="AT492" s="468">
        <f ca="1">COUNTIF(INDIRECT("U"&amp;(ROW()+12*(($AN492-1)*3+$AO492)-ROW())/12+5):INDIRECT("AF"&amp;(ROW()+12*(($AN492-1)*3+$AO492)-ROW())/12+5),AS492)</f>
        <v>0</v>
      </c>
      <c r="AU492" s="468">
        <f ca="1">IF(AND(AQ492+AS492&gt;0,AR492+AT492&gt;0),COUNTIF(AU$6:AU491,"&gt;0")+1,0)</f>
        <v>0</v>
      </c>
    </row>
    <row r="493" spans="40:47" x14ac:dyDescent="0.15">
      <c r="AN493" s="468">
        <v>14</v>
      </c>
      <c r="AO493" s="468">
        <v>2</v>
      </c>
      <c r="AP493" s="468">
        <v>8</v>
      </c>
      <c r="AQ493" s="476">
        <f ca="1">IF($AP493=1,IF(INDIRECT(ADDRESS(($AN493-1)*3+$AO493+5,$AP493+7))="",0,INDIRECT(ADDRESS(($AN493-1)*3+$AO493+5,$AP493+7))),IF(INDIRECT(ADDRESS(($AN493-1)*3+$AO493+5,$AP493+7))="",0,IF(COUNTIF(INDIRECT(ADDRESS(($AN493-1)*36+($AO493-1)*12+6,COLUMN())):INDIRECT(ADDRESS(($AN493-1)*36+($AO493-1)*12+$AP493+4,COLUMN())),INDIRECT(ADDRESS(($AN493-1)*3+$AO493+5,$AP493+7)))&gt;=1,0,INDIRECT(ADDRESS(($AN493-1)*3+$AO493+5,$AP493+7)))))</f>
        <v>0</v>
      </c>
      <c r="AR493" s="468">
        <f ca="1">COUNTIF(INDIRECT("H"&amp;(ROW()+12*(($AN493-1)*3+$AO493)-ROW())/12+5):INDIRECT("S"&amp;(ROW()+12*(($AN493-1)*3+$AO493)-ROW())/12+5),AQ493)</f>
        <v>0</v>
      </c>
      <c r="AS493" s="476">
        <f ca="1">IF($AP493=1,IF(INDIRECT(ADDRESS(($AN493-1)*3+$AO493+5,$AP493+20))="",0,INDIRECT(ADDRESS(($AN493-1)*3+$AO493+5,$AP493+20))),IF(INDIRECT(ADDRESS(($AN493-1)*3+$AO493+5,$AP493+20))="",0,IF(COUNTIF(INDIRECT(ADDRESS(($AN493-1)*36+($AO493-1)*12+6,COLUMN())):INDIRECT(ADDRESS(($AN493-1)*36+($AO493-1)*12+$AP493+4,COLUMN())),INDIRECT(ADDRESS(($AN493-1)*3+$AO493+5,$AP493+20)))&gt;=1,0,INDIRECT(ADDRESS(($AN493-1)*3+$AO493+5,$AP493+20)))))</f>
        <v>0</v>
      </c>
      <c r="AT493" s="468">
        <f ca="1">COUNTIF(INDIRECT("U"&amp;(ROW()+12*(($AN493-1)*3+$AO493)-ROW())/12+5):INDIRECT("AF"&amp;(ROW()+12*(($AN493-1)*3+$AO493)-ROW())/12+5),AS493)</f>
        <v>0</v>
      </c>
      <c r="AU493" s="468">
        <f ca="1">IF(AND(AQ493+AS493&gt;0,AR493+AT493&gt;0),COUNTIF(AU$6:AU492,"&gt;0")+1,0)</f>
        <v>0</v>
      </c>
    </row>
    <row r="494" spans="40:47" x14ac:dyDescent="0.15">
      <c r="AN494" s="468">
        <v>14</v>
      </c>
      <c r="AO494" s="468">
        <v>2</v>
      </c>
      <c r="AP494" s="468">
        <v>9</v>
      </c>
      <c r="AQ494" s="476">
        <f ca="1">IF($AP494=1,IF(INDIRECT(ADDRESS(($AN494-1)*3+$AO494+5,$AP494+7))="",0,INDIRECT(ADDRESS(($AN494-1)*3+$AO494+5,$AP494+7))),IF(INDIRECT(ADDRESS(($AN494-1)*3+$AO494+5,$AP494+7))="",0,IF(COUNTIF(INDIRECT(ADDRESS(($AN494-1)*36+($AO494-1)*12+6,COLUMN())):INDIRECT(ADDRESS(($AN494-1)*36+($AO494-1)*12+$AP494+4,COLUMN())),INDIRECT(ADDRESS(($AN494-1)*3+$AO494+5,$AP494+7)))&gt;=1,0,INDIRECT(ADDRESS(($AN494-1)*3+$AO494+5,$AP494+7)))))</f>
        <v>0</v>
      </c>
      <c r="AR494" s="468">
        <f ca="1">COUNTIF(INDIRECT("H"&amp;(ROW()+12*(($AN494-1)*3+$AO494)-ROW())/12+5):INDIRECT("S"&amp;(ROW()+12*(($AN494-1)*3+$AO494)-ROW())/12+5),AQ494)</f>
        <v>0</v>
      </c>
      <c r="AS494" s="476">
        <f ca="1">IF($AP494=1,IF(INDIRECT(ADDRESS(($AN494-1)*3+$AO494+5,$AP494+20))="",0,INDIRECT(ADDRESS(($AN494-1)*3+$AO494+5,$AP494+20))),IF(INDIRECT(ADDRESS(($AN494-1)*3+$AO494+5,$AP494+20))="",0,IF(COUNTIF(INDIRECT(ADDRESS(($AN494-1)*36+($AO494-1)*12+6,COLUMN())):INDIRECT(ADDRESS(($AN494-1)*36+($AO494-1)*12+$AP494+4,COLUMN())),INDIRECT(ADDRESS(($AN494-1)*3+$AO494+5,$AP494+20)))&gt;=1,0,INDIRECT(ADDRESS(($AN494-1)*3+$AO494+5,$AP494+20)))))</f>
        <v>0</v>
      </c>
      <c r="AT494" s="468">
        <f ca="1">COUNTIF(INDIRECT("U"&amp;(ROW()+12*(($AN494-1)*3+$AO494)-ROW())/12+5):INDIRECT("AF"&amp;(ROW()+12*(($AN494-1)*3+$AO494)-ROW())/12+5),AS494)</f>
        <v>0</v>
      </c>
      <c r="AU494" s="468">
        <f ca="1">IF(AND(AQ494+AS494&gt;0,AR494+AT494&gt;0),COUNTIF(AU$6:AU493,"&gt;0")+1,0)</f>
        <v>0</v>
      </c>
    </row>
    <row r="495" spans="40:47" x14ac:dyDescent="0.15">
      <c r="AN495" s="468">
        <v>14</v>
      </c>
      <c r="AO495" s="468">
        <v>2</v>
      </c>
      <c r="AP495" s="468">
        <v>10</v>
      </c>
      <c r="AQ495" s="476">
        <f ca="1">IF($AP495=1,IF(INDIRECT(ADDRESS(($AN495-1)*3+$AO495+5,$AP495+7))="",0,INDIRECT(ADDRESS(($AN495-1)*3+$AO495+5,$AP495+7))),IF(INDIRECT(ADDRESS(($AN495-1)*3+$AO495+5,$AP495+7))="",0,IF(COUNTIF(INDIRECT(ADDRESS(($AN495-1)*36+($AO495-1)*12+6,COLUMN())):INDIRECT(ADDRESS(($AN495-1)*36+($AO495-1)*12+$AP495+4,COLUMN())),INDIRECT(ADDRESS(($AN495-1)*3+$AO495+5,$AP495+7)))&gt;=1,0,INDIRECT(ADDRESS(($AN495-1)*3+$AO495+5,$AP495+7)))))</f>
        <v>0</v>
      </c>
      <c r="AR495" s="468">
        <f ca="1">COUNTIF(INDIRECT("H"&amp;(ROW()+12*(($AN495-1)*3+$AO495)-ROW())/12+5):INDIRECT("S"&amp;(ROW()+12*(($AN495-1)*3+$AO495)-ROW())/12+5),AQ495)</f>
        <v>0</v>
      </c>
      <c r="AS495" s="476">
        <f ca="1">IF($AP495=1,IF(INDIRECT(ADDRESS(($AN495-1)*3+$AO495+5,$AP495+20))="",0,INDIRECT(ADDRESS(($AN495-1)*3+$AO495+5,$AP495+20))),IF(INDIRECT(ADDRESS(($AN495-1)*3+$AO495+5,$AP495+20))="",0,IF(COUNTIF(INDIRECT(ADDRESS(($AN495-1)*36+($AO495-1)*12+6,COLUMN())):INDIRECT(ADDRESS(($AN495-1)*36+($AO495-1)*12+$AP495+4,COLUMN())),INDIRECT(ADDRESS(($AN495-1)*3+$AO495+5,$AP495+20)))&gt;=1,0,INDIRECT(ADDRESS(($AN495-1)*3+$AO495+5,$AP495+20)))))</f>
        <v>0</v>
      </c>
      <c r="AT495" s="468">
        <f ca="1">COUNTIF(INDIRECT("U"&amp;(ROW()+12*(($AN495-1)*3+$AO495)-ROW())/12+5):INDIRECT("AF"&amp;(ROW()+12*(($AN495-1)*3+$AO495)-ROW())/12+5),AS495)</f>
        <v>0</v>
      </c>
      <c r="AU495" s="468">
        <f ca="1">IF(AND(AQ495+AS495&gt;0,AR495+AT495&gt;0),COUNTIF(AU$6:AU494,"&gt;0")+1,0)</f>
        <v>0</v>
      </c>
    </row>
    <row r="496" spans="40:47" x14ac:dyDescent="0.15">
      <c r="AN496" s="468">
        <v>14</v>
      </c>
      <c r="AO496" s="468">
        <v>2</v>
      </c>
      <c r="AP496" s="468">
        <v>11</v>
      </c>
      <c r="AQ496" s="476">
        <f ca="1">IF($AP496=1,IF(INDIRECT(ADDRESS(($AN496-1)*3+$AO496+5,$AP496+7))="",0,INDIRECT(ADDRESS(($AN496-1)*3+$AO496+5,$AP496+7))),IF(INDIRECT(ADDRESS(($AN496-1)*3+$AO496+5,$AP496+7))="",0,IF(COUNTIF(INDIRECT(ADDRESS(($AN496-1)*36+($AO496-1)*12+6,COLUMN())):INDIRECT(ADDRESS(($AN496-1)*36+($AO496-1)*12+$AP496+4,COLUMN())),INDIRECT(ADDRESS(($AN496-1)*3+$AO496+5,$AP496+7)))&gt;=1,0,INDIRECT(ADDRESS(($AN496-1)*3+$AO496+5,$AP496+7)))))</f>
        <v>0</v>
      </c>
      <c r="AR496" s="468">
        <f ca="1">COUNTIF(INDIRECT("H"&amp;(ROW()+12*(($AN496-1)*3+$AO496)-ROW())/12+5):INDIRECT("S"&amp;(ROW()+12*(($AN496-1)*3+$AO496)-ROW())/12+5),AQ496)</f>
        <v>0</v>
      </c>
      <c r="AS496" s="476">
        <f ca="1">IF($AP496=1,IF(INDIRECT(ADDRESS(($AN496-1)*3+$AO496+5,$AP496+20))="",0,INDIRECT(ADDRESS(($AN496-1)*3+$AO496+5,$AP496+20))),IF(INDIRECT(ADDRESS(($AN496-1)*3+$AO496+5,$AP496+20))="",0,IF(COUNTIF(INDIRECT(ADDRESS(($AN496-1)*36+($AO496-1)*12+6,COLUMN())):INDIRECT(ADDRESS(($AN496-1)*36+($AO496-1)*12+$AP496+4,COLUMN())),INDIRECT(ADDRESS(($AN496-1)*3+$AO496+5,$AP496+20)))&gt;=1,0,INDIRECT(ADDRESS(($AN496-1)*3+$AO496+5,$AP496+20)))))</f>
        <v>0</v>
      </c>
      <c r="AT496" s="468">
        <f ca="1">COUNTIF(INDIRECT("U"&amp;(ROW()+12*(($AN496-1)*3+$AO496)-ROW())/12+5):INDIRECT("AF"&amp;(ROW()+12*(($AN496-1)*3+$AO496)-ROW())/12+5),AS496)</f>
        <v>0</v>
      </c>
      <c r="AU496" s="468">
        <f ca="1">IF(AND(AQ496+AS496&gt;0,AR496+AT496&gt;0),COUNTIF(AU$6:AU495,"&gt;0")+1,0)</f>
        <v>0</v>
      </c>
    </row>
    <row r="497" spans="40:47" x14ac:dyDescent="0.15">
      <c r="AN497" s="468">
        <v>14</v>
      </c>
      <c r="AO497" s="468">
        <v>2</v>
      </c>
      <c r="AP497" s="468">
        <v>12</v>
      </c>
      <c r="AQ497" s="476">
        <f ca="1">IF($AP497=1,IF(INDIRECT(ADDRESS(($AN497-1)*3+$AO497+5,$AP497+7))="",0,INDIRECT(ADDRESS(($AN497-1)*3+$AO497+5,$AP497+7))),IF(INDIRECT(ADDRESS(($AN497-1)*3+$AO497+5,$AP497+7))="",0,IF(COUNTIF(INDIRECT(ADDRESS(($AN497-1)*36+($AO497-1)*12+6,COLUMN())):INDIRECT(ADDRESS(($AN497-1)*36+($AO497-1)*12+$AP497+4,COLUMN())),INDIRECT(ADDRESS(($AN497-1)*3+$AO497+5,$AP497+7)))&gt;=1,0,INDIRECT(ADDRESS(($AN497-1)*3+$AO497+5,$AP497+7)))))</f>
        <v>0</v>
      </c>
      <c r="AR497" s="468">
        <f ca="1">COUNTIF(INDIRECT("H"&amp;(ROW()+12*(($AN497-1)*3+$AO497)-ROW())/12+5):INDIRECT("S"&amp;(ROW()+12*(($AN497-1)*3+$AO497)-ROW())/12+5),AQ497)</f>
        <v>0</v>
      </c>
      <c r="AS497" s="476">
        <f ca="1">IF($AP497=1,IF(INDIRECT(ADDRESS(($AN497-1)*3+$AO497+5,$AP497+20))="",0,INDIRECT(ADDRESS(($AN497-1)*3+$AO497+5,$AP497+20))),IF(INDIRECT(ADDRESS(($AN497-1)*3+$AO497+5,$AP497+20))="",0,IF(COUNTIF(INDIRECT(ADDRESS(($AN497-1)*36+($AO497-1)*12+6,COLUMN())):INDIRECT(ADDRESS(($AN497-1)*36+($AO497-1)*12+$AP497+4,COLUMN())),INDIRECT(ADDRESS(($AN497-1)*3+$AO497+5,$AP497+20)))&gt;=1,0,INDIRECT(ADDRESS(($AN497-1)*3+$AO497+5,$AP497+20)))))</f>
        <v>0</v>
      </c>
      <c r="AT497" s="468">
        <f ca="1">COUNTIF(INDIRECT("U"&amp;(ROW()+12*(($AN497-1)*3+$AO497)-ROW())/12+5):INDIRECT("AF"&amp;(ROW()+12*(($AN497-1)*3+$AO497)-ROW())/12+5),AS497)</f>
        <v>0</v>
      </c>
      <c r="AU497" s="468">
        <f ca="1">IF(AND(AQ497+AS497&gt;0,AR497+AT497&gt;0),COUNTIF(AU$6:AU496,"&gt;0")+1,0)</f>
        <v>0</v>
      </c>
    </row>
    <row r="498" spans="40:47" x14ac:dyDescent="0.15">
      <c r="AN498" s="468">
        <v>14</v>
      </c>
      <c r="AO498" s="468">
        <v>3</v>
      </c>
      <c r="AP498" s="468">
        <v>1</v>
      </c>
      <c r="AQ498" s="476">
        <f ca="1">IF($AP498=1,IF(INDIRECT(ADDRESS(($AN498-1)*3+$AO498+5,$AP498+7))="",0,INDIRECT(ADDRESS(($AN498-1)*3+$AO498+5,$AP498+7))),IF(INDIRECT(ADDRESS(($AN498-1)*3+$AO498+5,$AP498+7))="",0,IF(COUNTIF(INDIRECT(ADDRESS(($AN498-1)*36+($AO498-1)*12+6,COLUMN())):INDIRECT(ADDRESS(($AN498-1)*36+($AO498-1)*12+$AP498+4,COLUMN())),INDIRECT(ADDRESS(($AN498-1)*3+$AO498+5,$AP498+7)))&gt;=1,0,INDIRECT(ADDRESS(($AN498-1)*3+$AO498+5,$AP498+7)))))</f>
        <v>0</v>
      </c>
      <c r="AR498" s="468">
        <f ca="1">COUNTIF(INDIRECT("H"&amp;(ROW()+12*(($AN498-1)*3+$AO498)-ROW())/12+5):INDIRECT("S"&amp;(ROW()+12*(($AN498-1)*3+$AO498)-ROW())/12+5),AQ498)</f>
        <v>0</v>
      </c>
      <c r="AS498" s="476">
        <f ca="1">IF($AP498=1,IF(INDIRECT(ADDRESS(($AN498-1)*3+$AO498+5,$AP498+20))="",0,INDIRECT(ADDRESS(($AN498-1)*3+$AO498+5,$AP498+20))),IF(INDIRECT(ADDRESS(($AN498-1)*3+$AO498+5,$AP498+20))="",0,IF(COUNTIF(INDIRECT(ADDRESS(($AN498-1)*36+($AO498-1)*12+6,COLUMN())):INDIRECT(ADDRESS(($AN498-1)*36+($AO498-1)*12+$AP498+4,COLUMN())),INDIRECT(ADDRESS(($AN498-1)*3+$AO498+5,$AP498+20)))&gt;=1,0,INDIRECT(ADDRESS(($AN498-1)*3+$AO498+5,$AP498+20)))))</f>
        <v>0</v>
      </c>
      <c r="AT498" s="468">
        <f ca="1">COUNTIF(INDIRECT("U"&amp;(ROW()+12*(($AN498-1)*3+$AO498)-ROW())/12+5):INDIRECT("AF"&amp;(ROW()+12*(($AN498-1)*3+$AO498)-ROW())/12+5),AS498)</f>
        <v>0</v>
      </c>
      <c r="AU498" s="468">
        <f ca="1">IF(AND(AQ498+AS498&gt;0,AR498+AT498&gt;0),COUNTIF(AU$6:AU497,"&gt;0")+1,0)</f>
        <v>0</v>
      </c>
    </row>
    <row r="499" spans="40:47" x14ac:dyDescent="0.15">
      <c r="AN499" s="468">
        <v>14</v>
      </c>
      <c r="AO499" s="468">
        <v>3</v>
      </c>
      <c r="AP499" s="468">
        <v>2</v>
      </c>
      <c r="AQ499" s="476">
        <f ca="1">IF($AP499=1,IF(INDIRECT(ADDRESS(($AN499-1)*3+$AO499+5,$AP499+7))="",0,INDIRECT(ADDRESS(($AN499-1)*3+$AO499+5,$AP499+7))),IF(INDIRECT(ADDRESS(($AN499-1)*3+$AO499+5,$AP499+7))="",0,IF(COUNTIF(INDIRECT(ADDRESS(($AN499-1)*36+($AO499-1)*12+6,COLUMN())):INDIRECT(ADDRESS(($AN499-1)*36+($AO499-1)*12+$AP499+4,COLUMN())),INDIRECT(ADDRESS(($AN499-1)*3+$AO499+5,$AP499+7)))&gt;=1,0,INDIRECT(ADDRESS(($AN499-1)*3+$AO499+5,$AP499+7)))))</f>
        <v>0</v>
      </c>
      <c r="AR499" s="468">
        <f ca="1">COUNTIF(INDIRECT("H"&amp;(ROW()+12*(($AN499-1)*3+$AO499)-ROW())/12+5):INDIRECT("S"&amp;(ROW()+12*(($AN499-1)*3+$AO499)-ROW())/12+5),AQ499)</f>
        <v>0</v>
      </c>
      <c r="AS499" s="476">
        <f ca="1">IF($AP499=1,IF(INDIRECT(ADDRESS(($AN499-1)*3+$AO499+5,$AP499+20))="",0,INDIRECT(ADDRESS(($AN499-1)*3+$AO499+5,$AP499+20))),IF(INDIRECT(ADDRESS(($AN499-1)*3+$AO499+5,$AP499+20))="",0,IF(COUNTIF(INDIRECT(ADDRESS(($AN499-1)*36+($AO499-1)*12+6,COLUMN())):INDIRECT(ADDRESS(($AN499-1)*36+($AO499-1)*12+$AP499+4,COLUMN())),INDIRECT(ADDRESS(($AN499-1)*3+$AO499+5,$AP499+20)))&gt;=1,0,INDIRECT(ADDRESS(($AN499-1)*3+$AO499+5,$AP499+20)))))</f>
        <v>0</v>
      </c>
      <c r="AT499" s="468">
        <f ca="1">COUNTIF(INDIRECT("U"&amp;(ROW()+12*(($AN499-1)*3+$AO499)-ROW())/12+5):INDIRECT("AF"&amp;(ROW()+12*(($AN499-1)*3+$AO499)-ROW())/12+5),AS499)</f>
        <v>0</v>
      </c>
      <c r="AU499" s="468">
        <f ca="1">IF(AND(AQ499+AS499&gt;0,AR499+AT499&gt;0),COUNTIF(AU$6:AU498,"&gt;0")+1,0)</f>
        <v>0</v>
      </c>
    </row>
    <row r="500" spans="40:47" x14ac:dyDescent="0.15">
      <c r="AN500" s="468">
        <v>14</v>
      </c>
      <c r="AO500" s="468">
        <v>3</v>
      </c>
      <c r="AP500" s="468">
        <v>3</v>
      </c>
      <c r="AQ500" s="476">
        <f ca="1">IF($AP500=1,IF(INDIRECT(ADDRESS(($AN500-1)*3+$AO500+5,$AP500+7))="",0,INDIRECT(ADDRESS(($AN500-1)*3+$AO500+5,$AP500+7))),IF(INDIRECT(ADDRESS(($AN500-1)*3+$AO500+5,$AP500+7))="",0,IF(COUNTIF(INDIRECT(ADDRESS(($AN500-1)*36+($AO500-1)*12+6,COLUMN())):INDIRECT(ADDRESS(($AN500-1)*36+($AO500-1)*12+$AP500+4,COLUMN())),INDIRECT(ADDRESS(($AN500-1)*3+$AO500+5,$AP500+7)))&gt;=1,0,INDIRECT(ADDRESS(($AN500-1)*3+$AO500+5,$AP500+7)))))</f>
        <v>0</v>
      </c>
      <c r="AR500" s="468">
        <f ca="1">COUNTIF(INDIRECT("H"&amp;(ROW()+12*(($AN500-1)*3+$AO500)-ROW())/12+5):INDIRECT("S"&amp;(ROW()+12*(($AN500-1)*3+$AO500)-ROW())/12+5),AQ500)</f>
        <v>0</v>
      </c>
      <c r="AS500" s="476">
        <f ca="1">IF($AP500=1,IF(INDIRECT(ADDRESS(($AN500-1)*3+$AO500+5,$AP500+20))="",0,INDIRECT(ADDRESS(($AN500-1)*3+$AO500+5,$AP500+20))),IF(INDIRECT(ADDRESS(($AN500-1)*3+$AO500+5,$AP500+20))="",0,IF(COUNTIF(INDIRECT(ADDRESS(($AN500-1)*36+($AO500-1)*12+6,COLUMN())):INDIRECT(ADDRESS(($AN500-1)*36+($AO500-1)*12+$AP500+4,COLUMN())),INDIRECT(ADDRESS(($AN500-1)*3+$AO500+5,$AP500+20)))&gt;=1,0,INDIRECT(ADDRESS(($AN500-1)*3+$AO500+5,$AP500+20)))))</f>
        <v>0</v>
      </c>
      <c r="AT500" s="468">
        <f ca="1">COUNTIF(INDIRECT("U"&amp;(ROW()+12*(($AN500-1)*3+$AO500)-ROW())/12+5):INDIRECT("AF"&amp;(ROW()+12*(($AN500-1)*3+$AO500)-ROW())/12+5),AS500)</f>
        <v>0</v>
      </c>
      <c r="AU500" s="468">
        <f ca="1">IF(AND(AQ500+AS500&gt;0,AR500+AT500&gt;0),COUNTIF(AU$6:AU499,"&gt;0")+1,0)</f>
        <v>0</v>
      </c>
    </row>
    <row r="501" spans="40:47" x14ac:dyDescent="0.15">
      <c r="AN501" s="468">
        <v>14</v>
      </c>
      <c r="AO501" s="468">
        <v>3</v>
      </c>
      <c r="AP501" s="468">
        <v>4</v>
      </c>
      <c r="AQ501" s="476">
        <f ca="1">IF($AP501=1,IF(INDIRECT(ADDRESS(($AN501-1)*3+$AO501+5,$AP501+7))="",0,INDIRECT(ADDRESS(($AN501-1)*3+$AO501+5,$AP501+7))),IF(INDIRECT(ADDRESS(($AN501-1)*3+$AO501+5,$AP501+7))="",0,IF(COUNTIF(INDIRECT(ADDRESS(($AN501-1)*36+($AO501-1)*12+6,COLUMN())):INDIRECT(ADDRESS(($AN501-1)*36+($AO501-1)*12+$AP501+4,COLUMN())),INDIRECT(ADDRESS(($AN501-1)*3+$AO501+5,$AP501+7)))&gt;=1,0,INDIRECT(ADDRESS(($AN501-1)*3+$AO501+5,$AP501+7)))))</f>
        <v>0</v>
      </c>
      <c r="AR501" s="468">
        <f ca="1">COUNTIF(INDIRECT("H"&amp;(ROW()+12*(($AN501-1)*3+$AO501)-ROW())/12+5):INDIRECT("S"&amp;(ROW()+12*(($AN501-1)*3+$AO501)-ROW())/12+5),AQ501)</f>
        <v>0</v>
      </c>
      <c r="AS501" s="476">
        <f ca="1">IF($AP501=1,IF(INDIRECT(ADDRESS(($AN501-1)*3+$AO501+5,$AP501+20))="",0,INDIRECT(ADDRESS(($AN501-1)*3+$AO501+5,$AP501+20))),IF(INDIRECT(ADDRESS(($AN501-1)*3+$AO501+5,$AP501+20))="",0,IF(COUNTIF(INDIRECT(ADDRESS(($AN501-1)*36+($AO501-1)*12+6,COLUMN())):INDIRECT(ADDRESS(($AN501-1)*36+($AO501-1)*12+$AP501+4,COLUMN())),INDIRECT(ADDRESS(($AN501-1)*3+$AO501+5,$AP501+20)))&gt;=1,0,INDIRECT(ADDRESS(($AN501-1)*3+$AO501+5,$AP501+20)))))</f>
        <v>0</v>
      </c>
      <c r="AT501" s="468">
        <f ca="1">COUNTIF(INDIRECT("U"&amp;(ROW()+12*(($AN501-1)*3+$AO501)-ROW())/12+5):INDIRECT("AF"&amp;(ROW()+12*(($AN501-1)*3+$AO501)-ROW())/12+5),AS501)</f>
        <v>0</v>
      </c>
      <c r="AU501" s="468">
        <f ca="1">IF(AND(AQ501+AS501&gt;0,AR501+AT501&gt;0),COUNTIF(AU$6:AU500,"&gt;0")+1,0)</f>
        <v>0</v>
      </c>
    </row>
    <row r="502" spans="40:47" x14ac:dyDescent="0.15">
      <c r="AN502" s="468">
        <v>14</v>
      </c>
      <c r="AO502" s="468">
        <v>3</v>
      </c>
      <c r="AP502" s="468">
        <v>5</v>
      </c>
      <c r="AQ502" s="476">
        <f ca="1">IF($AP502=1,IF(INDIRECT(ADDRESS(($AN502-1)*3+$AO502+5,$AP502+7))="",0,INDIRECT(ADDRESS(($AN502-1)*3+$AO502+5,$AP502+7))),IF(INDIRECT(ADDRESS(($AN502-1)*3+$AO502+5,$AP502+7))="",0,IF(COUNTIF(INDIRECT(ADDRESS(($AN502-1)*36+($AO502-1)*12+6,COLUMN())):INDIRECT(ADDRESS(($AN502-1)*36+($AO502-1)*12+$AP502+4,COLUMN())),INDIRECT(ADDRESS(($AN502-1)*3+$AO502+5,$AP502+7)))&gt;=1,0,INDIRECT(ADDRESS(($AN502-1)*3+$AO502+5,$AP502+7)))))</f>
        <v>0</v>
      </c>
      <c r="AR502" s="468">
        <f ca="1">COUNTIF(INDIRECT("H"&amp;(ROW()+12*(($AN502-1)*3+$AO502)-ROW())/12+5):INDIRECT("S"&amp;(ROW()+12*(($AN502-1)*3+$AO502)-ROW())/12+5),AQ502)</f>
        <v>0</v>
      </c>
      <c r="AS502" s="476">
        <f ca="1">IF($AP502=1,IF(INDIRECT(ADDRESS(($AN502-1)*3+$AO502+5,$AP502+20))="",0,INDIRECT(ADDRESS(($AN502-1)*3+$AO502+5,$AP502+20))),IF(INDIRECT(ADDRESS(($AN502-1)*3+$AO502+5,$AP502+20))="",0,IF(COUNTIF(INDIRECT(ADDRESS(($AN502-1)*36+($AO502-1)*12+6,COLUMN())):INDIRECT(ADDRESS(($AN502-1)*36+($AO502-1)*12+$AP502+4,COLUMN())),INDIRECT(ADDRESS(($AN502-1)*3+$AO502+5,$AP502+20)))&gt;=1,0,INDIRECT(ADDRESS(($AN502-1)*3+$AO502+5,$AP502+20)))))</f>
        <v>0</v>
      </c>
      <c r="AT502" s="468">
        <f ca="1">COUNTIF(INDIRECT("U"&amp;(ROW()+12*(($AN502-1)*3+$AO502)-ROW())/12+5):INDIRECT("AF"&amp;(ROW()+12*(($AN502-1)*3+$AO502)-ROW())/12+5),AS502)</f>
        <v>0</v>
      </c>
      <c r="AU502" s="468">
        <f ca="1">IF(AND(AQ502+AS502&gt;0,AR502+AT502&gt;0),COUNTIF(AU$6:AU501,"&gt;0")+1,0)</f>
        <v>0</v>
      </c>
    </row>
    <row r="503" spans="40:47" x14ac:dyDescent="0.15">
      <c r="AN503" s="468">
        <v>14</v>
      </c>
      <c r="AO503" s="468">
        <v>3</v>
      </c>
      <c r="AP503" s="468">
        <v>6</v>
      </c>
      <c r="AQ503" s="476">
        <f ca="1">IF($AP503=1,IF(INDIRECT(ADDRESS(($AN503-1)*3+$AO503+5,$AP503+7))="",0,INDIRECT(ADDRESS(($AN503-1)*3+$AO503+5,$AP503+7))),IF(INDIRECT(ADDRESS(($AN503-1)*3+$AO503+5,$AP503+7))="",0,IF(COUNTIF(INDIRECT(ADDRESS(($AN503-1)*36+($AO503-1)*12+6,COLUMN())):INDIRECT(ADDRESS(($AN503-1)*36+($AO503-1)*12+$AP503+4,COLUMN())),INDIRECT(ADDRESS(($AN503-1)*3+$AO503+5,$AP503+7)))&gt;=1,0,INDIRECT(ADDRESS(($AN503-1)*3+$AO503+5,$AP503+7)))))</f>
        <v>0</v>
      </c>
      <c r="AR503" s="468">
        <f ca="1">COUNTIF(INDIRECT("H"&amp;(ROW()+12*(($AN503-1)*3+$AO503)-ROW())/12+5):INDIRECT("S"&amp;(ROW()+12*(($AN503-1)*3+$AO503)-ROW())/12+5),AQ503)</f>
        <v>0</v>
      </c>
      <c r="AS503" s="476">
        <f ca="1">IF($AP503=1,IF(INDIRECT(ADDRESS(($AN503-1)*3+$AO503+5,$AP503+20))="",0,INDIRECT(ADDRESS(($AN503-1)*3+$AO503+5,$AP503+20))),IF(INDIRECT(ADDRESS(($AN503-1)*3+$AO503+5,$AP503+20))="",0,IF(COUNTIF(INDIRECT(ADDRESS(($AN503-1)*36+($AO503-1)*12+6,COLUMN())):INDIRECT(ADDRESS(($AN503-1)*36+($AO503-1)*12+$AP503+4,COLUMN())),INDIRECT(ADDRESS(($AN503-1)*3+$AO503+5,$AP503+20)))&gt;=1,0,INDIRECT(ADDRESS(($AN503-1)*3+$AO503+5,$AP503+20)))))</f>
        <v>0</v>
      </c>
      <c r="AT503" s="468">
        <f ca="1">COUNTIF(INDIRECT("U"&amp;(ROW()+12*(($AN503-1)*3+$AO503)-ROW())/12+5):INDIRECT("AF"&amp;(ROW()+12*(($AN503-1)*3+$AO503)-ROW())/12+5),AS503)</f>
        <v>0</v>
      </c>
      <c r="AU503" s="468">
        <f ca="1">IF(AND(AQ503+AS503&gt;0,AR503+AT503&gt;0),COUNTIF(AU$6:AU502,"&gt;0")+1,0)</f>
        <v>0</v>
      </c>
    </row>
    <row r="504" spans="40:47" x14ac:dyDescent="0.15">
      <c r="AN504" s="468">
        <v>14</v>
      </c>
      <c r="AO504" s="468">
        <v>3</v>
      </c>
      <c r="AP504" s="468">
        <v>7</v>
      </c>
      <c r="AQ504" s="476">
        <f ca="1">IF($AP504=1,IF(INDIRECT(ADDRESS(($AN504-1)*3+$AO504+5,$AP504+7))="",0,INDIRECT(ADDRESS(($AN504-1)*3+$AO504+5,$AP504+7))),IF(INDIRECT(ADDRESS(($AN504-1)*3+$AO504+5,$AP504+7))="",0,IF(COUNTIF(INDIRECT(ADDRESS(($AN504-1)*36+($AO504-1)*12+6,COLUMN())):INDIRECT(ADDRESS(($AN504-1)*36+($AO504-1)*12+$AP504+4,COLUMN())),INDIRECT(ADDRESS(($AN504-1)*3+$AO504+5,$AP504+7)))&gt;=1,0,INDIRECT(ADDRESS(($AN504-1)*3+$AO504+5,$AP504+7)))))</f>
        <v>0</v>
      </c>
      <c r="AR504" s="468">
        <f ca="1">COUNTIF(INDIRECT("H"&amp;(ROW()+12*(($AN504-1)*3+$AO504)-ROW())/12+5):INDIRECT("S"&amp;(ROW()+12*(($AN504-1)*3+$AO504)-ROW())/12+5),AQ504)</f>
        <v>0</v>
      </c>
      <c r="AS504" s="476">
        <f ca="1">IF($AP504=1,IF(INDIRECT(ADDRESS(($AN504-1)*3+$AO504+5,$AP504+20))="",0,INDIRECT(ADDRESS(($AN504-1)*3+$AO504+5,$AP504+20))),IF(INDIRECT(ADDRESS(($AN504-1)*3+$AO504+5,$AP504+20))="",0,IF(COUNTIF(INDIRECT(ADDRESS(($AN504-1)*36+($AO504-1)*12+6,COLUMN())):INDIRECT(ADDRESS(($AN504-1)*36+($AO504-1)*12+$AP504+4,COLUMN())),INDIRECT(ADDRESS(($AN504-1)*3+$AO504+5,$AP504+20)))&gt;=1,0,INDIRECT(ADDRESS(($AN504-1)*3+$AO504+5,$AP504+20)))))</f>
        <v>0</v>
      </c>
      <c r="AT504" s="468">
        <f ca="1">COUNTIF(INDIRECT("U"&amp;(ROW()+12*(($AN504-1)*3+$AO504)-ROW())/12+5):INDIRECT("AF"&amp;(ROW()+12*(($AN504-1)*3+$AO504)-ROW())/12+5),AS504)</f>
        <v>0</v>
      </c>
      <c r="AU504" s="468">
        <f ca="1">IF(AND(AQ504+AS504&gt;0,AR504+AT504&gt;0),COUNTIF(AU$6:AU503,"&gt;0")+1,0)</f>
        <v>0</v>
      </c>
    </row>
    <row r="505" spans="40:47" x14ac:dyDescent="0.15">
      <c r="AN505" s="468">
        <v>14</v>
      </c>
      <c r="AO505" s="468">
        <v>3</v>
      </c>
      <c r="AP505" s="468">
        <v>8</v>
      </c>
      <c r="AQ505" s="476">
        <f ca="1">IF($AP505=1,IF(INDIRECT(ADDRESS(($AN505-1)*3+$AO505+5,$AP505+7))="",0,INDIRECT(ADDRESS(($AN505-1)*3+$AO505+5,$AP505+7))),IF(INDIRECT(ADDRESS(($AN505-1)*3+$AO505+5,$AP505+7))="",0,IF(COUNTIF(INDIRECT(ADDRESS(($AN505-1)*36+($AO505-1)*12+6,COLUMN())):INDIRECT(ADDRESS(($AN505-1)*36+($AO505-1)*12+$AP505+4,COLUMN())),INDIRECT(ADDRESS(($AN505-1)*3+$AO505+5,$AP505+7)))&gt;=1,0,INDIRECT(ADDRESS(($AN505-1)*3+$AO505+5,$AP505+7)))))</f>
        <v>0</v>
      </c>
      <c r="AR505" s="468">
        <f ca="1">COUNTIF(INDIRECT("H"&amp;(ROW()+12*(($AN505-1)*3+$AO505)-ROW())/12+5):INDIRECT("S"&amp;(ROW()+12*(($AN505-1)*3+$AO505)-ROW())/12+5),AQ505)</f>
        <v>0</v>
      </c>
      <c r="AS505" s="476">
        <f ca="1">IF($AP505=1,IF(INDIRECT(ADDRESS(($AN505-1)*3+$AO505+5,$AP505+20))="",0,INDIRECT(ADDRESS(($AN505-1)*3+$AO505+5,$AP505+20))),IF(INDIRECT(ADDRESS(($AN505-1)*3+$AO505+5,$AP505+20))="",0,IF(COUNTIF(INDIRECT(ADDRESS(($AN505-1)*36+($AO505-1)*12+6,COLUMN())):INDIRECT(ADDRESS(($AN505-1)*36+($AO505-1)*12+$AP505+4,COLUMN())),INDIRECT(ADDRESS(($AN505-1)*3+$AO505+5,$AP505+20)))&gt;=1,0,INDIRECT(ADDRESS(($AN505-1)*3+$AO505+5,$AP505+20)))))</f>
        <v>0</v>
      </c>
      <c r="AT505" s="468">
        <f ca="1">COUNTIF(INDIRECT("U"&amp;(ROW()+12*(($AN505-1)*3+$AO505)-ROW())/12+5):INDIRECT("AF"&amp;(ROW()+12*(($AN505-1)*3+$AO505)-ROW())/12+5),AS505)</f>
        <v>0</v>
      </c>
      <c r="AU505" s="468">
        <f ca="1">IF(AND(AQ505+AS505&gt;0,AR505+AT505&gt;0),COUNTIF(AU$6:AU504,"&gt;0")+1,0)</f>
        <v>0</v>
      </c>
    </row>
    <row r="506" spans="40:47" x14ac:dyDescent="0.15">
      <c r="AN506" s="468">
        <v>14</v>
      </c>
      <c r="AO506" s="468">
        <v>3</v>
      </c>
      <c r="AP506" s="468">
        <v>9</v>
      </c>
      <c r="AQ506" s="476">
        <f ca="1">IF($AP506=1,IF(INDIRECT(ADDRESS(($AN506-1)*3+$AO506+5,$AP506+7))="",0,INDIRECT(ADDRESS(($AN506-1)*3+$AO506+5,$AP506+7))),IF(INDIRECT(ADDRESS(($AN506-1)*3+$AO506+5,$AP506+7))="",0,IF(COUNTIF(INDIRECT(ADDRESS(($AN506-1)*36+($AO506-1)*12+6,COLUMN())):INDIRECT(ADDRESS(($AN506-1)*36+($AO506-1)*12+$AP506+4,COLUMN())),INDIRECT(ADDRESS(($AN506-1)*3+$AO506+5,$AP506+7)))&gt;=1,0,INDIRECT(ADDRESS(($AN506-1)*3+$AO506+5,$AP506+7)))))</f>
        <v>0</v>
      </c>
      <c r="AR506" s="468">
        <f ca="1">COUNTIF(INDIRECT("H"&amp;(ROW()+12*(($AN506-1)*3+$AO506)-ROW())/12+5):INDIRECT("S"&amp;(ROW()+12*(($AN506-1)*3+$AO506)-ROW())/12+5),AQ506)</f>
        <v>0</v>
      </c>
      <c r="AS506" s="476">
        <f ca="1">IF($AP506=1,IF(INDIRECT(ADDRESS(($AN506-1)*3+$AO506+5,$AP506+20))="",0,INDIRECT(ADDRESS(($AN506-1)*3+$AO506+5,$AP506+20))),IF(INDIRECT(ADDRESS(($AN506-1)*3+$AO506+5,$AP506+20))="",0,IF(COUNTIF(INDIRECT(ADDRESS(($AN506-1)*36+($AO506-1)*12+6,COLUMN())):INDIRECT(ADDRESS(($AN506-1)*36+($AO506-1)*12+$AP506+4,COLUMN())),INDIRECT(ADDRESS(($AN506-1)*3+$AO506+5,$AP506+20)))&gt;=1,0,INDIRECT(ADDRESS(($AN506-1)*3+$AO506+5,$AP506+20)))))</f>
        <v>0</v>
      </c>
      <c r="AT506" s="468">
        <f ca="1">COUNTIF(INDIRECT("U"&amp;(ROW()+12*(($AN506-1)*3+$AO506)-ROW())/12+5):INDIRECT("AF"&amp;(ROW()+12*(($AN506-1)*3+$AO506)-ROW())/12+5),AS506)</f>
        <v>0</v>
      </c>
      <c r="AU506" s="468">
        <f ca="1">IF(AND(AQ506+AS506&gt;0,AR506+AT506&gt;0),COUNTIF(AU$6:AU505,"&gt;0")+1,0)</f>
        <v>0</v>
      </c>
    </row>
    <row r="507" spans="40:47" x14ac:dyDescent="0.15">
      <c r="AN507" s="468">
        <v>14</v>
      </c>
      <c r="AO507" s="468">
        <v>3</v>
      </c>
      <c r="AP507" s="468">
        <v>10</v>
      </c>
      <c r="AQ507" s="476">
        <f ca="1">IF($AP507=1,IF(INDIRECT(ADDRESS(($AN507-1)*3+$AO507+5,$AP507+7))="",0,INDIRECT(ADDRESS(($AN507-1)*3+$AO507+5,$AP507+7))),IF(INDIRECT(ADDRESS(($AN507-1)*3+$AO507+5,$AP507+7))="",0,IF(COUNTIF(INDIRECT(ADDRESS(($AN507-1)*36+($AO507-1)*12+6,COLUMN())):INDIRECT(ADDRESS(($AN507-1)*36+($AO507-1)*12+$AP507+4,COLUMN())),INDIRECT(ADDRESS(($AN507-1)*3+$AO507+5,$AP507+7)))&gt;=1,0,INDIRECT(ADDRESS(($AN507-1)*3+$AO507+5,$AP507+7)))))</f>
        <v>0</v>
      </c>
      <c r="AR507" s="468">
        <f ca="1">COUNTIF(INDIRECT("H"&amp;(ROW()+12*(($AN507-1)*3+$AO507)-ROW())/12+5):INDIRECT("S"&amp;(ROW()+12*(($AN507-1)*3+$AO507)-ROW())/12+5),AQ507)</f>
        <v>0</v>
      </c>
      <c r="AS507" s="476">
        <f ca="1">IF($AP507=1,IF(INDIRECT(ADDRESS(($AN507-1)*3+$AO507+5,$AP507+20))="",0,INDIRECT(ADDRESS(($AN507-1)*3+$AO507+5,$AP507+20))),IF(INDIRECT(ADDRESS(($AN507-1)*3+$AO507+5,$AP507+20))="",0,IF(COUNTIF(INDIRECT(ADDRESS(($AN507-1)*36+($AO507-1)*12+6,COLUMN())):INDIRECT(ADDRESS(($AN507-1)*36+($AO507-1)*12+$AP507+4,COLUMN())),INDIRECT(ADDRESS(($AN507-1)*3+$AO507+5,$AP507+20)))&gt;=1,0,INDIRECT(ADDRESS(($AN507-1)*3+$AO507+5,$AP507+20)))))</f>
        <v>0</v>
      </c>
      <c r="AT507" s="468">
        <f ca="1">COUNTIF(INDIRECT("U"&amp;(ROW()+12*(($AN507-1)*3+$AO507)-ROW())/12+5):INDIRECT("AF"&amp;(ROW()+12*(($AN507-1)*3+$AO507)-ROW())/12+5),AS507)</f>
        <v>0</v>
      </c>
      <c r="AU507" s="468">
        <f ca="1">IF(AND(AQ507+AS507&gt;0,AR507+AT507&gt;0),COUNTIF(AU$6:AU506,"&gt;0")+1,0)</f>
        <v>0</v>
      </c>
    </row>
    <row r="508" spans="40:47" x14ac:dyDescent="0.15">
      <c r="AN508" s="468">
        <v>14</v>
      </c>
      <c r="AO508" s="468">
        <v>3</v>
      </c>
      <c r="AP508" s="468">
        <v>11</v>
      </c>
      <c r="AQ508" s="476">
        <f ca="1">IF($AP508=1,IF(INDIRECT(ADDRESS(($AN508-1)*3+$AO508+5,$AP508+7))="",0,INDIRECT(ADDRESS(($AN508-1)*3+$AO508+5,$AP508+7))),IF(INDIRECT(ADDRESS(($AN508-1)*3+$AO508+5,$AP508+7))="",0,IF(COUNTIF(INDIRECT(ADDRESS(($AN508-1)*36+($AO508-1)*12+6,COLUMN())):INDIRECT(ADDRESS(($AN508-1)*36+($AO508-1)*12+$AP508+4,COLUMN())),INDIRECT(ADDRESS(($AN508-1)*3+$AO508+5,$AP508+7)))&gt;=1,0,INDIRECT(ADDRESS(($AN508-1)*3+$AO508+5,$AP508+7)))))</f>
        <v>0</v>
      </c>
      <c r="AR508" s="468">
        <f ca="1">COUNTIF(INDIRECT("H"&amp;(ROW()+12*(($AN508-1)*3+$AO508)-ROW())/12+5):INDIRECT("S"&amp;(ROW()+12*(($AN508-1)*3+$AO508)-ROW())/12+5),AQ508)</f>
        <v>0</v>
      </c>
      <c r="AS508" s="476">
        <f ca="1">IF($AP508=1,IF(INDIRECT(ADDRESS(($AN508-1)*3+$AO508+5,$AP508+20))="",0,INDIRECT(ADDRESS(($AN508-1)*3+$AO508+5,$AP508+20))),IF(INDIRECT(ADDRESS(($AN508-1)*3+$AO508+5,$AP508+20))="",0,IF(COUNTIF(INDIRECT(ADDRESS(($AN508-1)*36+($AO508-1)*12+6,COLUMN())):INDIRECT(ADDRESS(($AN508-1)*36+($AO508-1)*12+$AP508+4,COLUMN())),INDIRECT(ADDRESS(($AN508-1)*3+$AO508+5,$AP508+20)))&gt;=1,0,INDIRECT(ADDRESS(($AN508-1)*3+$AO508+5,$AP508+20)))))</f>
        <v>0</v>
      </c>
      <c r="AT508" s="468">
        <f ca="1">COUNTIF(INDIRECT("U"&amp;(ROW()+12*(($AN508-1)*3+$AO508)-ROW())/12+5):INDIRECT("AF"&amp;(ROW()+12*(($AN508-1)*3+$AO508)-ROW())/12+5),AS508)</f>
        <v>0</v>
      </c>
      <c r="AU508" s="468">
        <f ca="1">IF(AND(AQ508+AS508&gt;0,AR508+AT508&gt;0),COUNTIF(AU$6:AU507,"&gt;0")+1,0)</f>
        <v>0</v>
      </c>
    </row>
    <row r="509" spans="40:47" x14ac:dyDescent="0.15">
      <c r="AN509" s="468">
        <v>14</v>
      </c>
      <c r="AO509" s="468">
        <v>3</v>
      </c>
      <c r="AP509" s="468">
        <v>12</v>
      </c>
      <c r="AQ509" s="476">
        <f ca="1">IF($AP509=1,IF(INDIRECT(ADDRESS(($AN509-1)*3+$AO509+5,$AP509+7))="",0,INDIRECT(ADDRESS(($AN509-1)*3+$AO509+5,$AP509+7))),IF(INDIRECT(ADDRESS(($AN509-1)*3+$AO509+5,$AP509+7))="",0,IF(COUNTIF(INDIRECT(ADDRESS(($AN509-1)*36+($AO509-1)*12+6,COLUMN())):INDIRECT(ADDRESS(($AN509-1)*36+($AO509-1)*12+$AP509+4,COLUMN())),INDIRECT(ADDRESS(($AN509-1)*3+$AO509+5,$AP509+7)))&gt;=1,0,INDIRECT(ADDRESS(($AN509-1)*3+$AO509+5,$AP509+7)))))</f>
        <v>0</v>
      </c>
      <c r="AR509" s="468">
        <f ca="1">COUNTIF(INDIRECT("H"&amp;(ROW()+12*(($AN509-1)*3+$AO509)-ROW())/12+5):INDIRECT("S"&amp;(ROW()+12*(($AN509-1)*3+$AO509)-ROW())/12+5),AQ509)</f>
        <v>0</v>
      </c>
      <c r="AS509" s="476">
        <f ca="1">IF($AP509=1,IF(INDIRECT(ADDRESS(($AN509-1)*3+$AO509+5,$AP509+20))="",0,INDIRECT(ADDRESS(($AN509-1)*3+$AO509+5,$AP509+20))),IF(INDIRECT(ADDRESS(($AN509-1)*3+$AO509+5,$AP509+20))="",0,IF(COUNTIF(INDIRECT(ADDRESS(($AN509-1)*36+($AO509-1)*12+6,COLUMN())):INDIRECT(ADDRESS(($AN509-1)*36+($AO509-1)*12+$AP509+4,COLUMN())),INDIRECT(ADDRESS(($AN509-1)*3+$AO509+5,$AP509+20)))&gt;=1,0,INDIRECT(ADDRESS(($AN509-1)*3+$AO509+5,$AP509+20)))))</f>
        <v>0</v>
      </c>
      <c r="AT509" s="468">
        <f ca="1">COUNTIF(INDIRECT("U"&amp;(ROW()+12*(($AN509-1)*3+$AO509)-ROW())/12+5):INDIRECT("AF"&amp;(ROW()+12*(($AN509-1)*3+$AO509)-ROW())/12+5),AS509)</f>
        <v>0</v>
      </c>
      <c r="AU509" s="468">
        <f ca="1">IF(AND(AQ509+AS509&gt;0,AR509+AT509&gt;0),COUNTIF(AU$6:AU508,"&gt;0")+1,0)</f>
        <v>0</v>
      </c>
    </row>
    <row r="510" spans="40:47" x14ac:dyDescent="0.15">
      <c r="AN510" s="468">
        <v>15</v>
      </c>
      <c r="AO510" s="468">
        <v>1</v>
      </c>
      <c r="AP510" s="468">
        <v>1</v>
      </c>
      <c r="AQ510" s="476">
        <f ca="1">IF($AP510=1,IF(INDIRECT(ADDRESS(($AN510-1)*3+$AO510+5,$AP510+7))="",0,INDIRECT(ADDRESS(($AN510-1)*3+$AO510+5,$AP510+7))),IF(INDIRECT(ADDRESS(($AN510-1)*3+$AO510+5,$AP510+7))="",0,IF(COUNTIF(INDIRECT(ADDRESS(($AN510-1)*36+($AO510-1)*12+6,COLUMN())):INDIRECT(ADDRESS(($AN510-1)*36+($AO510-1)*12+$AP510+4,COLUMN())),INDIRECT(ADDRESS(($AN510-1)*3+$AO510+5,$AP510+7)))&gt;=1,0,INDIRECT(ADDRESS(($AN510-1)*3+$AO510+5,$AP510+7)))))</f>
        <v>0</v>
      </c>
      <c r="AR510" s="468">
        <f ca="1">COUNTIF(INDIRECT("H"&amp;(ROW()+12*(($AN510-1)*3+$AO510)-ROW())/12+5):INDIRECT("S"&amp;(ROW()+12*(($AN510-1)*3+$AO510)-ROW())/12+5),AQ510)</f>
        <v>0</v>
      </c>
      <c r="AS510" s="476">
        <f ca="1">IF($AP510=1,IF(INDIRECT(ADDRESS(($AN510-1)*3+$AO510+5,$AP510+20))="",0,INDIRECT(ADDRESS(($AN510-1)*3+$AO510+5,$AP510+20))),IF(INDIRECT(ADDRESS(($AN510-1)*3+$AO510+5,$AP510+20))="",0,IF(COUNTIF(INDIRECT(ADDRESS(($AN510-1)*36+($AO510-1)*12+6,COLUMN())):INDIRECT(ADDRESS(($AN510-1)*36+($AO510-1)*12+$AP510+4,COLUMN())),INDIRECT(ADDRESS(($AN510-1)*3+$AO510+5,$AP510+20)))&gt;=1,0,INDIRECT(ADDRESS(($AN510-1)*3+$AO510+5,$AP510+20)))))</f>
        <v>0</v>
      </c>
      <c r="AT510" s="468">
        <f ca="1">COUNTIF(INDIRECT("U"&amp;(ROW()+12*(($AN510-1)*3+$AO510)-ROW())/12+5):INDIRECT("AF"&amp;(ROW()+12*(($AN510-1)*3+$AO510)-ROW())/12+5),AS510)</f>
        <v>0</v>
      </c>
      <c r="AU510" s="468">
        <f ca="1">IF(AND(AQ510+AS510&gt;0,AR510+AT510&gt;0),COUNTIF(AU$6:AU509,"&gt;0")+1,0)</f>
        <v>0</v>
      </c>
    </row>
    <row r="511" spans="40:47" x14ac:dyDescent="0.15">
      <c r="AN511" s="468">
        <v>15</v>
      </c>
      <c r="AO511" s="468">
        <v>1</v>
      </c>
      <c r="AP511" s="468">
        <v>2</v>
      </c>
      <c r="AQ511" s="476">
        <f ca="1">IF($AP511=1,IF(INDIRECT(ADDRESS(($AN511-1)*3+$AO511+5,$AP511+7))="",0,INDIRECT(ADDRESS(($AN511-1)*3+$AO511+5,$AP511+7))),IF(INDIRECT(ADDRESS(($AN511-1)*3+$AO511+5,$AP511+7))="",0,IF(COUNTIF(INDIRECT(ADDRESS(($AN511-1)*36+($AO511-1)*12+6,COLUMN())):INDIRECT(ADDRESS(($AN511-1)*36+($AO511-1)*12+$AP511+4,COLUMN())),INDIRECT(ADDRESS(($AN511-1)*3+$AO511+5,$AP511+7)))&gt;=1,0,INDIRECT(ADDRESS(($AN511-1)*3+$AO511+5,$AP511+7)))))</f>
        <v>0</v>
      </c>
      <c r="AR511" s="468">
        <f ca="1">COUNTIF(INDIRECT("H"&amp;(ROW()+12*(($AN511-1)*3+$AO511)-ROW())/12+5):INDIRECT("S"&amp;(ROW()+12*(($AN511-1)*3+$AO511)-ROW())/12+5),AQ511)</f>
        <v>0</v>
      </c>
      <c r="AS511" s="476">
        <f ca="1">IF($AP511=1,IF(INDIRECT(ADDRESS(($AN511-1)*3+$AO511+5,$AP511+20))="",0,INDIRECT(ADDRESS(($AN511-1)*3+$AO511+5,$AP511+20))),IF(INDIRECT(ADDRESS(($AN511-1)*3+$AO511+5,$AP511+20))="",0,IF(COUNTIF(INDIRECT(ADDRESS(($AN511-1)*36+($AO511-1)*12+6,COLUMN())):INDIRECT(ADDRESS(($AN511-1)*36+($AO511-1)*12+$AP511+4,COLUMN())),INDIRECT(ADDRESS(($AN511-1)*3+$AO511+5,$AP511+20)))&gt;=1,0,INDIRECT(ADDRESS(($AN511-1)*3+$AO511+5,$AP511+20)))))</f>
        <v>0</v>
      </c>
      <c r="AT511" s="468">
        <f ca="1">COUNTIF(INDIRECT("U"&amp;(ROW()+12*(($AN511-1)*3+$AO511)-ROW())/12+5):INDIRECT("AF"&amp;(ROW()+12*(($AN511-1)*3+$AO511)-ROW())/12+5),AS511)</f>
        <v>0</v>
      </c>
      <c r="AU511" s="468">
        <f ca="1">IF(AND(AQ511+AS511&gt;0,AR511+AT511&gt;0),COUNTIF(AU$6:AU510,"&gt;0")+1,0)</f>
        <v>0</v>
      </c>
    </row>
    <row r="512" spans="40:47" x14ac:dyDescent="0.15">
      <c r="AN512" s="468">
        <v>15</v>
      </c>
      <c r="AO512" s="468">
        <v>1</v>
      </c>
      <c r="AP512" s="468">
        <v>3</v>
      </c>
      <c r="AQ512" s="476">
        <f ca="1">IF($AP512=1,IF(INDIRECT(ADDRESS(($AN512-1)*3+$AO512+5,$AP512+7))="",0,INDIRECT(ADDRESS(($AN512-1)*3+$AO512+5,$AP512+7))),IF(INDIRECT(ADDRESS(($AN512-1)*3+$AO512+5,$AP512+7))="",0,IF(COUNTIF(INDIRECT(ADDRESS(($AN512-1)*36+($AO512-1)*12+6,COLUMN())):INDIRECT(ADDRESS(($AN512-1)*36+($AO512-1)*12+$AP512+4,COLUMN())),INDIRECT(ADDRESS(($AN512-1)*3+$AO512+5,$AP512+7)))&gt;=1,0,INDIRECT(ADDRESS(($AN512-1)*3+$AO512+5,$AP512+7)))))</f>
        <v>0</v>
      </c>
      <c r="AR512" s="468">
        <f ca="1">COUNTIF(INDIRECT("H"&amp;(ROW()+12*(($AN512-1)*3+$AO512)-ROW())/12+5):INDIRECT("S"&amp;(ROW()+12*(($AN512-1)*3+$AO512)-ROW())/12+5),AQ512)</f>
        <v>0</v>
      </c>
      <c r="AS512" s="476">
        <f ca="1">IF($AP512=1,IF(INDIRECT(ADDRESS(($AN512-1)*3+$AO512+5,$AP512+20))="",0,INDIRECT(ADDRESS(($AN512-1)*3+$AO512+5,$AP512+20))),IF(INDIRECT(ADDRESS(($AN512-1)*3+$AO512+5,$AP512+20))="",0,IF(COUNTIF(INDIRECT(ADDRESS(($AN512-1)*36+($AO512-1)*12+6,COLUMN())):INDIRECT(ADDRESS(($AN512-1)*36+($AO512-1)*12+$AP512+4,COLUMN())),INDIRECT(ADDRESS(($AN512-1)*3+$AO512+5,$AP512+20)))&gt;=1,0,INDIRECT(ADDRESS(($AN512-1)*3+$AO512+5,$AP512+20)))))</f>
        <v>0</v>
      </c>
      <c r="AT512" s="468">
        <f ca="1">COUNTIF(INDIRECT("U"&amp;(ROW()+12*(($AN512-1)*3+$AO512)-ROW())/12+5):INDIRECT("AF"&amp;(ROW()+12*(($AN512-1)*3+$AO512)-ROW())/12+5),AS512)</f>
        <v>0</v>
      </c>
      <c r="AU512" s="468">
        <f ca="1">IF(AND(AQ512+AS512&gt;0,AR512+AT512&gt;0),COUNTIF(AU$6:AU511,"&gt;0")+1,0)</f>
        <v>0</v>
      </c>
    </row>
    <row r="513" spans="40:47" x14ac:dyDescent="0.15">
      <c r="AN513" s="468">
        <v>15</v>
      </c>
      <c r="AO513" s="468">
        <v>1</v>
      </c>
      <c r="AP513" s="468">
        <v>4</v>
      </c>
      <c r="AQ513" s="476">
        <f ca="1">IF($AP513=1,IF(INDIRECT(ADDRESS(($AN513-1)*3+$AO513+5,$AP513+7))="",0,INDIRECT(ADDRESS(($AN513-1)*3+$AO513+5,$AP513+7))),IF(INDIRECT(ADDRESS(($AN513-1)*3+$AO513+5,$AP513+7))="",0,IF(COUNTIF(INDIRECT(ADDRESS(($AN513-1)*36+($AO513-1)*12+6,COLUMN())):INDIRECT(ADDRESS(($AN513-1)*36+($AO513-1)*12+$AP513+4,COLUMN())),INDIRECT(ADDRESS(($AN513-1)*3+$AO513+5,$AP513+7)))&gt;=1,0,INDIRECT(ADDRESS(($AN513-1)*3+$AO513+5,$AP513+7)))))</f>
        <v>0</v>
      </c>
      <c r="AR513" s="468">
        <f ca="1">COUNTIF(INDIRECT("H"&amp;(ROW()+12*(($AN513-1)*3+$AO513)-ROW())/12+5):INDIRECT("S"&amp;(ROW()+12*(($AN513-1)*3+$AO513)-ROW())/12+5),AQ513)</f>
        <v>0</v>
      </c>
      <c r="AS513" s="476">
        <f ca="1">IF($AP513=1,IF(INDIRECT(ADDRESS(($AN513-1)*3+$AO513+5,$AP513+20))="",0,INDIRECT(ADDRESS(($AN513-1)*3+$AO513+5,$AP513+20))),IF(INDIRECT(ADDRESS(($AN513-1)*3+$AO513+5,$AP513+20))="",0,IF(COUNTIF(INDIRECT(ADDRESS(($AN513-1)*36+($AO513-1)*12+6,COLUMN())):INDIRECT(ADDRESS(($AN513-1)*36+($AO513-1)*12+$AP513+4,COLUMN())),INDIRECT(ADDRESS(($AN513-1)*3+$AO513+5,$AP513+20)))&gt;=1,0,INDIRECT(ADDRESS(($AN513-1)*3+$AO513+5,$AP513+20)))))</f>
        <v>0</v>
      </c>
      <c r="AT513" s="468">
        <f ca="1">COUNTIF(INDIRECT("U"&amp;(ROW()+12*(($AN513-1)*3+$AO513)-ROW())/12+5):INDIRECT("AF"&amp;(ROW()+12*(($AN513-1)*3+$AO513)-ROW())/12+5),AS513)</f>
        <v>0</v>
      </c>
      <c r="AU513" s="468">
        <f ca="1">IF(AND(AQ513+AS513&gt;0,AR513+AT513&gt;0),COUNTIF(AU$6:AU512,"&gt;0")+1,0)</f>
        <v>0</v>
      </c>
    </row>
    <row r="514" spans="40:47" x14ac:dyDescent="0.15">
      <c r="AN514" s="468">
        <v>15</v>
      </c>
      <c r="AO514" s="468">
        <v>1</v>
      </c>
      <c r="AP514" s="468">
        <v>5</v>
      </c>
      <c r="AQ514" s="476">
        <f ca="1">IF($AP514=1,IF(INDIRECT(ADDRESS(($AN514-1)*3+$AO514+5,$AP514+7))="",0,INDIRECT(ADDRESS(($AN514-1)*3+$AO514+5,$AP514+7))),IF(INDIRECT(ADDRESS(($AN514-1)*3+$AO514+5,$AP514+7))="",0,IF(COUNTIF(INDIRECT(ADDRESS(($AN514-1)*36+($AO514-1)*12+6,COLUMN())):INDIRECT(ADDRESS(($AN514-1)*36+($AO514-1)*12+$AP514+4,COLUMN())),INDIRECT(ADDRESS(($AN514-1)*3+$AO514+5,$AP514+7)))&gt;=1,0,INDIRECT(ADDRESS(($AN514-1)*3+$AO514+5,$AP514+7)))))</f>
        <v>0</v>
      </c>
      <c r="AR514" s="468">
        <f ca="1">COUNTIF(INDIRECT("H"&amp;(ROW()+12*(($AN514-1)*3+$AO514)-ROW())/12+5):INDIRECT("S"&amp;(ROW()+12*(($AN514-1)*3+$AO514)-ROW())/12+5),AQ514)</f>
        <v>0</v>
      </c>
      <c r="AS514" s="476">
        <f ca="1">IF($AP514=1,IF(INDIRECT(ADDRESS(($AN514-1)*3+$AO514+5,$AP514+20))="",0,INDIRECT(ADDRESS(($AN514-1)*3+$AO514+5,$AP514+20))),IF(INDIRECT(ADDRESS(($AN514-1)*3+$AO514+5,$AP514+20))="",0,IF(COUNTIF(INDIRECT(ADDRESS(($AN514-1)*36+($AO514-1)*12+6,COLUMN())):INDIRECT(ADDRESS(($AN514-1)*36+($AO514-1)*12+$AP514+4,COLUMN())),INDIRECT(ADDRESS(($AN514-1)*3+$AO514+5,$AP514+20)))&gt;=1,0,INDIRECT(ADDRESS(($AN514-1)*3+$AO514+5,$AP514+20)))))</f>
        <v>0</v>
      </c>
      <c r="AT514" s="468">
        <f ca="1">COUNTIF(INDIRECT("U"&amp;(ROW()+12*(($AN514-1)*3+$AO514)-ROW())/12+5):INDIRECT("AF"&amp;(ROW()+12*(($AN514-1)*3+$AO514)-ROW())/12+5),AS514)</f>
        <v>0</v>
      </c>
      <c r="AU514" s="468">
        <f ca="1">IF(AND(AQ514+AS514&gt;0,AR514+AT514&gt;0),COUNTIF(AU$6:AU513,"&gt;0")+1,0)</f>
        <v>0</v>
      </c>
    </row>
    <row r="515" spans="40:47" x14ac:dyDescent="0.15">
      <c r="AN515" s="468">
        <v>15</v>
      </c>
      <c r="AO515" s="468">
        <v>1</v>
      </c>
      <c r="AP515" s="468">
        <v>6</v>
      </c>
      <c r="AQ515" s="476">
        <f ca="1">IF($AP515=1,IF(INDIRECT(ADDRESS(($AN515-1)*3+$AO515+5,$AP515+7))="",0,INDIRECT(ADDRESS(($AN515-1)*3+$AO515+5,$AP515+7))),IF(INDIRECT(ADDRESS(($AN515-1)*3+$AO515+5,$AP515+7))="",0,IF(COUNTIF(INDIRECT(ADDRESS(($AN515-1)*36+($AO515-1)*12+6,COLUMN())):INDIRECT(ADDRESS(($AN515-1)*36+($AO515-1)*12+$AP515+4,COLUMN())),INDIRECT(ADDRESS(($AN515-1)*3+$AO515+5,$AP515+7)))&gt;=1,0,INDIRECT(ADDRESS(($AN515-1)*3+$AO515+5,$AP515+7)))))</f>
        <v>0</v>
      </c>
      <c r="AR515" s="468">
        <f ca="1">COUNTIF(INDIRECT("H"&amp;(ROW()+12*(($AN515-1)*3+$AO515)-ROW())/12+5):INDIRECT("S"&amp;(ROW()+12*(($AN515-1)*3+$AO515)-ROW())/12+5),AQ515)</f>
        <v>0</v>
      </c>
      <c r="AS515" s="476">
        <f ca="1">IF($AP515=1,IF(INDIRECT(ADDRESS(($AN515-1)*3+$AO515+5,$AP515+20))="",0,INDIRECT(ADDRESS(($AN515-1)*3+$AO515+5,$AP515+20))),IF(INDIRECT(ADDRESS(($AN515-1)*3+$AO515+5,$AP515+20))="",0,IF(COUNTIF(INDIRECT(ADDRESS(($AN515-1)*36+($AO515-1)*12+6,COLUMN())):INDIRECT(ADDRESS(($AN515-1)*36+($AO515-1)*12+$AP515+4,COLUMN())),INDIRECT(ADDRESS(($AN515-1)*3+$AO515+5,$AP515+20)))&gt;=1,0,INDIRECT(ADDRESS(($AN515-1)*3+$AO515+5,$AP515+20)))))</f>
        <v>0</v>
      </c>
      <c r="AT515" s="468">
        <f ca="1">COUNTIF(INDIRECT("U"&amp;(ROW()+12*(($AN515-1)*3+$AO515)-ROW())/12+5):INDIRECT("AF"&amp;(ROW()+12*(($AN515-1)*3+$AO515)-ROW())/12+5),AS515)</f>
        <v>0</v>
      </c>
      <c r="AU515" s="468">
        <f ca="1">IF(AND(AQ515+AS515&gt;0,AR515+AT515&gt;0),COUNTIF(AU$6:AU514,"&gt;0")+1,0)</f>
        <v>0</v>
      </c>
    </row>
    <row r="516" spans="40:47" x14ac:dyDescent="0.15">
      <c r="AN516" s="468">
        <v>15</v>
      </c>
      <c r="AO516" s="468">
        <v>1</v>
      </c>
      <c r="AP516" s="468">
        <v>7</v>
      </c>
      <c r="AQ516" s="476">
        <f ca="1">IF($AP516=1,IF(INDIRECT(ADDRESS(($AN516-1)*3+$AO516+5,$AP516+7))="",0,INDIRECT(ADDRESS(($AN516-1)*3+$AO516+5,$AP516+7))),IF(INDIRECT(ADDRESS(($AN516-1)*3+$AO516+5,$AP516+7))="",0,IF(COUNTIF(INDIRECT(ADDRESS(($AN516-1)*36+($AO516-1)*12+6,COLUMN())):INDIRECT(ADDRESS(($AN516-1)*36+($AO516-1)*12+$AP516+4,COLUMN())),INDIRECT(ADDRESS(($AN516-1)*3+$AO516+5,$AP516+7)))&gt;=1,0,INDIRECT(ADDRESS(($AN516-1)*3+$AO516+5,$AP516+7)))))</f>
        <v>0</v>
      </c>
      <c r="AR516" s="468">
        <f ca="1">COUNTIF(INDIRECT("H"&amp;(ROW()+12*(($AN516-1)*3+$AO516)-ROW())/12+5):INDIRECT("S"&amp;(ROW()+12*(($AN516-1)*3+$AO516)-ROW())/12+5),AQ516)</f>
        <v>0</v>
      </c>
      <c r="AS516" s="476">
        <f ca="1">IF($AP516=1,IF(INDIRECT(ADDRESS(($AN516-1)*3+$AO516+5,$AP516+20))="",0,INDIRECT(ADDRESS(($AN516-1)*3+$AO516+5,$AP516+20))),IF(INDIRECT(ADDRESS(($AN516-1)*3+$AO516+5,$AP516+20))="",0,IF(COUNTIF(INDIRECT(ADDRESS(($AN516-1)*36+($AO516-1)*12+6,COLUMN())):INDIRECT(ADDRESS(($AN516-1)*36+($AO516-1)*12+$AP516+4,COLUMN())),INDIRECT(ADDRESS(($AN516-1)*3+$AO516+5,$AP516+20)))&gt;=1,0,INDIRECT(ADDRESS(($AN516-1)*3+$AO516+5,$AP516+20)))))</f>
        <v>0</v>
      </c>
      <c r="AT516" s="468">
        <f ca="1">COUNTIF(INDIRECT("U"&amp;(ROW()+12*(($AN516-1)*3+$AO516)-ROW())/12+5):INDIRECT("AF"&amp;(ROW()+12*(($AN516-1)*3+$AO516)-ROW())/12+5),AS516)</f>
        <v>0</v>
      </c>
      <c r="AU516" s="468">
        <f ca="1">IF(AND(AQ516+AS516&gt;0,AR516+AT516&gt;0),COUNTIF(AU$6:AU515,"&gt;0")+1,0)</f>
        <v>0</v>
      </c>
    </row>
    <row r="517" spans="40:47" x14ac:dyDescent="0.15">
      <c r="AN517" s="468">
        <v>15</v>
      </c>
      <c r="AO517" s="468">
        <v>1</v>
      </c>
      <c r="AP517" s="468">
        <v>8</v>
      </c>
      <c r="AQ517" s="476">
        <f ca="1">IF($AP517=1,IF(INDIRECT(ADDRESS(($AN517-1)*3+$AO517+5,$AP517+7))="",0,INDIRECT(ADDRESS(($AN517-1)*3+$AO517+5,$AP517+7))),IF(INDIRECT(ADDRESS(($AN517-1)*3+$AO517+5,$AP517+7))="",0,IF(COUNTIF(INDIRECT(ADDRESS(($AN517-1)*36+($AO517-1)*12+6,COLUMN())):INDIRECT(ADDRESS(($AN517-1)*36+($AO517-1)*12+$AP517+4,COLUMN())),INDIRECT(ADDRESS(($AN517-1)*3+$AO517+5,$AP517+7)))&gt;=1,0,INDIRECT(ADDRESS(($AN517-1)*3+$AO517+5,$AP517+7)))))</f>
        <v>0</v>
      </c>
      <c r="AR517" s="468">
        <f ca="1">COUNTIF(INDIRECT("H"&amp;(ROW()+12*(($AN517-1)*3+$AO517)-ROW())/12+5):INDIRECT("S"&amp;(ROW()+12*(($AN517-1)*3+$AO517)-ROW())/12+5),AQ517)</f>
        <v>0</v>
      </c>
      <c r="AS517" s="476">
        <f ca="1">IF($AP517=1,IF(INDIRECT(ADDRESS(($AN517-1)*3+$AO517+5,$AP517+20))="",0,INDIRECT(ADDRESS(($AN517-1)*3+$AO517+5,$AP517+20))),IF(INDIRECT(ADDRESS(($AN517-1)*3+$AO517+5,$AP517+20))="",0,IF(COUNTIF(INDIRECT(ADDRESS(($AN517-1)*36+($AO517-1)*12+6,COLUMN())):INDIRECT(ADDRESS(($AN517-1)*36+($AO517-1)*12+$AP517+4,COLUMN())),INDIRECT(ADDRESS(($AN517-1)*3+$AO517+5,$AP517+20)))&gt;=1,0,INDIRECT(ADDRESS(($AN517-1)*3+$AO517+5,$AP517+20)))))</f>
        <v>0</v>
      </c>
      <c r="AT517" s="468">
        <f ca="1">COUNTIF(INDIRECT("U"&amp;(ROW()+12*(($AN517-1)*3+$AO517)-ROW())/12+5):INDIRECT("AF"&amp;(ROW()+12*(($AN517-1)*3+$AO517)-ROW())/12+5),AS517)</f>
        <v>0</v>
      </c>
      <c r="AU517" s="468">
        <f ca="1">IF(AND(AQ517+AS517&gt;0,AR517+AT517&gt;0),COUNTIF(AU$6:AU516,"&gt;0")+1,0)</f>
        <v>0</v>
      </c>
    </row>
    <row r="518" spans="40:47" x14ac:dyDescent="0.15">
      <c r="AN518" s="468">
        <v>15</v>
      </c>
      <c r="AO518" s="468">
        <v>1</v>
      </c>
      <c r="AP518" s="468">
        <v>9</v>
      </c>
      <c r="AQ518" s="476">
        <f ca="1">IF($AP518=1,IF(INDIRECT(ADDRESS(($AN518-1)*3+$AO518+5,$AP518+7))="",0,INDIRECT(ADDRESS(($AN518-1)*3+$AO518+5,$AP518+7))),IF(INDIRECT(ADDRESS(($AN518-1)*3+$AO518+5,$AP518+7))="",0,IF(COUNTIF(INDIRECT(ADDRESS(($AN518-1)*36+($AO518-1)*12+6,COLUMN())):INDIRECT(ADDRESS(($AN518-1)*36+($AO518-1)*12+$AP518+4,COLUMN())),INDIRECT(ADDRESS(($AN518-1)*3+$AO518+5,$AP518+7)))&gt;=1,0,INDIRECT(ADDRESS(($AN518-1)*3+$AO518+5,$AP518+7)))))</f>
        <v>0</v>
      </c>
      <c r="AR518" s="468">
        <f ca="1">COUNTIF(INDIRECT("H"&amp;(ROW()+12*(($AN518-1)*3+$AO518)-ROW())/12+5):INDIRECT("S"&amp;(ROW()+12*(($AN518-1)*3+$AO518)-ROW())/12+5),AQ518)</f>
        <v>0</v>
      </c>
      <c r="AS518" s="476">
        <f ca="1">IF($AP518=1,IF(INDIRECT(ADDRESS(($AN518-1)*3+$AO518+5,$AP518+20))="",0,INDIRECT(ADDRESS(($AN518-1)*3+$AO518+5,$AP518+20))),IF(INDIRECT(ADDRESS(($AN518-1)*3+$AO518+5,$AP518+20))="",0,IF(COUNTIF(INDIRECT(ADDRESS(($AN518-1)*36+($AO518-1)*12+6,COLUMN())):INDIRECT(ADDRESS(($AN518-1)*36+($AO518-1)*12+$AP518+4,COLUMN())),INDIRECT(ADDRESS(($AN518-1)*3+$AO518+5,$AP518+20)))&gt;=1,0,INDIRECT(ADDRESS(($AN518-1)*3+$AO518+5,$AP518+20)))))</f>
        <v>0</v>
      </c>
      <c r="AT518" s="468">
        <f ca="1">COUNTIF(INDIRECT("U"&amp;(ROW()+12*(($AN518-1)*3+$AO518)-ROW())/12+5):INDIRECT("AF"&amp;(ROW()+12*(($AN518-1)*3+$AO518)-ROW())/12+5),AS518)</f>
        <v>0</v>
      </c>
      <c r="AU518" s="468">
        <f ca="1">IF(AND(AQ518+AS518&gt;0,AR518+AT518&gt;0),COUNTIF(AU$6:AU517,"&gt;0")+1,0)</f>
        <v>0</v>
      </c>
    </row>
    <row r="519" spans="40:47" x14ac:dyDescent="0.15">
      <c r="AN519" s="468">
        <v>15</v>
      </c>
      <c r="AO519" s="468">
        <v>1</v>
      </c>
      <c r="AP519" s="468">
        <v>10</v>
      </c>
      <c r="AQ519" s="476">
        <f ca="1">IF($AP519=1,IF(INDIRECT(ADDRESS(($AN519-1)*3+$AO519+5,$AP519+7))="",0,INDIRECT(ADDRESS(($AN519-1)*3+$AO519+5,$AP519+7))),IF(INDIRECT(ADDRESS(($AN519-1)*3+$AO519+5,$AP519+7))="",0,IF(COUNTIF(INDIRECT(ADDRESS(($AN519-1)*36+($AO519-1)*12+6,COLUMN())):INDIRECT(ADDRESS(($AN519-1)*36+($AO519-1)*12+$AP519+4,COLUMN())),INDIRECT(ADDRESS(($AN519-1)*3+$AO519+5,$AP519+7)))&gt;=1,0,INDIRECT(ADDRESS(($AN519-1)*3+$AO519+5,$AP519+7)))))</f>
        <v>0</v>
      </c>
      <c r="AR519" s="468">
        <f ca="1">COUNTIF(INDIRECT("H"&amp;(ROW()+12*(($AN519-1)*3+$AO519)-ROW())/12+5):INDIRECT("S"&amp;(ROW()+12*(($AN519-1)*3+$AO519)-ROW())/12+5),AQ519)</f>
        <v>0</v>
      </c>
      <c r="AS519" s="476">
        <f ca="1">IF($AP519=1,IF(INDIRECT(ADDRESS(($AN519-1)*3+$AO519+5,$AP519+20))="",0,INDIRECT(ADDRESS(($AN519-1)*3+$AO519+5,$AP519+20))),IF(INDIRECT(ADDRESS(($AN519-1)*3+$AO519+5,$AP519+20))="",0,IF(COUNTIF(INDIRECT(ADDRESS(($AN519-1)*36+($AO519-1)*12+6,COLUMN())):INDIRECT(ADDRESS(($AN519-1)*36+($AO519-1)*12+$AP519+4,COLUMN())),INDIRECT(ADDRESS(($AN519-1)*3+$AO519+5,$AP519+20)))&gt;=1,0,INDIRECT(ADDRESS(($AN519-1)*3+$AO519+5,$AP519+20)))))</f>
        <v>0</v>
      </c>
      <c r="AT519" s="468">
        <f ca="1">COUNTIF(INDIRECT("U"&amp;(ROW()+12*(($AN519-1)*3+$AO519)-ROW())/12+5):INDIRECT("AF"&amp;(ROW()+12*(($AN519-1)*3+$AO519)-ROW())/12+5),AS519)</f>
        <v>0</v>
      </c>
      <c r="AU519" s="468">
        <f ca="1">IF(AND(AQ519+AS519&gt;0,AR519+AT519&gt;0),COUNTIF(AU$6:AU518,"&gt;0")+1,0)</f>
        <v>0</v>
      </c>
    </row>
    <row r="520" spans="40:47" x14ac:dyDescent="0.15">
      <c r="AN520" s="468">
        <v>15</v>
      </c>
      <c r="AO520" s="468">
        <v>1</v>
      </c>
      <c r="AP520" s="468">
        <v>11</v>
      </c>
      <c r="AQ520" s="476">
        <f ca="1">IF($AP520=1,IF(INDIRECT(ADDRESS(($AN520-1)*3+$AO520+5,$AP520+7))="",0,INDIRECT(ADDRESS(($AN520-1)*3+$AO520+5,$AP520+7))),IF(INDIRECT(ADDRESS(($AN520-1)*3+$AO520+5,$AP520+7))="",0,IF(COUNTIF(INDIRECT(ADDRESS(($AN520-1)*36+($AO520-1)*12+6,COLUMN())):INDIRECT(ADDRESS(($AN520-1)*36+($AO520-1)*12+$AP520+4,COLUMN())),INDIRECT(ADDRESS(($AN520-1)*3+$AO520+5,$AP520+7)))&gt;=1,0,INDIRECT(ADDRESS(($AN520-1)*3+$AO520+5,$AP520+7)))))</f>
        <v>0</v>
      </c>
      <c r="AR520" s="468">
        <f ca="1">COUNTIF(INDIRECT("H"&amp;(ROW()+12*(($AN520-1)*3+$AO520)-ROW())/12+5):INDIRECT("S"&amp;(ROW()+12*(($AN520-1)*3+$AO520)-ROW())/12+5),AQ520)</f>
        <v>0</v>
      </c>
      <c r="AS520" s="476">
        <f ca="1">IF($AP520=1,IF(INDIRECT(ADDRESS(($AN520-1)*3+$AO520+5,$AP520+20))="",0,INDIRECT(ADDRESS(($AN520-1)*3+$AO520+5,$AP520+20))),IF(INDIRECT(ADDRESS(($AN520-1)*3+$AO520+5,$AP520+20))="",0,IF(COUNTIF(INDIRECT(ADDRESS(($AN520-1)*36+($AO520-1)*12+6,COLUMN())):INDIRECT(ADDRESS(($AN520-1)*36+($AO520-1)*12+$AP520+4,COLUMN())),INDIRECT(ADDRESS(($AN520-1)*3+$AO520+5,$AP520+20)))&gt;=1,0,INDIRECT(ADDRESS(($AN520-1)*3+$AO520+5,$AP520+20)))))</f>
        <v>0</v>
      </c>
      <c r="AT520" s="468">
        <f ca="1">COUNTIF(INDIRECT("U"&amp;(ROW()+12*(($AN520-1)*3+$AO520)-ROW())/12+5):INDIRECT("AF"&amp;(ROW()+12*(($AN520-1)*3+$AO520)-ROW())/12+5),AS520)</f>
        <v>0</v>
      </c>
      <c r="AU520" s="468">
        <f ca="1">IF(AND(AQ520+AS520&gt;0,AR520+AT520&gt;0),COUNTIF(AU$6:AU519,"&gt;0")+1,0)</f>
        <v>0</v>
      </c>
    </row>
    <row r="521" spans="40:47" x14ac:dyDescent="0.15">
      <c r="AN521" s="468">
        <v>15</v>
      </c>
      <c r="AO521" s="468">
        <v>1</v>
      </c>
      <c r="AP521" s="468">
        <v>12</v>
      </c>
      <c r="AQ521" s="476">
        <f ca="1">IF($AP521=1,IF(INDIRECT(ADDRESS(($AN521-1)*3+$AO521+5,$AP521+7))="",0,INDIRECT(ADDRESS(($AN521-1)*3+$AO521+5,$AP521+7))),IF(INDIRECT(ADDRESS(($AN521-1)*3+$AO521+5,$AP521+7))="",0,IF(COUNTIF(INDIRECT(ADDRESS(($AN521-1)*36+($AO521-1)*12+6,COLUMN())):INDIRECT(ADDRESS(($AN521-1)*36+($AO521-1)*12+$AP521+4,COLUMN())),INDIRECT(ADDRESS(($AN521-1)*3+$AO521+5,$AP521+7)))&gt;=1,0,INDIRECT(ADDRESS(($AN521-1)*3+$AO521+5,$AP521+7)))))</f>
        <v>0</v>
      </c>
      <c r="AR521" s="468">
        <f ca="1">COUNTIF(INDIRECT("H"&amp;(ROW()+12*(($AN521-1)*3+$AO521)-ROW())/12+5):INDIRECT("S"&amp;(ROW()+12*(($AN521-1)*3+$AO521)-ROW())/12+5),AQ521)</f>
        <v>0</v>
      </c>
      <c r="AS521" s="476">
        <f ca="1">IF($AP521=1,IF(INDIRECT(ADDRESS(($AN521-1)*3+$AO521+5,$AP521+20))="",0,INDIRECT(ADDRESS(($AN521-1)*3+$AO521+5,$AP521+20))),IF(INDIRECT(ADDRESS(($AN521-1)*3+$AO521+5,$AP521+20))="",0,IF(COUNTIF(INDIRECT(ADDRESS(($AN521-1)*36+($AO521-1)*12+6,COLUMN())):INDIRECT(ADDRESS(($AN521-1)*36+($AO521-1)*12+$AP521+4,COLUMN())),INDIRECT(ADDRESS(($AN521-1)*3+$AO521+5,$AP521+20)))&gt;=1,0,INDIRECT(ADDRESS(($AN521-1)*3+$AO521+5,$AP521+20)))))</f>
        <v>0</v>
      </c>
      <c r="AT521" s="468">
        <f ca="1">COUNTIF(INDIRECT("U"&amp;(ROW()+12*(($AN521-1)*3+$AO521)-ROW())/12+5):INDIRECT("AF"&amp;(ROW()+12*(($AN521-1)*3+$AO521)-ROW())/12+5),AS521)</f>
        <v>0</v>
      </c>
      <c r="AU521" s="468">
        <f ca="1">IF(AND(AQ521+AS521&gt;0,AR521+AT521&gt;0),COUNTIF(AU$6:AU520,"&gt;0")+1,0)</f>
        <v>0</v>
      </c>
    </row>
    <row r="522" spans="40:47" x14ac:dyDescent="0.15">
      <c r="AN522" s="468">
        <v>15</v>
      </c>
      <c r="AO522" s="468">
        <v>2</v>
      </c>
      <c r="AP522" s="468">
        <v>1</v>
      </c>
      <c r="AQ522" s="476">
        <f ca="1">IF($AP522=1,IF(INDIRECT(ADDRESS(($AN522-1)*3+$AO522+5,$AP522+7))="",0,INDIRECT(ADDRESS(($AN522-1)*3+$AO522+5,$AP522+7))),IF(INDIRECT(ADDRESS(($AN522-1)*3+$AO522+5,$AP522+7))="",0,IF(COUNTIF(INDIRECT(ADDRESS(($AN522-1)*36+($AO522-1)*12+6,COLUMN())):INDIRECT(ADDRESS(($AN522-1)*36+($AO522-1)*12+$AP522+4,COLUMN())),INDIRECT(ADDRESS(($AN522-1)*3+$AO522+5,$AP522+7)))&gt;=1,0,INDIRECT(ADDRESS(($AN522-1)*3+$AO522+5,$AP522+7)))))</f>
        <v>0</v>
      </c>
      <c r="AR522" s="468">
        <f ca="1">COUNTIF(INDIRECT("H"&amp;(ROW()+12*(($AN522-1)*3+$AO522)-ROW())/12+5):INDIRECT("S"&amp;(ROW()+12*(($AN522-1)*3+$AO522)-ROW())/12+5),AQ522)</f>
        <v>0</v>
      </c>
      <c r="AS522" s="476">
        <f ca="1">IF($AP522=1,IF(INDIRECT(ADDRESS(($AN522-1)*3+$AO522+5,$AP522+20))="",0,INDIRECT(ADDRESS(($AN522-1)*3+$AO522+5,$AP522+20))),IF(INDIRECT(ADDRESS(($AN522-1)*3+$AO522+5,$AP522+20))="",0,IF(COUNTIF(INDIRECT(ADDRESS(($AN522-1)*36+($AO522-1)*12+6,COLUMN())):INDIRECT(ADDRESS(($AN522-1)*36+($AO522-1)*12+$AP522+4,COLUMN())),INDIRECT(ADDRESS(($AN522-1)*3+$AO522+5,$AP522+20)))&gt;=1,0,INDIRECT(ADDRESS(($AN522-1)*3+$AO522+5,$AP522+20)))))</f>
        <v>0</v>
      </c>
      <c r="AT522" s="468">
        <f ca="1">COUNTIF(INDIRECT("U"&amp;(ROW()+12*(($AN522-1)*3+$AO522)-ROW())/12+5):INDIRECT("AF"&amp;(ROW()+12*(($AN522-1)*3+$AO522)-ROW())/12+5),AS522)</f>
        <v>0</v>
      </c>
      <c r="AU522" s="468">
        <f ca="1">IF(AND(AQ522+AS522&gt;0,AR522+AT522&gt;0),COUNTIF(AU$6:AU521,"&gt;0")+1,0)</f>
        <v>0</v>
      </c>
    </row>
    <row r="523" spans="40:47" x14ac:dyDescent="0.15">
      <c r="AN523" s="468">
        <v>15</v>
      </c>
      <c r="AO523" s="468">
        <v>2</v>
      </c>
      <c r="AP523" s="468">
        <v>2</v>
      </c>
      <c r="AQ523" s="476">
        <f ca="1">IF($AP523=1,IF(INDIRECT(ADDRESS(($AN523-1)*3+$AO523+5,$AP523+7))="",0,INDIRECT(ADDRESS(($AN523-1)*3+$AO523+5,$AP523+7))),IF(INDIRECT(ADDRESS(($AN523-1)*3+$AO523+5,$AP523+7))="",0,IF(COUNTIF(INDIRECT(ADDRESS(($AN523-1)*36+($AO523-1)*12+6,COLUMN())):INDIRECT(ADDRESS(($AN523-1)*36+($AO523-1)*12+$AP523+4,COLUMN())),INDIRECT(ADDRESS(($AN523-1)*3+$AO523+5,$AP523+7)))&gt;=1,0,INDIRECT(ADDRESS(($AN523-1)*3+$AO523+5,$AP523+7)))))</f>
        <v>0</v>
      </c>
      <c r="AR523" s="468">
        <f ca="1">COUNTIF(INDIRECT("H"&amp;(ROW()+12*(($AN523-1)*3+$AO523)-ROW())/12+5):INDIRECT("S"&amp;(ROW()+12*(($AN523-1)*3+$AO523)-ROW())/12+5),AQ523)</f>
        <v>0</v>
      </c>
      <c r="AS523" s="476">
        <f ca="1">IF($AP523=1,IF(INDIRECT(ADDRESS(($AN523-1)*3+$AO523+5,$AP523+20))="",0,INDIRECT(ADDRESS(($AN523-1)*3+$AO523+5,$AP523+20))),IF(INDIRECT(ADDRESS(($AN523-1)*3+$AO523+5,$AP523+20))="",0,IF(COUNTIF(INDIRECT(ADDRESS(($AN523-1)*36+($AO523-1)*12+6,COLUMN())):INDIRECT(ADDRESS(($AN523-1)*36+($AO523-1)*12+$AP523+4,COLUMN())),INDIRECT(ADDRESS(($AN523-1)*3+$AO523+5,$AP523+20)))&gt;=1,0,INDIRECT(ADDRESS(($AN523-1)*3+$AO523+5,$AP523+20)))))</f>
        <v>0</v>
      </c>
      <c r="AT523" s="468">
        <f ca="1">COUNTIF(INDIRECT("U"&amp;(ROW()+12*(($AN523-1)*3+$AO523)-ROW())/12+5):INDIRECT("AF"&amp;(ROW()+12*(($AN523-1)*3+$AO523)-ROW())/12+5),AS523)</f>
        <v>0</v>
      </c>
      <c r="AU523" s="468">
        <f ca="1">IF(AND(AQ523+AS523&gt;0,AR523+AT523&gt;0),COUNTIF(AU$6:AU522,"&gt;0")+1,0)</f>
        <v>0</v>
      </c>
    </row>
    <row r="524" spans="40:47" x14ac:dyDescent="0.15">
      <c r="AN524" s="468">
        <v>15</v>
      </c>
      <c r="AO524" s="468">
        <v>2</v>
      </c>
      <c r="AP524" s="468">
        <v>3</v>
      </c>
      <c r="AQ524" s="476">
        <f ca="1">IF($AP524=1,IF(INDIRECT(ADDRESS(($AN524-1)*3+$AO524+5,$AP524+7))="",0,INDIRECT(ADDRESS(($AN524-1)*3+$AO524+5,$AP524+7))),IF(INDIRECT(ADDRESS(($AN524-1)*3+$AO524+5,$AP524+7))="",0,IF(COUNTIF(INDIRECT(ADDRESS(($AN524-1)*36+($AO524-1)*12+6,COLUMN())):INDIRECT(ADDRESS(($AN524-1)*36+($AO524-1)*12+$AP524+4,COLUMN())),INDIRECT(ADDRESS(($AN524-1)*3+$AO524+5,$AP524+7)))&gt;=1,0,INDIRECT(ADDRESS(($AN524-1)*3+$AO524+5,$AP524+7)))))</f>
        <v>0</v>
      </c>
      <c r="AR524" s="468">
        <f ca="1">COUNTIF(INDIRECT("H"&amp;(ROW()+12*(($AN524-1)*3+$AO524)-ROW())/12+5):INDIRECT("S"&amp;(ROW()+12*(($AN524-1)*3+$AO524)-ROW())/12+5),AQ524)</f>
        <v>0</v>
      </c>
      <c r="AS524" s="476">
        <f ca="1">IF($AP524=1,IF(INDIRECT(ADDRESS(($AN524-1)*3+$AO524+5,$AP524+20))="",0,INDIRECT(ADDRESS(($AN524-1)*3+$AO524+5,$AP524+20))),IF(INDIRECT(ADDRESS(($AN524-1)*3+$AO524+5,$AP524+20))="",0,IF(COUNTIF(INDIRECT(ADDRESS(($AN524-1)*36+($AO524-1)*12+6,COLUMN())):INDIRECT(ADDRESS(($AN524-1)*36+($AO524-1)*12+$AP524+4,COLUMN())),INDIRECT(ADDRESS(($AN524-1)*3+$AO524+5,$AP524+20)))&gt;=1,0,INDIRECT(ADDRESS(($AN524-1)*3+$AO524+5,$AP524+20)))))</f>
        <v>0</v>
      </c>
      <c r="AT524" s="468">
        <f ca="1">COUNTIF(INDIRECT("U"&amp;(ROW()+12*(($AN524-1)*3+$AO524)-ROW())/12+5):INDIRECT("AF"&amp;(ROW()+12*(($AN524-1)*3+$AO524)-ROW())/12+5),AS524)</f>
        <v>0</v>
      </c>
      <c r="AU524" s="468">
        <f ca="1">IF(AND(AQ524+AS524&gt;0,AR524+AT524&gt;0),COUNTIF(AU$6:AU523,"&gt;0")+1,0)</f>
        <v>0</v>
      </c>
    </row>
    <row r="525" spans="40:47" x14ac:dyDescent="0.15">
      <c r="AN525" s="468">
        <v>15</v>
      </c>
      <c r="AO525" s="468">
        <v>2</v>
      </c>
      <c r="AP525" s="468">
        <v>4</v>
      </c>
      <c r="AQ525" s="476">
        <f ca="1">IF($AP525=1,IF(INDIRECT(ADDRESS(($AN525-1)*3+$AO525+5,$AP525+7))="",0,INDIRECT(ADDRESS(($AN525-1)*3+$AO525+5,$AP525+7))),IF(INDIRECT(ADDRESS(($AN525-1)*3+$AO525+5,$AP525+7))="",0,IF(COUNTIF(INDIRECT(ADDRESS(($AN525-1)*36+($AO525-1)*12+6,COLUMN())):INDIRECT(ADDRESS(($AN525-1)*36+($AO525-1)*12+$AP525+4,COLUMN())),INDIRECT(ADDRESS(($AN525-1)*3+$AO525+5,$AP525+7)))&gt;=1,0,INDIRECT(ADDRESS(($AN525-1)*3+$AO525+5,$AP525+7)))))</f>
        <v>0</v>
      </c>
      <c r="AR525" s="468">
        <f ca="1">COUNTIF(INDIRECT("H"&amp;(ROW()+12*(($AN525-1)*3+$AO525)-ROW())/12+5):INDIRECT("S"&amp;(ROW()+12*(($AN525-1)*3+$AO525)-ROW())/12+5),AQ525)</f>
        <v>0</v>
      </c>
      <c r="AS525" s="476">
        <f ca="1">IF($AP525=1,IF(INDIRECT(ADDRESS(($AN525-1)*3+$AO525+5,$AP525+20))="",0,INDIRECT(ADDRESS(($AN525-1)*3+$AO525+5,$AP525+20))),IF(INDIRECT(ADDRESS(($AN525-1)*3+$AO525+5,$AP525+20))="",0,IF(COUNTIF(INDIRECT(ADDRESS(($AN525-1)*36+($AO525-1)*12+6,COLUMN())):INDIRECT(ADDRESS(($AN525-1)*36+($AO525-1)*12+$AP525+4,COLUMN())),INDIRECT(ADDRESS(($AN525-1)*3+$AO525+5,$AP525+20)))&gt;=1,0,INDIRECT(ADDRESS(($AN525-1)*3+$AO525+5,$AP525+20)))))</f>
        <v>0</v>
      </c>
      <c r="AT525" s="468">
        <f ca="1">COUNTIF(INDIRECT("U"&amp;(ROW()+12*(($AN525-1)*3+$AO525)-ROW())/12+5):INDIRECT("AF"&amp;(ROW()+12*(($AN525-1)*3+$AO525)-ROW())/12+5),AS525)</f>
        <v>0</v>
      </c>
      <c r="AU525" s="468">
        <f ca="1">IF(AND(AQ525+AS525&gt;0,AR525+AT525&gt;0),COUNTIF(AU$6:AU524,"&gt;0")+1,0)</f>
        <v>0</v>
      </c>
    </row>
    <row r="526" spans="40:47" x14ac:dyDescent="0.15">
      <c r="AN526" s="468">
        <v>15</v>
      </c>
      <c r="AO526" s="468">
        <v>2</v>
      </c>
      <c r="AP526" s="468">
        <v>5</v>
      </c>
      <c r="AQ526" s="476">
        <f ca="1">IF($AP526=1,IF(INDIRECT(ADDRESS(($AN526-1)*3+$AO526+5,$AP526+7))="",0,INDIRECT(ADDRESS(($AN526-1)*3+$AO526+5,$AP526+7))),IF(INDIRECT(ADDRESS(($AN526-1)*3+$AO526+5,$AP526+7))="",0,IF(COUNTIF(INDIRECT(ADDRESS(($AN526-1)*36+($AO526-1)*12+6,COLUMN())):INDIRECT(ADDRESS(($AN526-1)*36+($AO526-1)*12+$AP526+4,COLUMN())),INDIRECT(ADDRESS(($AN526-1)*3+$AO526+5,$AP526+7)))&gt;=1,0,INDIRECT(ADDRESS(($AN526-1)*3+$AO526+5,$AP526+7)))))</f>
        <v>0</v>
      </c>
      <c r="AR526" s="468">
        <f ca="1">COUNTIF(INDIRECT("H"&amp;(ROW()+12*(($AN526-1)*3+$AO526)-ROW())/12+5):INDIRECT("S"&amp;(ROW()+12*(($AN526-1)*3+$AO526)-ROW())/12+5),AQ526)</f>
        <v>0</v>
      </c>
      <c r="AS526" s="476">
        <f ca="1">IF($AP526=1,IF(INDIRECT(ADDRESS(($AN526-1)*3+$AO526+5,$AP526+20))="",0,INDIRECT(ADDRESS(($AN526-1)*3+$AO526+5,$AP526+20))),IF(INDIRECT(ADDRESS(($AN526-1)*3+$AO526+5,$AP526+20))="",0,IF(COUNTIF(INDIRECT(ADDRESS(($AN526-1)*36+($AO526-1)*12+6,COLUMN())):INDIRECT(ADDRESS(($AN526-1)*36+($AO526-1)*12+$AP526+4,COLUMN())),INDIRECT(ADDRESS(($AN526-1)*3+$AO526+5,$AP526+20)))&gt;=1,0,INDIRECT(ADDRESS(($AN526-1)*3+$AO526+5,$AP526+20)))))</f>
        <v>0</v>
      </c>
      <c r="AT526" s="468">
        <f ca="1">COUNTIF(INDIRECT("U"&amp;(ROW()+12*(($AN526-1)*3+$AO526)-ROW())/12+5):INDIRECT("AF"&amp;(ROW()+12*(($AN526-1)*3+$AO526)-ROW())/12+5),AS526)</f>
        <v>0</v>
      </c>
      <c r="AU526" s="468">
        <f ca="1">IF(AND(AQ526+AS526&gt;0,AR526+AT526&gt;0),COUNTIF(AU$6:AU525,"&gt;0")+1,0)</f>
        <v>0</v>
      </c>
    </row>
    <row r="527" spans="40:47" x14ac:dyDescent="0.15">
      <c r="AN527" s="468">
        <v>15</v>
      </c>
      <c r="AO527" s="468">
        <v>2</v>
      </c>
      <c r="AP527" s="468">
        <v>6</v>
      </c>
      <c r="AQ527" s="476">
        <f ca="1">IF($AP527=1,IF(INDIRECT(ADDRESS(($AN527-1)*3+$AO527+5,$AP527+7))="",0,INDIRECT(ADDRESS(($AN527-1)*3+$AO527+5,$AP527+7))),IF(INDIRECT(ADDRESS(($AN527-1)*3+$AO527+5,$AP527+7))="",0,IF(COUNTIF(INDIRECT(ADDRESS(($AN527-1)*36+($AO527-1)*12+6,COLUMN())):INDIRECT(ADDRESS(($AN527-1)*36+($AO527-1)*12+$AP527+4,COLUMN())),INDIRECT(ADDRESS(($AN527-1)*3+$AO527+5,$AP527+7)))&gt;=1,0,INDIRECT(ADDRESS(($AN527-1)*3+$AO527+5,$AP527+7)))))</f>
        <v>0</v>
      </c>
      <c r="AR527" s="468">
        <f ca="1">COUNTIF(INDIRECT("H"&amp;(ROW()+12*(($AN527-1)*3+$AO527)-ROW())/12+5):INDIRECT("S"&amp;(ROW()+12*(($AN527-1)*3+$AO527)-ROW())/12+5),AQ527)</f>
        <v>0</v>
      </c>
      <c r="AS527" s="476">
        <f ca="1">IF($AP527=1,IF(INDIRECT(ADDRESS(($AN527-1)*3+$AO527+5,$AP527+20))="",0,INDIRECT(ADDRESS(($AN527-1)*3+$AO527+5,$AP527+20))),IF(INDIRECT(ADDRESS(($AN527-1)*3+$AO527+5,$AP527+20))="",0,IF(COUNTIF(INDIRECT(ADDRESS(($AN527-1)*36+($AO527-1)*12+6,COLUMN())):INDIRECT(ADDRESS(($AN527-1)*36+($AO527-1)*12+$AP527+4,COLUMN())),INDIRECT(ADDRESS(($AN527-1)*3+$AO527+5,$AP527+20)))&gt;=1,0,INDIRECT(ADDRESS(($AN527-1)*3+$AO527+5,$AP527+20)))))</f>
        <v>0</v>
      </c>
      <c r="AT527" s="468">
        <f ca="1">COUNTIF(INDIRECT("U"&amp;(ROW()+12*(($AN527-1)*3+$AO527)-ROW())/12+5):INDIRECT("AF"&amp;(ROW()+12*(($AN527-1)*3+$AO527)-ROW())/12+5),AS527)</f>
        <v>0</v>
      </c>
      <c r="AU527" s="468">
        <f ca="1">IF(AND(AQ527+AS527&gt;0,AR527+AT527&gt;0),COUNTIF(AU$6:AU526,"&gt;0")+1,0)</f>
        <v>0</v>
      </c>
    </row>
    <row r="528" spans="40:47" x14ac:dyDescent="0.15">
      <c r="AN528" s="468">
        <v>15</v>
      </c>
      <c r="AO528" s="468">
        <v>2</v>
      </c>
      <c r="AP528" s="468">
        <v>7</v>
      </c>
      <c r="AQ528" s="476">
        <f ca="1">IF($AP528=1,IF(INDIRECT(ADDRESS(($AN528-1)*3+$AO528+5,$AP528+7))="",0,INDIRECT(ADDRESS(($AN528-1)*3+$AO528+5,$AP528+7))),IF(INDIRECT(ADDRESS(($AN528-1)*3+$AO528+5,$AP528+7))="",0,IF(COUNTIF(INDIRECT(ADDRESS(($AN528-1)*36+($AO528-1)*12+6,COLUMN())):INDIRECT(ADDRESS(($AN528-1)*36+($AO528-1)*12+$AP528+4,COLUMN())),INDIRECT(ADDRESS(($AN528-1)*3+$AO528+5,$AP528+7)))&gt;=1,0,INDIRECT(ADDRESS(($AN528-1)*3+$AO528+5,$AP528+7)))))</f>
        <v>0</v>
      </c>
      <c r="AR528" s="468">
        <f ca="1">COUNTIF(INDIRECT("H"&amp;(ROW()+12*(($AN528-1)*3+$AO528)-ROW())/12+5):INDIRECT("S"&amp;(ROW()+12*(($AN528-1)*3+$AO528)-ROW())/12+5),AQ528)</f>
        <v>0</v>
      </c>
      <c r="AS528" s="476">
        <f ca="1">IF($AP528=1,IF(INDIRECT(ADDRESS(($AN528-1)*3+$AO528+5,$AP528+20))="",0,INDIRECT(ADDRESS(($AN528-1)*3+$AO528+5,$AP528+20))),IF(INDIRECT(ADDRESS(($AN528-1)*3+$AO528+5,$AP528+20))="",0,IF(COUNTIF(INDIRECT(ADDRESS(($AN528-1)*36+($AO528-1)*12+6,COLUMN())):INDIRECT(ADDRESS(($AN528-1)*36+($AO528-1)*12+$AP528+4,COLUMN())),INDIRECT(ADDRESS(($AN528-1)*3+$AO528+5,$AP528+20)))&gt;=1,0,INDIRECT(ADDRESS(($AN528-1)*3+$AO528+5,$AP528+20)))))</f>
        <v>0</v>
      </c>
      <c r="AT528" s="468">
        <f ca="1">COUNTIF(INDIRECT("U"&amp;(ROW()+12*(($AN528-1)*3+$AO528)-ROW())/12+5):INDIRECT("AF"&amp;(ROW()+12*(($AN528-1)*3+$AO528)-ROW())/12+5),AS528)</f>
        <v>0</v>
      </c>
      <c r="AU528" s="468">
        <f ca="1">IF(AND(AQ528+AS528&gt;0,AR528+AT528&gt;0),COUNTIF(AU$6:AU527,"&gt;0")+1,0)</f>
        <v>0</v>
      </c>
    </row>
    <row r="529" spans="40:47" x14ac:dyDescent="0.15">
      <c r="AN529" s="468">
        <v>15</v>
      </c>
      <c r="AO529" s="468">
        <v>2</v>
      </c>
      <c r="AP529" s="468">
        <v>8</v>
      </c>
      <c r="AQ529" s="476">
        <f ca="1">IF($AP529=1,IF(INDIRECT(ADDRESS(($AN529-1)*3+$AO529+5,$AP529+7))="",0,INDIRECT(ADDRESS(($AN529-1)*3+$AO529+5,$AP529+7))),IF(INDIRECT(ADDRESS(($AN529-1)*3+$AO529+5,$AP529+7))="",0,IF(COUNTIF(INDIRECT(ADDRESS(($AN529-1)*36+($AO529-1)*12+6,COLUMN())):INDIRECT(ADDRESS(($AN529-1)*36+($AO529-1)*12+$AP529+4,COLUMN())),INDIRECT(ADDRESS(($AN529-1)*3+$AO529+5,$AP529+7)))&gt;=1,0,INDIRECT(ADDRESS(($AN529-1)*3+$AO529+5,$AP529+7)))))</f>
        <v>0</v>
      </c>
      <c r="AR529" s="468">
        <f ca="1">COUNTIF(INDIRECT("H"&amp;(ROW()+12*(($AN529-1)*3+$AO529)-ROW())/12+5):INDIRECT("S"&amp;(ROW()+12*(($AN529-1)*3+$AO529)-ROW())/12+5),AQ529)</f>
        <v>0</v>
      </c>
      <c r="AS529" s="476">
        <f ca="1">IF($AP529=1,IF(INDIRECT(ADDRESS(($AN529-1)*3+$AO529+5,$AP529+20))="",0,INDIRECT(ADDRESS(($AN529-1)*3+$AO529+5,$AP529+20))),IF(INDIRECT(ADDRESS(($AN529-1)*3+$AO529+5,$AP529+20))="",0,IF(COUNTIF(INDIRECT(ADDRESS(($AN529-1)*36+($AO529-1)*12+6,COLUMN())):INDIRECT(ADDRESS(($AN529-1)*36+($AO529-1)*12+$AP529+4,COLUMN())),INDIRECT(ADDRESS(($AN529-1)*3+$AO529+5,$AP529+20)))&gt;=1,0,INDIRECT(ADDRESS(($AN529-1)*3+$AO529+5,$AP529+20)))))</f>
        <v>0</v>
      </c>
      <c r="AT529" s="468">
        <f ca="1">COUNTIF(INDIRECT("U"&amp;(ROW()+12*(($AN529-1)*3+$AO529)-ROW())/12+5):INDIRECT("AF"&amp;(ROW()+12*(($AN529-1)*3+$AO529)-ROW())/12+5),AS529)</f>
        <v>0</v>
      </c>
      <c r="AU529" s="468">
        <f ca="1">IF(AND(AQ529+AS529&gt;0,AR529+AT529&gt;0),COUNTIF(AU$6:AU528,"&gt;0")+1,0)</f>
        <v>0</v>
      </c>
    </row>
    <row r="530" spans="40:47" x14ac:dyDescent="0.15">
      <c r="AN530" s="468">
        <v>15</v>
      </c>
      <c r="AO530" s="468">
        <v>2</v>
      </c>
      <c r="AP530" s="468">
        <v>9</v>
      </c>
      <c r="AQ530" s="476">
        <f ca="1">IF($AP530=1,IF(INDIRECT(ADDRESS(($AN530-1)*3+$AO530+5,$AP530+7))="",0,INDIRECT(ADDRESS(($AN530-1)*3+$AO530+5,$AP530+7))),IF(INDIRECT(ADDRESS(($AN530-1)*3+$AO530+5,$AP530+7))="",0,IF(COUNTIF(INDIRECT(ADDRESS(($AN530-1)*36+($AO530-1)*12+6,COLUMN())):INDIRECT(ADDRESS(($AN530-1)*36+($AO530-1)*12+$AP530+4,COLUMN())),INDIRECT(ADDRESS(($AN530-1)*3+$AO530+5,$AP530+7)))&gt;=1,0,INDIRECT(ADDRESS(($AN530-1)*3+$AO530+5,$AP530+7)))))</f>
        <v>0</v>
      </c>
      <c r="AR530" s="468">
        <f ca="1">COUNTIF(INDIRECT("H"&amp;(ROW()+12*(($AN530-1)*3+$AO530)-ROW())/12+5):INDIRECT("S"&amp;(ROW()+12*(($AN530-1)*3+$AO530)-ROW())/12+5),AQ530)</f>
        <v>0</v>
      </c>
      <c r="AS530" s="476">
        <f ca="1">IF($AP530=1,IF(INDIRECT(ADDRESS(($AN530-1)*3+$AO530+5,$AP530+20))="",0,INDIRECT(ADDRESS(($AN530-1)*3+$AO530+5,$AP530+20))),IF(INDIRECT(ADDRESS(($AN530-1)*3+$AO530+5,$AP530+20))="",0,IF(COUNTIF(INDIRECT(ADDRESS(($AN530-1)*36+($AO530-1)*12+6,COLUMN())):INDIRECT(ADDRESS(($AN530-1)*36+($AO530-1)*12+$AP530+4,COLUMN())),INDIRECT(ADDRESS(($AN530-1)*3+$AO530+5,$AP530+20)))&gt;=1,0,INDIRECT(ADDRESS(($AN530-1)*3+$AO530+5,$AP530+20)))))</f>
        <v>0</v>
      </c>
      <c r="AT530" s="468">
        <f ca="1">COUNTIF(INDIRECT("U"&amp;(ROW()+12*(($AN530-1)*3+$AO530)-ROW())/12+5):INDIRECT("AF"&amp;(ROW()+12*(($AN530-1)*3+$AO530)-ROW())/12+5),AS530)</f>
        <v>0</v>
      </c>
      <c r="AU530" s="468">
        <f ca="1">IF(AND(AQ530+AS530&gt;0,AR530+AT530&gt;0),COUNTIF(AU$6:AU529,"&gt;0")+1,0)</f>
        <v>0</v>
      </c>
    </row>
    <row r="531" spans="40:47" x14ac:dyDescent="0.15">
      <c r="AN531" s="468">
        <v>15</v>
      </c>
      <c r="AO531" s="468">
        <v>2</v>
      </c>
      <c r="AP531" s="468">
        <v>10</v>
      </c>
      <c r="AQ531" s="476">
        <f ca="1">IF($AP531=1,IF(INDIRECT(ADDRESS(($AN531-1)*3+$AO531+5,$AP531+7))="",0,INDIRECT(ADDRESS(($AN531-1)*3+$AO531+5,$AP531+7))),IF(INDIRECT(ADDRESS(($AN531-1)*3+$AO531+5,$AP531+7))="",0,IF(COUNTIF(INDIRECT(ADDRESS(($AN531-1)*36+($AO531-1)*12+6,COLUMN())):INDIRECT(ADDRESS(($AN531-1)*36+($AO531-1)*12+$AP531+4,COLUMN())),INDIRECT(ADDRESS(($AN531-1)*3+$AO531+5,$AP531+7)))&gt;=1,0,INDIRECT(ADDRESS(($AN531-1)*3+$AO531+5,$AP531+7)))))</f>
        <v>0</v>
      </c>
      <c r="AR531" s="468">
        <f ca="1">COUNTIF(INDIRECT("H"&amp;(ROW()+12*(($AN531-1)*3+$AO531)-ROW())/12+5):INDIRECT("S"&amp;(ROW()+12*(($AN531-1)*3+$AO531)-ROW())/12+5),AQ531)</f>
        <v>0</v>
      </c>
      <c r="AS531" s="476">
        <f ca="1">IF($AP531=1,IF(INDIRECT(ADDRESS(($AN531-1)*3+$AO531+5,$AP531+20))="",0,INDIRECT(ADDRESS(($AN531-1)*3+$AO531+5,$AP531+20))),IF(INDIRECT(ADDRESS(($AN531-1)*3+$AO531+5,$AP531+20))="",0,IF(COUNTIF(INDIRECT(ADDRESS(($AN531-1)*36+($AO531-1)*12+6,COLUMN())):INDIRECT(ADDRESS(($AN531-1)*36+($AO531-1)*12+$AP531+4,COLUMN())),INDIRECT(ADDRESS(($AN531-1)*3+$AO531+5,$AP531+20)))&gt;=1,0,INDIRECT(ADDRESS(($AN531-1)*3+$AO531+5,$AP531+20)))))</f>
        <v>0</v>
      </c>
      <c r="AT531" s="468">
        <f ca="1">COUNTIF(INDIRECT("U"&amp;(ROW()+12*(($AN531-1)*3+$AO531)-ROW())/12+5):INDIRECT("AF"&amp;(ROW()+12*(($AN531-1)*3+$AO531)-ROW())/12+5),AS531)</f>
        <v>0</v>
      </c>
      <c r="AU531" s="468">
        <f ca="1">IF(AND(AQ531+AS531&gt;0,AR531+AT531&gt;0),COUNTIF(AU$6:AU530,"&gt;0")+1,0)</f>
        <v>0</v>
      </c>
    </row>
    <row r="532" spans="40:47" x14ac:dyDescent="0.15">
      <c r="AN532" s="468">
        <v>15</v>
      </c>
      <c r="AO532" s="468">
        <v>2</v>
      </c>
      <c r="AP532" s="468">
        <v>11</v>
      </c>
      <c r="AQ532" s="476">
        <f ca="1">IF($AP532=1,IF(INDIRECT(ADDRESS(($AN532-1)*3+$AO532+5,$AP532+7))="",0,INDIRECT(ADDRESS(($AN532-1)*3+$AO532+5,$AP532+7))),IF(INDIRECT(ADDRESS(($AN532-1)*3+$AO532+5,$AP532+7))="",0,IF(COUNTIF(INDIRECT(ADDRESS(($AN532-1)*36+($AO532-1)*12+6,COLUMN())):INDIRECT(ADDRESS(($AN532-1)*36+($AO532-1)*12+$AP532+4,COLUMN())),INDIRECT(ADDRESS(($AN532-1)*3+$AO532+5,$AP532+7)))&gt;=1,0,INDIRECT(ADDRESS(($AN532-1)*3+$AO532+5,$AP532+7)))))</f>
        <v>0</v>
      </c>
      <c r="AR532" s="468">
        <f ca="1">COUNTIF(INDIRECT("H"&amp;(ROW()+12*(($AN532-1)*3+$AO532)-ROW())/12+5):INDIRECT("S"&amp;(ROW()+12*(($AN532-1)*3+$AO532)-ROW())/12+5),AQ532)</f>
        <v>0</v>
      </c>
      <c r="AS532" s="476">
        <f ca="1">IF($AP532=1,IF(INDIRECT(ADDRESS(($AN532-1)*3+$AO532+5,$AP532+20))="",0,INDIRECT(ADDRESS(($AN532-1)*3+$AO532+5,$AP532+20))),IF(INDIRECT(ADDRESS(($AN532-1)*3+$AO532+5,$AP532+20))="",0,IF(COUNTIF(INDIRECT(ADDRESS(($AN532-1)*36+($AO532-1)*12+6,COLUMN())):INDIRECT(ADDRESS(($AN532-1)*36+($AO532-1)*12+$AP532+4,COLUMN())),INDIRECT(ADDRESS(($AN532-1)*3+$AO532+5,$AP532+20)))&gt;=1,0,INDIRECT(ADDRESS(($AN532-1)*3+$AO532+5,$AP532+20)))))</f>
        <v>0</v>
      </c>
      <c r="AT532" s="468">
        <f ca="1">COUNTIF(INDIRECT("U"&amp;(ROW()+12*(($AN532-1)*3+$AO532)-ROW())/12+5):INDIRECT("AF"&amp;(ROW()+12*(($AN532-1)*3+$AO532)-ROW())/12+5),AS532)</f>
        <v>0</v>
      </c>
      <c r="AU532" s="468">
        <f ca="1">IF(AND(AQ532+AS532&gt;0,AR532+AT532&gt;0),COUNTIF(AU$6:AU531,"&gt;0")+1,0)</f>
        <v>0</v>
      </c>
    </row>
    <row r="533" spans="40:47" x14ac:dyDescent="0.15">
      <c r="AN533" s="468">
        <v>15</v>
      </c>
      <c r="AO533" s="468">
        <v>2</v>
      </c>
      <c r="AP533" s="468">
        <v>12</v>
      </c>
      <c r="AQ533" s="476">
        <f ca="1">IF($AP533=1,IF(INDIRECT(ADDRESS(($AN533-1)*3+$AO533+5,$AP533+7))="",0,INDIRECT(ADDRESS(($AN533-1)*3+$AO533+5,$AP533+7))),IF(INDIRECT(ADDRESS(($AN533-1)*3+$AO533+5,$AP533+7))="",0,IF(COUNTIF(INDIRECT(ADDRESS(($AN533-1)*36+($AO533-1)*12+6,COLUMN())):INDIRECT(ADDRESS(($AN533-1)*36+($AO533-1)*12+$AP533+4,COLUMN())),INDIRECT(ADDRESS(($AN533-1)*3+$AO533+5,$AP533+7)))&gt;=1,0,INDIRECT(ADDRESS(($AN533-1)*3+$AO533+5,$AP533+7)))))</f>
        <v>0</v>
      </c>
      <c r="AR533" s="468">
        <f ca="1">COUNTIF(INDIRECT("H"&amp;(ROW()+12*(($AN533-1)*3+$AO533)-ROW())/12+5):INDIRECT("S"&amp;(ROW()+12*(($AN533-1)*3+$AO533)-ROW())/12+5),AQ533)</f>
        <v>0</v>
      </c>
      <c r="AS533" s="476">
        <f ca="1">IF($AP533=1,IF(INDIRECT(ADDRESS(($AN533-1)*3+$AO533+5,$AP533+20))="",0,INDIRECT(ADDRESS(($AN533-1)*3+$AO533+5,$AP533+20))),IF(INDIRECT(ADDRESS(($AN533-1)*3+$AO533+5,$AP533+20))="",0,IF(COUNTIF(INDIRECT(ADDRESS(($AN533-1)*36+($AO533-1)*12+6,COLUMN())):INDIRECT(ADDRESS(($AN533-1)*36+($AO533-1)*12+$AP533+4,COLUMN())),INDIRECT(ADDRESS(($AN533-1)*3+$AO533+5,$AP533+20)))&gt;=1,0,INDIRECT(ADDRESS(($AN533-1)*3+$AO533+5,$AP533+20)))))</f>
        <v>0</v>
      </c>
      <c r="AT533" s="468">
        <f ca="1">COUNTIF(INDIRECT("U"&amp;(ROW()+12*(($AN533-1)*3+$AO533)-ROW())/12+5):INDIRECT("AF"&amp;(ROW()+12*(($AN533-1)*3+$AO533)-ROW())/12+5),AS533)</f>
        <v>0</v>
      </c>
      <c r="AU533" s="468">
        <f ca="1">IF(AND(AQ533+AS533&gt;0,AR533+AT533&gt;0),COUNTIF(AU$6:AU532,"&gt;0")+1,0)</f>
        <v>0</v>
      </c>
    </row>
    <row r="534" spans="40:47" x14ac:dyDescent="0.15">
      <c r="AN534" s="468">
        <v>15</v>
      </c>
      <c r="AO534" s="468">
        <v>3</v>
      </c>
      <c r="AP534" s="468">
        <v>1</v>
      </c>
      <c r="AQ534" s="476">
        <f ca="1">IF($AP534=1,IF(INDIRECT(ADDRESS(($AN534-1)*3+$AO534+5,$AP534+7))="",0,INDIRECT(ADDRESS(($AN534-1)*3+$AO534+5,$AP534+7))),IF(INDIRECT(ADDRESS(($AN534-1)*3+$AO534+5,$AP534+7))="",0,IF(COUNTIF(INDIRECT(ADDRESS(($AN534-1)*36+($AO534-1)*12+6,COLUMN())):INDIRECT(ADDRESS(($AN534-1)*36+($AO534-1)*12+$AP534+4,COLUMN())),INDIRECT(ADDRESS(($AN534-1)*3+$AO534+5,$AP534+7)))&gt;=1,0,INDIRECT(ADDRESS(($AN534-1)*3+$AO534+5,$AP534+7)))))</f>
        <v>0</v>
      </c>
      <c r="AR534" s="468">
        <f ca="1">COUNTIF(INDIRECT("H"&amp;(ROW()+12*(($AN534-1)*3+$AO534)-ROW())/12+5):INDIRECT("S"&amp;(ROW()+12*(($AN534-1)*3+$AO534)-ROW())/12+5),AQ534)</f>
        <v>0</v>
      </c>
      <c r="AS534" s="476">
        <f ca="1">IF($AP534=1,IF(INDIRECT(ADDRESS(($AN534-1)*3+$AO534+5,$AP534+20))="",0,INDIRECT(ADDRESS(($AN534-1)*3+$AO534+5,$AP534+20))),IF(INDIRECT(ADDRESS(($AN534-1)*3+$AO534+5,$AP534+20))="",0,IF(COUNTIF(INDIRECT(ADDRESS(($AN534-1)*36+($AO534-1)*12+6,COLUMN())):INDIRECT(ADDRESS(($AN534-1)*36+($AO534-1)*12+$AP534+4,COLUMN())),INDIRECT(ADDRESS(($AN534-1)*3+$AO534+5,$AP534+20)))&gt;=1,0,INDIRECT(ADDRESS(($AN534-1)*3+$AO534+5,$AP534+20)))))</f>
        <v>0</v>
      </c>
      <c r="AT534" s="468">
        <f ca="1">COUNTIF(INDIRECT("U"&amp;(ROW()+12*(($AN534-1)*3+$AO534)-ROW())/12+5):INDIRECT("AF"&amp;(ROW()+12*(($AN534-1)*3+$AO534)-ROW())/12+5),AS534)</f>
        <v>0</v>
      </c>
      <c r="AU534" s="468">
        <f ca="1">IF(AND(AQ534+AS534&gt;0,AR534+AT534&gt;0),COUNTIF(AU$6:AU533,"&gt;0")+1,0)</f>
        <v>0</v>
      </c>
    </row>
    <row r="535" spans="40:47" x14ac:dyDescent="0.15">
      <c r="AN535" s="468">
        <v>15</v>
      </c>
      <c r="AO535" s="468">
        <v>3</v>
      </c>
      <c r="AP535" s="468">
        <v>2</v>
      </c>
      <c r="AQ535" s="476">
        <f ca="1">IF($AP535=1,IF(INDIRECT(ADDRESS(($AN535-1)*3+$AO535+5,$AP535+7))="",0,INDIRECT(ADDRESS(($AN535-1)*3+$AO535+5,$AP535+7))),IF(INDIRECT(ADDRESS(($AN535-1)*3+$AO535+5,$AP535+7))="",0,IF(COUNTIF(INDIRECT(ADDRESS(($AN535-1)*36+($AO535-1)*12+6,COLUMN())):INDIRECT(ADDRESS(($AN535-1)*36+($AO535-1)*12+$AP535+4,COLUMN())),INDIRECT(ADDRESS(($AN535-1)*3+$AO535+5,$AP535+7)))&gt;=1,0,INDIRECT(ADDRESS(($AN535-1)*3+$AO535+5,$AP535+7)))))</f>
        <v>0</v>
      </c>
      <c r="AR535" s="468">
        <f ca="1">COUNTIF(INDIRECT("H"&amp;(ROW()+12*(($AN535-1)*3+$AO535)-ROW())/12+5):INDIRECT("S"&amp;(ROW()+12*(($AN535-1)*3+$AO535)-ROW())/12+5),AQ535)</f>
        <v>0</v>
      </c>
      <c r="AS535" s="476">
        <f ca="1">IF($AP535=1,IF(INDIRECT(ADDRESS(($AN535-1)*3+$AO535+5,$AP535+20))="",0,INDIRECT(ADDRESS(($AN535-1)*3+$AO535+5,$AP535+20))),IF(INDIRECT(ADDRESS(($AN535-1)*3+$AO535+5,$AP535+20))="",0,IF(COUNTIF(INDIRECT(ADDRESS(($AN535-1)*36+($AO535-1)*12+6,COLUMN())):INDIRECT(ADDRESS(($AN535-1)*36+($AO535-1)*12+$AP535+4,COLUMN())),INDIRECT(ADDRESS(($AN535-1)*3+$AO535+5,$AP535+20)))&gt;=1,0,INDIRECT(ADDRESS(($AN535-1)*3+$AO535+5,$AP535+20)))))</f>
        <v>0</v>
      </c>
      <c r="AT535" s="468">
        <f ca="1">COUNTIF(INDIRECT("U"&amp;(ROW()+12*(($AN535-1)*3+$AO535)-ROW())/12+5):INDIRECT("AF"&amp;(ROW()+12*(($AN535-1)*3+$AO535)-ROW())/12+5),AS535)</f>
        <v>0</v>
      </c>
      <c r="AU535" s="468">
        <f ca="1">IF(AND(AQ535+AS535&gt;0,AR535+AT535&gt;0),COUNTIF(AU$6:AU534,"&gt;0")+1,0)</f>
        <v>0</v>
      </c>
    </row>
    <row r="536" spans="40:47" x14ac:dyDescent="0.15">
      <c r="AN536" s="468">
        <v>15</v>
      </c>
      <c r="AO536" s="468">
        <v>3</v>
      </c>
      <c r="AP536" s="468">
        <v>3</v>
      </c>
      <c r="AQ536" s="476">
        <f ca="1">IF($AP536=1,IF(INDIRECT(ADDRESS(($AN536-1)*3+$AO536+5,$AP536+7))="",0,INDIRECT(ADDRESS(($AN536-1)*3+$AO536+5,$AP536+7))),IF(INDIRECT(ADDRESS(($AN536-1)*3+$AO536+5,$AP536+7))="",0,IF(COUNTIF(INDIRECT(ADDRESS(($AN536-1)*36+($AO536-1)*12+6,COLUMN())):INDIRECT(ADDRESS(($AN536-1)*36+($AO536-1)*12+$AP536+4,COLUMN())),INDIRECT(ADDRESS(($AN536-1)*3+$AO536+5,$AP536+7)))&gt;=1,0,INDIRECT(ADDRESS(($AN536-1)*3+$AO536+5,$AP536+7)))))</f>
        <v>0</v>
      </c>
      <c r="AR536" s="468">
        <f ca="1">COUNTIF(INDIRECT("H"&amp;(ROW()+12*(($AN536-1)*3+$AO536)-ROW())/12+5):INDIRECT("S"&amp;(ROW()+12*(($AN536-1)*3+$AO536)-ROW())/12+5),AQ536)</f>
        <v>0</v>
      </c>
      <c r="AS536" s="476">
        <f ca="1">IF($AP536=1,IF(INDIRECT(ADDRESS(($AN536-1)*3+$AO536+5,$AP536+20))="",0,INDIRECT(ADDRESS(($AN536-1)*3+$AO536+5,$AP536+20))),IF(INDIRECT(ADDRESS(($AN536-1)*3+$AO536+5,$AP536+20))="",0,IF(COUNTIF(INDIRECT(ADDRESS(($AN536-1)*36+($AO536-1)*12+6,COLUMN())):INDIRECT(ADDRESS(($AN536-1)*36+($AO536-1)*12+$AP536+4,COLUMN())),INDIRECT(ADDRESS(($AN536-1)*3+$AO536+5,$AP536+20)))&gt;=1,0,INDIRECT(ADDRESS(($AN536-1)*3+$AO536+5,$AP536+20)))))</f>
        <v>0</v>
      </c>
      <c r="AT536" s="468">
        <f ca="1">COUNTIF(INDIRECT("U"&amp;(ROW()+12*(($AN536-1)*3+$AO536)-ROW())/12+5):INDIRECT("AF"&amp;(ROW()+12*(($AN536-1)*3+$AO536)-ROW())/12+5),AS536)</f>
        <v>0</v>
      </c>
      <c r="AU536" s="468">
        <f ca="1">IF(AND(AQ536+AS536&gt;0,AR536+AT536&gt;0),COUNTIF(AU$6:AU535,"&gt;0")+1,0)</f>
        <v>0</v>
      </c>
    </row>
    <row r="537" spans="40:47" x14ac:dyDescent="0.15">
      <c r="AN537" s="468">
        <v>15</v>
      </c>
      <c r="AO537" s="468">
        <v>3</v>
      </c>
      <c r="AP537" s="468">
        <v>4</v>
      </c>
      <c r="AQ537" s="476">
        <f ca="1">IF($AP537=1,IF(INDIRECT(ADDRESS(($AN537-1)*3+$AO537+5,$AP537+7))="",0,INDIRECT(ADDRESS(($AN537-1)*3+$AO537+5,$AP537+7))),IF(INDIRECT(ADDRESS(($AN537-1)*3+$AO537+5,$AP537+7))="",0,IF(COUNTIF(INDIRECT(ADDRESS(($AN537-1)*36+($AO537-1)*12+6,COLUMN())):INDIRECT(ADDRESS(($AN537-1)*36+($AO537-1)*12+$AP537+4,COLUMN())),INDIRECT(ADDRESS(($AN537-1)*3+$AO537+5,$AP537+7)))&gt;=1,0,INDIRECT(ADDRESS(($AN537-1)*3+$AO537+5,$AP537+7)))))</f>
        <v>0</v>
      </c>
      <c r="AR537" s="468">
        <f ca="1">COUNTIF(INDIRECT("H"&amp;(ROW()+12*(($AN537-1)*3+$AO537)-ROW())/12+5):INDIRECT("S"&amp;(ROW()+12*(($AN537-1)*3+$AO537)-ROW())/12+5),AQ537)</f>
        <v>0</v>
      </c>
      <c r="AS537" s="476">
        <f ca="1">IF($AP537=1,IF(INDIRECT(ADDRESS(($AN537-1)*3+$AO537+5,$AP537+20))="",0,INDIRECT(ADDRESS(($AN537-1)*3+$AO537+5,$AP537+20))),IF(INDIRECT(ADDRESS(($AN537-1)*3+$AO537+5,$AP537+20))="",0,IF(COUNTIF(INDIRECT(ADDRESS(($AN537-1)*36+($AO537-1)*12+6,COLUMN())):INDIRECT(ADDRESS(($AN537-1)*36+($AO537-1)*12+$AP537+4,COLUMN())),INDIRECT(ADDRESS(($AN537-1)*3+$AO537+5,$AP537+20)))&gt;=1,0,INDIRECT(ADDRESS(($AN537-1)*3+$AO537+5,$AP537+20)))))</f>
        <v>0</v>
      </c>
      <c r="AT537" s="468">
        <f ca="1">COUNTIF(INDIRECT("U"&amp;(ROW()+12*(($AN537-1)*3+$AO537)-ROW())/12+5):INDIRECT("AF"&amp;(ROW()+12*(($AN537-1)*3+$AO537)-ROW())/12+5),AS537)</f>
        <v>0</v>
      </c>
      <c r="AU537" s="468">
        <f ca="1">IF(AND(AQ537+AS537&gt;0,AR537+AT537&gt;0),COUNTIF(AU$6:AU536,"&gt;0")+1,0)</f>
        <v>0</v>
      </c>
    </row>
    <row r="538" spans="40:47" x14ac:dyDescent="0.15">
      <c r="AN538" s="468">
        <v>15</v>
      </c>
      <c r="AO538" s="468">
        <v>3</v>
      </c>
      <c r="AP538" s="468">
        <v>5</v>
      </c>
      <c r="AQ538" s="476">
        <f ca="1">IF($AP538=1,IF(INDIRECT(ADDRESS(($AN538-1)*3+$AO538+5,$AP538+7))="",0,INDIRECT(ADDRESS(($AN538-1)*3+$AO538+5,$AP538+7))),IF(INDIRECT(ADDRESS(($AN538-1)*3+$AO538+5,$AP538+7))="",0,IF(COUNTIF(INDIRECT(ADDRESS(($AN538-1)*36+($AO538-1)*12+6,COLUMN())):INDIRECT(ADDRESS(($AN538-1)*36+($AO538-1)*12+$AP538+4,COLUMN())),INDIRECT(ADDRESS(($AN538-1)*3+$AO538+5,$AP538+7)))&gt;=1,0,INDIRECT(ADDRESS(($AN538-1)*3+$AO538+5,$AP538+7)))))</f>
        <v>0</v>
      </c>
      <c r="AR538" s="468">
        <f ca="1">COUNTIF(INDIRECT("H"&amp;(ROW()+12*(($AN538-1)*3+$AO538)-ROW())/12+5):INDIRECT("S"&amp;(ROW()+12*(($AN538-1)*3+$AO538)-ROW())/12+5),AQ538)</f>
        <v>0</v>
      </c>
      <c r="AS538" s="476">
        <f ca="1">IF($AP538=1,IF(INDIRECT(ADDRESS(($AN538-1)*3+$AO538+5,$AP538+20))="",0,INDIRECT(ADDRESS(($AN538-1)*3+$AO538+5,$AP538+20))),IF(INDIRECT(ADDRESS(($AN538-1)*3+$AO538+5,$AP538+20))="",0,IF(COUNTIF(INDIRECT(ADDRESS(($AN538-1)*36+($AO538-1)*12+6,COLUMN())):INDIRECT(ADDRESS(($AN538-1)*36+($AO538-1)*12+$AP538+4,COLUMN())),INDIRECT(ADDRESS(($AN538-1)*3+$AO538+5,$AP538+20)))&gt;=1,0,INDIRECT(ADDRESS(($AN538-1)*3+$AO538+5,$AP538+20)))))</f>
        <v>0</v>
      </c>
      <c r="AT538" s="468">
        <f ca="1">COUNTIF(INDIRECT("U"&amp;(ROW()+12*(($AN538-1)*3+$AO538)-ROW())/12+5):INDIRECT("AF"&amp;(ROW()+12*(($AN538-1)*3+$AO538)-ROW())/12+5),AS538)</f>
        <v>0</v>
      </c>
      <c r="AU538" s="468">
        <f ca="1">IF(AND(AQ538+AS538&gt;0,AR538+AT538&gt;0),COUNTIF(AU$6:AU537,"&gt;0")+1,0)</f>
        <v>0</v>
      </c>
    </row>
    <row r="539" spans="40:47" x14ac:dyDescent="0.15">
      <c r="AN539" s="468">
        <v>15</v>
      </c>
      <c r="AO539" s="468">
        <v>3</v>
      </c>
      <c r="AP539" s="468">
        <v>6</v>
      </c>
      <c r="AQ539" s="476">
        <f ca="1">IF($AP539=1,IF(INDIRECT(ADDRESS(($AN539-1)*3+$AO539+5,$AP539+7))="",0,INDIRECT(ADDRESS(($AN539-1)*3+$AO539+5,$AP539+7))),IF(INDIRECT(ADDRESS(($AN539-1)*3+$AO539+5,$AP539+7))="",0,IF(COUNTIF(INDIRECT(ADDRESS(($AN539-1)*36+($AO539-1)*12+6,COLUMN())):INDIRECT(ADDRESS(($AN539-1)*36+($AO539-1)*12+$AP539+4,COLUMN())),INDIRECT(ADDRESS(($AN539-1)*3+$AO539+5,$AP539+7)))&gt;=1,0,INDIRECT(ADDRESS(($AN539-1)*3+$AO539+5,$AP539+7)))))</f>
        <v>0</v>
      </c>
      <c r="AR539" s="468">
        <f ca="1">COUNTIF(INDIRECT("H"&amp;(ROW()+12*(($AN539-1)*3+$AO539)-ROW())/12+5):INDIRECT("S"&amp;(ROW()+12*(($AN539-1)*3+$AO539)-ROW())/12+5),AQ539)</f>
        <v>0</v>
      </c>
      <c r="AS539" s="476">
        <f ca="1">IF($AP539=1,IF(INDIRECT(ADDRESS(($AN539-1)*3+$AO539+5,$AP539+20))="",0,INDIRECT(ADDRESS(($AN539-1)*3+$AO539+5,$AP539+20))),IF(INDIRECT(ADDRESS(($AN539-1)*3+$AO539+5,$AP539+20))="",0,IF(COUNTIF(INDIRECT(ADDRESS(($AN539-1)*36+($AO539-1)*12+6,COLUMN())):INDIRECT(ADDRESS(($AN539-1)*36+($AO539-1)*12+$AP539+4,COLUMN())),INDIRECT(ADDRESS(($AN539-1)*3+$AO539+5,$AP539+20)))&gt;=1,0,INDIRECT(ADDRESS(($AN539-1)*3+$AO539+5,$AP539+20)))))</f>
        <v>0</v>
      </c>
      <c r="AT539" s="468">
        <f ca="1">COUNTIF(INDIRECT("U"&amp;(ROW()+12*(($AN539-1)*3+$AO539)-ROW())/12+5):INDIRECT("AF"&amp;(ROW()+12*(($AN539-1)*3+$AO539)-ROW())/12+5),AS539)</f>
        <v>0</v>
      </c>
      <c r="AU539" s="468">
        <f ca="1">IF(AND(AQ539+AS539&gt;0,AR539+AT539&gt;0),COUNTIF(AU$6:AU538,"&gt;0")+1,0)</f>
        <v>0</v>
      </c>
    </row>
    <row r="540" spans="40:47" x14ac:dyDescent="0.15">
      <c r="AN540" s="468">
        <v>15</v>
      </c>
      <c r="AO540" s="468">
        <v>3</v>
      </c>
      <c r="AP540" s="468">
        <v>7</v>
      </c>
      <c r="AQ540" s="476">
        <f ca="1">IF($AP540=1,IF(INDIRECT(ADDRESS(($AN540-1)*3+$AO540+5,$AP540+7))="",0,INDIRECT(ADDRESS(($AN540-1)*3+$AO540+5,$AP540+7))),IF(INDIRECT(ADDRESS(($AN540-1)*3+$AO540+5,$AP540+7))="",0,IF(COUNTIF(INDIRECT(ADDRESS(($AN540-1)*36+($AO540-1)*12+6,COLUMN())):INDIRECT(ADDRESS(($AN540-1)*36+($AO540-1)*12+$AP540+4,COLUMN())),INDIRECT(ADDRESS(($AN540-1)*3+$AO540+5,$AP540+7)))&gt;=1,0,INDIRECT(ADDRESS(($AN540-1)*3+$AO540+5,$AP540+7)))))</f>
        <v>0</v>
      </c>
      <c r="AR540" s="468">
        <f ca="1">COUNTIF(INDIRECT("H"&amp;(ROW()+12*(($AN540-1)*3+$AO540)-ROW())/12+5):INDIRECT("S"&amp;(ROW()+12*(($AN540-1)*3+$AO540)-ROW())/12+5),AQ540)</f>
        <v>0</v>
      </c>
      <c r="AS540" s="476">
        <f ca="1">IF($AP540=1,IF(INDIRECT(ADDRESS(($AN540-1)*3+$AO540+5,$AP540+20))="",0,INDIRECT(ADDRESS(($AN540-1)*3+$AO540+5,$AP540+20))),IF(INDIRECT(ADDRESS(($AN540-1)*3+$AO540+5,$AP540+20))="",0,IF(COUNTIF(INDIRECT(ADDRESS(($AN540-1)*36+($AO540-1)*12+6,COLUMN())):INDIRECT(ADDRESS(($AN540-1)*36+($AO540-1)*12+$AP540+4,COLUMN())),INDIRECT(ADDRESS(($AN540-1)*3+$AO540+5,$AP540+20)))&gt;=1,0,INDIRECT(ADDRESS(($AN540-1)*3+$AO540+5,$AP540+20)))))</f>
        <v>0</v>
      </c>
      <c r="AT540" s="468">
        <f ca="1">COUNTIF(INDIRECT("U"&amp;(ROW()+12*(($AN540-1)*3+$AO540)-ROW())/12+5):INDIRECT("AF"&amp;(ROW()+12*(($AN540-1)*3+$AO540)-ROW())/12+5),AS540)</f>
        <v>0</v>
      </c>
      <c r="AU540" s="468">
        <f ca="1">IF(AND(AQ540+AS540&gt;0,AR540+AT540&gt;0),COUNTIF(AU$6:AU539,"&gt;0")+1,0)</f>
        <v>0</v>
      </c>
    </row>
    <row r="541" spans="40:47" x14ac:dyDescent="0.15">
      <c r="AN541" s="468">
        <v>15</v>
      </c>
      <c r="AO541" s="468">
        <v>3</v>
      </c>
      <c r="AP541" s="468">
        <v>8</v>
      </c>
      <c r="AQ541" s="476">
        <f ca="1">IF($AP541=1,IF(INDIRECT(ADDRESS(($AN541-1)*3+$AO541+5,$AP541+7))="",0,INDIRECT(ADDRESS(($AN541-1)*3+$AO541+5,$AP541+7))),IF(INDIRECT(ADDRESS(($AN541-1)*3+$AO541+5,$AP541+7))="",0,IF(COUNTIF(INDIRECT(ADDRESS(($AN541-1)*36+($AO541-1)*12+6,COLUMN())):INDIRECT(ADDRESS(($AN541-1)*36+($AO541-1)*12+$AP541+4,COLUMN())),INDIRECT(ADDRESS(($AN541-1)*3+$AO541+5,$AP541+7)))&gt;=1,0,INDIRECT(ADDRESS(($AN541-1)*3+$AO541+5,$AP541+7)))))</f>
        <v>0</v>
      </c>
      <c r="AR541" s="468">
        <f ca="1">COUNTIF(INDIRECT("H"&amp;(ROW()+12*(($AN541-1)*3+$AO541)-ROW())/12+5):INDIRECT("S"&amp;(ROW()+12*(($AN541-1)*3+$AO541)-ROW())/12+5),AQ541)</f>
        <v>0</v>
      </c>
      <c r="AS541" s="476">
        <f ca="1">IF($AP541=1,IF(INDIRECT(ADDRESS(($AN541-1)*3+$AO541+5,$AP541+20))="",0,INDIRECT(ADDRESS(($AN541-1)*3+$AO541+5,$AP541+20))),IF(INDIRECT(ADDRESS(($AN541-1)*3+$AO541+5,$AP541+20))="",0,IF(COUNTIF(INDIRECT(ADDRESS(($AN541-1)*36+($AO541-1)*12+6,COLUMN())):INDIRECT(ADDRESS(($AN541-1)*36+($AO541-1)*12+$AP541+4,COLUMN())),INDIRECT(ADDRESS(($AN541-1)*3+$AO541+5,$AP541+20)))&gt;=1,0,INDIRECT(ADDRESS(($AN541-1)*3+$AO541+5,$AP541+20)))))</f>
        <v>0</v>
      </c>
      <c r="AT541" s="468">
        <f ca="1">COUNTIF(INDIRECT("U"&amp;(ROW()+12*(($AN541-1)*3+$AO541)-ROW())/12+5):INDIRECT("AF"&amp;(ROW()+12*(($AN541-1)*3+$AO541)-ROW())/12+5),AS541)</f>
        <v>0</v>
      </c>
      <c r="AU541" s="468">
        <f ca="1">IF(AND(AQ541+AS541&gt;0,AR541+AT541&gt;0),COUNTIF(AU$6:AU540,"&gt;0")+1,0)</f>
        <v>0</v>
      </c>
    </row>
    <row r="542" spans="40:47" x14ac:dyDescent="0.15">
      <c r="AN542" s="468">
        <v>15</v>
      </c>
      <c r="AO542" s="468">
        <v>3</v>
      </c>
      <c r="AP542" s="468">
        <v>9</v>
      </c>
      <c r="AQ542" s="476">
        <f ca="1">IF($AP542=1,IF(INDIRECT(ADDRESS(($AN542-1)*3+$AO542+5,$AP542+7))="",0,INDIRECT(ADDRESS(($AN542-1)*3+$AO542+5,$AP542+7))),IF(INDIRECT(ADDRESS(($AN542-1)*3+$AO542+5,$AP542+7))="",0,IF(COUNTIF(INDIRECT(ADDRESS(($AN542-1)*36+($AO542-1)*12+6,COLUMN())):INDIRECT(ADDRESS(($AN542-1)*36+($AO542-1)*12+$AP542+4,COLUMN())),INDIRECT(ADDRESS(($AN542-1)*3+$AO542+5,$AP542+7)))&gt;=1,0,INDIRECT(ADDRESS(($AN542-1)*3+$AO542+5,$AP542+7)))))</f>
        <v>0</v>
      </c>
      <c r="AR542" s="468">
        <f ca="1">COUNTIF(INDIRECT("H"&amp;(ROW()+12*(($AN542-1)*3+$AO542)-ROW())/12+5):INDIRECT("S"&amp;(ROW()+12*(($AN542-1)*3+$AO542)-ROW())/12+5),AQ542)</f>
        <v>0</v>
      </c>
      <c r="AS542" s="476">
        <f ca="1">IF($AP542=1,IF(INDIRECT(ADDRESS(($AN542-1)*3+$AO542+5,$AP542+20))="",0,INDIRECT(ADDRESS(($AN542-1)*3+$AO542+5,$AP542+20))),IF(INDIRECT(ADDRESS(($AN542-1)*3+$AO542+5,$AP542+20))="",0,IF(COUNTIF(INDIRECT(ADDRESS(($AN542-1)*36+($AO542-1)*12+6,COLUMN())):INDIRECT(ADDRESS(($AN542-1)*36+($AO542-1)*12+$AP542+4,COLUMN())),INDIRECT(ADDRESS(($AN542-1)*3+$AO542+5,$AP542+20)))&gt;=1,0,INDIRECT(ADDRESS(($AN542-1)*3+$AO542+5,$AP542+20)))))</f>
        <v>0</v>
      </c>
      <c r="AT542" s="468">
        <f ca="1">COUNTIF(INDIRECT("U"&amp;(ROW()+12*(($AN542-1)*3+$AO542)-ROW())/12+5):INDIRECT("AF"&amp;(ROW()+12*(($AN542-1)*3+$AO542)-ROW())/12+5),AS542)</f>
        <v>0</v>
      </c>
      <c r="AU542" s="468">
        <f ca="1">IF(AND(AQ542+AS542&gt;0,AR542+AT542&gt;0),COUNTIF(AU$6:AU541,"&gt;0")+1,0)</f>
        <v>0</v>
      </c>
    </row>
    <row r="543" spans="40:47" x14ac:dyDescent="0.15">
      <c r="AN543" s="468">
        <v>15</v>
      </c>
      <c r="AO543" s="468">
        <v>3</v>
      </c>
      <c r="AP543" s="468">
        <v>10</v>
      </c>
      <c r="AQ543" s="476">
        <f ca="1">IF($AP543=1,IF(INDIRECT(ADDRESS(($AN543-1)*3+$AO543+5,$AP543+7))="",0,INDIRECT(ADDRESS(($AN543-1)*3+$AO543+5,$AP543+7))),IF(INDIRECT(ADDRESS(($AN543-1)*3+$AO543+5,$AP543+7))="",0,IF(COUNTIF(INDIRECT(ADDRESS(($AN543-1)*36+($AO543-1)*12+6,COLUMN())):INDIRECT(ADDRESS(($AN543-1)*36+($AO543-1)*12+$AP543+4,COLUMN())),INDIRECT(ADDRESS(($AN543-1)*3+$AO543+5,$AP543+7)))&gt;=1,0,INDIRECT(ADDRESS(($AN543-1)*3+$AO543+5,$AP543+7)))))</f>
        <v>0</v>
      </c>
      <c r="AR543" s="468">
        <f ca="1">COUNTIF(INDIRECT("H"&amp;(ROW()+12*(($AN543-1)*3+$AO543)-ROW())/12+5):INDIRECT("S"&amp;(ROW()+12*(($AN543-1)*3+$AO543)-ROW())/12+5),AQ543)</f>
        <v>0</v>
      </c>
      <c r="AS543" s="476">
        <f ca="1">IF($AP543=1,IF(INDIRECT(ADDRESS(($AN543-1)*3+$AO543+5,$AP543+20))="",0,INDIRECT(ADDRESS(($AN543-1)*3+$AO543+5,$AP543+20))),IF(INDIRECT(ADDRESS(($AN543-1)*3+$AO543+5,$AP543+20))="",0,IF(COUNTIF(INDIRECT(ADDRESS(($AN543-1)*36+($AO543-1)*12+6,COLUMN())):INDIRECT(ADDRESS(($AN543-1)*36+($AO543-1)*12+$AP543+4,COLUMN())),INDIRECT(ADDRESS(($AN543-1)*3+$AO543+5,$AP543+20)))&gt;=1,0,INDIRECT(ADDRESS(($AN543-1)*3+$AO543+5,$AP543+20)))))</f>
        <v>0</v>
      </c>
      <c r="AT543" s="468">
        <f ca="1">COUNTIF(INDIRECT("U"&amp;(ROW()+12*(($AN543-1)*3+$AO543)-ROW())/12+5):INDIRECT("AF"&amp;(ROW()+12*(($AN543-1)*3+$AO543)-ROW())/12+5),AS543)</f>
        <v>0</v>
      </c>
      <c r="AU543" s="468">
        <f ca="1">IF(AND(AQ543+AS543&gt;0,AR543+AT543&gt;0),COUNTIF(AU$6:AU542,"&gt;0")+1,0)</f>
        <v>0</v>
      </c>
    </row>
    <row r="544" spans="40:47" x14ac:dyDescent="0.15">
      <c r="AN544" s="468">
        <v>15</v>
      </c>
      <c r="AO544" s="468">
        <v>3</v>
      </c>
      <c r="AP544" s="468">
        <v>11</v>
      </c>
      <c r="AQ544" s="476">
        <f ca="1">IF($AP544=1,IF(INDIRECT(ADDRESS(($AN544-1)*3+$AO544+5,$AP544+7))="",0,INDIRECT(ADDRESS(($AN544-1)*3+$AO544+5,$AP544+7))),IF(INDIRECT(ADDRESS(($AN544-1)*3+$AO544+5,$AP544+7))="",0,IF(COUNTIF(INDIRECT(ADDRESS(($AN544-1)*36+($AO544-1)*12+6,COLUMN())):INDIRECT(ADDRESS(($AN544-1)*36+($AO544-1)*12+$AP544+4,COLUMN())),INDIRECT(ADDRESS(($AN544-1)*3+$AO544+5,$AP544+7)))&gt;=1,0,INDIRECT(ADDRESS(($AN544-1)*3+$AO544+5,$AP544+7)))))</f>
        <v>0</v>
      </c>
      <c r="AR544" s="468">
        <f ca="1">COUNTIF(INDIRECT("H"&amp;(ROW()+12*(($AN544-1)*3+$AO544)-ROW())/12+5):INDIRECT("S"&amp;(ROW()+12*(($AN544-1)*3+$AO544)-ROW())/12+5),AQ544)</f>
        <v>0</v>
      </c>
      <c r="AS544" s="476">
        <f ca="1">IF($AP544=1,IF(INDIRECT(ADDRESS(($AN544-1)*3+$AO544+5,$AP544+20))="",0,INDIRECT(ADDRESS(($AN544-1)*3+$AO544+5,$AP544+20))),IF(INDIRECT(ADDRESS(($AN544-1)*3+$AO544+5,$AP544+20))="",0,IF(COUNTIF(INDIRECT(ADDRESS(($AN544-1)*36+($AO544-1)*12+6,COLUMN())):INDIRECT(ADDRESS(($AN544-1)*36+($AO544-1)*12+$AP544+4,COLUMN())),INDIRECT(ADDRESS(($AN544-1)*3+$AO544+5,$AP544+20)))&gt;=1,0,INDIRECT(ADDRESS(($AN544-1)*3+$AO544+5,$AP544+20)))))</f>
        <v>0</v>
      </c>
      <c r="AT544" s="468">
        <f ca="1">COUNTIF(INDIRECT("U"&amp;(ROW()+12*(($AN544-1)*3+$AO544)-ROW())/12+5):INDIRECT("AF"&amp;(ROW()+12*(($AN544-1)*3+$AO544)-ROW())/12+5),AS544)</f>
        <v>0</v>
      </c>
      <c r="AU544" s="468">
        <f ca="1">IF(AND(AQ544+AS544&gt;0,AR544+AT544&gt;0),COUNTIF(AU$6:AU543,"&gt;0")+1,0)</f>
        <v>0</v>
      </c>
    </row>
    <row r="545" spans="40:47" x14ac:dyDescent="0.15">
      <c r="AN545" s="468">
        <v>15</v>
      </c>
      <c r="AO545" s="468">
        <v>3</v>
      </c>
      <c r="AP545" s="468">
        <v>12</v>
      </c>
      <c r="AQ545" s="476">
        <f ca="1">IF($AP545=1,IF(INDIRECT(ADDRESS(($AN545-1)*3+$AO545+5,$AP545+7))="",0,INDIRECT(ADDRESS(($AN545-1)*3+$AO545+5,$AP545+7))),IF(INDIRECT(ADDRESS(($AN545-1)*3+$AO545+5,$AP545+7))="",0,IF(COUNTIF(INDIRECT(ADDRESS(($AN545-1)*36+($AO545-1)*12+6,COLUMN())):INDIRECT(ADDRESS(($AN545-1)*36+($AO545-1)*12+$AP545+4,COLUMN())),INDIRECT(ADDRESS(($AN545-1)*3+$AO545+5,$AP545+7)))&gt;=1,0,INDIRECT(ADDRESS(($AN545-1)*3+$AO545+5,$AP545+7)))))</f>
        <v>0</v>
      </c>
      <c r="AR545" s="468">
        <f ca="1">COUNTIF(INDIRECT("H"&amp;(ROW()+12*(($AN545-1)*3+$AO545)-ROW())/12+5):INDIRECT("S"&amp;(ROW()+12*(($AN545-1)*3+$AO545)-ROW())/12+5),AQ545)</f>
        <v>0</v>
      </c>
      <c r="AS545" s="476">
        <f ca="1">IF($AP545=1,IF(INDIRECT(ADDRESS(($AN545-1)*3+$AO545+5,$AP545+20))="",0,INDIRECT(ADDRESS(($AN545-1)*3+$AO545+5,$AP545+20))),IF(INDIRECT(ADDRESS(($AN545-1)*3+$AO545+5,$AP545+20))="",0,IF(COUNTIF(INDIRECT(ADDRESS(($AN545-1)*36+($AO545-1)*12+6,COLUMN())):INDIRECT(ADDRESS(($AN545-1)*36+($AO545-1)*12+$AP545+4,COLUMN())),INDIRECT(ADDRESS(($AN545-1)*3+$AO545+5,$AP545+20)))&gt;=1,0,INDIRECT(ADDRESS(($AN545-1)*3+$AO545+5,$AP545+20)))))</f>
        <v>0</v>
      </c>
      <c r="AT545" s="468">
        <f ca="1">COUNTIF(INDIRECT("U"&amp;(ROW()+12*(($AN545-1)*3+$AO545)-ROW())/12+5):INDIRECT("AF"&amp;(ROW()+12*(($AN545-1)*3+$AO545)-ROW())/12+5),AS545)</f>
        <v>0</v>
      </c>
      <c r="AU545" s="468">
        <f ca="1">IF(AND(AQ545+AS545&gt;0,AR545+AT545&gt;0),COUNTIF(AU$6:AU544,"&gt;0")+1,0)</f>
        <v>0</v>
      </c>
    </row>
    <row r="546" spans="40:47" x14ac:dyDescent="0.15">
      <c r="AN546" s="468">
        <v>16</v>
      </c>
      <c r="AO546" s="468">
        <v>1</v>
      </c>
      <c r="AP546" s="468">
        <v>1</v>
      </c>
      <c r="AQ546" s="476">
        <f ca="1">IF($AP546=1,IF(INDIRECT(ADDRESS(($AN546-1)*3+$AO546+5,$AP546+7))="",0,INDIRECT(ADDRESS(($AN546-1)*3+$AO546+5,$AP546+7))),IF(INDIRECT(ADDRESS(($AN546-1)*3+$AO546+5,$AP546+7))="",0,IF(COUNTIF(INDIRECT(ADDRESS(($AN546-1)*36+($AO546-1)*12+6,COLUMN())):INDIRECT(ADDRESS(($AN546-1)*36+($AO546-1)*12+$AP546+4,COLUMN())),INDIRECT(ADDRESS(($AN546-1)*3+$AO546+5,$AP546+7)))&gt;=1,0,INDIRECT(ADDRESS(($AN546-1)*3+$AO546+5,$AP546+7)))))</f>
        <v>0</v>
      </c>
      <c r="AR546" s="468">
        <f ca="1">COUNTIF(INDIRECT("H"&amp;(ROW()+12*(($AN546-1)*3+$AO546)-ROW())/12+5):INDIRECT("S"&amp;(ROW()+12*(($AN546-1)*3+$AO546)-ROW())/12+5),AQ546)</f>
        <v>0</v>
      </c>
      <c r="AS546" s="476">
        <f ca="1">IF($AP546=1,IF(INDIRECT(ADDRESS(($AN546-1)*3+$AO546+5,$AP546+20))="",0,INDIRECT(ADDRESS(($AN546-1)*3+$AO546+5,$AP546+20))),IF(INDIRECT(ADDRESS(($AN546-1)*3+$AO546+5,$AP546+20))="",0,IF(COUNTIF(INDIRECT(ADDRESS(($AN546-1)*36+($AO546-1)*12+6,COLUMN())):INDIRECT(ADDRESS(($AN546-1)*36+($AO546-1)*12+$AP546+4,COLUMN())),INDIRECT(ADDRESS(($AN546-1)*3+$AO546+5,$AP546+20)))&gt;=1,0,INDIRECT(ADDRESS(($AN546-1)*3+$AO546+5,$AP546+20)))))</f>
        <v>0</v>
      </c>
      <c r="AT546" s="468">
        <f ca="1">COUNTIF(INDIRECT("U"&amp;(ROW()+12*(($AN546-1)*3+$AO546)-ROW())/12+5):INDIRECT("AF"&amp;(ROW()+12*(($AN546-1)*3+$AO546)-ROW())/12+5),AS546)</f>
        <v>0</v>
      </c>
      <c r="AU546" s="468">
        <f ca="1">IF(AND(AQ546+AS546&gt;0,AR546+AT546&gt;0),COUNTIF(AU$6:AU545,"&gt;0")+1,0)</f>
        <v>0</v>
      </c>
    </row>
    <row r="547" spans="40:47" x14ac:dyDescent="0.15">
      <c r="AN547" s="468">
        <v>16</v>
      </c>
      <c r="AO547" s="468">
        <v>1</v>
      </c>
      <c r="AP547" s="468">
        <v>2</v>
      </c>
      <c r="AQ547" s="476">
        <f ca="1">IF($AP547=1,IF(INDIRECT(ADDRESS(($AN547-1)*3+$AO547+5,$AP547+7))="",0,INDIRECT(ADDRESS(($AN547-1)*3+$AO547+5,$AP547+7))),IF(INDIRECT(ADDRESS(($AN547-1)*3+$AO547+5,$AP547+7))="",0,IF(COUNTIF(INDIRECT(ADDRESS(($AN547-1)*36+($AO547-1)*12+6,COLUMN())):INDIRECT(ADDRESS(($AN547-1)*36+($AO547-1)*12+$AP547+4,COLUMN())),INDIRECT(ADDRESS(($AN547-1)*3+$AO547+5,$AP547+7)))&gt;=1,0,INDIRECT(ADDRESS(($AN547-1)*3+$AO547+5,$AP547+7)))))</f>
        <v>0</v>
      </c>
      <c r="AR547" s="468">
        <f ca="1">COUNTIF(INDIRECT("H"&amp;(ROW()+12*(($AN547-1)*3+$AO547)-ROW())/12+5):INDIRECT("S"&amp;(ROW()+12*(($AN547-1)*3+$AO547)-ROW())/12+5),AQ547)</f>
        <v>0</v>
      </c>
      <c r="AS547" s="476">
        <f ca="1">IF($AP547=1,IF(INDIRECT(ADDRESS(($AN547-1)*3+$AO547+5,$AP547+20))="",0,INDIRECT(ADDRESS(($AN547-1)*3+$AO547+5,$AP547+20))),IF(INDIRECT(ADDRESS(($AN547-1)*3+$AO547+5,$AP547+20))="",0,IF(COUNTIF(INDIRECT(ADDRESS(($AN547-1)*36+($AO547-1)*12+6,COLUMN())):INDIRECT(ADDRESS(($AN547-1)*36+($AO547-1)*12+$AP547+4,COLUMN())),INDIRECT(ADDRESS(($AN547-1)*3+$AO547+5,$AP547+20)))&gt;=1,0,INDIRECT(ADDRESS(($AN547-1)*3+$AO547+5,$AP547+20)))))</f>
        <v>0</v>
      </c>
      <c r="AT547" s="468">
        <f ca="1">COUNTIF(INDIRECT("U"&amp;(ROW()+12*(($AN547-1)*3+$AO547)-ROW())/12+5):INDIRECT("AF"&amp;(ROW()+12*(($AN547-1)*3+$AO547)-ROW())/12+5),AS547)</f>
        <v>0</v>
      </c>
      <c r="AU547" s="468">
        <f ca="1">IF(AND(AQ547+AS547&gt;0,AR547+AT547&gt;0),COUNTIF(AU$6:AU546,"&gt;0")+1,0)</f>
        <v>0</v>
      </c>
    </row>
    <row r="548" spans="40:47" x14ac:dyDescent="0.15">
      <c r="AN548" s="468">
        <v>16</v>
      </c>
      <c r="AO548" s="468">
        <v>1</v>
      </c>
      <c r="AP548" s="468">
        <v>3</v>
      </c>
      <c r="AQ548" s="476">
        <f ca="1">IF($AP548=1,IF(INDIRECT(ADDRESS(($AN548-1)*3+$AO548+5,$AP548+7))="",0,INDIRECT(ADDRESS(($AN548-1)*3+$AO548+5,$AP548+7))),IF(INDIRECT(ADDRESS(($AN548-1)*3+$AO548+5,$AP548+7))="",0,IF(COUNTIF(INDIRECT(ADDRESS(($AN548-1)*36+($AO548-1)*12+6,COLUMN())):INDIRECT(ADDRESS(($AN548-1)*36+($AO548-1)*12+$AP548+4,COLUMN())),INDIRECT(ADDRESS(($AN548-1)*3+$AO548+5,$AP548+7)))&gt;=1,0,INDIRECT(ADDRESS(($AN548-1)*3+$AO548+5,$AP548+7)))))</f>
        <v>0</v>
      </c>
      <c r="AR548" s="468">
        <f ca="1">COUNTIF(INDIRECT("H"&amp;(ROW()+12*(($AN548-1)*3+$AO548)-ROW())/12+5):INDIRECT("S"&amp;(ROW()+12*(($AN548-1)*3+$AO548)-ROW())/12+5),AQ548)</f>
        <v>0</v>
      </c>
      <c r="AS548" s="476">
        <f ca="1">IF($AP548=1,IF(INDIRECT(ADDRESS(($AN548-1)*3+$AO548+5,$AP548+20))="",0,INDIRECT(ADDRESS(($AN548-1)*3+$AO548+5,$AP548+20))),IF(INDIRECT(ADDRESS(($AN548-1)*3+$AO548+5,$AP548+20))="",0,IF(COUNTIF(INDIRECT(ADDRESS(($AN548-1)*36+($AO548-1)*12+6,COLUMN())):INDIRECT(ADDRESS(($AN548-1)*36+($AO548-1)*12+$AP548+4,COLUMN())),INDIRECT(ADDRESS(($AN548-1)*3+$AO548+5,$AP548+20)))&gt;=1,0,INDIRECT(ADDRESS(($AN548-1)*3+$AO548+5,$AP548+20)))))</f>
        <v>0</v>
      </c>
      <c r="AT548" s="468">
        <f ca="1">COUNTIF(INDIRECT("U"&amp;(ROW()+12*(($AN548-1)*3+$AO548)-ROW())/12+5):INDIRECT("AF"&amp;(ROW()+12*(($AN548-1)*3+$AO548)-ROW())/12+5),AS548)</f>
        <v>0</v>
      </c>
      <c r="AU548" s="468">
        <f ca="1">IF(AND(AQ548+AS548&gt;0,AR548+AT548&gt;0),COUNTIF(AU$6:AU547,"&gt;0")+1,0)</f>
        <v>0</v>
      </c>
    </row>
    <row r="549" spans="40:47" x14ac:dyDescent="0.15">
      <c r="AN549" s="468">
        <v>16</v>
      </c>
      <c r="AO549" s="468">
        <v>1</v>
      </c>
      <c r="AP549" s="468">
        <v>4</v>
      </c>
      <c r="AQ549" s="476">
        <f ca="1">IF($AP549=1,IF(INDIRECT(ADDRESS(($AN549-1)*3+$AO549+5,$AP549+7))="",0,INDIRECT(ADDRESS(($AN549-1)*3+$AO549+5,$AP549+7))),IF(INDIRECT(ADDRESS(($AN549-1)*3+$AO549+5,$AP549+7))="",0,IF(COUNTIF(INDIRECT(ADDRESS(($AN549-1)*36+($AO549-1)*12+6,COLUMN())):INDIRECT(ADDRESS(($AN549-1)*36+($AO549-1)*12+$AP549+4,COLUMN())),INDIRECT(ADDRESS(($AN549-1)*3+$AO549+5,$AP549+7)))&gt;=1,0,INDIRECT(ADDRESS(($AN549-1)*3+$AO549+5,$AP549+7)))))</f>
        <v>0</v>
      </c>
      <c r="AR549" s="468">
        <f ca="1">COUNTIF(INDIRECT("H"&amp;(ROW()+12*(($AN549-1)*3+$AO549)-ROW())/12+5):INDIRECT("S"&amp;(ROW()+12*(($AN549-1)*3+$AO549)-ROW())/12+5),AQ549)</f>
        <v>0</v>
      </c>
      <c r="AS549" s="476">
        <f ca="1">IF($AP549=1,IF(INDIRECT(ADDRESS(($AN549-1)*3+$AO549+5,$AP549+20))="",0,INDIRECT(ADDRESS(($AN549-1)*3+$AO549+5,$AP549+20))),IF(INDIRECT(ADDRESS(($AN549-1)*3+$AO549+5,$AP549+20))="",0,IF(COUNTIF(INDIRECT(ADDRESS(($AN549-1)*36+($AO549-1)*12+6,COLUMN())):INDIRECT(ADDRESS(($AN549-1)*36+($AO549-1)*12+$AP549+4,COLUMN())),INDIRECT(ADDRESS(($AN549-1)*3+$AO549+5,$AP549+20)))&gt;=1,0,INDIRECT(ADDRESS(($AN549-1)*3+$AO549+5,$AP549+20)))))</f>
        <v>0</v>
      </c>
      <c r="AT549" s="468">
        <f ca="1">COUNTIF(INDIRECT("U"&amp;(ROW()+12*(($AN549-1)*3+$AO549)-ROW())/12+5):INDIRECT("AF"&amp;(ROW()+12*(($AN549-1)*3+$AO549)-ROW())/12+5),AS549)</f>
        <v>0</v>
      </c>
      <c r="AU549" s="468">
        <f ca="1">IF(AND(AQ549+AS549&gt;0,AR549+AT549&gt;0),COUNTIF(AU$6:AU548,"&gt;0")+1,0)</f>
        <v>0</v>
      </c>
    </row>
    <row r="550" spans="40:47" x14ac:dyDescent="0.15">
      <c r="AN550" s="468">
        <v>16</v>
      </c>
      <c r="AO550" s="468">
        <v>1</v>
      </c>
      <c r="AP550" s="468">
        <v>5</v>
      </c>
      <c r="AQ550" s="476">
        <f ca="1">IF($AP550=1,IF(INDIRECT(ADDRESS(($AN550-1)*3+$AO550+5,$AP550+7))="",0,INDIRECT(ADDRESS(($AN550-1)*3+$AO550+5,$AP550+7))),IF(INDIRECT(ADDRESS(($AN550-1)*3+$AO550+5,$AP550+7))="",0,IF(COUNTIF(INDIRECT(ADDRESS(($AN550-1)*36+($AO550-1)*12+6,COLUMN())):INDIRECT(ADDRESS(($AN550-1)*36+($AO550-1)*12+$AP550+4,COLUMN())),INDIRECT(ADDRESS(($AN550-1)*3+$AO550+5,$AP550+7)))&gt;=1,0,INDIRECT(ADDRESS(($AN550-1)*3+$AO550+5,$AP550+7)))))</f>
        <v>0</v>
      </c>
      <c r="AR550" s="468">
        <f ca="1">COUNTIF(INDIRECT("H"&amp;(ROW()+12*(($AN550-1)*3+$AO550)-ROW())/12+5):INDIRECT("S"&amp;(ROW()+12*(($AN550-1)*3+$AO550)-ROW())/12+5),AQ550)</f>
        <v>0</v>
      </c>
      <c r="AS550" s="476">
        <f ca="1">IF($AP550=1,IF(INDIRECT(ADDRESS(($AN550-1)*3+$AO550+5,$AP550+20))="",0,INDIRECT(ADDRESS(($AN550-1)*3+$AO550+5,$AP550+20))),IF(INDIRECT(ADDRESS(($AN550-1)*3+$AO550+5,$AP550+20))="",0,IF(COUNTIF(INDIRECT(ADDRESS(($AN550-1)*36+($AO550-1)*12+6,COLUMN())):INDIRECT(ADDRESS(($AN550-1)*36+($AO550-1)*12+$AP550+4,COLUMN())),INDIRECT(ADDRESS(($AN550-1)*3+$AO550+5,$AP550+20)))&gt;=1,0,INDIRECT(ADDRESS(($AN550-1)*3+$AO550+5,$AP550+20)))))</f>
        <v>0</v>
      </c>
      <c r="AT550" s="468">
        <f ca="1">COUNTIF(INDIRECT("U"&amp;(ROW()+12*(($AN550-1)*3+$AO550)-ROW())/12+5):INDIRECT("AF"&amp;(ROW()+12*(($AN550-1)*3+$AO550)-ROW())/12+5),AS550)</f>
        <v>0</v>
      </c>
      <c r="AU550" s="468">
        <f ca="1">IF(AND(AQ550+AS550&gt;0,AR550+AT550&gt;0),COUNTIF(AU$6:AU549,"&gt;0")+1,0)</f>
        <v>0</v>
      </c>
    </row>
    <row r="551" spans="40:47" x14ac:dyDescent="0.15">
      <c r="AN551" s="468">
        <v>16</v>
      </c>
      <c r="AO551" s="468">
        <v>1</v>
      </c>
      <c r="AP551" s="468">
        <v>6</v>
      </c>
      <c r="AQ551" s="476">
        <f ca="1">IF($AP551=1,IF(INDIRECT(ADDRESS(($AN551-1)*3+$AO551+5,$AP551+7))="",0,INDIRECT(ADDRESS(($AN551-1)*3+$AO551+5,$AP551+7))),IF(INDIRECT(ADDRESS(($AN551-1)*3+$AO551+5,$AP551+7))="",0,IF(COUNTIF(INDIRECT(ADDRESS(($AN551-1)*36+($AO551-1)*12+6,COLUMN())):INDIRECT(ADDRESS(($AN551-1)*36+($AO551-1)*12+$AP551+4,COLUMN())),INDIRECT(ADDRESS(($AN551-1)*3+$AO551+5,$AP551+7)))&gt;=1,0,INDIRECT(ADDRESS(($AN551-1)*3+$AO551+5,$AP551+7)))))</f>
        <v>0</v>
      </c>
      <c r="AR551" s="468">
        <f ca="1">COUNTIF(INDIRECT("H"&amp;(ROW()+12*(($AN551-1)*3+$AO551)-ROW())/12+5):INDIRECT("S"&amp;(ROW()+12*(($AN551-1)*3+$AO551)-ROW())/12+5),AQ551)</f>
        <v>0</v>
      </c>
      <c r="AS551" s="476">
        <f ca="1">IF($AP551=1,IF(INDIRECT(ADDRESS(($AN551-1)*3+$AO551+5,$AP551+20))="",0,INDIRECT(ADDRESS(($AN551-1)*3+$AO551+5,$AP551+20))),IF(INDIRECT(ADDRESS(($AN551-1)*3+$AO551+5,$AP551+20))="",0,IF(COUNTIF(INDIRECT(ADDRESS(($AN551-1)*36+($AO551-1)*12+6,COLUMN())):INDIRECT(ADDRESS(($AN551-1)*36+($AO551-1)*12+$AP551+4,COLUMN())),INDIRECT(ADDRESS(($AN551-1)*3+$AO551+5,$AP551+20)))&gt;=1,0,INDIRECT(ADDRESS(($AN551-1)*3+$AO551+5,$AP551+20)))))</f>
        <v>0</v>
      </c>
      <c r="AT551" s="468">
        <f ca="1">COUNTIF(INDIRECT("U"&amp;(ROW()+12*(($AN551-1)*3+$AO551)-ROW())/12+5):INDIRECT("AF"&amp;(ROW()+12*(($AN551-1)*3+$AO551)-ROW())/12+5),AS551)</f>
        <v>0</v>
      </c>
      <c r="AU551" s="468">
        <f ca="1">IF(AND(AQ551+AS551&gt;0,AR551+AT551&gt;0),COUNTIF(AU$6:AU550,"&gt;0")+1,0)</f>
        <v>0</v>
      </c>
    </row>
    <row r="552" spans="40:47" x14ac:dyDescent="0.15">
      <c r="AN552" s="468">
        <v>16</v>
      </c>
      <c r="AO552" s="468">
        <v>1</v>
      </c>
      <c r="AP552" s="468">
        <v>7</v>
      </c>
      <c r="AQ552" s="476">
        <f ca="1">IF($AP552=1,IF(INDIRECT(ADDRESS(($AN552-1)*3+$AO552+5,$AP552+7))="",0,INDIRECT(ADDRESS(($AN552-1)*3+$AO552+5,$AP552+7))),IF(INDIRECT(ADDRESS(($AN552-1)*3+$AO552+5,$AP552+7))="",0,IF(COUNTIF(INDIRECT(ADDRESS(($AN552-1)*36+($AO552-1)*12+6,COLUMN())):INDIRECT(ADDRESS(($AN552-1)*36+($AO552-1)*12+$AP552+4,COLUMN())),INDIRECT(ADDRESS(($AN552-1)*3+$AO552+5,$AP552+7)))&gt;=1,0,INDIRECT(ADDRESS(($AN552-1)*3+$AO552+5,$AP552+7)))))</f>
        <v>0</v>
      </c>
      <c r="AR552" s="468">
        <f ca="1">COUNTIF(INDIRECT("H"&amp;(ROW()+12*(($AN552-1)*3+$AO552)-ROW())/12+5):INDIRECT("S"&amp;(ROW()+12*(($AN552-1)*3+$AO552)-ROW())/12+5),AQ552)</f>
        <v>0</v>
      </c>
      <c r="AS552" s="476">
        <f ca="1">IF($AP552=1,IF(INDIRECT(ADDRESS(($AN552-1)*3+$AO552+5,$AP552+20))="",0,INDIRECT(ADDRESS(($AN552-1)*3+$AO552+5,$AP552+20))),IF(INDIRECT(ADDRESS(($AN552-1)*3+$AO552+5,$AP552+20))="",0,IF(COUNTIF(INDIRECT(ADDRESS(($AN552-1)*36+($AO552-1)*12+6,COLUMN())):INDIRECT(ADDRESS(($AN552-1)*36+($AO552-1)*12+$AP552+4,COLUMN())),INDIRECT(ADDRESS(($AN552-1)*3+$AO552+5,$AP552+20)))&gt;=1,0,INDIRECT(ADDRESS(($AN552-1)*3+$AO552+5,$AP552+20)))))</f>
        <v>0</v>
      </c>
      <c r="AT552" s="468">
        <f ca="1">COUNTIF(INDIRECT("U"&amp;(ROW()+12*(($AN552-1)*3+$AO552)-ROW())/12+5):INDIRECT("AF"&amp;(ROW()+12*(($AN552-1)*3+$AO552)-ROW())/12+5),AS552)</f>
        <v>0</v>
      </c>
      <c r="AU552" s="468">
        <f ca="1">IF(AND(AQ552+AS552&gt;0,AR552+AT552&gt;0),COUNTIF(AU$6:AU551,"&gt;0")+1,0)</f>
        <v>0</v>
      </c>
    </row>
    <row r="553" spans="40:47" x14ac:dyDescent="0.15">
      <c r="AN553" s="468">
        <v>16</v>
      </c>
      <c r="AO553" s="468">
        <v>1</v>
      </c>
      <c r="AP553" s="468">
        <v>8</v>
      </c>
      <c r="AQ553" s="476">
        <f ca="1">IF($AP553=1,IF(INDIRECT(ADDRESS(($AN553-1)*3+$AO553+5,$AP553+7))="",0,INDIRECT(ADDRESS(($AN553-1)*3+$AO553+5,$AP553+7))),IF(INDIRECT(ADDRESS(($AN553-1)*3+$AO553+5,$AP553+7))="",0,IF(COUNTIF(INDIRECT(ADDRESS(($AN553-1)*36+($AO553-1)*12+6,COLUMN())):INDIRECT(ADDRESS(($AN553-1)*36+($AO553-1)*12+$AP553+4,COLUMN())),INDIRECT(ADDRESS(($AN553-1)*3+$AO553+5,$AP553+7)))&gt;=1,0,INDIRECT(ADDRESS(($AN553-1)*3+$AO553+5,$AP553+7)))))</f>
        <v>0</v>
      </c>
      <c r="AR553" s="468">
        <f ca="1">COUNTIF(INDIRECT("H"&amp;(ROW()+12*(($AN553-1)*3+$AO553)-ROW())/12+5):INDIRECT("S"&amp;(ROW()+12*(($AN553-1)*3+$AO553)-ROW())/12+5),AQ553)</f>
        <v>0</v>
      </c>
      <c r="AS553" s="476">
        <f ca="1">IF($AP553=1,IF(INDIRECT(ADDRESS(($AN553-1)*3+$AO553+5,$AP553+20))="",0,INDIRECT(ADDRESS(($AN553-1)*3+$AO553+5,$AP553+20))),IF(INDIRECT(ADDRESS(($AN553-1)*3+$AO553+5,$AP553+20))="",0,IF(COUNTIF(INDIRECT(ADDRESS(($AN553-1)*36+($AO553-1)*12+6,COLUMN())):INDIRECT(ADDRESS(($AN553-1)*36+($AO553-1)*12+$AP553+4,COLUMN())),INDIRECT(ADDRESS(($AN553-1)*3+$AO553+5,$AP553+20)))&gt;=1,0,INDIRECT(ADDRESS(($AN553-1)*3+$AO553+5,$AP553+20)))))</f>
        <v>0</v>
      </c>
      <c r="AT553" s="468">
        <f ca="1">COUNTIF(INDIRECT("U"&amp;(ROW()+12*(($AN553-1)*3+$AO553)-ROW())/12+5):INDIRECT("AF"&amp;(ROW()+12*(($AN553-1)*3+$AO553)-ROW())/12+5),AS553)</f>
        <v>0</v>
      </c>
      <c r="AU553" s="468">
        <f ca="1">IF(AND(AQ553+AS553&gt;0,AR553+AT553&gt;0),COUNTIF(AU$6:AU552,"&gt;0")+1,0)</f>
        <v>0</v>
      </c>
    </row>
    <row r="554" spans="40:47" x14ac:dyDescent="0.15">
      <c r="AN554" s="468">
        <v>16</v>
      </c>
      <c r="AO554" s="468">
        <v>1</v>
      </c>
      <c r="AP554" s="468">
        <v>9</v>
      </c>
      <c r="AQ554" s="476">
        <f ca="1">IF($AP554=1,IF(INDIRECT(ADDRESS(($AN554-1)*3+$AO554+5,$AP554+7))="",0,INDIRECT(ADDRESS(($AN554-1)*3+$AO554+5,$AP554+7))),IF(INDIRECT(ADDRESS(($AN554-1)*3+$AO554+5,$AP554+7))="",0,IF(COUNTIF(INDIRECT(ADDRESS(($AN554-1)*36+($AO554-1)*12+6,COLUMN())):INDIRECT(ADDRESS(($AN554-1)*36+($AO554-1)*12+$AP554+4,COLUMN())),INDIRECT(ADDRESS(($AN554-1)*3+$AO554+5,$AP554+7)))&gt;=1,0,INDIRECT(ADDRESS(($AN554-1)*3+$AO554+5,$AP554+7)))))</f>
        <v>0</v>
      </c>
      <c r="AR554" s="468">
        <f ca="1">COUNTIF(INDIRECT("H"&amp;(ROW()+12*(($AN554-1)*3+$AO554)-ROW())/12+5):INDIRECT("S"&amp;(ROW()+12*(($AN554-1)*3+$AO554)-ROW())/12+5),AQ554)</f>
        <v>0</v>
      </c>
      <c r="AS554" s="476">
        <f ca="1">IF($AP554=1,IF(INDIRECT(ADDRESS(($AN554-1)*3+$AO554+5,$AP554+20))="",0,INDIRECT(ADDRESS(($AN554-1)*3+$AO554+5,$AP554+20))),IF(INDIRECT(ADDRESS(($AN554-1)*3+$AO554+5,$AP554+20))="",0,IF(COUNTIF(INDIRECT(ADDRESS(($AN554-1)*36+($AO554-1)*12+6,COLUMN())):INDIRECT(ADDRESS(($AN554-1)*36+($AO554-1)*12+$AP554+4,COLUMN())),INDIRECT(ADDRESS(($AN554-1)*3+$AO554+5,$AP554+20)))&gt;=1,0,INDIRECT(ADDRESS(($AN554-1)*3+$AO554+5,$AP554+20)))))</f>
        <v>0</v>
      </c>
      <c r="AT554" s="468">
        <f ca="1">COUNTIF(INDIRECT("U"&amp;(ROW()+12*(($AN554-1)*3+$AO554)-ROW())/12+5):INDIRECT("AF"&amp;(ROW()+12*(($AN554-1)*3+$AO554)-ROW())/12+5),AS554)</f>
        <v>0</v>
      </c>
      <c r="AU554" s="468">
        <f ca="1">IF(AND(AQ554+AS554&gt;0,AR554+AT554&gt;0),COUNTIF(AU$6:AU553,"&gt;0")+1,0)</f>
        <v>0</v>
      </c>
    </row>
    <row r="555" spans="40:47" x14ac:dyDescent="0.15">
      <c r="AN555" s="468">
        <v>16</v>
      </c>
      <c r="AO555" s="468">
        <v>1</v>
      </c>
      <c r="AP555" s="468">
        <v>10</v>
      </c>
      <c r="AQ555" s="476">
        <f ca="1">IF($AP555=1,IF(INDIRECT(ADDRESS(($AN555-1)*3+$AO555+5,$AP555+7))="",0,INDIRECT(ADDRESS(($AN555-1)*3+$AO555+5,$AP555+7))),IF(INDIRECT(ADDRESS(($AN555-1)*3+$AO555+5,$AP555+7))="",0,IF(COUNTIF(INDIRECT(ADDRESS(($AN555-1)*36+($AO555-1)*12+6,COLUMN())):INDIRECT(ADDRESS(($AN555-1)*36+($AO555-1)*12+$AP555+4,COLUMN())),INDIRECT(ADDRESS(($AN555-1)*3+$AO555+5,$AP555+7)))&gt;=1,0,INDIRECT(ADDRESS(($AN555-1)*3+$AO555+5,$AP555+7)))))</f>
        <v>0</v>
      </c>
      <c r="AR555" s="468">
        <f ca="1">COUNTIF(INDIRECT("H"&amp;(ROW()+12*(($AN555-1)*3+$AO555)-ROW())/12+5):INDIRECT("S"&amp;(ROW()+12*(($AN555-1)*3+$AO555)-ROW())/12+5),AQ555)</f>
        <v>0</v>
      </c>
      <c r="AS555" s="476">
        <f ca="1">IF($AP555=1,IF(INDIRECT(ADDRESS(($AN555-1)*3+$AO555+5,$AP555+20))="",0,INDIRECT(ADDRESS(($AN555-1)*3+$AO555+5,$AP555+20))),IF(INDIRECT(ADDRESS(($AN555-1)*3+$AO555+5,$AP555+20))="",0,IF(COUNTIF(INDIRECT(ADDRESS(($AN555-1)*36+($AO555-1)*12+6,COLUMN())):INDIRECT(ADDRESS(($AN555-1)*36+($AO555-1)*12+$AP555+4,COLUMN())),INDIRECT(ADDRESS(($AN555-1)*3+$AO555+5,$AP555+20)))&gt;=1,0,INDIRECT(ADDRESS(($AN555-1)*3+$AO555+5,$AP555+20)))))</f>
        <v>0</v>
      </c>
      <c r="AT555" s="468">
        <f ca="1">COUNTIF(INDIRECT("U"&amp;(ROW()+12*(($AN555-1)*3+$AO555)-ROW())/12+5):INDIRECT("AF"&amp;(ROW()+12*(($AN555-1)*3+$AO555)-ROW())/12+5),AS555)</f>
        <v>0</v>
      </c>
      <c r="AU555" s="468">
        <f ca="1">IF(AND(AQ555+AS555&gt;0,AR555+AT555&gt;0),COUNTIF(AU$6:AU554,"&gt;0")+1,0)</f>
        <v>0</v>
      </c>
    </row>
    <row r="556" spans="40:47" x14ac:dyDescent="0.15">
      <c r="AN556" s="468">
        <v>16</v>
      </c>
      <c r="AO556" s="468">
        <v>1</v>
      </c>
      <c r="AP556" s="468">
        <v>11</v>
      </c>
      <c r="AQ556" s="476">
        <f ca="1">IF($AP556=1,IF(INDIRECT(ADDRESS(($AN556-1)*3+$AO556+5,$AP556+7))="",0,INDIRECT(ADDRESS(($AN556-1)*3+$AO556+5,$AP556+7))),IF(INDIRECT(ADDRESS(($AN556-1)*3+$AO556+5,$AP556+7))="",0,IF(COUNTIF(INDIRECT(ADDRESS(($AN556-1)*36+($AO556-1)*12+6,COLUMN())):INDIRECT(ADDRESS(($AN556-1)*36+($AO556-1)*12+$AP556+4,COLUMN())),INDIRECT(ADDRESS(($AN556-1)*3+$AO556+5,$AP556+7)))&gt;=1,0,INDIRECT(ADDRESS(($AN556-1)*3+$AO556+5,$AP556+7)))))</f>
        <v>0</v>
      </c>
      <c r="AR556" s="468">
        <f ca="1">COUNTIF(INDIRECT("H"&amp;(ROW()+12*(($AN556-1)*3+$AO556)-ROW())/12+5):INDIRECT("S"&amp;(ROW()+12*(($AN556-1)*3+$AO556)-ROW())/12+5),AQ556)</f>
        <v>0</v>
      </c>
      <c r="AS556" s="476">
        <f ca="1">IF($AP556=1,IF(INDIRECT(ADDRESS(($AN556-1)*3+$AO556+5,$AP556+20))="",0,INDIRECT(ADDRESS(($AN556-1)*3+$AO556+5,$AP556+20))),IF(INDIRECT(ADDRESS(($AN556-1)*3+$AO556+5,$AP556+20))="",0,IF(COUNTIF(INDIRECT(ADDRESS(($AN556-1)*36+($AO556-1)*12+6,COLUMN())):INDIRECT(ADDRESS(($AN556-1)*36+($AO556-1)*12+$AP556+4,COLUMN())),INDIRECT(ADDRESS(($AN556-1)*3+$AO556+5,$AP556+20)))&gt;=1,0,INDIRECT(ADDRESS(($AN556-1)*3+$AO556+5,$AP556+20)))))</f>
        <v>0</v>
      </c>
      <c r="AT556" s="468">
        <f ca="1">COUNTIF(INDIRECT("U"&amp;(ROW()+12*(($AN556-1)*3+$AO556)-ROW())/12+5):INDIRECT("AF"&amp;(ROW()+12*(($AN556-1)*3+$AO556)-ROW())/12+5),AS556)</f>
        <v>0</v>
      </c>
      <c r="AU556" s="468">
        <f ca="1">IF(AND(AQ556+AS556&gt;0,AR556+AT556&gt;0),COUNTIF(AU$6:AU555,"&gt;0")+1,0)</f>
        <v>0</v>
      </c>
    </row>
    <row r="557" spans="40:47" x14ac:dyDescent="0.15">
      <c r="AN557" s="468">
        <v>16</v>
      </c>
      <c r="AO557" s="468">
        <v>1</v>
      </c>
      <c r="AP557" s="468">
        <v>12</v>
      </c>
      <c r="AQ557" s="476">
        <f ca="1">IF($AP557=1,IF(INDIRECT(ADDRESS(($AN557-1)*3+$AO557+5,$AP557+7))="",0,INDIRECT(ADDRESS(($AN557-1)*3+$AO557+5,$AP557+7))),IF(INDIRECT(ADDRESS(($AN557-1)*3+$AO557+5,$AP557+7))="",0,IF(COUNTIF(INDIRECT(ADDRESS(($AN557-1)*36+($AO557-1)*12+6,COLUMN())):INDIRECT(ADDRESS(($AN557-1)*36+($AO557-1)*12+$AP557+4,COLUMN())),INDIRECT(ADDRESS(($AN557-1)*3+$AO557+5,$AP557+7)))&gt;=1,0,INDIRECT(ADDRESS(($AN557-1)*3+$AO557+5,$AP557+7)))))</f>
        <v>0</v>
      </c>
      <c r="AR557" s="468">
        <f ca="1">COUNTIF(INDIRECT("H"&amp;(ROW()+12*(($AN557-1)*3+$AO557)-ROW())/12+5):INDIRECT("S"&amp;(ROW()+12*(($AN557-1)*3+$AO557)-ROW())/12+5),AQ557)</f>
        <v>0</v>
      </c>
      <c r="AS557" s="476">
        <f ca="1">IF($AP557=1,IF(INDIRECT(ADDRESS(($AN557-1)*3+$AO557+5,$AP557+20))="",0,INDIRECT(ADDRESS(($AN557-1)*3+$AO557+5,$AP557+20))),IF(INDIRECT(ADDRESS(($AN557-1)*3+$AO557+5,$AP557+20))="",0,IF(COUNTIF(INDIRECT(ADDRESS(($AN557-1)*36+($AO557-1)*12+6,COLUMN())):INDIRECT(ADDRESS(($AN557-1)*36+($AO557-1)*12+$AP557+4,COLUMN())),INDIRECT(ADDRESS(($AN557-1)*3+$AO557+5,$AP557+20)))&gt;=1,0,INDIRECT(ADDRESS(($AN557-1)*3+$AO557+5,$AP557+20)))))</f>
        <v>0</v>
      </c>
      <c r="AT557" s="468">
        <f ca="1">COUNTIF(INDIRECT("U"&amp;(ROW()+12*(($AN557-1)*3+$AO557)-ROW())/12+5):INDIRECT("AF"&amp;(ROW()+12*(($AN557-1)*3+$AO557)-ROW())/12+5),AS557)</f>
        <v>0</v>
      </c>
      <c r="AU557" s="468">
        <f ca="1">IF(AND(AQ557+AS557&gt;0,AR557+AT557&gt;0),COUNTIF(AU$6:AU556,"&gt;0")+1,0)</f>
        <v>0</v>
      </c>
    </row>
    <row r="558" spans="40:47" x14ac:dyDescent="0.15">
      <c r="AN558" s="468">
        <v>16</v>
      </c>
      <c r="AO558" s="468">
        <v>2</v>
      </c>
      <c r="AP558" s="468">
        <v>1</v>
      </c>
      <c r="AQ558" s="476">
        <f ca="1">IF($AP558=1,IF(INDIRECT(ADDRESS(($AN558-1)*3+$AO558+5,$AP558+7))="",0,INDIRECT(ADDRESS(($AN558-1)*3+$AO558+5,$AP558+7))),IF(INDIRECT(ADDRESS(($AN558-1)*3+$AO558+5,$AP558+7))="",0,IF(COUNTIF(INDIRECT(ADDRESS(($AN558-1)*36+($AO558-1)*12+6,COLUMN())):INDIRECT(ADDRESS(($AN558-1)*36+($AO558-1)*12+$AP558+4,COLUMN())),INDIRECT(ADDRESS(($AN558-1)*3+$AO558+5,$AP558+7)))&gt;=1,0,INDIRECT(ADDRESS(($AN558-1)*3+$AO558+5,$AP558+7)))))</f>
        <v>0</v>
      </c>
      <c r="AR558" s="468">
        <f ca="1">COUNTIF(INDIRECT("H"&amp;(ROW()+12*(($AN558-1)*3+$AO558)-ROW())/12+5):INDIRECT("S"&amp;(ROW()+12*(($AN558-1)*3+$AO558)-ROW())/12+5),AQ558)</f>
        <v>0</v>
      </c>
      <c r="AS558" s="476">
        <f ca="1">IF($AP558=1,IF(INDIRECT(ADDRESS(($AN558-1)*3+$AO558+5,$AP558+20))="",0,INDIRECT(ADDRESS(($AN558-1)*3+$AO558+5,$AP558+20))),IF(INDIRECT(ADDRESS(($AN558-1)*3+$AO558+5,$AP558+20))="",0,IF(COUNTIF(INDIRECT(ADDRESS(($AN558-1)*36+($AO558-1)*12+6,COLUMN())):INDIRECT(ADDRESS(($AN558-1)*36+($AO558-1)*12+$AP558+4,COLUMN())),INDIRECT(ADDRESS(($AN558-1)*3+$AO558+5,$AP558+20)))&gt;=1,0,INDIRECT(ADDRESS(($AN558-1)*3+$AO558+5,$AP558+20)))))</f>
        <v>0</v>
      </c>
      <c r="AT558" s="468">
        <f ca="1">COUNTIF(INDIRECT("U"&amp;(ROW()+12*(($AN558-1)*3+$AO558)-ROW())/12+5):INDIRECT("AF"&amp;(ROW()+12*(($AN558-1)*3+$AO558)-ROW())/12+5),AS558)</f>
        <v>0</v>
      </c>
      <c r="AU558" s="468">
        <f ca="1">IF(AND(AQ558+AS558&gt;0,AR558+AT558&gt;0),COUNTIF(AU$6:AU557,"&gt;0")+1,0)</f>
        <v>0</v>
      </c>
    </row>
    <row r="559" spans="40:47" x14ac:dyDescent="0.15">
      <c r="AN559" s="468">
        <v>16</v>
      </c>
      <c r="AO559" s="468">
        <v>2</v>
      </c>
      <c r="AP559" s="468">
        <v>2</v>
      </c>
      <c r="AQ559" s="476">
        <f ca="1">IF($AP559=1,IF(INDIRECT(ADDRESS(($AN559-1)*3+$AO559+5,$AP559+7))="",0,INDIRECT(ADDRESS(($AN559-1)*3+$AO559+5,$AP559+7))),IF(INDIRECT(ADDRESS(($AN559-1)*3+$AO559+5,$AP559+7))="",0,IF(COUNTIF(INDIRECT(ADDRESS(($AN559-1)*36+($AO559-1)*12+6,COLUMN())):INDIRECT(ADDRESS(($AN559-1)*36+($AO559-1)*12+$AP559+4,COLUMN())),INDIRECT(ADDRESS(($AN559-1)*3+$AO559+5,$AP559+7)))&gt;=1,0,INDIRECT(ADDRESS(($AN559-1)*3+$AO559+5,$AP559+7)))))</f>
        <v>0</v>
      </c>
      <c r="AR559" s="468">
        <f ca="1">COUNTIF(INDIRECT("H"&amp;(ROW()+12*(($AN559-1)*3+$AO559)-ROW())/12+5):INDIRECT("S"&amp;(ROW()+12*(($AN559-1)*3+$AO559)-ROW())/12+5),AQ559)</f>
        <v>0</v>
      </c>
      <c r="AS559" s="476">
        <f ca="1">IF($AP559=1,IF(INDIRECT(ADDRESS(($AN559-1)*3+$AO559+5,$AP559+20))="",0,INDIRECT(ADDRESS(($AN559-1)*3+$AO559+5,$AP559+20))),IF(INDIRECT(ADDRESS(($AN559-1)*3+$AO559+5,$AP559+20))="",0,IF(COUNTIF(INDIRECT(ADDRESS(($AN559-1)*36+($AO559-1)*12+6,COLUMN())):INDIRECT(ADDRESS(($AN559-1)*36+($AO559-1)*12+$AP559+4,COLUMN())),INDIRECT(ADDRESS(($AN559-1)*3+$AO559+5,$AP559+20)))&gt;=1,0,INDIRECT(ADDRESS(($AN559-1)*3+$AO559+5,$AP559+20)))))</f>
        <v>0</v>
      </c>
      <c r="AT559" s="468">
        <f ca="1">COUNTIF(INDIRECT("U"&amp;(ROW()+12*(($AN559-1)*3+$AO559)-ROW())/12+5):INDIRECT("AF"&amp;(ROW()+12*(($AN559-1)*3+$AO559)-ROW())/12+5),AS559)</f>
        <v>0</v>
      </c>
      <c r="AU559" s="468">
        <f ca="1">IF(AND(AQ559+AS559&gt;0,AR559+AT559&gt;0),COUNTIF(AU$6:AU558,"&gt;0")+1,0)</f>
        <v>0</v>
      </c>
    </row>
    <row r="560" spans="40:47" x14ac:dyDescent="0.15">
      <c r="AN560" s="468">
        <v>16</v>
      </c>
      <c r="AO560" s="468">
        <v>2</v>
      </c>
      <c r="AP560" s="468">
        <v>3</v>
      </c>
      <c r="AQ560" s="476">
        <f ca="1">IF($AP560=1,IF(INDIRECT(ADDRESS(($AN560-1)*3+$AO560+5,$AP560+7))="",0,INDIRECT(ADDRESS(($AN560-1)*3+$AO560+5,$AP560+7))),IF(INDIRECT(ADDRESS(($AN560-1)*3+$AO560+5,$AP560+7))="",0,IF(COUNTIF(INDIRECT(ADDRESS(($AN560-1)*36+($AO560-1)*12+6,COLUMN())):INDIRECT(ADDRESS(($AN560-1)*36+($AO560-1)*12+$AP560+4,COLUMN())),INDIRECT(ADDRESS(($AN560-1)*3+$AO560+5,$AP560+7)))&gt;=1,0,INDIRECT(ADDRESS(($AN560-1)*3+$AO560+5,$AP560+7)))))</f>
        <v>0</v>
      </c>
      <c r="AR560" s="468">
        <f ca="1">COUNTIF(INDIRECT("H"&amp;(ROW()+12*(($AN560-1)*3+$AO560)-ROW())/12+5):INDIRECT("S"&amp;(ROW()+12*(($AN560-1)*3+$AO560)-ROW())/12+5),AQ560)</f>
        <v>0</v>
      </c>
      <c r="AS560" s="476">
        <f ca="1">IF($AP560=1,IF(INDIRECT(ADDRESS(($AN560-1)*3+$AO560+5,$AP560+20))="",0,INDIRECT(ADDRESS(($AN560-1)*3+$AO560+5,$AP560+20))),IF(INDIRECT(ADDRESS(($AN560-1)*3+$AO560+5,$AP560+20))="",0,IF(COUNTIF(INDIRECT(ADDRESS(($AN560-1)*36+($AO560-1)*12+6,COLUMN())):INDIRECT(ADDRESS(($AN560-1)*36+($AO560-1)*12+$AP560+4,COLUMN())),INDIRECT(ADDRESS(($AN560-1)*3+$AO560+5,$AP560+20)))&gt;=1,0,INDIRECT(ADDRESS(($AN560-1)*3+$AO560+5,$AP560+20)))))</f>
        <v>0</v>
      </c>
      <c r="AT560" s="468">
        <f ca="1">COUNTIF(INDIRECT("U"&amp;(ROW()+12*(($AN560-1)*3+$AO560)-ROW())/12+5):INDIRECT("AF"&amp;(ROW()+12*(($AN560-1)*3+$AO560)-ROW())/12+5),AS560)</f>
        <v>0</v>
      </c>
      <c r="AU560" s="468">
        <f ca="1">IF(AND(AQ560+AS560&gt;0,AR560+AT560&gt;0),COUNTIF(AU$6:AU559,"&gt;0")+1,0)</f>
        <v>0</v>
      </c>
    </row>
    <row r="561" spans="40:47" x14ac:dyDescent="0.15">
      <c r="AN561" s="468">
        <v>16</v>
      </c>
      <c r="AO561" s="468">
        <v>2</v>
      </c>
      <c r="AP561" s="468">
        <v>4</v>
      </c>
      <c r="AQ561" s="476">
        <f ca="1">IF($AP561=1,IF(INDIRECT(ADDRESS(($AN561-1)*3+$AO561+5,$AP561+7))="",0,INDIRECT(ADDRESS(($AN561-1)*3+$AO561+5,$AP561+7))),IF(INDIRECT(ADDRESS(($AN561-1)*3+$AO561+5,$AP561+7))="",0,IF(COUNTIF(INDIRECT(ADDRESS(($AN561-1)*36+($AO561-1)*12+6,COLUMN())):INDIRECT(ADDRESS(($AN561-1)*36+($AO561-1)*12+$AP561+4,COLUMN())),INDIRECT(ADDRESS(($AN561-1)*3+$AO561+5,$AP561+7)))&gt;=1,0,INDIRECT(ADDRESS(($AN561-1)*3+$AO561+5,$AP561+7)))))</f>
        <v>0</v>
      </c>
      <c r="AR561" s="468">
        <f ca="1">COUNTIF(INDIRECT("H"&amp;(ROW()+12*(($AN561-1)*3+$AO561)-ROW())/12+5):INDIRECT("S"&amp;(ROW()+12*(($AN561-1)*3+$AO561)-ROW())/12+5),AQ561)</f>
        <v>0</v>
      </c>
      <c r="AS561" s="476">
        <f ca="1">IF($AP561=1,IF(INDIRECT(ADDRESS(($AN561-1)*3+$AO561+5,$AP561+20))="",0,INDIRECT(ADDRESS(($AN561-1)*3+$AO561+5,$AP561+20))),IF(INDIRECT(ADDRESS(($AN561-1)*3+$AO561+5,$AP561+20))="",0,IF(COUNTIF(INDIRECT(ADDRESS(($AN561-1)*36+($AO561-1)*12+6,COLUMN())):INDIRECT(ADDRESS(($AN561-1)*36+($AO561-1)*12+$AP561+4,COLUMN())),INDIRECT(ADDRESS(($AN561-1)*3+$AO561+5,$AP561+20)))&gt;=1,0,INDIRECT(ADDRESS(($AN561-1)*3+$AO561+5,$AP561+20)))))</f>
        <v>0</v>
      </c>
      <c r="AT561" s="468">
        <f ca="1">COUNTIF(INDIRECT("U"&amp;(ROW()+12*(($AN561-1)*3+$AO561)-ROW())/12+5):INDIRECT("AF"&amp;(ROW()+12*(($AN561-1)*3+$AO561)-ROW())/12+5),AS561)</f>
        <v>0</v>
      </c>
      <c r="AU561" s="468">
        <f ca="1">IF(AND(AQ561+AS561&gt;0,AR561+AT561&gt;0),COUNTIF(AU$6:AU560,"&gt;0")+1,0)</f>
        <v>0</v>
      </c>
    </row>
    <row r="562" spans="40:47" x14ac:dyDescent="0.15">
      <c r="AN562" s="468">
        <v>16</v>
      </c>
      <c r="AO562" s="468">
        <v>2</v>
      </c>
      <c r="AP562" s="468">
        <v>5</v>
      </c>
      <c r="AQ562" s="476">
        <f ca="1">IF($AP562=1,IF(INDIRECT(ADDRESS(($AN562-1)*3+$AO562+5,$AP562+7))="",0,INDIRECT(ADDRESS(($AN562-1)*3+$AO562+5,$AP562+7))),IF(INDIRECT(ADDRESS(($AN562-1)*3+$AO562+5,$AP562+7))="",0,IF(COUNTIF(INDIRECT(ADDRESS(($AN562-1)*36+($AO562-1)*12+6,COLUMN())):INDIRECT(ADDRESS(($AN562-1)*36+($AO562-1)*12+$AP562+4,COLUMN())),INDIRECT(ADDRESS(($AN562-1)*3+$AO562+5,$AP562+7)))&gt;=1,0,INDIRECT(ADDRESS(($AN562-1)*3+$AO562+5,$AP562+7)))))</f>
        <v>0</v>
      </c>
      <c r="AR562" s="468">
        <f ca="1">COUNTIF(INDIRECT("H"&amp;(ROW()+12*(($AN562-1)*3+$AO562)-ROW())/12+5):INDIRECT("S"&amp;(ROW()+12*(($AN562-1)*3+$AO562)-ROW())/12+5),AQ562)</f>
        <v>0</v>
      </c>
      <c r="AS562" s="476">
        <f ca="1">IF($AP562=1,IF(INDIRECT(ADDRESS(($AN562-1)*3+$AO562+5,$AP562+20))="",0,INDIRECT(ADDRESS(($AN562-1)*3+$AO562+5,$AP562+20))),IF(INDIRECT(ADDRESS(($AN562-1)*3+$AO562+5,$AP562+20))="",0,IF(COUNTIF(INDIRECT(ADDRESS(($AN562-1)*36+($AO562-1)*12+6,COLUMN())):INDIRECT(ADDRESS(($AN562-1)*36+($AO562-1)*12+$AP562+4,COLUMN())),INDIRECT(ADDRESS(($AN562-1)*3+$AO562+5,$AP562+20)))&gt;=1,0,INDIRECT(ADDRESS(($AN562-1)*3+$AO562+5,$AP562+20)))))</f>
        <v>0</v>
      </c>
      <c r="AT562" s="468">
        <f ca="1">COUNTIF(INDIRECT("U"&amp;(ROW()+12*(($AN562-1)*3+$AO562)-ROW())/12+5):INDIRECT("AF"&amp;(ROW()+12*(($AN562-1)*3+$AO562)-ROW())/12+5),AS562)</f>
        <v>0</v>
      </c>
      <c r="AU562" s="468">
        <f ca="1">IF(AND(AQ562+AS562&gt;0,AR562+AT562&gt;0),COUNTIF(AU$6:AU561,"&gt;0")+1,0)</f>
        <v>0</v>
      </c>
    </row>
    <row r="563" spans="40:47" x14ac:dyDescent="0.15">
      <c r="AN563" s="468">
        <v>16</v>
      </c>
      <c r="AO563" s="468">
        <v>2</v>
      </c>
      <c r="AP563" s="468">
        <v>6</v>
      </c>
      <c r="AQ563" s="476">
        <f ca="1">IF($AP563=1,IF(INDIRECT(ADDRESS(($AN563-1)*3+$AO563+5,$AP563+7))="",0,INDIRECT(ADDRESS(($AN563-1)*3+$AO563+5,$AP563+7))),IF(INDIRECT(ADDRESS(($AN563-1)*3+$AO563+5,$AP563+7))="",0,IF(COUNTIF(INDIRECT(ADDRESS(($AN563-1)*36+($AO563-1)*12+6,COLUMN())):INDIRECT(ADDRESS(($AN563-1)*36+($AO563-1)*12+$AP563+4,COLUMN())),INDIRECT(ADDRESS(($AN563-1)*3+$AO563+5,$AP563+7)))&gt;=1,0,INDIRECT(ADDRESS(($AN563-1)*3+$AO563+5,$AP563+7)))))</f>
        <v>0</v>
      </c>
      <c r="AR563" s="468">
        <f ca="1">COUNTIF(INDIRECT("H"&amp;(ROW()+12*(($AN563-1)*3+$AO563)-ROW())/12+5):INDIRECT("S"&amp;(ROW()+12*(($AN563-1)*3+$AO563)-ROW())/12+5),AQ563)</f>
        <v>0</v>
      </c>
      <c r="AS563" s="476">
        <f ca="1">IF($AP563=1,IF(INDIRECT(ADDRESS(($AN563-1)*3+$AO563+5,$AP563+20))="",0,INDIRECT(ADDRESS(($AN563-1)*3+$AO563+5,$AP563+20))),IF(INDIRECT(ADDRESS(($AN563-1)*3+$AO563+5,$AP563+20))="",0,IF(COUNTIF(INDIRECT(ADDRESS(($AN563-1)*36+($AO563-1)*12+6,COLUMN())):INDIRECT(ADDRESS(($AN563-1)*36+($AO563-1)*12+$AP563+4,COLUMN())),INDIRECT(ADDRESS(($AN563-1)*3+$AO563+5,$AP563+20)))&gt;=1,0,INDIRECT(ADDRESS(($AN563-1)*3+$AO563+5,$AP563+20)))))</f>
        <v>0</v>
      </c>
      <c r="AT563" s="468">
        <f ca="1">COUNTIF(INDIRECT("U"&amp;(ROW()+12*(($AN563-1)*3+$AO563)-ROW())/12+5):INDIRECT("AF"&amp;(ROW()+12*(($AN563-1)*3+$AO563)-ROW())/12+5),AS563)</f>
        <v>0</v>
      </c>
      <c r="AU563" s="468">
        <f ca="1">IF(AND(AQ563+AS563&gt;0,AR563+AT563&gt;0),COUNTIF(AU$6:AU562,"&gt;0")+1,0)</f>
        <v>0</v>
      </c>
    </row>
    <row r="564" spans="40:47" x14ac:dyDescent="0.15">
      <c r="AN564" s="468">
        <v>16</v>
      </c>
      <c r="AO564" s="468">
        <v>2</v>
      </c>
      <c r="AP564" s="468">
        <v>7</v>
      </c>
      <c r="AQ564" s="476">
        <f ca="1">IF($AP564=1,IF(INDIRECT(ADDRESS(($AN564-1)*3+$AO564+5,$AP564+7))="",0,INDIRECT(ADDRESS(($AN564-1)*3+$AO564+5,$AP564+7))),IF(INDIRECT(ADDRESS(($AN564-1)*3+$AO564+5,$AP564+7))="",0,IF(COUNTIF(INDIRECT(ADDRESS(($AN564-1)*36+($AO564-1)*12+6,COLUMN())):INDIRECT(ADDRESS(($AN564-1)*36+($AO564-1)*12+$AP564+4,COLUMN())),INDIRECT(ADDRESS(($AN564-1)*3+$AO564+5,$AP564+7)))&gt;=1,0,INDIRECT(ADDRESS(($AN564-1)*3+$AO564+5,$AP564+7)))))</f>
        <v>0</v>
      </c>
      <c r="AR564" s="468">
        <f ca="1">COUNTIF(INDIRECT("H"&amp;(ROW()+12*(($AN564-1)*3+$AO564)-ROW())/12+5):INDIRECT("S"&amp;(ROW()+12*(($AN564-1)*3+$AO564)-ROW())/12+5),AQ564)</f>
        <v>0</v>
      </c>
      <c r="AS564" s="476">
        <f ca="1">IF($AP564=1,IF(INDIRECT(ADDRESS(($AN564-1)*3+$AO564+5,$AP564+20))="",0,INDIRECT(ADDRESS(($AN564-1)*3+$AO564+5,$AP564+20))),IF(INDIRECT(ADDRESS(($AN564-1)*3+$AO564+5,$AP564+20))="",0,IF(COUNTIF(INDIRECT(ADDRESS(($AN564-1)*36+($AO564-1)*12+6,COLUMN())):INDIRECT(ADDRESS(($AN564-1)*36+($AO564-1)*12+$AP564+4,COLUMN())),INDIRECT(ADDRESS(($AN564-1)*3+$AO564+5,$AP564+20)))&gt;=1,0,INDIRECT(ADDRESS(($AN564-1)*3+$AO564+5,$AP564+20)))))</f>
        <v>0</v>
      </c>
      <c r="AT564" s="468">
        <f ca="1">COUNTIF(INDIRECT("U"&amp;(ROW()+12*(($AN564-1)*3+$AO564)-ROW())/12+5):INDIRECT("AF"&amp;(ROW()+12*(($AN564-1)*3+$AO564)-ROW())/12+5),AS564)</f>
        <v>0</v>
      </c>
      <c r="AU564" s="468">
        <f ca="1">IF(AND(AQ564+AS564&gt;0,AR564+AT564&gt;0),COUNTIF(AU$6:AU563,"&gt;0")+1,0)</f>
        <v>0</v>
      </c>
    </row>
    <row r="565" spans="40:47" x14ac:dyDescent="0.15">
      <c r="AN565" s="468">
        <v>16</v>
      </c>
      <c r="AO565" s="468">
        <v>2</v>
      </c>
      <c r="AP565" s="468">
        <v>8</v>
      </c>
      <c r="AQ565" s="476">
        <f ca="1">IF($AP565=1,IF(INDIRECT(ADDRESS(($AN565-1)*3+$AO565+5,$AP565+7))="",0,INDIRECT(ADDRESS(($AN565-1)*3+$AO565+5,$AP565+7))),IF(INDIRECT(ADDRESS(($AN565-1)*3+$AO565+5,$AP565+7))="",0,IF(COUNTIF(INDIRECT(ADDRESS(($AN565-1)*36+($AO565-1)*12+6,COLUMN())):INDIRECT(ADDRESS(($AN565-1)*36+($AO565-1)*12+$AP565+4,COLUMN())),INDIRECT(ADDRESS(($AN565-1)*3+$AO565+5,$AP565+7)))&gt;=1,0,INDIRECT(ADDRESS(($AN565-1)*3+$AO565+5,$AP565+7)))))</f>
        <v>0</v>
      </c>
      <c r="AR565" s="468">
        <f ca="1">COUNTIF(INDIRECT("H"&amp;(ROW()+12*(($AN565-1)*3+$AO565)-ROW())/12+5):INDIRECT("S"&amp;(ROW()+12*(($AN565-1)*3+$AO565)-ROW())/12+5),AQ565)</f>
        <v>0</v>
      </c>
      <c r="AS565" s="476">
        <f ca="1">IF($AP565=1,IF(INDIRECT(ADDRESS(($AN565-1)*3+$AO565+5,$AP565+20))="",0,INDIRECT(ADDRESS(($AN565-1)*3+$AO565+5,$AP565+20))),IF(INDIRECT(ADDRESS(($AN565-1)*3+$AO565+5,$AP565+20))="",0,IF(COUNTIF(INDIRECT(ADDRESS(($AN565-1)*36+($AO565-1)*12+6,COLUMN())):INDIRECT(ADDRESS(($AN565-1)*36+($AO565-1)*12+$AP565+4,COLUMN())),INDIRECT(ADDRESS(($AN565-1)*3+$AO565+5,$AP565+20)))&gt;=1,0,INDIRECT(ADDRESS(($AN565-1)*3+$AO565+5,$AP565+20)))))</f>
        <v>0</v>
      </c>
      <c r="AT565" s="468">
        <f ca="1">COUNTIF(INDIRECT("U"&amp;(ROW()+12*(($AN565-1)*3+$AO565)-ROW())/12+5):INDIRECT("AF"&amp;(ROW()+12*(($AN565-1)*3+$AO565)-ROW())/12+5),AS565)</f>
        <v>0</v>
      </c>
      <c r="AU565" s="468">
        <f ca="1">IF(AND(AQ565+AS565&gt;0,AR565+AT565&gt;0),COUNTIF(AU$6:AU564,"&gt;0")+1,0)</f>
        <v>0</v>
      </c>
    </row>
    <row r="566" spans="40:47" x14ac:dyDescent="0.15">
      <c r="AN566" s="468">
        <v>16</v>
      </c>
      <c r="AO566" s="468">
        <v>2</v>
      </c>
      <c r="AP566" s="468">
        <v>9</v>
      </c>
      <c r="AQ566" s="476">
        <f ca="1">IF($AP566=1,IF(INDIRECT(ADDRESS(($AN566-1)*3+$AO566+5,$AP566+7))="",0,INDIRECT(ADDRESS(($AN566-1)*3+$AO566+5,$AP566+7))),IF(INDIRECT(ADDRESS(($AN566-1)*3+$AO566+5,$AP566+7))="",0,IF(COUNTIF(INDIRECT(ADDRESS(($AN566-1)*36+($AO566-1)*12+6,COLUMN())):INDIRECT(ADDRESS(($AN566-1)*36+($AO566-1)*12+$AP566+4,COLUMN())),INDIRECT(ADDRESS(($AN566-1)*3+$AO566+5,$AP566+7)))&gt;=1,0,INDIRECT(ADDRESS(($AN566-1)*3+$AO566+5,$AP566+7)))))</f>
        <v>0</v>
      </c>
      <c r="AR566" s="468">
        <f ca="1">COUNTIF(INDIRECT("H"&amp;(ROW()+12*(($AN566-1)*3+$AO566)-ROW())/12+5):INDIRECT("S"&amp;(ROW()+12*(($AN566-1)*3+$AO566)-ROW())/12+5),AQ566)</f>
        <v>0</v>
      </c>
      <c r="AS566" s="476">
        <f ca="1">IF($AP566=1,IF(INDIRECT(ADDRESS(($AN566-1)*3+$AO566+5,$AP566+20))="",0,INDIRECT(ADDRESS(($AN566-1)*3+$AO566+5,$AP566+20))),IF(INDIRECT(ADDRESS(($AN566-1)*3+$AO566+5,$AP566+20))="",0,IF(COUNTIF(INDIRECT(ADDRESS(($AN566-1)*36+($AO566-1)*12+6,COLUMN())):INDIRECT(ADDRESS(($AN566-1)*36+($AO566-1)*12+$AP566+4,COLUMN())),INDIRECT(ADDRESS(($AN566-1)*3+$AO566+5,$AP566+20)))&gt;=1,0,INDIRECT(ADDRESS(($AN566-1)*3+$AO566+5,$AP566+20)))))</f>
        <v>0</v>
      </c>
      <c r="AT566" s="468">
        <f ca="1">COUNTIF(INDIRECT("U"&amp;(ROW()+12*(($AN566-1)*3+$AO566)-ROW())/12+5):INDIRECT("AF"&amp;(ROW()+12*(($AN566-1)*3+$AO566)-ROW())/12+5),AS566)</f>
        <v>0</v>
      </c>
      <c r="AU566" s="468">
        <f ca="1">IF(AND(AQ566+AS566&gt;0,AR566+AT566&gt;0),COUNTIF(AU$6:AU565,"&gt;0")+1,0)</f>
        <v>0</v>
      </c>
    </row>
    <row r="567" spans="40:47" x14ac:dyDescent="0.15">
      <c r="AN567" s="468">
        <v>16</v>
      </c>
      <c r="AO567" s="468">
        <v>2</v>
      </c>
      <c r="AP567" s="468">
        <v>10</v>
      </c>
      <c r="AQ567" s="476">
        <f ca="1">IF($AP567=1,IF(INDIRECT(ADDRESS(($AN567-1)*3+$AO567+5,$AP567+7))="",0,INDIRECT(ADDRESS(($AN567-1)*3+$AO567+5,$AP567+7))),IF(INDIRECT(ADDRESS(($AN567-1)*3+$AO567+5,$AP567+7))="",0,IF(COUNTIF(INDIRECT(ADDRESS(($AN567-1)*36+($AO567-1)*12+6,COLUMN())):INDIRECT(ADDRESS(($AN567-1)*36+($AO567-1)*12+$AP567+4,COLUMN())),INDIRECT(ADDRESS(($AN567-1)*3+$AO567+5,$AP567+7)))&gt;=1,0,INDIRECT(ADDRESS(($AN567-1)*3+$AO567+5,$AP567+7)))))</f>
        <v>0</v>
      </c>
      <c r="AR567" s="468">
        <f ca="1">COUNTIF(INDIRECT("H"&amp;(ROW()+12*(($AN567-1)*3+$AO567)-ROW())/12+5):INDIRECT("S"&amp;(ROW()+12*(($AN567-1)*3+$AO567)-ROW())/12+5),AQ567)</f>
        <v>0</v>
      </c>
      <c r="AS567" s="476">
        <f ca="1">IF($AP567=1,IF(INDIRECT(ADDRESS(($AN567-1)*3+$AO567+5,$AP567+20))="",0,INDIRECT(ADDRESS(($AN567-1)*3+$AO567+5,$AP567+20))),IF(INDIRECT(ADDRESS(($AN567-1)*3+$AO567+5,$AP567+20))="",0,IF(COUNTIF(INDIRECT(ADDRESS(($AN567-1)*36+($AO567-1)*12+6,COLUMN())):INDIRECT(ADDRESS(($AN567-1)*36+($AO567-1)*12+$AP567+4,COLUMN())),INDIRECT(ADDRESS(($AN567-1)*3+$AO567+5,$AP567+20)))&gt;=1,0,INDIRECT(ADDRESS(($AN567-1)*3+$AO567+5,$AP567+20)))))</f>
        <v>0</v>
      </c>
      <c r="AT567" s="468">
        <f ca="1">COUNTIF(INDIRECT("U"&amp;(ROW()+12*(($AN567-1)*3+$AO567)-ROW())/12+5):INDIRECT("AF"&amp;(ROW()+12*(($AN567-1)*3+$AO567)-ROW())/12+5),AS567)</f>
        <v>0</v>
      </c>
      <c r="AU567" s="468">
        <f ca="1">IF(AND(AQ567+AS567&gt;0,AR567+AT567&gt;0),COUNTIF(AU$6:AU566,"&gt;0")+1,0)</f>
        <v>0</v>
      </c>
    </row>
    <row r="568" spans="40:47" x14ac:dyDescent="0.15">
      <c r="AN568" s="468">
        <v>16</v>
      </c>
      <c r="AO568" s="468">
        <v>2</v>
      </c>
      <c r="AP568" s="468">
        <v>11</v>
      </c>
      <c r="AQ568" s="476">
        <f ca="1">IF($AP568=1,IF(INDIRECT(ADDRESS(($AN568-1)*3+$AO568+5,$AP568+7))="",0,INDIRECT(ADDRESS(($AN568-1)*3+$AO568+5,$AP568+7))),IF(INDIRECT(ADDRESS(($AN568-1)*3+$AO568+5,$AP568+7))="",0,IF(COUNTIF(INDIRECT(ADDRESS(($AN568-1)*36+($AO568-1)*12+6,COLUMN())):INDIRECT(ADDRESS(($AN568-1)*36+($AO568-1)*12+$AP568+4,COLUMN())),INDIRECT(ADDRESS(($AN568-1)*3+$AO568+5,$AP568+7)))&gt;=1,0,INDIRECT(ADDRESS(($AN568-1)*3+$AO568+5,$AP568+7)))))</f>
        <v>0</v>
      </c>
      <c r="AR568" s="468">
        <f ca="1">COUNTIF(INDIRECT("H"&amp;(ROW()+12*(($AN568-1)*3+$AO568)-ROW())/12+5):INDIRECT("S"&amp;(ROW()+12*(($AN568-1)*3+$AO568)-ROW())/12+5),AQ568)</f>
        <v>0</v>
      </c>
      <c r="AS568" s="476">
        <f ca="1">IF($AP568=1,IF(INDIRECT(ADDRESS(($AN568-1)*3+$AO568+5,$AP568+20))="",0,INDIRECT(ADDRESS(($AN568-1)*3+$AO568+5,$AP568+20))),IF(INDIRECT(ADDRESS(($AN568-1)*3+$AO568+5,$AP568+20))="",0,IF(COUNTIF(INDIRECT(ADDRESS(($AN568-1)*36+($AO568-1)*12+6,COLUMN())):INDIRECT(ADDRESS(($AN568-1)*36+($AO568-1)*12+$AP568+4,COLUMN())),INDIRECT(ADDRESS(($AN568-1)*3+$AO568+5,$AP568+20)))&gt;=1,0,INDIRECT(ADDRESS(($AN568-1)*3+$AO568+5,$AP568+20)))))</f>
        <v>0</v>
      </c>
      <c r="AT568" s="468">
        <f ca="1">COUNTIF(INDIRECT("U"&amp;(ROW()+12*(($AN568-1)*3+$AO568)-ROW())/12+5):INDIRECT("AF"&amp;(ROW()+12*(($AN568-1)*3+$AO568)-ROW())/12+5),AS568)</f>
        <v>0</v>
      </c>
      <c r="AU568" s="468">
        <f ca="1">IF(AND(AQ568+AS568&gt;0,AR568+AT568&gt;0),COUNTIF(AU$6:AU567,"&gt;0")+1,0)</f>
        <v>0</v>
      </c>
    </row>
    <row r="569" spans="40:47" x14ac:dyDescent="0.15">
      <c r="AN569" s="468">
        <v>16</v>
      </c>
      <c r="AO569" s="468">
        <v>2</v>
      </c>
      <c r="AP569" s="468">
        <v>12</v>
      </c>
      <c r="AQ569" s="476">
        <f ca="1">IF($AP569=1,IF(INDIRECT(ADDRESS(($AN569-1)*3+$AO569+5,$AP569+7))="",0,INDIRECT(ADDRESS(($AN569-1)*3+$AO569+5,$AP569+7))),IF(INDIRECT(ADDRESS(($AN569-1)*3+$AO569+5,$AP569+7))="",0,IF(COUNTIF(INDIRECT(ADDRESS(($AN569-1)*36+($AO569-1)*12+6,COLUMN())):INDIRECT(ADDRESS(($AN569-1)*36+($AO569-1)*12+$AP569+4,COLUMN())),INDIRECT(ADDRESS(($AN569-1)*3+$AO569+5,$AP569+7)))&gt;=1,0,INDIRECT(ADDRESS(($AN569-1)*3+$AO569+5,$AP569+7)))))</f>
        <v>0</v>
      </c>
      <c r="AR569" s="468">
        <f ca="1">COUNTIF(INDIRECT("H"&amp;(ROW()+12*(($AN569-1)*3+$AO569)-ROW())/12+5):INDIRECT("S"&amp;(ROW()+12*(($AN569-1)*3+$AO569)-ROW())/12+5),AQ569)</f>
        <v>0</v>
      </c>
      <c r="AS569" s="476">
        <f ca="1">IF($AP569=1,IF(INDIRECT(ADDRESS(($AN569-1)*3+$AO569+5,$AP569+20))="",0,INDIRECT(ADDRESS(($AN569-1)*3+$AO569+5,$AP569+20))),IF(INDIRECT(ADDRESS(($AN569-1)*3+$AO569+5,$AP569+20))="",0,IF(COUNTIF(INDIRECT(ADDRESS(($AN569-1)*36+($AO569-1)*12+6,COLUMN())):INDIRECT(ADDRESS(($AN569-1)*36+($AO569-1)*12+$AP569+4,COLUMN())),INDIRECT(ADDRESS(($AN569-1)*3+$AO569+5,$AP569+20)))&gt;=1,0,INDIRECT(ADDRESS(($AN569-1)*3+$AO569+5,$AP569+20)))))</f>
        <v>0</v>
      </c>
      <c r="AT569" s="468">
        <f ca="1">COUNTIF(INDIRECT("U"&amp;(ROW()+12*(($AN569-1)*3+$AO569)-ROW())/12+5):INDIRECT("AF"&amp;(ROW()+12*(($AN569-1)*3+$AO569)-ROW())/12+5),AS569)</f>
        <v>0</v>
      </c>
      <c r="AU569" s="468">
        <f ca="1">IF(AND(AQ569+AS569&gt;0,AR569+AT569&gt;0),COUNTIF(AU$6:AU568,"&gt;0")+1,0)</f>
        <v>0</v>
      </c>
    </row>
    <row r="570" spans="40:47" x14ac:dyDescent="0.15">
      <c r="AN570" s="468">
        <v>16</v>
      </c>
      <c r="AO570" s="468">
        <v>3</v>
      </c>
      <c r="AP570" s="468">
        <v>1</v>
      </c>
      <c r="AQ570" s="476">
        <f ca="1">IF($AP570=1,IF(INDIRECT(ADDRESS(($AN570-1)*3+$AO570+5,$AP570+7))="",0,INDIRECT(ADDRESS(($AN570-1)*3+$AO570+5,$AP570+7))),IF(INDIRECT(ADDRESS(($AN570-1)*3+$AO570+5,$AP570+7))="",0,IF(COUNTIF(INDIRECT(ADDRESS(($AN570-1)*36+($AO570-1)*12+6,COLUMN())):INDIRECT(ADDRESS(($AN570-1)*36+($AO570-1)*12+$AP570+4,COLUMN())),INDIRECT(ADDRESS(($AN570-1)*3+$AO570+5,$AP570+7)))&gt;=1,0,INDIRECT(ADDRESS(($AN570-1)*3+$AO570+5,$AP570+7)))))</f>
        <v>0</v>
      </c>
      <c r="AR570" s="468">
        <f ca="1">COUNTIF(INDIRECT("H"&amp;(ROW()+12*(($AN570-1)*3+$AO570)-ROW())/12+5):INDIRECT("S"&amp;(ROW()+12*(($AN570-1)*3+$AO570)-ROW())/12+5),AQ570)</f>
        <v>0</v>
      </c>
      <c r="AS570" s="476">
        <f ca="1">IF($AP570=1,IF(INDIRECT(ADDRESS(($AN570-1)*3+$AO570+5,$AP570+20))="",0,INDIRECT(ADDRESS(($AN570-1)*3+$AO570+5,$AP570+20))),IF(INDIRECT(ADDRESS(($AN570-1)*3+$AO570+5,$AP570+20))="",0,IF(COUNTIF(INDIRECT(ADDRESS(($AN570-1)*36+($AO570-1)*12+6,COLUMN())):INDIRECT(ADDRESS(($AN570-1)*36+($AO570-1)*12+$AP570+4,COLUMN())),INDIRECT(ADDRESS(($AN570-1)*3+$AO570+5,$AP570+20)))&gt;=1,0,INDIRECT(ADDRESS(($AN570-1)*3+$AO570+5,$AP570+20)))))</f>
        <v>0</v>
      </c>
      <c r="AT570" s="468">
        <f ca="1">COUNTIF(INDIRECT("U"&amp;(ROW()+12*(($AN570-1)*3+$AO570)-ROW())/12+5):INDIRECT("AF"&amp;(ROW()+12*(($AN570-1)*3+$AO570)-ROW())/12+5),AS570)</f>
        <v>0</v>
      </c>
      <c r="AU570" s="468">
        <f ca="1">IF(AND(AQ570+AS570&gt;0,AR570+AT570&gt;0),COUNTIF(AU$6:AU569,"&gt;0")+1,0)</f>
        <v>0</v>
      </c>
    </row>
    <row r="571" spans="40:47" x14ac:dyDescent="0.15">
      <c r="AN571" s="468">
        <v>16</v>
      </c>
      <c r="AO571" s="468">
        <v>3</v>
      </c>
      <c r="AP571" s="468">
        <v>2</v>
      </c>
      <c r="AQ571" s="476">
        <f ca="1">IF($AP571=1,IF(INDIRECT(ADDRESS(($AN571-1)*3+$AO571+5,$AP571+7))="",0,INDIRECT(ADDRESS(($AN571-1)*3+$AO571+5,$AP571+7))),IF(INDIRECT(ADDRESS(($AN571-1)*3+$AO571+5,$AP571+7))="",0,IF(COUNTIF(INDIRECT(ADDRESS(($AN571-1)*36+($AO571-1)*12+6,COLUMN())):INDIRECT(ADDRESS(($AN571-1)*36+($AO571-1)*12+$AP571+4,COLUMN())),INDIRECT(ADDRESS(($AN571-1)*3+$AO571+5,$AP571+7)))&gt;=1,0,INDIRECT(ADDRESS(($AN571-1)*3+$AO571+5,$AP571+7)))))</f>
        <v>0</v>
      </c>
      <c r="AR571" s="468">
        <f ca="1">COUNTIF(INDIRECT("H"&amp;(ROW()+12*(($AN571-1)*3+$AO571)-ROW())/12+5):INDIRECT("S"&amp;(ROW()+12*(($AN571-1)*3+$AO571)-ROW())/12+5),AQ571)</f>
        <v>0</v>
      </c>
      <c r="AS571" s="476">
        <f ca="1">IF($AP571=1,IF(INDIRECT(ADDRESS(($AN571-1)*3+$AO571+5,$AP571+20))="",0,INDIRECT(ADDRESS(($AN571-1)*3+$AO571+5,$AP571+20))),IF(INDIRECT(ADDRESS(($AN571-1)*3+$AO571+5,$AP571+20))="",0,IF(COUNTIF(INDIRECT(ADDRESS(($AN571-1)*36+($AO571-1)*12+6,COLUMN())):INDIRECT(ADDRESS(($AN571-1)*36+($AO571-1)*12+$AP571+4,COLUMN())),INDIRECT(ADDRESS(($AN571-1)*3+$AO571+5,$AP571+20)))&gt;=1,0,INDIRECT(ADDRESS(($AN571-1)*3+$AO571+5,$AP571+20)))))</f>
        <v>0</v>
      </c>
      <c r="AT571" s="468">
        <f ca="1">COUNTIF(INDIRECT("U"&amp;(ROW()+12*(($AN571-1)*3+$AO571)-ROW())/12+5):INDIRECT("AF"&amp;(ROW()+12*(($AN571-1)*3+$AO571)-ROW())/12+5),AS571)</f>
        <v>0</v>
      </c>
      <c r="AU571" s="468">
        <f ca="1">IF(AND(AQ571+AS571&gt;0,AR571+AT571&gt;0),COUNTIF(AU$6:AU570,"&gt;0")+1,0)</f>
        <v>0</v>
      </c>
    </row>
    <row r="572" spans="40:47" x14ac:dyDescent="0.15">
      <c r="AN572" s="468">
        <v>16</v>
      </c>
      <c r="AO572" s="468">
        <v>3</v>
      </c>
      <c r="AP572" s="468">
        <v>3</v>
      </c>
      <c r="AQ572" s="476">
        <f ca="1">IF($AP572=1,IF(INDIRECT(ADDRESS(($AN572-1)*3+$AO572+5,$AP572+7))="",0,INDIRECT(ADDRESS(($AN572-1)*3+$AO572+5,$AP572+7))),IF(INDIRECT(ADDRESS(($AN572-1)*3+$AO572+5,$AP572+7))="",0,IF(COUNTIF(INDIRECT(ADDRESS(($AN572-1)*36+($AO572-1)*12+6,COLUMN())):INDIRECT(ADDRESS(($AN572-1)*36+($AO572-1)*12+$AP572+4,COLUMN())),INDIRECT(ADDRESS(($AN572-1)*3+$AO572+5,$AP572+7)))&gt;=1,0,INDIRECT(ADDRESS(($AN572-1)*3+$AO572+5,$AP572+7)))))</f>
        <v>0</v>
      </c>
      <c r="AR572" s="468">
        <f ca="1">COUNTIF(INDIRECT("H"&amp;(ROW()+12*(($AN572-1)*3+$AO572)-ROW())/12+5):INDIRECT("S"&amp;(ROW()+12*(($AN572-1)*3+$AO572)-ROW())/12+5),AQ572)</f>
        <v>0</v>
      </c>
      <c r="AS572" s="476">
        <f ca="1">IF($AP572=1,IF(INDIRECT(ADDRESS(($AN572-1)*3+$AO572+5,$AP572+20))="",0,INDIRECT(ADDRESS(($AN572-1)*3+$AO572+5,$AP572+20))),IF(INDIRECT(ADDRESS(($AN572-1)*3+$AO572+5,$AP572+20))="",0,IF(COUNTIF(INDIRECT(ADDRESS(($AN572-1)*36+($AO572-1)*12+6,COLUMN())):INDIRECT(ADDRESS(($AN572-1)*36+($AO572-1)*12+$AP572+4,COLUMN())),INDIRECT(ADDRESS(($AN572-1)*3+$AO572+5,$AP572+20)))&gt;=1,0,INDIRECT(ADDRESS(($AN572-1)*3+$AO572+5,$AP572+20)))))</f>
        <v>0</v>
      </c>
      <c r="AT572" s="468">
        <f ca="1">COUNTIF(INDIRECT("U"&amp;(ROW()+12*(($AN572-1)*3+$AO572)-ROW())/12+5):INDIRECT("AF"&amp;(ROW()+12*(($AN572-1)*3+$AO572)-ROW())/12+5),AS572)</f>
        <v>0</v>
      </c>
      <c r="AU572" s="468">
        <f ca="1">IF(AND(AQ572+AS572&gt;0,AR572+AT572&gt;0),COUNTIF(AU$6:AU571,"&gt;0")+1,0)</f>
        <v>0</v>
      </c>
    </row>
    <row r="573" spans="40:47" x14ac:dyDescent="0.15">
      <c r="AN573" s="468">
        <v>16</v>
      </c>
      <c r="AO573" s="468">
        <v>3</v>
      </c>
      <c r="AP573" s="468">
        <v>4</v>
      </c>
      <c r="AQ573" s="476">
        <f ca="1">IF($AP573=1,IF(INDIRECT(ADDRESS(($AN573-1)*3+$AO573+5,$AP573+7))="",0,INDIRECT(ADDRESS(($AN573-1)*3+$AO573+5,$AP573+7))),IF(INDIRECT(ADDRESS(($AN573-1)*3+$AO573+5,$AP573+7))="",0,IF(COUNTIF(INDIRECT(ADDRESS(($AN573-1)*36+($AO573-1)*12+6,COLUMN())):INDIRECT(ADDRESS(($AN573-1)*36+($AO573-1)*12+$AP573+4,COLUMN())),INDIRECT(ADDRESS(($AN573-1)*3+$AO573+5,$AP573+7)))&gt;=1,0,INDIRECT(ADDRESS(($AN573-1)*3+$AO573+5,$AP573+7)))))</f>
        <v>0</v>
      </c>
      <c r="AR573" s="468">
        <f ca="1">COUNTIF(INDIRECT("H"&amp;(ROW()+12*(($AN573-1)*3+$AO573)-ROW())/12+5):INDIRECT("S"&amp;(ROW()+12*(($AN573-1)*3+$AO573)-ROW())/12+5),AQ573)</f>
        <v>0</v>
      </c>
      <c r="AS573" s="476">
        <f ca="1">IF($AP573=1,IF(INDIRECT(ADDRESS(($AN573-1)*3+$AO573+5,$AP573+20))="",0,INDIRECT(ADDRESS(($AN573-1)*3+$AO573+5,$AP573+20))),IF(INDIRECT(ADDRESS(($AN573-1)*3+$AO573+5,$AP573+20))="",0,IF(COUNTIF(INDIRECT(ADDRESS(($AN573-1)*36+($AO573-1)*12+6,COLUMN())):INDIRECT(ADDRESS(($AN573-1)*36+($AO573-1)*12+$AP573+4,COLUMN())),INDIRECT(ADDRESS(($AN573-1)*3+$AO573+5,$AP573+20)))&gt;=1,0,INDIRECT(ADDRESS(($AN573-1)*3+$AO573+5,$AP573+20)))))</f>
        <v>0</v>
      </c>
      <c r="AT573" s="468">
        <f ca="1">COUNTIF(INDIRECT("U"&amp;(ROW()+12*(($AN573-1)*3+$AO573)-ROW())/12+5):INDIRECT("AF"&amp;(ROW()+12*(($AN573-1)*3+$AO573)-ROW())/12+5),AS573)</f>
        <v>0</v>
      </c>
      <c r="AU573" s="468">
        <f ca="1">IF(AND(AQ573+AS573&gt;0,AR573+AT573&gt;0),COUNTIF(AU$6:AU572,"&gt;0")+1,0)</f>
        <v>0</v>
      </c>
    </row>
    <row r="574" spans="40:47" x14ac:dyDescent="0.15">
      <c r="AN574" s="468">
        <v>16</v>
      </c>
      <c r="AO574" s="468">
        <v>3</v>
      </c>
      <c r="AP574" s="468">
        <v>5</v>
      </c>
      <c r="AQ574" s="476">
        <f ca="1">IF($AP574=1,IF(INDIRECT(ADDRESS(($AN574-1)*3+$AO574+5,$AP574+7))="",0,INDIRECT(ADDRESS(($AN574-1)*3+$AO574+5,$AP574+7))),IF(INDIRECT(ADDRESS(($AN574-1)*3+$AO574+5,$AP574+7))="",0,IF(COUNTIF(INDIRECT(ADDRESS(($AN574-1)*36+($AO574-1)*12+6,COLUMN())):INDIRECT(ADDRESS(($AN574-1)*36+($AO574-1)*12+$AP574+4,COLUMN())),INDIRECT(ADDRESS(($AN574-1)*3+$AO574+5,$AP574+7)))&gt;=1,0,INDIRECT(ADDRESS(($AN574-1)*3+$AO574+5,$AP574+7)))))</f>
        <v>0</v>
      </c>
      <c r="AR574" s="468">
        <f ca="1">COUNTIF(INDIRECT("H"&amp;(ROW()+12*(($AN574-1)*3+$AO574)-ROW())/12+5):INDIRECT("S"&amp;(ROW()+12*(($AN574-1)*3+$AO574)-ROW())/12+5),AQ574)</f>
        <v>0</v>
      </c>
      <c r="AS574" s="476">
        <f ca="1">IF($AP574=1,IF(INDIRECT(ADDRESS(($AN574-1)*3+$AO574+5,$AP574+20))="",0,INDIRECT(ADDRESS(($AN574-1)*3+$AO574+5,$AP574+20))),IF(INDIRECT(ADDRESS(($AN574-1)*3+$AO574+5,$AP574+20))="",0,IF(COUNTIF(INDIRECT(ADDRESS(($AN574-1)*36+($AO574-1)*12+6,COLUMN())):INDIRECT(ADDRESS(($AN574-1)*36+($AO574-1)*12+$AP574+4,COLUMN())),INDIRECT(ADDRESS(($AN574-1)*3+$AO574+5,$AP574+20)))&gt;=1,0,INDIRECT(ADDRESS(($AN574-1)*3+$AO574+5,$AP574+20)))))</f>
        <v>0</v>
      </c>
      <c r="AT574" s="468">
        <f ca="1">COUNTIF(INDIRECT("U"&amp;(ROW()+12*(($AN574-1)*3+$AO574)-ROW())/12+5):INDIRECT("AF"&amp;(ROW()+12*(($AN574-1)*3+$AO574)-ROW())/12+5),AS574)</f>
        <v>0</v>
      </c>
      <c r="AU574" s="468">
        <f ca="1">IF(AND(AQ574+AS574&gt;0,AR574+AT574&gt;0),COUNTIF(AU$6:AU573,"&gt;0")+1,0)</f>
        <v>0</v>
      </c>
    </row>
    <row r="575" spans="40:47" x14ac:dyDescent="0.15">
      <c r="AN575" s="468">
        <v>16</v>
      </c>
      <c r="AO575" s="468">
        <v>3</v>
      </c>
      <c r="AP575" s="468">
        <v>6</v>
      </c>
      <c r="AQ575" s="476">
        <f ca="1">IF($AP575=1,IF(INDIRECT(ADDRESS(($AN575-1)*3+$AO575+5,$AP575+7))="",0,INDIRECT(ADDRESS(($AN575-1)*3+$AO575+5,$AP575+7))),IF(INDIRECT(ADDRESS(($AN575-1)*3+$AO575+5,$AP575+7))="",0,IF(COUNTIF(INDIRECT(ADDRESS(($AN575-1)*36+($AO575-1)*12+6,COLUMN())):INDIRECT(ADDRESS(($AN575-1)*36+($AO575-1)*12+$AP575+4,COLUMN())),INDIRECT(ADDRESS(($AN575-1)*3+$AO575+5,$AP575+7)))&gt;=1,0,INDIRECT(ADDRESS(($AN575-1)*3+$AO575+5,$AP575+7)))))</f>
        <v>0</v>
      </c>
      <c r="AR575" s="468">
        <f ca="1">COUNTIF(INDIRECT("H"&amp;(ROW()+12*(($AN575-1)*3+$AO575)-ROW())/12+5):INDIRECT("S"&amp;(ROW()+12*(($AN575-1)*3+$AO575)-ROW())/12+5),AQ575)</f>
        <v>0</v>
      </c>
      <c r="AS575" s="476">
        <f ca="1">IF($AP575=1,IF(INDIRECT(ADDRESS(($AN575-1)*3+$AO575+5,$AP575+20))="",0,INDIRECT(ADDRESS(($AN575-1)*3+$AO575+5,$AP575+20))),IF(INDIRECT(ADDRESS(($AN575-1)*3+$AO575+5,$AP575+20))="",0,IF(COUNTIF(INDIRECT(ADDRESS(($AN575-1)*36+($AO575-1)*12+6,COLUMN())):INDIRECT(ADDRESS(($AN575-1)*36+($AO575-1)*12+$AP575+4,COLUMN())),INDIRECT(ADDRESS(($AN575-1)*3+$AO575+5,$AP575+20)))&gt;=1,0,INDIRECT(ADDRESS(($AN575-1)*3+$AO575+5,$AP575+20)))))</f>
        <v>0</v>
      </c>
      <c r="AT575" s="468">
        <f ca="1">COUNTIF(INDIRECT("U"&amp;(ROW()+12*(($AN575-1)*3+$AO575)-ROW())/12+5):INDIRECT("AF"&amp;(ROW()+12*(($AN575-1)*3+$AO575)-ROW())/12+5),AS575)</f>
        <v>0</v>
      </c>
      <c r="AU575" s="468">
        <f ca="1">IF(AND(AQ575+AS575&gt;0,AR575+AT575&gt;0),COUNTIF(AU$6:AU574,"&gt;0")+1,0)</f>
        <v>0</v>
      </c>
    </row>
    <row r="576" spans="40:47" x14ac:dyDescent="0.15">
      <c r="AN576" s="468">
        <v>16</v>
      </c>
      <c r="AO576" s="468">
        <v>3</v>
      </c>
      <c r="AP576" s="468">
        <v>7</v>
      </c>
      <c r="AQ576" s="476">
        <f ca="1">IF($AP576=1,IF(INDIRECT(ADDRESS(($AN576-1)*3+$AO576+5,$AP576+7))="",0,INDIRECT(ADDRESS(($AN576-1)*3+$AO576+5,$AP576+7))),IF(INDIRECT(ADDRESS(($AN576-1)*3+$AO576+5,$AP576+7))="",0,IF(COUNTIF(INDIRECT(ADDRESS(($AN576-1)*36+($AO576-1)*12+6,COLUMN())):INDIRECT(ADDRESS(($AN576-1)*36+($AO576-1)*12+$AP576+4,COLUMN())),INDIRECT(ADDRESS(($AN576-1)*3+$AO576+5,$AP576+7)))&gt;=1,0,INDIRECT(ADDRESS(($AN576-1)*3+$AO576+5,$AP576+7)))))</f>
        <v>0</v>
      </c>
      <c r="AR576" s="468">
        <f ca="1">COUNTIF(INDIRECT("H"&amp;(ROW()+12*(($AN576-1)*3+$AO576)-ROW())/12+5):INDIRECT("S"&amp;(ROW()+12*(($AN576-1)*3+$AO576)-ROW())/12+5),AQ576)</f>
        <v>0</v>
      </c>
      <c r="AS576" s="476">
        <f ca="1">IF($AP576=1,IF(INDIRECT(ADDRESS(($AN576-1)*3+$AO576+5,$AP576+20))="",0,INDIRECT(ADDRESS(($AN576-1)*3+$AO576+5,$AP576+20))),IF(INDIRECT(ADDRESS(($AN576-1)*3+$AO576+5,$AP576+20))="",0,IF(COUNTIF(INDIRECT(ADDRESS(($AN576-1)*36+($AO576-1)*12+6,COLUMN())):INDIRECT(ADDRESS(($AN576-1)*36+($AO576-1)*12+$AP576+4,COLUMN())),INDIRECT(ADDRESS(($AN576-1)*3+$AO576+5,$AP576+20)))&gt;=1,0,INDIRECT(ADDRESS(($AN576-1)*3+$AO576+5,$AP576+20)))))</f>
        <v>0</v>
      </c>
      <c r="AT576" s="468">
        <f ca="1">COUNTIF(INDIRECT("U"&amp;(ROW()+12*(($AN576-1)*3+$AO576)-ROW())/12+5):INDIRECT("AF"&amp;(ROW()+12*(($AN576-1)*3+$AO576)-ROW())/12+5),AS576)</f>
        <v>0</v>
      </c>
      <c r="AU576" s="468">
        <f ca="1">IF(AND(AQ576+AS576&gt;0,AR576+AT576&gt;0),COUNTIF(AU$6:AU575,"&gt;0")+1,0)</f>
        <v>0</v>
      </c>
    </row>
    <row r="577" spans="40:47" x14ac:dyDescent="0.15">
      <c r="AN577" s="468">
        <v>16</v>
      </c>
      <c r="AO577" s="468">
        <v>3</v>
      </c>
      <c r="AP577" s="468">
        <v>8</v>
      </c>
      <c r="AQ577" s="476">
        <f ca="1">IF($AP577=1,IF(INDIRECT(ADDRESS(($AN577-1)*3+$AO577+5,$AP577+7))="",0,INDIRECT(ADDRESS(($AN577-1)*3+$AO577+5,$AP577+7))),IF(INDIRECT(ADDRESS(($AN577-1)*3+$AO577+5,$AP577+7))="",0,IF(COUNTIF(INDIRECT(ADDRESS(($AN577-1)*36+($AO577-1)*12+6,COLUMN())):INDIRECT(ADDRESS(($AN577-1)*36+($AO577-1)*12+$AP577+4,COLUMN())),INDIRECT(ADDRESS(($AN577-1)*3+$AO577+5,$AP577+7)))&gt;=1,0,INDIRECT(ADDRESS(($AN577-1)*3+$AO577+5,$AP577+7)))))</f>
        <v>0</v>
      </c>
      <c r="AR577" s="468">
        <f ca="1">COUNTIF(INDIRECT("H"&amp;(ROW()+12*(($AN577-1)*3+$AO577)-ROW())/12+5):INDIRECT("S"&amp;(ROW()+12*(($AN577-1)*3+$AO577)-ROW())/12+5),AQ577)</f>
        <v>0</v>
      </c>
      <c r="AS577" s="476">
        <f ca="1">IF($AP577=1,IF(INDIRECT(ADDRESS(($AN577-1)*3+$AO577+5,$AP577+20))="",0,INDIRECT(ADDRESS(($AN577-1)*3+$AO577+5,$AP577+20))),IF(INDIRECT(ADDRESS(($AN577-1)*3+$AO577+5,$AP577+20))="",0,IF(COUNTIF(INDIRECT(ADDRESS(($AN577-1)*36+($AO577-1)*12+6,COLUMN())):INDIRECT(ADDRESS(($AN577-1)*36+($AO577-1)*12+$AP577+4,COLUMN())),INDIRECT(ADDRESS(($AN577-1)*3+$AO577+5,$AP577+20)))&gt;=1,0,INDIRECT(ADDRESS(($AN577-1)*3+$AO577+5,$AP577+20)))))</f>
        <v>0</v>
      </c>
      <c r="AT577" s="468">
        <f ca="1">COUNTIF(INDIRECT("U"&amp;(ROW()+12*(($AN577-1)*3+$AO577)-ROW())/12+5):INDIRECT("AF"&amp;(ROW()+12*(($AN577-1)*3+$AO577)-ROW())/12+5),AS577)</f>
        <v>0</v>
      </c>
      <c r="AU577" s="468">
        <f ca="1">IF(AND(AQ577+AS577&gt;0,AR577+AT577&gt;0),COUNTIF(AU$6:AU576,"&gt;0")+1,0)</f>
        <v>0</v>
      </c>
    </row>
    <row r="578" spans="40:47" x14ac:dyDescent="0.15">
      <c r="AN578" s="468">
        <v>16</v>
      </c>
      <c r="AO578" s="468">
        <v>3</v>
      </c>
      <c r="AP578" s="468">
        <v>9</v>
      </c>
      <c r="AQ578" s="476">
        <f ca="1">IF($AP578=1,IF(INDIRECT(ADDRESS(($AN578-1)*3+$AO578+5,$AP578+7))="",0,INDIRECT(ADDRESS(($AN578-1)*3+$AO578+5,$AP578+7))),IF(INDIRECT(ADDRESS(($AN578-1)*3+$AO578+5,$AP578+7))="",0,IF(COUNTIF(INDIRECT(ADDRESS(($AN578-1)*36+($AO578-1)*12+6,COLUMN())):INDIRECT(ADDRESS(($AN578-1)*36+($AO578-1)*12+$AP578+4,COLUMN())),INDIRECT(ADDRESS(($AN578-1)*3+$AO578+5,$AP578+7)))&gt;=1,0,INDIRECT(ADDRESS(($AN578-1)*3+$AO578+5,$AP578+7)))))</f>
        <v>0</v>
      </c>
      <c r="AR578" s="468">
        <f ca="1">COUNTIF(INDIRECT("H"&amp;(ROW()+12*(($AN578-1)*3+$AO578)-ROW())/12+5):INDIRECT("S"&amp;(ROW()+12*(($AN578-1)*3+$AO578)-ROW())/12+5),AQ578)</f>
        <v>0</v>
      </c>
      <c r="AS578" s="476">
        <f ca="1">IF($AP578=1,IF(INDIRECT(ADDRESS(($AN578-1)*3+$AO578+5,$AP578+20))="",0,INDIRECT(ADDRESS(($AN578-1)*3+$AO578+5,$AP578+20))),IF(INDIRECT(ADDRESS(($AN578-1)*3+$AO578+5,$AP578+20))="",0,IF(COUNTIF(INDIRECT(ADDRESS(($AN578-1)*36+($AO578-1)*12+6,COLUMN())):INDIRECT(ADDRESS(($AN578-1)*36+($AO578-1)*12+$AP578+4,COLUMN())),INDIRECT(ADDRESS(($AN578-1)*3+$AO578+5,$AP578+20)))&gt;=1,0,INDIRECT(ADDRESS(($AN578-1)*3+$AO578+5,$AP578+20)))))</f>
        <v>0</v>
      </c>
      <c r="AT578" s="468">
        <f ca="1">COUNTIF(INDIRECT("U"&amp;(ROW()+12*(($AN578-1)*3+$AO578)-ROW())/12+5):INDIRECT("AF"&amp;(ROW()+12*(($AN578-1)*3+$AO578)-ROW())/12+5),AS578)</f>
        <v>0</v>
      </c>
      <c r="AU578" s="468">
        <f ca="1">IF(AND(AQ578+AS578&gt;0,AR578+AT578&gt;0),COUNTIF(AU$6:AU577,"&gt;0")+1,0)</f>
        <v>0</v>
      </c>
    </row>
    <row r="579" spans="40:47" x14ac:dyDescent="0.15">
      <c r="AN579" s="468">
        <v>16</v>
      </c>
      <c r="AO579" s="468">
        <v>3</v>
      </c>
      <c r="AP579" s="468">
        <v>10</v>
      </c>
      <c r="AQ579" s="476">
        <f ca="1">IF($AP579=1,IF(INDIRECT(ADDRESS(($AN579-1)*3+$AO579+5,$AP579+7))="",0,INDIRECT(ADDRESS(($AN579-1)*3+$AO579+5,$AP579+7))),IF(INDIRECT(ADDRESS(($AN579-1)*3+$AO579+5,$AP579+7))="",0,IF(COUNTIF(INDIRECT(ADDRESS(($AN579-1)*36+($AO579-1)*12+6,COLUMN())):INDIRECT(ADDRESS(($AN579-1)*36+($AO579-1)*12+$AP579+4,COLUMN())),INDIRECT(ADDRESS(($AN579-1)*3+$AO579+5,$AP579+7)))&gt;=1,0,INDIRECT(ADDRESS(($AN579-1)*3+$AO579+5,$AP579+7)))))</f>
        <v>0</v>
      </c>
      <c r="AR579" s="468">
        <f ca="1">COUNTIF(INDIRECT("H"&amp;(ROW()+12*(($AN579-1)*3+$AO579)-ROW())/12+5):INDIRECT("S"&amp;(ROW()+12*(($AN579-1)*3+$AO579)-ROW())/12+5),AQ579)</f>
        <v>0</v>
      </c>
      <c r="AS579" s="476">
        <f ca="1">IF($AP579=1,IF(INDIRECT(ADDRESS(($AN579-1)*3+$AO579+5,$AP579+20))="",0,INDIRECT(ADDRESS(($AN579-1)*3+$AO579+5,$AP579+20))),IF(INDIRECT(ADDRESS(($AN579-1)*3+$AO579+5,$AP579+20))="",0,IF(COUNTIF(INDIRECT(ADDRESS(($AN579-1)*36+($AO579-1)*12+6,COLUMN())):INDIRECT(ADDRESS(($AN579-1)*36+($AO579-1)*12+$AP579+4,COLUMN())),INDIRECT(ADDRESS(($AN579-1)*3+$AO579+5,$AP579+20)))&gt;=1,0,INDIRECT(ADDRESS(($AN579-1)*3+$AO579+5,$AP579+20)))))</f>
        <v>0</v>
      </c>
      <c r="AT579" s="468">
        <f ca="1">COUNTIF(INDIRECT("U"&amp;(ROW()+12*(($AN579-1)*3+$AO579)-ROW())/12+5):INDIRECT("AF"&amp;(ROW()+12*(($AN579-1)*3+$AO579)-ROW())/12+5),AS579)</f>
        <v>0</v>
      </c>
      <c r="AU579" s="468">
        <f ca="1">IF(AND(AQ579+AS579&gt;0,AR579+AT579&gt;0),COUNTIF(AU$6:AU578,"&gt;0")+1,0)</f>
        <v>0</v>
      </c>
    </row>
    <row r="580" spans="40:47" x14ac:dyDescent="0.15">
      <c r="AN580" s="468">
        <v>16</v>
      </c>
      <c r="AO580" s="468">
        <v>3</v>
      </c>
      <c r="AP580" s="468">
        <v>11</v>
      </c>
      <c r="AQ580" s="476">
        <f ca="1">IF($AP580=1,IF(INDIRECT(ADDRESS(($AN580-1)*3+$AO580+5,$AP580+7))="",0,INDIRECT(ADDRESS(($AN580-1)*3+$AO580+5,$AP580+7))),IF(INDIRECT(ADDRESS(($AN580-1)*3+$AO580+5,$AP580+7))="",0,IF(COUNTIF(INDIRECT(ADDRESS(($AN580-1)*36+($AO580-1)*12+6,COLUMN())):INDIRECT(ADDRESS(($AN580-1)*36+($AO580-1)*12+$AP580+4,COLUMN())),INDIRECT(ADDRESS(($AN580-1)*3+$AO580+5,$AP580+7)))&gt;=1,0,INDIRECT(ADDRESS(($AN580-1)*3+$AO580+5,$AP580+7)))))</f>
        <v>0</v>
      </c>
      <c r="AR580" s="468">
        <f ca="1">COUNTIF(INDIRECT("H"&amp;(ROW()+12*(($AN580-1)*3+$AO580)-ROW())/12+5):INDIRECT("S"&amp;(ROW()+12*(($AN580-1)*3+$AO580)-ROW())/12+5),AQ580)</f>
        <v>0</v>
      </c>
      <c r="AS580" s="476">
        <f ca="1">IF($AP580=1,IF(INDIRECT(ADDRESS(($AN580-1)*3+$AO580+5,$AP580+20))="",0,INDIRECT(ADDRESS(($AN580-1)*3+$AO580+5,$AP580+20))),IF(INDIRECT(ADDRESS(($AN580-1)*3+$AO580+5,$AP580+20))="",0,IF(COUNTIF(INDIRECT(ADDRESS(($AN580-1)*36+($AO580-1)*12+6,COLUMN())):INDIRECT(ADDRESS(($AN580-1)*36+($AO580-1)*12+$AP580+4,COLUMN())),INDIRECT(ADDRESS(($AN580-1)*3+$AO580+5,$AP580+20)))&gt;=1,0,INDIRECT(ADDRESS(($AN580-1)*3+$AO580+5,$AP580+20)))))</f>
        <v>0</v>
      </c>
      <c r="AT580" s="468">
        <f ca="1">COUNTIF(INDIRECT("U"&amp;(ROW()+12*(($AN580-1)*3+$AO580)-ROW())/12+5):INDIRECT("AF"&amp;(ROW()+12*(($AN580-1)*3+$AO580)-ROW())/12+5),AS580)</f>
        <v>0</v>
      </c>
      <c r="AU580" s="468">
        <f ca="1">IF(AND(AQ580+AS580&gt;0,AR580+AT580&gt;0),COUNTIF(AU$6:AU579,"&gt;0")+1,0)</f>
        <v>0</v>
      </c>
    </row>
    <row r="581" spans="40:47" x14ac:dyDescent="0.15">
      <c r="AN581" s="468">
        <v>16</v>
      </c>
      <c r="AO581" s="468">
        <v>3</v>
      </c>
      <c r="AP581" s="468">
        <v>12</v>
      </c>
      <c r="AQ581" s="476">
        <f ca="1">IF($AP581=1,IF(INDIRECT(ADDRESS(($AN581-1)*3+$AO581+5,$AP581+7))="",0,INDIRECT(ADDRESS(($AN581-1)*3+$AO581+5,$AP581+7))),IF(INDIRECT(ADDRESS(($AN581-1)*3+$AO581+5,$AP581+7))="",0,IF(COUNTIF(INDIRECT(ADDRESS(($AN581-1)*36+($AO581-1)*12+6,COLUMN())):INDIRECT(ADDRESS(($AN581-1)*36+($AO581-1)*12+$AP581+4,COLUMN())),INDIRECT(ADDRESS(($AN581-1)*3+$AO581+5,$AP581+7)))&gt;=1,0,INDIRECT(ADDRESS(($AN581-1)*3+$AO581+5,$AP581+7)))))</f>
        <v>0</v>
      </c>
      <c r="AR581" s="468">
        <f ca="1">COUNTIF(INDIRECT("H"&amp;(ROW()+12*(($AN581-1)*3+$AO581)-ROW())/12+5):INDIRECT("S"&amp;(ROW()+12*(($AN581-1)*3+$AO581)-ROW())/12+5),AQ581)</f>
        <v>0</v>
      </c>
      <c r="AS581" s="476">
        <f ca="1">IF($AP581=1,IF(INDIRECT(ADDRESS(($AN581-1)*3+$AO581+5,$AP581+20))="",0,INDIRECT(ADDRESS(($AN581-1)*3+$AO581+5,$AP581+20))),IF(INDIRECT(ADDRESS(($AN581-1)*3+$AO581+5,$AP581+20))="",0,IF(COUNTIF(INDIRECT(ADDRESS(($AN581-1)*36+($AO581-1)*12+6,COLUMN())):INDIRECT(ADDRESS(($AN581-1)*36+($AO581-1)*12+$AP581+4,COLUMN())),INDIRECT(ADDRESS(($AN581-1)*3+$AO581+5,$AP581+20)))&gt;=1,0,INDIRECT(ADDRESS(($AN581-1)*3+$AO581+5,$AP581+20)))))</f>
        <v>0</v>
      </c>
      <c r="AT581" s="468">
        <f ca="1">COUNTIF(INDIRECT("U"&amp;(ROW()+12*(($AN581-1)*3+$AO581)-ROW())/12+5):INDIRECT("AF"&amp;(ROW()+12*(($AN581-1)*3+$AO581)-ROW())/12+5),AS581)</f>
        <v>0</v>
      </c>
      <c r="AU581" s="468">
        <f ca="1">IF(AND(AQ581+AS581&gt;0,AR581+AT581&gt;0),COUNTIF(AU$6:AU580,"&gt;0")+1,0)</f>
        <v>0</v>
      </c>
    </row>
    <row r="582" spans="40:47" x14ac:dyDescent="0.15">
      <c r="AN582" s="468">
        <v>17</v>
      </c>
      <c r="AO582" s="468">
        <v>1</v>
      </c>
      <c r="AP582" s="468">
        <v>1</v>
      </c>
      <c r="AQ582" s="476">
        <f ca="1">IF($AP582=1,IF(INDIRECT(ADDRESS(($AN582-1)*3+$AO582+5,$AP582+7))="",0,INDIRECT(ADDRESS(($AN582-1)*3+$AO582+5,$AP582+7))),IF(INDIRECT(ADDRESS(($AN582-1)*3+$AO582+5,$AP582+7))="",0,IF(COUNTIF(INDIRECT(ADDRESS(($AN582-1)*36+($AO582-1)*12+6,COLUMN())):INDIRECT(ADDRESS(($AN582-1)*36+($AO582-1)*12+$AP582+4,COLUMN())),INDIRECT(ADDRESS(($AN582-1)*3+$AO582+5,$AP582+7)))&gt;=1,0,INDIRECT(ADDRESS(($AN582-1)*3+$AO582+5,$AP582+7)))))</f>
        <v>0</v>
      </c>
      <c r="AR582" s="468">
        <f ca="1">COUNTIF(INDIRECT("H"&amp;(ROW()+12*(($AN582-1)*3+$AO582)-ROW())/12+5):INDIRECT("S"&amp;(ROW()+12*(($AN582-1)*3+$AO582)-ROW())/12+5),AQ582)</f>
        <v>0</v>
      </c>
      <c r="AS582" s="476">
        <f ca="1">IF($AP582=1,IF(INDIRECT(ADDRESS(($AN582-1)*3+$AO582+5,$AP582+20))="",0,INDIRECT(ADDRESS(($AN582-1)*3+$AO582+5,$AP582+20))),IF(INDIRECT(ADDRESS(($AN582-1)*3+$AO582+5,$AP582+20))="",0,IF(COUNTIF(INDIRECT(ADDRESS(($AN582-1)*36+($AO582-1)*12+6,COLUMN())):INDIRECT(ADDRESS(($AN582-1)*36+($AO582-1)*12+$AP582+4,COLUMN())),INDIRECT(ADDRESS(($AN582-1)*3+$AO582+5,$AP582+20)))&gt;=1,0,INDIRECT(ADDRESS(($AN582-1)*3+$AO582+5,$AP582+20)))))</f>
        <v>0</v>
      </c>
      <c r="AT582" s="468">
        <f ca="1">COUNTIF(INDIRECT("U"&amp;(ROW()+12*(($AN582-1)*3+$AO582)-ROW())/12+5):INDIRECT("AF"&amp;(ROW()+12*(($AN582-1)*3+$AO582)-ROW())/12+5),AS582)</f>
        <v>0</v>
      </c>
      <c r="AU582" s="468">
        <f ca="1">IF(AND(AQ582+AS582&gt;0,AR582+AT582&gt;0),COUNTIF(AU$6:AU581,"&gt;0")+1,0)</f>
        <v>0</v>
      </c>
    </row>
    <row r="583" spans="40:47" x14ac:dyDescent="0.15">
      <c r="AN583" s="468">
        <v>17</v>
      </c>
      <c r="AO583" s="468">
        <v>1</v>
      </c>
      <c r="AP583" s="468">
        <v>2</v>
      </c>
      <c r="AQ583" s="476">
        <f ca="1">IF($AP583=1,IF(INDIRECT(ADDRESS(($AN583-1)*3+$AO583+5,$AP583+7))="",0,INDIRECT(ADDRESS(($AN583-1)*3+$AO583+5,$AP583+7))),IF(INDIRECT(ADDRESS(($AN583-1)*3+$AO583+5,$AP583+7))="",0,IF(COUNTIF(INDIRECT(ADDRESS(($AN583-1)*36+($AO583-1)*12+6,COLUMN())):INDIRECT(ADDRESS(($AN583-1)*36+($AO583-1)*12+$AP583+4,COLUMN())),INDIRECT(ADDRESS(($AN583-1)*3+$AO583+5,$AP583+7)))&gt;=1,0,INDIRECT(ADDRESS(($AN583-1)*3+$AO583+5,$AP583+7)))))</f>
        <v>0</v>
      </c>
      <c r="AR583" s="468">
        <f ca="1">COUNTIF(INDIRECT("H"&amp;(ROW()+12*(($AN583-1)*3+$AO583)-ROW())/12+5):INDIRECT("S"&amp;(ROW()+12*(($AN583-1)*3+$AO583)-ROW())/12+5),AQ583)</f>
        <v>0</v>
      </c>
      <c r="AS583" s="476">
        <f ca="1">IF($AP583=1,IF(INDIRECT(ADDRESS(($AN583-1)*3+$AO583+5,$AP583+20))="",0,INDIRECT(ADDRESS(($AN583-1)*3+$AO583+5,$AP583+20))),IF(INDIRECT(ADDRESS(($AN583-1)*3+$AO583+5,$AP583+20))="",0,IF(COUNTIF(INDIRECT(ADDRESS(($AN583-1)*36+($AO583-1)*12+6,COLUMN())):INDIRECT(ADDRESS(($AN583-1)*36+($AO583-1)*12+$AP583+4,COLUMN())),INDIRECT(ADDRESS(($AN583-1)*3+$AO583+5,$AP583+20)))&gt;=1,0,INDIRECT(ADDRESS(($AN583-1)*3+$AO583+5,$AP583+20)))))</f>
        <v>0</v>
      </c>
      <c r="AT583" s="468">
        <f ca="1">COUNTIF(INDIRECT("U"&amp;(ROW()+12*(($AN583-1)*3+$AO583)-ROW())/12+5):INDIRECT("AF"&amp;(ROW()+12*(($AN583-1)*3+$AO583)-ROW())/12+5),AS583)</f>
        <v>0</v>
      </c>
      <c r="AU583" s="468">
        <f ca="1">IF(AND(AQ583+AS583&gt;0,AR583+AT583&gt;0),COUNTIF(AU$6:AU582,"&gt;0")+1,0)</f>
        <v>0</v>
      </c>
    </row>
    <row r="584" spans="40:47" x14ac:dyDescent="0.15">
      <c r="AN584" s="468">
        <v>17</v>
      </c>
      <c r="AO584" s="468">
        <v>1</v>
      </c>
      <c r="AP584" s="468">
        <v>3</v>
      </c>
      <c r="AQ584" s="476">
        <f ca="1">IF($AP584=1,IF(INDIRECT(ADDRESS(($AN584-1)*3+$AO584+5,$AP584+7))="",0,INDIRECT(ADDRESS(($AN584-1)*3+$AO584+5,$AP584+7))),IF(INDIRECT(ADDRESS(($AN584-1)*3+$AO584+5,$AP584+7))="",0,IF(COUNTIF(INDIRECT(ADDRESS(($AN584-1)*36+($AO584-1)*12+6,COLUMN())):INDIRECT(ADDRESS(($AN584-1)*36+($AO584-1)*12+$AP584+4,COLUMN())),INDIRECT(ADDRESS(($AN584-1)*3+$AO584+5,$AP584+7)))&gt;=1,0,INDIRECT(ADDRESS(($AN584-1)*3+$AO584+5,$AP584+7)))))</f>
        <v>0</v>
      </c>
      <c r="AR584" s="468">
        <f ca="1">COUNTIF(INDIRECT("H"&amp;(ROW()+12*(($AN584-1)*3+$AO584)-ROW())/12+5):INDIRECT("S"&amp;(ROW()+12*(($AN584-1)*3+$AO584)-ROW())/12+5),AQ584)</f>
        <v>0</v>
      </c>
      <c r="AS584" s="476">
        <f ca="1">IF($AP584=1,IF(INDIRECT(ADDRESS(($AN584-1)*3+$AO584+5,$AP584+20))="",0,INDIRECT(ADDRESS(($AN584-1)*3+$AO584+5,$AP584+20))),IF(INDIRECT(ADDRESS(($AN584-1)*3+$AO584+5,$AP584+20))="",0,IF(COUNTIF(INDIRECT(ADDRESS(($AN584-1)*36+($AO584-1)*12+6,COLUMN())):INDIRECT(ADDRESS(($AN584-1)*36+($AO584-1)*12+$AP584+4,COLUMN())),INDIRECT(ADDRESS(($AN584-1)*3+$AO584+5,$AP584+20)))&gt;=1,0,INDIRECT(ADDRESS(($AN584-1)*3+$AO584+5,$AP584+20)))))</f>
        <v>0</v>
      </c>
      <c r="AT584" s="468">
        <f ca="1">COUNTIF(INDIRECT("U"&amp;(ROW()+12*(($AN584-1)*3+$AO584)-ROW())/12+5):INDIRECT("AF"&amp;(ROW()+12*(($AN584-1)*3+$AO584)-ROW())/12+5),AS584)</f>
        <v>0</v>
      </c>
      <c r="AU584" s="468">
        <f ca="1">IF(AND(AQ584+AS584&gt;0,AR584+AT584&gt;0),COUNTIF(AU$6:AU583,"&gt;0")+1,0)</f>
        <v>0</v>
      </c>
    </row>
    <row r="585" spans="40:47" x14ac:dyDescent="0.15">
      <c r="AN585" s="468">
        <v>17</v>
      </c>
      <c r="AO585" s="468">
        <v>1</v>
      </c>
      <c r="AP585" s="468">
        <v>4</v>
      </c>
      <c r="AQ585" s="476">
        <f ca="1">IF($AP585=1,IF(INDIRECT(ADDRESS(($AN585-1)*3+$AO585+5,$AP585+7))="",0,INDIRECT(ADDRESS(($AN585-1)*3+$AO585+5,$AP585+7))),IF(INDIRECT(ADDRESS(($AN585-1)*3+$AO585+5,$AP585+7))="",0,IF(COUNTIF(INDIRECT(ADDRESS(($AN585-1)*36+($AO585-1)*12+6,COLUMN())):INDIRECT(ADDRESS(($AN585-1)*36+($AO585-1)*12+$AP585+4,COLUMN())),INDIRECT(ADDRESS(($AN585-1)*3+$AO585+5,$AP585+7)))&gt;=1,0,INDIRECT(ADDRESS(($AN585-1)*3+$AO585+5,$AP585+7)))))</f>
        <v>0</v>
      </c>
      <c r="AR585" s="468">
        <f ca="1">COUNTIF(INDIRECT("H"&amp;(ROW()+12*(($AN585-1)*3+$AO585)-ROW())/12+5):INDIRECT("S"&amp;(ROW()+12*(($AN585-1)*3+$AO585)-ROW())/12+5),AQ585)</f>
        <v>0</v>
      </c>
      <c r="AS585" s="476">
        <f ca="1">IF($AP585=1,IF(INDIRECT(ADDRESS(($AN585-1)*3+$AO585+5,$AP585+20))="",0,INDIRECT(ADDRESS(($AN585-1)*3+$AO585+5,$AP585+20))),IF(INDIRECT(ADDRESS(($AN585-1)*3+$AO585+5,$AP585+20))="",0,IF(COUNTIF(INDIRECT(ADDRESS(($AN585-1)*36+($AO585-1)*12+6,COLUMN())):INDIRECT(ADDRESS(($AN585-1)*36+($AO585-1)*12+$AP585+4,COLUMN())),INDIRECT(ADDRESS(($AN585-1)*3+$AO585+5,$AP585+20)))&gt;=1,0,INDIRECT(ADDRESS(($AN585-1)*3+$AO585+5,$AP585+20)))))</f>
        <v>0</v>
      </c>
      <c r="AT585" s="468">
        <f ca="1">COUNTIF(INDIRECT("U"&amp;(ROW()+12*(($AN585-1)*3+$AO585)-ROW())/12+5):INDIRECT("AF"&amp;(ROW()+12*(($AN585-1)*3+$AO585)-ROW())/12+5),AS585)</f>
        <v>0</v>
      </c>
      <c r="AU585" s="468">
        <f ca="1">IF(AND(AQ585+AS585&gt;0,AR585+AT585&gt;0),COUNTIF(AU$6:AU584,"&gt;0")+1,0)</f>
        <v>0</v>
      </c>
    </row>
    <row r="586" spans="40:47" x14ac:dyDescent="0.15">
      <c r="AN586" s="468">
        <v>17</v>
      </c>
      <c r="AO586" s="468">
        <v>1</v>
      </c>
      <c r="AP586" s="468">
        <v>5</v>
      </c>
      <c r="AQ586" s="476">
        <f ca="1">IF($AP586=1,IF(INDIRECT(ADDRESS(($AN586-1)*3+$AO586+5,$AP586+7))="",0,INDIRECT(ADDRESS(($AN586-1)*3+$AO586+5,$AP586+7))),IF(INDIRECT(ADDRESS(($AN586-1)*3+$AO586+5,$AP586+7))="",0,IF(COUNTIF(INDIRECT(ADDRESS(($AN586-1)*36+($AO586-1)*12+6,COLUMN())):INDIRECT(ADDRESS(($AN586-1)*36+($AO586-1)*12+$AP586+4,COLUMN())),INDIRECT(ADDRESS(($AN586-1)*3+$AO586+5,$AP586+7)))&gt;=1,0,INDIRECT(ADDRESS(($AN586-1)*3+$AO586+5,$AP586+7)))))</f>
        <v>0</v>
      </c>
      <c r="AR586" s="468">
        <f ca="1">COUNTIF(INDIRECT("H"&amp;(ROW()+12*(($AN586-1)*3+$AO586)-ROW())/12+5):INDIRECT("S"&amp;(ROW()+12*(($AN586-1)*3+$AO586)-ROW())/12+5),AQ586)</f>
        <v>0</v>
      </c>
      <c r="AS586" s="476">
        <f ca="1">IF($AP586=1,IF(INDIRECT(ADDRESS(($AN586-1)*3+$AO586+5,$AP586+20))="",0,INDIRECT(ADDRESS(($AN586-1)*3+$AO586+5,$AP586+20))),IF(INDIRECT(ADDRESS(($AN586-1)*3+$AO586+5,$AP586+20))="",0,IF(COUNTIF(INDIRECT(ADDRESS(($AN586-1)*36+($AO586-1)*12+6,COLUMN())):INDIRECT(ADDRESS(($AN586-1)*36+($AO586-1)*12+$AP586+4,COLUMN())),INDIRECT(ADDRESS(($AN586-1)*3+$AO586+5,$AP586+20)))&gt;=1,0,INDIRECT(ADDRESS(($AN586-1)*3+$AO586+5,$AP586+20)))))</f>
        <v>0</v>
      </c>
      <c r="AT586" s="468">
        <f ca="1">COUNTIF(INDIRECT("U"&amp;(ROW()+12*(($AN586-1)*3+$AO586)-ROW())/12+5):INDIRECT("AF"&amp;(ROW()+12*(($AN586-1)*3+$AO586)-ROW())/12+5),AS586)</f>
        <v>0</v>
      </c>
      <c r="AU586" s="468">
        <f ca="1">IF(AND(AQ586+AS586&gt;0,AR586+AT586&gt;0),COUNTIF(AU$6:AU585,"&gt;0")+1,0)</f>
        <v>0</v>
      </c>
    </row>
    <row r="587" spans="40:47" x14ac:dyDescent="0.15">
      <c r="AN587" s="468">
        <v>17</v>
      </c>
      <c r="AO587" s="468">
        <v>1</v>
      </c>
      <c r="AP587" s="468">
        <v>6</v>
      </c>
      <c r="AQ587" s="476">
        <f ca="1">IF($AP587=1,IF(INDIRECT(ADDRESS(($AN587-1)*3+$AO587+5,$AP587+7))="",0,INDIRECT(ADDRESS(($AN587-1)*3+$AO587+5,$AP587+7))),IF(INDIRECT(ADDRESS(($AN587-1)*3+$AO587+5,$AP587+7))="",0,IF(COUNTIF(INDIRECT(ADDRESS(($AN587-1)*36+($AO587-1)*12+6,COLUMN())):INDIRECT(ADDRESS(($AN587-1)*36+($AO587-1)*12+$AP587+4,COLUMN())),INDIRECT(ADDRESS(($AN587-1)*3+$AO587+5,$AP587+7)))&gt;=1,0,INDIRECT(ADDRESS(($AN587-1)*3+$AO587+5,$AP587+7)))))</f>
        <v>0</v>
      </c>
      <c r="AR587" s="468">
        <f ca="1">COUNTIF(INDIRECT("H"&amp;(ROW()+12*(($AN587-1)*3+$AO587)-ROW())/12+5):INDIRECT("S"&amp;(ROW()+12*(($AN587-1)*3+$AO587)-ROW())/12+5),AQ587)</f>
        <v>0</v>
      </c>
      <c r="AS587" s="476">
        <f ca="1">IF($AP587=1,IF(INDIRECT(ADDRESS(($AN587-1)*3+$AO587+5,$AP587+20))="",0,INDIRECT(ADDRESS(($AN587-1)*3+$AO587+5,$AP587+20))),IF(INDIRECT(ADDRESS(($AN587-1)*3+$AO587+5,$AP587+20))="",0,IF(COUNTIF(INDIRECT(ADDRESS(($AN587-1)*36+($AO587-1)*12+6,COLUMN())):INDIRECT(ADDRESS(($AN587-1)*36+($AO587-1)*12+$AP587+4,COLUMN())),INDIRECT(ADDRESS(($AN587-1)*3+$AO587+5,$AP587+20)))&gt;=1,0,INDIRECT(ADDRESS(($AN587-1)*3+$AO587+5,$AP587+20)))))</f>
        <v>0</v>
      </c>
      <c r="AT587" s="468">
        <f ca="1">COUNTIF(INDIRECT("U"&amp;(ROW()+12*(($AN587-1)*3+$AO587)-ROW())/12+5):INDIRECT("AF"&amp;(ROW()+12*(($AN587-1)*3+$AO587)-ROW())/12+5),AS587)</f>
        <v>0</v>
      </c>
      <c r="AU587" s="468">
        <f ca="1">IF(AND(AQ587+AS587&gt;0,AR587+AT587&gt;0),COUNTIF(AU$6:AU586,"&gt;0")+1,0)</f>
        <v>0</v>
      </c>
    </row>
    <row r="588" spans="40:47" x14ac:dyDescent="0.15">
      <c r="AN588" s="468">
        <v>17</v>
      </c>
      <c r="AO588" s="468">
        <v>1</v>
      </c>
      <c r="AP588" s="468">
        <v>7</v>
      </c>
      <c r="AQ588" s="476">
        <f ca="1">IF($AP588=1,IF(INDIRECT(ADDRESS(($AN588-1)*3+$AO588+5,$AP588+7))="",0,INDIRECT(ADDRESS(($AN588-1)*3+$AO588+5,$AP588+7))),IF(INDIRECT(ADDRESS(($AN588-1)*3+$AO588+5,$AP588+7))="",0,IF(COUNTIF(INDIRECT(ADDRESS(($AN588-1)*36+($AO588-1)*12+6,COLUMN())):INDIRECT(ADDRESS(($AN588-1)*36+($AO588-1)*12+$AP588+4,COLUMN())),INDIRECT(ADDRESS(($AN588-1)*3+$AO588+5,$AP588+7)))&gt;=1,0,INDIRECT(ADDRESS(($AN588-1)*3+$AO588+5,$AP588+7)))))</f>
        <v>0</v>
      </c>
      <c r="AR588" s="468">
        <f ca="1">COUNTIF(INDIRECT("H"&amp;(ROW()+12*(($AN588-1)*3+$AO588)-ROW())/12+5):INDIRECT("S"&amp;(ROW()+12*(($AN588-1)*3+$AO588)-ROW())/12+5),AQ588)</f>
        <v>0</v>
      </c>
      <c r="AS588" s="476">
        <f ca="1">IF($AP588=1,IF(INDIRECT(ADDRESS(($AN588-1)*3+$AO588+5,$AP588+20))="",0,INDIRECT(ADDRESS(($AN588-1)*3+$AO588+5,$AP588+20))),IF(INDIRECT(ADDRESS(($AN588-1)*3+$AO588+5,$AP588+20))="",0,IF(COUNTIF(INDIRECT(ADDRESS(($AN588-1)*36+($AO588-1)*12+6,COLUMN())):INDIRECT(ADDRESS(($AN588-1)*36+($AO588-1)*12+$AP588+4,COLUMN())),INDIRECT(ADDRESS(($AN588-1)*3+$AO588+5,$AP588+20)))&gt;=1,0,INDIRECT(ADDRESS(($AN588-1)*3+$AO588+5,$AP588+20)))))</f>
        <v>0</v>
      </c>
      <c r="AT588" s="468">
        <f ca="1">COUNTIF(INDIRECT("U"&amp;(ROW()+12*(($AN588-1)*3+$AO588)-ROW())/12+5):INDIRECT("AF"&amp;(ROW()+12*(($AN588-1)*3+$AO588)-ROW())/12+5),AS588)</f>
        <v>0</v>
      </c>
      <c r="AU588" s="468">
        <f ca="1">IF(AND(AQ588+AS588&gt;0,AR588+AT588&gt;0),COUNTIF(AU$6:AU587,"&gt;0")+1,0)</f>
        <v>0</v>
      </c>
    </row>
    <row r="589" spans="40:47" x14ac:dyDescent="0.15">
      <c r="AN589" s="468">
        <v>17</v>
      </c>
      <c r="AO589" s="468">
        <v>1</v>
      </c>
      <c r="AP589" s="468">
        <v>8</v>
      </c>
      <c r="AQ589" s="476">
        <f ca="1">IF($AP589=1,IF(INDIRECT(ADDRESS(($AN589-1)*3+$AO589+5,$AP589+7))="",0,INDIRECT(ADDRESS(($AN589-1)*3+$AO589+5,$AP589+7))),IF(INDIRECT(ADDRESS(($AN589-1)*3+$AO589+5,$AP589+7))="",0,IF(COUNTIF(INDIRECT(ADDRESS(($AN589-1)*36+($AO589-1)*12+6,COLUMN())):INDIRECT(ADDRESS(($AN589-1)*36+($AO589-1)*12+$AP589+4,COLUMN())),INDIRECT(ADDRESS(($AN589-1)*3+$AO589+5,$AP589+7)))&gt;=1,0,INDIRECT(ADDRESS(($AN589-1)*3+$AO589+5,$AP589+7)))))</f>
        <v>0</v>
      </c>
      <c r="AR589" s="468">
        <f ca="1">COUNTIF(INDIRECT("H"&amp;(ROW()+12*(($AN589-1)*3+$AO589)-ROW())/12+5):INDIRECT("S"&amp;(ROW()+12*(($AN589-1)*3+$AO589)-ROW())/12+5),AQ589)</f>
        <v>0</v>
      </c>
      <c r="AS589" s="476">
        <f ca="1">IF($AP589=1,IF(INDIRECT(ADDRESS(($AN589-1)*3+$AO589+5,$AP589+20))="",0,INDIRECT(ADDRESS(($AN589-1)*3+$AO589+5,$AP589+20))),IF(INDIRECT(ADDRESS(($AN589-1)*3+$AO589+5,$AP589+20))="",0,IF(COUNTIF(INDIRECT(ADDRESS(($AN589-1)*36+($AO589-1)*12+6,COLUMN())):INDIRECT(ADDRESS(($AN589-1)*36+($AO589-1)*12+$AP589+4,COLUMN())),INDIRECT(ADDRESS(($AN589-1)*3+$AO589+5,$AP589+20)))&gt;=1,0,INDIRECT(ADDRESS(($AN589-1)*3+$AO589+5,$AP589+20)))))</f>
        <v>0</v>
      </c>
      <c r="AT589" s="468">
        <f ca="1">COUNTIF(INDIRECT("U"&amp;(ROW()+12*(($AN589-1)*3+$AO589)-ROW())/12+5):INDIRECT("AF"&amp;(ROW()+12*(($AN589-1)*3+$AO589)-ROW())/12+5),AS589)</f>
        <v>0</v>
      </c>
      <c r="AU589" s="468">
        <f ca="1">IF(AND(AQ589+AS589&gt;0,AR589+AT589&gt;0),COUNTIF(AU$6:AU588,"&gt;0")+1,0)</f>
        <v>0</v>
      </c>
    </row>
    <row r="590" spans="40:47" x14ac:dyDescent="0.15">
      <c r="AN590" s="468">
        <v>17</v>
      </c>
      <c r="AO590" s="468">
        <v>1</v>
      </c>
      <c r="AP590" s="468">
        <v>9</v>
      </c>
      <c r="AQ590" s="476">
        <f ca="1">IF($AP590=1,IF(INDIRECT(ADDRESS(($AN590-1)*3+$AO590+5,$AP590+7))="",0,INDIRECT(ADDRESS(($AN590-1)*3+$AO590+5,$AP590+7))),IF(INDIRECT(ADDRESS(($AN590-1)*3+$AO590+5,$AP590+7))="",0,IF(COUNTIF(INDIRECT(ADDRESS(($AN590-1)*36+($AO590-1)*12+6,COLUMN())):INDIRECT(ADDRESS(($AN590-1)*36+($AO590-1)*12+$AP590+4,COLUMN())),INDIRECT(ADDRESS(($AN590-1)*3+$AO590+5,$AP590+7)))&gt;=1,0,INDIRECT(ADDRESS(($AN590-1)*3+$AO590+5,$AP590+7)))))</f>
        <v>0</v>
      </c>
      <c r="AR590" s="468">
        <f ca="1">COUNTIF(INDIRECT("H"&amp;(ROW()+12*(($AN590-1)*3+$AO590)-ROW())/12+5):INDIRECT("S"&amp;(ROW()+12*(($AN590-1)*3+$AO590)-ROW())/12+5),AQ590)</f>
        <v>0</v>
      </c>
      <c r="AS590" s="476">
        <f ca="1">IF($AP590=1,IF(INDIRECT(ADDRESS(($AN590-1)*3+$AO590+5,$AP590+20))="",0,INDIRECT(ADDRESS(($AN590-1)*3+$AO590+5,$AP590+20))),IF(INDIRECT(ADDRESS(($AN590-1)*3+$AO590+5,$AP590+20))="",0,IF(COUNTIF(INDIRECT(ADDRESS(($AN590-1)*36+($AO590-1)*12+6,COLUMN())):INDIRECT(ADDRESS(($AN590-1)*36+($AO590-1)*12+$AP590+4,COLUMN())),INDIRECT(ADDRESS(($AN590-1)*3+$AO590+5,$AP590+20)))&gt;=1,0,INDIRECT(ADDRESS(($AN590-1)*3+$AO590+5,$AP590+20)))))</f>
        <v>0</v>
      </c>
      <c r="AT590" s="468">
        <f ca="1">COUNTIF(INDIRECT("U"&amp;(ROW()+12*(($AN590-1)*3+$AO590)-ROW())/12+5):INDIRECT("AF"&amp;(ROW()+12*(($AN590-1)*3+$AO590)-ROW())/12+5),AS590)</f>
        <v>0</v>
      </c>
      <c r="AU590" s="468">
        <f ca="1">IF(AND(AQ590+AS590&gt;0,AR590+AT590&gt;0),COUNTIF(AU$6:AU589,"&gt;0")+1,0)</f>
        <v>0</v>
      </c>
    </row>
    <row r="591" spans="40:47" x14ac:dyDescent="0.15">
      <c r="AN591" s="468">
        <v>17</v>
      </c>
      <c r="AO591" s="468">
        <v>1</v>
      </c>
      <c r="AP591" s="468">
        <v>10</v>
      </c>
      <c r="AQ591" s="476">
        <f ca="1">IF($AP591=1,IF(INDIRECT(ADDRESS(($AN591-1)*3+$AO591+5,$AP591+7))="",0,INDIRECT(ADDRESS(($AN591-1)*3+$AO591+5,$AP591+7))),IF(INDIRECT(ADDRESS(($AN591-1)*3+$AO591+5,$AP591+7))="",0,IF(COUNTIF(INDIRECT(ADDRESS(($AN591-1)*36+($AO591-1)*12+6,COLUMN())):INDIRECT(ADDRESS(($AN591-1)*36+($AO591-1)*12+$AP591+4,COLUMN())),INDIRECT(ADDRESS(($AN591-1)*3+$AO591+5,$AP591+7)))&gt;=1,0,INDIRECT(ADDRESS(($AN591-1)*3+$AO591+5,$AP591+7)))))</f>
        <v>0</v>
      </c>
      <c r="AR591" s="468">
        <f ca="1">COUNTIF(INDIRECT("H"&amp;(ROW()+12*(($AN591-1)*3+$AO591)-ROW())/12+5):INDIRECT("S"&amp;(ROW()+12*(($AN591-1)*3+$AO591)-ROW())/12+5),AQ591)</f>
        <v>0</v>
      </c>
      <c r="AS591" s="476">
        <f ca="1">IF($AP591=1,IF(INDIRECT(ADDRESS(($AN591-1)*3+$AO591+5,$AP591+20))="",0,INDIRECT(ADDRESS(($AN591-1)*3+$AO591+5,$AP591+20))),IF(INDIRECT(ADDRESS(($AN591-1)*3+$AO591+5,$AP591+20))="",0,IF(COUNTIF(INDIRECT(ADDRESS(($AN591-1)*36+($AO591-1)*12+6,COLUMN())):INDIRECT(ADDRESS(($AN591-1)*36+($AO591-1)*12+$AP591+4,COLUMN())),INDIRECT(ADDRESS(($AN591-1)*3+$AO591+5,$AP591+20)))&gt;=1,0,INDIRECT(ADDRESS(($AN591-1)*3+$AO591+5,$AP591+20)))))</f>
        <v>0</v>
      </c>
      <c r="AT591" s="468">
        <f ca="1">COUNTIF(INDIRECT("U"&amp;(ROW()+12*(($AN591-1)*3+$AO591)-ROW())/12+5):INDIRECT("AF"&amp;(ROW()+12*(($AN591-1)*3+$AO591)-ROW())/12+5),AS591)</f>
        <v>0</v>
      </c>
      <c r="AU591" s="468">
        <f ca="1">IF(AND(AQ591+AS591&gt;0,AR591+AT591&gt;0),COUNTIF(AU$6:AU590,"&gt;0")+1,0)</f>
        <v>0</v>
      </c>
    </row>
    <row r="592" spans="40:47" x14ac:dyDescent="0.15">
      <c r="AN592" s="468">
        <v>17</v>
      </c>
      <c r="AO592" s="468">
        <v>1</v>
      </c>
      <c r="AP592" s="468">
        <v>11</v>
      </c>
      <c r="AQ592" s="476">
        <f ca="1">IF($AP592=1,IF(INDIRECT(ADDRESS(($AN592-1)*3+$AO592+5,$AP592+7))="",0,INDIRECT(ADDRESS(($AN592-1)*3+$AO592+5,$AP592+7))),IF(INDIRECT(ADDRESS(($AN592-1)*3+$AO592+5,$AP592+7))="",0,IF(COUNTIF(INDIRECT(ADDRESS(($AN592-1)*36+($AO592-1)*12+6,COLUMN())):INDIRECT(ADDRESS(($AN592-1)*36+($AO592-1)*12+$AP592+4,COLUMN())),INDIRECT(ADDRESS(($AN592-1)*3+$AO592+5,$AP592+7)))&gt;=1,0,INDIRECT(ADDRESS(($AN592-1)*3+$AO592+5,$AP592+7)))))</f>
        <v>0</v>
      </c>
      <c r="AR592" s="468">
        <f ca="1">COUNTIF(INDIRECT("H"&amp;(ROW()+12*(($AN592-1)*3+$AO592)-ROW())/12+5):INDIRECT("S"&amp;(ROW()+12*(($AN592-1)*3+$AO592)-ROW())/12+5),AQ592)</f>
        <v>0</v>
      </c>
      <c r="AS592" s="476">
        <f ca="1">IF($AP592=1,IF(INDIRECT(ADDRESS(($AN592-1)*3+$AO592+5,$AP592+20))="",0,INDIRECT(ADDRESS(($AN592-1)*3+$AO592+5,$AP592+20))),IF(INDIRECT(ADDRESS(($AN592-1)*3+$AO592+5,$AP592+20))="",0,IF(COUNTIF(INDIRECT(ADDRESS(($AN592-1)*36+($AO592-1)*12+6,COLUMN())):INDIRECT(ADDRESS(($AN592-1)*36+($AO592-1)*12+$AP592+4,COLUMN())),INDIRECT(ADDRESS(($AN592-1)*3+$AO592+5,$AP592+20)))&gt;=1,0,INDIRECT(ADDRESS(($AN592-1)*3+$AO592+5,$AP592+20)))))</f>
        <v>0</v>
      </c>
      <c r="AT592" s="468">
        <f ca="1">COUNTIF(INDIRECT("U"&amp;(ROW()+12*(($AN592-1)*3+$AO592)-ROW())/12+5):INDIRECT("AF"&amp;(ROW()+12*(($AN592-1)*3+$AO592)-ROW())/12+5),AS592)</f>
        <v>0</v>
      </c>
      <c r="AU592" s="468">
        <f ca="1">IF(AND(AQ592+AS592&gt;0,AR592+AT592&gt;0),COUNTIF(AU$6:AU591,"&gt;0")+1,0)</f>
        <v>0</v>
      </c>
    </row>
    <row r="593" spans="40:47" x14ac:dyDescent="0.15">
      <c r="AN593" s="468">
        <v>17</v>
      </c>
      <c r="AO593" s="468">
        <v>1</v>
      </c>
      <c r="AP593" s="468">
        <v>12</v>
      </c>
      <c r="AQ593" s="476">
        <f ca="1">IF($AP593=1,IF(INDIRECT(ADDRESS(($AN593-1)*3+$AO593+5,$AP593+7))="",0,INDIRECT(ADDRESS(($AN593-1)*3+$AO593+5,$AP593+7))),IF(INDIRECT(ADDRESS(($AN593-1)*3+$AO593+5,$AP593+7))="",0,IF(COUNTIF(INDIRECT(ADDRESS(($AN593-1)*36+($AO593-1)*12+6,COLUMN())):INDIRECT(ADDRESS(($AN593-1)*36+($AO593-1)*12+$AP593+4,COLUMN())),INDIRECT(ADDRESS(($AN593-1)*3+$AO593+5,$AP593+7)))&gt;=1,0,INDIRECT(ADDRESS(($AN593-1)*3+$AO593+5,$AP593+7)))))</f>
        <v>0</v>
      </c>
      <c r="AR593" s="468">
        <f ca="1">COUNTIF(INDIRECT("H"&amp;(ROW()+12*(($AN593-1)*3+$AO593)-ROW())/12+5):INDIRECT("S"&amp;(ROW()+12*(($AN593-1)*3+$AO593)-ROW())/12+5),AQ593)</f>
        <v>0</v>
      </c>
      <c r="AS593" s="476">
        <f ca="1">IF($AP593=1,IF(INDIRECT(ADDRESS(($AN593-1)*3+$AO593+5,$AP593+20))="",0,INDIRECT(ADDRESS(($AN593-1)*3+$AO593+5,$AP593+20))),IF(INDIRECT(ADDRESS(($AN593-1)*3+$AO593+5,$AP593+20))="",0,IF(COUNTIF(INDIRECT(ADDRESS(($AN593-1)*36+($AO593-1)*12+6,COLUMN())):INDIRECT(ADDRESS(($AN593-1)*36+($AO593-1)*12+$AP593+4,COLUMN())),INDIRECT(ADDRESS(($AN593-1)*3+$AO593+5,$AP593+20)))&gt;=1,0,INDIRECT(ADDRESS(($AN593-1)*3+$AO593+5,$AP593+20)))))</f>
        <v>0</v>
      </c>
      <c r="AT593" s="468">
        <f ca="1">COUNTIF(INDIRECT("U"&amp;(ROW()+12*(($AN593-1)*3+$AO593)-ROW())/12+5):INDIRECT("AF"&amp;(ROW()+12*(($AN593-1)*3+$AO593)-ROW())/12+5),AS593)</f>
        <v>0</v>
      </c>
      <c r="AU593" s="468">
        <f ca="1">IF(AND(AQ593+AS593&gt;0,AR593+AT593&gt;0),COUNTIF(AU$6:AU592,"&gt;0")+1,0)</f>
        <v>0</v>
      </c>
    </row>
    <row r="594" spans="40:47" x14ac:dyDescent="0.15">
      <c r="AN594" s="468">
        <v>17</v>
      </c>
      <c r="AO594" s="468">
        <v>2</v>
      </c>
      <c r="AP594" s="468">
        <v>1</v>
      </c>
      <c r="AQ594" s="476">
        <f ca="1">IF($AP594=1,IF(INDIRECT(ADDRESS(($AN594-1)*3+$AO594+5,$AP594+7))="",0,INDIRECT(ADDRESS(($AN594-1)*3+$AO594+5,$AP594+7))),IF(INDIRECT(ADDRESS(($AN594-1)*3+$AO594+5,$AP594+7))="",0,IF(COUNTIF(INDIRECT(ADDRESS(($AN594-1)*36+($AO594-1)*12+6,COLUMN())):INDIRECT(ADDRESS(($AN594-1)*36+($AO594-1)*12+$AP594+4,COLUMN())),INDIRECT(ADDRESS(($AN594-1)*3+$AO594+5,$AP594+7)))&gt;=1,0,INDIRECT(ADDRESS(($AN594-1)*3+$AO594+5,$AP594+7)))))</f>
        <v>0</v>
      </c>
      <c r="AR594" s="468">
        <f ca="1">COUNTIF(INDIRECT("H"&amp;(ROW()+12*(($AN594-1)*3+$AO594)-ROW())/12+5):INDIRECT("S"&amp;(ROW()+12*(($AN594-1)*3+$AO594)-ROW())/12+5),AQ594)</f>
        <v>0</v>
      </c>
      <c r="AS594" s="476">
        <f ca="1">IF($AP594=1,IF(INDIRECT(ADDRESS(($AN594-1)*3+$AO594+5,$AP594+20))="",0,INDIRECT(ADDRESS(($AN594-1)*3+$AO594+5,$AP594+20))),IF(INDIRECT(ADDRESS(($AN594-1)*3+$AO594+5,$AP594+20))="",0,IF(COUNTIF(INDIRECT(ADDRESS(($AN594-1)*36+($AO594-1)*12+6,COLUMN())):INDIRECT(ADDRESS(($AN594-1)*36+($AO594-1)*12+$AP594+4,COLUMN())),INDIRECT(ADDRESS(($AN594-1)*3+$AO594+5,$AP594+20)))&gt;=1,0,INDIRECT(ADDRESS(($AN594-1)*3+$AO594+5,$AP594+20)))))</f>
        <v>0</v>
      </c>
      <c r="AT594" s="468">
        <f ca="1">COUNTIF(INDIRECT("U"&amp;(ROW()+12*(($AN594-1)*3+$AO594)-ROW())/12+5):INDIRECT("AF"&amp;(ROW()+12*(($AN594-1)*3+$AO594)-ROW())/12+5),AS594)</f>
        <v>0</v>
      </c>
      <c r="AU594" s="468">
        <f ca="1">IF(AND(AQ594+AS594&gt;0,AR594+AT594&gt;0),COUNTIF(AU$6:AU593,"&gt;0")+1,0)</f>
        <v>0</v>
      </c>
    </row>
    <row r="595" spans="40:47" x14ac:dyDescent="0.15">
      <c r="AN595" s="468">
        <v>17</v>
      </c>
      <c r="AO595" s="468">
        <v>2</v>
      </c>
      <c r="AP595" s="468">
        <v>2</v>
      </c>
      <c r="AQ595" s="476">
        <f ca="1">IF($AP595=1,IF(INDIRECT(ADDRESS(($AN595-1)*3+$AO595+5,$AP595+7))="",0,INDIRECT(ADDRESS(($AN595-1)*3+$AO595+5,$AP595+7))),IF(INDIRECT(ADDRESS(($AN595-1)*3+$AO595+5,$AP595+7))="",0,IF(COUNTIF(INDIRECT(ADDRESS(($AN595-1)*36+($AO595-1)*12+6,COLUMN())):INDIRECT(ADDRESS(($AN595-1)*36+($AO595-1)*12+$AP595+4,COLUMN())),INDIRECT(ADDRESS(($AN595-1)*3+$AO595+5,$AP595+7)))&gt;=1,0,INDIRECT(ADDRESS(($AN595-1)*3+$AO595+5,$AP595+7)))))</f>
        <v>0</v>
      </c>
      <c r="AR595" s="468">
        <f ca="1">COUNTIF(INDIRECT("H"&amp;(ROW()+12*(($AN595-1)*3+$AO595)-ROW())/12+5):INDIRECT("S"&amp;(ROW()+12*(($AN595-1)*3+$AO595)-ROW())/12+5),AQ595)</f>
        <v>0</v>
      </c>
      <c r="AS595" s="476">
        <f ca="1">IF($AP595=1,IF(INDIRECT(ADDRESS(($AN595-1)*3+$AO595+5,$AP595+20))="",0,INDIRECT(ADDRESS(($AN595-1)*3+$AO595+5,$AP595+20))),IF(INDIRECT(ADDRESS(($AN595-1)*3+$AO595+5,$AP595+20))="",0,IF(COUNTIF(INDIRECT(ADDRESS(($AN595-1)*36+($AO595-1)*12+6,COLUMN())):INDIRECT(ADDRESS(($AN595-1)*36+($AO595-1)*12+$AP595+4,COLUMN())),INDIRECT(ADDRESS(($AN595-1)*3+$AO595+5,$AP595+20)))&gt;=1,0,INDIRECT(ADDRESS(($AN595-1)*3+$AO595+5,$AP595+20)))))</f>
        <v>0</v>
      </c>
      <c r="AT595" s="468">
        <f ca="1">COUNTIF(INDIRECT("U"&amp;(ROW()+12*(($AN595-1)*3+$AO595)-ROW())/12+5):INDIRECT("AF"&amp;(ROW()+12*(($AN595-1)*3+$AO595)-ROW())/12+5),AS595)</f>
        <v>0</v>
      </c>
      <c r="AU595" s="468">
        <f ca="1">IF(AND(AQ595+AS595&gt;0,AR595+AT595&gt;0),COUNTIF(AU$6:AU594,"&gt;0")+1,0)</f>
        <v>0</v>
      </c>
    </row>
    <row r="596" spans="40:47" x14ac:dyDescent="0.15">
      <c r="AN596" s="468">
        <v>17</v>
      </c>
      <c r="AO596" s="468">
        <v>2</v>
      </c>
      <c r="AP596" s="468">
        <v>3</v>
      </c>
      <c r="AQ596" s="476">
        <f ca="1">IF($AP596=1,IF(INDIRECT(ADDRESS(($AN596-1)*3+$AO596+5,$AP596+7))="",0,INDIRECT(ADDRESS(($AN596-1)*3+$AO596+5,$AP596+7))),IF(INDIRECT(ADDRESS(($AN596-1)*3+$AO596+5,$AP596+7))="",0,IF(COUNTIF(INDIRECT(ADDRESS(($AN596-1)*36+($AO596-1)*12+6,COLUMN())):INDIRECT(ADDRESS(($AN596-1)*36+($AO596-1)*12+$AP596+4,COLUMN())),INDIRECT(ADDRESS(($AN596-1)*3+$AO596+5,$AP596+7)))&gt;=1,0,INDIRECT(ADDRESS(($AN596-1)*3+$AO596+5,$AP596+7)))))</f>
        <v>0</v>
      </c>
      <c r="AR596" s="468">
        <f ca="1">COUNTIF(INDIRECT("H"&amp;(ROW()+12*(($AN596-1)*3+$AO596)-ROW())/12+5):INDIRECT("S"&amp;(ROW()+12*(($AN596-1)*3+$AO596)-ROW())/12+5),AQ596)</f>
        <v>0</v>
      </c>
      <c r="AS596" s="476">
        <f ca="1">IF($AP596=1,IF(INDIRECT(ADDRESS(($AN596-1)*3+$AO596+5,$AP596+20))="",0,INDIRECT(ADDRESS(($AN596-1)*3+$AO596+5,$AP596+20))),IF(INDIRECT(ADDRESS(($AN596-1)*3+$AO596+5,$AP596+20))="",0,IF(COUNTIF(INDIRECT(ADDRESS(($AN596-1)*36+($AO596-1)*12+6,COLUMN())):INDIRECT(ADDRESS(($AN596-1)*36+($AO596-1)*12+$AP596+4,COLUMN())),INDIRECT(ADDRESS(($AN596-1)*3+$AO596+5,$AP596+20)))&gt;=1,0,INDIRECT(ADDRESS(($AN596-1)*3+$AO596+5,$AP596+20)))))</f>
        <v>0</v>
      </c>
      <c r="AT596" s="468">
        <f ca="1">COUNTIF(INDIRECT("U"&amp;(ROW()+12*(($AN596-1)*3+$AO596)-ROW())/12+5):INDIRECT("AF"&amp;(ROW()+12*(($AN596-1)*3+$AO596)-ROW())/12+5),AS596)</f>
        <v>0</v>
      </c>
      <c r="AU596" s="468">
        <f ca="1">IF(AND(AQ596+AS596&gt;0,AR596+AT596&gt;0),COUNTIF(AU$6:AU595,"&gt;0")+1,0)</f>
        <v>0</v>
      </c>
    </row>
    <row r="597" spans="40:47" x14ac:dyDescent="0.15">
      <c r="AN597" s="468">
        <v>17</v>
      </c>
      <c r="AO597" s="468">
        <v>2</v>
      </c>
      <c r="AP597" s="468">
        <v>4</v>
      </c>
      <c r="AQ597" s="476">
        <f ca="1">IF($AP597=1,IF(INDIRECT(ADDRESS(($AN597-1)*3+$AO597+5,$AP597+7))="",0,INDIRECT(ADDRESS(($AN597-1)*3+$AO597+5,$AP597+7))),IF(INDIRECT(ADDRESS(($AN597-1)*3+$AO597+5,$AP597+7))="",0,IF(COUNTIF(INDIRECT(ADDRESS(($AN597-1)*36+($AO597-1)*12+6,COLUMN())):INDIRECT(ADDRESS(($AN597-1)*36+($AO597-1)*12+$AP597+4,COLUMN())),INDIRECT(ADDRESS(($AN597-1)*3+$AO597+5,$AP597+7)))&gt;=1,0,INDIRECT(ADDRESS(($AN597-1)*3+$AO597+5,$AP597+7)))))</f>
        <v>0</v>
      </c>
      <c r="AR597" s="468">
        <f ca="1">COUNTIF(INDIRECT("H"&amp;(ROW()+12*(($AN597-1)*3+$AO597)-ROW())/12+5):INDIRECT("S"&amp;(ROW()+12*(($AN597-1)*3+$AO597)-ROW())/12+5),AQ597)</f>
        <v>0</v>
      </c>
      <c r="AS597" s="476">
        <f ca="1">IF($AP597=1,IF(INDIRECT(ADDRESS(($AN597-1)*3+$AO597+5,$AP597+20))="",0,INDIRECT(ADDRESS(($AN597-1)*3+$AO597+5,$AP597+20))),IF(INDIRECT(ADDRESS(($AN597-1)*3+$AO597+5,$AP597+20))="",0,IF(COUNTIF(INDIRECT(ADDRESS(($AN597-1)*36+($AO597-1)*12+6,COLUMN())):INDIRECT(ADDRESS(($AN597-1)*36+($AO597-1)*12+$AP597+4,COLUMN())),INDIRECT(ADDRESS(($AN597-1)*3+$AO597+5,$AP597+20)))&gt;=1,0,INDIRECT(ADDRESS(($AN597-1)*3+$AO597+5,$AP597+20)))))</f>
        <v>0</v>
      </c>
      <c r="AT597" s="468">
        <f ca="1">COUNTIF(INDIRECT("U"&amp;(ROW()+12*(($AN597-1)*3+$AO597)-ROW())/12+5):INDIRECT("AF"&amp;(ROW()+12*(($AN597-1)*3+$AO597)-ROW())/12+5),AS597)</f>
        <v>0</v>
      </c>
      <c r="AU597" s="468">
        <f ca="1">IF(AND(AQ597+AS597&gt;0,AR597+AT597&gt;0),COUNTIF(AU$6:AU596,"&gt;0")+1,0)</f>
        <v>0</v>
      </c>
    </row>
    <row r="598" spans="40:47" x14ac:dyDescent="0.15">
      <c r="AN598" s="468">
        <v>17</v>
      </c>
      <c r="AO598" s="468">
        <v>2</v>
      </c>
      <c r="AP598" s="468">
        <v>5</v>
      </c>
      <c r="AQ598" s="476">
        <f ca="1">IF($AP598=1,IF(INDIRECT(ADDRESS(($AN598-1)*3+$AO598+5,$AP598+7))="",0,INDIRECT(ADDRESS(($AN598-1)*3+$AO598+5,$AP598+7))),IF(INDIRECT(ADDRESS(($AN598-1)*3+$AO598+5,$AP598+7))="",0,IF(COUNTIF(INDIRECT(ADDRESS(($AN598-1)*36+($AO598-1)*12+6,COLUMN())):INDIRECT(ADDRESS(($AN598-1)*36+($AO598-1)*12+$AP598+4,COLUMN())),INDIRECT(ADDRESS(($AN598-1)*3+$AO598+5,$AP598+7)))&gt;=1,0,INDIRECT(ADDRESS(($AN598-1)*3+$AO598+5,$AP598+7)))))</f>
        <v>0</v>
      </c>
      <c r="AR598" s="468">
        <f ca="1">COUNTIF(INDIRECT("H"&amp;(ROW()+12*(($AN598-1)*3+$AO598)-ROW())/12+5):INDIRECT("S"&amp;(ROW()+12*(($AN598-1)*3+$AO598)-ROW())/12+5),AQ598)</f>
        <v>0</v>
      </c>
      <c r="AS598" s="476">
        <f ca="1">IF($AP598=1,IF(INDIRECT(ADDRESS(($AN598-1)*3+$AO598+5,$AP598+20))="",0,INDIRECT(ADDRESS(($AN598-1)*3+$AO598+5,$AP598+20))),IF(INDIRECT(ADDRESS(($AN598-1)*3+$AO598+5,$AP598+20))="",0,IF(COUNTIF(INDIRECT(ADDRESS(($AN598-1)*36+($AO598-1)*12+6,COLUMN())):INDIRECT(ADDRESS(($AN598-1)*36+($AO598-1)*12+$AP598+4,COLUMN())),INDIRECT(ADDRESS(($AN598-1)*3+$AO598+5,$AP598+20)))&gt;=1,0,INDIRECT(ADDRESS(($AN598-1)*3+$AO598+5,$AP598+20)))))</f>
        <v>0</v>
      </c>
      <c r="AT598" s="468">
        <f ca="1">COUNTIF(INDIRECT("U"&amp;(ROW()+12*(($AN598-1)*3+$AO598)-ROW())/12+5):INDIRECT("AF"&amp;(ROW()+12*(($AN598-1)*3+$AO598)-ROW())/12+5),AS598)</f>
        <v>0</v>
      </c>
      <c r="AU598" s="468">
        <f ca="1">IF(AND(AQ598+AS598&gt;0,AR598+AT598&gt;0),COUNTIF(AU$6:AU597,"&gt;0")+1,0)</f>
        <v>0</v>
      </c>
    </row>
    <row r="599" spans="40:47" x14ac:dyDescent="0.15">
      <c r="AN599" s="468">
        <v>17</v>
      </c>
      <c r="AO599" s="468">
        <v>2</v>
      </c>
      <c r="AP599" s="468">
        <v>6</v>
      </c>
      <c r="AQ599" s="476">
        <f ca="1">IF($AP599=1,IF(INDIRECT(ADDRESS(($AN599-1)*3+$AO599+5,$AP599+7))="",0,INDIRECT(ADDRESS(($AN599-1)*3+$AO599+5,$AP599+7))),IF(INDIRECT(ADDRESS(($AN599-1)*3+$AO599+5,$AP599+7))="",0,IF(COUNTIF(INDIRECT(ADDRESS(($AN599-1)*36+($AO599-1)*12+6,COLUMN())):INDIRECT(ADDRESS(($AN599-1)*36+($AO599-1)*12+$AP599+4,COLUMN())),INDIRECT(ADDRESS(($AN599-1)*3+$AO599+5,$AP599+7)))&gt;=1,0,INDIRECT(ADDRESS(($AN599-1)*3+$AO599+5,$AP599+7)))))</f>
        <v>0</v>
      </c>
      <c r="AR599" s="468">
        <f ca="1">COUNTIF(INDIRECT("H"&amp;(ROW()+12*(($AN599-1)*3+$AO599)-ROW())/12+5):INDIRECT("S"&amp;(ROW()+12*(($AN599-1)*3+$AO599)-ROW())/12+5),AQ599)</f>
        <v>0</v>
      </c>
      <c r="AS599" s="476">
        <f ca="1">IF($AP599=1,IF(INDIRECT(ADDRESS(($AN599-1)*3+$AO599+5,$AP599+20))="",0,INDIRECT(ADDRESS(($AN599-1)*3+$AO599+5,$AP599+20))),IF(INDIRECT(ADDRESS(($AN599-1)*3+$AO599+5,$AP599+20))="",0,IF(COUNTIF(INDIRECT(ADDRESS(($AN599-1)*36+($AO599-1)*12+6,COLUMN())):INDIRECT(ADDRESS(($AN599-1)*36+($AO599-1)*12+$AP599+4,COLUMN())),INDIRECT(ADDRESS(($AN599-1)*3+$AO599+5,$AP599+20)))&gt;=1,0,INDIRECT(ADDRESS(($AN599-1)*3+$AO599+5,$AP599+20)))))</f>
        <v>0</v>
      </c>
      <c r="AT599" s="468">
        <f ca="1">COUNTIF(INDIRECT("U"&amp;(ROW()+12*(($AN599-1)*3+$AO599)-ROW())/12+5):INDIRECT("AF"&amp;(ROW()+12*(($AN599-1)*3+$AO599)-ROW())/12+5),AS599)</f>
        <v>0</v>
      </c>
      <c r="AU599" s="468">
        <f ca="1">IF(AND(AQ599+AS599&gt;0,AR599+AT599&gt;0),COUNTIF(AU$6:AU598,"&gt;0")+1,0)</f>
        <v>0</v>
      </c>
    </row>
    <row r="600" spans="40:47" x14ac:dyDescent="0.15">
      <c r="AN600" s="468">
        <v>17</v>
      </c>
      <c r="AO600" s="468">
        <v>2</v>
      </c>
      <c r="AP600" s="468">
        <v>7</v>
      </c>
      <c r="AQ600" s="476">
        <f ca="1">IF($AP600=1,IF(INDIRECT(ADDRESS(($AN600-1)*3+$AO600+5,$AP600+7))="",0,INDIRECT(ADDRESS(($AN600-1)*3+$AO600+5,$AP600+7))),IF(INDIRECT(ADDRESS(($AN600-1)*3+$AO600+5,$AP600+7))="",0,IF(COUNTIF(INDIRECT(ADDRESS(($AN600-1)*36+($AO600-1)*12+6,COLUMN())):INDIRECT(ADDRESS(($AN600-1)*36+($AO600-1)*12+$AP600+4,COLUMN())),INDIRECT(ADDRESS(($AN600-1)*3+$AO600+5,$AP600+7)))&gt;=1,0,INDIRECT(ADDRESS(($AN600-1)*3+$AO600+5,$AP600+7)))))</f>
        <v>0</v>
      </c>
      <c r="AR600" s="468">
        <f ca="1">COUNTIF(INDIRECT("H"&amp;(ROW()+12*(($AN600-1)*3+$AO600)-ROW())/12+5):INDIRECT("S"&amp;(ROW()+12*(($AN600-1)*3+$AO600)-ROW())/12+5),AQ600)</f>
        <v>0</v>
      </c>
      <c r="AS600" s="476">
        <f ca="1">IF($AP600=1,IF(INDIRECT(ADDRESS(($AN600-1)*3+$AO600+5,$AP600+20))="",0,INDIRECT(ADDRESS(($AN600-1)*3+$AO600+5,$AP600+20))),IF(INDIRECT(ADDRESS(($AN600-1)*3+$AO600+5,$AP600+20))="",0,IF(COUNTIF(INDIRECT(ADDRESS(($AN600-1)*36+($AO600-1)*12+6,COLUMN())):INDIRECT(ADDRESS(($AN600-1)*36+($AO600-1)*12+$AP600+4,COLUMN())),INDIRECT(ADDRESS(($AN600-1)*3+$AO600+5,$AP600+20)))&gt;=1,0,INDIRECT(ADDRESS(($AN600-1)*3+$AO600+5,$AP600+20)))))</f>
        <v>0</v>
      </c>
      <c r="AT600" s="468">
        <f ca="1">COUNTIF(INDIRECT("U"&amp;(ROW()+12*(($AN600-1)*3+$AO600)-ROW())/12+5):INDIRECT("AF"&amp;(ROW()+12*(($AN600-1)*3+$AO600)-ROW())/12+5),AS600)</f>
        <v>0</v>
      </c>
      <c r="AU600" s="468">
        <f ca="1">IF(AND(AQ600+AS600&gt;0,AR600+AT600&gt;0),COUNTIF(AU$6:AU599,"&gt;0")+1,0)</f>
        <v>0</v>
      </c>
    </row>
    <row r="601" spans="40:47" x14ac:dyDescent="0.15">
      <c r="AN601" s="468">
        <v>17</v>
      </c>
      <c r="AO601" s="468">
        <v>2</v>
      </c>
      <c r="AP601" s="468">
        <v>8</v>
      </c>
      <c r="AQ601" s="476">
        <f ca="1">IF($AP601=1,IF(INDIRECT(ADDRESS(($AN601-1)*3+$AO601+5,$AP601+7))="",0,INDIRECT(ADDRESS(($AN601-1)*3+$AO601+5,$AP601+7))),IF(INDIRECT(ADDRESS(($AN601-1)*3+$AO601+5,$AP601+7))="",0,IF(COUNTIF(INDIRECT(ADDRESS(($AN601-1)*36+($AO601-1)*12+6,COLUMN())):INDIRECT(ADDRESS(($AN601-1)*36+($AO601-1)*12+$AP601+4,COLUMN())),INDIRECT(ADDRESS(($AN601-1)*3+$AO601+5,$AP601+7)))&gt;=1,0,INDIRECT(ADDRESS(($AN601-1)*3+$AO601+5,$AP601+7)))))</f>
        <v>0</v>
      </c>
      <c r="AR601" s="468">
        <f ca="1">COUNTIF(INDIRECT("H"&amp;(ROW()+12*(($AN601-1)*3+$AO601)-ROW())/12+5):INDIRECT("S"&amp;(ROW()+12*(($AN601-1)*3+$AO601)-ROW())/12+5),AQ601)</f>
        <v>0</v>
      </c>
      <c r="AS601" s="476">
        <f ca="1">IF($AP601=1,IF(INDIRECT(ADDRESS(($AN601-1)*3+$AO601+5,$AP601+20))="",0,INDIRECT(ADDRESS(($AN601-1)*3+$AO601+5,$AP601+20))),IF(INDIRECT(ADDRESS(($AN601-1)*3+$AO601+5,$AP601+20))="",0,IF(COUNTIF(INDIRECT(ADDRESS(($AN601-1)*36+($AO601-1)*12+6,COLUMN())):INDIRECT(ADDRESS(($AN601-1)*36+($AO601-1)*12+$AP601+4,COLUMN())),INDIRECT(ADDRESS(($AN601-1)*3+$AO601+5,$AP601+20)))&gt;=1,0,INDIRECT(ADDRESS(($AN601-1)*3+$AO601+5,$AP601+20)))))</f>
        <v>0</v>
      </c>
      <c r="AT601" s="468">
        <f ca="1">COUNTIF(INDIRECT("U"&amp;(ROW()+12*(($AN601-1)*3+$AO601)-ROW())/12+5):INDIRECT("AF"&amp;(ROW()+12*(($AN601-1)*3+$AO601)-ROW())/12+5),AS601)</f>
        <v>0</v>
      </c>
      <c r="AU601" s="468">
        <f ca="1">IF(AND(AQ601+AS601&gt;0,AR601+AT601&gt;0),COUNTIF(AU$6:AU600,"&gt;0")+1,0)</f>
        <v>0</v>
      </c>
    </row>
    <row r="602" spans="40:47" x14ac:dyDescent="0.15">
      <c r="AN602" s="468">
        <v>17</v>
      </c>
      <c r="AO602" s="468">
        <v>2</v>
      </c>
      <c r="AP602" s="468">
        <v>9</v>
      </c>
      <c r="AQ602" s="476">
        <f ca="1">IF($AP602=1,IF(INDIRECT(ADDRESS(($AN602-1)*3+$AO602+5,$AP602+7))="",0,INDIRECT(ADDRESS(($AN602-1)*3+$AO602+5,$AP602+7))),IF(INDIRECT(ADDRESS(($AN602-1)*3+$AO602+5,$AP602+7))="",0,IF(COUNTIF(INDIRECT(ADDRESS(($AN602-1)*36+($AO602-1)*12+6,COLUMN())):INDIRECT(ADDRESS(($AN602-1)*36+($AO602-1)*12+$AP602+4,COLUMN())),INDIRECT(ADDRESS(($AN602-1)*3+$AO602+5,$AP602+7)))&gt;=1,0,INDIRECT(ADDRESS(($AN602-1)*3+$AO602+5,$AP602+7)))))</f>
        <v>0</v>
      </c>
      <c r="AR602" s="468">
        <f ca="1">COUNTIF(INDIRECT("H"&amp;(ROW()+12*(($AN602-1)*3+$AO602)-ROW())/12+5):INDIRECT("S"&amp;(ROW()+12*(($AN602-1)*3+$AO602)-ROW())/12+5),AQ602)</f>
        <v>0</v>
      </c>
      <c r="AS602" s="476">
        <f ca="1">IF($AP602=1,IF(INDIRECT(ADDRESS(($AN602-1)*3+$AO602+5,$AP602+20))="",0,INDIRECT(ADDRESS(($AN602-1)*3+$AO602+5,$AP602+20))),IF(INDIRECT(ADDRESS(($AN602-1)*3+$AO602+5,$AP602+20))="",0,IF(COUNTIF(INDIRECT(ADDRESS(($AN602-1)*36+($AO602-1)*12+6,COLUMN())):INDIRECT(ADDRESS(($AN602-1)*36+($AO602-1)*12+$AP602+4,COLUMN())),INDIRECT(ADDRESS(($AN602-1)*3+$AO602+5,$AP602+20)))&gt;=1,0,INDIRECT(ADDRESS(($AN602-1)*3+$AO602+5,$AP602+20)))))</f>
        <v>0</v>
      </c>
      <c r="AT602" s="468">
        <f ca="1">COUNTIF(INDIRECT("U"&amp;(ROW()+12*(($AN602-1)*3+$AO602)-ROW())/12+5):INDIRECT("AF"&amp;(ROW()+12*(($AN602-1)*3+$AO602)-ROW())/12+5),AS602)</f>
        <v>0</v>
      </c>
      <c r="AU602" s="468">
        <f ca="1">IF(AND(AQ602+AS602&gt;0,AR602+AT602&gt;0),COUNTIF(AU$6:AU601,"&gt;0")+1,0)</f>
        <v>0</v>
      </c>
    </row>
    <row r="603" spans="40:47" x14ac:dyDescent="0.15">
      <c r="AN603" s="468">
        <v>17</v>
      </c>
      <c r="AO603" s="468">
        <v>2</v>
      </c>
      <c r="AP603" s="468">
        <v>10</v>
      </c>
      <c r="AQ603" s="476">
        <f ca="1">IF($AP603=1,IF(INDIRECT(ADDRESS(($AN603-1)*3+$AO603+5,$AP603+7))="",0,INDIRECT(ADDRESS(($AN603-1)*3+$AO603+5,$AP603+7))),IF(INDIRECT(ADDRESS(($AN603-1)*3+$AO603+5,$AP603+7))="",0,IF(COUNTIF(INDIRECT(ADDRESS(($AN603-1)*36+($AO603-1)*12+6,COLUMN())):INDIRECT(ADDRESS(($AN603-1)*36+($AO603-1)*12+$AP603+4,COLUMN())),INDIRECT(ADDRESS(($AN603-1)*3+$AO603+5,$AP603+7)))&gt;=1,0,INDIRECT(ADDRESS(($AN603-1)*3+$AO603+5,$AP603+7)))))</f>
        <v>0</v>
      </c>
      <c r="AR603" s="468">
        <f ca="1">COUNTIF(INDIRECT("H"&amp;(ROW()+12*(($AN603-1)*3+$AO603)-ROW())/12+5):INDIRECT("S"&amp;(ROW()+12*(($AN603-1)*3+$AO603)-ROW())/12+5),AQ603)</f>
        <v>0</v>
      </c>
      <c r="AS603" s="476">
        <f ca="1">IF($AP603=1,IF(INDIRECT(ADDRESS(($AN603-1)*3+$AO603+5,$AP603+20))="",0,INDIRECT(ADDRESS(($AN603-1)*3+$AO603+5,$AP603+20))),IF(INDIRECT(ADDRESS(($AN603-1)*3+$AO603+5,$AP603+20))="",0,IF(COUNTIF(INDIRECT(ADDRESS(($AN603-1)*36+($AO603-1)*12+6,COLUMN())):INDIRECT(ADDRESS(($AN603-1)*36+($AO603-1)*12+$AP603+4,COLUMN())),INDIRECT(ADDRESS(($AN603-1)*3+$AO603+5,$AP603+20)))&gt;=1,0,INDIRECT(ADDRESS(($AN603-1)*3+$AO603+5,$AP603+20)))))</f>
        <v>0</v>
      </c>
      <c r="AT603" s="468">
        <f ca="1">COUNTIF(INDIRECT("U"&amp;(ROW()+12*(($AN603-1)*3+$AO603)-ROW())/12+5):INDIRECT("AF"&amp;(ROW()+12*(($AN603-1)*3+$AO603)-ROW())/12+5),AS603)</f>
        <v>0</v>
      </c>
      <c r="AU603" s="468">
        <f ca="1">IF(AND(AQ603+AS603&gt;0,AR603+AT603&gt;0),COUNTIF(AU$6:AU602,"&gt;0")+1,0)</f>
        <v>0</v>
      </c>
    </row>
    <row r="604" spans="40:47" x14ac:dyDescent="0.15">
      <c r="AN604" s="468">
        <v>17</v>
      </c>
      <c r="AO604" s="468">
        <v>2</v>
      </c>
      <c r="AP604" s="468">
        <v>11</v>
      </c>
      <c r="AQ604" s="476">
        <f ca="1">IF($AP604=1,IF(INDIRECT(ADDRESS(($AN604-1)*3+$AO604+5,$AP604+7))="",0,INDIRECT(ADDRESS(($AN604-1)*3+$AO604+5,$AP604+7))),IF(INDIRECT(ADDRESS(($AN604-1)*3+$AO604+5,$AP604+7))="",0,IF(COUNTIF(INDIRECT(ADDRESS(($AN604-1)*36+($AO604-1)*12+6,COLUMN())):INDIRECT(ADDRESS(($AN604-1)*36+($AO604-1)*12+$AP604+4,COLUMN())),INDIRECT(ADDRESS(($AN604-1)*3+$AO604+5,$AP604+7)))&gt;=1,0,INDIRECT(ADDRESS(($AN604-1)*3+$AO604+5,$AP604+7)))))</f>
        <v>0</v>
      </c>
      <c r="AR604" s="468">
        <f ca="1">COUNTIF(INDIRECT("H"&amp;(ROW()+12*(($AN604-1)*3+$AO604)-ROW())/12+5):INDIRECT("S"&amp;(ROW()+12*(($AN604-1)*3+$AO604)-ROW())/12+5),AQ604)</f>
        <v>0</v>
      </c>
      <c r="AS604" s="476">
        <f ca="1">IF($AP604=1,IF(INDIRECT(ADDRESS(($AN604-1)*3+$AO604+5,$AP604+20))="",0,INDIRECT(ADDRESS(($AN604-1)*3+$AO604+5,$AP604+20))),IF(INDIRECT(ADDRESS(($AN604-1)*3+$AO604+5,$AP604+20))="",0,IF(COUNTIF(INDIRECT(ADDRESS(($AN604-1)*36+($AO604-1)*12+6,COLUMN())):INDIRECT(ADDRESS(($AN604-1)*36+($AO604-1)*12+$AP604+4,COLUMN())),INDIRECT(ADDRESS(($AN604-1)*3+$AO604+5,$AP604+20)))&gt;=1,0,INDIRECT(ADDRESS(($AN604-1)*3+$AO604+5,$AP604+20)))))</f>
        <v>0</v>
      </c>
      <c r="AT604" s="468">
        <f ca="1">COUNTIF(INDIRECT("U"&amp;(ROW()+12*(($AN604-1)*3+$AO604)-ROW())/12+5):INDIRECT("AF"&amp;(ROW()+12*(($AN604-1)*3+$AO604)-ROW())/12+5),AS604)</f>
        <v>0</v>
      </c>
      <c r="AU604" s="468">
        <f ca="1">IF(AND(AQ604+AS604&gt;0,AR604+AT604&gt;0),COUNTIF(AU$6:AU603,"&gt;0")+1,0)</f>
        <v>0</v>
      </c>
    </row>
    <row r="605" spans="40:47" x14ac:dyDescent="0.15">
      <c r="AN605" s="468">
        <v>17</v>
      </c>
      <c r="AO605" s="468">
        <v>2</v>
      </c>
      <c r="AP605" s="468">
        <v>12</v>
      </c>
      <c r="AQ605" s="476">
        <f ca="1">IF($AP605=1,IF(INDIRECT(ADDRESS(($AN605-1)*3+$AO605+5,$AP605+7))="",0,INDIRECT(ADDRESS(($AN605-1)*3+$AO605+5,$AP605+7))),IF(INDIRECT(ADDRESS(($AN605-1)*3+$AO605+5,$AP605+7))="",0,IF(COUNTIF(INDIRECT(ADDRESS(($AN605-1)*36+($AO605-1)*12+6,COLUMN())):INDIRECT(ADDRESS(($AN605-1)*36+($AO605-1)*12+$AP605+4,COLUMN())),INDIRECT(ADDRESS(($AN605-1)*3+$AO605+5,$AP605+7)))&gt;=1,0,INDIRECT(ADDRESS(($AN605-1)*3+$AO605+5,$AP605+7)))))</f>
        <v>0</v>
      </c>
      <c r="AR605" s="468">
        <f ca="1">COUNTIF(INDIRECT("H"&amp;(ROW()+12*(($AN605-1)*3+$AO605)-ROW())/12+5):INDIRECT("S"&amp;(ROW()+12*(($AN605-1)*3+$AO605)-ROW())/12+5),AQ605)</f>
        <v>0</v>
      </c>
      <c r="AS605" s="476">
        <f ca="1">IF($AP605=1,IF(INDIRECT(ADDRESS(($AN605-1)*3+$AO605+5,$AP605+20))="",0,INDIRECT(ADDRESS(($AN605-1)*3+$AO605+5,$AP605+20))),IF(INDIRECT(ADDRESS(($AN605-1)*3+$AO605+5,$AP605+20))="",0,IF(COUNTIF(INDIRECT(ADDRESS(($AN605-1)*36+($AO605-1)*12+6,COLUMN())):INDIRECT(ADDRESS(($AN605-1)*36+($AO605-1)*12+$AP605+4,COLUMN())),INDIRECT(ADDRESS(($AN605-1)*3+$AO605+5,$AP605+20)))&gt;=1,0,INDIRECT(ADDRESS(($AN605-1)*3+$AO605+5,$AP605+20)))))</f>
        <v>0</v>
      </c>
      <c r="AT605" s="468">
        <f ca="1">COUNTIF(INDIRECT("U"&amp;(ROW()+12*(($AN605-1)*3+$AO605)-ROW())/12+5):INDIRECT("AF"&amp;(ROW()+12*(($AN605-1)*3+$AO605)-ROW())/12+5),AS605)</f>
        <v>0</v>
      </c>
      <c r="AU605" s="468">
        <f ca="1">IF(AND(AQ605+AS605&gt;0,AR605+AT605&gt;0),COUNTIF(AU$6:AU604,"&gt;0")+1,0)</f>
        <v>0</v>
      </c>
    </row>
    <row r="606" spans="40:47" x14ac:dyDescent="0.15">
      <c r="AN606" s="468">
        <v>17</v>
      </c>
      <c r="AO606" s="468">
        <v>3</v>
      </c>
      <c r="AP606" s="468">
        <v>1</v>
      </c>
      <c r="AQ606" s="476">
        <f ca="1">IF($AP606=1,IF(INDIRECT(ADDRESS(($AN606-1)*3+$AO606+5,$AP606+7))="",0,INDIRECT(ADDRESS(($AN606-1)*3+$AO606+5,$AP606+7))),IF(INDIRECT(ADDRESS(($AN606-1)*3+$AO606+5,$AP606+7))="",0,IF(COUNTIF(INDIRECT(ADDRESS(($AN606-1)*36+($AO606-1)*12+6,COLUMN())):INDIRECT(ADDRESS(($AN606-1)*36+($AO606-1)*12+$AP606+4,COLUMN())),INDIRECT(ADDRESS(($AN606-1)*3+$AO606+5,$AP606+7)))&gt;=1,0,INDIRECT(ADDRESS(($AN606-1)*3+$AO606+5,$AP606+7)))))</f>
        <v>0</v>
      </c>
      <c r="AR606" s="468">
        <f ca="1">COUNTIF(INDIRECT("H"&amp;(ROW()+12*(($AN606-1)*3+$AO606)-ROW())/12+5):INDIRECT("S"&amp;(ROW()+12*(($AN606-1)*3+$AO606)-ROW())/12+5),AQ606)</f>
        <v>0</v>
      </c>
      <c r="AS606" s="476">
        <f ca="1">IF($AP606=1,IF(INDIRECT(ADDRESS(($AN606-1)*3+$AO606+5,$AP606+20))="",0,INDIRECT(ADDRESS(($AN606-1)*3+$AO606+5,$AP606+20))),IF(INDIRECT(ADDRESS(($AN606-1)*3+$AO606+5,$AP606+20))="",0,IF(COUNTIF(INDIRECT(ADDRESS(($AN606-1)*36+($AO606-1)*12+6,COLUMN())):INDIRECT(ADDRESS(($AN606-1)*36+($AO606-1)*12+$AP606+4,COLUMN())),INDIRECT(ADDRESS(($AN606-1)*3+$AO606+5,$AP606+20)))&gt;=1,0,INDIRECT(ADDRESS(($AN606-1)*3+$AO606+5,$AP606+20)))))</f>
        <v>0</v>
      </c>
      <c r="AT606" s="468">
        <f ca="1">COUNTIF(INDIRECT("U"&amp;(ROW()+12*(($AN606-1)*3+$AO606)-ROW())/12+5):INDIRECT("AF"&amp;(ROW()+12*(($AN606-1)*3+$AO606)-ROW())/12+5),AS606)</f>
        <v>0</v>
      </c>
      <c r="AU606" s="468">
        <f ca="1">IF(AND(AQ606+AS606&gt;0,AR606+AT606&gt;0),COUNTIF(AU$6:AU605,"&gt;0")+1,0)</f>
        <v>0</v>
      </c>
    </row>
    <row r="607" spans="40:47" x14ac:dyDescent="0.15">
      <c r="AN607" s="468">
        <v>17</v>
      </c>
      <c r="AO607" s="468">
        <v>3</v>
      </c>
      <c r="AP607" s="468">
        <v>2</v>
      </c>
      <c r="AQ607" s="476">
        <f ca="1">IF($AP607=1,IF(INDIRECT(ADDRESS(($AN607-1)*3+$AO607+5,$AP607+7))="",0,INDIRECT(ADDRESS(($AN607-1)*3+$AO607+5,$AP607+7))),IF(INDIRECT(ADDRESS(($AN607-1)*3+$AO607+5,$AP607+7))="",0,IF(COUNTIF(INDIRECT(ADDRESS(($AN607-1)*36+($AO607-1)*12+6,COLUMN())):INDIRECT(ADDRESS(($AN607-1)*36+($AO607-1)*12+$AP607+4,COLUMN())),INDIRECT(ADDRESS(($AN607-1)*3+$AO607+5,$AP607+7)))&gt;=1,0,INDIRECT(ADDRESS(($AN607-1)*3+$AO607+5,$AP607+7)))))</f>
        <v>0</v>
      </c>
      <c r="AR607" s="468">
        <f ca="1">COUNTIF(INDIRECT("H"&amp;(ROW()+12*(($AN607-1)*3+$AO607)-ROW())/12+5):INDIRECT("S"&amp;(ROW()+12*(($AN607-1)*3+$AO607)-ROW())/12+5),AQ607)</f>
        <v>0</v>
      </c>
      <c r="AS607" s="476">
        <f ca="1">IF($AP607=1,IF(INDIRECT(ADDRESS(($AN607-1)*3+$AO607+5,$AP607+20))="",0,INDIRECT(ADDRESS(($AN607-1)*3+$AO607+5,$AP607+20))),IF(INDIRECT(ADDRESS(($AN607-1)*3+$AO607+5,$AP607+20))="",0,IF(COUNTIF(INDIRECT(ADDRESS(($AN607-1)*36+($AO607-1)*12+6,COLUMN())):INDIRECT(ADDRESS(($AN607-1)*36+($AO607-1)*12+$AP607+4,COLUMN())),INDIRECT(ADDRESS(($AN607-1)*3+$AO607+5,$AP607+20)))&gt;=1,0,INDIRECT(ADDRESS(($AN607-1)*3+$AO607+5,$AP607+20)))))</f>
        <v>0</v>
      </c>
      <c r="AT607" s="468">
        <f ca="1">COUNTIF(INDIRECT("U"&amp;(ROW()+12*(($AN607-1)*3+$AO607)-ROW())/12+5):INDIRECT("AF"&amp;(ROW()+12*(($AN607-1)*3+$AO607)-ROW())/12+5),AS607)</f>
        <v>0</v>
      </c>
      <c r="AU607" s="468">
        <f ca="1">IF(AND(AQ607+AS607&gt;0,AR607+AT607&gt;0),COUNTIF(AU$6:AU606,"&gt;0")+1,0)</f>
        <v>0</v>
      </c>
    </row>
    <row r="608" spans="40:47" x14ac:dyDescent="0.15">
      <c r="AN608" s="468">
        <v>17</v>
      </c>
      <c r="AO608" s="468">
        <v>3</v>
      </c>
      <c r="AP608" s="468">
        <v>3</v>
      </c>
      <c r="AQ608" s="476">
        <f ca="1">IF($AP608=1,IF(INDIRECT(ADDRESS(($AN608-1)*3+$AO608+5,$AP608+7))="",0,INDIRECT(ADDRESS(($AN608-1)*3+$AO608+5,$AP608+7))),IF(INDIRECT(ADDRESS(($AN608-1)*3+$AO608+5,$AP608+7))="",0,IF(COUNTIF(INDIRECT(ADDRESS(($AN608-1)*36+($AO608-1)*12+6,COLUMN())):INDIRECT(ADDRESS(($AN608-1)*36+($AO608-1)*12+$AP608+4,COLUMN())),INDIRECT(ADDRESS(($AN608-1)*3+$AO608+5,$AP608+7)))&gt;=1,0,INDIRECT(ADDRESS(($AN608-1)*3+$AO608+5,$AP608+7)))))</f>
        <v>0</v>
      </c>
      <c r="AR608" s="468">
        <f ca="1">COUNTIF(INDIRECT("H"&amp;(ROW()+12*(($AN608-1)*3+$AO608)-ROW())/12+5):INDIRECT("S"&amp;(ROW()+12*(($AN608-1)*3+$AO608)-ROW())/12+5),AQ608)</f>
        <v>0</v>
      </c>
      <c r="AS608" s="476">
        <f ca="1">IF($AP608=1,IF(INDIRECT(ADDRESS(($AN608-1)*3+$AO608+5,$AP608+20))="",0,INDIRECT(ADDRESS(($AN608-1)*3+$AO608+5,$AP608+20))),IF(INDIRECT(ADDRESS(($AN608-1)*3+$AO608+5,$AP608+20))="",0,IF(COUNTIF(INDIRECT(ADDRESS(($AN608-1)*36+($AO608-1)*12+6,COLUMN())):INDIRECT(ADDRESS(($AN608-1)*36+($AO608-1)*12+$AP608+4,COLUMN())),INDIRECT(ADDRESS(($AN608-1)*3+$AO608+5,$AP608+20)))&gt;=1,0,INDIRECT(ADDRESS(($AN608-1)*3+$AO608+5,$AP608+20)))))</f>
        <v>0</v>
      </c>
      <c r="AT608" s="468">
        <f ca="1">COUNTIF(INDIRECT("U"&amp;(ROW()+12*(($AN608-1)*3+$AO608)-ROW())/12+5):INDIRECT("AF"&amp;(ROW()+12*(($AN608-1)*3+$AO608)-ROW())/12+5),AS608)</f>
        <v>0</v>
      </c>
      <c r="AU608" s="468">
        <f ca="1">IF(AND(AQ608+AS608&gt;0,AR608+AT608&gt;0),COUNTIF(AU$6:AU607,"&gt;0")+1,0)</f>
        <v>0</v>
      </c>
    </row>
    <row r="609" spans="40:47" x14ac:dyDescent="0.15">
      <c r="AN609" s="468">
        <v>17</v>
      </c>
      <c r="AO609" s="468">
        <v>3</v>
      </c>
      <c r="AP609" s="468">
        <v>4</v>
      </c>
      <c r="AQ609" s="476">
        <f ca="1">IF($AP609=1,IF(INDIRECT(ADDRESS(($AN609-1)*3+$AO609+5,$AP609+7))="",0,INDIRECT(ADDRESS(($AN609-1)*3+$AO609+5,$AP609+7))),IF(INDIRECT(ADDRESS(($AN609-1)*3+$AO609+5,$AP609+7))="",0,IF(COUNTIF(INDIRECT(ADDRESS(($AN609-1)*36+($AO609-1)*12+6,COLUMN())):INDIRECT(ADDRESS(($AN609-1)*36+($AO609-1)*12+$AP609+4,COLUMN())),INDIRECT(ADDRESS(($AN609-1)*3+$AO609+5,$AP609+7)))&gt;=1,0,INDIRECT(ADDRESS(($AN609-1)*3+$AO609+5,$AP609+7)))))</f>
        <v>0</v>
      </c>
      <c r="AR609" s="468">
        <f ca="1">COUNTIF(INDIRECT("H"&amp;(ROW()+12*(($AN609-1)*3+$AO609)-ROW())/12+5):INDIRECT("S"&amp;(ROW()+12*(($AN609-1)*3+$AO609)-ROW())/12+5),AQ609)</f>
        <v>0</v>
      </c>
      <c r="AS609" s="476">
        <f ca="1">IF($AP609=1,IF(INDIRECT(ADDRESS(($AN609-1)*3+$AO609+5,$AP609+20))="",0,INDIRECT(ADDRESS(($AN609-1)*3+$AO609+5,$AP609+20))),IF(INDIRECT(ADDRESS(($AN609-1)*3+$AO609+5,$AP609+20))="",0,IF(COUNTIF(INDIRECT(ADDRESS(($AN609-1)*36+($AO609-1)*12+6,COLUMN())):INDIRECT(ADDRESS(($AN609-1)*36+($AO609-1)*12+$AP609+4,COLUMN())),INDIRECT(ADDRESS(($AN609-1)*3+$AO609+5,$AP609+20)))&gt;=1,0,INDIRECT(ADDRESS(($AN609-1)*3+$AO609+5,$AP609+20)))))</f>
        <v>0</v>
      </c>
      <c r="AT609" s="468">
        <f ca="1">COUNTIF(INDIRECT("U"&amp;(ROW()+12*(($AN609-1)*3+$AO609)-ROW())/12+5):INDIRECT("AF"&amp;(ROW()+12*(($AN609-1)*3+$AO609)-ROW())/12+5),AS609)</f>
        <v>0</v>
      </c>
      <c r="AU609" s="468">
        <f ca="1">IF(AND(AQ609+AS609&gt;0,AR609+AT609&gt;0),COUNTIF(AU$6:AU608,"&gt;0")+1,0)</f>
        <v>0</v>
      </c>
    </row>
    <row r="610" spans="40:47" x14ac:dyDescent="0.15">
      <c r="AN610" s="468">
        <v>17</v>
      </c>
      <c r="AO610" s="468">
        <v>3</v>
      </c>
      <c r="AP610" s="468">
        <v>5</v>
      </c>
      <c r="AQ610" s="476">
        <f ca="1">IF($AP610=1,IF(INDIRECT(ADDRESS(($AN610-1)*3+$AO610+5,$AP610+7))="",0,INDIRECT(ADDRESS(($AN610-1)*3+$AO610+5,$AP610+7))),IF(INDIRECT(ADDRESS(($AN610-1)*3+$AO610+5,$AP610+7))="",0,IF(COUNTIF(INDIRECT(ADDRESS(($AN610-1)*36+($AO610-1)*12+6,COLUMN())):INDIRECT(ADDRESS(($AN610-1)*36+($AO610-1)*12+$AP610+4,COLUMN())),INDIRECT(ADDRESS(($AN610-1)*3+$AO610+5,$AP610+7)))&gt;=1,0,INDIRECT(ADDRESS(($AN610-1)*3+$AO610+5,$AP610+7)))))</f>
        <v>0</v>
      </c>
      <c r="AR610" s="468">
        <f ca="1">COUNTIF(INDIRECT("H"&amp;(ROW()+12*(($AN610-1)*3+$AO610)-ROW())/12+5):INDIRECT("S"&amp;(ROW()+12*(($AN610-1)*3+$AO610)-ROW())/12+5),AQ610)</f>
        <v>0</v>
      </c>
      <c r="AS610" s="476">
        <f ca="1">IF($AP610=1,IF(INDIRECT(ADDRESS(($AN610-1)*3+$AO610+5,$AP610+20))="",0,INDIRECT(ADDRESS(($AN610-1)*3+$AO610+5,$AP610+20))),IF(INDIRECT(ADDRESS(($AN610-1)*3+$AO610+5,$AP610+20))="",0,IF(COUNTIF(INDIRECT(ADDRESS(($AN610-1)*36+($AO610-1)*12+6,COLUMN())):INDIRECT(ADDRESS(($AN610-1)*36+($AO610-1)*12+$AP610+4,COLUMN())),INDIRECT(ADDRESS(($AN610-1)*3+$AO610+5,$AP610+20)))&gt;=1,0,INDIRECT(ADDRESS(($AN610-1)*3+$AO610+5,$AP610+20)))))</f>
        <v>0</v>
      </c>
      <c r="AT610" s="468">
        <f ca="1">COUNTIF(INDIRECT("U"&amp;(ROW()+12*(($AN610-1)*3+$AO610)-ROW())/12+5):INDIRECT("AF"&amp;(ROW()+12*(($AN610-1)*3+$AO610)-ROW())/12+5),AS610)</f>
        <v>0</v>
      </c>
      <c r="AU610" s="468">
        <f ca="1">IF(AND(AQ610+AS610&gt;0,AR610+AT610&gt;0),COUNTIF(AU$6:AU609,"&gt;0")+1,0)</f>
        <v>0</v>
      </c>
    </row>
    <row r="611" spans="40:47" x14ac:dyDescent="0.15">
      <c r="AN611" s="468">
        <v>17</v>
      </c>
      <c r="AO611" s="468">
        <v>3</v>
      </c>
      <c r="AP611" s="468">
        <v>6</v>
      </c>
      <c r="AQ611" s="476">
        <f ca="1">IF($AP611=1,IF(INDIRECT(ADDRESS(($AN611-1)*3+$AO611+5,$AP611+7))="",0,INDIRECT(ADDRESS(($AN611-1)*3+$AO611+5,$AP611+7))),IF(INDIRECT(ADDRESS(($AN611-1)*3+$AO611+5,$AP611+7))="",0,IF(COUNTIF(INDIRECT(ADDRESS(($AN611-1)*36+($AO611-1)*12+6,COLUMN())):INDIRECT(ADDRESS(($AN611-1)*36+($AO611-1)*12+$AP611+4,COLUMN())),INDIRECT(ADDRESS(($AN611-1)*3+$AO611+5,$AP611+7)))&gt;=1,0,INDIRECT(ADDRESS(($AN611-1)*3+$AO611+5,$AP611+7)))))</f>
        <v>0</v>
      </c>
      <c r="AR611" s="468">
        <f ca="1">COUNTIF(INDIRECT("H"&amp;(ROW()+12*(($AN611-1)*3+$AO611)-ROW())/12+5):INDIRECT("S"&amp;(ROW()+12*(($AN611-1)*3+$AO611)-ROW())/12+5),AQ611)</f>
        <v>0</v>
      </c>
      <c r="AS611" s="476">
        <f ca="1">IF($AP611=1,IF(INDIRECT(ADDRESS(($AN611-1)*3+$AO611+5,$AP611+20))="",0,INDIRECT(ADDRESS(($AN611-1)*3+$AO611+5,$AP611+20))),IF(INDIRECT(ADDRESS(($AN611-1)*3+$AO611+5,$AP611+20))="",0,IF(COUNTIF(INDIRECT(ADDRESS(($AN611-1)*36+($AO611-1)*12+6,COLUMN())):INDIRECT(ADDRESS(($AN611-1)*36+($AO611-1)*12+$AP611+4,COLUMN())),INDIRECT(ADDRESS(($AN611-1)*3+$AO611+5,$AP611+20)))&gt;=1,0,INDIRECT(ADDRESS(($AN611-1)*3+$AO611+5,$AP611+20)))))</f>
        <v>0</v>
      </c>
      <c r="AT611" s="468">
        <f ca="1">COUNTIF(INDIRECT("U"&amp;(ROW()+12*(($AN611-1)*3+$AO611)-ROW())/12+5):INDIRECT("AF"&amp;(ROW()+12*(($AN611-1)*3+$AO611)-ROW())/12+5),AS611)</f>
        <v>0</v>
      </c>
      <c r="AU611" s="468">
        <f ca="1">IF(AND(AQ611+AS611&gt;0,AR611+AT611&gt;0),COUNTIF(AU$6:AU610,"&gt;0")+1,0)</f>
        <v>0</v>
      </c>
    </row>
    <row r="612" spans="40:47" x14ac:dyDescent="0.15">
      <c r="AN612" s="468">
        <v>17</v>
      </c>
      <c r="AO612" s="468">
        <v>3</v>
      </c>
      <c r="AP612" s="468">
        <v>7</v>
      </c>
      <c r="AQ612" s="476">
        <f ca="1">IF($AP612=1,IF(INDIRECT(ADDRESS(($AN612-1)*3+$AO612+5,$AP612+7))="",0,INDIRECT(ADDRESS(($AN612-1)*3+$AO612+5,$AP612+7))),IF(INDIRECT(ADDRESS(($AN612-1)*3+$AO612+5,$AP612+7))="",0,IF(COUNTIF(INDIRECT(ADDRESS(($AN612-1)*36+($AO612-1)*12+6,COLUMN())):INDIRECT(ADDRESS(($AN612-1)*36+($AO612-1)*12+$AP612+4,COLUMN())),INDIRECT(ADDRESS(($AN612-1)*3+$AO612+5,$AP612+7)))&gt;=1,0,INDIRECT(ADDRESS(($AN612-1)*3+$AO612+5,$AP612+7)))))</f>
        <v>0</v>
      </c>
      <c r="AR612" s="468">
        <f ca="1">COUNTIF(INDIRECT("H"&amp;(ROW()+12*(($AN612-1)*3+$AO612)-ROW())/12+5):INDIRECT("S"&amp;(ROW()+12*(($AN612-1)*3+$AO612)-ROW())/12+5),AQ612)</f>
        <v>0</v>
      </c>
      <c r="AS612" s="476">
        <f ca="1">IF($AP612=1,IF(INDIRECT(ADDRESS(($AN612-1)*3+$AO612+5,$AP612+20))="",0,INDIRECT(ADDRESS(($AN612-1)*3+$AO612+5,$AP612+20))),IF(INDIRECT(ADDRESS(($AN612-1)*3+$AO612+5,$AP612+20))="",0,IF(COUNTIF(INDIRECT(ADDRESS(($AN612-1)*36+($AO612-1)*12+6,COLUMN())):INDIRECT(ADDRESS(($AN612-1)*36+($AO612-1)*12+$AP612+4,COLUMN())),INDIRECT(ADDRESS(($AN612-1)*3+$AO612+5,$AP612+20)))&gt;=1,0,INDIRECT(ADDRESS(($AN612-1)*3+$AO612+5,$AP612+20)))))</f>
        <v>0</v>
      </c>
      <c r="AT612" s="468">
        <f ca="1">COUNTIF(INDIRECT("U"&amp;(ROW()+12*(($AN612-1)*3+$AO612)-ROW())/12+5):INDIRECT("AF"&amp;(ROW()+12*(($AN612-1)*3+$AO612)-ROW())/12+5),AS612)</f>
        <v>0</v>
      </c>
      <c r="AU612" s="468">
        <f ca="1">IF(AND(AQ612+AS612&gt;0,AR612+AT612&gt;0),COUNTIF(AU$6:AU611,"&gt;0")+1,0)</f>
        <v>0</v>
      </c>
    </row>
    <row r="613" spans="40:47" x14ac:dyDescent="0.15">
      <c r="AN613" s="468">
        <v>17</v>
      </c>
      <c r="AO613" s="468">
        <v>3</v>
      </c>
      <c r="AP613" s="468">
        <v>8</v>
      </c>
      <c r="AQ613" s="476">
        <f ca="1">IF($AP613=1,IF(INDIRECT(ADDRESS(($AN613-1)*3+$AO613+5,$AP613+7))="",0,INDIRECT(ADDRESS(($AN613-1)*3+$AO613+5,$AP613+7))),IF(INDIRECT(ADDRESS(($AN613-1)*3+$AO613+5,$AP613+7))="",0,IF(COUNTIF(INDIRECT(ADDRESS(($AN613-1)*36+($AO613-1)*12+6,COLUMN())):INDIRECT(ADDRESS(($AN613-1)*36+($AO613-1)*12+$AP613+4,COLUMN())),INDIRECT(ADDRESS(($AN613-1)*3+$AO613+5,$AP613+7)))&gt;=1,0,INDIRECT(ADDRESS(($AN613-1)*3+$AO613+5,$AP613+7)))))</f>
        <v>0</v>
      </c>
      <c r="AR613" s="468">
        <f ca="1">COUNTIF(INDIRECT("H"&amp;(ROW()+12*(($AN613-1)*3+$AO613)-ROW())/12+5):INDIRECT("S"&amp;(ROW()+12*(($AN613-1)*3+$AO613)-ROW())/12+5),AQ613)</f>
        <v>0</v>
      </c>
      <c r="AS613" s="476">
        <f ca="1">IF($AP613=1,IF(INDIRECT(ADDRESS(($AN613-1)*3+$AO613+5,$AP613+20))="",0,INDIRECT(ADDRESS(($AN613-1)*3+$AO613+5,$AP613+20))),IF(INDIRECT(ADDRESS(($AN613-1)*3+$AO613+5,$AP613+20))="",0,IF(COUNTIF(INDIRECT(ADDRESS(($AN613-1)*36+($AO613-1)*12+6,COLUMN())):INDIRECT(ADDRESS(($AN613-1)*36+($AO613-1)*12+$AP613+4,COLUMN())),INDIRECT(ADDRESS(($AN613-1)*3+$AO613+5,$AP613+20)))&gt;=1,0,INDIRECT(ADDRESS(($AN613-1)*3+$AO613+5,$AP613+20)))))</f>
        <v>0</v>
      </c>
      <c r="AT613" s="468">
        <f ca="1">COUNTIF(INDIRECT("U"&amp;(ROW()+12*(($AN613-1)*3+$AO613)-ROW())/12+5):INDIRECT("AF"&amp;(ROW()+12*(($AN613-1)*3+$AO613)-ROW())/12+5),AS613)</f>
        <v>0</v>
      </c>
      <c r="AU613" s="468">
        <f ca="1">IF(AND(AQ613+AS613&gt;0,AR613+AT613&gt;0),COUNTIF(AU$6:AU612,"&gt;0")+1,0)</f>
        <v>0</v>
      </c>
    </row>
    <row r="614" spans="40:47" x14ac:dyDescent="0.15">
      <c r="AN614" s="468">
        <v>17</v>
      </c>
      <c r="AO614" s="468">
        <v>3</v>
      </c>
      <c r="AP614" s="468">
        <v>9</v>
      </c>
      <c r="AQ614" s="476">
        <f ca="1">IF($AP614=1,IF(INDIRECT(ADDRESS(($AN614-1)*3+$AO614+5,$AP614+7))="",0,INDIRECT(ADDRESS(($AN614-1)*3+$AO614+5,$AP614+7))),IF(INDIRECT(ADDRESS(($AN614-1)*3+$AO614+5,$AP614+7))="",0,IF(COUNTIF(INDIRECT(ADDRESS(($AN614-1)*36+($AO614-1)*12+6,COLUMN())):INDIRECT(ADDRESS(($AN614-1)*36+($AO614-1)*12+$AP614+4,COLUMN())),INDIRECT(ADDRESS(($AN614-1)*3+$AO614+5,$AP614+7)))&gt;=1,0,INDIRECT(ADDRESS(($AN614-1)*3+$AO614+5,$AP614+7)))))</f>
        <v>0</v>
      </c>
      <c r="AR614" s="468">
        <f ca="1">COUNTIF(INDIRECT("H"&amp;(ROW()+12*(($AN614-1)*3+$AO614)-ROW())/12+5):INDIRECT("S"&amp;(ROW()+12*(($AN614-1)*3+$AO614)-ROW())/12+5),AQ614)</f>
        <v>0</v>
      </c>
      <c r="AS614" s="476">
        <f ca="1">IF($AP614=1,IF(INDIRECT(ADDRESS(($AN614-1)*3+$AO614+5,$AP614+20))="",0,INDIRECT(ADDRESS(($AN614-1)*3+$AO614+5,$AP614+20))),IF(INDIRECT(ADDRESS(($AN614-1)*3+$AO614+5,$AP614+20))="",0,IF(COUNTIF(INDIRECT(ADDRESS(($AN614-1)*36+($AO614-1)*12+6,COLUMN())):INDIRECT(ADDRESS(($AN614-1)*36+($AO614-1)*12+$AP614+4,COLUMN())),INDIRECT(ADDRESS(($AN614-1)*3+$AO614+5,$AP614+20)))&gt;=1,0,INDIRECT(ADDRESS(($AN614-1)*3+$AO614+5,$AP614+20)))))</f>
        <v>0</v>
      </c>
      <c r="AT614" s="468">
        <f ca="1">COUNTIF(INDIRECT("U"&amp;(ROW()+12*(($AN614-1)*3+$AO614)-ROW())/12+5):INDIRECT("AF"&amp;(ROW()+12*(($AN614-1)*3+$AO614)-ROW())/12+5),AS614)</f>
        <v>0</v>
      </c>
      <c r="AU614" s="468">
        <f ca="1">IF(AND(AQ614+AS614&gt;0,AR614+AT614&gt;0),COUNTIF(AU$6:AU613,"&gt;0")+1,0)</f>
        <v>0</v>
      </c>
    </row>
    <row r="615" spans="40:47" x14ac:dyDescent="0.15">
      <c r="AN615" s="468">
        <v>17</v>
      </c>
      <c r="AO615" s="468">
        <v>3</v>
      </c>
      <c r="AP615" s="468">
        <v>10</v>
      </c>
      <c r="AQ615" s="476">
        <f ca="1">IF($AP615=1,IF(INDIRECT(ADDRESS(($AN615-1)*3+$AO615+5,$AP615+7))="",0,INDIRECT(ADDRESS(($AN615-1)*3+$AO615+5,$AP615+7))),IF(INDIRECT(ADDRESS(($AN615-1)*3+$AO615+5,$AP615+7))="",0,IF(COUNTIF(INDIRECT(ADDRESS(($AN615-1)*36+($AO615-1)*12+6,COLUMN())):INDIRECT(ADDRESS(($AN615-1)*36+($AO615-1)*12+$AP615+4,COLUMN())),INDIRECT(ADDRESS(($AN615-1)*3+$AO615+5,$AP615+7)))&gt;=1,0,INDIRECT(ADDRESS(($AN615-1)*3+$AO615+5,$AP615+7)))))</f>
        <v>0</v>
      </c>
      <c r="AR615" s="468">
        <f ca="1">COUNTIF(INDIRECT("H"&amp;(ROW()+12*(($AN615-1)*3+$AO615)-ROW())/12+5):INDIRECT("S"&amp;(ROW()+12*(($AN615-1)*3+$AO615)-ROW())/12+5),AQ615)</f>
        <v>0</v>
      </c>
      <c r="AS615" s="476">
        <f ca="1">IF($AP615=1,IF(INDIRECT(ADDRESS(($AN615-1)*3+$AO615+5,$AP615+20))="",0,INDIRECT(ADDRESS(($AN615-1)*3+$AO615+5,$AP615+20))),IF(INDIRECT(ADDRESS(($AN615-1)*3+$AO615+5,$AP615+20))="",0,IF(COUNTIF(INDIRECT(ADDRESS(($AN615-1)*36+($AO615-1)*12+6,COLUMN())):INDIRECT(ADDRESS(($AN615-1)*36+($AO615-1)*12+$AP615+4,COLUMN())),INDIRECT(ADDRESS(($AN615-1)*3+$AO615+5,$AP615+20)))&gt;=1,0,INDIRECT(ADDRESS(($AN615-1)*3+$AO615+5,$AP615+20)))))</f>
        <v>0</v>
      </c>
      <c r="AT615" s="468">
        <f ca="1">COUNTIF(INDIRECT("U"&amp;(ROW()+12*(($AN615-1)*3+$AO615)-ROW())/12+5):INDIRECT("AF"&amp;(ROW()+12*(($AN615-1)*3+$AO615)-ROW())/12+5),AS615)</f>
        <v>0</v>
      </c>
      <c r="AU615" s="468">
        <f ca="1">IF(AND(AQ615+AS615&gt;0,AR615+AT615&gt;0),COUNTIF(AU$6:AU614,"&gt;0")+1,0)</f>
        <v>0</v>
      </c>
    </row>
    <row r="616" spans="40:47" x14ac:dyDescent="0.15">
      <c r="AN616" s="468">
        <v>17</v>
      </c>
      <c r="AO616" s="468">
        <v>3</v>
      </c>
      <c r="AP616" s="468">
        <v>11</v>
      </c>
      <c r="AQ616" s="476">
        <f ca="1">IF($AP616=1,IF(INDIRECT(ADDRESS(($AN616-1)*3+$AO616+5,$AP616+7))="",0,INDIRECT(ADDRESS(($AN616-1)*3+$AO616+5,$AP616+7))),IF(INDIRECT(ADDRESS(($AN616-1)*3+$AO616+5,$AP616+7))="",0,IF(COUNTIF(INDIRECT(ADDRESS(($AN616-1)*36+($AO616-1)*12+6,COLUMN())):INDIRECT(ADDRESS(($AN616-1)*36+($AO616-1)*12+$AP616+4,COLUMN())),INDIRECT(ADDRESS(($AN616-1)*3+$AO616+5,$AP616+7)))&gt;=1,0,INDIRECT(ADDRESS(($AN616-1)*3+$AO616+5,$AP616+7)))))</f>
        <v>0</v>
      </c>
      <c r="AR616" s="468">
        <f ca="1">COUNTIF(INDIRECT("H"&amp;(ROW()+12*(($AN616-1)*3+$AO616)-ROW())/12+5):INDIRECT("S"&amp;(ROW()+12*(($AN616-1)*3+$AO616)-ROW())/12+5),AQ616)</f>
        <v>0</v>
      </c>
      <c r="AS616" s="476">
        <f ca="1">IF($AP616=1,IF(INDIRECT(ADDRESS(($AN616-1)*3+$AO616+5,$AP616+20))="",0,INDIRECT(ADDRESS(($AN616-1)*3+$AO616+5,$AP616+20))),IF(INDIRECT(ADDRESS(($AN616-1)*3+$AO616+5,$AP616+20))="",0,IF(COUNTIF(INDIRECT(ADDRESS(($AN616-1)*36+($AO616-1)*12+6,COLUMN())):INDIRECT(ADDRESS(($AN616-1)*36+($AO616-1)*12+$AP616+4,COLUMN())),INDIRECT(ADDRESS(($AN616-1)*3+$AO616+5,$AP616+20)))&gt;=1,0,INDIRECT(ADDRESS(($AN616-1)*3+$AO616+5,$AP616+20)))))</f>
        <v>0</v>
      </c>
      <c r="AT616" s="468">
        <f ca="1">COUNTIF(INDIRECT("U"&amp;(ROW()+12*(($AN616-1)*3+$AO616)-ROW())/12+5):INDIRECT("AF"&amp;(ROW()+12*(($AN616-1)*3+$AO616)-ROW())/12+5),AS616)</f>
        <v>0</v>
      </c>
      <c r="AU616" s="468">
        <f ca="1">IF(AND(AQ616+AS616&gt;0,AR616+AT616&gt;0),COUNTIF(AU$6:AU615,"&gt;0")+1,0)</f>
        <v>0</v>
      </c>
    </row>
    <row r="617" spans="40:47" x14ac:dyDescent="0.15">
      <c r="AN617" s="468">
        <v>17</v>
      </c>
      <c r="AO617" s="468">
        <v>3</v>
      </c>
      <c r="AP617" s="468">
        <v>12</v>
      </c>
      <c r="AQ617" s="476">
        <f ca="1">IF($AP617=1,IF(INDIRECT(ADDRESS(($AN617-1)*3+$AO617+5,$AP617+7))="",0,INDIRECT(ADDRESS(($AN617-1)*3+$AO617+5,$AP617+7))),IF(INDIRECT(ADDRESS(($AN617-1)*3+$AO617+5,$AP617+7))="",0,IF(COUNTIF(INDIRECT(ADDRESS(($AN617-1)*36+($AO617-1)*12+6,COLUMN())):INDIRECT(ADDRESS(($AN617-1)*36+($AO617-1)*12+$AP617+4,COLUMN())),INDIRECT(ADDRESS(($AN617-1)*3+$AO617+5,$AP617+7)))&gt;=1,0,INDIRECT(ADDRESS(($AN617-1)*3+$AO617+5,$AP617+7)))))</f>
        <v>0</v>
      </c>
      <c r="AR617" s="468">
        <f ca="1">COUNTIF(INDIRECT("H"&amp;(ROW()+12*(($AN617-1)*3+$AO617)-ROW())/12+5):INDIRECT("S"&amp;(ROW()+12*(($AN617-1)*3+$AO617)-ROW())/12+5),AQ617)</f>
        <v>0</v>
      </c>
      <c r="AS617" s="476">
        <f ca="1">IF($AP617=1,IF(INDIRECT(ADDRESS(($AN617-1)*3+$AO617+5,$AP617+20))="",0,INDIRECT(ADDRESS(($AN617-1)*3+$AO617+5,$AP617+20))),IF(INDIRECT(ADDRESS(($AN617-1)*3+$AO617+5,$AP617+20))="",0,IF(COUNTIF(INDIRECT(ADDRESS(($AN617-1)*36+($AO617-1)*12+6,COLUMN())):INDIRECT(ADDRESS(($AN617-1)*36+($AO617-1)*12+$AP617+4,COLUMN())),INDIRECT(ADDRESS(($AN617-1)*3+$AO617+5,$AP617+20)))&gt;=1,0,INDIRECT(ADDRESS(($AN617-1)*3+$AO617+5,$AP617+20)))))</f>
        <v>0</v>
      </c>
      <c r="AT617" s="468">
        <f ca="1">COUNTIF(INDIRECT("U"&amp;(ROW()+12*(($AN617-1)*3+$AO617)-ROW())/12+5):INDIRECT("AF"&amp;(ROW()+12*(($AN617-1)*3+$AO617)-ROW())/12+5),AS617)</f>
        <v>0</v>
      </c>
      <c r="AU617" s="468">
        <f ca="1">IF(AND(AQ617+AS617&gt;0,AR617+AT617&gt;0),COUNTIF(AU$6:AU616,"&gt;0")+1,0)</f>
        <v>0</v>
      </c>
    </row>
    <row r="618" spans="40:47" x14ac:dyDescent="0.15">
      <c r="AN618" s="468">
        <v>18</v>
      </c>
      <c r="AO618" s="468">
        <v>1</v>
      </c>
      <c r="AP618" s="468">
        <v>1</v>
      </c>
      <c r="AQ618" s="476">
        <f ca="1">IF($AP618=1,IF(INDIRECT(ADDRESS(($AN618-1)*3+$AO618+5,$AP618+7))="",0,INDIRECT(ADDRESS(($AN618-1)*3+$AO618+5,$AP618+7))),IF(INDIRECT(ADDRESS(($AN618-1)*3+$AO618+5,$AP618+7))="",0,IF(COUNTIF(INDIRECT(ADDRESS(($AN618-1)*36+($AO618-1)*12+6,COLUMN())):INDIRECT(ADDRESS(($AN618-1)*36+($AO618-1)*12+$AP618+4,COLUMN())),INDIRECT(ADDRESS(($AN618-1)*3+$AO618+5,$AP618+7)))&gt;=1,0,INDIRECT(ADDRESS(($AN618-1)*3+$AO618+5,$AP618+7)))))</f>
        <v>0</v>
      </c>
      <c r="AR618" s="468">
        <f ca="1">COUNTIF(INDIRECT("H"&amp;(ROW()+12*(($AN618-1)*3+$AO618)-ROW())/12+5):INDIRECT("S"&amp;(ROW()+12*(($AN618-1)*3+$AO618)-ROW())/12+5),AQ618)</f>
        <v>0</v>
      </c>
      <c r="AS618" s="476">
        <f ca="1">IF($AP618=1,IF(INDIRECT(ADDRESS(($AN618-1)*3+$AO618+5,$AP618+20))="",0,INDIRECT(ADDRESS(($AN618-1)*3+$AO618+5,$AP618+20))),IF(INDIRECT(ADDRESS(($AN618-1)*3+$AO618+5,$AP618+20))="",0,IF(COUNTIF(INDIRECT(ADDRESS(($AN618-1)*36+($AO618-1)*12+6,COLUMN())):INDIRECT(ADDRESS(($AN618-1)*36+($AO618-1)*12+$AP618+4,COLUMN())),INDIRECT(ADDRESS(($AN618-1)*3+$AO618+5,$AP618+20)))&gt;=1,0,INDIRECT(ADDRESS(($AN618-1)*3+$AO618+5,$AP618+20)))))</f>
        <v>0</v>
      </c>
      <c r="AT618" s="468">
        <f ca="1">COUNTIF(INDIRECT("U"&amp;(ROW()+12*(($AN618-1)*3+$AO618)-ROW())/12+5):INDIRECT("AF"&amp;(ROW()+12*(($AN618-1)*3+$AO618)-ROW())/12+5),AS618)</f>
        <v>0</v>
      </c>
      <c r="AU618" s="468">
        <f ca="1">IF(AND(AQ618+AS618&gt;0,AR618+AT618&gt;0),COUNTIF(AU$6:AU617,"&gt;0")+1,0)</f>
        <v>0</v>
      </c>
    </row>
    <row r="619" spans="40:47" x14ac:dyDescent="0.15">
      <c r="AN619" s="468">
        <v>18</v>
      </c>
      <c r="AO619" s="468">
        <v>1</v>
      </c>
      <c r="AP619" s="468">
        <v>2</v>
      </c>
      <c r="AQ619" s="476">
        <f ca="1">IF($AP619=1,IF(INDIRECT(ADDRESS(($AN619-1)*3+$AO619+5,$AP619+7))="",0,INDIRECT(ADDRESS(($AN619-1)*3+$AO619+5,$AP619+7))),IF(INDIRECT(ADDRESS(($AN619-1)*3+$AO619+5,$AP619+7))="",0,IF(COUNTIF(INDIRECT(ADDRESS(($AN619-1)*36+($AO619-1)*12+6,COLUMN())):INDIRECT(ADDRESS(($AN619-1)*36+($AO619-1)*12+$AP619+4,COLUMN())),INDIRECT(ADDRESS(($AN619-1)*3+$AO619+5,$AP619+7)))&gt;=1,0,INDIRECT(ADDRESS(($AN619-1)*3+$AO619+5,$AP619+7)))))</f>
        <v>0</v>
      </c>
      <c r="AR619" s="468">
        <f ca="1">COUNTIF(INDIRECT("H"&amp;(ROW()+12*(($AN619-1)*3+$AO619)-ROW())/12+5):INDIRECT("S"&amp;(ROW()+12*(($AN619-1)*3+$AO619)-ROW())/12+5),AQ619)</f>
        <v>0</v>
      </c>
      <c r="AS619" s="476">
        <f ca="1">IF($AP619=1,IF(INDIRECT(ADDRESS(($AN619-1)*3+$AO619+5,$AP619+20))="",0,INDIRECT(ADDRESS(($AN619-1)*3+$AO619+5,$AP619+20))),IF(INDIRECT(ADDRESS(($AN619-1)*3+$AO619+5,$AP619+20))="",0,IF(COUNTIF(INDIRECT(ADDRESS(($AN619-1)*36+($AO619-1)*12+6,COLUMN())):INDIRECT(ADDRESS(($AN619-1)*36+($AO619-1)*12+$AP619+4,COLUMN())),INDIRECT(ADDRESS(($AN619-1)*3+$AO619+5,$AP619+20)))&gt;=1,0,INDIRECT(ADDRESS(($AN619-1)*3+$AO619+5,$AP619+20)))))</f>
        <v>0</v>
      </c>
      <c r="AT619" s="468">
        <f ca="1">COUNTIF(INDIRECT("U"&amp;(ROW()+12*(($AN619-1)*3+$AO619)-ROW())/12+5):INDIRECT("AF"&amp;(ROW()+12*(($AN619-1)*3+$AO619)-ROW())/12+5),AS619)</f>
        <v>0</v>
      </c>
      <c r="AU619" s="468">
        <f ca="1">IF(AND(AQ619+AS619&gt;0,AR619+AT619&gt;0),COUNTIF(AU$6:AU618,"&gt;0")+1,0)</f>
        <v>0</v>
      </c>
    </row>
    <row r="620" spans="40:47" x14ac:dyDescent="0.15">
      <c r="AN620" s="468">
        <v>18</v>
      </c>
      <c r="AO620" s="468">
        <v>1</v>
      </c>
      <c r="AP620" s="468">
        <v>3</v>
      </c>
      <c r="AQ620" s="476">
        <f ca="1">IF($AP620=1,IF(INDIRECT(ADDRESS(($AN620-1)*3+$AO620+5,$AP620+7))="",0,INDIRECT(ADDRESS(($AN620-1)*3+$AO620+5,$AP620+7))),IF(INDIRECT(ADDRESS(($AN620-1)*3+$AO620+5,$AP620+7))="",0,IF(COUNTIF(INDIRECT(ADDRESS(($AN620-1)*36+($AO620-1)*12+6,COLUMN())):INDIRECT(ADDRESS(($AN620-1)*36+($AO620-1)*12+$AP620+4,COLUMN())),INDIRECT(ADDRESS(($AN620-1)*3+$AO620+5,$AP620+7)))&gt;=1,0,INDIRECT(ADDRESS(($AN620-1)*3+$AO620+5,$AP620+7)))))</f>
        <v>0</v>
      </c>
      <c r="AR620" s="468">
        <f ca="1">COUNTIF(INDIRECT("H"&amp;(ROW()+12*(($AN620-1)*3+$AO620)-ROW())/12+5):INDIRECT("S"&amp;(ROW()+12*(($AN620-1)*3+$AO620)-ROW())/12+5),AQ620)</f>
        <v>0</v>
      </c>
      <c r="AS620" s="476">
        <f ca="1">IF($AP620=1,IF(INDIRECT(ADDRESS(($AN620-1)*3+$AO620+5,$AP620+20))="",0,INDIRECT(ADDRESS(($AN620-1)*3+$AO620+5,$AP620+20))),IF(INDIRECT(ADDRESS(($AN620-1)*3+$AO620+5,$AP620+20))="",0,IF(COUNTIF(INDIRECT(ADDRESS(($AN620-1)*36+($AO620-1)*12+6,COLUMN())):INDIRECT(ADDRESS(($AN620-1)*36+($AO620-1)*12+$AP620+4,COLUMN())),INDIRECT(ADDRESS(($AN620-1)*3+$AO620+5,$AP620+20)))&gt;=1,0,INDIRECT(ADDRESS(($AN620-1)*3+$AO620+5,$AP620+20)))))</f>
        <v>0</v>
      </c>
      <c r="AT620" s="468">
        <f ca="1">COUNTIF(INDIRECT("U"&amp;(ROW()+12*(($AN620-1)*3+$AO620)-ROW())/12+5):INDIRECT("AF"&amp;(ROW()+12*(($AN620-1)*3+$AO620)-ROW())/12+5),AS620)</f>
        <v>0</v>
      </c>
      <c r="AU620" s="468">
        <f ca="1">IF(AND(AQ620+AS620&gt;0,AR620+AT620&gt;0),COUNTIF(AU$6:AU619,"&gt;0")+1,0)</f>
        <v>0</v>
      </c>
    </row>
    <row r="621" spans="40:47" x14ac:dyDescent="0.15">
      <c r="AN621" s="468">
        <v>18</v>
      </c>
      <c r="AO621" s="468">
        <v>1</v>
      </c>
      <c r="AP621" s="468">
        <v>4</v>
      </c>
      <c r="AQ621" s="476">
        <f ca="1">IF($AP621=1,IF(INDIRECT(ADDRESS(($AN621-1)*3+$AO621+5,$AP621+7))="",0,INDIRECT(ADDRESS(($AN621-1)*3+$AO621+5,$AP621+7))),IF(INDIRECT(ADDRESS(($AN621-1)*3+$AO621+5,$AP621+7))="",0,IF(COUNTIF(INDIRECT(ADDRESS(($AN621-1)*36+($AO621-1)*12+6,COLUMN())):INDIRECT(ADDRESS(($AN621-1)*36+($AO621-1)*12+$AP621+4,COLUMN())),INDIRECT(ADDRESS(($AN621-1)*3+$AO621+5,$AP621+7)))&gt;=1,0,INDIRECT(ADDRESS(($AN621-1)*3+$AO621+5,$AP621+7)))))</f>
        <v>0</v>
      </c>
      <c r="AR621" s="468">
        <f ca="1">COUNTIF(INDIRECT("H"&amp;(ROW()+12*(($AN621-1)*3+$AO621)-ROW())/12+5):INDIRECT("S"&amp;(ROW()+12*(($AN621-1)*3+$AO621)-ROW())/12+5),AQ621)</f>
        <v>0</v>
      </c>
      <c r="AS621" s="476">
        <f ca="1">IF($AP621=1,IF(INDIRECT(ADDRESS(($AN621-1)*3+$AO621+5,$AP621+20))="",0,INDIRECT(ADDRESS(($AN621-1)*3+$AO621+5,$AP621+20))),IF(INDIRECT(ADDRESS(($AN621-1)*3+$AO621+5,$AP621+20))="",0,IF(COUNTIF(INDIRECT(ADDRESS(($AN621-1)*36+($AO621-1)*12+6,COLUMN())):INDIRECT(ADDRESS(($AN621-1)*36+($AO621-1)*12+$AP621+4,COLUMN())),INDIRECT(ADDRESS(($AN621-1)*3+$AO621+5,$AP621+20)))&gt;=1,0,INDIRECT(ADDRESS(($AN621-1)*3+$AO621+5,$AP621+20)))))</f>
        <v>0</v>
      </c>
      <c r="AT621" s="468">
        <f ca="1">COUNTIF(INDIRECT("U"&amp;(ROW()+12*(($AN621-1)*3+$AO621)-ROW())/12+5):INDIRECT("AF"&amp;(ROW()+12*(($AN621-1)*3+$AO621)-ROW())/12+5),AS621)</f>
        <v>0</v>
      </c>
      <c r="AU621" s="468">
        <f ca="1">IF(AND(AQ621+AS621&gt;0,AR621+AT621&gt;0),COUNTIF(AU$6:AU620,"&gt;0")+1,0)</f>
        <v>0</v>
      </c>
    </row>
    <row r="622" spans="40:47" x14ac:dyDescent="0.15">
      <c r="AN622" s="468">
        <v>18</v>
      </c>
      <c r="AO622" s="468">
        <v>1</v>
      </c>
      <c r="AP622" s="468">
        <v>5</v>
      </c>
      <c r="AQ622" s="476">
        <f ca="1">IF($AP622=1,IF(INDIRECT(ADDRESS(($AN622-1)*3+$AO622+5,$AP622+7))="",0,INDIRECT(ADDRESS(($AN622-1)*3+$AO622+5,$AP622+7))),IF(INDIRECT(ADDRESS(($AN622-1)*3+$AO622+5,$AP622+7))="",0,IF(COUNTIF(INDIRECT(ADDRESS(($AN622-1)*36+($AO622-1)*12+6,COLUMN())):INDIRECT(ADDRESS(($AN622-1)*36+($AO622-1)*12+$AP622+4,COLUMN())),INDIRECT(ADDRESS(($AN622-1)*3+$AO622+5,$AP622+7)))&gt;=1,0,INDIRECT(ADDRESS(($AN622-1)*3+$AO622+5,$AP622+7)))))</f>
        <v>0</v>
      </c>
      <c r="AR622" s="468">
        <f ca="1">COUNTIF(INDIRECT("H"&amp;(ROW()+12*(($AN622-1)*3+$AO622)-ROW())/12+5):INDIRECT("S"&amp;(ROW()+12*(($AN622-1)*3+$AO622)-ROW())/12+5),AQ622)</f>
        <v>0</v>
      </c>
      <c r="AS622" s="476">
        <f ca="1">IF($AP622=1,IF(INDIRECT(ADDRESS(($AN622-1)*3+$AO622+5,$AP622+20))="",0,INDIRECT(ADDRESS(($AN622-1)*3+$AO622+5,$AP622+20))),IF(INDIRECT(ADDRESS(($AN622-1)*3+$AO622+5,$AP622+20))="",0,IF(COUNTIF(INDIRECT(ADDRESS(($AN622-1)*36+($AO622-1)*12+6,COLUMN())):INDIRECT(ADDRESS(($AN622-1)*36+($AO622-1)*12+$AP622+4,COLUMN())),INDIRECT(ADDRESS(($AN622-1)*3+$AO622+5,$AP622+20)))&gt;=1,0,INDIRECT(ADDRESS(($AN622-1)*3+$AO622+5,$AP622+20)))))</f>
        <v>0</v>
      </c>
      <c r="AT622" s="468">
        <f ca="1">COUNTIF(INDIRECT("U"&amp;(ROW()+12*(($AN622-1)*3+$AO622)-ROW())/12+5):INDIRECT("AF"&amp;(ROW()+12*(($AN622-1)*3+$AO622)-ROW())/12+5),AS622)</f>
        <v>0</v>
      </c>
      <c r="AU622" s="468">
        <f ca="1">IF(AND(AQ622+AS622&gt;0,AR622+AT622&gt;0),COUNTIF(AU$6:AU621,"&gt;0")+1,0)</f>
        <v>0</v>
      </c>
    </row>
    <row r="623" spans="40:47" x14ac:dyDescent="0.15">
      <c r="AN623" s="468">
        <v>18</v>
      </c>
      <c r="AO623" s="468">
        <v>1</v>
      </c>
      <c r="AP623" s="468">
        <v>6</v>
      </c>
      <c r="AQ623" s="476">
        <f ca="1">IF($AP623=1,IF(INDIRECT(ADDRESS(($AN623-1)*3+$AO623+5,$AP623+7))="",0,INDIRECT(ADDRESS(($AN623-1)*3+$AO623+5,$AP623+7))),IF(INDIRECT(ADDRESS(($AN623-1)*3+$AO623+5,$AP623+7))="",0,IF(COUNTIF(INDIRECT(ADDRESS(($AN623-1)*36+($AO623-1)*12+6,COLUMN())):INDIRECT(ADDRESS(($AN623-1)*36+($AO623-1)*12+$AP623+4,COLUMN())),INDIRECT(ADDRESS(($AN623-1)*3+$AO623+5,$AP623+7)))&gt;=1,0,INDIRECT(ADDRESS(($AN623-1)*3+$AO623+5,$AP623+7)))))</f>
        <v>0</v>
      </c>
      <c r="AR623" s="468">
        <f ca="1">COUNTIF(INDIRECT("H"&amp;(ROW()+12*(($AN623-1)*3+$AO623)-ROW())/12+5):INDIRECT("S"&amp;(ROW()+12*(($AN623-1)*3+$AO623)-ROW())/12+5),AQ623)</f>
        <v>0</v>
      </c>
      <c r="AS623" s="476">
        <f ca="1">IF($AP623=1,IF(INDIRECT(ADDRESS(($AN623-1)*3+$AO623+5,$AP623+20))="",0,INDIRECT(ADDRESS(($AN623-1)*3+$AO623+5,$AP623+20))),IF(INDIRECT(ADDRESS(($AN623-1)*3+$AO623+5,$AP623+20))="",0,IF(COUNTIF(INDIRECT(ADDRESS(($AN623-1)*36+($AO623-1)*12+6,COLUMN())):INDIRECT(ADDRESS(($AN623-1)*36+($AO623-1)*12+$AP623+4,COLUMN())),INDIRECT(ADDRESS(($AN623-1)*3+$AO623+5,$AP623+20)))&gt;=1,0,INDIRECT(ADDRESS(($AN623-1)*3+$AO623+5,$AP623+20)))))</f>
        <v>0</v>
      </c>
      <c r="AT623" s="468">
        <f ca="1">COUNTIF(INDIRECT("U"&amp;(ROW()+12*(($AN623-1)*3+$AO623)-ROW())/12+5):INDIRECT("AF"&amp;(ROW()+12*(($AN623-1)*3+$AO623)-ROW())/12+5),AS623)</f>
        <v>0</v>
      </c>
      <c r="AU623" s="468">
        <f ca="1">IF(AND(AQ623+AS623&gt;0,AR623+AT623&gt;0),COUNTIF(AU$6:AU622,"&gt;0")+1,0)</f>
        <v>0</v>
      </c>
    </row>
    <row r="624" spans="40:47" x14ac:dyDescent="0.15">
      <c r="AN624" s="468">
        <v>18</v>
      </c>
      <c r="AO624" s="468">
        <v>1</v>
      </c>
      <c r="AP624" s="468">
        <v>7</v>
      </c>
      <c r="AQ624" s="476">
        <f ca="1">IF($AP624=1,IF(INDIRECT(ADDRESS(($AN624-1)*3+$AO624+5,$AP624+7))="",0,INDIRECT(ADDRESS(($AN624-1)*3+$AO624+5,$AP624+7))),IF(INDIRECT(ADDRESS(($AN624-1)*3+$AO624+5,$AP624+7))="",0,IF(COUNTIF(INDIRECT(ADDRESS(($AN624-1)*36+($AO624-1)*12+6,COLUMN())):INDIRECT(ADDRESS(($AN624-1)*36+($AO624-1)*12+$AP624+4,COLUMN())),INDIRECT(ADDRESS(($AN624-1)*3+$AO624+5,$AP624+7)))&gt;=1,0,INDIRECT(ADDRESS(($AN624-1)*3+$AO624+5,$AP624+7)))))</f>
        <v>0</v>
      </c>
      <c r="AR624" s="468">
        <f ca="1">COUNTIF(INDIRECT("H"&amp;(ROW()+12*(($AN624-1)*3+$AO624)-ROW())/12+5):INDIRECT("S"&amp;(ROW()+12*(($AN624-1)*3+$AO624)-ROW())/12+5),AQ624)</f>
        <v>0</v>
      </c>
      <c r="AS624" s="476">
        <f ca="1">IF($AP624=1,IF(INDIRECT(ADDRESS(($AN624-1)*3+$AO624+5,$AP624+20))="",0,INDIRECT(ADDRESS(($AN624-1)*3+$AO624+5,$AP624+20))),IF(INDIRECT(ADDRESS(($AN624-1)*3+$AO624+5,$AP624+20))="",0,IF(COUNTIF(INDIRECT(ADDRESS(($AN624-1)*36+($AO624-1)*12+6,COLUMN())):INDIRECT(ADDRESS(($AN624-1)*36+($AO624-1)*12+$AP624+4,COLUMN())),INDIRECT(ADDRESS(($AN624-1)*3+$AO624+5,$AP624+20)))&gt;=1,0,INDIRECT(ADDRESS(($AN624-1)*3+$AO624+5,$AP624+20)))))</f>
        <v>0</v>
      </c>
      <c r="AT624" s="468">
        <f ca="1">COUNTIF(INDIRECT("U"&amp;(ROW()+12*(($AN624-1)*3+$AO624)-ROW())/12+5):INDIRECT("AF"&amp;(ROW()+12*(($AN624-1)*3+$AO624)-ROW())/12+5),AS624)</f>
        <v>0</v>
      </c>
      <c r="AU624" s="468">
        <f ca="1">IF(AND(AQ624+AS624&gt;0,AR624+AT624&gt;0),COUNTIF(AU$6:AU623,"&gt;0")+1,0)</f>
        <v>0</v>
      </c>
    </row>
    <row r="625" spans="40:47" x14ac:dyDescent="0.15">
      <c r="AN625" s="468">
        <v>18</v>
      </c>
      <c r="AO625" s="468">
        <v>1</v>
      </c>
      <c r="AP625" s="468">
        <v>8</v>
      </c>
      <c r="AQ625" s="476">
        <f ca="1">IF($AP625=1,IF(INDIRECT(ADDRESS(($AN625-1)*3+$AO625+5,$AP625+7))="",0,INDIRECT(ADDRESS(($AN625-1)*3+$AO625+5,$AP625+7))),IF(INDIRECT(ADDRESS(($AN625-1)*3+$AO625+5,$AP625+7))="",0,IF(COUNTIF(INDIRECT(ADDRESS(($AN625-1)*36+($AO625-1)*12+6,COLUMN())):INDIRECT(ADDRESS(($AN625-1)*36+($AO625-1)*12+$AP625+4,COLUMN())),INDIRECT(ADDRESS(($AN625-1)*3+$AO625+5,$AP625+7)))&gt;=1,0,INDIRECT(ADDRESS(($AN625-1)*3+$AO625+5,$AP625+7)))))</f>
        <v>0</v>
      </c>
      <c r="AR625" s="468">
        <f ca="1">COUNTIF(INDIRECT("H"&amp;(ROW()+12*(($AN625-1)*3+$AO625)-ROW())/12+5):INDIRECT("S"&amp;(ROW()+12*(($AN625-1)*3+$AO625)-ROW())/12+5),AQ625)</f>
        <v>0</v>
      </c>
      <c r="AS625" s="476">
        <f ca="1">IF($AP625=1,IF(INDIRECT(ADDRESS(($AN625-1)*3+$AO625+5,$AP625+20))="",0,INDIRECT(ADDRESS(($AN625-1)*3+$AO625+5,$AP625+20))),IF(INDIRECT(ADDRESS(($AN625-1)*3+$AO625+5,$AP625+20))="",0,IF(COUNTIF(INDIRECT(ADDRESS(($AN625-1)*36+($AO625-1)*12+6,COLUMN())):INDIRECT(ADDRESS(($AN625-1)*36+($AO625-1)*12+$AP625+4,COLUMN())),INDIRECT(ADDRESS(($AN625-1)*3+$AO625+5,$AP625+20)))&gt;=1,0,INDIRECT(ADDRESS(($AN625-1)*3+$AO625+5,$AP625+20)))))</f>
        <v>0</v>
      </c>
      <c r="AT625" s="468">
        <f ca="1">COUNTIF(INDIRECT("U"&amp;(ROW()+12*(($AN625-1)*3+$AO625)-ROW())/12+5):INDIRECT("AF"&amp;(ROW()+12*(($AN625-1)*3+$AO625)-ROW())/12+5),AS625)</f>
        <v>0</v>
      </c>
      <c r="AU625" s="468">
        <f ca="1">IF(AND(AQ625+AS625&gt;0,AR625+AT625&gt;0),COUNTIF(AU$6:AU624,"&gt;0")+1,0)</f>
        <v>0</v>
      </c>
    </row>
    <row r="626" spans="40:47" x14ac:dyDescent="0.15">
      <c r="AN626" s="468">
        <v>18</v>
      </c>
      <c r="AO626" s="468">
        <v>1</v>
      </c>
      <c r="AP626" s="468">
        <v>9</v>
      </c>
      <c r="AQ626" s="476">
        <f ca="1">IF($AP626=1,IF(INDIRECT(ADDRESS(($AN626-1)*3+$AO626+5,$AP626+7))="",0,INDIRECT(ADDRESS(($AN626-1)*3+$AO626+5,$AP626+7))),IF(INDIRECT(ADDRESS(($AN626-1)*3+$AO626+5,$AP626+7))="",0,IF(COUNTIF(INDIRECT(ADDRESS(($AN626-1)*36+($AO626-1)*12+6,COLUMN())):INDIRECT(ADDRESS(($AN626-1)*36+($AO626-1)*12+$AP626+4,COLUMN())),INDIRECT(ADDRESS(($AN626-1)*3+$AO626+5,$AP626+7)))&gt;=1,0,INDIRECT(ADDRESS(($AN626-1)*3+$AO626+5,$AP626+7)))))</f>
        <v>0</v>
      </c>
      <c r="AR626" s="468">
        <f ca="1">COUNTIF(INDIRECT("H"&amp;(ROW()+12*(($AN626-1)*3+$AO626)-ROW())/12+5):INDIRECT("S"&amp;(ROW()+12*(($AN626-1)*3+$AO626)-ROW())/12+5),AQ626)</f>
        <v>0</v>
      </c>
      <c r="AS626" s="476">
        <f ca="1">IF($AP626=1,IF(INDIRECT(ADDRESS(($AN626-1)*3+$AO626+5,$AP626+20))="",0,INDIRECT(ADDRESS(($AN626-1)*3+$AO626+5,$AP626+20))),IF(INDIRECT(ADDRESS(($AN626-1)*3+$AO626+5,$AP626+20))="",0,IF(COUNTIF(INDIRECT(ADDRESS(($AN626-1)*36+($AO626-1)*12+6,COLUMN())):INDIRECT(ADDRESS(($AN626-1)*36+($AO626-1)*12+$AP626+4,COLUMN())),INDIRECT(ADDRESS(($AN626-1)*3+$AO626+5,$AP626+20)))&gt;=1,0,INDIRECT(ADDRESS(($AN626-1)*3+$AO626+5,$AP626+20)))))</f>
        <v>0</v>
      </c>
      <c r="AT626" s="468">
        <f ca="1">COUNTIF(INDIRECT("U"&amp;(ROW()+12*(($AN626-1)*3+$AO626)-ROW())/12+5):INDIRECT("AF"&amp;(ROW()+12*(($AN626-1)*3+$AO626)-ROW())/12+5),AS626)</f>
        <v>0</v>
      </c>
      <c r="AU626" s="468">
        <f ca="1">IF(AND(AQ626+AS626&gt;0,AR626+AT626&gt;0),COUNTIF(AU$6:AU625,"&gt;0")+1,0)</f>
        <v>0</v>
      </c>
    </row>
    <row r="627" spans="40:47" x14ac:dyDescent="0.15">
      <c r="AN627" s="468">
        <v>18</v>
      </c>
      <c r="AO627" s="468">
        <v>1</v>
      </c>
      <c r="AP627" s="468">
        <v>10</v>
      </c>
      <c r="AQ627" s="476">
        <f ca="1">IF($AP627=1,IF(INDIRECT(ADDRESS(($AN627-1)*3+$AO627+5,$AP627+7))="",0,INDIRECT(ADDRESS(($AN627-1)*3+$AO627+5,$AP627+7))),IF(INDIRECT(ADDRESS(($AN627-1)*3+$AO627+5,$AP627+7))="",0,IF(COUNTIF(INDIRECT(ADDRESS(($AN627-1)*36+($AO627-1)*12+6,COLUMN())):INDIRECT(ADDRESS(($AN627-1)*36+($AO627-1)*12+$AP627+4,COLUMN())),INDIRECT(ADDRESS(($AN627-1)*3+$AO627+5,$AP627+7)))&gt;=1,0,INDIRECT(ADDRESS(($AN627-1)*3+$AO627+5,$AP627+7)))))</f>
        <v>0</v>
      </c>
      <c r="AR627" s="468">
        <f ca="1">COUNTIF(INDIRECT("H"&amp;(ROW()+12*(($AN627-1)*3+$AO627)-ROW())/12+5):INDIRECT("S"&amp;(ROW()+12*(($AN627-1)*3+$AO627)-ROW())/12+5),AQ627)</f>
        <v>0</v>
      </c>
      <c r="AS627" s="476">
        <f ca="1">IF($AP627=1,IF(INDIRECT(ADDRESS(($AN627-1)*3+$AO627+5,$AP627+20))="",0,INDIRECT(ADDRESS(($AN627-1)*3+$AO627+5,$AP627+20))),IF(INDIRECT(ADDRESS(($AN627-1)*3+$AO627+5,$AP627+20))="",0,IF(COUNTIF(INDIRECT(ADDRESS(($AN627-1)*36+($AO627-1)*12+6,COLUMN())):INDIRECT(ADDRESS(($AN627-1)*36+($AO627-1)*12+$AP627+4,COLUMN())),INDIRECT(ADDRESS(($AN627-1)*3+$AO627+5,$AP627+20)))&gt;=1,0,INDIRECT(ADDRESS(($AN627-1)*3+$AO627+5,$AP627+20)))))</f>
        <v>0</v>
      </c>
      <c r="AT627" s="468">
        <f ca="1">COUNTIF(INDIRECT("U"&amp;(ROW()+12*(($AN627-1)*3+$AO627)-ROW())/12+5):INDIRECT("AF"&amp;(ROW()+12*(($AN627-1)*3+$AO627)-ROW())/12+5),AS627)</f>
        <v>0</v>
      </c>
      <c r="AU627" s="468">
        <f ca="1">IF(AND(AQ627+AS627&gt;0,AR627+AT627&gt;0),COUNTIF(AU$6:AU626,"&gt;0")+1,0)</f>
        <v>0</v>
      </c>
    </row>
    <row r="628" spans="40:47" x14ac:dyDescent="0.15">
      <c r="AN628" s="468">
        <v>18</v>
      </c>
      <c r="AO628" s="468">
        <v>1</v>
      </c>
      <c r="AP628" s="468">
        <v>11</v>
      </c>
      <c r="AQ628" s="476">
        <f ca="1">IF($AP628=1,IF(INDIRECT(ADDRESS(($AN628-1)*3+$AO628+5,$AP628+7))="",0,INDIRECT(ADDRESS(($AN628-1)*3+$AO628+5,$AP628+7))),IF(INDIRECT(ADDRESS(($AN628-1)*3+$AO628+5,$AP628+7))="",0,IF(COUNTIF(INDIRECT(ADDRESS(($AN628-1)*36+($AO628-1)*12+6,COLUMN())):INDIRECT(ADDRESS(($AN628-1)*36+($AO628-1)*12+$AP628+4,COLUMN())),INDIRECT(ADDRESS(($AN628-1)*3+$AO628+5,$AP628+7)))&gt;=1,0,INDIRECT(ADDRESS(($AN628-1)*3+$AO628+5,$AP628+7)))))</f>
        <v>0</v>
      </c>
      <c r="AR628" s="468">
        <f ca="1">COUNTIF(INDIRECT("H"&amp;(ROW()+12*(($AN628-1)*3+$AO628)-ROW())/12+5):INDIRECT("S"&amp;(ROW()+12*(($AN628-1)*3+$AO628)-ROW())/12+5),AQ628)</f>
        <v>0</v>
      </c>
      <c r="AS628" s="476">
        <f ca="1">IF($AP628=1,IF(INDIRECT(ADDRESS(($AN628-1)*3+$AO628+5,$AP628+20))="",0,INDIRECT(ADDRESS(($AN628-1)*3+$AO628+5,$AP628+20))),IF(INDIRECT(ADDRESS(($AN628-1)*3+$AO628+5,$AP628+20))="",0,IF(COUNTIF(INDIRECT(ADDRESS(($AN628-1)*36+($AO628-1)*12+6,COLUMN())):INDIRECT(ADDRESS(($AN628-1)*36+($AO628-1)*12+$AP628+4,COLUMN())),INDIRECT(ADDRESS(($AN628-1)*3+$AO628+5,$AP628+20)))&gt;=1,0,INDIRECT(ADDRESS(($AN628-1)*3+$AO628+5,$AP628+20)))))</f>
        <v>0</v>
      </c>
      <c r="AT628" s="468">
        <f ca="1">COUNTIF(INDIRECT("U"&amp;(ROW()+12*(($AN628-1)*3+$AO628)-ROW())/12+5):INDIRECT("AF"&amp;(ROW()+12*(($AN628-1)*3+$AO628)-ROW())/12+5),AS628)</f>
        <v>0</v>
      </c>
      <c r="AU628" s="468">
        <f ca="1">IF(AND(AQ628+AS628&gt;0,AR628+AT628&gt;0),COUNTIF(AU$6:AU627,"&gt;0")+1,0)</f>
        <v>0</v>
      </c>
    </row>
    <row r="629" spans="40:47" x14ac:dyDescent="0.15">
      <c r="AN629" s="468">
        <v>18</v>
      </c>
      <c r="AO629" s="468">
        <v>1</v>
      </c>
      <c r="AP629" s="468">
        <v>12</v>
      </c>
      <c r="AQ629" s="476">
        <f ca="1">IF($AP629=1,IF(INDIRECT(ADDRESS(($AN629-1)*3+$AO629+5,$AP629+7))="",0,INDIRECT(ADDRESS(($AN629-1)*3+$AO629+5,$AP629+7))),IF(INDIRECT(ADDRESS(($AN629-1)*3+$AO629+5,$AP629+7))="",0,IF(COUNTIF(INDIRECT(ADDRESS(($AN629-1)*36+($AO629-1)*12+6,COLUMN())):INDIRECT(ADDRESS(($AN629-1)*36+($AO629-1)*12+$AP629+4,COLUMN())),INDIRECT(ADDRESS(($AN629-1)*3+$AO629+5,$AP629+7)))&gt;=1,0,INDIRECT(ADDRESS(($AN629-1)*3+$AO629+5,$AP629+7)))))</f>
        <v>0</v>
      </c>
      <c r="AR629" s="468">
        <f ca="1">COUNTIF(INDIRECT("H"&amp;(ROW()+12*(($AN629-1)*3+$AO629)-ROW())/12+5):INDIRECT("S"&amp;(ROW()+12*(($AN629-1)*3+$AO629)-ROW())/12+5),AQ629)</f>
        <v>0</v>
      </c>
      <c r="AS629" s="476">
        <f ca="1">IF($AP629=1,IF(INDIRECT(ADDRESS(($AN629-1)*3+$AO629+5,$AP629+20))="",0,INDIRECT(ADDRESS(($AN629-1)*3+$AO629+5,$AP629+20))),IF(INDIRECT(ADDRESS(($AN629-1)*3+$AO629+5,$AP629+20))="",0,IF(COUNTIF(INDIRECT(ADDRESS(($AN629-1)*36+($AO629-1)*12+6,COLUMN())):INDIRECT(ADDRESS(($AN629-1)*36+($AO629-1)*12+$AP629+4,COLUMN())),INDIRECT(ADDRESS(($AN629-1)*3+$AO629+5,$AP629+20)))&gt;=1,0,INDIRECT(ADDRESS(($AN629-1)*3+$AO629+5,$AP629+20)))))</f>
        <v>0</v>
      </c>
      <c r="AT629" s="468">
        <f ca="1">COUNTIF(INDIRECT("U"&amp;(ROW()+12*(($AN629-1)*3+$AO629)-ROW())/12+5):INDIRECT("AF"&amp;(ROW()+12*(($AN629-1)*3+$AO629)-ROW())/12+5),AS629)</f>
        <v>0</v>
      </c>
      <c r="AU629" s="468">
        <f ca="1">IF(AND(AQ629+AS629&gt;0,AR629+AT629&gt;0),COUNTIF(AU$6:AU628,"&gt;0")+1,0)</f>
        <v>0</v>
      </c>
    </row>
    <row r="630" spans="40:47" x14ac:dyDescent="0.15">
      <c r="AN630" s="468">
        <v>18</v>
      </c>
      <c r="AO630" s="468">
        <v>2</v>
      </c>
      <c r="AP630" s="468">
        <v>1</v>
      </c>
      <c r="AQ630" s="476">
        <f ca="1">IF($AP630=1,IF(INDIRECT(ADDRESS(($AN630-1)*3+$AO630+5,$AP630+7))="",0,INDIRECT(ADDRESS(($AN630-1)*3+$AO630+5,$AP630+7))),IF(INDIRECT(ADDRESS(($AN630-1)*3+$AO630+5,$AP630+7))="",0,IF(COUNTIF(INDIRECT(ADDRESS(($AN630-1)*36+($AO630-1)*12+6,COLUMN())):INDIRECT(ADDRESS(($AN630-1)*36+($AO630-1)*12+$AP630+4,COLUMN())),INDIRECT(ADDRESS(($AN630-1)*3+$AO630+5,$AP630+7)))&gt;=1,0,INDIRECT(ADDRESS(($AN630-1)*3+$AO630+5,$AP630+7)))))</f>
        <v>0</v>
      </c>
      <c r="AR630" s="468">
        <f ca="1">COUNTIF(INDIRECT("H"&amp;(ROW()+12*(($AN630-1)*3+$AO630)-ROW())/12+5):INDIRECT("S"&amp;(ROW()+12*(($AN630-1)*3+$AO630)-ROW())/12+5),AQ630)</f>
        <v>0</v>
      </c>
      <c r="AS630" s="476">
        <f ca="1">IF($AP630=1,IF(INDIRECT(ADDRESS(($AN630-1)*3+$AO630+5,$AP630+20))="",0,INDIRECT(ADDRESS(($AN630-1)*3+$AO630+5,$AP630+20))),IF(INDIRECT(ADDRESS(($AN630-1)*3+$AO630+5,$AP630+20))="",0,IF(COUNTIF(INDIRECT(ADDRESS(($AN630-1)*36+($AO630-1)*12+6,COLUMN())):INDIRECT(ADDRESS(($AN630-1)*36+($AO630-1)*12+$AP630+4,COLUMN())),INDIRECT(ADDRESS(($AN630-1)*3+$AO630+5,$AP630+20)))&gt;=1,0,INDIRECT(ADDRESS(($AN630-1)*3+$AO630+5,$AP630+20)))))</f>
        <v>0</v>
      </c>
      <c r="AT630" s="468">
        <f ca="1">COUNTIF(INDIRECT("U"&amp;(ROW()+12*(($AN630-1)*3+$AO630)-ROW())/12+5):INDIRECT("AF"&amp;(ROW()+12*(($AN630-1)*3+$AO630)-ROW())/12+5),AS630)</f>
        <v>0</v>
      </c>
      <c r="AU630" s="468">
        <f ca="1">IF(AND(AQ630+AS630&gt;0,AR630+AT630&gt;0),COUNTIF(AU$6:AU629,"&gt;0")+1,0)</f>
        <v>0</v>
      </c>
    </row>
    <row r="631" spans="40:47" x14ac:dyDescent="0.15">
      <c r="AN631" s="468">
        <v>18</v>
      </c>
      <c r="AO631" s="468">
        <v>2</v>
      </c>
      <c r="AP631" s="468">
        <v>2</v>
      </c>
      <c r="AQ631" s="476">
        <f ca="1">IF($AP631=1,IF(INDIRECT(ADDRESS(($AN631-1)*3+$AO631+5,$AP631+7))="",0,INDIRECT(ADDRESS(($AN631-1)*3+$AO631+5,$AP631+7))),IF(INDIRECT(ADDRESS(($AN631-1)*3+$AO631+5,$AP631+7))="",0,IF(COUNTIF(INDIRECT(ADDRESS(($AN631-1)*36+($AO631-1)*12+6,COLUMN())):INDIRECT(ADDRESS(($AN631-1)*36+($AO631-1)*12+$AP631+4,COLUMN())),INDIRECT(ADDRESS(($AN631-1)*3+$AO631+5,$AP631+7)))&gt;=1,0,INDIRECT(ADDRESS(($AN631-1)*3+$AO631+5,$AP631+7)))))</f>
        <v>0</v>
      </c>
      <c r="AR631" s="468">
        <f ca="1">COUNTIF(INDIRECT("H"&amp;(ROW()+12*(($AN631-1)*3+$AO631)-ROW())/12+5):INDIRECT("S"&amp;(ROW()+12*(($AN631-1)*3+$AO631)-ROW())/12+5),AQ631)</f>
        <v>0</v>
      </c>
      <c r="AS631" s="476">
        <f ca="1">IF($AP631=1,IF(INDIRECT(ADDRESS(($AN631-1)*3+$AO631+5,$AP631+20))="",0,INDIRECT(ADDRESS(($AN631-1)*3+$AO631+5,$AP631+20))),IF(INDIRECT(ADDRESS(($AN631-1)*3+$AO631+5,$AP631+20))="",0,IF(COUNTIF(INDIRECT(ADDRESS(($AN631-1)*36+($AO631-1)*12+6,COLUMN())):INDIRECT(ADDRESS(($AN631-1)*36+($AO631-1)*12+$AP631+4,COLUMN())),INDIRECT(ADDRESS(($AN631-1)*3+$AO631+5,$AP631+20)))&gt;=1,0,INDIRECT(ADDRESS(($AN631-1)*3+$AO631+5,$AP631+20)))))</f>
        <v>0</v>
      </c>
      <c r="AT631" s="468">
        <f ca="1">COUNTIF(INDIRECT("U"&amp;(ROW()+12*(($AN631-1)*3+$AO631)-ROW())/12+5):INDIRECT("AF"&amp;(ROW()+12*(($AN631-1)*3+$AO631)-ROW())/12+5),AS631)</f>
        <v>0</v>
      </c>
      <c r="AU631" s="468">
        <f ca="1">IF(AND(AQ631+AS631&gt;0,AR631+AT631&gt;0),COUNTIF(AU$6:AU630,"&gt;0")+1,0)</f>
        <v>0</v>
      </c>
    </row>
    <row r="632" spans="40:47" x14ac:dyDescent="0.15">
      <c r="AN632" s="468">
        <v>18</v>
      </c>
      <c r="AO632" s="468">
        <v>2</v>
      </c>
      <c r="AP632" s="468">
        <v>3</v>
      </c>
      <c r="AQ632" s="476">
        <f ca="1">IF($AP632=1,IF(INDIRECT(ADDRESS(($AN632-1)*3+$AO632+5,$AP632+7))="",0,INDIRECT(ADDRESS(($AN632-1)*3+$AO632+5,$AP632+7))),IF(INDIRECT(ADDRESS(($AN632-1)*3+$AO632+5,$AP632+7))="",0,IF(COUNTIF(INDIRECT(ADDRESS(($AN632-1)*36+($AO632-1)*12+6,COLUMN())):INDIRECT(ADDRESS(($AN632-1)*36+($AO632-1)*12+$AP632+4,COLUMN())),INDIRECT(ADDRESS(($AN632-1)*3+$AO632+5,$AP632+7)))&gt;=1,0,INDIRECT(ADDRESS(($AN632-1)*3+$AO632+5,$AP632+7)))))</f>
        <v>0</v>
      </c>
      <c r="AR632" s="468">
        <f ca="1">COUNTIF(INDIRECT("H"&amp;(ROW()+12*(($AN632-1)*3+$AO632)-ROW())/12+5):INDIRECT("S"&amp;(ROW()+12*(($AN632-1)*3+$AO632)-ROW())/12+5),AQ632)</f>
        <v>0</v>
      </c>
      <c r="AS632" s="476">
        <f ca="1">IF($AP632=1,IF(INDIRECT(ADDRESS(($AN632-1)*3+$AO632+5,$AP632+20))="",0,INDIRECT(ADDRESS(($AN632-1)*3+$AO632+5,$AP632+20))),IF(INDIRECT(ADDRESS(($AN632-1)*3+$AO632+5,$AP632+20))="",0,IF(COUNTIF(INDIRECT(ADDRESS(($AN632-1)*36+($AO632-1)*12+6,COLUMN())):INDIRECT(ADDRESS(($AN632-1)*36+($AO632-1)*12+$AP632+4,COLUMN())),INDIRECT(ADDRESS(($AN632-1)*3+$AO632+5,$AP632+20)))&gt;=1,0,INDIRECT(ADDRESS(($AN632-1)*3+$AO632+5,$AP632+20)))))</f>
        <v>0</v>
      </c>
      <c r="AT632" s="468">
        <f ca="1">COUNTIF(INDIRECT("U"&amp;(ROW()+12*(($AN632-1)*3+$AO632)-ROW())/12+5):INDIRECT("AF"&amp;(ROW()+12*(($AN632-1)*3+$AO632)-ROW())/12+5),AS632)</f>
        <v>0</v>
      </c>
      <c r="AU632" s="468">
        <f ca="1">IF(AND(AQ632+AS632&gt;0,AR632+AT632&gt;0),COUNTIF(AU$6:AU631,"&gt;0")+1,0)</f>
        <v>0</v>
      </c>
    </row>
    <row r="633" spans="40:47" x14ac:dyDescent="0.15">
      <c r="AN633" s="468">
        <v>18</v>
      </c>
      <c r="AO633" s="468">
        <v>2</v>
      </c>
      <c r="AP633" s="468">
        <v>4</v>
      </c>
      <c r="AQ633" s="476">
        <f ca="1">IF($AP633=1,IF(INDIRECT(ADDRESS(($AN633-1)*3+$AO633+5,$AP633+7))="",0,INDIRECT(ADDRESS(($AN633-1)*3+$AO633+5,$AP633+7))),IF(INDIRECT(ADDRESS(($AN633-1)*3+$AO633+5,$AP633+7))="",0,IF(COUNTIF(INDIRECT(ADDRESS(($AN633-1)*36+($AO633-1)*12+6,COLUMN())):INDIRECT(ADDRESS(($AN633-1)*36+($AO633-1)*12+$AP633+4,COLUMN())),INDIRECT(ADDRESS(($AN633-1)*3+$AO633+5,$AP633+7)))&gt;=1,0,INDIRECT(ADDRESS(($AN633-1)*3+$AO633+5,$AP633+7)))))</f>
        <v>0</v>
      </c>
      <c r="AR633" s="468">
        <f ca="1">COUNTIF(INDIRECT("H"&amp;(ROW()+12*(($AN633-1)*3+$AO633)-ROW())/12+5):INDIRECT("S"&amp;(ROW()+12*(($AN633-1)*3+$AO633)-ROW())/12+5),AQ633)</f>
        <v>0</v>
      </c>
      <c r="AS633" s="476">
        <f ca="1">IF($AP633=1,IF(INDIRECT(ADDRESS(($AN633-1)*3+$AO633+5,$AP633+20))="",0,INDIRECT(ADDRESS(($AN633-1)*3+$AO633+5,$AP633+20))),IF(INDIRECT(ADDRESS(($AN633-1)*3+$AO633+5,$AP633+20))="",0,IF(COUNTIF(INDIRECT(ADDRESS(($AN633-1)*36+($AO633-1)*12+6,COLUMN())):INDIRECT(ADDRESS(($AN633-1)*36+($AO633-1)*12+$AP633+4,COLUMN())),INDIRECT(ADDRESS(($AN633-1)*3+$AO633+5,$AP633+20)))&gt;=1,0,INDIRECT(ADDRESS(($AN633-1)*3+$AO633+5,$AP633+20)))))</f>
        <v>0</v>
      </c>
      <c r="AT633" s="468">
        <f ca="1">COUNTIF(INDIRECT("U"&amp;(ROW()+12*(($AN633-1)*3+$AO633)-ROW())/12+5):INDIRECT("AF"&amp;(ROW()+12*(($AN633-1)*3+$AO633)-ROW())/12+5),AS633)</f>
        <v>0</v>
      </c>
      <c r="AU633" s="468">
        <f ca="1">IF(AND(AQ633+AS633&gt;0,AR633+AT633&gt;0),COUNTIF(AU$6:AU632,"&gt;0")+1,0)</f>
        <v>0</v>
      </c>
    </row>
    <row r="634" spans="40:47" x14ac:dyDescent="0.15">
      <c r="AN634" s="468">
        <v>18</v>
      </c>
      <c r="AO634" s="468">
        <v>2</v>
      </c>
      <c r="AP634" s="468">
        <v>5</v>
      </c>
      <c r="AQ634" s="476">
        <f ca="1">IF($AP634=1,IF(INDIRECT(ADDRESS(($AN634-1)*3+$AO634+5,$AP634+7))="",0,INDIRECT(ADDRESS(($AN634-1)*3+$AO634+5,$AP634+7))),IF(INDIRECT(ADDRESS(($AN634-1)*3+$AO634+5,$AP634+7))="",0,IF(COUNTIF(INDIRECT(ADDRESS(($AN634-1)*36+($AO634-1)*12+6,COLUMN())):INDIRECT(ADDRESS(($AN634-1)*36+($AO634-1)*12+$AP634+4,COLUMN())),INDIRECT(ADDRESS(($AN634-1)*3+$AO634+5,$AP634+7)))&gt;=1,0,INDIRECT(ADDRESS(($AN634-1)*3+$AO634+5,$AP634+7)))))</f>
        <v>0</v>
      </c>
      <c r="AR634" s="468">
        <f ca="1">COUNTIF(INDIRECT("H"&amp;(ROW()+12*(($AN634-1)*3+$AO634)-ROW())/12+5):INDIRECT("S"&amp;(ROW()+12*(($AN634-1)*3+$AO634)-ROW())/12+5),AQ634)</f>
        <v>0</v>
      </c>
      <c r="AS634" s="476">
        <f ca="1">IF($AP634=1,IF(INDIRECT(ADDRESS(($AN634-1)*3+$AO634+5,$AP634+20))="",0,INDIRECT(ADDRESS(($AN634-1)*3+$AO634+5,$AP634+20))),IF(INDIRECT(ADDRESS(($AN634-1)*3+$AO634+5,$AP634+20))="",0,IF(COUNTIF(INDIRECT(ADDRESS(($AN634-1)*36+($AO634-1)*12+6,COLUMN())):INDIRECT(ADDRESS(($AN634-1)*36+($AO634-1)*12+$AP634+4,COLUMN())),INDIRECT(ADDRESS(($AN634-1)*3+$AO634+5,$AP634+20)))&gt;=1,0,INDIRECT(ADDRESS(($AN634-1)*3+$AO634+5,$AP634+20)))))</f>
        <v>0</v>
      </c>
      <c r="AT634" s="468">
        <f ca="1">COUNTIF(INDIRECT("U"&amp;(ROW()+12*(($AN634-1)*3+$AO634)-ROW())/12+5):INDIRECT("AF"&amp;(ROW()+12*(($AN634-1)*3+$AO634)-ROW())/12+5),AS634)</f>
        <v>0</v>
      </c>
      <c r="AU634" s="468">
        <f ca="1">IF(AND(AQ634+AS634&gt;0,AR634+AT634&gt;0),COUNTIF(AU$6:AU633,"&gt;0")+1,0)</f>
        <v>0</v>
      </c>
    </row>
    <row r="635" spans="40:47" x14ac:dyDescent="0.15">
      <c r="AN635" s="468">
        <v>18</v>
      </c>
      <c r="AO635" s="468">
        <v>2</v>
      </c>
      <c r="AP635" s="468">
        <v>6</v>
      </c>
      <c r="AQ635" s="476">
        <f ca="1">IF($AP635=1,IF(INDIRECT(ADDRESS(($AN635-1)*3+$AO635+5,$AP635+7))="",0,INDIRECT(ADDRESS(($AN635-1)*3+$AO635+5,$AP635+7))),IF(INDIRECT(ADDRESS(($AN635-1)*3+$AO635+5,$AP635+7))="",0,IF(COUNTIF(INDIRECT(ADDRESS(($AN635-1)*36+($AO635-1)*12+6,COLUMN())):INDIRECT(ADDRESS(($AN635-1)*36+($AO635-1)*12+$AP635+4,COLUMN())),INDIRECT(ADDRESS(($AN635-1)*3+$AO635+5,$AP635+7)))&gt;=1,0,INDIRECT(ADDRESS(($AN635-1)*3+$AO635+5,$AP635+7)))))</f>
        <v>0</v>
      </c>
      <c r="AR635" s="468">
        <f ca="1">COUNTIF(INDIRECT("H"&amp;(ROW()+12*(($AN635-1)*3+$AO635)-ROW())/12+5):INDIRECT("S"&amp;(ROW()+12*(($AN635-1)*3+$AO635)-ROW())/12+5),AQ635)</f>
        <v>0</v>
      </c>
      <c r="AS635" s="476">
        <f ca="1">IF($AP635=1,IF(INDIRECT(ADDRESS(($AN635-1)*3+$AO635+5,$AP635+20))="",0,INDIRECT(ADDRESS(($AN635-1)*3+$AO635+5,$AP635+20))),IF(INDIRECT(ADDRESS(($AN635-1)*3+$AO635+5,$AP635+20))="",0,IF(COUNTIF(INDIRECT(ADDRESS(($AN635-1)*36+($AO635-1)*12+6,COLUMN())):INDIRECT(ADDRESS(($AN635-1)*36+($AO635-1)*12+$AP635+4,COLUMN())),INDIRECT(ADDRESS(($AN635-1)*3+$AO635+5,$AP635+20)))&gt;=1,0,INDIRECT(ADDRESS(($AN635-1)*3+$AO635+5,$AP635+20)))))</f>
        <v>0</v>
      </c>
      <c r="AT635" s="468">
        <f ca="1">COUNTIF(INDIRECT("U"&amp;(ROW()+12*(($AN635-1)*3+$AO635)-ROW())/12+5):INDIRECT("AF"&amp;(ROW()+12*(($AN635-1)*3+$AO635)-ROW())/12+5),AS635)</f>
        <v>0</v>
      </c>
      <c r="AU635" s="468">
        <f ca="1">IF(AND(AQ635+AS635&gt;0,AR635+AT635&gt;0),COUNTIF(AU$6:AU634,"&gt;0")+1,0)</f>
        <v>0</v>
      </c>
    </row>
    <row r="636" spans="40:47" x14ac:dyDescent="0.15">
      <c r="AN636" s="468">
        <v>18</v>
      </c>
      <c r="AO636" s="468">
        <v>2</v>
      </c>
      <c r="AP636" s="468">
        <v>7</v>
      </c>
      <c r="AQ636" s="476">
        <f ca="1">IF($AP636=1,IF(INDIRECT(ADDRESS(($AN636-1)*3+$AO636+5,$AP636+7))="",0,INDIRECT(ADDRESS(($AN636-1)*3+$AO636+5,$AP636+7))),IF(INDIRECT(ADDRESS(($AN636-1)*3+$AO636+5,$AP636+7))="",0,IF(COUNTIF(INDIRECT(ADDRESS(($AN636-1)*36+($AO636-1)*12+6,COLUMN())):INDIRECT(ADDRESS(($AN636-1)*36+($AO636-1)*12+$AP636+4,COLUMN())),INDIRECT(ADDRESS(($AN636-1)*3+$AO636+5,$AP636+7)))&gt;=1,0,INDIRECT(ADDRESS(($AN636-1)*3+$AO636+5,$AP636+7)))))</f>
        <v>0</v>
      </c>
      <c r="AR636" s="468">
        <f ca="1">COUNTIF(INDIRECT("H"&amp;(ROW()+12*(($AN636-1)*3+$AO636)-ROW())/12+5):INDIRECT("S"&amp;(ROW()+12*(($AN636-1)*3+$AO636)-ROW())/12+5),AQ636)</f>
        <v>0</v>
      </c>
      <c r="AS636" s="476">
        <f ca="1">IF($AP636=1,IF(INDIRECT(ADDRESS(($AN636-1)*3+$AO636+5,$AP636+20))="",0,INDIRECT(ADDRESS(($AN636-1)*3+$AO636+5,$AP636+20))),IF(INDIRECT(ADDRESS(($AN636-1)*3+$AO636+5,$AP636+20))="",0,IF(COUNTIF(INDIRECT(ADDRESS(($AN636-1)*36+($AO636-1)*12+6,COLUMN())):INDIRECT(ADDRESS(($AN636-1)*36+($AO636-1)*12+$AP636+4,COLUMN())),INDIRECT(ADDRESS(($AN636-1)*3+$AO636+5,$AP636+20)))&gt;=1,0,INDIRECT(ADDRESS(($AN636-1)*3+$AO636+5,$AP636+20)))))</f>
        <v>0</v>
      </c>
      <c r="AT636" s="468">
        <f ca="1">COUNTIF(INDIRECT("U"&amp;(ROW()+12*(($AN636-1)*3+$AO636)-ROW())/12+5):INDIRECT("AF"&amp;(ROW()+12*(($AN636-1)*3+$AO636)-ROW())/12+5),AS636)</f>
        <v>0</v>
      </c>
      <c r="AU636" s="468">
        <f ca="1">IF(AND(AQ636+AS636&gt;0,AR636+AT636&gt;0),COUNTIF(AU$6:AU635,"&gt;0")+1,0)</f>
        <v>0</v>
      </c>
    </row>
    <row r="637" spans="40:47" x14ac:dyDescent="0.15">
      <c r="AN637" s="468">
        <v>18</v>
      </c>
      <c r="AO637" s="468">
        <v>2</v>
      </c>
      <c r="AP637" s="468">
        <v>8</v>
      </c>
      <c r="AQ637" s="476">
        <f ca="1">IF($AP637=1,IF(INDIRECT(ADDRESS(($AN637-1)*3+$AO637+5,$AP637+7))="",0,INDIRECT(ADDRESS(($AN637-1)*3+$AO637+5,$AP637+7))),IF(INDIRECT(ADDRESS(($AN637-1)*3+$AO637+5,$AP637+7))="",0,IF(COUNTIF(INDIRECT(ADDRESS(($AN637-1)*36+($AO637-1)*12+6,COLUMN())):INDIRECT(ADDRESS(($AN637-1)*36+($AO637-1)*12+$AP637+4,COLUMN())),INDIRECT(ADDRESS(($AN637-1)*3+$AO637+5,$AP637+7)))&gt;=1,0,INDIRECT(ADDRESS(($AN637-1)*3+$AO637+5,$AP637+7)))))</f>
        <v>0</v>
      </c>
      <c r="AR637" s="468">
        <f ca="1">COUNTIF(INDIRECT("H"&amp;(ROW()+12*(($AN637-1)*3+$AO637)-ROW())/12+5):INDIRECT("S"&amp;(ROW()+12*(($AN637-1)*3+$AO637)-ROW())/12+5),AQ637)</f>
        <v>0</v>
      </c>
      <c r="AS637" s="476">
        <f ca="1">IF($AP637=1,IF(INDIRECT(ADDRESS(($AN637-1)*3+$AO637+5,$AP637+20))="",0,INDIRECT(ADDRESS(($AN637-1)*3+$AO637+5,$AP637+20))),IF(INDIRECT(ADDRESS(($AN637-1)*3+$AO637+5,$AP637+20))="",0,IF(COUNTIF(INDIRECT(ADDRESS(($AN637-1)*36+($AO637-1)*12+6,COLUMN())):INDIRECT(ADDRESS(($AN637-1)*36+($AO637-1)*12+$AP637+4,COLUMN())),INDIRECT(ADDRESS(($AN637-1)*3+$AO637+5,$AP637+20)))&gt;=1,0,INDIRECT(ADDRESS(($AN637-1)*3+$AO637+5,$AP637+20)))))</f>
        <v>0</v>
      </c>
      <c r="AT637" s="468">
        <f ca="1">COUNTIF(INDIRECT("U"&amp;(ROW()+12*(($AN637-1)*3+$AO637)-ROW())/12+5):INDIRECT("AF"&amp;(ROW()+12*(($AN637-1)*3+$AO637)-ROW())/12+5),AS637)</f>
        <v>0</v>
      </c>
      <c r="AU637" s="468">
        <f ca="1">IF(AND(AQ637+AS637&gt;0,AR637+AT637&gt;0),COUNTIF(AU$6:AU636,"&gt;0")+1,0)</f>
        <v>0</v>
      </c>
    </row>
    <row r="638" spans="40:47" x14ac:dyDescent="0.15">
      <c r="AN638" s="468">
        <v>18</v>
      </c>
      <c r="AO638" s="468">
        <v>2</v>
      </c>
      <c r="AP638" s="468">
        <v>9</v>
      </c>
      <c r="AQ638" s="476">
        <f ca="1">IF($AP638=1,IF(INDIRECT(ADDRESS(($AN638-1)*3+$AO638+5,$AP638+7))="",0,INDIRECT(ADDRESS(($AN638-1)*3+$AO638+5,$AP638+7))),IF(INDIRECT(ADDRESS(($AN638-1)*3+$AO638+5,$AP638+7))="",0,IF(COUNTIF(INDIRECT(ADDRESS(($AN638-1)*36+($AO638-1)*12+6,COLUMN())):INDIRECT(ADDRESS(($AN638-1)*36+($AO638-1)*12+$AP638+4,COLUMN())),INDIRECT(ADDRESS(($AN638-1)*3+$AO638+5,$AP638+7)))&gt;=1,0,INDIRECT(ADDRESS(($AN638-1)*3+$AO638+5,$AP638+7)))))</f>
        <v>0</v>
      </c>
      <c r="AR638" s="468">
        <f ca="1">COUNTIF(INDIRECT("H"&amp;(ROW()+12*(($AN638-1)*3+$AO638)-ROW())/12+5):INDIRECT("S"&amp;(ROW()+12*(($AN638-1)*3+$AO638)-ROW())/12+5),AQ638)</f>
        <v>0</v>
      </c>
      <c r="AS638" s="476">
        <f ca="1">IF($AP638=1,IF(INDIRECT(ADDRESS(($AN638-1)*3+$AO638+5,$AP638+20))="",0,INDIRECT(ADDRESS(($AN638-1)*3+$AO638+5,$AP638+20))),IF(INDIRECT(ADDRESS(($AN638-1)*3+$AO638+5,$AP638+20))="",0,IF(COUNTIF(INDIRECT(ADDRESS(($AN638-1)*36+($AO638-1)*12+6,COLUMN())):INDIRECT(ADDRESS(($AN638-1)*36+($AO638-1)*12+$AP638+4,COLUMN())),INDIRECT(ADDRESS(($AN638-1)*3+$AO638+5,$AP638+20)))&gt;=1,0,INDIRECT(ADDRESS(($AN638-1)*3+$AO638+5,$AP638+20)))))</f>
        <v>0</v>
      </c>
      <c r="AT638" s="468">
        <f ca="1">COUNTIF(INDIRECT("U"&amp;(ROW()+12*(($AN638-1)*3+$AO638)-ROW())/12+5):INDIRECT("AF"&amp;(ROW()+12*(($AN638-1)*3+$AO638)-ROW())/12+5),AS638)</f>
        <v>0</v>
      </c>
      <c r="AU638" s="468">
        <f ca="1">IF(AND(AQ638+AS638&gt;0,AR638+AT638&gt;0),COUNTIF(AU$6:AU637,"&gt;0")+1,0)</f>
        <v>0</v>
      </c>
    </row>
    <row r="639" spans="40:47" x14ac:dyDescent="0.15">
      <c r="AN639" s="468">
        <v>18</v>
      </c>
      <c r="AO639" s="468">
        <v>2</v>
      </c>
      <c r="AP639" s="468">
        <v>10</v>
      </c>
      <c r="AQ639" s="476">
        <f ca="1">IF($AP639=1,IF(INDIRECT(ADDRESS(($AN639-1)*3+$AO639+5,$AP639+7))="",0,INDIRECT(ADDRESS(($AN639-1)*3+$AO639+5,$AP639+7))),IF(INDIRECT(ADDRESS(($AN639-1)*3+$AO639+5,$AP639+7))="",0,IF(COUNTIF(INDIRECT(ADDRESS(($AN639-1)*36+($AO639-1)*12+6,COLUMN())):INDIRECT(ADDRESS(($AN639-1)*36+($AO639-1)*12+$AP639+4,COLUMN())),INDIRECT(ADDRESS(($AN639-1)*3+$AO639+5,$AP639+7)))&gt;=1,0,INDIRECT(ADDRESS(($AN639-1)*3+$AO639+5,$AP639+7)))))</f>
        <v>0</v>
      </c>
      <c r="AR639" s="468">
        <f ca="1">COUNTIF(INDIRECT("H"&amp;(ROW()+12*(($AN639-1)*3+$AO639)-ROW())/12+5):INDIRECT("S"&amp;(ROW()+12*(($AN639-1)*3+$AO639)-ROW())/12+5),AQ639)</f>
        <v>0</v>
      </c>
      <c r="AS639" s="476">
        <f ca="1">IF($AP639=1,IF(INDIRECT(ADDRESS(($AN639-1)*3+$AO639+5,$AP639+20))="",0,INDIRECT(ADDRESS(($AN639-1)*3+$AO639+5,$AP639+20))),IF(INDIRECT(ADDRESS(($AN639-1)*3+$AO639+5,$AP639+20))="",0,IF(COUNTIF(INDIRECT(ADDRESS(($AN639-1)*36+($AO639-1)*12+6,COLUMN())):INDIRECT(ADDRESS(($AN639-1)*36+($AO639-1)*12+$AP639+4,COLUMN())),INDIRECT(ADDRESS(($AN639-1)*3+$AO639+5,$AP639+20)))&gt;=1,0,INDIRECT(ADDRESS(($AN639-1)*3+$AO639+5,$AP639+20)))))</f>
        <v>0</v>
      </c>
      <c r="AT639" s="468">
        <f ca="1">COUNTIF(INDIRECT("U"&amp;(ROW()+12*(($AN639-1)*3+$AO639)-ROW())/12+5):INDIRECT("AF"&amp;(ROW()+12*(($AN639-1)*3+$AO639)-ROW())/12+5),AS639)</f>
        <v>0</v>
      </c>
      <c r="AU639" s="468">
        <f ca="1">IF(AND(AQ639+AS639&gt;0,AR639+AT639&gt;0),COUNTIF(AU$6:AU638,"&gt;0")+1,0)</f>
        <v>0</v>
      </c>
    </row>
    <row r="640" spans="40:47" x14ac:dyDescent="0.15">
      <c r="AN640" s="468">
        <v>18</v>
      </c>
      <c r="AO640" s="468">
        <v>2</v>
      </c>
      <c r="AP640" s="468">
        <v>11</v>
      </c>
      <c r="AQ640" s="476">
        <f ca="1">IF($AP640=1,IF(INDIRECT(ADDRESS(($AN640-1)*3+$AO640+5,$AP640+7))="",0,INDIRECT(ADDRESS(($AN640-1)*3+$AO640+5,$AP640+7))),IF(INDIRECT(ADDRESS(($AN640-1)*3+$AO640+5,$AP640+7))="",0,IF(COUNTIF(INDIRECT(ADDRESS(($AN640-1)*36+($AO640-1)*12+6,COLUMN())):INDIRECT(ADDRESS(($AN640-1)*36+($AO640-1)*12+$AP640+4,COLUMN())),INDIRECT(ADDRESS(($AN640-1)*3+$AO640+5,$AP640+7)))&gt;=1,0,INDIRECT(ADDRESS(($AN640-1)*3+$AO640+5,$AP640+7)))))</f>
        <v>0</v>
      </c>
      <c r="AR640" s="468">
        <f ca="1">COUNTIF(INDIRECT("H"&amp;(ROW()+12*(($AN640-1)*3+$AO640)-ROW())/12+5):INDIRECT("S"&amp;(ROW()+12*(($AN640-1)*3+$AO640)-ROW())/12+5),AQ640)</f>
        <v>0</v>
      </c>
      <c r="AS640" s="476">
        <f ca="1">IF($AP640=1,IF(INDIRECT(ADDRESS(($AN640-1)*3+$AO640+5,$AP640+20))="",0,INDIRECT(ADDRESS(($AN640-1)*3+$AO640+5,$AP640+20))),IF(INDIRECT(ADDRESS(($AN640-1)*3+$AO640+5,$AP640+20))="",0,IF(COUNTIF(INDIRECT(ADDRESS(($AN640-1)*36+($AO640-1)*12+6,COLUMN())):INDIRECT(ADDRESS(($AN640-1)*36+($AO640-1)*12+$AP640+4,COLUMN())),INDIRECT(ADDRESS(($AN640-1)*3+$AO640+5,$AP640+20)))&gt;=1,0,INDIRECT(ADDRESS(($AN640-1)*3+$AO640+5,$AP640+20)))))</f>
        <v>0</v>
      </c>
      <c r="AT640" s="468">
        <f ca="1">COUNTIF(INDIRECT("U"&amp;(ROW()+12*(($AN640-1)*3+$AO640)-ROW())/12+5):INDIRECT("AF"&amp;(ROW()+12*(($AN640-1)*3+$AO640)-ROW())/12+5),AS640)</f>
        <v>0</v>
      </c>
      <c r="AU640" s="468">
        <f ca="1">IF(AND(AQ640+AS640&gt;0,AR640+AT640&gt;0),COUNTIF(AU$6:AU639,"&gt;0")+1,0)</f>
        <v>0</v>
      </c>
    </row>
    <row r="641" spans="40:47" x14ac:dyDescent="0.15">
      <c r="AN641" s="468">
        <v>18</v>
      </c>
      <c r="AO641" s="468">
        <v>2</v>
      </c>
      <c r="AP641" s="468">
        <v>12</v>
      </c>
      <c r="AQ641" s="476">
        <f ca="1">IF($AP641=1,IF(INDIRECT(ADDRESS(($AN641-1)*3+$AO641+5,$AP641+7))="",0,INDIRECT(ADDRESS(($AN641-1)*3+$AO641+5,$AP641+7))),IF(INDIRECT(ADDRESS(($AN641-1)*3+$AO641+5,$AP641+7))="",0,IF(COUNTIF(INDIRECT(ADDRESS(($AN641-1)*36+($AO641-1)*12+6,COLUMN())):INDIRECT(ADDRESS(($AN641-1)*36+($AO641-1)*12+$AP641+4,COLUMN())),INDIRECT(ADDRESS(($AN641-1)*3+$AO641+5,$AP641+7)))&gt;=1,0,INDIRECT(ADDRESS(($AN641-1)*3+$AO641+5,$AP641+7)))))</f>
        <v>0</v>
      </c>
      <c r="AR641" s="468">
        <f ca="1">COUNTIF(INDIRECT("H"&amp;(ROW()+12*(($AN641-1)*3+$AO641)-ROW())/12+5):INDIRECT("S"&amp;(ROW()+12*(($AN641-1)*3+$AO641)-ROW())/12+5),AQ641)</f>
        <v>0</v>
      </c>
      <c r="AS641" s="476">
        <f ca="1">IF($AP641=1,IF(INDIRECT(ADDRESS(($AN641-1)*3+$AO641+5,$AP641+20))="",0,INDIRECT(ADDRESS(($AN641-1)*3+$AO641+5,$AP641+20))),IF(INDIRECT(ADDRESS(($AN641-1)*3+$AO641+5,$AP641+20))="",0,IF(COUNTIF(INDIRECT(ADDRESS(($AN641-1)*36+($AO641-1)*12+6,COLUMN())):INDIRECT(ADDRESS(($AN641-1)*36+($AO641-1)*12+$AP641+4,COLUMN())),INDIRECT(ADDRESS(($AN641-1)*3+$AO641+5,$AP641+20)))&gt;=1,0,INDIRECT(ADDRESS(($AN641-1)*3+$AO641+5,$AP641+20)))))</f>
        <v>0</v>
      </c>
      <c r="AT641" s="468">
        <f ca="1">COUNTIF(INDIRECT("U"&amp;(ROW()+12*(($AN641-1)*3+$AO641)-ROW())/12+5):INDIRECT("AF"&amp;(ROW()+12*(($AN641-1)*3+$AO641)-ROW())/12+5),AS641)</f>
        <v>0</v>
      </c>
      <c r="AU641" s="468">
        <f ca="1">IF(AND(AQ641+AS641&gt;0,AR641+AT641&gt;0),COUNTIF(AU$6:AU640,"&gt;0")+1,0)</f>
        <v>0</v>
      </c>
    </row>
    <row r="642" spans="40:47" x14ac:dyDescent="0.15">
      <c r="AN642" s="468">
        <v>18</v>
      </c>
      <c r="AO642" s="468">
        <v>3</v>
      </c>
      <c r="AP642" s="468">
        <v>1</v>
      </c>
      <c r="AQ642" s="476">
        <f ca="1">IF($AP642=1,IF(INDIRECT(ADDRESS(($AN642-1)*3+$AO642+5,$AP642+7))="",0,INDIRECT(ADDRESS(($AN642-1)*3+$AO642+5,$AP642+7))),IF(INDIRECT(ADDRESS(($AN642-1)*3+$AO642+5,$AP642+7))="",0,IF(COUNTIF(INDIRECT(ADDRESS(($AN642-1)*36+($AO642-1)*12+6,COLUMN())):INDIRECT(ADDRESS(($AN642-1)*36+($AO642-1)*12+$AP642+4,COLUMN())),INDIRECT(ADDRESS(($AN642-1)*3+$AO642+5,$AP642+7)))&gt;=1,0,INDIRECT(ADDRESS(($AN642-1)*3+$AO642+5,$AP642+7)))))</f>
        <v>0</v>
      </c>
      <c r="AR642" s="468">
        <f ca="1">COUNTIF(INDIRECT("H"&amp;(ROW()+12*(($AN642-1)*3+$AO642)-ROW())/12+5):INDIRECT("S"&amp;(ROW()+12*(($AN642-1)*3+$AO642)-ROW())/12+5),AQ642)</f>
        <v>0</v>
      </c>
      <c r="AS642" s="476">
        <f ca="1">IF($AP642=1,IF(INDIRECT(ADDRESS(($AN642-1)*3+$AO642+5,$AP642+20))="",0,INDIRECT(ADDRESS(($AN642-1)*3+$AO642+5,$AP642+20))),IF(INDIRECT(ADDRESS(($AN642-1)*3+$AO642+5,$AP642+20))="",0,IF(COUNTIF(INDIRECT(ADDRESS(($AN642-1)*36+($AO642-1)*12+6,COLUMN())):INDIRECT(ADDRESS(($AN642-1)*36+($AO642-1)*12+$AP642+4,COLUMN())),INDIRECT(ADDRESS(($AN642-1)*3+$AO642+5,$AP642+20)))&gt;=1,0,INDIRECT(ADDRESS(($AN642-1)*3+$AO642+5,$AP642+20)))))</f>
        <v>0</v>
      </c>
      <c r="AT642" s="468">
        <f ca="1">COUNTIF(INDIRECT("U"&amp;(ROW()+12*(($AN642-1)*3+$AO642)-ROW())/12+5):INDIRECT("AF"&amp;(ROW()+12*(($AN642-1)*3+$AO642)-ROW())/12+5),AS642)</f>
        <v>0</v>
      </c>
      <c r="AU642" s="468">
        <f ca="1">IF(AND(AQ642+AS642&gt;0,AR642+AT642&gt;0),COUNTIF(AU$6:AU641,"&gt;0")+1,0)</f>
        <v>0</v>
      </c>
    </row>
    <row r="643" spans="40:47" x14ac:dyDescent="0.15">
      <c r="AN643" s="468">
        <v>18</v>
      </c>
      <c r="AO643" s="468">
        <v>3</v>
      </c>
      <c r="AP643" s="468">
        <v>2</v>
      </c>
      <c r="AQ643" s="476">
        <f ca="1">IF($AP643=1,IF(INDIRECT(ADDRESS(($AN643-1)*3+$AO643+5,$AP643+7))="",0,INDIRECT(ADDRESS(($AN643-1)*3+$AO643+5,$AP643+7))),IF(INDIRECT(ADDRESS(($AN643-1)*3+$AO643+5,$AP643+7))="",0,IF(COUNTIF(INDIRECT(ADDRESS(($AN643-1)*36+($AO643-1)*12+6,COLUMN())):INDIRECT(ADDRESS(($AN643-1)*36+($AO643-1)*12+$AP643+4,COLUMN())),INDIRECT(ADDRESS(($AN643-1)*3+$AO643+5,$AP643+7)))&gt;=1,0,INDIRECT(ADDRESS(($AN643-1)*3+$AO643+5,$AP643+7)))))</f>
        <v>0</v>
      </c>
      <c r="AR643" s="468">
        <f ca="1">COUNTIF(INDIRECT("H"&amp;(ROW()+12*(($AN643-1)*3+$AO643)-ROW())/12+5):INDIRECT("S"&amp;(ROW()+12*(($AN643-1)*3+$AO643)-ROW())/12+5),AQ643)</f>
        <v>0</v>
      </c>
      <c r="AS643" s="476">
        <f ca="1">IF($AP643=1,IF(INDIRECT(ADDRESS(($AN643-1)*3+$AO643+5,$AP643+20))="",0,INDIRECT(ADDRESS(($AN643-1)*3+$AO643+5,$AP643+20))),IF(INDIRECT(ADDRESS(($AN643-1)*3+$AO643+5,$AP643+20))="",0,IF(COUNTIF(INDIRECT(ADDRESS(($AN643-1)*36+($AO643-1)*12+6,COLUMN())):INDIRECT(ADDRESS(($AN643-1)*36+($AO643-1)*12+$AP643+4,COLUMN())),INDIRECT(ADDRESS(($AN643-1)*3+$AO643+5,$AP643+20)))&gt;=1,0,INDIRECT(ADDRESS(($AN643-1)*3+$AO643+5,$AP643+20)))))</f>
        <v>0</v>
      </c>
      <c r="AT643" s="468">
        <f ca="1">COUNTIF(INDIRECT("U"&amp;(ROW()+12*(($AN643-1)*3+$AO643)-ROW())/12+5):INDIRECT("AF"&amp;(ROW()+12*(($AN643-1)*3+$AO643)-ROW())/12+5),AS643)</f>
        <v>0</v>
      </c>
      <c r="AU643" s="468">
        <f ca="1">IF(AND(AQ643+AS643&gt;0,AR643+AT643&gt;0),COUNTIF(AU$6:AU642,"&gt;0")+1,0)</f>
        <v>0</v>
      </c>
    </row>
    <row r="644" spans="40:47" x14ac:dyDescent="0.15">
      <c r="AN644" s="468">
        <v>18</v>
      </c>
      <c r="AO644" s="468">
        <v>3</v>
      </c>
      <c r="AP644" s="468">
        <v>3</v>
      </c>
      <c r="AQ644" s="476">
        <f ca="1">IF($AP644=1,IF(INDIRECT(ADDRESS(($AN644-1)*3+$AO644+5,$AP644+7))="",0,INDIRECT(ADDRESS(($AN644-1)*3+$AO644+5,$AP644+7))),IF(INDIRECT(ADDRESS(($AN644-1)*3+$AO644+5,$AP644+7))="",0,IF(COUNTIF(INDIRECT(ADDRESS(($AN644-1)*36+($AO644-1)*12+6,COLUMN())):INDIRECT(ADDRESS(($AN644-1)*36+($AO644-1)*12+$AP644+4,COLUMN())),INDIRECT(ADDRESS(($AN644-1)*3+$AO644+5,$AP644+7)))&gt;=1,0,INDIRECT(ADDRESS(($AN644-1)*3+$AO644+5,$AP644+7)))))</f>
        <v>0</v>
      </c>
      <c r="AR644" s="468">
        <f ca="1">COUNTIF(INDIRECT("H"&amp;(ROW()+12*(($AN644-1)*3+$AO644)-ROW())/12+5):INDIRECT("S"&amp;(ROW()+12*(($AN644-1)*3+$AO644)-ROW())/12+5),AQ644)</f>
        <v>0</v>
      </c>
      <c r="AS644" s="476">
        <f ca="1">IF($AP644=1,IF(INDIRECT(ADDRESS(($AN644-1)*3+$AO644+5,$AP644+20))="",0,INDIRECT(ADDRESS(($AN644-1)*3+$AO644+5,$AP644+20))),IF(INDIRECT(ADDRESS(($AN644-1)*3+$AO644+5,$AP644+20))="",0,IF(COUNTIF(INDIRECT(ADDRESS(($AN644-1)*36+($AO644-1)*12+6,COLUMN())):INDIRECT(ADDRESS(($AN644-1)*36+($AO644-1)*12+$AP644+4,COLUMN())),INDIRECT(ADDRESS(($AN644-1)*3+$AO644+5,$AP644+20)))&gt;=1,0,INDIRECT(ADDRESS(($AN644-1)*3+$AO644+5,$AP644+20)))))</f>
        <v>0</v>
      </c>
      <c r="AT644" s="468">
        <f ca="1">COUNTIF(INDIRECT("U"&amp;(ROW()+12*(($AN644-1)*3+$AO644)-ROW())/12+5):INDIRECT("AF"&amp;(ROW()+12*(($AN644-1)*3+$AO644)-ROW())/12+5),AS644)</f>
        <v>0</v>
      </c>
      <c r="AU644" s="468">
        <f ca="1">IF(AND(AQ644+AS644&gt;0,AR644+AT644&gt;0),COUNTIF(AU$6:AU643,"&gt;0")+1,0)</f>
        <v>0</v>
      </c>
    </row>
    <row r="645" spans="40:47" x14ac:dyDescent="0.15">
      <c r="AN645" s="468">
        <v>18</v>
      </c>
      <c r="AO645" s="468">
        <v>3</v>
      </c>
      <c r="AP645" s="468">
        <v>4</v>
      </c>
      <c r="AQ645" s="476">
        <f ca="1">IF($AP645=1,IF(INDIRECT(ADDRESS(($AN645-1)*3+$AO645+5,$AP645+7))="",0,INDIRECT(ADDRESS(($AN645-1)*3+$AO645+5,$AP645+7))),IF(INDIRECT(ADDRESS(($AN645-1)*3+$AO645+5,$AP645+7))="",0,IF(COUNTIF(INDIRECT(ADDRESS(($AN645-1)*36+($AO645-1)*12+6,COLUMN())):INDIRECT(ADDRESS(($AN645-1)*36+($AO645-1)*12+$AP645+4,COLUMN())),INDIRECT(ADDRESS(($AN645-1)*3+$AO645+5,$AP645+7)))&gt;=1,0,INDIRECT(ADDRESS(($AN645-1)*3+$AO645+5,$AP645+7)))))</f>
        <v>0</v>
      </c>
      <c r="AR645" s="468">
        <f ca="1">COUNTIF(INDIRECT("H"&amp;(ROW()+12*(($AN645-1)*3+$AO645)-ROW())/12+5):INDIRECT("S"&amp;(ROW()+12*(($AN645-1)*3+$AO645)-ROW())/12+5),AQ645)</f>
        <v>0</v>
      </c>
      <c r="AS645" s="476">
        <f ca="1">IF($AP645=1,IF(INDIRECT(ADDRESS(($AN645-1)*3+$AO645+5,$AP645+20))="",0,INDIRECT(ADDRESS(($AN645-1)*3+$AO645+5,$AP645+20))),IF(INDIRECT(ADDRESS(($AN645-1)*3+$AO645+5,$AP645+20))="",0,IF(COUNTIF(INDIRECT(ADDRESS(($AN645-1)*36+($AO645-1)*12+6,COLUMN())):INDIRECT(ADDRESS(($AN645-1)*36+($AO645-1)*12+$AP645+4,COLUMN())),INDIRECT(ADDRESS(($AN645-1)*3+$AO645+5,$AP645+20)))&gt;=1,0,INDIRECT(ADDRESS(($AN645-1)*3+$AO645+5,$AP645+20)))))</f>
        <v>0</v>
      </c>
      <c r="AT645" s="468">
        <f ca="1">COUNTIF(INDIRECT("U"&amp;(ROW()+12*(($AN645-1)*3+$AO645)-ROW())/12+5):INDIRECT("AF"&amp;(ROW()+12*(($AN645-1)*3+$AO645)-ROW())/12+5),AS645)</f>
        <v>0</v>
      </c>
      <c r="AU645" s="468">
        <f ca="1">IF(AND(AQ645+AS645&gt;0,AR645+AT645&gt;0),COUNTIF(AU$6:AU644,"&gt;0")+1,0)</f>
        <v>0</v>
      </c>
    </row>
    <row r="646" spans="40:47" x14ac:dyDescent="0.15">
      <c r="AN646" s="468">
        <v>18</v>
      </c>
      <c r="AO646" s="468">
        <v>3</v>
      </c>
      <c r="AP646" s="468">
        <v>5</v>
      </c>
      <c r="AQ646" s="476">
        <f ca="1">IF($AP646=1,IF(INDIRECT(ADDRESS(($AN646-1)*3+$AO646+5,$AP646+7))="",0,INDIRECT(ADDRESS(($AN646-1)*3+$AO646+5,$AP646+7))),IF(INDIRECT(ADDRESS(($AN646-1)*3+$AO646+5,$AP646+7))="",0,IF(COUNTIF(INDIRECT(ADDRESS(($AN646-1)*36+($AO646-1)*12+6,COLUMN())):INDIRECT(ADDRESS(($AN646-1)*36+($AO646-1)*12+$AP646+4,COLUMN())),INDIRECT(ADDRESS(($AN646-1)*3+$AO646+5,$AP646+7)))&gt;=1,0,INDIRECT(ADDRESS(($AN646-1)*3+$AO646+5,$AP646+7)))))</f>
        <v>0</v>
      </c>
      <c r="AR646" s="468">
        <f ca="1">COUNTIF(INDIRECT("H"&amp;(ROW()+12*(($AN646-1)*3+$AO646)-ROW())/12+5):INDIRECT("S"&amp;(ROW()+12*(($AN646-1)*3+$AO646)-ROW())/12+5),AQ646)</f>
        <v>0</v>
      </c>
      <c r="AS646" s="476">
        <f ca="1">IF($AP646=1,IF(INDIRECT(ADDRESS(($AN646-1)*3+$AO646+5,$AP646+20))="",0,INDIRECT(ADDRESS(($AN646-1)*3+$AO646+5,$AP646+20))),IF(INDIRECT(ADDRESS(($AN646-1)*3+$AO646+5,$AP646+20))="",0,IF(COUNTIF(INDIRECT(ADDRESS(($AN646-1)*36+($AO646-1)*12+6,COLUMN())):INDIRECT(ADDRESS(($AN646-1)*36+($AO646-1)*12+$AP646+4,COLUMN())),INDIRECT(ADDRESS(($AN646-1)*3+$AO646+5,$AP646+20)))&gt;=1,0,INDIRECT(ADDRESS(($AN646-1)*3+$AO646+5,$AP646+20)))))</f>
        <v>0</v>
      </c>
      <c r="AT646" s="468">
        <f ca="1">COUNTIF(INDIRECT("U"&amp;(ROW()+12*(($AN646-1)*3+$AO646)-ROW())/12+5):INDIRECT("AF"&amp;(ROW()+12*(($AN646-1)*3+$AO646)-ROW())/12+5),AS646)</f>
        <v>0</v>
      </c>
      <c r="AU646" s="468">
        <f ca="1">IF(AND(AQ646+AS646&gt;0,AR646+AT646&gt;0),COUNTIF(AU$6:AU645,"&gt;0")+1,0)</f>
        <v>0</v>
      </c>
    </row>
    <row r="647" spans="40:47" x14ac:dyDescent="0.15">
      <c r="AN647" s="468">
        <v>18</v>
      </c>
      <c r="AO647" s="468">
        <v>3</v>
      </c>
      <c r="AP647" s="468">
        <v>6</v>
      </c>
      <c r="AQ647" s="476">
        <f ca="1">IF($AP647=1,IF(INDIRECT(ADDRESS(($AN647-1)*3+$AO647+5,$AP647+7))="",0,INDIRECT(ADDRESS(($AN647-1)*3+$AO647+5,$AP647+7))),IF(INDIRECT(ADDRESS(($AN647-1)*3+$AO647+5,$AP647+7))="",0,IF(COUNTIF(INDIRECT(ADDRESS(($AN647-1)*36+($AO647-1)*12+6,COLUMN())):INDIRECT(ADDRESS(($AN647-1)*36+($AO647-1)*12+$AP647+4,COLUMN())),INDIRECT(ADDRESS(($AN647-1)*3+$AO647+5,$AP647+7)))&gt;=1,0,INDIRECT(ADDRESS(($AN647-1)*3+$AO647+5,$AP647+7)))))</f>
        <v>0</v>
      </c>
      <c r="AR647" s="468">
        <f ca="1">COUNTIF(INDIRECT("H"&amp;(ROW()+12*(($AN647-1)*3+$AO647)-ROW())/12+5):INDIRECT("S"&amp;(ROW()+12*(($AN647-1)*3+$AO647)-ROW())/12+5),AQ647)</f>
        <v>0</v>
      </c>
      <c r="AS647" s="476">
        <f ca="1">IF($AP647=1,IF(INDIRECT(ADDRESS(($AN647-1)*3+$AO647+5,$AP647+20))="",0,INDIRECT(ADDRESS(($AN647-1)*3+$AO647+5,$AP647+20))),IF(INDIRECT(ADDRESS(($AN647-1)*3+$AO647+5,$AP647+20))="",0,IF(COUNTIF(INDIRECT(ADDRESS(($AN647-1)*36+($AO647-1)*12+6,COLUMN())):INDIRECT(ADDRESS(($AN647-1)*36+($AO647-1)*12+$AP647+4,COLUMN())),INDIRECT(ADDRESS(($AN647-1)*3+$AO647+5,$AP647+20)))&gt;=1,0,INDIRECT(ADDRESS(($AN647-1)*3+$AO647+5,$AP647+20)))))</f>
        <v>0</v>
      </c>
      <c r="AT647" s="468">
        <f ca="1">COUNTIF(INDIRECT("U"&amp;(ROW()+12*(($AN647-1)*3+$AO647)-ROW())/12+5):INDIRECT("AF"&amp;(ROW()+12*(($AN647-1)*3+$AO647)-ROW())/12+5),AS647)</f>
        <v>0</v>
      </c>
      <c r="AU647" s="468">
        <f ca="1">IF(AND(AQ647+AS647&gt;0,AR647+AT647&gt;0),COUNTIF(AU$6:AU646,"&gt;0")+1,0)</f>
        <v>0</v>
      </c>
    </row>
    <row r="648" spans="40:47" x14ac:dyDescent="0.15">
      <c r="AN648" s="468">
        <v>18</v>
      </c>
      <c r="AO648" s="468">
        <v>3</v>
      </c>
      <c r="AP648" s="468">
        <v>7</v>
      </c>
      <c r="AQ648" s="476">
        <f ca="1">IF($AP648=1,IF(INDIRECT(ADDRESS(($AN648-1)*3+$AO648+5,$AP648+7))="",0,INDIRECT(ADDRESS(($AN648-1)*3+$AO648+5,$AP648+7))),IF(INDIRECT(ADDRESS(($AN648-1)*3+$AO648+5,$AP648+7))="",0,IF(COUNTIF(INDIRECT(ADDRESS(($AN648-1)*36+($AO648-1)*12+6,COLUMN())):INDIRECT(ADDRESS(($AN648-1)*36+($AO648-1)*12+$AP648+4,COLUMN())),INDIRECT(ADDRESS(($AN648-1)*3+$AO648+5,$AP648+7)))&gt;=1,0,INDIRECT(ADDRESS(($AN648-1)*3+$AO648+5,$AP648+7)))))</f>
        <v>0</v>
      </c>
      <c r="AR648" s="468">
        <f ca="1">COUNTIF(INDIRECT("H"&amp;(ROW()+12*(($AN648-1)*3+$AO648)-ROW())/12+5):INDIRECT("S"&amp;(ROW()+12*(($AN648-1)*3+$AO648)-ROW())/12+5),AQ648)</f>
        <v>0</v>
      </c>
      <c r="AS648" s="476">
        <f ca="1">IF($AP648=1,IF(INDIRECT(ADDRESS(($AN648-1)*3+$AO648+5,$AP648+20))="",0,INDIRECT(ADDRESS(($AN648-1)*3+$AO648+5,$AP648+20))),IF(INDIRECT(ADDRESS(($AN648-1)*3+$AO648+5,$AP648+20))="",0,IF(COUNTIF(INDIRECT(ADDRESS(($AN648-1)*36+($AO648-1)*12+6,COLUMN())):INDIRECT(ADDRESS(($AN648-1)*36+($AO648-1)*12+$AP648+4,COLUMN())),INDIRECT(ADDRESS(($AN648-1)*3+$AO648+5,$AP648+20)))&gt;=1,0,INDIRECT(ADDRESS(($AN648-1)*3+$AO648+5,$AP648+20)))))</f>
        <v>0</v>
      </c>
      <c r="AT648" s="468">
        <f ca="1">COUNTIF(INDIRECT("U"&amp;(ROW()+12*(($AN648-1)*3+$AO648)-ROW())/12+5):INDIRECT("AF"&amp;(ROW()+12*(($AN648-1)*3+$AO648)-ROW())/12+5),AS648)</f>
        <v>0</v>
      </c>
      <c r="AU648" s="468">
        <f ca="1">IF(AND(AQ648+AS648&gt;0,AR648+AT648&gt;0),COUNTIF(AU$6:AU647,"&gt;0")+1,0)</f>
        <v>0</v>
      </c>
    </row>
    <row r="649" spans="40:47" x14ac:dyDescent="0.15">
      <c r="AN649" s="468">
        <v>18</v>
      </c>
      <c r="AO649" s="468">
        <v>3</v>
      </c>
      <c r="AP649" s="468">
        <v>8</v>
      </c>
      <c r="AQ649" s="476">
        <f ca="1">IF($AP649=1,IF(INDIRECT(ADDRESS(($AN649-1)*3+$AO649+5,$AP649+7))="",0,INDIRECT(ADDRESS(($AN649-1)*3+$AO649+5,$AP649+7))),IF(INDIRECT(ADDRESS(($AN649-1)*3+$AO649+5,$AP649+7))="",0,IF(COUNTIF(INDIRECT(ADDRESS(($AN649-1)*36+($AO649-1)*12+6,COLUMN())):INDIRECT(ADDRESS(($AN649-1)*36+($AO649-1)*12+$AP649+4,COLUMN())),INDIRECT(ADDRESS(($AN649-1)*3+$AO649+5,$AP649+7)))&gt;=1,0,INDIRECT(ADDRESS(($AN649-1)*3+$AO649+5,$AP649+7)))))</f>
        <v>0</v>
      </c>
      <c r="AR649" s="468">
        <f ca="1">COUNTIF(INDIRECT("H"&amp;(ROW()+12*(($AN649-1)*3+$AO649)-ROW())/12+5):INDIRECT("S"&amp;(ROW()+12*(($AN649-1)*3+$AO649)-ROW())/12+5),AQ649)</f>
        <v>0</v>
      </c>
      <c r="AS649" s="476">
        <f ca="1">IF($AP649=1,IF(INDIRECT(ADDRESS(($AN649-1)*3+$AO649+5,$AP649+20))="",0,INDIRECT(ADDRESS(($AN649-1)*3+$AO649+5,$AP649+20))),IF(INDIRECT(ADDRESS(($AN649-1)*3+$AO649+5,$AP649+20))="",0,IF(COUNTIF(INDIRECT(ADDRESS(($AN649-1)*36+($AO649-1)*12+6,COLUMN())):INDIRECT(ADDRESS(($AN649-1)*36+($AO649-1)*12+$AP649+4,COLUMN())),INDIRECT(ADDRESS(($AN649-1)*3+$AO649+5,$AP649+20)))&gt;=1,0,INDIRECT(ADDRESS(($AN649-1)*3+$AO649+5,$AP649+20)))))</f>
        <v>0</v>
      </c>
      <c r="AT649" s="468">
        <f ca="1">COUNTIF(INDIRECT("U"&amp;(ROW()+12*(($AN649-1)*3+$AO649)-ROW())/12+5):INDIRECT("AF"&amp;(ROW()+12*(($AN649-1)*3+$AO649)-ROW())/12+5),AS649)</f>
        <v>0</v>
      </c>
      <c r="AU649" s="468">
        <f ca="1">IF(AND(AQ649+AS649&gt;0,AR649+AT649&gt;0),COUNTIF(AU$6:AU648,"&gt;0")+1,0)</f>
        <v>0</v>
      </c>
    </row>
    <row r="650" spans="40:47" x14ac:dyDescent="0.15">
      <c r="AN650" s="468">
        <v>18</v>
      </c>
      <c r="AO650" s="468">
        <v>3</v>
      </c>
      <c r="AP650" s="468">
        <v>9</v>
      </c>
      <c r="AQ650" s="476">
        <f ca="1">IF($AP650=1,IF(INDIRECT(ADDRESS(($AN650-1)*3+$AO650+5,$AP650+7))="",0,INDIRECT(ADDRESS(($AN650-1)*3+$AO650+5,$AP650+7))),IF(INDIRECT(ADDRESS(($AN650-1)*3+$AO650+5,$AP650+7))="",0,IF(COUNTIF(INDIRECT(ADDRESS(($AN650-1)*36+($AO650-1)*12+6,COLUMN())):INDIRECT(ADDRESS(($AN650-1)*36+($AO650-1)*12+$AP650+4,COLUMN())),INDIRECT(ADDRESS(($AN650-1)*3+$AO650+5,$AP650+7)))&gt;=1,0,INDIRECT(ADDRESS(($AN650-1)*3+$AO650+5,$AP650+7)))))</f>
        <v>0</v>
      </c>
      <c r="AR650" s="468">
        <f ca="1">COUNTIF(INDIRECT("H"&amp;(ROW()+12*(($AN650-1)*3+$AO650)-ROW())/12+5):INDIRECT("S"&amp;(ROW()+12*(($AN650-1)*3+$AO650)-ROW())/12+5),AQ650)</f>
        <v>0</v>
      </c>
      <c r="AS650" s="476">
        <f ca="1">IF($AP650=1,IF(INDIRECT(ADDRESS(($AN650-1)*3+$AO650+5,$AP650+20))="",0,INDIRECT(ADDRESS(($AN650-1)*3+$AO650+5,$AP650+20))),IF(INDIRECT(ADDRESS(($AN650-1)*3+$AO650+5,$AP650+20))="",0,IF(COUNTIF(INDIRECT(ADDRESS(($AN650-1)*36+($AO650-1)*12+6,COLUMN())):INDIRECT(ADDRESS(($AN650-1)*36+($AO650-1)*12+$AP650+4,COLUMN())),INDIRECT(ADDRESS(($AN650-1)*3+$AO650+5,$AP650+20)))&gt;=1,0,INDIRECT(ADDRESS(($AN650-1)*3+$AO650+5,$AP650+20)))))</f>
        <v>0</v>
      </c>
      <c r="AT650" s="468">
        <f ca="1">COUNTIF(INDIRECT("U"&amp;(ROW()+12*(($AN650-1)*3+$AO650)-ROW())/12+5):INDIRECT("AF"&amp;(ROW()+12*(($AN650-1)*3+$AO650)-ROW())/12+5),AS650)</f>
        <v>0</v>
      </c>
      <c r="AU650" s="468">
        <f ca="1">IF(AND(AQ650+AS650&gt;0,AR650+AT650&gt;0),COUNTIF(AU$6:AU649,"&gt;0")+1,0)</f>
        <v>0</v>
      </c>
    </row>
    <row r="651" spans="40:47" x14ac:dyDescent="0.15">
      <c r="AN651" s="468">
        <v>18</v>
      </c>
      <c r="AO651" s="468">
        <v>3</v>
      </c>
      <c r="AP651" s="468">
        <v>10</v>
      </c>
      <c r="AQ651" s="476">
        <f ca="1">IF($AP651=1,IF(INDIRECT(ADDRESS(($AN651-1)*3+$AO651+5,$AP651+7))="",0,INDIRECT(ADDRESS(($AN651-1)*3+$AO651+5,$AP651+7))),IF(INDIRECT(ADDRESS(($AN651-1)*3+$AO651+5,$AP651+7))="",0,IF(COUNTIF(INDIRECT(ADDRESS(($AN651-1)*36+($AO651-1)*12+6,COLUMN())):INDIRECT(ADDRESS(($AN651-1)*36+($AO651-1)*12+$AP651+4,COLUMN())),INDIRECT(ADDRESS(($AN651-1)*3+$AO651+5,$AP651+7)))&gt;=1,0,INDIRECT(ADDRESS(($AN651-1)*3+$AO651+5,$AP651+7)))))</f>
        <v>0</v>
      </c>
      <c r="AR651" s="468">
        <f ca="1">COUNTIF(INDIRECT("H"&amp;(ROW()+12*(($AN651-1)*3+$AO651)-ROW())/12+5):INDIRECT("S"&amp;(ROW()+12*(($AN651-1)*3+$AO651)-ROW())/12+5),AQ651)</f>
        <v>0</v>
      </c>
      <c r="AS651" s="476">
        <f ca="1">IF($AP651=1,IF(INDIRECT(ADDRESS(($AN651-1)*3+$AO651+5,$AP651+20))="",0,INDIRECT(ADDRESS(($AN651-1)*3+$AO651+5,$AP651+20))),IF(INDIRECT(ADDRESS(($AN651-1)*3+$AO651+5,$AP651+20))="",0,IF(COUNTIF(INDIRECT(ADDRESS(($AN651-1)*36+($AO651-1)*12+6,COLUMN())):INDIRECT(ADDRESS(($AN651-1)*36+($AO651-1)*12+$AP651+4,COLUMN())),INDIRECT(ADDRESS(($AN651-1)*3+$AO651+5,$AP651+20)))&gt;=1,0,INDIRECT(ADDRESS(($AN651-1)*3+$AO651+5,$AP651+20)))))</f>
        <v>0</v>
      </c>
      <c r="AT651" s="468">
        <f ca="1">COUNTIF(INDIRECT("U"&amp;(ROW()+12*(($AN651-1)*3+$AO651)-ROW())/12+5):INDIRECT("AF"&amp;(ROW()+12*(($AN651-1)*3+$AO651)-ROW())/12+5),AS651)</f>
        <v>0</v>
      </c>
      <c r="AU651" s="468">
        <f ca="1">IF(AND(AQ651+AS651&gt;0,AR651+AT651&gt;0),COUNTIF(AU$6:AU650,"&gt;0")+1,0)</f>
        <v>0</v>
      </c>
    </row>
    <row r="652" spans="40:47" x14ac:dyDescent="0.15">
      <c r="AN652" s="468">
        <v>18</v>
      </c>
      <c r="AO652" s="468">
        <v>3</v>
      </c>
      <c r="AP652" s="468">
        <v>11</v>
      </c>
      <c r="AQ652" s="476">
        <f ca="1">IF($AP652=1,IF(INDIRECT(ADDRESS(($AN652-1)*3+$AO652+5,$AP652+7))="",0,INDIRECT(ADDRESS(($AN652-1)*3+$AO652+5,$AP652+7))),IF(INDIRECT(ADDRESS(($AN652-1)*3+$AO652+5,$AP652+7))="",0,IF(COUNTIF(INDIRECT(ADDRESS(($AN652-1)*36+($AO652-1)*12+6,COLUMN())):INDIRECT(ADDRESS(($AN652-1)*36+($AO652-1)*12+$AP652+4,COLUMN())),INDIRECT(ADDRESS(($AN652-1)*3+$AO652+5,$AP652+7)))&gt;=1,0,INDIRECT(ADDRESS(($AN652-1)*3+$AO652+5,$AP652+7)))))</f>
        <v>0</v>
      </c>
      <c r="AR652" s="468">
        <f ca="1">COUNTIF(INDIRECT("H"&amp;(ROW()+12*(($AN652-1)*3+$AO652)-ROW())/12+5):INDIRECT("S"&amp;(ROW()+12*(($AN652-1)*3+$AO652)-ROW())/12+5),AQ652)</f>
        <v>0</v>
      </c>
      <c r="AS652" s="476">
        <f ca="1">IF($AP652=1,IF(INDIRECT(ADDRESS(($AN652-1)*3+$AO652+5,$AP652+20))="",0,INDIRECT(ADDRESS(($AN652-1)*3+$AO652+5,$AP652+20))),IF(INDIRECT(ADDRESS(($AN652-1)*3+$AO652+5,$AP652+20))="",0,IF(COUNTIF(INDIRECT(ADDRESS(($AN652-1)*36+($AO652-1)*12+6,COLUMN())):INDIRECT(ADDRESS(($AN652-1)*36+($AO652-1)*12+$AP652+4,COLUMN())),INDIRECT(ADDRESS(($AN652-1)*3+$AO652+5,$AP652+20)))&gt;=1,0,INDIRECT(ADDRESS(($AN652-1)*3+$AO652+5,$AP652+20)))))</f>
        <v>0</v>
      </c>
      <c r="AT652" s="468">
        <f ca="1">COUNTIF(INDIRECT("U"&amp;(ROW()+12*(($AN652-1)*3+$AO652)-ROW())/12+5):INDIRECT("AF"&amp;(ROW()+12*(($AN652-1)*3+$AO652)-ROW())/12+5),AS652)</f>
        <v>0</v>
      </c>
      <c r="AU652" s="468">
        <f ca="1">IF(AND(AQ652+AS652&gt;0,AR652+AT652&gt;0),COUNTIF(AU$6:AU651,"&gt;0")+1,0)</f>
        <v>0</v>
      </c>
    </row>
    <row r="653" spans="40:47" x14ac:dyDescent="0.15">
      <c r="AN653" s="468">
        <v>18</v>
      </c>
      <c r="AO653" s="468">
        <v>3</v>
      </c>
      <c r="AP653" s="468">
        <v>12</v>
      </c>
      <c r="AQ653" s="476">
        <f ca="1">IF($AP653=1,IF(INDIRECT(ADDRESS(($AN653-1)*3+$AO653+5,$AP653+7))="",0,INDIRECT(ADDRESS(($AN653-1)*3+$AO653+5,$AP653+7))),IF(INDIRECT(ADDRESS(($AN653-1)*3+$AO653+5,$AP653+7))="",0,IF(COUNTIF(INDIRECT(ADDRESS(($AN653-1)*36+($AO653-1)*12+6,COLUMN())):INDIRECT(ADDRESS(($AN653-1)*36+($AO653-1)*12+$AP653+4,COLUMN())),INDIRECT(ADDRESS(($AN653-1)*3+$AO653+5,$AP653+7)))&gt;=1,0,INDIRECT(ADDRESS(($AN653-1)*3+$AO653+5,$AP653+7)))))</f>
        <v>0</v>
      </c>
      <c r="AR653" s="468">
        <f ca="1">COUNTIF(INDIRECT("H"&amp;(ROW()+12*(($AN653-1)*3+$AO653)-ROW())/12+5):INDIRECT("S"&amp;(ROW()+12*(($AN653-1)*3+$AO653)-ROW())/12+5),AQ653)</f>
        <v>0</v>
      </c>
      <c r="AS653" s="476">
        <f ca="1">IF($AP653=1,IF(INDIRECT(ADDRESS(($AN653-1)*3+$AO653+5,$AP653+20))="",0,INDIRECT(ADDRESS(($AN653-1)*3+$AO653+5,$AP653+20))),IF(INDIRECT(ADDRESS(($AN653-1)*3+$AO653+5,$AP653+20))="",0,IF(COUNTIF(INDIRECT(ADDRESS(($AN653-1)*36+($AO653-1)*12+6,COLUMN())):INDIRECT(ADDRESS(($AN653-1)*36+($AO653-1)*12+$AP653+4,COLUMN())),INDIRECT(ADDRESS(($AN653-1)*3+$AO653+5,$AP653+20)))&gt;=1,0,INDIRECT(ADDRESS(($AN653-1)*3+$AO653+5,$AP653+20)))))</f>
        <v>0</v>
      </c>
      <c r="AT653" s="468">
        <f ca="1">COUNTIF(INDIRECT("U"&amp;(ROW()+12*(($AN653-1)*3+$AO653)-ROW())/12+5):INDIRECT("AF"&amp;(ROW()+12*(($AN653-1)*3+$AO653)-ROW())/12+5),AS653)</f>
        <v>0</v>
      </c>
      <c r="AU653" s="468">
        <f ca="1">IF(AND(AQ653+AS653&gt;0,AR653+AT653&gt;0),COUNTIF(AU$6:AU652,"&gt;0")+1,0)</f>
        <v>0</v>
      </c>
    </row>
    <row r="654" spans="40:47" x14ac:dyDescent="0.15">
      <c r="AN654" s="468">
        <v>19</v>
      </c>
      <c r="AO654" s="468">
        <v>1</v>
      </c>
      <c r="AP654" s="468">
        <v>1</v>
      </c>
      <c r="AQ654" s="476">
        <f ca="1">IF($AP654=1,IF(INDIRECT(ADDRESS(($AN654-1)*3+$AO654+5,$AP654+7))="",0,INDIRECT(ADDRESS(($AN654-1)*3+$AO654+5,$AP654+7))),IF(INDIRECT(ADDRESS(($AN654-1)*3+$AO654+5,$AP654+7))="",0,IF(COUNTIF(INDIRECT(ADDRESS(($AN654-1)*36+($AO654-1)*12+6,COLUMN())):INDIRECT(ADDRESS(($AN654-1)*36+($AO654-1)*12+$AP654+4,COLUMN())),INDIRECT(ADDRESS(($AN654-1)*3+$AO654+5,$AP654+7)))&gt;=1,0,INDIRECT(ADDRESS(($AN654-1)*3+$AO654+5,$AP654+7)))))</f>
        <v>0</v>
      </c>
      <c r="AR654" s="468">
        <f ca="1">COUNTIF(INDIRECT("H"&amp;(ROW()+12*(($AN654-1)*3+$AO654)-ROW())/12+5):INDIRECT("S"&amp;(ROW()+12*(($AN654-1)*3+$AO654)-ROW())/12+5),AQ654)</f>
        <v>0</v>
      </c>
      <c r="AS654" s="476">
        <f ca="1">IF($AP654=1,IF(INDIRECT(ADDRESS(($AN654-1)*3+$AO654+5,$AP654+20))="",0,INDIRECT(ADDRESS(($AN654-1)*3+$AO654+5,$AP654+20))),IF(INDIRECT(ADDRESS(($AN654-1)*3+$AO654+5,$AP654+20))="",0,IF(COUNTIF(INDIRECT(ADDRESS(($AN654-1)*36+($AO654-1)*12+6,COLUMN())):INDIRECT(ADDRESS(($AN654-1)*36+($AO654-1)*12+$AP654+4,COLUMN())),INDIRECT(ADDRESS(($AN654-1)*3+$AO654+5,$AP654+20)))&gt;=1,0,INDIRECT(ADDRESS(($AN654-1)*3+$AO654+5,$AP654+20)))))</f>
        <v>0</v>
      </c>
      <c r="AT654" s="468">
        <f ca="1">COUNTIF(INDIRECT("U"&amp;(ROW()+12*(($AN654-1)*3+$AO654)-ROW())/12+5):INDIRECT("AF"&amp;(ROW()+12*(($AN654-1)*3+$AO654)-ROW())/12+5),AS654)</f>
        <v>0</v>
      </c>
      <c r="AU654" s="468">
        <f ca="1">IF(AND(AQ654+AS654&gt;0,AR654+AT654&gt;0),COUNTIF(AU$6:AU653,"&gt;0")+1,0)</f>
        <v>0</v>
      </c>
    </row>
    <row r="655" spans="40:47" x14ac:dyDescent="0.15">
      <c r="AN655" s="468">
        <v>19</v>
      </c>
      <c r="AO655" s="468">
        <v>1</v>
      </c>
      <c r="AP655" s="468">
        <v>2</v>
      </c>
      <c r="AQ655" s="476">
        <f ca="1">IF($AP655=1,IF(INDIRECT(ADDRESS(($AN655-1)*3+$AO655+5,$AP655+7))="",0,INDIRECT(ADDRESS(($AN655-1)*3+$AO655+5,$AP655+7))),IF(INDIRECT(ADDRESS(($AN655-1)*3+$AO655+5,$AP655+7))="",0,IF(COUNTIF(INDIRECT(ADDRESS(($AN655-1)*36+($AO655-1)*12+6,COLUMN())):INDIRECT(ADDRESS(($AN655-1)*36+($AO655-1)*12+$AP655+4,COLUMN())),INDIRECT(ADDRESS(($AN655-1)*3+$AO655+5,$AP655+7)))&gt;=1,0,INDIRECT(ADDRESS(($AN655-1)*3+$AO655+5,$AP655+7)))))</f>
        <v>0</v>
      </c>
      <c r="AR655" s="468">
        <f ca="1">COUNTIF(INDIRECT("H"&amp;(ROW()+12*(($AN655-1)*3+$AO655)-ROW())/12+5):INDIRECT("S"&amp;(ROW()+12*(($AN655-1)*3+$AO655)-ROW())/12+5),AQ655)</f>
        <v>0</v>
      </c>
      <c r="AS655" s="476">
        <f ca="1">IF($AP655=1,IF(INDIRECT(ADDRESS(($AN655-1)*3+$AO655+5,$AP655+20))="",0,INDIRECT(ADDRESS(($AN655-1)*3+$AO655+5,$AP655+20))),IF(INDIRECT(ADDRESS(($AN655-1)*3+$AO655+5,$AP655+20))="",0,IF(COUNTIF(INDIRECT(ADDRESS(($AN655-1)*36+($AO655-1)*12+6,COLUMN())):INDIRECT(ADDRESS(($AN655-1)*36+($AO655-1)*12+$AP655+4,COLUMN())),INDIRECT(ADDRESS(($AN655-1)*3+$AO655+5,$AP655+20)))&gt;=1,0,INDIRECT(ADDRESS(($AN655-1)*3+$AO655+5,$AP655+20)))))</f>
        <v>0</v>
      </c>
      <c r="AT655" s="468">
        <f ca="1">COUNTIF(INDIRECT("U"&amp;(ROW()+12*(($AN655-1)*3+$AO655)-ROW())/12+5):INDIRECT("AF"&amp;(ROW()+12*(($AN655-1)*3+$AO655)-ROW())/12+5),AS655)</f>
        <v>0</v>
      </c>
      <c r="AU655" s="468">
        <f ca="1">IF(AND(AQ655+AS655&gt;0,AR655+AT655&gt;0),COUNTIF(AU$6:AU654,"&gt;0")+1,0)</f>
        <v>0</v>
      </c>
    </row>
    <row r="656" spans="40:47" x14ac:dyDescent="0.15">
      <c r="AN656" s="468">
        <v>19</v>
      </c>
      <c r="AO656" s="468">
        <v>1</v>
      </c>
      <c r="AP656" s="468">
        <v>3</v>
      </c>
      <c r="AQ656" s="476">
        <f ca="1">IF($AP656=1,IF(INDIRECT(ADDRESS(($AN656-1)*3+$AO656+5,$AP656+7))="",0,INDIRECT(ADDRESS(($AN656-1)*3+$AO656+5,$AP656+7))),IF(INDIRECT(ADDRESS(($AN656-1)*3+$AO656+5,$AP656+7))="",0,IF(COUNTIF(INDIRECT(ADDRESS(($AN656-1)*36+($AO656-1)*12+6,COLUMN())):INDIRECT(ADDRESS(($AN656-1)*36+($AO656-1)*12+$AP656+4,COLUMN())),INDIRECT(ADDRESS(($AN656-1)*3+$AO656+5,$AP656+7)))&gt;=1,0,INDIRECT(ADDRESS(($AN656-1)*3+$AO656+5,$AP656+7)))))</f>
        <v>0</v>
      </c>
      <c r="AR656" s="468">
        <f ca="1">COUNTIF(INDIRECT("H"&amp;(ROW()+12*(($AN656-1)*3+$AO656)-ROW())/12+5):INDIRECT("S"&amp;(ROW()+12*(($AN656-1)*3+$AO656)-ROW())/12+5),AQ656)</f>
        <v>0</v>
      </c>
      <c r="AS656" s="476">
        <f ca="1">IF($AP656=1,IF(INDIRECT(ADDRESS(($AN656-1)*3+$AO656+5,$AP656+20))="",0,INDIRECT(ADDRESS(($AN656-1)*3+$AO656+5,$AP656+20))),IF(INDIRECT(ADDRESS(($AN656-1)*3+$AO656+5,$AP656+20))="",0,IF(COUNTIF(INDIRECT(ADDRESS(($AN656-1)*36+($AO656-1)*12+6,COLUMN())):INDIRECT(ADDRESS(($AN656-1)*36+($AO656-1)*12+$AP656+4,COLUMN())),INDIRECT(ADDRESS(($AN656-1)*3+$AO656+5,$AP656+20)))&gt;=1,0,INDIRECT(ADDRESS(($AN656-1)*3+$AO656+5,$AP656+20)))))</f>
        <v>0</v>
      </c>
      <c r="AT656" s="468">
        <f ca="1">COUNTIF(INDIRECT("U"&amp;(ROW()+12*(($AN656-1)*3+$AO656)-ROW())/12+5):INDIRECT("AF"&amp;(ROW()+12*(($AN656-1)*3+$AO656)-ROW())/12+5),AS656)</f>
        <v>0</v>
      </c>
      <c r="AU656" s="468">
        <f ca="1">IF(AND(AQ656+AS656&gt;0,AR656+AT656&gt;0),COUNTIF(AU$6:AU655,"&gt;0")+1,0)</f>
        <v>0</v>
      </c>
    </row>
    <row r="657" spans="40:47" x14ac:dyDescent="0.15">
      <c r="AN657" s="468">
        <v>19</v>
      </c>
      <c r="AO657" s="468">
        <v>1</v>
      </c>
      <c r="AP657" s="468">
        <v>4</v>
      </c>
      <c r="AQ657" s="476">
        <f ca="1">IF($AP657=1,IF(INDIRECT(ADDRESS(($AN657-1)*3+$AO657+5,$AP657+7))="",0,INDIRECT(ADDRESS(($AN657-1)*3+$AO657+5,$AP657+7))),IF(INDIRECT(ADDRESS(($AN657-1)*3+$AO657+5,$AP657+7))="",0,IF(COUNTIF(INDIRECT(ADDRESS(($AN657-1)*36+($AO657-1)*12+6,COLUMN())):INDIRECT(ADDRESS(($AN657-1)*36+($AO657-1)*12+$AP657+4,COLUMN())),INDIRECT(ADDRESS(($AN657-1)*3+$AO657+5,$AP657+7)))&gt;=1,0,INDIRECT(ADDRESS(($AN657-1)*3+$AO657+5,$AP657+7)))))</f>
        <v>0</v>
      </c>
      <c r="AR657" s="468">
        <f ca="1">COUNTIF(INDIRECT("H"&amp;(ROW()+12*(($AN657-1)*3+$AO657)-ROW())/12+5):INDIRECT("S"&amp;(ROW()+12*(($AN657-1)*3+$AO657)-ROW())/12+5),AQ657)</f>
        <v>0</v>
      </c>
      <c r="AS657" s="476">
        <f ca="1">IF($AP657=1,IF(INDIRECT(ADDRESS(($AN657-1)*3+$AO657+5,$AP657+20))="",0,INDIRECT(ADDRESS(($AN657-1)*3+$AO657+5,$AP657+20))),IF(INDIRECT(ADDRESS(($AN657-1)*3+$AO657+5,$AP657+20))="",0,IF(COUNTIF(INDIRECT(ADDRESS(($AN657-1)*36+($AO657-1)*12+6,COLUMN())):INDIRECT(ADDRESS(($AN657-1)*36+($AO657-1)*12+$AP657+4,COLUMN())),INDIRECT(ADDRESS(($AN657-1)*3+$AO657+5,$AP657+20)))&gt;=1,0,INDIRECT(ADDRESS(($AN657-1)*3+$AO657+5,$AP657+20)))))</f>
        <v>0</v>
      </c>
      <c r="AT657" s="468">
        <f ca="1">COUNTIF(INDIRECT("U"&amp;(ROW()+12*(($AN657-1)*3+$AO657)-ROW())/12+5):INDIRECT("AF"&amp;(ROW()+12*(($AN657-1)*3+$AO657)-ROW())/12+5),AS657)</f>
        <v>0</v>
      </c>
      <c r="AU657" s="468">
        <f ca="1">IF(AND(AQ657+AS657&gt;0,AR657+AT657&gt;0),COUNTIF(AU$6:AU656,"&gt;0")+1,0)</f>
        <v>0</v>
      </c>
    </row>
    <row r="658" spans="40:47" x14ac:dyDescent="0.15">
      <c r="AN658" s="468">
        <v>19</v>
      </c>
      <c r="AO658" s="468">
        <v>1</v>
      </c>
      <c r="AP658" s="468">
        <v>5</v>
      </c>
      <c r="AQ658" s="476">
        <f ca="1">IF($AP658=1,IF(INDIRECT(ADDRESS(($AN658-1)*3+$AO658+5,$AP658+7))="",0,INDIRECT(ADDRESS(($AN658-1)*3+$AO658+5,$AP658+7))),IF(INDIRECT(ADDRESS(($AN658-1)*3+$AO658+5,$AP658+7))="",0,IF(COUNTIF(INDIRECT(ADDRESS(($AN658-1)*36+($AO658-1)*12+6,COLUMN())):INDIRECT(ADDRESS(($AN658-1)*36+($AO658-1)*12+$AP658+4,COLUMN())),INDIRECT(ADDRESS(($AN658-1)*3+$AO658+5,$AP658+7)))&gt;=1,0,INDIRECT(ADDRESS(($AN658-1)*3+$AO658+5,$AP658+7)))))</f>
        <v>0</v>
      </c>
      <c r="AR658" s="468">
        <f ca="1">COUNTIF(INDIRECT("H"&amp;(ROW()+12*(($AN658-1)*3+$AO658)-ROW())/12+5):INDIRECT("S"&amp;(ROW()+12*(($AN658-1)*3+$AO658)-ROW())/12+5),AQ658)</f>
        <v>0</v>
      </c>
      <c r="AS658" s="476">
        <f ca="1">IF($AP658=1,IF(INDIRECT(ADDRESS(($AN658-1)*3+$AO658+5,$AP658+20))="",0,INDIRECT(ADDRESS(($AN658-1)*3+$AO658+5,$AP658+20))),IF(INDIRECT(ADDRESS(($AN658-1)*3+$AO658+5,$AP658+20))="",0,IF(COUNTIF(INDIRECT(ADDRESS(($AN658-1)*36+($AO658-1)*12+6,COLUMN())):INDIRECT(ADDRESS(($AN658-1)*36+($AO658-1)*12+$AP658+4,COLUMN())),INDIRECT(ADDRESS(($AN658-1)*3+$AO658+5,$AP658+20)))&gt;=1,0,INDIRECT(ADDRESS(($AN658-1)*3+$AO658+5,$AP658+20)))))</f>
        <v>0</v>
      </c>
      <c r="AT658" s="468">
        <f ca="1">COUNTIF(INDIRECT("U"&amp;(ROW()+12*(($AN658-1)*3+$AO658)-ROW())/12+5):INDIRECT("AF"&amp;(ROW()+12*(($AN658-1)*3+$AO658)-ROW())/12+5),AS658)</f>
        <v>0</v>
      </c>
      <c r="AU658" s="468">
        <f ca="1">IF(AND(AQ658+AS658&gt;0,AR658+AT658&gt;0),COUNTIF(AU$6:AU657,"&gt;0")+1,0)</f>
        <v>0</v>
      </c>
    </row>
    <row r="659" spans="40:47" x14ac:dyDescent="0.15">
      <c r="AN659" s="468">
        <v>19</v>
      </c>
      <c r="AO659" s="468">
        <v>1</v>
      </c>
      <c r="AP659" s="468">
        <v>6</v>
      </c>
      <c r="AQ659" s="476">
        <f ca="1">IF($AP659=1,IF(INDIRECT(ADDRESS(($AN659-1)*3+$AO659+5,$AP659+7))="",0,INDIRECT(ADDRESS(($AN659-1)*3+$AO659+5,$AP659+7))),IF(INDIRECT(ADDRESS(($AN659-1)*3+$AO659+5,$AP659+7))="",0,IF(COUNTIF(INDIRECT(ADDRESS(($AN659-1)*36+($AO659-1)*12+6,COLUMN())):INDIRECT(ADDRESS(($AN659-1)*36+($AO659-1)*12+$AP659+4,COLUMN())),INDIRECT(ADDRESS(($AN659-1)*3+$AO659+5,$AP659+7)))&gt;=1,0,INDIRECT(ADDRESS(($AN659-1)*3+$AO659+5,$AP659+7)))))</f>
        <v>0</v>
      </c>
      <c r="AR659" s="468">
        <f ca="1">COUNTIF(INDIRECT("H"&amp;(ROW()+12*(($AN659-1)*3+$AO659)-ROW())/12+5):INDIRECT("S"&amp;(ROW()+12*(($AN659-1)*3+$AO659)-ROW())/12+5),AQ659)</f>
        <v>0</v>
      </c>
      <c r="AS659" s="476">
        <f ca="1">IF($AP659=1,IF(INDIRECT(ADDRESS(($AN659-1)*3+$AO659+5,$AP659+20))="",0,INDIRECT(ADDRESS(($AN659-1)*3+$AO659+5,$AP659+20))),IF(INDIRECT(ADDRESS(($AN659-1)*3+$AO659+5,$AP659+20))="",0,IF(COUNTIF(INDIRECT(ADDRESS(($AN659-1)*36+($AO659-1)*12+6,COLUMN())):INDIRECT(ADDRESS(($AN659-1)*36+($AO659-1)*12+$AP659+4,COLUMN())),INDIRECT(ADDRESS(($AN659-1)*3+$AO659+5,$AP659+20)))&gt;=1,0,INDIRECT(ADDRESS(($AN659-1)*3+$AO659+5,$AP659+20)))))</f>
        <v>0</v>
      </c>
      <c r="AT659" s="468">
        <f ca="1">COUNTIF(INDIRECT("U"&amp;(ROW()+12*(($AN659-1)*3+$AO659)-ROW())/12+5):INDIRECT("AF"&amp;(ROW()+12*(($AN659-1)*3+$AO659)-ROW())/12+5),AS659)</f>
        <v>0</v>
      </c>
      <c r="AU659" s="468">
        <f ca="1">IF(AND(AQ659+AS659&gt;0,AR659+AT659&gt;0),COUNTIF(AU$6:AU658,"&gt;0")+1,0)</f>
        <v>0</v>
      </c>
    </row>
    <row r="660" spans="40:47" x14ac:dyDescent="0.15">
      <c r="AN660" s="468">
        <v>19</v>
      </c>
      <c r="AO660" s="468">
        <v>1</v>
      </c>
      <c r="AP660" s="468">
        <v>7</v>
      </c>
      <c r="AQ660" s="476">
        <f ca="1">IF($AP660=1,IF(INDIRECT(ADDRESS(($AN660-1)*3+$AO660+5,$AP660+7))="",0,INDIRECT(ADDRESS(($AN660-1)*3+$AO660+5,$AP660+7))),IF(INDIRECT(ADDRESS(($AN660-1)*3+$AO660+5,$AP660+7))="",0,IF(COUNTIF(INDIRECT(ADDRESS(($AN660-1)*36+($AO660-1)*12+6,COLUMN())):INDIRECT(ADDRESS(($AN660-1)*36+($AO660-1)*12+$AP660+4,COLUMN())),INDIRECT(ADDRESS(($AN660-1)*3+$AO660+5,$AP660+7)))&gt;=1,0,INDIRECT(ADDRESS(($AN660-1)*3+$AO660+5,$AP660+7)))))</f>
        <v>0</v>
      </c>
      <c r="AR660" s="468">
        <f ca="1">COUNTIF(INDIRECT("H"&amp;(ROW()+12*(($AN660-1)*3+$AO660)-ROW())/12+5):INDIRECT("S"&amp;(ROW()+12*(($AN660-1)*3+$AO660)-ROW())/12+5),AQ660)</f>
        <v>0</v>
      </c>
      <c r="AS660" s="476">
        <f ca="1">IF($AP660=1,IF(INDIRECT(ADDRESS(($AN660-1)*3+$AO660+5,$AP660+20))="",0,INDIRECT(ADDRESS(($AN660-1)*3+$AO660+5,$AP660+20))),IF(INDIRECT(ADDRESS(($AN660-1)*3+$AO660+5,$AP660+20))="",0,IF(COUNTIF(INDIRECT(ADDRESS(($AN660-1)*36+($AO660-1)*12+6,COLUMN())):INDIRECT(ADDRESS(($AN660-1)*36+($AO660-1)*12+$AP660+4,COLUMN())),INDIRECT(ADDRESS(($AN660-1)*3+$AO660+5,$AP660+20)))&gt;=1,0,INDIRECT(ADDRESS(($AN660-1)*3+$AO660+5,$AP660+20)))))</f>
        <v>0</v>
      </c>
      <c r="AT660" s="468">
        <f ca="1">COUNTIF(INDIRECT("U"&amp;(ROW()+12*(($AN660-1)*3+$AO660)-ROW())/12+5):INDIRECT("AF"&amp;(ROW()+12*(($AN660-1)*3+$AO660)-ROW())/12+5),AS660)</f>
        <v>0</v>
      </c>
      <c r="AU660" s="468">
        <f ca="1">IF(AND(AQ660+AS660&gt;0,AR660+AT660&gt;0),COUNTIF(AU$6:AU659,"&gt;0")+1,0)</f>
        <v>0</v>
      </c>
    </row>
    <row r="661" spans="40:47" x14ac:dyDescent="0.15">
      <c r="AN661" s="468">
        <v>19</v>
      </c>
      <c r="AO661" s="468">
        <v>1</v>
      </c>
      <c r="AP661" s="468">
        <v>8</v>
      </c>
      <c r="AQ661" s="476">
        <f ca="1">IF($AP661=1,IF(INDIRECT(ADDRESS(($AN661-1)*3+$AO661+5,$AP661+7))="",0,INDIRECT(ADDRESS(($AN661-1)*3+$AO661+5,$AP661+7))),IF(INDIRECT(ADDRESS(($AN661-1)*3+$AO661+5,$AP661+7))="",0,IF(COUNTIF(INDIRECT(ADDRESS(($AN661-1)*36+($AO661-1)*12+6,COLUMN())):INDIRECT(ADDRESS(($AN661-1)*36+($AO661-1)*12+$AP661+4,COLUMN())),INDIRECT(ADDRESS(($AN661-1)*3+$AO661+5,$AP661+7)))&gt;=1,0,INDIRECT(ADDRESS(($AN661-1)*3+$AO661+5,$AP661+7)))))</f>
        <v>0</v>
      </c>
      <c r="AR661" s="468">
        <f ca="1">COUNTIF(INDIRECT("H"&amp;(ROW()+12*(($AN661-1)*3+$AO661)-ROW())/12+5):INDIRECT("S"&amp;(ROW()+12*(($AN661-1)*3+$AO661)-ROW())/12+5),AQ661)</f>
        <v>0</v>
      </c>
      <c r="AS661" s="476">
        <f ca="1">IF($AP661=1,IF(INDIRECT(ADDRESS(($AN661-1)*3+$AO661+5,$AP661+20))="",0,INDIRECT(ADDRESS(($AN661-1)*3+$AO661+5,$AP661+20))),IF(INDIRECT(ADDRESS(($AN661-1)*3+$AO661+5,$AP661+20))="",0,IF(COUNTIF(INDIRECT(ADDRESS(($AN661-1)*36+($AO661-1)*12+6,COLUMN())):INDIRECT(ADDRESS(($AN661-1)*36+($AO661-1)*12+$AP661+4,COLUMN())),INDIRECT(ADDRESS(($AN661-1)*3+$AO661+5,$AP661+20)))&gt;=1,0,INDIRECT(ADDRESS(($AN661-1)*3+$AO661+5,$AP661+20)))))</f>
        <v>0</v>
      </c>
      <c r="AT661" s="468">
        <f ca="1">COUNTIF(INDIRECT("U"&amp;(ROW()+12*(($AN661-1)*3+$AO661)-ROW())/12+5):INDIRECT("AF"&amp;(ROW()+12*(($AN661-1)*3+$AO661)-ROW())/12+5),AS661)</f>
        <v>0</v>
      </c>
      <c r="AU661" s="468">
        <f ca="1">IF(AND(AQ661+AS661&gt;0,AR661+AT661&gt;0),COUNTIF(AU$6:AU660,"&gt;0")+1,0)</f>
        <v>0</v>
      </c>
    </row>
    <row r="662" spans="40:47" x14ac:dyDescent="0.15">
      <c r="AN662" s="468">
        <v>19</v>
      </c>
      <c r="AO662" s="468">
        <v>1</v>
      </c>
      <c r="AP662" s="468">
        <v>9</v>
      </c>
      <c r="AQ662" s="476">
        <f ca="1">IF($AP662=1,IF(INDIRECT(ADDRESS(($AN662-1)*3+$AO662+5,$AP662+7))="",0,INDIRECT(ADDRESS(($AN662-1)*3+$AO662+5,$AP662+7))),IF(INDIRECT(ADDRESS(($AN662-1)*3+$AO662+5,$AP662+7))="",0,IF(COUNTIF(INDIRECT(ADDRESS(($AN662-1)*36+($AO662-1)*12+6,COLUMN())):INDIRECT(ADDRESS(($AN662-1)*36+($AO662-1)*12+$AP662+4,COLUMN())),INDIRECT(ADDRESS(($AN662-1)*3+$AO662+5,$AP662+7)))&gt;=1,0,INDIRECT(ADDRESS(($AN662-1)*3+$AO662+5,$AP662+7)))))</f>
        <v>0</v>
      </c>
      <c r="AR662" s="468">
        <f ca="1">COUNTIF(INDIRECT("H"&amp;(ROW()+12*(($AN662-1)*3+$AO662)-ROW())/12+5):INDIRECT("S"&amp;(ROW()+12*(($AN662-1)*3+$AO662)-ROW())/12+5),AQ662)</f>
        <v>0</v>
      </c>
      <c r="AS662" s="476">
        <f ca="1">IF($AP662=1,IF(INDIRECT(ADDRESS(($AN662-1)*3+$AO662+5,$AP662+20))="",0,INDIRECT(ADDRESS(($AN662-1)*3+$AO662+5,$AP662+20))),IF(INDIRECT(ADDRESS(($AN662-1)*3+$AO662+5,$AP662+20))="",0,IF(COUNTIF(INDIRECT(ADDRESS(($AN662-1)*36+($AO662-1)*12+6,COLUMN())):INDIRECT(ADDRESS(($AN662-1)*36+($AO662-1)*12+$AP662+4,COLUMN())),INDIRECT(ADDRESS(($AN662-1)*3+$AO662+5,$AP662+20)))&gt;=1,0,INDIRECT(ADDRESS(($AN662-1)*3+$AO662+5,$AP662+20)))))</f>
        <v>0</v>
      </c>
      <c r="AT662" s="468">
        <f ca="1">COUNTIF(INDIRECT("U"&amp;(ROW()+12*(($AN662-1)*3+$AO662)-ROW())/12+5):INDIRECT("AF"&amp;(ROW()+12*(($AN662-1)*3+$AO662)-ROW())/12+5),AS662)</f>
        <v>0</v>
      </c>
      <c r="AU662" s="468">
        <f ca="1">IF(AND(AQ662+AS662&gt;0,AR662+AT662&gt;0),COUNTIF(AU$6:AU661,"&gt;0")+1,0)</f>
        <v>0</v>
      </c>
    </row>
    <row r="663" spans="40:47" x14ac:dyDescent="0.15">
      <c r="AN663" s="468">
        <v>19</v>
      </c>
      <c r="AO663" s="468">
        <v>1</v>
      </c>
      <c r="AP663" s="468">
        <v>10</v>
      </c>
      <c r="AQ663" s="476">
        <f ca="1">IF($AP663=1,IF(INDIRECT(ADDRESS(($AN663-1)*3+$AO663+5,$AP663+7))="",0,INDIRECT(ADDRESS(($AN663-1)*3+$AO663+5,$AP663+7))),IF(INDIRECT(ADDRESS(($AN663-1)*3+$AO663+5,$AP663+7))="",0,IF(COUNTIF(INDIRECT(ADDRESS(($AN663-1)*36+($AO663-1)*12+6,COLUMN())):INDIRECT(ADDRESS(($AN663-1)*36+($AO663-1)*12+$AP663+4,COLUMN())),INDIRECT(ADDRESS(($AN663-1)*3+$AO663+5,$AP663+7)))&gt;=1,0,INDIRECT(ADDRESS(($AN663-1)*3+$AO663+5,$AP663+7)))))</f>
        <v>0</v>
      </c>
      <c r="AR663" s="468">
        <f ca="1">COUNTIF(INDIRECT("H"&amp;(ROW()+12*(($AN663-1)*3+$AO663)-ROW())/12+5):INDIRECT("S"&amp;(ROW()+12*(($AN663-1)*3+$AO663)-ROW())/12+5),AQ663)</f>
        <v>0</v>
      </c>
      <c r="AS663" s="476">
        <f ca="1">IF($AP663=1,IF(INDIRECT(ADDRESS(($AN663-1)*3+$AO663+5,$AP663+20))="",0,INDIRECT(ADDRESS(($AN663-1)*3+$AO663+5,$AP663+20))),IF(INDIRECT(ADDRESS(($AN663-1)*3+$AO663+5,$AP663+20))="",0,IF(COUNTIF(INDIRECT(ADDRESS(($AN663-1)*36+($AO663-1)*12+6,COLUMN())):INDIRECT(ADDRESS(($AN663-1)*36+($AO663-1)*12+$AP663+4,COLUMN())),INDIRECT(ADDRESS(($AN663-1)*3+$AO663+5,$AP663+20)))&gt;=1,0,INDIRECT(ADDRESS(($AN663-1)*3+$AO663+5,$AP663+20)))))</f>
        <v>0</v>
      </c>
      <c r="AT663" s="468">
        <f ca="1">COUNTIF(INDIRECT("U"&amp;(ROW()+12*(($AN663-1)*3+$AO663)-ROW())/12+5):INDIRECT("AF"&amp;(ROW()+12*(($AN663-1)*3+$AO663)-ROW())/12+5),AS663)</f>
        <v>0</v>
      </c>
      <c r="AU663" s="468">
        <f ca="1">IF(AND(AQ663+AS663&gt;0,AR663+AT663&gt;0),COUNTIF(AU$6:AU662,"&gt;0")+1,0)</f>
        <v>0</v>
      </c>
    </row>
    <row r="664" spans="40:47" x14ac:dyDescent="0.15">
      <c r="AN664" s="468">
        <v>19</v>
      </c>
      <c r="AO664" s="468">
        <v>1</v>
      </c>
      <c r="AP664" s="468">
        <v>11</v>
      </c>
      <c r="AQ664" s="476">
        <f ca="1">IF($AP664=1,IF(INDIRECT(ADDRESS(($AN664-1)*3+$AO664+5,$AP664+7))="",0,INDIRECT(ADDRESS(($AN664-1)*3+$AO664+5,$AP664+7))),IF(INDIRECT(ADDRESS(($AN664-1)*3+$AO664+5,$AP664+7))="",0,IF(COUNTIF(INDIRECT(ADDRESS(($AN664-1)*36+($AO664-1)*12+6,COLUMN())):INDIRECT(ADDRESS(($AN664-1)*36+($AO664-1)*12+$AP664+4,COLUMN())),INDIRECT(ADDRESS(($AN664-1)*3+$AO664+5,$AP664+7)))&gt;=1,0,INDIRECT(ADDRESS(($AN664-1)*3+$AO664+5,$AP664+7)))))</f>
        <v>0</v>
      </c>
      <c r="AR664" s="468">
        <f ca="1">COUNTIF(INDIRECT("H"&amp;(ROW()+12*(($AN664-1)*3+$AO664)-ROW())/12+5):INDIRECT("S"&amp;(ROW()+12*(($AN664-1)*3+$AO664)-ROW())/12+5),AQ664)</f>
        <v>0</v>
      </c>
      <c r="AS664" s="476">
        <f ca="1">IF($AP664=1,IF(INDIRECT(ADDRESS(($AN664-1)*3+$AO664+5,$AP664+20))="",0,INDIRECT(ADDRESS(($AN664-1)*3+$AO664+5,$AP664+20))),IF(INDIRECT(ADDRESS(($AN664-1)*3+$AO664+5,$AP664+20))="",0,IF(COUNTIF(INDIRECT(ADDRESS(($AN664-1)*36+($AO664-1)*12+6,COLUMN())):INDIRECT(ADDRESS(($AN664-1)*36+($AO664-1)*12+$AP664+4,COLUMN())),INDIRECT(ADDRESS(($AN664-1)*3+$AO664+5,$AP664+20)))&gt;=1,0,INDIRECT(ADDRESS(($AN664-1)*3+$AO664+5,$AP664+20)))))</f>
        <v>0</v>
      </c>
      <c r="AT664" s="468">
        <f ca="1">COUNTIF(INDIRECT("U"&amp;(ROW()+12*(($AN664-1)*3+$AO664)-ROW())/12+5):INDIRECT("AF"&amp;(ROW()+12*(($AN664-1)*3+$AO664)-ROW())/12+5),AS664)</f>
        <v>0</v>
      </c>
      <c r="AU664" s="468">
        <f ca="1">IF(AND(AQ664+AS664&gt;0,AR664+AT664&gt;0),COUNTIF(AU$6:AU663,"&gt;0")+1,0)</f>
        <v>0</v>
      </c>
    </row>
    <row r="665" spans="40:47" x14ac:dyDescent="0.15">
      <c r="AN665" s="468">
        <v>19</v>
      </c>
      <c r="AO665" s="468">
        <v>1</v>
      </c>
      <c r="AP665" s="468">
        <v>12</v>
      </c>
      <c r="AQ665" s="476">
        <f ca="1">IF($AP665=1,IF(INDIRECT(ADDRESS(($AN665-1)*3+$AO665+5,$AP665+7))="",0,INDIRECT(ADDRESS(($AN665-1)*3+$AO665+5,$AP665+7))),IF(INDIRECT(ADDRESS(($AN665-1)*3+$AO665+5,$AP665+7))="",0,IF(COUNTIF(INDIRECT(ADDRESS(($AN665-1)*36+($AO665-1)*12+6,COLUMN())):INDIRECT(ADDRESS(($AN665-1)*36+($AO665-1)*12+$AP665+4,COLUMN())),INDIRECT(ADDRESS(($AN665-1)*3+$AO665+5,$AP665+7)))&gt;=1,0,INDIRECT(ADDRESS(($AN665-1)*3+$AO665+5,$AP665+7)))))</f>
        <v>0</v>
      </c>
      <c r="AR665" s="468">
        <f ca="1">COUNTIF(INDIRECT("H"&amp;(ROW()+12*(($AN665-1)*3+$AO665)-ROW())/12+5):INDIRECT("S"&amp;(ROW()+12*(($AN665-1)*3+$AO665)-ROW())/12+5),AQ665)</f>
        <v>0</v>
      </c>
      <c r="AS665" s="476">
        <f ca="1">IF($AP665=1,IF(INDIRECT(ADDRESS(($AN665-1)*3+$AO665+5,$AP665+20))="",0,INDIRECT(ADDRESS(($AN665-1)*3+$AO665+5,$AP665+20))),IF(INDIRECT(ADDRESS(($AN665-1)*3+$AO665+5,$AP665+20))="",0,IF(COUNTIF(INDIRECT(ADDRESS(($AN665-1)*36+($AO665-1)*12+6,COLUMN())):INDIRECT(ADDRESS(($AN665-1)*36+($AO665-1)*12+$AP665+4,COLUMN())),INDIRECT(ADDRESS(($AN665-1)*3+$AO665+5,$AP665+20)))&gt;=1,0,INDIRECT(ADDRESS(($AN665-1)*3+$AO665+5,$AP665+20)))))</f>
        <v>0</v>
      </c>
      <c r="AT665" s="468">
        <f ca="1">COUNTIF(INDIRECT("U"&amp;(ROW()+12*(($AN665-1)*3+$AO665)-ROW())/12+5):INDIRECT("AF"&amp;(ROW()+12*(($AN665-1)*3+$AO665)-ROW())/12+5),AS665)</f>
        <v>0</v>
      </c>
      <c r="AU665" s="468">
        <f ca="1">IF(AND(AQ665+AS665&gt;0,AR665+AT665&gt;0),COUNTIF(AU$6:AU664,"&gt;0")+1,0)</f>
        <v>0</v>
      </c>
    </row>
    <row r="666" spans="40:47" x14ac:dyDescent="0.15">
      <c r="AN666" s="468">
        <v>19</v>
      </c>
      <c r="AO666" s="468">
        <v>2</v>
      </c>
      <c r="AP666" s="468">
        <v>1</v>
      </c>
      <c r="AQ666" s="476">
        <f ca="1">IF($AP666=1,IF(INDIRECT(ADDRESS(($AN666-1)*3+$AO666+5,$AP666+7))="",0,INDIRECT(ADDRESS(($AN666-1)*3+$AO666+5,$AP666+7))),IF(INDIRECT(ADDRESS(($AN666-1)*3+$AO666+5,$AP666+7))="",0,IF(COUNTIF(INDIRECT(ADDRESS(($AN666-1)*36+($AO666-1)*12+6,COLUMN())):INDIRECT(ADDRESS(($AN666-1)*36+($AO666-1)*12+$AP666+4,COLUMN())),INDIRECT(ADDRESS(($AN666-1)*3+$AO666+5,$AP666+7)))&gt;=1,0,INDIRECT(ADDRESS(($AN666-1)*3+$AO666+5,$AP666+7)))))</f>
        <v>0</v>
      </c>
      <c r="AR666" s="468">
        <f ca="1">COUNTIF(INDIRECT("H"&amp;(ROW()+12*(($AN666-1)*3+$AO666)-ROW())/12+5):INDIRECT("S"&amp;(ROW()+12*(($AN666-1)*3+$AO666)-ROW())/12+5),AQ666)</f>
        <v>0</v>
      </c>
      <c r="AS666" s="476">
        <f ca="1">IF($AP666=1,IF(INDIRECT(ADDRESS(($AN666-1)*3+$AO666+5,$AP666+20))="",0,INDIRECT(ADDRESS(($AN666-1)*3+$AO666+5,$AP666+20))),IF(INDIRECT(ADDRESS(($AN666-1)*3+$AO666+5,$AP666+20))="",0,IF(COUNTIF(INDIRECT(ADDRESS(($AN666-1)*36+($AO666-1)*12+6,COLUMN())):INDIRECT(ADDRESS(($AN666-1)*36+($AO666-1)*12+$AP666+4,COLUMN())),INDIRECT(ADDRESS(($AN666-1)*3+$AO666+5,$AP666+20)))&gt;=1,0,INDIRECT(ADDRESS(($AN666-1)*3+$AO666+5,$AP666+20)))))</f>
        <v>0</v>
      </c>
      <c r="AT666" s="468">
        <f ca="1">COUNTIF(INDIRECT("U"&amp;(ROW()+12*(($AN666-1)*3+$AO666)-ROW())/12+5):INDIRECT("AF"&amp;(ROW()+12*(($AN666-1)*3+$AO666)-ROW())/12+5),AS666)</f>
        <v>0</v>
      </c>
      <c r="AU666" s="468">
        <f ca="1">IF(AND(AQ666+AS666&gt;0,AR666+AT666&gt;0),COUNTIF(AU$6:AU665,"&gt;0")+1,0)</f>
        <v>0</v>
      </c>
    </row>
    <row r="667" spans="40:47" x14ac:dyDescent="0.15">
      <c r="AN667" s="468">
        <v>19</v>
      </c>
      <c r="AO667" s="468">
        <v>2</v>
      </c>
      <c r="AP667" s="468">
        <v>2</v>
      </c>
      <c r="AQ667" s="476">
        <f ca="1">IF($AP667=1,IF(INDIRECT(ADDRESS(($AN667-1)*3+$AO667+5,$AP667+7))="",0,INDIRECT(ADDRESS(($AN667-1)*3+$AO667+5,$AP667+7))),IF(INDIRECT(ADDRESS(($AN667-1)*3+$AO667+5,$AP667+7))="",0,IF(COUNTIF(INDIRECT(ADDRESS(($AN667-1)*36+($AO667-1)*12+6,COLUMN())):INDIRECT(ADDRESS(($AN667-1)*36+($AO667-1)*12+$AP667+4,COLUMN())),INDIRECT(ADDRESS(($AN667-1)*3+$AO667+5,$AP667+7)))&gt;=1,0,INDIRECT(ADDRESS(($AN667-1)*3+$AO667+5,$AP667+7)))))</f>
        <v>0</v>
      </c>
      <c r="AR667" s="468">
        <f ca="1">COUNTIF(INDIRECT("H"&amp;(ROW()+12*(($AN667-1)*3+$AO667)-ROW())/12+5):INDIRECT("S"&amp;(ROW()+12*(($AN667-1)*3+$AO667)-ROW())/12+5),AQ667)</f>
        <v>0</v>
      </c>
      <c r="AS667" s="476">
        <f ca="1">IF($AP667=1,IF(INDIRECT(ADDRESS(($AN667-1)*3+$AO667+5,$AP667+20))="",0,INDIRECT(ADDRESS(($AN667-1)*3+$AO667+5,$AP667+20))),IF(INDIRECT(ADDRESS(($AN667-1)*3+$AO667+5,$AP667+20))="",0,IF(COUNTIF(INDIRECT(ADDRESS(($AN667-1)*36+($AO667-1)*12+6,COLUMN())):INDIRECT(ADDRESS(($AN667-1)*36+($AO667-1)*12+$AP667+4,COLUMN())),INDIRECT(ADDRESS(($AN667-1)*3+$AO667+5,$AP667+20)))&gt;=1,0,INDIRECT(ADDRESS(($AN667-1)*3+$AO667+5,$AP667+20)))))</f>
        <v>0</v>
      </c>
      <c r="AT667" s="468">
        <f ca="1">COUNTIF(INDIRECT("U"&amp;(ROW()+12*(($AN667-1)*3+$AO667)-ROW())/12+5):INDIRECT("AF"&amp;(ROW()+12*(($AN667-1)*3+$AO667)-ROW())/12+5),AS667)</f>
        <v>0</v>
      </c>
      <c r="AU667" s="468">
        <f ca="1">IF(AND(AQ667+AS667&gt;0,AR667+AT667&gt;0),COUNTIF(AU$6:AU666,"&gt;0")+1,0)</f>
        <v>0</v>
      </c>
    </row>
    <row r="668" spans="40:47" x14ac:dyDescent="0.15">
      <c r="AN668" s="468">
        <v>19</v>
      </c>
      <c r="AO668" s="468">
        <v>2</v>
      </c>
      <c r="AP668" s="468">
        <v>3</v>
      </c>
      <c r="AQ668" s="476">
        <f ca="1">IF($AP668=1,IF(INDIRECT(ADDRESS(($AN668-1)*3+$AO668+5,$AP668+7))="",0,INDIRECT(ADDRESS(($AN668-1)*3+$AO668+5,$AP668+7))),IF(INDIRECT(ADDRESS(($AN668-1)*3+$AO668+5,$AP668+7))="",0,IF(COUNTIF(INDIRECT(ADDRESS(($AN668-1)*36+($AO668-1)*12+6,COLUMN())):INDIRECT(ADDRESS(($AN668-1)*36+($AO668-1)*12+$AP668+4,COLUMN())),INDIRECT(ADDRESS(($AN668-1)*3+$AO668+5,$AP668+7)))&gt;=1,0,INDIRECT(ADDRESS(($AN668-1)*3+$AO668+5,$AP668+7)))))</f>
        <v>0</v>
      </c>
      <c r="AR668" s="468">
        <f ca="1">COUNTIF(INDIRECT("H"&amp;(ROW()+12*(($AN668-1)*3+$AO668)-ROW())/12+5):INDIRECT("S"&amp;(ROW()+12*(($AN668-1)*3+$AO668)-ROW())/12+5),AQ668)</f>
        <v>0</v>
      </c>
      <c r="AS668" s="476">
        <f ca="1">IF($AP668=1,IF(INDIRECT(ADDRESS(($AN668-1)*3+$AO668+5,$AP668+20))="",0,INDIRECT(ADDRESS(($AN668-1)*3+$AO668+5,$AP668+20))),IF(INDIRECT(ADDRESS(($AN668-1)*3+$AO668+5,$AP668+20))="",0,IF(COUNTIF(INDIRECT(ADDRESS(($AN668-1)*36+($AO668-1)*12+6,COLUMN())):INDIRECT(ADDRESS(($AN668-1)*36+($AO668-1)*12+$AP668+4,COLUMN())),INDIRECT(ADDRESS(($AN668-1)*3+$AO668+5,$AP668+20)))&gt;=1,0,INDIRECT(ADDRESS(($AN668-1)*3+$AO668+5,$AP668+20)))))</f>
        <v>0</v>
      </c>
      <c r="AT668" s="468">
        <f ca="1">COUNTIF(INDIRECT("U"&amp;(ROW()+12*(($AN668-1)*3+$AO668)-ROW())/12+5):INDIRECT("AF"&amp;(ROW()+12*(($AN668-1)*3+$AO668)-ROW())/12+5),AS668)</f>
        <v>0</v>
      </c>
      <c r="AU668" s="468">
        <f ca="1">IF(AND(AQ668+AS668&gt;0,AR668+AT668&gt;0),COUNTIF(AU$6:AU667,"&gt;0")+1,0)</f>
        <v>0</v>
      </c>
    </row>
    <row r="669" spans="40:47" x14ac:dyDescent="0.15">
      <c r="AN669" s="468">
        <v>19</v>
      </c>
      <c r="AO669" s="468">
        <v>2</v>
      </c>
      <c r="AP669" s="468">
        <v>4</v>
      </c>
      <c r="AQ669" s="476">
        <f ca="1">IF($AP669=1,IF(INDIRECT(ADDRESS(($AN669-1)*3+$AO669+5,$AP669+7))="",0,INDIRECT(ADDRESS(($AN669-1)*3+$AO669+5,$AP669+7))),IF(INDIRECT(ADDRESS(($AN669-1)*3+$AO669+5,$AP669+7))="",0,IF(COUNTIF(INDIRECT(ADDRESS(($AN669-1)*36+($AO669-1)*12+6,COLUMN())):INDIRECT(ADDRESS(($AN669-1)*36+($AO669-1)*12+$AP669+4,COLUMN())),INDIRECT(ADDRESS(($AN669-1)*3+$AO669+5,$AP669+7)))&gt;=1,0,INDIRECT(ADDRESS(($AN669-1)*3+$AO669+5,$AP669+7)))))</f>
        <v>0</v>
      </c>
      <c r="AR669" s="468">
        <f ca="1">COUNTIF(INDIRECT("H"&amp;(ROW()+12*(($AN669-1)*3+$AO669)-ROW())/12+5):INDIRECT("S"&amp;(ROW()+12*(($AN669-1)*3+$AO669)-ROW())/12+5),AQ669)</f>
        <v>0</v>
      </c>
      <c r="AS669" s="476">
        <f ca="1">IF($AP669=1,IF(INDIRECT(ADDRESS(($AN669-1)*3+$AO669+5,$AP669+20))="",0,INDIRECT(ADDRESS(($AN669-1)*3+$AO669+5,$AP669+20))),IF(INDIRECT(ADDRESS(($AN669-1)*3+$AO669+5,$AP669+20))="",0,IF(COUNTIF(INDIRECT(ADDRESS(($AN669-1)*36+($AO669-1)*12+6,COLUMN())):INDIRECT(ADDRESS(($AN669-1)*36+($AO669-1)*12+$AP669+4,COLUMN())),INDIRECT(ADDRESS(($AN669-1)*3+$AO669+5,$AP669+20)))&gt;=1,0,INDIRECT(ADDRESS(($AN669-1)*3+$AO669+5,$AP669+20)))))</f>
        <v>0</v>
      </c>
      <c r="AT669" s="468">
        <f ca="1">COUNTIF(INDIRECT("U"&amp;(ROW()+12*(($AN669-1)*3+$AO669)-ROW())/12+5):INDIRECT("AF"&amp;(ROW()+12*(($AN669-1)*3+$AO669)-ROW())/12+5),AS669)</f>
        <v>0</v>
      </c>
      <c r="AU669" s="468">
        <f ca="1">IF(AND(AQ669+AS669&gt;0,AR669+AT669&gt;0),COUNTIF(AU$6:AU668,"&gt;0")+1,0)</f>
        <v>0</v>
      </c>
    </row>
    <row r="670" spans="40:47" x14ac:dyDescent="0.15">
      <c r="AN670" s="468">
        <v>19</v>
      </c>
      <c r="AO670" s="468">
        <v>2</v>
      </c>
      <c r="AP670" s="468">
        <v>5</v>
      </c>
      <c r="AQ670" s="476">
        <f ca="1">IF($AP670=1,IF(INDIRECT(ADDRESS(($AN670-1)*3+$AO670+5,$AP670+7))="",0,INDIRECT(ADDRESS(($AN670-1)*3+$AO670+5,$AP670+7))),IF(INDIRECT(ADDRESS(($AN670-1)*3+$AO670+5,$AP670+7))="",0,IF(COUNTIF(INDIRECT(ADDRESS(($AN670-1)*36+($AO670-1)*12+6,COLUMN())):INDIRECT(ADDRESS(($AN670-1)*36+($AO670-1)*12+$AP670+4,COLUMN())),INDIRECT(ADDRESS(($AN670-1)*3+$AO670+5,$AP670+7)))&gt;=1,0,INDIRECT(ADDRESS(($AN670-1)*3+$AO670+5,$AP670+7)))))</f>
        <v>0</v>
      </c>
      <c r="AR670" s="468">
        <f ca="1">COUNTIF(INDIRECT("H"&amp;(ROW()+12*(($AN670-1)*3+$AO670)-ROW())/12+5):INDIRECT("S"&amp;(ROW()+12*(($AN670-1)*3+$AO670)-ROW())/12+5),AQ670)</f>
        <v>0</v>
      </c>
      <c r="AS670" s="476">
        <f ca="1">IF($AP670=1,IF(INDIRECT(ADDRESS(($AN670-1)*3+$AO670+5,$AP670+20))="",0,INDIRECT(ADDRESS(($AN670-1)*3+$AO670+5,$AP670+20))),IF(INDIRECT(ADDRESS(($AN670-1)*3+$AO670+5,$AP670+20))="",0,IF(COUNTIF(INDIRECT(ADDRESS(($AN670-1)*36+($AO670-1)*12+6,COLUMN())):INDIRECT(ADDRESS(($AN670-1)*36+($AO670-1)*12+$AP670+4,COLUMN())),INDIRECT(ADDRESS(($AN670-1)*3+$AO670+5,$AP670+20)))&gt;=1,0,INDIRECT(ADDRESS(($AN670-1)*3+$AO670+5,$AP670+20)))))</f>
        <v>0</v>
      </c>
      <c r="AT670" s="468">
        <f ca="1">COUNTIF(INDIRECT("U"&amp;(ROW()+12*(($AN670-1)*3+$AO670)-ROW())/12+5):INDIRECT("AF"&amp;(ROW()+12*(($AN670-1)*3+$AO670)-ROW())/12+5),AS670)</f>
        <v>0</v>
      </c>
      <c r="AU670" s="468">
        <f ca="1">IF(AND(AQ670+AS670&gt;0,AR670+AT670&gt;0),COUNTIF(AU$6:AU669,"&gt;0")+1,0)</f>
        <v>0</v>
      </c>
    </row>
    <row r="671" spans="40:47" x14ac:dyDescent="0.15">
      <c r="AN671" s="468">
        <v>19</v>
      </c>
      <c r="AO671" s="468">
        <v>2</v>
      </c>
      <c r="AP671" s="468">
        <v>6</v>
      </c>
      <c r="AQ671" s="476">
        <f ca="1">IF($AP671=1,IF(INDIRECT(ADDRESS(($AN671-1)*3+$AO671+5,$AP671+7))="",0,INDIRECT(ADDRESS(($AN671-1)*3+$AO671+5,$AP671+7))),IF(INDIRECT(ADDRESS(($AN671-1)*3+$AO671+5,$AP671+7))="",0,IF(COUNTIF(INDIRECT(ADDRESS(($AN671-1)*36+($AO671-1)*12+6,COLUMN())):INDIRECT(ADDRESS(($AN671-1)*36+($AO671-1)*12+$AP671+4,COLUMN())),INDIRECT(ADDRESS(($AN671-1)*3+$AO671+5,$AP671+7)))&gt;=1,0,INDIRECT(ADDRESS(($AN671-1)*3+$AO671+5,$AP671+7)))))</f>
        <v>0</v>
      </c>
      <c r="AR671" s="468">
        <f ca="1">COUNTIF(INDIRECT("H"&amp;(ROW()+12*(($AN671-1)*3+$AO671)-ROW())/12+5):INDIRECT("S"&amp;(ROW()+12*(($AN671-1)*3+$AO671)-ROW())/12+5),AQ671)</f>
        <v>0</v>
      </c>
      <c r="AS671" s="476">
        <f ca="1">IF($AP671=1,IF(INDIRECT(ADDRESS(($AN671-1)*3+$AO671+5,$AP671+20))="",0,INDIRECT(ADDRESS(($AN671-1)*3+$AO671+5,$AP671+20))),IF(INDIRECT(ADDRESS(($AN671-1)*3+$AO671+5,$AP671+20))="",0,IF(COUNTIF(INDIRECT(ADDRESS(($AN671-1)*36+($AO671-1)*12+6,COLUMN())):INDIRECT(ADDRESS(($AN671-1)*36+($AO671-1)*12+$AP671+4,COLUMN())),INDIRECT(ADDRESS(($AN671-1)*3+$AO671+5,$AP671+20)))&gt;=1,0,INDIRECT(ADDRESS(($AN671-1)*3+$AO671+5,$AP671+20)))))</f>
        <v>0</v>
      </c>
      <c r="AT671" s="468">
        <f ca="1">COUNTIF(INDIRECT("U"&amp;(ROW()+12*(($AN671-1)*3+$AO671)-ROW())/12+5):INDIRECT("AF"&amp;(ROW()+12*(($AN671-1)*3+$AO671)-ROW())/12+5),AS671)</f>
        <v>0</v>
      </c>
      <c r="AU671" s="468">
        <f ca="1">IF(AND(AQ671+AS671&gt;0,AR671+AT671&gt;0),COUNTIF(AU$6:AU670,"&gt;0")+1,0)</f>
        <v>0</v>
      </c>
    </row>
    <row r="672" spans="40:47" x14ac:dyDescent="0.15">
      <c r="AN672" s="468">
        <v>19</v>
      </c>
      <c r="AO672" s="468">
        <v>2</v>
      </c>
      <c r="AP672" s="468">
        <v>7</v>
      </c>
      <c r="AQ672" s="476">
        <f ca="1">IF($AP672=1,IF(INDIRECT(ADDRESS(($AN672-1)*3+$AO672+5,$AP672+7))="",0,INDIRECT(ADDRESS(($AN672-1)*3+$AO672+5,$AP672+7))),IF(INDIRECT(ADDRESS(($AN672-1)*3+$AO672+5,$AP672+7))="",0,IF(COUNTIF(INDIRECT(ADDRESS(($AN672-1)*36+($AO672-1)*12+6,COLUMN())):INDIRECT(ADDRESS(($AN672-1)*36+($AO672-1)*12+$AP672+4,COLUMN())),INDIRECT(ADDRESS(($AN672-1)*3+$AO672+5,$AP672+7)))&gt;=1,0,INDIRECT(ADDRESS(($AN672-1)*3+$AO672+5,$AP672+7)))))</f>
        <v>0</v>
      </c>
      <c r="AR672" s="468">
        <f ca="1">COUNTIF(INDIRECT("H"&amp;(ROW()+12*(($AN672-1)*3+$AO672)-ROW())/12+5):INDIRECT("S"&amp;(ROW()+12*(($AN672-1)*3+$AO672)-ROW())/12+5),AQ672)</f>
        <v>0</v>
      </c>
      <c r="AS672" s="476">
        <f ca="1">IF($AP672=1,IF(INDIRECT(ADDRESS(($AN672-1)*3+$AO672+5,$AP672+20))="",0,INDIRECT(ADDRESS(($AN672-1)*3+$AO672+5,$AP672+20))),IF(INDIRECT(ADDRESS(($AN672-1)*3+$AO672+5,$AP672+20))="",0,IF(COUNTIF(INDIRECT(ADDRESS(($AN672-1)*36+($AO672-1)*12+6,COLUMN())):INDIRECT(ADDRESS(($AN672-1)*36+($AO672-1)*12+$AP672+4,COLUMN())),INDIRECT(ADDRESS(($AN672-1)*3+$AO672+5,$AP672+20)))&gt;=1,0,INDIRECT(ADDRESS(($AN672-1)*3+$AO672+5,$AP672+20)))))</f>
        <v>0</v>
      </c>
      <c r="AT672" s="468">
        <f ca="1">COUNTIF(INDIRECT("U"&amp;(ROW()+12*(($AN672-1)*3+$AO672)-ROW())/12+5):INDIRECT("AF"&amp;(ROW()+12*(($AN672-1)*3+$AO672)-ROW())/12+5),AS672)</f>
        <v>0</v>
      </c>
      <c r="AU672" s="468">
        <f ca="1">IF(AND(AQ672+AS672&gt;0,AR672+AT672&gt;0),COUNTIF(AU$6:AU671,"&gt;0")+1,0)</f>
        <v>0</v>
      </c>
    </row>
    <row r="673" spans="40:47" x14ac:dyDescent="0.15">
      <c r="AN673" s="468">
        <v>19</v>
      </c>
      <c r="AO673" s="468">
        <v>2</v>
      </c>
      <c r="AP673" s="468">
        <v>8</v>
      </c>
      <c r="AQ673" s="476">
        <f ca="1">IF($AP673=1,IF(INDIRECT(ADDRESS(($AN673-1)*3+$AO673+5,$AP673+7))="",0,INDIRECT(ADDRESS(($AN673-1)*3+$AO673+5,$AP673+7))),IF(INDIRECT(ADDRESS(($AN673-1)*3+$AO673+5,$AP673+7))="",0,IF(COUNTIF(INDIRECT(ADDRESS(($AN673-1)*36+($AO673-1)*12+6,COLUMN())):INDIRECT(ADDRESS(($AN673-1)*36+($AO673-1)*12+$AP673+4,COLUMN())),INDIRECT(ADDRESS(($AN673-1)*3+$AO673+5,$AP673+7)))&gt;=1,0,INDIRECT(ADDRESS(($AN673-1)*3+$AO673+5,$AP673+7)))))</f>
        <v>0</v>
      </c>
      <c r="AR673" s="468">
        <f ca="1">COUNTIF(INDIRECT("H"&amp;(ROW()+12*(($AN673-1)*3+$AO673)-ROW())/12+5):INDIRECT("S"&amp;(ROW()+12*(($AN673-1)*3+$AO673)-ROW())/12+5),AQ673)</f>
        <v>0</v>
      </c>
      <c r="AS673" s="476">
        <f ca="1">IF($AP673=1,IF(INDIRECT(ADDRESS(($AN673-1)*3+$AO673+5,$AP673+20))="",0,INDIRECT(ADDRESS(($AN673-1)*3+$AO673+5,$AP673+20))),IF(INDIRECT(ADDRESS(($AN673-1)*3+$AO673+5,$AP673+20))="",0,IF(COUNTIF(INDIRECT(ADDRESS(($AN673-1)*36+($AO673-1)*12+6,COLUMN())):INDIRECT(ADDRESS(($AN673-1)*36+($AO673-1)*12+$AP673+4,COLUMN())),INDIRECT(ADDRESS(($AN673-1)*3+$AO673+5,$AP673+20)))&gt;=1,0,INDIRECT(ADDRESS(($AN673-1)*3+$AO673+5,$AP673+20)))))</f>
        <v>0</v>
      </c>
      <c r="AT673" s="468">
        <f ca="1">COUNTIF(INDIRECT("U"&amp;(ROW()+12*(($AN673-1)*3+$AO673)-ROW())/12+5):INDIRECT("AF"&amp;(ROW()+12*(($AN673-1)*3+$AO673)-ROW())/12+5),AS673)</f>
        <v>0</v>
      </c>
      <c r="AU673" s="468">
        <f ca="1">IF(AND(AQ673+AS673&gt;0,AR673+AT673&gt;0),COUNTIF(AU$6:AU672,"&gt;0")+1,0)</f>
        <v>0</v>
      </c>
    </row>
    <row r="674" spans="40:47" x14ac:dyDescent="0.15">
      <c r="AN674" s="468">
        <v>19</v>
      </c>
      <c r="AO674" s="468">
        <v>2</v>
      </c>
      <c r="AP674" s="468">
        <v>9</v>
      </c>
      <c r="AQ674" s="476">
        <f ca="1">IF($AP674=1,IF(INDIRECT(ADDRESS(($AN674-1)*3+$AO674+5,$AP674+7))="",0,INDIRECT(ADDRESS(($AN674-1)*3+$AO674+5,$AP674+7))),IF(INDIRECT(ADDRESS(($AN674-1)*3+$AO674+5,$AP674+7))="",0,IF(COUNTIF(INDIRECT(ADDRESS(($AN674-1)*36+($AO674-1)*12+6,COLUMN())):INDIRECT(ADDRESS(($AN674-1)*36+($AO674-1)*12+$AP674+4,COLUMN())),INDIRECT(ADDRESS(($AN674-1)*3+$AO674+5,$AP674+7)))&gt;=1,0,INDIRECT(ADDRESS(($AN674-1)*3+$AO674+5,$AP674+7)))))</f>
        <v>0</v>
      </c>
      <c r="AR674" s="468">
        <f ca="1">COUNTIF(INDIRECT("H"&amp;(ROW()+12*(($AN674-1)*3+$AO674)-ROW())/12+5):INDIRECT("S"&amp;(ROW()+12*(($AN674-1)*3+$AO674)-ROW())/12+5),AQ674)</f>
        <v>0</v>
      </c>
      <c r="AS674" s="476">
        <f ca="1">IF($AP674=1,IF(INDIRECT(ADDRESS(($AN674-1)*3+$AO674+5,$AP674+20))="",0,INDIRECT(ADDRESS(($AN674-1)*3+$AO674+5,$AP674+20))),IF(INDIRECT(ADDRESS(($AN674-1)*3+$AO674+5,$AP674+20))="",0,IF(COUNTIF(INDIRECT(ADDRESS(($AN674-1)*36+($AO674-1)*12+6,COLUMN())):INDIRECT(ADDRESS(($AN674-1)*36+($AO674-1)*12+$AP674+4,COLUMN())),INDIRECT(ADDRESS(($AN674-1)*3+$AO674+5,$AP674+20)))&gt;=1,0,INDIRECT(ADDRESS(($AN674-1)*3+$AO674+5,$AP674+20)))))</f>
        <v>0</v>
      </c>
      <c r="AT674" s="468">
        <f ca="1">COUNTIF(INDIRECT("U"&amp;(ROW()+12*(($AN674-1)*3+$AO674)-ROW())/12+5):INDIRECT("AF"&amp;(ROW()+12*(($AN674-1)*3+$AO674)-ROW())/12+5),AS674)</f>
        <v>0</v>
      </c>
      <c r="AU674" s="468">
        <f ca="1">IF(AND(AQ674+AS674&gt;0,AR674+AT674&gt;0),COUNTIF(AU$6:AU673,"&gt;0")+1,0)</f>
        <v>0</v>
      </c>
    </row>
    <row r="675" spans="40:47" x14ac:dyDescent="0.15">
      <c r="AN675" s="468">
        <v>19</v>
      </c>
      <c r="AO675" s="468">
        <v>2</v>
      </c>
      <c r="AP675" s="468">
        <v>10</v>
      </c>
      <c r="AQ675" s="476">
        <f ca="1">IF($AP675=1,IF(INDIRECT(ADDRESS(($AN675-1)*3+$AO675+5,$AP675+7))="",0,INDIRECT(ADDRESS(($AN675-1)*3+$AO675+5,$AP675+7))),IF(INDIRECT(ADDRESS(($AN675-1)*3+$AO675+5,$AP675+7))="",0,IF(COUNTIF(INDIRECT(ADDRESS(($AN675-1)*36+($AO675-1)*12+6,COLUMN())):INDIRECT(ADDRESS(($AN675-1)*36+($AO675-1)*12+$AP675+4,COLUMN())),INDIRECT(ADDRESS(($AN675-1)*3+$AO675+5,$AP675+7)))&gt;=1,0,INDIRECT(ADDRESS(($AN675-1)*3+$AO675+5,$AP675+7)))))</f>
        <v>0</v>
      </c>
      <c r="AR675" s="468">
        <f ca="1">COUNTIF(INDIRECT("H"&amp;(ROW()+12*(($AN675-1)*3+$AO675)-ROW())/12+5):INDIRECT("S"&amp;(ROW()+12*(($AN675-1)*3+$AO675)-ROW())/12+5),AQ675)</f>
        <v>0</v>
      </c>
      <c r="AS675" s="476">
        <f ca="1">IF($AP675=1,IF(INDIRECT(ADDRESS(($AN675-1)*3+$AO675+5,$AP675+20))="",0,INDIRECT(ADDRESS(($AN675-1)*3+$AO675+5,$AP675+20))),IF(INDIRECT(ADDRESS(($AN675-1)*3+$AO675+5,$AP675+20))="",0,IF(COUNTIF(INDIRECT(ADDRESS(($AN675-1)*36+($AO675-1)*12+6,COLUMN())):INDIRECT(ADDRESS(($AN675-1)*36+($AO675-1)*12+$AP675+4,COLUMN())),INDIRECT(ADDRESS(($AN675-1)*3+$AO675+5,$AP675+20)))&gt;=1,0,INDIRECT(ADDRESS(($AN675-1)*3+$AO675+5,$AP675+20)))))</f>
        <v>0</v>
      </c>
      <c r="AT675" s="468">
        <f ca="1">COUNTIF(INDIRECT("U"&amp;(ROW()+12*(($AN675-1)*3+$AO675)-ROW())/12+5):INDIRECT("AF"&amp;(ROW()+12*(($AN675-1)*3+$AO675)-ROW())/12+5),AS675)</f>
        <v>0</v>
      </c>
      <c r="AU675" s="468">
        <f ca="1">IF(AND(AQ675+AS675&gt;0,AR675+AT675&gt;0),COUNTIF(AU$6:AU674,"&gt;0")+1,0)</f>
        <v>0</v>
      </c>
    </row>
    <row r="676" spans="40:47" x14ac:dyDescent="0.15">
      <c r="AN676" s="468">
        <v>19</v>
      </c>
      <c r="AO676" s="468">
        <v>2</v>
      </c>
      <c r="AP676" s="468">
        <v>11</v>
      </c>
      <c r="AQ676" s="476">
        <f ca="1">IF($AP676=1,IF(INDIRECT(ADDRESS(($AN676-1)*3+$AO676+5,$AP676+7))="",0,INDIRECT(ADDRESS(($AN676-1)*3+$AO676+5,$AP676+7))),IF(INDIRECT(ADDRESS(($AN676-1)*3+$AO676+5,$AP676+7))="",0,IF(COUNTIF(INDIRECT(ADDRESS(($AN676-1)*36+($AO676-1)*12+6,COLUMN())):INDIRECT(ADDRESS(($AN676-1)*36+($AO676-1)*12+$AP676+4,COLUMN())),INDIRECT(ADDRESS(($AN676-1)*3+$AO676+5,$AP676+7)))&gt;=1,0,INDIRECT(ADDRESS(($AN676-1)*3+$AO676+5,$AP676+7)))))</f>
        <v>0</v>
      </c>
      <c r="AR676" s="468">
        <f ca="1">COUNTIF(INDIRECT("H"&amp;(ROW()+12*(($AN676-1)*3+$AO676)-ROW())/12+5):INDIRECT("S"&amp;(ROW()+12*(($AN676-1)*3+$AO676)-ROW())/12+5),AQ676)</f>
        <v>0</v>
      </c>
      <c r="AS676" s="476">
        <f ca="1">IF($AP676=1,IF(INDIRECT(ADDRESS(($AN676-1)*3+$AO676+5,$AP676+20))="",0,INDIRECT(ADDRESS(($AN676-1)*3+$AO676+5,$AP676+20))),IF(INDIRECT(ADDRESS(($AN676-1)*3+$AO676+5,$AP676+20))="",0,IF(COUNTIF(INDIRECT(ADDRESS(($AN676-1)*36+($AO676-1)*12+6,COLUMN())):INDIRECT(ADDRESS(($AN676-1)*36+($AO676-1)*12+$AP676+4,COLUMN())),INDIRECT(ADDRESS(($AN676-1)*3+$AO676+5,$AP676+20)))&gt;=1,0,INDIRECT(ADDRESS(($AN676-1)*3+$AO676+5,$AP676+20)))))</f>
        <v>0</v>
      </c>
      <c r="AT676" s="468">
        <f ca="1">COUNTIF(INDIRECT("U"&amp;(ROW()+12*(($AN676-1)*3+$AO676)-ROW())/12+5):INDIRECT("AF"&amp;(ROW()+12*(($AN676-1)*3+$AO676)-ROW())/12+5),AS676)</f>
        <v>0</v>
      </c>
      <c r="AU676" s="468">
        <f ca="1">IF(AND(AQ676+AS676&gt;0,AR676+AT676&gt;0),COUNTIF(AU$6:AU675,"&gt;0")+1,0)</f>
        <v>0</v>
      </c>
    </row>
    <row r="677" spans="40:47" x14ac:dyDescent="0.15">
      <c r="AN677" s="468">
        <v>19</v>
      </c>
      <c r="AO677" s="468">
        <v>2</v>
      </c>
      <c r="AP677" s="468">
        <v>12</v>
      </c>
      <c r="AQ677" s="476">
        <f ca="1">IF($AP677=1,IF(INDIRECT(ADDRESS(($AN677-1)*3+$AO677+5,$AP677+7))="",0,INDIRECT(ADDRESS(($AN677-1)*3+$AO677+5,$AP677+7))),IF(INDIRECT(ADDRESS(($AN677-1)*3+$AO677+5,$AP677+7))="",0,IF(COUNTIF(INDIRECT(ADDRESS(($AN677-1)*36+($AO677-1)*12+6,COLUMN())):INDIRECT(ADDRESS(($AN677-1)*36+($AO677-1)*12+$AP677+4,COLUMN())),INDIRECT(ADDRESS(($AN677-1)*3+$AO677+5,$AP677+7)))&gt;=1,0,INDIRECT(ADDRESS(($AN677-1)*3+$AO677+5,$AP677+7)))))</f>
        <v>0</v>
      </c>
      <c r="AR677" s="468">
        <f ca="1">COUNTIF(INDIRECT("H"&amp;(ROW()+12*(($AN677-1)*3+$AO677)-ROW())/12+5):INDIRECT("S"&amp;(ROW()+12*(($AN677-1)*3+$AO677)-ROW())/12+5),AQ677)</f>
        <v>0</v>
      </c>
      <c r="AS677" s="476">
        <f ca="1">IF($AP677=1,IF(INDIRECT(ADDRESS(($AN677-1)*3+$AO677+5,$AP677+20))="",0,INDIRECT(ADDRESS(($AN677-1)*3+$AO677+5,$AP677+20))),IF(INDIRECT(ADDRESS(($AN677-1)*3+$AO677+5,$AP677+20))="",0,IF(COUNTIF(INDIRECT(ADDRESS(($AN677-1)*36+($AO677-1)*12+6,COLUMN())):INDIRECT(ADDRESS(($AN677-1)*36+($AO677-1)*12+$AP677+4,COLUMN())),INDIRECT(ADDRESS(($AN677-1)*3+$AO677+5,$AP677+20)))&gt;=1,0,INDIRECT(ADDRESS(($AN677-1)*3+$AO677+5,$AP677+20)))))</f>
        <v>0</v>
      </c>
      <c r="AT677" s="468">
        <f ca="1">COUNTIF(INDIRECT("U"&amp;(ROW()+12*(($AN677-1)*3+$AO677)-ROW())/12+5):INDIRECT("AF"&amp;(ROW()+12*(($AN677-1)*3+$AO677)-ROW())/12+5),AS677)</f>
        <v>0</v>
      </c>
      <c r="AU677" s="468">
        <f ca="1">IF(AND(AQ677+AS677&gt;0,AR677+AT677&gt;0),COUNTIF(AU$6:AU676,"&gt;0")+1,0)</f>
        <v>0</v>
      </c>
    </row>
    <row r="678" spans="40:47" x14ac:dyDescent="0.15">
      <c r="AN678" s="468">
        <v>19</v>
      </c>
      <c r="AO678" s="468">
        <v>3</v>
      </c>
      <c r="AP678" s="468">
        <v>1</v>
      </c>
      <c r="AQ678" s="476">
        <f ca="1">IF($AP678=1,IF(INDIRECT(ADDRESS(($AN678-1)*3+$AO678+5,$AP678+7))="",0,INDIRECT(ADDRESS(($AN678-1)*3+$AO678+5,$AP678+7))),IF(INDIRECT(ADDRESS(($AN678-1)*3+$AO678+5,$AP678+7))="",0,IF(COUNTIF(INDIRECT(ADDRESS(($AN678-1)*36+($AO678-1)*12+6,COLUMN())):INDIRECT(ADDRESS(($AN678-1)*36+($AO678-1)*12+$AP678+4,COLUMN())),INDIRECT(ADDRESS(($AN678-1)*3+$AO678+5,$AP678+7)))&gt;=1,0,INDIRECT(ADDRESS(($AN678-1)*3+$AO678+5,$AP678+7)))))</f>
        <v>0</v>
      </c>
      <c r="AR678" s="468">
        <f ca="1">COUNTIF(INDIRECT("H"&amp;(ROW()+12*(($AN678-1)*3+$AO678)-ROW())/12+5):INDIRECT("S"&amp;(ROW()+12*(($AN678-1)*3+$AO678)-ROW())/12+5),AQ678)</f>
        <v>0</v>
      </c>
      <c r="AS678" s="476">
        <f ca="1">IF($AP678=1,IF(INDIRECT(ADDRESS(($AN678-1)*3+$AO678+5,$AP678+20))="",0,INDIRECT(ADDRESS(($AN678-1)*3+$AO678+5,$AP678+20))),IF(INDIRECT(ADDRESS(($AN678-1)*3+$AO678+5,$AP678+20))="",0,IF(COUNTIF(INDIRECT(ADDRESS(($AN678-1)*36+($AO678-1)*12+6,COLUMN())):INDIRECT(ADDRESS(($AN678-1)*36+($AO678-1)*12+$AP678+4,COLUMN())),INDIRECT(ADDRESS(($AN678-1)*3+$AO678+5,$AP678+20)))&gt;=1,0,INDIRECT(ADDRESS(($AN678-1)*3+$AO678+5,$AP678+20)))))</f>
        <v>0</v>
      </c>
      <c r="AT678" s="468">
        <f ca="1">COUNTIF(INDIRECT("U"&amp;(ROW()+12*(($AN678-1)*3+$AO678)-ROW())/12+5):INDIRECT("AF"&amp;(ROW()+12*(($AN678-1)*3+$AO678)-ROW())/12+5),AS678)</f>
        <v>0</v>
      </c>
      <c r="AU678" s="468">
        <f ca="1">IF(AND(AQ678+AS678&gt;0,AR678+AT678&gt;0),COUNTIF(AU$6:AU677,"&gt;0")+1,0)</f>
        <v>0</v>
      </c>
    </row>
    <row r="679" spans="40:47" x14ac:dyDescent="0.15">
      <c r="AN679" s="468">
        <v>19</v>
      </c>
      <c r="AO679" s="468">
        <v>3</v>
      </c>
      <c r="AP679" s="468">
        <v>2</v>
      </c>
      <c r="AQ679" s="476">
        <f ca="1">IF($AP679=1,IF(INDIRECT(ADDRESS(($AN679-1)*3+$AO679+5,$AP679+7))="",0,INDIRECT(ADDRESS(($AN679-1)*3+$AO679+5,$AP679+7))),IF(INDIRECT(ADDRESS(($AN679-1)*3+$AO679+5,$AP679+7))="",0,IF(COUNTIF(INDIRECT(ADDRESS(($AN679-1)*36+($AO679-1)*12+6,COLUMN())):INDIRECT(ADDRESS(($AN679-1)*36+($AO679-1)*12+$AP679+4,COLUMN())),INDIRECT(ADDRESS(($AN679-1)*3+$AO679+5,$AP679+7)))&gt;=1,0,INDIRECT(ADDRESS(($AN679-1)*3+$AO679+5,$AP679+7)))))</f>
        <v>0</v>
      </c>
      <c r="AR679" s="468">
        <f ca="1">COUNTIF(INDIRECT("H"&amp;(ROW()+12*(($AN679-1)*3+$AO679)-ROW())/12+5):INDIRECT("S"&amp;(ROW()+12*(($AN679-1)*3+$AO679)-ROW())/12+5),AQ679)</f>
        <v>0</v>
      </c>
      <c r="AS679" s="476">
        <f ca="1">IF($AP679=1,IF(INDIRECT(ADDRESS(($AN679-1)*3+$AO679+5,$AP679+20))="",0,INDIRECT(ADDRESS(($AN679-1)*3+$AO679+5,$AP679+20))),IF(INDIRECT(ADDRESS(($AN679-1)*3+$AO679+5,$AP679+20))="",0,IF(COUNTIF(INDIRECT(ADDRESS(($AN679-1)*36+($AO679-1)*12+6,COLUMN())):INDIRECT(ADDRESS(($AN679-1)*36+($AO679-1)*12+$AP679+4,COLUMN())),INDIRECT(ADDRESS(($AN679-1)*3+$AO679+5,$AP679+20)))&gt;=1,0,INDIRECT(ADDRESS(($AN679-1)*3+$AO679+5,$AP679+20)))))</f>
        <v>0</v>
      </c>
      <c r="AT679" s="468">
        <f ca="1">COUNTIF(INDIRECT("U"&amp;(ROW()+12*(($AN679-1)*3+$AO679)-ROW())/12+5):INDIRECT("AF"&amp;(ROW()+12*(($AN679-1)*3+$AO679)-ROW())/12+5),AS679)</f>
        <v>0</v>
      </c>
      <c r="AU679" s="468">
        <f ca="1">IF(AND(AQ679+AS679&gt;0,AR679+AT679&gt;0),COUNTIF(AU$6:AU678,"&gt;0")+1,0)</f>
        <v>0</v>
      </c>
    </row>
    <row r="680" spans="40:47" x14ac:dyDescent="0.15">
      <c r="AN680" s="468">
        <v>19</v>
      </c>
      <c r="AO680" s="468">
        <v>3</v>
      </c>
      <c r="AP680" s="468">
        <v>3</v>
      </c>
      <c r="AQ680" s="476">
        <f ca="1">IF($AP680=1,IF(INDIRECT(ADDRESS(($AN680-1)*3+$AO680+5,$AP680+7))="",0,INDIRECT(ADDRESS(($AN680-1)*3+$AO680+5,$AP680+7))),IF(INDIRECT(ADDRESS(($AN680-1)*3+$AO680+5,$AP680+7))="",0,IF(COUNTIF(INDIRECT(ADDRESS(($AN680-1)*36+($AO680-1)*12+6,COLUMN())):INDIRECT(ADDRESS(($AN680-1)*36+($AO680-1)*12+$AP680+4,COLUMN())),INDIRECT(ADDRESS(($AN680-1)*3+$AO680+5,$AP680+7)))&gt;=1,0,INDIRECT(ADDRESS(($AN680-1)*3+$AO680+5,$AP680+7)))))</f>
        <v>0</v>
      </c>
      <c r="AR680" s="468">
        <f ca="1">COUNTIF(INDIRECT("H"&amp;(ROW()+12*(($AN680-1)*3+$AO680)-ROW())/12+5):INDIRECT("S"&amp;(ROW()+12*(($AN680-1)*3+$AO680)-ROW())/12+5),AQ680)</f>
        <v>0</v>
      </c>
      <c r="AS680" s="476">
        <f ca="1">IF($AP680=1,IF(INDIRECT(ADDRESS(($AN680-1)*3+$AO680+5,$AP680+20))="",0,INDIRECT(ADDRESS(($AN680-1)*3+$AO680+5,$AP680+20))),IF(INDIRECT(ADDRESS(($AN680-1)*3+$AO680+5,$AP680+20))="",0,IF(COUNTIF(INDIRECT(ADDRESS(($AN680-1)*36+($AO680-1)*12+6,COLUMN())):INDIRECT(ADDRESS(($AN680-1)*36+($AO680-1)*12+$AP680+4,COLUMN())),INDIRECT(ADDRESS(($AN680-1)*3+$AO680+5,$AP680+20)))&gt;=1,0,INDIRECT(ADDRESS(($AN680-1)*3+$AO680+5,$AP680+20)))))</f>
        <v>0</v>
      </c>
      <c r="AT680" s="468">
        <f ca="1">COUNTIF(INDIRECT("U"&amp;(ROW()+12*(($AN680-1)*3+$AO680)-ROW())/12+5):INDIRECT("AF"&amp;(ROW()+12*(($AN680-1)*3+$AO680)-ROW())/12+5),AS680)</f>
        <v>0</v>
      </c>
      <c r="AU680" s="468">
        <f ca="1">IF(AND(AQ680+AS680&gt;0,AR680+AT680&gt;0),COUNTIF(AU$6:AU679,"&gt;0")+1,0)</f>
        <v>0</v>
      </c>
    </row>
    <row r="681" spans="40:47" x14ac:dyDescent="0.15">
      <c r="AN681" s="468">
        <v>19</v>
      </c>
      <c r="AO681" s="468">
        <v>3</v>
      </c>
      <c r="AP681" s="468">
        <v>4</v>
      </c>
      <c r="AQ681" s="476">
        <f ca="1">IF($AP681=1,IF(INDIRECT(ADDRESS(($AN681-1)*3+$AO681+5,$AP681+7))="",0,INDIRECT(ADDRESS(($AN681-1)*3+$AO681+5,$AP681+7))),IF(INDIRECT(ADDRESS(($AN681-1)*3+$AO681+5,$AP681+7))="",0,IF(COUNTIF(INDIRECT(ADDRESS(($AN681-1)*36+($AO681-1)*12+6,COLUMN())):INDIRECT(ADDRESS(($AN681-1)*36+($AO681-1)*12+$AP681+4,COLUMN())),INDIRECT(ADDRESS(($AN681-1)*3+$AO681+5,$AP681+7)))&gt;=1,0,INDIRECT(ADDRESS(($AN681-1)*3+$AO681+5,$AP681+7)))))</f>
        <v>0</v>
      </c>
      <c r="AR681" s="468">
        <f ca="1">COUNTIF(INDIRECT("H"&amp;(ROW()+12*(($AN681-1)*3+$AO681)-ROW())/12+5):INDIRECT("S"&amp;(ROW()+12*(($AN681-1)*3+$AO681)-ROW())/12+5),AQ681)</f>
        <v>0</v>
      </c>
      <c r="AS681" s="476">
        <f ca="1">IF($AP681=1,IF(INDIRECT(ADDRESS(($AN681-1)*3+$AO681+5,$AP681+20))="",0,INDIRECT(ADDRESS(($AN681-1)*3+$AO681+5,$AP681+20))),IF(INDIRECT(ADDRESS(($AN681-1)*3+$AO681+5,$AP681+20))="",0,IF(COUNTIF(INDIRECT(ADDRESS(($AN681-1)*36+($AO681-1)*12+6,COLUMN())):INDIRECT(ADDRESS(($AN681-1)*36+($AO681-1)*12+$AP681+4,COLUMN())),INDIRECT(ADDRESS(($AN681-1)*3+$AO681+5,$AP681+20)))&gt;=1,0,INDIRECT(ADDRESS(($AN681-1)*3+$AO681+5,$AP681+20)))))</f>
        <v>0</v>
      </c>
      <c r="AT681" s="468">
        <f ca="1">COUNTIF(INDIRECT("U"&amp;(ROW()+12*(($AN681-1)*3+$AO681)-ROW())/12+5):INDIRECT("AF"&amp;(ROW()+12*(($AN681-1)*3+$AO681)-ROW())/12+5),AS681)</f>
        <v>0</v>
      </c>
      <c r="AU681" s="468">
        <f ca="1">IF(AND(AQ681+AS681&gt;0,AR681+AT681&gt;0),COUNTIF(AU$6:AU680,"&gt;0")+1,0)</f>
        <v>0</v>
      </c>
    </row>
    <row r="682" spans="40:47" x14ac:dyDescent="0.15">
      <c r="AN682" s="468">
        <v>19</v>
      </c>
      <c r="AO682" s="468">
        <v>3</v>
      </c>
      <c r="AP682" s="468">
        <v>5</v>
      </c>
      <c r="AQ682" s="476">
        <f ca="1">IF($AP682=1,IF(INDIRECT(ADDRESS(($AN682-1)*3+$AO682+5,$AP682+7))="",0,INDIRECT(ADDRESS(($AN682-1)*3+$AO682+5,$AP682+7))),IF(INDIRECT(ADDRESS(($AN682-1)*3+$AO682+5,$AP682+7))="",0,IF(COUNTIF(INDIRECT(ADDRESS(($AN682-1)*36+($AO682-1)*12+6,COLUMN())):INDIRECT(ADDRESS(($AN682-1)*36+($AO682-1)*12+$AP682+4,COLUMN())),INDIRECT(ADDRESS(($AN682-1)*3+$AO682+5,$AP682+7)))&gt;=1,0,INDIRECT(ADDRESS(($AN682-1)*3+$AO682+5,$AP682+7)))))</f>
        <v>0</v>
      </c>
      <c r="AR682" s="468">
        <f ca="1">COUNTIF(INDIRECT("H"&amp;(ROW()+12*(($AN682-1)*3+$AO682)-ROW())/12+5):INDIRECT("S"&amp;(ROW()+12*(($AN682-1)*3+$AO682)-ROW())/12+5),AQ682)</f>
        <v>0</v>
      </c>
      <c r="AS682" s="476">
        <f ca="1">IF($AP682=1,IF(INDIRECT(ADDRESS(($AN682-1)*3+$AO682+5,$AP682+20))="",0,INDIRECT(ADDRESS(($AN682-1)*3+$AO682+5,$AP682+20))),IF(INDIRECT(ADDRESS(($AN682-1)*3+$AO682+5,$AP682+20))="",0,IF(COUNTIF(INDIRECT(ADDRESS(($AN682-1)*36+($AO682-1)*12+6,COLUMN())):INDIRECT(ADDRESS(($AN682-1)*36+($AO682-1)*12+$AP682+4,COLUMN())),INDIRECT(ADDRESS(($AN682-1)*3+$AO682+5,$AP682+20)))&gt;=1,0,INDIRECT(ADDRESS(($AN682-1)*3+$AO682+5,$AP682+20)))))</f>
        <v>0</v>
      </c>
      <c r="AT682" s="468">
        <f ca="1">COUNTIF(INDIRECT("U"&amp;(ROW()+12*(($AN682-1)*3+$AO682)-ROW())/12+5):INDIRECT("AF"&amp;(ROW()+12*(($AN682-1)*3+$AO682)-ROW())/12+5),AS682)</f>
        <v>0</v>
      </c>
      <c r="AU682" s="468">
        <f ca="1">IF(AND(AQ682+AS682&gt;0,AR682+AT682&gt;0),COUNTIF(AU$6:AU681,"&gt;0")+1,0)</f>
        <v>0</v>
      </c>
    </row>
    <row r="683" spans="40:47" x14ac:dyDescent="0.15">
      <c r="AN683" s="468">
        <v>19</v>
      </c>
      <c r="AO683" s="468">
        <v>3</v>
      </c>
      <c r="AP683" s="468">
        <v>6</v>
      </c>
      <c r="AQ683" s="476">
        <f ca="1">IF($AP683=1,IF(INDIRECT(ADDRESS(($AN683-1)*3+$AO683+5,$AP683+7))="",0,INDIRECT(ADDRESS(($AN683-1)*3+$AO683+5,$AP683+7))),IF(INDIRECT(ADDRESS(($AN683-1)*3+$AO683+5,$AP683+7))="",0,IF(COUNTIF(INDIRECT(ADDRESS(($AN683-1)*36+($AO683-1)*12+6,COLUMN())):INDIRECT(ADDRESS(($AN683-1)*36+($AO683-1)*12+$AP683+4,COLUMN())),INDIRECT(ADDRESS(($AN683-1)*3+$AO683+5,$AP683+7)))&gt;=1,0,INDIRECT(ADDRESS(($AN683-1)*3+$AO683+5,$AP683+7)))))</f>
        <v>0</v>
      </c>
      <c r="AR683" s="468">
        <f ca="1">COUNTIF(INDIRECT("H"&amp;(ROW()+12*(($AN683-1)*3+$AO683)-ROW())/12+5):INDIRECT("S"&amp;(ROW()+12*(($AN683-1)*3+$AO683)-ROW())/12+5),AQ683)</f>
        <v>0</v>
      </c>
      <c r="AS683" s="476">
        <f ca="1">IF($AP683=1,IF(INDIRECT(ADDRESS(($AN683-1)*3+$AO683+5,$AP683+20))="",0,INDIRECT(ADDRESS(($AN683-1)*3+$AO683+5,$AP683+20))),IF(INDIRECT(ADDRESS(($AN683-1)*3+$AO683+5,$AP683+20))="",0,IF(COUNTIF(INDIRECT(ADDRESS(($AN683-1)*36+($AO683-1)*12+6,COLUMN())):INDIRECT(ADDRESS(($AN683-1)*36+($AO683-1)*12+$AP683+4,COLUMN())),INDIRECT(ADDRESS(($AN683-1)*3+$AO683+5,$AP683+20)))&gt;=1,0,INDIRECT(ADDRESS(($AN683-1)*3+$AO683+5,$AP683+20)))))</f>
        <v>0</v>
      </c>
      <c r="AT683" s="468">
        <f ca="1">COUNTIF(INDIRECT("U"&amp;(ROW()+12*(($AN683-1)*3+$AO683)-ROW())/12+5):INDIRECT("AF"&amp;(ROW()+12*(($AN683-1)*3+$AO683)-ROW())/12+5),AS683)</f>
        <v>0</v>
      </c>
      <c r="AU683" s="468">
        <f ca="1">IF(AND(AQ683+AS683&gt;0,AR683+AT683&gt;0),COUNTIF(AU$6:AU682,"&gt;0")+1,0)</f>
        <v>0</v>
      </c>
    </row>
    <row r="684" spans="40:47" x14ac:dyDescent="0.15">
      <c r="AN684" s="468">
        <v>19</v>
      </c>
      <c r="AO684" s="468">
        <v>3</v>
      </c>
      <c r="AP684" s="468">
        <v>7</v>
      </c>
      <c r="AQ684" s="476">
        <f ca="1">IF($AP684=1,IF(INDIRECT(ADDRESS(($AN684-1)*3+$AO684+5,$AP684+7))="",0,INDIRECT(ADDRESS(($AN684-1)*3+$AO684+5,$AP684+7))),IF(INDIRECT(ADDRESS(($AN684-1)*3+$AO684+5,$AP684+7))="",0,IF(COUNTIF(INDIRECT(ADDRESS(($AN684-1)*36+($AO684-1)*12+6,COLUMN())):INDIRECT(ADDRESS(($AN684-1)*36+($AO684-1)*12+$AP684+4,COLUMN())),INDIRECT(ADDRESS(($AN684-1)*3+$AO684+5,$AP684+7)))&gt;=1,0,INDIRECT(ADDRESS(($AN684-1)*3+$AO684+5,$AP684+7)))))</f>
        <v>0</v>
      </c>
      <c r="AR684" s="468">
        <f ca="1">COUNTIF(INDIRECT("H"&amp;(ROW()+12*(($AN684-1)*3+$AO684)-ROW())/12+5):INDIRECT("S"&amp;(ROW()+12*(($AN684-1)*3+$AO684)-ROW())/12+5),AQ684)</f>
        <v>0</v>
      </c>
      <c r="AS684" s="476">
        <f ca="1">IF($AP684=1,IF(INDIRECT(ADDRESS(($AN684-1)*3+$AO684+5,$AP684+20))="",0,INDIRECT(ADDRESS(($AN684-1)*3+$AO684+5,$AP684+20))),IF(INDIRECT(ADDRESS(($AN684-1)*3+$AO684+5,$AP684+20))="",0,IF(COUNTIF(INDIRECT(ADDRESS(($AN684-1)*36+($AO684-1)*12+6,COLUMN())):INDIRECT(ADDRESS(($AN684-1)*36+($AO684-1)*12+$AP684+4,COLUMN())),INDIRECT(ADDRESS(($AN684-1)*3+$AO684+5,$AP684+20)))&gt;=1,0,INDIRECT(ADDRESS(($AN684-1)*3+$AO684+5,$AP684+20)))))</f>
        <v>0</v>
      </c>
      <c r="AT684" s="468">
        <f ca="1">COUNTIF(INDIRECT("U"&amp;(ROW()+12*(($AN684-1)*3+$AO684)-ROW())/12+5):INDIRECT("AF"&amp;(ROW()+12*(($AN684-1)*3+$AO684)-ROW())/12+5),AS684)</f>
        <v>0</v>
      </c>
      <c r="AU684" s="468">
        <f ca="1">IF(AND(AQ684+AS684&gt;0,AR684+AT684&gt;0),COUNTIF(AU$6:AU683,"&gt;0")+1,0)</f>
        <v>0</v>
      </c>
    </row>
    <row r="685" spans="40:47" x14ac:dyDescent="0.15">
      <c r="AN685" s="468">
        <v>19</v>
      </c>
      <c r="AO685" s="468">
        <v>3</v>
      </c>
      <c r="AP685" s="468">
        <v>8</v>
      </c>
      <c r="AQ685" s="476">
        <f ca="1">IF($AP685=1,IF(INDIRECT(ADDRESS(($AN685-1)*3+$AO685+5,$AP685+7))="",0,INDIRECT(ADDRESS(($AN685-1)*3+$AO685+5,$AP685+7))),IF(INDIRECT(ADDRESS(($AN685-1)*3+$AO685+5,$AP685+7))="",0,IF(COUNTIF(INDIRECT(ADDRESS(($AN685-1)*36+($AO685-1)*12+6,COLUMN())):INDIRECT(ADDRESS(($AN685-1)*36+($AO685-1)*12+$AP685+4,COLUMN())),INDIRECT(ADDRESS(($AN685-1)*3+$AO685+5,$AP685+7)))&gt;=1,0,INDIRECT(ADDRESS(($AN685-1)*3+$AO685+5,$AP685+7)))))</f>
        <v>0</v>
      </c>
      <c r="AR685" s="468">
        <f ca="1">COUNTIF(INDIRECT("H"&amp;(ROW()+12*(($AN685-1)*3+$AO685)-ROW())/12+5):INDIRECT("S"&amp;(ROW()+12*(($AN685-1)*3+$AO685)-ROW())/12+5),AQ685)</f>
        <v>0</v>
      </c>
      <c r="AS685" s="476">
        <f ca="1">IF($AP685=1,IF(INDIRECT(ADDRESS(($AN685-1)*3+$AO685+5,$AP685+20))="",0,INDIRECT(ADDRESS(($AN685-1)*3+$AO685+5,$AP685+20))),IF(INDIRECT(ADDRESS(($AN685-1)*3+$AO685+5,$AP685+20))="",0,IF(COUNTIF(INDIRECT(ADDRESS(($AN685-1)*36+($AO685-1)*12+6,COLUMN())):INDIRECT(ADDRESS(($AN685-1)*36+($AO685-1)*12+$AP685+4,COLUMN())),INDIRECT(ADDRESS(($AN685-1)*3+$AO685+5,$AP685+20)))&gt;=1,0,INDIRECT(ADDRESS(($AN685-1)*3+$AO685+5,$AP685+20)))))</f>
        <v>0</v>
      </c>
      <c r="AT685" s="468">
        <f ca="1">COUNTIF(INDIRECT("U"&amp;(ROW()+12*(($AN685-1)*3+$AO685)-ROW())/12+5):INDIRECT("AF"&amp;(ROW()+12*(($AN685-1)*3+$AO685)-ROW())/12+5),AS685)</f>
        <v>0</v>
      </c>
      <c r="AU685" s="468">
        <f ca="1">IF(AND(AQ685+AS685&gt;0,AR685+AT685&gt;0),COUNTIF(AU$6:AU684,"&gt;0")+1,0)</f>
        <v>0</v>
      </c>
    </row>
    <row r="686" spans="40:47" x14ac:dyDescent="0.15">
      <c r="AN686" s="468">
        <v>19</v>
      </c>
      <c r="AO686" s="468">
        <v>3</v>
      </c>
      <c r="AP686" s="468">
        <v>9</v>
      </c>
      <c r="AQ686" s="476">
        <f ca="1">IF($AP686=1,IF(INDIRECT(ADDRESS(($AN686-1)*3+$AO686+5,$AP686+7))="",0,INDIRECT(ADDRESS(($AN686-1)*3+$AO686+5,$AP686+7))),IF(INDIRECT(ADDRESS(($AN686-1)*3+$AO686+5,$AP686+7))="",0,IF(COUNTIF(INDIRECT(ADDRESS(($AN686-1)*36+($AO686-1)*12+6,COLUMN())):INDIRECT(ADDRESS(($AN686-1)*36+($AO686-1)*12+$AP686+4,COLUMN())),INDIRECT(ADDRESS(($AN686-1)*3+$AO686+5,$AP686+7)))&gt;=1,0,INDIRECT(ADDRESS(($AN686-1)*3+$AO686+5,$AP686+7)))))</f>
        <v>0</v>
      </c>
      <c r="AR686" s="468">
        <f ca="1">COUNTIF(INDIRECT("H"&amp;(ROW()+12*(($AN686-1)*3+$AO686)-ROW())/12+5):INDIRECT("S"&amp;(ROW()+12*(($AN686-1)*3+$AO686)-ROW())/12+5),AQ686)</f>
        <v>0</v>
      </c>
      <c r="AS686" s="476">
        <f ca="1">IF($AP686=1,IF(INDIRECT(ADDRESS(($AN686-1)*3+$AO686+5,$AP686+20))="",0,INDIRECT(ADDRESS(($AN686-1)*3+$AO686+5,$AP686+20))),IF(INDIRECT(ADDRESS(($AN686-1)*3+$AO686+5,$AP686+20))="",0,IF(COUNTIF(INDIRECT(ADDRESS(($AN686-1)*36+($AO686-1)*12+6,COLUMN())):INDIRECT(ADDRESS(($AN686-1)*36+($AO686-1)*12+$AP686+4,COLUMN())),INDIRECT(ADDRESS(($AN686-1)*3+$AO686+5,$AP686+20)))&gt;=1,0,INDIRECT(ADDRESS(($AN686-1)*3+$AO686+5,$AP686+20)))))</f>
        <v>0</v>
      </c>
      <c r="AT686" s="468">
        <f ca="1">COUNTIF(INDIRECT("U"&amp;(ROW()+12*(($AN686-1)*3+$AO686)-ROW())/12+5):INDIRECT("AF"&amp;(ROW()+12*(($AN686-1)*3+$AO686)-ROW())/12+5),AS686)</f>
        <v>0</v>
      </c>
      <c r="AU686" s="468">
        <f ca="1">IF(AND(AQ686+AS686&gt;0,AR686+AT686&gt;0),COUNTIF(AU$6:AU685,"&gt;0")+1,0)</f>
        <v>0</v>
      </c>
    </row>
    <row r="687" spans="40:47" x14ac:dyDescent="0.15">
      <c r="AN687" s="468">
        <v>19</v>
      </c>
      <c r="AO687" s="468">
        <v>3</v>
      </c>
      <c r="AP687" s="468">
        <v>10</v>
      </c>
      <c r="AQ687" s="476">
        <f ca="1">IF($AP687=1,IF(INDIRECT(ADDRESS(($AN687-1)*3+$AO687+5,$AP687+7))="",0,INDIRECT(ADDRESS(($AN687-1)*3+$AO687+5,$AP687+7))),IF(INDIRECT(ADDRESS(($AN687-1)*3+$AO687+5,$AP687+7))="",0,IF(COUNTIF(INDIRECT(ADDRESS(($AN687-1)*36+($AO687-1)*12+6,COLUMN())):INDIRECT(ADDRESS(($AN687-1)*36+($AO687-1)*12+$AP687+4,COLUMN())),INDIRECT(ADDRESS(($AN687-1)*3+$AO687+5,$AP687+7)))&gt;=1,0,INDIRECT(ADDRESS(($AN687-1)*3+$AO687+5,$AP687+7)))))</f>
        <v>0</v>
      </c>
      <c r="AR687" s="468">
        <f ca="1">COUNTIF(INDIRECT("H"&amp;(ROW()+12*(($AN687-1)*3+$AO687)-ROW())/12+5):INDIRECT("S"&amp;(ROW()+12*(($AN687-1)*3+$AO687)-ROW())/12+5),AQ687)</f>
        <v>0</v>
      </c>
      <c r="AS687" s="476">
        <f ca="1">IF($AP687=1,IF(INDIRECT(ADDRESS(($AN687-1)*3+$AO687+5,$AP687+20))="",0,INDIRECT(ADDRESS(($AN687-1)*3+$AO687+5,$AP687+20))),IF(INDIRECT(ADDRESS(($AN687-1)*3+$AO687+5,$AP687+20))="",0,IF(COUNTIF(INDIRECT(ADDRESS(($AN687-1)*36+($AO687-1)*12+6,COLUMN())):INDIRECT(ADDRESS(($AN687-1)*36+($AO687-1)*12+$AP687+4,COLUMN())),INDIRECT(ADDRESS(($AN687-1)*3+$AO687+5,$AP687+20)))&gt;=1,0,INDIRECT(ADDRESS(($AN687-1)*3+$AO687+5,$AP687+20)))))</f>
        <v>0</v>
      </c>
      <c r="AT687" s="468">
        <f ca="1">COUNTIF(INDIRECT("U"&amp;(ROW()+12*(($AN687-1)*3+$AO687)-ROW())/12+5):INDIRECT("AF"&amp;(ROW()+12*(($AN687-1)*3+$AO687)-ROW())/12+5),AS687)</f>
        <v>0</v>
      </c>
      <c r="AU687" s="468">
        <f ca="1">IF(AND(AQ687+AS687&gt;0,AR687+AT687&gt;0),COUNTIF(AU$6:AU686,"&gt;0")+1,0)</f>
        <v>0</v>
      </c>
    </row>
    <row r="688" spans="40:47" x14ac:dyDescent="0.15">
      <c r="AN688" s="468">
        <v>19</v>
      </c>
      <c r="AO688" s="468">
        <v>3</v>
      </c>
      <c r="AP688" s="468">
        <v>11</v>
      </c>
      <c r="AQ688" s="476">
        <f ca="1">IF($AP688=1,IF(INDIRECT(ADDRESS(($AN688-1)*3+$AO688+5,$AP688+7))="",0,INDIRECT(ADDRESS(($AN688-1)*3+$AO688+5,$AP688+7))),IF(INDIRECT(ADDRESS(($AN688-1)*3+$AO688+5,$AP688+7))="",0,IF(COUNTIF(INDIRECT(ADDRESS(($AN688-1)*36+($AO688-1)*12+6,COLUMN())):INDIRECT(ADDRESS(($AN688-1)*36+($AO688-1)*12+$AP688+4,COLUMN())),INDIRECT(ADDRESS(($AN688-1)*3+$AO688+5,$AP688+7)))&gt;=1,0,INDIRECT(ADDRESS(($AN688-1)*3+$AO688+5,$AP688+7)))))</f>
        <v>0</v>
      </c>
      <c r="AR688" s="468">
        <f ca="1">COUNTIF(INDIRECT("H"&amp;(ROW()+12*(($AN688-1)*3+$AO688)-ROW())/12+5):INDIRECT("S"&amp;(ROW()+12*(($AN688-1)*3+$AO688)-ROW())/12+5),AQ688)</f>
        <v>0</v>
      </c>
      <c r="AS688" s="476">
        <f ca="1">IF($AP688=1,IF(INDIRECT(ADDRESS(($AN688-1)*3+$AO688+5,$AP688+20))="",0,INDIRECT(ADDRESS(($AN688-1)*3+$AO688+5,$AP688+20))),IF(INDIRECT(ADDRESS(($AN688-1)*3+$AO688+5,$AP688+20))="",0,IF(COUNTIF(INDIRECT(ADDRESS(($AN688-1)*36+($AO688-1)*12+6,COLUMN())):INDIRECT(ADDRESS(($AN688-1)*36+($AO688-1)*12+$AP688+4,COLUMN())),INDIRECT(ADDRESS(($AN688-1)*3+$AO688+5,$AP688+20)))&gt;=1,0,INDIRECT(ADDRESS(($AN688-1)*3+$AO688+5,$AP688+20)))))</f>
        <v>0</v>
      </c>
      <c r="AT688" s="468">
        <f ca="1">COUNTIF(INDIRECT("U"&amp;(ROW()+12*(($AN688-1)*3+$AO688)-ROW())/12+5):INDIRECT("AF"&amp;(ROW()+12*(($AN688-1)*3+$AO688)-ROW())/12+5),AS688)</f>
        <v>0</v>
      </c>
      <c r="AU688" s="468">
        <f ca="1">IF(AND(AQ688+AS688&gt;0,AR688+AT688&gt;0),COUNTIF(AU$6:AU687,"&gt;0")+1,0)</f>
        <v>0</v>
      </c>
    </row>
    <row r="689" spans="40:47" x14ac:dyDescent="0.15">
      <c r="AN689" s="468">
        <v>19</v>
      </c>
      <c r="AO689" s="468">
        <v>3</v>
      </c>
      <c r="AP689" s="468">
        <v>12</v>
      </c>
      <c r="AQ689" s="476">
        <f ca="1">IF($AP689=1,IF(INDIRECT(ADDRESS(($AN689-1)*3+$AO689+5,$AP689+7))="",0,INDIRECT(ADDRESS(($AN689-1)*3+$AO689+5,$AP689+7))),IF(INDIRECT(ADDRESS(($AN689-1)*3+$AO689+5,$AP689+7))="",0,IF(COUNTIF(INDIRECT(ADDRESS(($AN689-1)*36+($AO689-1)*12+6,COLUMN())):INDIRECT(ADDRESS(($AN689-1)*36+($AO689-1)*12+$AP689+4,COLUMN())),INDIRECT(ADDRESS(($AN689-1)*3+$AO689+5,$AP689+7)))&gt;=1,0,INDIRECT(ADDRESS(($AN689-1)*3+$AO689+5,$AP689+7)))))</f>
        <v>0</v>
      </c>
      <c r="AR689" s="468">
        <f ca="1">COUNTIF(INDIRECT("H"&amp;(ROW()+12*(($AN689-1)*3+$AO689)-ROW())/12+5):INDIRECT("S"&amp;(ROW()+12*(($AN689-1)*3+$AO689)-ROW())/12+5),AQ689)</f>
        <v>0</v>
      </c>
      <c r="AS689" s="476">
        <f ca="1">IF($AP689=1,IF(INDIRECT(ADDRESS(($AN689-1)*3+$AO689+5,$AP689+20))="",0,INDIRECT(ADDRESS(($AN689-1)*3+$AO689+5,$AP689+20))),IF(INDIRECT(ADDRESS(($AN689-1)*3+$AO689+5,$AP689+20))="",0,IF(COUNTIF(INDIRECT(ADDRESS(($AN689-1)*36+($AO689-1)*12+6,COLUMN())):INDIRECT(ADDRESS(($AN689-1)*36+($AO689-1)*12+$AP689+4,COLUMN())),INDIRECT(ADDRESS(($AN689-1)*3+$AO689+5,$AP689+20)))&gt;=1,0,INDIRECT(ADDRESS(($AN689-1)*3+$AO689+5,$AP689+20)))))</f>
        <v>0</v>
      </c>
      <c r="AT689" s="468">
        <f ca="1">COUNTIF(INDIRECT("U"&amp;(ROW()+12*(($AN689-1)*3+$AO689)-ROW())/12+5):INDIRECT("AF"&amp;(ROW()+12*(($AN689-1)*3+$AO689)-ROW())/12+5),AS689)</f>
        <v>0</v>
      </c>
      <c r="AU689" s="468">
        <f ca="1">IF(AND(AQ689+AS689&gt;0,AR689+AT689&gt;0),COUNTIF(AU$6:AU688,"&gt;0")+1,0)</f>
        <v>0</v>
      </c>
    </row>
    <row r="690" spans="40:47" x14ac:dyDescent="0.15">
      <c r="AN690" s="468">
        <v>20</v>
      </c>
      <c r="AO690" s="468">
        <v>1</v>
      </c>
      <c r="AP690" s="468">
        <v>1</v>
      </c>
      <c r="AQ690" s="476">
        <f ca="1">IF($AP690=1,IF(INDIRECT(ADDRESS(($AN690-1)*3+$AO690+5,$AP690+7))="",0,INDIRECT(ADDRESS(($AN690-1)*3+$AO690+5,$AP690+7))),IF(INDIRECT(ADDRESS(($AN690-1)*3+$AO690+5,$AP690+7))="",0,IF(COUNTIF(INDIRECT(ADDRESS(($AN690-1)*36+($AO690-1)*12+6,COLUMN())):INDIRECT(ADDRESS(($AN690-1)*36+($AO690-1)*12+$AP690+4,COLUMN())),INDIRECT(ADDRESS(($AN690-1)*3+$AO690+5,$AP690+7)))&gt;=1,0,INDIRECT(ADDRESS(($AN690-1)*3+$AO690+5,$AP690+7)))))</f>
        <v>0</v>
      </c>
      <c r="AR690" s="468">
        <f ca="1">COUNTIF(INDIRECT("H"&amp;(ROW()+12*(($AN690-1)*3+$AO690)-ROW())/12+5):INDIRECT("S"&amp;(ROW()+12*(($AN690-1)*3+$AO690)-ROW())/12+5),AQ690)</f>
        <v>0</v>
      </c>
      <c r="AS690" s="476">
        <f ca="1">IF($AP690=1,IF(INDIRECT(ADDRESS(($AN690-1)*3+$AO690+5,$AP690+20))="",0,INDIRECT(ADDRESS(($AN690-1)*3+$AO690+5,$AP690+20))),IF(INDIRECT(ADDRESS(($AN690-1)*3+$AO690+5,$AP690+20))="",0,IF(COUNTIF(INDIRECT(ADDRESS(($AN690-1)*36+($AO690-1)*12+6,COLUMN())):INDIRECT(ADDRESS(($AN690-1)*36+($AO690-1)*12+$AP690+4,COLUMN())),INDIRECT(ADDRESS(($AN690-1)*3+$AO690+5,$AP690+20)))&gt;=1,0,INDIRECT(ADDRESS(($AN690-1)*3+$AO690+5,$AP690+20)))))</f>
        <v>0</v>
      </c>
      <c r="AT690" s="468">
        <f ca="1">COUNTIF(INDIRECT("U"&amp;(ROW()+12*(($AN690-1)*3+$AO690)-ROW())/12+5):INDIRECT("AF"&amp;(ROW()+12*(($AN690-1)*3+$AO690)-ROW())/12+5),AS690)</f>
        <v>0</v>
      </c>
      <c r="AU690" s="468">
        <f ca="1">IF(AND(AQ690+AS690&gt;0,AR690+AT690&gt;0),COUNTIF(AU$6:AU689,"&gt;0")+1,0)</f>
        <v>0</v>
      </c>
    </row>
    <row r="691" spans="40:47" x14ac:dyDescent="0.15">
      <c r="AN691" s="468">
        <v>20</v>
      </c>
      <c r="AO691" s="468">
        <v>1</v>
      </c>
      <c r="AP691" s="468">
        <v>2</v>
      </c>
      <c r="AQ691" s="476">
        <f ca="1">IF($AP691=1,IF(INDIRECT(ADDRESS(($AN691-1)*3+$AO691+5,$AP691+7))="",0,INDIRECT(ADDRESS(($AN691-1)*3+$AO691+5,$AP691+7))),IF(INDIRECT(ADDRESS(($AN691-1)*3+$AO691+5,$AP691+7))="",0,IF(COUNTIF(INDIRECT(ADDRESS(($AN691-1)*36+($AO691-1)*12+6,COLUMN())):INDIRECT(ADDRESS(($AN691-1)*36+($AO691-1)*12+$AP691+4,COLUMN())),INDIRECT(ADDRESS(($AN691-1)*3+$AO691+5,$AP691+7)))&gt;=1,0,INDIRECT(ADDRESS(($AN691-1)*3+$AO691+5,$AP691+7)))))</f>
        <v>0</v>
      </c>
      <c r="AR691" s="468">
        <f ca="1">COUNTIF(INDIRECT("H"&amp;(ROW()+12*(($AN691-1)*3+$AO691)-ROW())/12+5):INDIRECT("S"&amp;(ROW()+12*(($AN691-1)*3+$AO691)-ROW())/12+5),AQ691)</f>
        <v>0</v>
      </c>
      <c r="AS691" s="476">
        <f ca="1">IF($AP691=1,IF(INDIRECT(ADDRESS(($AN691-1)*3+$AO691+5,$AP691+20))="",0,INDIRECT(ADDRESS(($AN691-1)*3+$AO691+5,$AP691+20))),IF(INDIRECT(ADDRESS(($AN691-1)*3+$AO691+5,$AP691+20))="",0,IF(COUNTIF(INDIRECT(ADDRESS(($AN691-1)*36+($AO691-1)*12+6,COLUMN())):INDIRECT(ADDRESS(($AN691-1)*36+($AO691-1)*12+$AP691+4,COLUMN())),INDIRECT(ADDRESS(($AN691-1)*3+$AO691+5,$AP691+20)))&gt;=1,0,INDIRECT(ADDRESS(($AN691-1)*3+$AO691+5,$AP691+20)))))</f>
        <v>0</v>
      </c>
      <c r="AT691" s="468">
        <f ca="1">COUNTIF(INDIRECT("U"&amp;(ROW()+12*(($AN691-1)*3+$AO691)-ROW())/12+5):INDIRECT("AF"&amp;(ROW()+12*(($AN691-1)*3+$AO691)-ROW())/12+5),AS691)</f>
        <v>0</v>
      </c>
      <c r="AU691" s="468">
        <f ca="1">IF(AND(AQ691+AS691&gt;0,AR691+AT691&gt;0),COUNTIF(AU$6:AU690,"&gt;0")+1,0)</f>
        <v>0</v>
      </c>
    </row>
    <row r="692" spans="40:47" x14ac:dyDescent="0.15">
      <c r="AN692" s="468">
        <v>20</v>
      </c>
      <c r="AO692" s="468">
        <v>1</v>
      </c>
      <c r="AP692" s="468">
        <v>3</v>
      </c>
      <c r="AQ692" s="476">
        <f ca="1">IF($AP692=1,IF(INDIRECT(ADDRESS(($AN692-1)*3+$AO692+5,$AP692+7))="",0,INDIRECT(ADDRESS(($AN692-1)*3+$AO692+5,$AP692+7))),IF(INDIRECT(ADDRESS(($AN692-1)*3+$AO692+5,$AP692+7))="",0,IF(COUNTIF(INDIRECT(ADDRESS(($AN692-1)*36+($AO692-1)*12+6,COLUMN())):INDIRECT(ADDRESS(($AN692-1)*36+($AO692-1)*12+$AP692+4,COLUMN())),INDIRECT(ADDRESS(($AN692-1)*3+$AO692+5,$AP692+7)))&gt;=1,0,INDIRECT(ADDRESS(($AN692-1)*3+$AO692+5,$AP692+7)))))</f>
        <v>0</v>
      </c>
      <c r="AR692" s="468">
        <f ca="1">COUNTIF(INDIRECT("H"&amp;(ROW()+12*(($AN692-1)*3+$AO692)-ROW())/12+5):INDIRECT("S"&amp;(ROW()+12*(($AN692-1)*3+$AO692)-ROW())/12+5),AQ692)</f>
        <v>0</v>
      </c>
      <c r="AS692" s="476">
        <f ca="1">IF($AP692=1,IF(INDIRECT(ADDRESS(($AN692-1)*3+$AO692+5,$AP692+20))="",0,INDIRECT(ADDRESS(($AN692-1)*3+$AO692+5,$AP692+20))),IF(INDIRECT(ADDRESS(($AN692-1)*3+$AO692+5,$AP692+20))="",0,IF(COUNTIF(INDIRECT(ADDRESS(($AN692-1)*36+($AO692-1)*12+6,COLUMN())):INDIRECT(ADDRESS(($AN692-1)*36+($AO692-1)*12+$AP692+4,COLUMN())),INDIRECT(ADDRESS(($AN692-1)*3+$AO692+5,$AP692+20)))&gt;=1,0,INDIRECT(ADDRESS(($AN692-1)*3+$AO692+5,$AP692+20)))))</f>
        <v>0</v>
      </c>
      <c r="AT692" s="468">
        <f ca="1">COUNTIF(INDIRECT("U"&amp;(ROW()+12*(($AN692-1)*3+$AO692)-ROW())/12+5):INDIRECT("AF"&amp;(ROW()+12*(($AN692-1)*3+$AO692)-ROW())/12+5),AS692)</f>
        <v>0</v>
      </c>
      <c r="AU692" s="468">
        <f ca="1">IF(AND(AQ692+AS692&gt;0,AR692+AT692&gt;0),COUNTIF(AU$6:AU691,"&gt;0")+1,0)</f>
        <v>0</v>
      </c>
    </row>
    <row r="693" spans="40:47" x14ac:dyDescent="0.15">
      <c r="AN693" s="468">
        <v>20</v>
      </c>
      <c r="AO693" s="468">
        <v>1</v>
      </c>
      <c r="AP693" s="468">
        <v>4</v>
      </c>
      <c r="AQ693" s="476">
        <f ca="1">IF($AP693=1,IF(INDIRECT(ADDRESS(($AN693-1)*3+$AO693+5,$AP693+7))="",0,INDIRECT(ADDRESS(($AN693-1)*3+$AO693+5,$AP693+7))),IF(INDIRECT(ADDRESS(($AN693-1)*3+$AO693+5,$AP693+7))="",0,IF(COUNTIF(INDIRECT(ADDRESS(($AN693-1)*36+($AO693-1)*12+6,COLUMN())):INDIRECT(ADDRESS(($AN693-1)*36+($AO693-1)*12+$AP693+4,COLUMN())),INDIRECT(ADDRESS(($AN693-1)*3+$AO693+5,$AP693+7)))&gt;=1,0,INDIRECT(ADDRESS(($AN693-1)*3+$AO693+5,$AP693+7)))))</f>
        <v>0</v>
      </c>
      <c r="AR693" s="468">
        <f ca="1">COUNTIF(INDIRECT("H"&amp;(ROW()+12*(($AN693-1)*3+$AO693)-ROW())/12+5):INDIRECT("S"&amp;(ROW()+12*(($AN693-1)*3+$AO693)-ROW())/12+5),AQ693)</f>
        <v>0</v>
      </c>
      <c r="AS693" s="476">
        <f ca="1">IF($AP693=1,IF(INDIRECT(ADDRESS(($AN693-1)*3+$AO693+5,$AP693+20))="",0,INDIRECT(ADDRESS(($AN693-1)*3+$AO693+5,$AP693+20))),IF(INDIRECT(ADDRESS(($AN693-1)*3+$AO693+5,$AP693+20))="",0,IF(COUNTIF(INDIRECT(ADDRESS(($AN693-1)*36+($AO693-1)*12+6,COLUMN())):INDIRECT(ADDRESS(($AN693-1)*36+($AO693-1)*12+$AP693+4,COLUMN())),INDIRECT(ADDRESS(($AN693-1)*3+$AO693+5,$AP693+20)))&gt;=1,0,INDIRECT(ADDRESS(($AN693-1)*3+$AO693+5,$AP693+20)))))</f>
        <v>0</v>
      </c>
      <c r="AT693" s="468">
        <f ca="1">COUNTIF(INDIRECT("U"&amp;(ROW()+12*(($AN693-1)*3+$AO693)-ROW())/12+5):INDIRECT("AF"&amp;(ROW()+12*(($AN693-1)*3+$AO693)-ROW())/12+5),AS693)</f>
        <v>0</v>
      </c>
      <c r="AU693" s="468">
        <f ca="1">IF(AND(AQ693+AS693&gt;0,AR693+AT693&gt;0),COUNTIF(AU$6:AU692,"&gt;0")+1,0)</f>
        <v>0</v>
      </c>
    </row>
    <row r="694" spans="40:47" x14ac:dyDescent="0.15">
      <c r="AN694" s="468">
        <v>20</v>
      </c>
      <c r="AO694" s="468">
        <v>1</v>
      </c>
      <c r="AP694" s="468">
        <v>5</v>
      </c>
      <c r="AQ694" s="476">
        <f ca="1">IF($AP694=1,IF(INDIRECT(ADDRESS(($AN694-1)*3+$AO694+5,$AP694+7))="",0,INDIRECT(ADDRESS(($AN694-1)*3+$AO694+5,$AP694+7))),IF(INDIRECT(ADDRESS(($AN694-1)*3+$AO694+5,$AP694+7))="",0,IF(COUNTIF(INDIRECT(ADDRESS(($AN694-1)*36+($AO694-1)*12+6,COLUMN())):INDIRECT(ADDRESS(($AN694-1)*36+($AO694-1)*12+$AP694+4,COLUMN())),INDIRECT(ADDRESS(($AN694-1)*3+$AO694+5,$AP694+7)))&gt;=1,0,INDIRECT(ADDRESS(($AN694-1)*3+$AO694+5,$AP694+7)))))</f>
        <v>0</v>
      </c>
      <c r="AR694" s="468">
        <f ca="1">COUNTIF(INDIRECT("H"&amp;(ROW()+12*(($AN694-1)*3+$AO694)-ROW())/12+5):INDIRECT("S"&amp;(ROW()+12*(($AN694-1)*3+$AO694)-ROW())/12+5),AQ694)</f>
        <v>0</v>
      </c>
      <c r="AS694" s="476">
        <f ca="1">IF($AP694=1,IF(INDIRECT(ADDRESS(($AN694-1)*3+$AO694+5,$AP694+20))="",0,INDIRECT(ADDRESS(($AN694-1)*3+$AO694+5,$AP694+20))),IF(INDIRECT(ADDRESS(($AN694-1)*3+$AO694+5,$AP694+20))="",0,IF(COUNTIF(INDIRECT(ADDRESS(($AN694-1)*36+($AO694-1)*12+6,COLUMN())):INDIRECT(ADDRESS(($AN694-1)*36+($AO694-1)*12+$AP694+4,COLUMN())),INDIRECT(ADDRESS(($AN694-1)*3+$AO694+5,$AP694+20)))&gt;=1,0,INDIRECT(ADDRESS(($AN694-1)*3+$AO694+5,$AP694+20)))))</f>
        <v>0</v>
      </c>
      <c r="AT694" s="468">
        <f ca="1">COUNTIF(INDIRECT("U"&amp;(ROW()+12*(($AN694-1)*3+$AO694)-ROW())/12+5):INDIRECT("AF"&amp;(ROW()+12*(($AN694-1)*3+$AO694)-ROW())/12+5),AS694)</f>
        <v>0</v>
      </c>
      <c r="AU694" s="468">
        <f ca="1">IF(AND(AQ694+AS694&gt;0,AR694+AT694&gt;0),COUNTIF(AU$6:AU693,"&gt;0")+1,0)</f>
        <v>0</v>
      </c>
    </row>
    <row r="695" spans="40:47" x14ac:dyDescent="0.15">
      <c r="AN695" s="468">
        <v>20</v>
      </c>
      <c r="AO695" s="468">
        <v>1</v>
      </c>
      <c r="AP695" s="468">
        <v>6</v>
      </c>
      <c r="AQ695" s="476">
        <f ca="1">IF($AP695=1,IF(INDIRECT(ADDRESS(($AN695-1)*3+$AO695+5,$AP695+7))="",0,INDIRECT(ADDRESS(($AN695-1)*3+$AO695+5,$AP695+7))),IF(INDIRECT(ADDRESS(($AN695-1)*3+$AO695+5,$AP695+7))="",0,IF(COUNTIF(INDIRECT(ADDRESS(($AN695-1)*36+($AO695-1)*12+6,COLUMN())):INDIRECT(ADDRESS(($AN695-1)*36+($AO695-1)*12+$AP695+4,COLUMN())),INDIRECT(ADDRESS(($AN695-1)*3+$AO695+5,$AP695+7)))&gt;=1,0,INDIRECT(ADDRESS(($AN695-1)*3+$AO695+5,$AP695+7)))))</f>
        <v>0</v>
      </c>
      <c r="AR695" s="468">
        <f ca="1">COUNTIF(INDIRECT("H"&amp;(ROW()+12*(($AN695-1)*3+$AO695)-ROW())/12+5):INDIRECT("S"&amp;(ROW()+12*(($AN695-1)*3+$AO695)-ROW())/12+5),AQ695)</f>
        <v>0</v>
      </c>
      <c r="AS695" s="476">
        <f ca="1">IF($AP695=1,IF(INDIRECT(ADDRESS(($AN695-1)*3+$AO695+5,$AP695+20))="",0,INDIRECT(ADDRESS(($AN695-1)*3+$AO695+5,$AP695+20))),IF(INDIRECT(ADDRESS(($AN695-1)*3+$AO695+5,$AP695+20))="",0,IF(COUNTIF(INDIRECT(ADDRESS(($AN695-1)*36+($AO695-1)*12+6,COLUMN())):INDIRECT(ADDRESS(($AN695-1)*36+($AO695-1)*12+$AP695+4,COLUMN())),INDIRECT(ADDRESS(($AN695-1)*3+$AO695+5,$AP695+20)))&gt;=1,0,INDIRECT(ADDRESS(($AN695-1)*3+$AO695+5,$AP695+20)))))</f>
        <v>0</v>
      </c>
      <c r="AT695" s="468">
        <f ca="1">COUNTIF(INDIRECT("U"&amp;(ROW()+12*(($AN695-1)*3+$AO695)-ROW())/12+5):INDIRECT("AF"&amp;(ROW()+12*(($AN695-1)*3+$AO695)-ROW())/12+5),AS695)</f>
        <v>0</v>
      </c>
      <c r="AU695" s="468">
        <f ca="1">IF(AND(AQ695+AS695&gt;0,AR695+AT695&gt;0),COUNTIF(AU$6:AU694,"&gt;0")+1,0)</f>
        <v>0</v>
      </c>
    </row>
    <row r="696" spans="40:47" x14ac:dyDescent="0.15">
      <c r="AN696" s="468">
        <v>20</v>
      </c>
      <c r="AO696" s="468">
        <v>1</v>
      </c>
      <c r="AP696" s="468">
        <v>7</v>
      </c>
      <c r="AQ696" s="476">
        <f ca="1">IF($AP696=1,IF(INDIRECT(ADDRESS(($AN696-1)*3+$AO696+5,$AP696+7))="",0,INDIRECT(ADDRESS(($AN696-1)*3+$AO696+5,$AP696+7))),IF(INDIRECT(ADDRESS(($AN696-1)*3+$AO696+5,$AP696+7))="",0,IF(COUNTIF(INDIRECT(ADDRESS(($AN696-1)*36+($AO696-1)*12+6,COLUMN())):INDIRECT(ADDRESS(($AN696-1)*36+($AO696-1)*12+$AP696+4,COLUMN())),INDIRECT(ADDRESS(($AN696-1)*3+$AO696+5,$AP696+7)))&gt;=1,0,INDIRECT(ADDRESS(($AN696-1)*3+$AO696+5,$AP696+7)))))</f>
        <v>0</v>
      </c>
      <c r="AR696" s="468">
        <f ca="1">COUNTIF(INDIRECT("H"&amp;(ROW()+12*(($AN696-1)*3+$AO696)-ROW())/12+5):INDIRECT("S"&amp;(ROW()+12*(($AN696-1)*3+$AO696)-ROW())/12+5),AQ696)</f>
        <v>0</v>
      </c>
      <c r="AS696" s="476">
        <f ca="1">IF($AP696=1,IF(INDIRECT(ADDRESS(($AN696-1)*3+$AO696+5,$AP696+20))="",0,INDIRECT(ADDRESS(($AN696-1)*3+$AO696+5,$AP696+20))),IF(INDIRECT(ADDRESS(($AN696-1)*3+$AO696+5,$AP696+20))="",0,IF(COUNTIF(INDIRECT(ADDRESS(($AN696-1)*36+($AO696-1)*12+6,COLUMN())):INDIRECT(ADDRESS(($AN696-1)*36+($AO696-1)*12+$AP696+4,COLUMN())),INDIRECT(ADDRESS(($AN696-1)*3+$AO696+5,$AP696+20)))&gt;=1,0,INDIRECT(ADDRESS(($AN696-1)*3+$AO696+5,$AP696+20)))))</f>
        <v>0</v>
      </c>
      <c r="AT696" s="468">
        <f ca="1">COUNTIF(INDIRECT("U"&amp;(ROW()+12*(($AN696-1)*3+$AO696)-ROW())/12+5):INDIRECT("AF"&amp;(ROW()+12*(($AN696-1)*3+$AO696)-ROW())/12+5),AS696)</f>
        <v>0</v>
      </c>
      <c r="AU696" s="468">
        <f ca="1">IF(AND(AQ696+AS696&gt;0,AR696+AT696&gt;0),COUNTIF(AU$6:AU695,"&gt;0")+1,0)</f>
        <v>0</v>
      </c>
    </row>
    <row r="697" spans="40:47" x14ac:dyDescent="0.15">
      <c r="AN697" s="468">
        <v>20</v>
      </c>
      <c r="AO697" s="468">
        <v>1</v>
      </c>
      <c r="AP697" s="468">
        <v>8</v>
      </c>
      <c r="AQ697" s="476">
        <f ca="1">IF($AP697=1,IF(INDIRECT(ADDRESS(($AN697-1)*3+$AO697+5,$AP697+7))="",0,INDIRECT(ADDRESS(($AN697-1)*3+$AO697+5,$AP697+7))),IF(INDIRECT(ADDRESS(($AN697-1)*3+$AO697+5,$AP697+7))="",0,IF(COUNTIF(INDIRECT(ADDRESS(($AN697-1)*36+($AO697-1)*12+6,COLUMN())):INDIRECT(ADDRESS(($AN697-1)*36+($AO697-1)*12+$AP697+4,COLUMN())),INDIRECT(ADDRESS(($AN697-1)*3+$AO697+5,$AP697+7)))&gt;=1,0,INDIRECT(ADDRESS(($AN697-1)*3+$AO697+5,$AP697+7)))))</f>
        <v>0</v>
      </c>
      <c r="AR697" s="468">
        <f ca="1">COUNTIF(INDIRECT("H"&amp;(ROW()+12*(($AN697-1)*3+$AO697)-ROW())/12+5):INDIRECT("S"&amp;(ROW()+12*(($AN697-1)*3+$AO697)-ROW())/12+5),AQ697)</f>
        <v>0</v>
      </c>
      <c r="AS697" s="476">
        <f ca="1">IF($AP697=1,IF(INDIRECT(ADDRESS(($AN697-1)*3+$AO697+5,$AP697+20))="",0,INDIRECT(ADDRESS(($AN697-1)*3+$AO697+5,$AP697+20))),IF(INDIRECT(ADDRESS(($AN697-1)*3+$AO697+5,$AP697+20))="",0,IF(COUNTIF(INDIRECT(ADDRESS(($AN697-1)*36+($AO697-1)*12+6,COLUMN())):INDIRECT(ADDRESS(($AN697-1)*36+($AO697-1)*12+$AP697+4,COLUMN())),INDIRECT(ADDRESS(($AN697-1)*3+$AO697+5,$AP697+20)))&gt;=1,0,INDIRECT(ADDRESS(($AN697-1)*3+$AO697+5,$AP697+20)))))</f>
        <v>0</v>
      </c>
      <c r="AT697" s="468">
        <f ca="1">COUNTIF(INDIRECT("U"&amp;(ROW()+12*(($AN697-1)*3+$AO697)-ROW())/12+5):INDIRECT("AF"&amp;(ROW()+12*(($AN697-1)*3+$AO697)-ROW())/12+5),AS697)</f>
        <v>0</v>
      </c>
      <c r="AU697" s="468">
        <f ca="1">IF(AND(AQ697+AS697&gt;0,AR697+AT697&gt;0),COUNTIF(AU$6:AU696,"&gt;0")+1,0)</f>
        <v>0</v>
      </c>
    </row>
    <row r="698" spans="40:47" x14ac:dyDescent="0.15">
      <c r="AN698" s="468">
        <v>20</v>
      </c>
      <c r="AO698" s="468">
        <v>1</v>
      </c>
      <c r="AP698" s="468">
        <v>9</v>
      </c>
      <c r="AQ698" s="476">
        <f ca="1">IF($AP698=1,IF(INDIRECT(ADDRESS(($AN698-1)*3+$AO698+5,$AP698+7))="",0,INDIRECT(ADDRESS(($AN698-1)*3+$AO698+5,$AP698+7))),IF(INDIRECT(ADDRESS(($AN698-1)*3+$AO698+5,$AP698+7))="",0,IF(COUNTIF(INDIRECT(ADDRESS(($AN698-1)*36+($AO698-1)*12+6,COLUMN())):INDIRECT(ADDRESS(($AN698-1)*36+($AO698-1)*12+$AP698+4,COLUMN())),INDIRECT(ADDRESS(($AN698-1)*3+$AO698+5,$AP698+7)))&gt;=1,0,INDIRECT(ADDRESS(($AN698-1)*3+$AO698+5,$AP698+7)))))</f>
        <v>0</v>
      </c>
      <c r="AR698" s="468">
        <f ca="1">COUNTIF(INDIRECT("H"&amp;(ROW()+12*(($AN698-1)*3+$AO698)-ROW())/12+5):INDIRECT("S"&amp;(ROW()+12*(($AN698-1)*3+$AO698)-ROW())/12+5),AQ698)</f>
        <v>0</v>
      </c>
      <c r="AS698" s="476">
        <f ca="1">IF($AP698=1,IF(INDIRECT(ADDRESS(($AN698-1)*3+$AO698+5,$AP698+20))="",0,INDIRECT(ADDRESS(($AN698-1)*3+$AO698+5,$AP698+20))),IF(INDIRECT(ADDRESS(($AN698-1)*3+$AO698+5,$AP698+20))="",0,IF(COUNTIF(INDIRECT(ADDRESS(($AN698-1)*36+($AO698-1)*12+6,COLUMN())):INDIRECT(ADDRESS(($AN698-1)*36+($AO698-1)*12+$AP698+4,COLUMN())),INDIRECT(ADDRESS(($AN698-1)*3+$AO698+5,$AP698+20)))&gt;=1,0,INDIRECT(ADDRESS(($AN698-1)*3+$AO698+5,$AP698+20)))))</f>
        <v>0</v>
      </c>
      <c r="AT698" s="468">
        <f ca="1">COUNTIF(INDIRECT("U"&amp;(ROW()+12*(($AN698-1)*3+$AO698)-ROW())/12+5):INDIRECT("AF"&amp;(ROW()+12*(($AN698-1)*3+$AO698)-ROW())/12+5),AS698)</f>
        <v>0</v>
      </c>
      <c r="AU698" s="468">
        <f ca="1">IF(AND(AQ698+AS698&gt;0,AR698+AT698&gt;0),COUNTIF(AU$6:AU697,"&gt;0")+1,0)</f>
        <v>0</v>
      </c>
    </row>
    <row r="699" spans="40:47" x14ac:dyDescent="0.15">
      <c r="AN699" s="468">
        <v>20</v>
      </c>
      <c r="AO699" s="468">
        <v>1</v>
      </c>
      <c r="AP699" s="468">
        <v>10</v>
      </c>
      <c r="AQ699" s="476">
        <f ca="1">IF($AP699=1,IF(INDIRECT(ADDRESS(($AN699-1)*3+$AO699+5,$AP699+7))="",0,INDIRECT(ADDRESS(($AN699-1)*3+$AO699+5,$AP699+7))),IF(INDIRECT(ADDRESS(($AN699-1)*3+$AO699+5,$AP699+7))="",0,IF(COUNTIF(INDIRECT(ADDRESS(($AN699-1)*36+($AO699-1)*12+6,COLUMN())):INDIRECT(ADDRESS(($AN699-1)*36+($AO699-1)*12+$AP699+4,COLUMN())),INDIRECT(ADDRESS(($AN699-1)*3+$AO699+5,$AP699+7)))&gt;=1,0,INDIRECT(ADDRESS(($AN699-1)*3+$AO699+5,$AP699+7)))))</f>
        <v>0</v>
      </c>
      <c r="AR699" s="468">
        <f ca="1">COUNTIF(INDIRECT("H"&amp;(ROW()+12*(($AN699-1)*3+$AO699)-ROW())/12+5):INDIRECT("S"&amp;(ROW()+12*(($AN699-1)*3+$AO699)-ROW())/12+5),AQ699)</f>
        <v>0</v>
      </c>
      <c r="AS699" s="476">
        <f ca="1">IF($AP699=1,IF(INDIRECT(ADDRESS(($AN699-1)*3+$AO699+5,$AP699+20))="",0,INDIRECT(ADDRESS(($AN699-1)*3+$AO699+5,$AP699+20))),IF(INDIRECT(ADDRESS(($AN699-1)*3+$AO699+5,$AP699+20))="",0,IF(COUNTIF(INDIRECT(ADDRESS(($AN699-1)*36+($AO699-1)*12+6,COLUMN())):INDIRECT(ADDRESS(($AN699-1)*36+($AO699-1)*12+$AP699+4,COLUMN())),INDIRECT(ADDRESS(($AN699-1)*3+$AO699+5,$AP699+20)))&gt;=1,0,INDIRECT(ADDRESS(($AN699-1)*3+$AO699+5,$AP699+20)))))</f>
        <v>0</v>
      </c>
      <c r="AT699" s="468">
        <f ca="1">COUNTIF(INDIRECT("U"&amp;(ROW()+12*(($AN699-1)*3+$AO699)-ROW())/12+5):INDIRECT("AF"&amp;(ROW()+12*(($AN699-1)*3+$AO699)-ROW())/12+5),AS699)</f>
        <v>0</v>
      </c>
      <c r="AU699" s="468">
        <f ca="1">IF(AND(AQ699+AS699&gt;0,AR699+AT699&gt;0),COUNTIF(AU$6:AU698,"&gt;0")+1,0)</f>
        <v>0</v>
      </c>
    </row>
    <row r="700" spans="40:47" x14ac:dyDescent="0.15">
      <c r="AN700" s="468">
        <v>20</v>
      </c>
      <c r="AO700" s="468">
        <v>1</v>
      </c>
      <c r="AP700" s="468">
        <v>11</v>
      </c>
      <c r="AQ700" s="476">
        <f ca="1">IF($AP700=1,IF(INDIRECT(ADDRESS(($AN700-1)*3+$AO700+5,$AP700+7))="",0,INDIRECT(ADDRESS(($AN700-1)*3+$AO700+5,$AP700+7))),IF(INDIRECT(ADDRESS(($AN700-1)*3+$AO700+5,$AP700+7))="",0,IF(COUNTIF(INDIRECT(ADDRESS(($AN700-1)*36+($AO700-1)*12+6,COLUMN())):INDIRECT(ADDRESS(($AN700-1)*36+($AO700-1)*12+$AP700+4,COLUMN())),INDIRECT(ADDRESS(($AN700-1)*3+$AO700+5,$AP700+7)))&gt;=1,0,INDIRECT(ADDRESS(($AN700-1)*3+$AO700+5,$AP700+7)))))</f>
        <v>0</v>
      </c>
      <c r="AR700" s="468">
        <f ca="1">COUNTIF(INDIRECT("H"&amp;(ROW()+12*(($AN700-1)*3+$AO700)-ROW())/12+5):INDIRECT("S"&amp;(ROW()+12*(($AN700-1)*3+$AO700)-ROW())/12+5),AQ700)</f>
        <v>0</v>
      </c>
      <c r="AS700" s="476">
        <f ca="1">IF($AP700=1,IF(INDIRECT(ADDRESS(($AN700-1)*3+$AO700+5,$AP700+20))="",0,INDIRECT(ADDRESS(($AN700-1)*3+$AO700+5,$AP700+20))),IF(INDIRECT(ADDRESS(($AN700-1)*3+$AO700+5,$AP700+20))="",0,IF(COUNTIF(INDIRECT(ADDRESS(($AN700-1)*36+($AO700-1)*12+6,COLUMN())):INDIRECT(ADDRESS(($AN700-1)*36+($AO700-1)*12+$AP700+4,COLUMN())),INDIRECT(ADDRESS(($AN700-1)*3+$AO700+5,$AP700+20)))&gt;=1,0,INDIRECT(ADDRESS(($AN700-1)*3+$AO700+5,$AP700+20)))))</f>
        <v>0</v>
      </c>
      <c r="AT700" s="468">
        <f ca="1">COUNTIF(INDIRECT("U"&amp;(ROW()+12*(($AN700-1)*3+$AO700)-ROW())/12+5):INDIRECT("AF"&amp;(ROW()+12*(($AN700-1)*3+$AO700)-ROW())/12+5),AS700)</f>
        <v>0</v>
      </c>
      <c r="AU700" s="468">
        <f ca="1">IF(AND(AQ700+AS700&gt;0,AR700+AT700&gt;0),COUNTIF(AU$6:AU699,"&gt;0")+1,0)</f>
        <v>0</v>
      </c>
    </row>
    <row r="701" spans="40:47" x14ac:dyDescent="0.15">
      <c r="AN701" s="468">
        <v>20</v>
      </c>
      <c r="AO701" s="468">
        <v>1</v>
      </c>
      <c r="AP701" s="468">
        <v>12</v>
      </c>
      <c r="AQ701" s="476">
        <f ca="1">IF($AP701=1,IF(INDIRECT(ADDRESS(($AN701-1)*3+$AO701+5,$AP701+7))="",0,INDIRECT(ADDRESS(($AN701-1)*3+$AO701+5,$AP701+7))),IF(INDIRECT(ADDRESS(($AN701-1)*3+$AO701+5,$AP701+7))="",0,IF(COUNTIF(INDIRECT(ADDRESS(($AN701-1)*36+($AO701-1)*12+6,COLUMN())):INDIRECT(ADDRESS(($AN701-1)*36+($AO701-1)*12+$AP701+4,COLUMN())),INDIRECT(ADDRESS(($AN701-1)*3+$AO701+5,$AP701+7)))&gt;=1,0,INDIRECT(ADDRESS(($AN701-1)*3+$AO701+5,$AP701+7)))))</f>
        <v>0</v>
      </c>
      <c r="AR701" s="468">
        <f ca="1">COUNTIF(INDIRECT("H"&amp;(ROW()+12*(($AN701-1)*3+$AO701)-ROW())/12+5):INDIRECT("S"&amp;(ROW()+12*(($AN701-1)*3+$AO701)-ROW())/12+5),AQ701)</f>
        <v>0</v>
      </c>
      <c r="AS701" s="476">
        <f ca="1">IF($AP701=1,IF(INDIRECT(ADDRESS(($AN701-1)*3+$AO701+5,$AP701+20))="",0,INDIRECT(ADDRESS(($AN701-1)*3+$AO701+5,$AP701+20))),IF(INDIRECT(ADDRESS(($AN701-1)*3+$AO701+5,$AP701+20))="",0,IF(COUNTIF(INDIRECT(ADDRESS(($AN701-1)*36+($AO701-1)*12+6,COLUMN())):INDIRECT(ADDRESS(($AN701-1)*36+($AO701-1)*12+$AP701+4,COLUMN())),INDIRECT(ADDRESS(($AN701-1)*3+$AO701+5,$AP701+20)))&gt;=1,0,INDIRECT(ADDRESS(($AN701-1)*3+$AO701+5,$AP701+20)))))</f>
        <v>0</v>
      </c>
      <c r="AT701" s="468">
        <f ca="1">COUNTIF(INDIRECT("U"&amp;(ROW()+12*(($AN701-1)*3+$AO701)-ROW())/12+5):INDIRECT("AF"&amp;(ROW()+12*(($AN701-1)*3+$AO701)-ROW())/12+5),AS701)</f>
        <v>0</v>
      </c>
      <c r="AU701" s="468">
        <f ca="1">IF(AND(AQ701+AS701&gt;0,AR701+AT701&gt;0),COUNTIF(AU$6:AU700,"&gt;0")+1,0)</f>
        <v>0</v>
      </c>
    </row>
    <row r="702" spans="40:47" x14ac:dyDescent="0.15">
      <c r="AN702" s="468">
        <v>20</v>
      </c>
      <c r="AO702" s="468">
        <v>2</v>
      </c>
      <c r="AP702" s="468">
        <v>1</v>
      </c>
      <c r="AQ702" s="476">
        <f ca="1">IF($AP702=1,IF(INDIRECT(ADDRESS(($AN702-1)*3+$AO702+5,$AP702+7))="",0,INDIRECT(ADDRESS(($AN702-1)*3+$AO702+5,$AP702+7))),IF(INDIRECT(ADDRESS(($AN702-1)*3+$AO702+5,$AP702+7))="",0,IF(COUNTIF(INDIRECT(ADDRESS(($AN702-1)*36+($AO702-1)*12+6,COLUMN())):INDIRECT(ADDRESS(($AN702-1)*36+($AO702-1)*12+$AP702+4,COLUMN())),INDIRECT(ADDRESS(($AN702-1)*3+$AO702+5,$AP702+7)))&gt;=1,0,INDIRECT(ADDRESS(($AN702-1)*3+$AO702+5,$AP702+7)))))</f>
        <v>0</v>
      </c>
      <c r="AR702" s="468">
        <f ca="1">COUNTIF(INDIRECT("H"&amp;(ROW()+12*(($AN702-1)*3+$AO702)-ROW())/12+5):INDIRECT("S"&amp;(ROW()+12*(($AN702-1)*3+$AO702)-ROW())/12+5),AQ702)</f>
        <v>0</v>
      </c>
      <c r="AS702" s="476">
        <f ca="1">IF($AP702=1,IF(INDIRECT(ADDRESS(($AN702-1)*3+$AO702+5,$AP702+20))="",0,INDIRECT(ADDRESS(($AN702-1)*3+$AO702+5,$AP702+20))),IF(INDIRECT(ADDRESS(($AN702-1)*3+$AO702+5,$AP702+20))="",0,IF(COUNTIF(INDIRECT(ADDRESS(($AN702-1)*36+($AO702-1)*12+6,COLUMN())):INDIRECT(ADDRESS(($AN702-1)*36+($AO702-1)*12+$AP702+4,COLUMN())),INDIRECT(ADDRESS(($AN702-1)*3+$AO702+5,$AP702+20)))&gt;=1,0,INDIRECT(ADDRESS(($AN702-1)*3+$AO702+5,$AP702+20)))))</f>
        <v>0</v>
      </c>
      <c r="AT702" s="468">
        <f ca="1">COUNTIF(INDIRECT("U"&amp;(ROW()+12*(($AN702-1)*3+$AO702)-ROW())/12+5):INDIRECT("AF"&amp;(ROW()+12*(($AN702-1)*3+$AO702)-ROW())/12+5),AS702)</f>
        <v>0</v>
      </c>
      <c r="AU702" s="468">
        <f ca="1">IF(AND(AQ702+AS702&gt;0,AR702+AT702&gt;0),COUNTIF(AU$6:AU701,"&gt;0")+1,0)</f>
        <v>0</v>
      </c>
    </row>
    <row r="703" spans="40:47" x14ac:dyDescent="0.15">
      <c r="AN703" s="468">
        <v>20</v>
      </c>
      <c r="AO703" s="468">
        <v>2</v>
      </c>
      <c r="AP703" s="468">
        <v>2</v>
      </c>
      <c r="AQ703" s="476">
        <f ca="1">IF($AP703=1,IF(INDIRECT(ADDRESS(($AN703-1)*3+$AO703+5,$AP703+7))="",0,INDIRECT(ADDRESS(($AN703-1)*3+$AO703+5,$AP703+7))),IF(INDIRECT(ADDRESS(($AN703-1)*3+$AO703+5,$AP703+7))="",0,IF(COUNTIF(INDIRECT(ADDRESS(($AN703-1)*36+($AO703-1)*12+6,COLUMN())):INDIRECT(ADDRESS(($AN703-1)*36+($AO703-1)*12+$AP703+4,COLUMN())),INDIRECT(ADDRESS(($AN703-1)*3+$AO703+5,$AP703+7)))&gt;=1,0,INDIRECT(ADDRESS(($AN703-1)*3+$AO703+5,$AP703+7)))))</f>
        <v>0</v>
      </c>
      <c r="AR703" s="468">
        <f ca="1">COUNTIF(INDIRECT("H"&amp;(ROW()+12*(($AN703-1)*3+$AO703)-ROW())/12+5):INDIRECT("S"&amp;(ROW()+12*(($AN703-1)*3+$AO703)-ROW())/12+5),AQ703)</f>
        <v>0</v>
      </c>
      <c r="AS703" s="476">
        <f ca="1">IF($AP703=1,IF(INDIRECT(ADDRESS(($AN703-1)*3+$AO703+5,$AP703+20))="",0,INDIRECT(ADDRESS(($AN703-1)*3+$AO703+5,$AP703+20))),IF(INDIRECT(ADDRESS(($AN703-1)*3+$AO703+5,$AP703+20))="",0,IF(COUNTIF(INDIRECT(ADDRESS(($AN703-1)*36+($AO703-1)*12+6,COLUMN())):INDIRECT(ADDRESS(($AN703-1)*36+($AO703-1)*12+$AP703+4,COLUMN())),INDIRECT(ADDRESS(($AN703-1)*3+$AO703+5,$AP703+20)))&gt;=1,0,INDIRECT(ADDRESS(($AN703-1)*3+$AO703+5,$AP703+20)))))</f>
        <v>0</v>
      </c>
      <c r="AT703" s="468">
        <f ca="1">COUNTIF(INDIRECT("U"&amp;(ROW()+12*(($AN703-1)*3+$AO703)-ROW())/12+5):INDIRECT("AF"&amp;(ROW()+12*(($AN703-1)*3+$AO703)-ROW())/12+5),AS703)</f>
        <v>0</v>
      </c>
      <c r="AU703" s="468">
        <f ca="1">IF(AND(AQ703+AS703&gt;0,AR703+AT703&gt;0),COUNTIF(AU$6:AU702,"&gt;0")+1,0)</f>
        <v>0</v>
      </c>
    </row>
    <row r="704" spans="40:47" x14ac:dyDescent="0.15">
      <c r="AN704" s="468">
        <v>20</v>
      </c>
      <c r="AO704" s="468">
        <v>2</v>
      </c>
      <c r="AP704" s="468">
        <v>3</v>
      </c>
      <c r="AQ704" s="476">
        <f ca="1">IF($AP704=1,IF(INDIRECT(ADDRESS(($AN704-1)*3+$AO704+5,$AP704+7))="",0,INDIRECT(ADDRESS(($AN704-1)*3+$AO704+5,$AP704+7))),IF(INDIRECT(ADDRESS(($AN704-1)*3+$AO704+5,$AP704+7))="",0,IF(COUNTIF(INDIRECT(ADDRESS(($AN704-1)*36+($AO704-1)*12+6,COLUMN())):INDIRECT(ADDRESS(($AN704-1)*36+($AO704-1)*12+$AP704+4,COLUMN())),INDIRECT(ADDRESS(($AN704-1)*3+$AO704+5,$AP704+7)))&gt;=1,0,INDIRECT(ADDRESS(($AN704-1)*3+$AO704+5,$AP704+7)))))</f>
        <v>0</v>
      </c>
      <c r="AR704" s="468">
        <f ca="1">COUNTIF(INDIRECT("H"&amp;(ROW()+12*(($AN704-1)*3+$AO704)-ROW())/12+5):INDIRECT("S"&amp;(ROW()+12*(($AN704-1)*3+$AO704)-ROW())/12+5),AQ704)</f>
        <v>0</v>
      </c>
      <c r="AS704" s="476">
        <f ca="1">IF($AP704=1,IF(INDIRECT(ADDRESS(($AN704-1)*3+$AO704+5,$AP704+20))="",0,INDIRECT(ADDRESS(($AN704-1)*3+$AO704+5,$AP704+20))),IF(INDIRECT(ADDRESS(($AN704-1)*3+$AO704+5,$AP704+20))="",0,IF(COUNTIF(INDIRECT(ADDRESS(($AN704-1)*36+($AO704-1)*12+6,COLUMN())):INDIRECT(ADDRESS(($AN704-1)*36+($AO704-1)*12+$AP704+4,COLUMN())),INDIRECT(ADDRESS(($AN704-1)*3+$AO704+5,$AP704+20)))&gt;=1,0,INDIRECT(ADDRESS(($AN704-1)*3+$AO704+5,$AP704+20)))))</f>
        <v>0</v>
      </c>
      <c r="AT704" s="468">
        <f ca="1">COUNTIF(INDIRECT("U"&amp;(ROW()+12*(($AN704-1)*3+$AO704)-ROW())/12+5):INDIRECT("AF"&amp;(ROW()+12*(($AN704-1)*3+$AO704)-ROW())/12+5),AS704)</f>
        <v>0</v>
      </c>
      <c r="AU704" s="468">
        <f ca="1">IF(AND(AQ704+AS704&gt;0,AR704+AT704&gt;0),COUNTIF(AU$6:AU703,"&gt;0")+1,0)</f>
        <v>0</v>
      </c>
    </row>
    <row r="705" spans="40:47" x14ac:dyDescent="0.15">
      <c r="AN705" s="468">
        <v>20</v>
      </c>
      <c r="AO705" s="468">
        <v>2</v>
      </c>
      <c r="AP705" s="468">
        <v>4</v>
      </c>
      <c r="AQ705" s="476">
        <f ca="1">IF($AP705=1,IF(INDIRECT(ADDRESS(($AN705-1)*3+$AO705+5,$AP705+7))="",0,INDIRECT(ADDRESS(($AN705-1)*3+$AO705+5,$AP705+7))),IF(INDIRECT(ADDRESS(($AN705-1)*3+$AO705+5,$AP705+7))="",0,IF(COUNTIF(INDIRECT(ADDRESS(($AN705-1)*36+($AO705-1)*12+6,COLUMN())):INDIRECT(ADDRESS(($AN705-1)*36+($AO705-1)*12+$AP705+4,COLUMN())),INDIRECT(ADDRESS(($AN705-1)*3+$AO705+5,$AP705+7)))&gt;=1,0,INDIRECT(ADDRESS(($AN705-1)*3+$AO705+5,$AP705+7)))))</f>
        <v>0</v>
      </c>
      <c r="AR705" s="468">
        <f ca="1">COUNTIF(INDIRECT("H"&amp;(ROW()+12*(($AN705-1)*3+$AO705)-ROW())/12+5):INDIRECT("S"&amp;(ROW()+12*(($AN705-1)*3+$AO705)-ROW())/12+5),AQ705)</f>
        <v>0</v>
      </c>
      <c r="AS705" s="476">
        <f ca="1">IF($AP705=1,IF(INDIRECT(ADDRESS(($AN705-1)*3+$AO705+5,$AP705+20))="",0,INDIRECT(ADDRESS(($AN705-1)*3+$AO705+5,$AP705+20))),IF(INDIRECT(ADDRESS(($AN705-1)*3+$AO705+5,$AP705+20))="",0,IF(COUNTIF(INDIRECT(ADDRESS(($AN705-1)*36+($AO705-1)*12+6,COLUMN())):INDIRECT(ADDRESS(($AN705-1)*36+($AO705-1)*12+$AP705+4,COLUMN())),INDIRECT(ADDRESS(($AN705-1)*3+$AO705+5,$AP705+20)))&gt;=1,0,INDIRECT(ADDRESS(($AN705-1)*3+$AO705+5,$AP705+20)))))</f>
        <v>0</v>
      </c>
      <c r="AT705" s="468">
        <f ca="1">COUNTIF(INDIRECT("U"&amp;(ROW()+12*(($AN705-1)*3+$AO705)-ROW())/12+5):INDIRECT("AF"&amp;(ROW()+12*(($AN705-1)*3+$AO705)-ROW())/12+5),AS705)</f>
        <v>0</v>
      </c>
      <c r="AU705" s="468">
        <f ca="1">IF(AND(AQ705+AS705&gt;0,AR705+AT705&gt;0),COUNTIF(AU$6:AU704,"&gt;0")+1,0)</f>
        <v>0</v>
      </c>
    </row>
    <row r="706" spans="40:47" x14ac:dyDescent="0.15">
      <c r="AN706" s="468">
        <v>20</v>
      </c>
      <c r="AO706" s="468">
        <v>2</v>
      </c>
      <c r="AP706" s="468">
        <v>5</v>
      </c>
      <c r="AQ706" s="476">
        <f ca="1">IF($AP706=1,IF(INDIRECT(ADDRESS(($AN706-1)*3+$AO706+5,$AP706+7))="",0,INDIRECT(ADDRESS(($AN706-1)*3+$AO706+5,$AP706+7))),IF(INDIRECT(ADDRESS(($AN706-1)*3+$AO706+5,$AP706+7))="",0,IF(COUNTIF(INDIRECT(ADDRESS(($AN706-1)*36+($AO706-1)*12+6,COLUMN())):INDIRECT(ADDRESS(($AN706-1)*36+($AO706-1)*12+$AP706+4,COLUMN())),INDIRECT(ADDRESS(($AN706-1)*3+$AO706+5,$AP706+7)))&gt;=1,0,INDIRECT(ADDRESS(($AN706-1)*3+$AO706+5,$AP706+7)))))</f>
        <v>0</v>
      </c>
      <c r="AR706" s="468">
        <f ca="1">COUNTIF(INDIRECT("H"&amp;(ROW()+12*(($AN706-1)*3+$AO706)-ROW())/12+5):INDIRECT("S"&amp;(ROW()+12*(($AN706-1)*3+$AO706)-ROW())/12+5),AQ706)</f>
        <v>0</v>
      </c>
      <c r="AS706" s="476">
        <f ca="1">IF($AP706=1,IF(INDIRECT(ADDRESS(($AN706-1)*3+$AO706+5,$AP706+20))="",0,INDIRECT(ADDRESS(($AN706-1)*3+$AO706+5,$AP706+20))),IF(INDIRECT(ADDRESS(($AN706-1)*3+$AO706+5,$AP706+20))="",0,IF(COUNTIF(INDIRECT(ADDRESS(($AN706-1)*36+($AO706-1)*12+6,COLUMN())):INDIRECT(ADDRESS(($AN706-1)*36+($AO706-1)*12+$AP706+4,COLUMN())),INDIRECT(ADDRESS(($AN706-1)*3+$AO706+5,$AP706+20)))&gt;=1,0,INDIRECT(ADDRESS(($AN706-1)*3+$AO706+5,$AP706+20)))))</f>
        <v>0</v>
      </c>
      <c r="AT706" s="468">
        <f ca="1">COUNTIF(INDIRECT("U"&amp;(ROW()+12*(($AN706-1)*3+$AO706)-ROW())/12+5):INDIRECT("AF"&amp;(ROW()+12*(($AN706-1)*3+$AO706)-ROW())/12+5),AS706)</f>
        <v>0</v>
      </c>
      <c r="AU706" s="468">
        <f ca="1">IF(AND(AQ706+AS706&gt;0,AR706+AT706&gt;0),COUNTIF(AU$6:AU705,"&gt;0")+1,0)</f>
        <v>0</v>
      </c>
    </row>
    <row r="707" spans="40:47" x14ac:dyDescent="0.15">
      <c r="AN707" s="468">
        <v>20</v>
      </c>
      <c r="AO707" s="468">
        <v>2</v>
      </c>
      <c r="AP707" s="468">
        <v>6</v>
      </c>
      <c r="AQ707" s="476">
        <f ca="1">IF($AP707=1,IF(INDIRECT(ADDRESS(($AN707-1)*3+$AO707+5,$AP707+7))="",0,INDIRECT(ADDRESS(($AN707-1)*3+$AO707+5,$AP707+7))),IF(INDIRECT(ADDRESS(($AN707-1)*3+$AO707+5,$AP707+7))="",0,IF(COUNTIF(INDIRECT(ADDRESS(($AN707-1)*36+($AO707-1)*12+6,COLUMN())):INDIRECT(ADDRESS(($AN707-1)*36+($AO707-1)*12+$AP707+4,COLUMN())),INDIRECT(ADDRESS(($AN707-1)*3+$AO707+5,$AP707+7)))&gt;=1,0,INDIRECT(ADDRESS(($AN707-1)*3+$AO707+5,$AP707+7)))))</f>
        <v>0</v>
      </c>
      <c r="AR707" s="468">
        <f ca="1">COUNTIF(INDIRECT("H"&amp;(ROW()+12*(($AN707-1)*3+$AO707)-ROW())/12+5):INDIRECT("S"&amp;(ROW()+12*(($AN707-1)*3+$AO707)-ROW())/12+5),AQ707)</f>
        <v>0</v>
      </c>
      <c r="AS707" s="476">
        <f ca="1">IF($AP707=1,IF(INDIRECT(ADDRESS(($AN707-1)*3+$AO707+5,$AP707+20))="",0,INDIRECT(ADDRESS(($AN707-1)*3+$AO707+5,$AP707+20))),IF(INDIRECT(ADDRESS(($AN707-1)*3+$AO707+5,$AP707+20))="",0,IF(COUNTIF(INDIRECT(ADDRESS(($AN707-1)*36+($AO707-1)*12+6,COLUMN())):INDIRECT(ADDRESS(($AN707-1)*36+($AO707-1)*12+$AP707+4,COLUMN())),INDIRECT(ADDRESS(($AN707-1)*3+$AO707+5,$AP707+20)))&gt;=1,0,INDIRECT(ADDRESS(($AN707-1)*3+$AO707+5,$AP707+20)))))</f>
        <v>0</v>
      </c>
      <c r="AT707" s="468">
        <f ca="1">COUNTIF(INDIRECT("U"&amp;(ROW()+12*(($AN707-1)*3+$AO707)-ROW())/12+5):INDIRECT("AF"&amp;(ROW()+12*(($AN707-1)*3+$AO707)-ROW())/12+5),AS707)</f>
        <v>0</v>
      </c>
      <c r="AU707" s="468">
        <f ca="1">IF(AND(AQ707+AS707&gt;0,AR707+AT707&gt;0),COUNTIF(AU$6:AU706,"&gt;0")+1,0)</f>
        <v>0</v>
      </c>
    </row>
    <row r="708" spans="40:47" x14ac:dyDescent="0.15">
      <c r="AN708" s="468">
        <v>20</v>
      </c>
      <c r="AO708" s="468">
        <v>2</v>
      </c>
      <c r="AP708" s="468">
        <v>7</v>
      </c>
      <c r="AQ708" s="476">
        <f ca="1">IF($AP708=1,IF(INDIRECT(ADDRESS(($AN708-1)*3+$AO708+5,$AP708+7))="",0,INDIRECT(ADDRESS(($AN708-1)*3+$AO708+5,$AP708+7))),IF(INDIRECT(ADDRESS(($AN708-1)*3+$AO708+5,$AP708+7))="",0,IF(COUNTIF(INDIRECT(ADDRESS(($AN708-1)*36+($AO708-1)*12+6,COLUMN())):INDIRECT(ADDRESS(($AN708-1)*36+($AO708-1)*12+$AP708+4,COLUMN())),INDIRECT(ADDRESS(($AN708-1)*3+$AO708+5,$AP708+7)))&gt;=1,0,INDIRECT(ADDRESS(($AN708-1)*3+$AO708+5,$AP708+7)))))</f>
        <v>0</v>
      </c>
      <c r="AR708" s="468">
        <f ca="1">COUNTIF(INDIRECT("H"&amp;(ROW()+12*(($AN708-1)*3+$AO708)-ROW())/12+5):INDIRECT("S"&amp;(ROW()+12*(($AN708-1)*3+$AO708)-ROW())/12+5),AQ708)</f>
        <v>0</v>
      </c>
      <c r="AS708" s="476">
        <f ca="1">IF($AP708=1,IF(INDIRECT(ADDRESS(($AN708-1)*3+$AO708+5,$AP708+20))="",0,INDIRECT(ADDRESS(($AN708-1)*3+$AO708+5,$AP708+20))),IF(INDIRECT(ADDRESS(($AN708-1)*3+$AO708+5,$AP708+20))="",0,IF(COUNTIF(INDIRECT(ADDRESS(($AN708-1)*36+($AO708-1)*12+6,COLUMN())):INDIRECT(ADDRESS(($AN708-1)*36+($AO708-1)*12+$AP708+4,COLUMN())),INDIRECT(ADDRESS(($AN708-1)*3+$AO708+5,$AP708+20)))&gt;=1,0,INDIRECT(ADDRESS(($AN708-1)*3+$AO708+5,$AP708+20)))))</f>
        <v>0</v>
      </c>
      <c r="AT708" s="468">
        <f ca="1">COUNTIF(INDIRECT("U"&amp;(ROW()+12*(($AN708-1)*3+$AO708)-ROW())/12+5):INDIRECT("AF"&amp;(ROW()+12*(($AN708-1)*3+$AO708)-ROW())/12+5),AS708)</f>
        <v>0</v>
      </c>
      <c r="AU708" s="468">
        <f ca="1">IF(AND(AQ708+AS708&gt;0,AR708+AT708&gt;0),COUNTIF(AU$6:AU707,"&gt;0")+1,0)</f>
        <v>0</v>
      </c>
    </row>
    <row r="709" spans="40:47" x14ac:dyDescent="0.15">
      <c r="AN709" s="468">
        <v>20</v>
      </c>
      <c r="AO709" s="468">
        <v>2</v>
      </c>
      <c r="AP709" s="468">
        <v>8</v>
      </c>
      <c r="AQ709" s="476">
        <f ca="1">IF($AP709=1,IF(INDIRECT(ADDRESS(($AN709-1)*3+$AO709+5,$AP709+7))="",0,INDIRECT(ADDRESS(($AN709-1)*3+$AO709+5,$AP709+7))),IF(INDIRECT(ADDRESS(($AN709-1)*3+$AO709+5,$AP709+7))="",0,IF(COUNTIF(INDIRECT(ADDRESS(($AN709-1)*36+($AO709-1)*12+6,COLUMN())):INDIRECT(ADDRESS(($AN709-1)*36+($AO709-1)*12+$AP709+4,COLUMN())),INDIRECT(ADDRESS(($AN709-1)*3+$AO709+5,$AP709+7)))&gt;=1,0,INDIRECT(ADDRESS(($AN709-1)*3+$AO709+5,$AP709+7)))))</f>
        <v>0</v>
      </c>
      <c r="AR709" s="468">
        <f ca="1">COUNTIF(INDIRECT("H"&amp;(ROW()+12*(($AN709-1)*3+$AO709)-ROW())/12+5):INDIRECT("S"&amp;(ROW()+12*(($AN709-1)*3+$AO709)-ROW())/12+5),AQ709)</f>
        <v>0</v>
      </c>
      <c r="AS709" s="476">
        <f ca="1">IF($AP709=1,IF(INDIRECT(ADDRESS(($AN709-1)*3+$AO709+5,$AP709+20))="",0,INDIRECT(ADDRESS(($AN709-1)*3+$AO709+5,$AP709+20))),IF(INDIRECT(ADDRESS(($AN709-1)*3+$AO709+5,$AP709+20))="",0,IF(COUNTIF(INDIRECT(ADDRESS(($AN709-1)*36+($AO709-1)*12+6,COLUMN())):INDIRECT(ADDRESS(($AN709-1)*36+($AO709-1)*12+$AP709+4,COLUMN())),INDIRECT(ADDRESS(($AN709-1)*3+$AO709+5,$AP709+20)))&gt;=1,0,INDIRECT(ADDRESS(($AN709-1)*3+$AO709+5,$AP709+20)))))</f>
        <v>0</v>
      </c>
      <c r="AT709" s="468">
        <f ca="1">COUNTIF(INDIRECT("U"&amp;(ROW()+12*(($AN709-1)*3+$AO709)-ROW())/12+5):INDIRECT("AF"&amp;(ROW()+12*(($AN709-1)*3+$AO709)-ROW())/12+5),AS709)</f>
        <v>0</v>
      </c>
      <c r="AU709" s="468">
        <f ca="1">IF(AND(AQ709+AS709&gt;0,AR709+AT709&gt;0),COUNTIF(AU$6:AU708,"&gt;0")+1,0)</f>
        <v>0</v>
      </c>
    </row>
    <row r="710" spans="40:47" x14ac:dyDescent="0.15">
      <c r="AN710" s="468">
        <v>20</v>
      </c>
      <c r="AO710" s="468">
        <v>2</v>
      </c>
      <c r="AP710" s="468">
        <v>9</v>
      </c>
      <c r="AQ710" s="476">
        <f ca="1">IF($AP710=1,IF(INDIRECT(ADDRESS(($AN710-1)*3+$AO710+5,$AP710+7))="",0,INDIRECT(ADDRESS(($AN710-1)*3+$AO710+5,$AP710+7))),IF(INDIRECT(ADDRESS(($AN710-1)*3+$AO710+5,$AP710+7))="",0,IF(COUNTIF(INDIRECT(ADDRESS(($AN710-1)*36+($AO710-1)*12+6,COLUMN())):INDIRECT(ADDRESS(($AN710-1)*36+($AO710-1)*12+$AP710+4,COLUMN())),INDIRECT(ADDRESS(($AN710-1)*3+$AO710+5,$AP710+7)))&gt;=1,0,INDIRECT(ADDRESS(($AN710-1)*3+$AO710+5,$AP710+7)))))</f>
        <v>0</v>
      </c>
      <c r="AR710" s="468">
        <f ca="1">COUNTIF(INDIRECT("H"&amp;(ROW()+12*(($AN710-1)*3+$AO710)-ROW())/12+5):INDIRECT("S"&amp;(ROW()+12*(($AN710-1)*3+$AO710)-ROW())/12+5),AQ710)</f>
        <v>0</v>
      </c>
      <c r="AS710" s="476">
        <f ca="1">IF($AP710=1,IF(INDIRECT(ADDRESS(($AN710-1)*3+$AO710+5,$AP710+20))="",0,INDIRECT(ADDRESS(($AN710-1)*3+$AO710+5,$AP710+20))),IF(INDIRECT(ADDRESS(($AN710-1)*3+$AO710+5,$AP710+20))="",0,IF(COUNTIF(INDIRECT(ADDRESS(($AN710-1)*36+($AO710-1)*12+6,COLUMN())):INDIRECT(ADDRESS(($AN710-1)*36+($AO710-1)*12+$AP710+4,COLUMN())),INDIRECT(ADDRESS(($AN710-1)*3+$AO710+5,$AP710+20)))&gt;=1,0,INDIRECT(ADDRESS(($AN710-1)*3+$AO710+5,$AP710+20)))))</f>
        <v>0</v>
      </c>
      <c r="AT710" s="468">
        <f ca="1">COUNTIF(INDIRECT("U"&amp;(ROW()+12*(($AN710-1)*3+$AO710)-ROW())/12+5):INDIRECT("AF"&amp;(ROW()+12*(($AN710-1)*3+$AO710)-ROW())/12+5),AS710)</f>
        <v>0</v>
      </c>
      <c r="AU710" s="468">
        <f ca="1">IF(AND(AQ710+AS710&gt;0,AR710+AT710&gt;0),COUNTIF(AU$6:AU709,"&gt;0")+1,0)</f>
        <v>0</v>
      </c>
    </row>
    <row r="711" spans="40:47" x14ac:dyDescent="0.15">
      <c r="AN711" s="468">
        <v>20</v>
      </c>
      <c r="AO711" s="468">
        <v>2</v>
      </c>
      <c r="AP711" s="468">
        <v>10</v>
      </c>
      <c r="AQ711" s="476">
        <f ca="1">IF($AP711=1,IF(INDIRECT(ADDRESS(($AN711-1)*3+$AO711+5,$AP711+7))="",0,INDIRECT(ADDRESS(($AN711-1)*3+$AO711+5,$AP711+7))),IF(INDIRECT(ADDRESS(($AN711-1)*3+$AO711+5,$AP711+7))="",0,IF(COUNTIF(INDIRECT(ADDRESS(($AN711-1)*36+($AO711-1)*12+6,COLUMN())):INDIRECT(ADDRESS(($AN711-1)*36+($AO711-1)*12+$AP711+4,COLUMN())),INDIRECT(ADDRESS(($AN711-1)*3+$AO711+5,$AP711+7)))&gt;=1,0,INDIRECT(ADDRESS(($AN711-1)*3+$AO711+5,$AP711+7)))))</f>
        <v>0</v>
      </c>
      <c r="AR711" s="468">
        <f ca="1">COUNTIF(INDIRECT("H"&amp;(ROW()+12*(($AN711-1)*3+$AO711)-ROW())/12+5):INDIRECT("S"&amp;(ROW()+12*(($AN711-1)*3+$AO711)-ROW())/12+5),AQ711)</f>
        <v>0</v>
      </c>
      <c r="AS711" s="476">
        <f ca="1">IF($AP711=1,IF(INDIRECT(ADDRESS(($AN711-1)*3+$AO711+5,$AP711+20))="",0,INDIRECT(ADDRESS(($AN711-1)*3+$AO711+5,$AP711+20))),IF(INDIRECT(ADDRESS(($AN711-1)*3+$AO711+5,$AP711+20))="",0,IF(COUNTIF(INDIRECT(ADDRESS(($AN711-1)*36+($AO711-1)*12+6,COLUMN())):INDIRECT(ADDRESS(($AN711-1)*36+($AO711-1)*12+$AP711+4,COLUMN())),INDIRECT(ADDRESS(($AN711-1)*3+$AO711+5,$AP711+20)))&gt;=1,0,INDIRECT(ADDRESS(($AN711-1)*3+$AO711+5,$AP711+20)))))</f>
        <v>0</v>
      </c>
      <c r="AT711" s="468">
        <f ca="1">COUNTIF(INDIRECT("U"&amp;(ROW()+12*(($AN711-1)*3+$AO711)-ROW())/12+5):INDIRECT("AF"&amp;(ROW()+12*(($AN711-1)*3+$AO711)-ROW())/12+5),AS711)</f>
        <v>0</v>
      </c>
      <c r="AU711" s="468">
        <f ca="1">IF(AND(AQ711+AS711&gt;0,AR711+AT711&gt;0),COUNTIF(AU$6:AU710,"&gt;0")+1,0)</f>
        <v>0</v>
      </c>
    </row>
    <row r="712" spans="40:47" x14ac:dyDescent="0.15">
      <c r="AN712" s="468">
        <v>20</v>
      </c>
      <c r="AO712" s="468">
        <v>2</v>
      </c>
      <c r="AP712" s="468">
        <v>11</v>
      </c>
      <c r="AQ712" s="476">
        <f ca="1">IF($AP712=1,IF(INDIRECT(ADDRESS(($AN712-1)*3+$AO712+5,$AP712+7))="",0,INDIRECT(ADDRESS(($AN712-1)*3+$AO712+5,$AP712+7))),IF(INDIRECT(ADDRESS(($AN712-1)*3+$AO712+5,$AP712+7))="",0,IF(COUNTIF(INDIRECT(ADDRESS(($AN712-1)*36+($AO712-1)*12+6,COLUMN())):INDIRECT(ADDRESS(($AN712-1)*36+($AO712-1)*12+$AP712+4,COLUMN())),INDIRECT(ADDRESS(($AN712-1)*3+$AO712+5,$AP712+7)))&gt;=1,0,INDIRECT(ADDRESS(($AN712-1)*3+$AO712+5,$AP712+7)))))</f>
        <v>0</v>
      </c>
      <c r="AR712" s="468">
        <f ca="1">COUNTIF(INDIRECT("H"&amp;(ROW()+12*(($AN712-1)*3+$AO712)-ROW())/12+5):INDIRECT("S"&amp;(ROW()+12*(($AN712-1)*3+$AO712)-ROW())/12+5),AQ712)</f>
        <v>0</v>
      </c>
      <c r="AS712" s="476">
        <f ca="1">IF($AP712=1,IF(INDIRECT(ADDRESS(($AN712-1)*3+$AO712+5,$AP712+20))="",0,INDIRECT(ADDRESS(($AN712-1)*3+$AO712+5,$AP712+20))),IF(INDIRECT(ADDRESS(($AN712-1)*3+$AO712+5,$AP712+20))="",0,IF(COUNTIF(INDIRECT(ADDRESS(($AN712-1)*36+($AO712-1)*12+6,COLUMN())):INDIRECT(ADDRESS(($AN712-1)*36+($AO712-1)*12+$AP712+4,COLUMN())),INDIRECT(ADDRESS(($AN712-1)*3+$AO712+5,$AP712+20)))&gt;=1,0,INDIRECT(ADDRESS(($AN712-1)*3+$AO712+5,$AP712+20)))))</f>
        <v>0</v>
      </c>
      <c r="AT712" s="468">
        <f ca="1">COUNTIF(INDIRECT("U"&amp;(ROW()+12*(($AN712-1)*3+$AO712)-ROW())/12+5):INDIRECT("AF"&amp;(ROW()+12*(($AN712-1)*3+$AO712)-ROW())/12+5),AS712)</f>
        <v>0</v>
      </c>
      <c r="AU712" s="468">
        <f ca="1">IF(AND(AQ712+AS712&gt;0,AR712+AT712&gt;0),COUNTIF(AU$6:AU711,"&gt;0")+1,0)</f>
        <v>0</v>
      </c>
    </row>
    <row r="713" spans="40:47" x14ac:dyDescent="0.15">
      <c r="AN713" s="468">
        <v>20</v>
      </c>
      <c r="AO713" s="468">
        <v>2</v>
      </c>
      <c r="AP713" s="468">
        <v>12</v>
      </c>
      <c r="AQ713" s="476">
        <f ca="1">IF($AP713=1,IF(INDIRECT(ADDRESS(($AN713-1)*3+$AO713+5,$AP713+7))="",0,INDIRECT(ADDRESS(($AN713-1)*3+$AO713+5,$AP713+7))),IF(INDIRECT(ADDRESS(($AN713-1)*3+$AO713+5,$AP713+7))="",0,IF(COUNTIF(INDIRECT(ADDRESS(($AN713-1)*36+($AO713-1)*12+6,COLUMN())):INDIRECT(ADDRESS(($AN713-1)*36+($AO713-1)*12+$AP713+4,COLUMN())),INDIRECT(ADDRESS(($AN713-1)*3+$AO713+5,$AP713+7)))&gt;=1,0,INDIRECT(ADDRESS(($AN713-1)*3+$AO713+5,$AP713+7)))))</f>
        <v>0</v>
      </c>
      <c r="AR713" s="468">
        <f ca="1">COUNTIF(INDIRECT("H"&amp;(ROW()+12*(($AN713-1)*3+$AO713)-ROW())/12+5):INDIRECT("S"&amp;(ROW()+12*(($AN713-1)*3+$AO713)-ROW())/12+5),AQ713)</f>
        <v>0</v>
      </c>
      <c r="AS713" s="476">
        <f ca="1">IF($AP713=1,IF(INDIRECT(ADDRESS(($AN713-1)*3+$AO713+5,$AP713+20))="",0,INDIRECT(ADDRESS(($AN713-1)*3+$AO713+5,$AP713+20))),IF(INDIRECT(ADDRESS(($AN713-1)*3+$AO713+5,$AP713+20))="",0,IF(COUNTIF(INDIRECT(ADDRESS(($AN713-1)*36+($AO713-1)*12+6,COLUMN())):INDIRECT(ADDRESS(($AN713-1)*36+($AO713-1)*12+$AP713+4,COLUMN())),INDIRECT(ADDRESS(($AN713-1)*3+$AO713+5,$AP713+20)))&gt;=1,0,INDIRECT(ADDRESS(($AN713-1)*3+$AO713+5,$AP713+20)))))</f>
        <v>0</v>
      </c>
      <c r="AT713" s="468">
        <f ca="1">COUNTIF(INDIRECT("U"&amp;(ROW()+12*(($AN713-1)*3+$AO713)-ROW())/12+5):INDIRECT("AF"&amp;(ROW()+12*(($AN713-1)*3+$AO713)-ROW())/12+5),AS713)</f>
        <v>0</v>
      </c>
      <c r="AU713" s="468">
        <f ca="1">IF(AND(AQ713+AS713&gt;0,AR713+AT713&gt;0),COUNTIF(AU$6:AU712,"&gt;0")+1,0)</f>
        <v>0</v>
      </c>
    </row>
    <row r="714" spans="40:47" x14ac:dyDescent="0.15">
      <c r="AN714" s="468">
        <v>20</v>
      </c>
      <c r="AO714" s="468">
        <v>3</v>
      </c>
      <c r="AP714" s="468">
        <v>1</v>
      </c>
      <c r="AQ714" s="476">
        <f ca="1">IF($AP714=1,IF(INDIRECT(ADDRESS(($AN714-1)*3+$AO714+5,$AP714+7))="",0,INDIRECT(ADDRESS(($AN714-1)*3+$AO714+5,$AP714+7))),IF(INDIRECT(ADDRESS(($AN714-1)*3+$AO714+5,$AP714+7))="",0,IF(COUNTIF(INDIRECT(ADDRESS(($AN714-1)*36+($AO714-1)*12+6,COLUMN())):INDIRECT(ADDRESS(($AN714-1)*36+($AO714-1)*12+$AP714+4,COLUMN())),INDIRECT(ADDRESS(($AN714-1)*3+$AO714+5,$AP714+7)))&gt;=1,0,INDIRECT(ADDRESS(($AN714-1)*3+$AO714+5,$AP714+7)))))</f>
        <v>0</v>
      </c>
      <c r="AR714" s="468">
        <f ca="1">COUNTIF(INDIRECT("H"&amp;(ROW()+12*(($AN714-1)*3+$AO714)-ROW())/12+5):INDIRECT("S"&amp;(ROW()+12*(($AN714-1)*3+$AO714)-ROW())/12+5),AQ714)</f>
        <v>0</v>
      </c>
      <c r="AS714" s="476">
        <f ca="1">IF($AP714=1,IF(INDIRECT(ADDRESS(($AN714-1)*3+$AO714+5,$AP714+20))="",0,INDIRECT(ADDRESS(($AN714-1)*3+$AO714+5,$AP714+20))),IF(INDIRECT(ADDRESS(($AN714-1)*3+$AO714+5,$AP714+20))="",0,IF(COUNTIF(INDIRECT(ADDRESS(($AN714-1)*36+($AO714-1)*12+6,COLUMN())):INDIRECT(ADDRESS(($AN714-1)*36+($AO714-1)*12+$AP714+4,COLUMN())),INDIRECT(ADDRESS(($AN714-1)*3+$AO714+5,$AP714+20)))&gt;=1,0,INDIRECT(ADDRESS(($AN714-1)*3+$AO714+5,$AP714+20)))))</f>
        <v>0</v>
      </c>
      <c r="AT714" s="468">
        <f ca="1">COUNTIF(INDIRECT("U"&amp;(ROW()+12*(($AN714-1)*3+$AO714)-ROW())/12+5):INDIRECT("AF"&amp;(ROW()+12*(($AN714-1)*3+$AO714)-ROW())/12+5),AS714)</f>
        <v>0</v>
      </c>
      <c r="AU714" s="468">
        <f ca="1">IF(AND(AQ714+AS714&gt;0,AR714+AT714&gt;0),COUNTIF(AU$6:AU713,"&gt;0")+1,0)</f>
        <v>0</v>
      </c>
    </row>
    <row r="715" spans="40:47" x14ac:dyDescent="0.15">
      <c r="AN715" s="468">
        <v>20</v>
      </c>
      <c r="AO715" s="468">
        <v>3</v>
      </c>
      <c r="AP715" s="468">
        <v>2</v>
      </c>
      <c r="AQ715" s="476">
        <f ca="1">IF($AP715=1,IF(INDIRECT(ADDRESS(($AN715-1)*3+$AO715+5,$AP715+7))="",0,INDIRECT(ADDRESS(($AN715-1)*3+$AO715+5,$AP715+7))),IF(INDIRECT(ADDRESS(($AN715-1)*3+$AO715+5,$AP715+7))="",0,IF(COUNTIF(INDIRECT(ADDRESS(($AN715-1)*36+($AO715-1)*12+6,COLUMN())):INDIRECT(ADDRESS(($AN715-1)*36+($AO715-1)*12+$AP715+4,COLUMN())),INDIRECT(ADDRESS(($AN715-1)*3+$AO715+5,$AP715+7)))&gt;=1,0,INDIRECT(ADDRESS(($AN715-1)*3+$AO715+5,$AP715+7)))))</f>
        <v>0</v>
      </c>
      <c r="AR715" s="468">
        <f ca="1">COUNTIF(INDIRECT("H"&amp;(ROW()+12*(($AN715-1)*3+$AO715)-ROW())/12+5):INDIRECT("S"&amp;(ROW()+12*(($AN715-1)*3+$AO715)-ROW())/12+5),AQ715)</f>
        <v>0</v>
      </c>
      <c r="AS715" s="476">
        <f ca="1">IF($AP715=1,IF(INDIRECT(ADDRESS(($AN715-1)*3+$AO715+5,$AP715+20))="",0,INDIRECT(ADDRESS(($AN715-1)*3+$AO715+5,$AP715+20))),IF(INDIRECT(ADDRESS(($AN715-1)*3+$AO715+5,$AP715+20))="",0,IF(COUNTIF(INDIRECT(ADDRESS(($AN715-1)*36+($AO715-1)*12+6,COLUMN())):INDIRECT(ADDRESS(($AN715-1)*36+($AO715-1)*12+$AP715+4,COLUMN())),INDIRECT(ADDRESS(($AN715-1)*3+$AO715+5,$AP715+20)))&gt;=1,0,INDIRECT(ADDRESS(($AN715-1)*3+$AO715+5,$AP715+20)))))</f>
        <v>0</v>
      </c>
      <c r="AT715" s="468">
        <f ca="1">COUNTIF(INDIRECT("U"&amp;(ROW()+12*(($AN715-1)*3+$AO715)-ROW())/12+5):INDIRECT("AF"&amp;(ROW()+12*(($AN715-1)*3+$AO715)-ROW())/12+5),AS715)</f>
        <v>0</v>
      </c>
      <c r="AU715" s="468">
        <f ca="1">IF(AND(AQ715+AS715&gt;0,AR715+AT715&gt;0),COUNTIF(AU$6:AU714,"&gt;0")+1,0)</f>
        <v>0</v>
      </c>
    </row>
    <row r="716" spans="40:47" x14ac:dyDescent="0.15">
      <c r="AN716" s="468">
        <v>20</v>
      </c>
      <c r="AO716" s="468">
        <v>3</v>
      </c>
      <c r="AP716" s="468">
        <v>3</v>
      </c>
      <c r="AQ716" s="476">
        <f ca="1">IF($AP716=1,IF(INDIRECT(ADDRESS(($AN716-1)*3+$AO716+5,$AP716+7))="",0,INDIRECT(ADDRESS(($AN716-1)*3+$AO716+5,$AP716+7))),IF(INDIRECT(ADDRESS(($AN716-1)*3+$AO716+5,$AP716+7))="",0,IF(COUNTIF(INDIRECT(ADDRESS(($AN716-1)*36+($AO716-1)*12+6,COLUMN())):INDIRECT(ADDRESS(($AN716-1)*36+($AO716-1)*12+$AP716+4,COLUMN())),INDIRECT(ADDRESS(($AN716-1)*3+$AO716+5,$AP716+7)))&gt;=1,0,INDIRECT(ADDRESS(($AN716-1)*3+$AO716+5,$AP716+7)))))</f>
        <v>0</v>
      </c>
      <c r="AR716" s="468">
        <f ca="1">COUNTIF(INDIRECT("H"&amp;(ROW()+12*(($AN716-1)*3+$AO716)-ROW())/12+5):INDIRECT("S"&amp;(ROW()+12*(($AN716-1)*3+$AO716)-ROW())/12+5),AQ716)</f>
        <v>0</v>
      </c>
      <c r="AS716" s="476">
        <f ca="1">IF($AP716=1,IF(INDIRECT(ADDRESS(($AN716-1)*3+$AO716+5,$AP716+20))="",0,INDIRECT(ADDRESS(($AN716-1)*3+$AO716+5,$AP716+20))),IF(INDIRECT(ADDRESS(($AN716-1)*3+$AO716+5,$AP716+20))="",0,IF(COUNTIF(INDIRECT(ADDRESS(($AN716-1)*36+($AO716-1)*12+6,COLUMN())):INDIRECT(ADDRESS(($AN716-1)*36+($AO716-1)*12+$AP716+4,COLUMN())),INDIRECT(ADDRESS(($AN716-1)*3+$AO716+5,$AP716+20)))&gt;=1,0,INDIRECT(ADDRESS(($AN716-1)*3+$AO716+5,$AP716+20)))))</f>
        <v>0</v>
      </c>
      <c r="AT716" s="468">
        <f ca="1">COUNTIF(INDIRECT("U"&amp;(ROW()+12*(($AN716-1)*3+$AO716)-ROW())/12+5):INDIRECT("AF"&amp;(ROW()+12*(($AN716-1)*3+$AO716)-ROW())/12+5),AS716)</f>
        <v>0</v>
      </c>
      <c r="AU716" s="468">
        <f ca="1">IF(AND(AQ716+AS716&gt;0,AR716+AT716&gt;0),COUNTIF(AU$6:AU715,"&gt;0")+1,0)</f>
        <v>0</v>
      </c>
    </row>
    <row r="717" spans="40:47" x14ac:dyDescent="0.15">
      <c r="AN717" s="468">
        <v>20</v>
      </c>
      <c r="AO717" s="468">
        <v>3</v>
      </c>
      <c r="AP717" s="468">
        <v>4</v>
      </c>
      <c r="AQ717" s="476">
        <f ca="1">IF($AP717=1,IF(INDIRECT(ADDRESS(($AN717-1)*3+$AO717+5,$AP717+7))="",0,INDIRECT(ADDRESS(($AN717-1)*3+$AO717+5,$AP717+7))),IF(INDIRECT(ADDRESS(($AN717-1)*3+$AO717+5,$AP717+7))="",0,IF(COUNTIF(INDIRECT(ADDRESS(($AN717-1)*36+($AO717-1)*12+6,COLUMN())):INDIRECT(ADDRESS(($AN717-1)*36+($AO717-1)*12+$AP717+4,COLUMN())),INDIRECT(ADDRESS(($AN717-1)*3+$AO717+5,$AP717+7)))&gt;=1,0,INDIRECT(ADDRESS(($AN717-1)*3+$AO717+5,$AP717+7)))))</f>
        <v>0</v>
      </c>
      <c r="AR717" s="468">
        <f ca="1">COUNTIF(INDIRECT("H"&amp;(ROW()+12*(($AN717-1)*3+$AO717)-ROW())/12+5):INDIRECT("S"&amp;(ROW()+12*(($AN717-1)*3+$AO717)-ROW())/12+5),AQ717)</f>
        <v>0</v>
      </c>
      <c r="AS717" s="476">
        <f ca="1">IF($AP717=1,IF(INDIRECT(ADDRESS(($AN717-1)*3+$AO717+5,$AP717+20))="",0,INDIRECT(ADDRESS(($AN717-1)*3+$AO717+5,$AP717+20))),IF(INDIRECT(ADDRESS(($AN717-1)*3+$AO717+5,$AP717+20))="",0,IF(COUNTIF(INDIRECT(ADDRESS(($AN717-1)*36+($AO717-1)*12+6,COLUMN())):INDIRECT(ADDRESS(($AN717-1)*36+($AO717-1)*12+$AP717+4,COLUMN())),INDIRECT(ADDRESS(($AN717-1)*3+$AO717+5,$AP717+20)))&gt;=1,0,INDIRECT(ADDRESS(($AN717-1)*3+$AO717+5,$AP717+20)))))</f>
        <v>0</v>
      </c>
      <c r="AT717" s="468">
        <f ca="1">COUNTIF(INDIRECT("U"&amp;(ROW()+12*(($AN717-1)*3+$AO717)-ROW())/12+5):INDIRECT("AF"&amp;(ROW()+12*(($AN717-1)*3+$AO717)-ROW())/12+5),AS717)</f>
        <v>0</v>
      </c>
      <c r="AU717" s="468">
        <f ca="1">IF(AND(AQ717+AS717&gt;0,AR717+AT717&gt;0),COUNTIF(AU$6:AU716,"&gt;0")+1,0)</f>
        <v>0</v>
      </c>
    </row>
    <row r="718" spans="40:47" x14ac:dyDescent="0.15">
      <c r="AN718" s="468">
        <v>20</v>
      </c>
      <c r="AO718" s="468">
        <v>3</v>
      </c>
      <c r="AP718" s="468">
        <v>5</v>
      </c>
      <c r="AQ718" s="476">
        <f ca="1">IF($AP718=1,IF(INDIRECT(ADDRESS(($AN718-1)*3+$AO718+5,$AP718+7))="",0,INDIRECT(ADDRESS(($AN718-1)*3+$AO718+5,$AP718+7))),IF(INDIRECT(ADDRESS(($AN718-1)*3+$AO718+5,$AP718+7))="",0,IF(COUNTIF(INDIRECT(ADDRESS(($AN718-1)*36+($AO718-1)*12+6,COLUMN())):INDIRECT(ADDRESS(($AN718-1)*36+($AO718-1)*12+$AP718+4,COLUMN())),INDIRECT(ADDRESS(($AN718-1)*3+$AO718+5,$AP718+7)))&gt;=1,0,INDIRECT(ADDRESS(($AN718-1)*3+$AO718+5,$AP718+7)))))</f>
        <v>0</v>
      </c>
      <c r="AR718" s="468">
        <f ca="1">COUNTIF(INDIRECT("H"&amp;(ROW()+12*(($AN718-1)*3+$AO718)-ROW())/12+5):INDIRECT("S"&amp;(ROW()+12*(($AN718-1)*3+$AO718)-ROW())/12+5),AQ718)</f>
        <v>0</v>
      </c>
      <c r="AS718" s="476">
        <f ca="1">IF($AP718=1,IF(INDIRECT(ADDRESS(($AN718-1)*3+$AO718+5,$AP718+20))="",0,INDIRECT(ADDRESS(($AN718-1)*3+$AO718+5,$AP718+20))),IF(INDIRECT(ADDRESS(($AN718-1)*3+$AO718+5,$AP718+20))="",0,IF(COUNTIF(INDIRECT(ADDRESS(($AN718-1)*36+($AO718-1)*12+6,COLUMN())):INDIRECT(ADDRESS(($AN718-1)*36+($AO718-1)*12+$AP718+4,COLUMN())),INDIRECT(ADDRESS(($AN718-1)*3+$AO718+5,$AP718+20)))&gt;=1,0,INDIRECT(ADDRESS(($AN718-1)*3+$AO718+5,$AP718+20)))))</f>
        <v>0</v>
      </c>
      <c r="AT718" s="468">
        <f ca="1">COUNTIF(INDIRECT("U"&amp;(ROW()+12*(($AN718-1)*3+$AO718)-ROW())/12+5):INDIRECT("AF"&amp;(ROW()+12*(($AN718-1)*3+$AO718)-ROW())/12+5),AS718)</f>
        <v>0</v>
      </c>
      <c r="AU718" s="468">
        <f ca="1">IF(AND(AQ718+AS718&gt;0,AR718+AT718&gt;0),COUNTIF(AU$6:AU717,"&gt;0")+1,0)</f>
        <v>0</v>
      </c>
    </row>
    <row r="719" spans="40:47" x14ac:dyDescent="0.15">
      <c r="AN719" s="468">
        <v>20</v>
      </c>
      <c r="AO719" s="468">
        <v>3</v>
      </c>
      <c r="AP719" s="468">
        <v>6</v>
      </c>
      <c r="AQ719" s="476">
        <f ca="1">IF($AP719=1,IF(INDIRECT(ADDRESS(($AN719-1)*3+$AO719+5,$AP719+7))="",0,INDIRECT(ADDRESS(($AN719-1)*3+$AO719+5,$AP719+7))),IF(INDIRECT(ADDRESS(($AN719-1)*3+$AO719+5,$AP719+7))="",0,IF(COUNTIF(INDIRECT(ADDRESS(($AN719-1)*36+($AO719-1)*12+6,COLUMN())):INDIRECT(ADDRESS(($AN719-1)*36+($AO719-1)*12+$AP719+4,COLUMN())),INDIRECT(ADDRESS(($AN719-1)*3+$AO719+5,$AP719+7)))&gt;=1,0,INDIRECT(ADDRESS(($AN719-1)*3+$AO719+5,$AP719+7)))))</f>
        <v>0</v>
      </c>
      <c r="AR719" s="468">
        <f ca="1">COUNTIF(INDIRECT("H"&amp;(ROW()+12*(($AN719-1)*3+$AO719)-ROW())/12+5):INDIRECT("S"&amp;(ROW()+12*(($AN719-1)*3+$AO719)-ROW())/12+5),AQ719)</f>
        <v>0</v>
      </c>
      <c r="AS719" s="476">
        <f ca="1">IF($AP719=1,IF(INDIRECT(ADDRESS(($AN719-1)*3+$AO719+5,$AP719+20))="",0,INDIRECT(ADDRESS(($AN719-1)*3+$AO719+5,$AP719+20))),IF(INDIRECT(ADDRESS(($AN719-1)*3+$AO719+5,$AP719+20))="",0,IF(COUNTIF(INDIRECT(ADDRESS(($AN719-1)*36+($AO719-1)*12+6,COLUMN())):INDIRECT(ADDRESS(($AN719-1)*36+($AO719-1)*12+$AP719+4,COLUMN())),INDIRECT(ADDRESS(($AN719-1)*3+$AO719+5,$AP719+20)))&gt;=1,0,INDIRECT(ADDRESS(($AN719-1)*3+$AO719+5,$AP719+20)))))</f>
        <v>0</v>
      </c>
      <c r="AT719" s="468">
        <f ca="1">COUNTIF(INDIRECT("U"&amp;(ROW()+12*(($AN719-1)*3+$AO719)-ROW())/12+5):INDIRECT("AF"&amp;(ROW()+12*(($AN719-1)*3+$AO719)-ROW())/12+5),AS719)</f>
        <v>0</v>
      </c>
      <c r="AU719" s="468">
        <f ca="1">IF(AND(AQ719+AS719&gt;0,AR719+AT719&gt;0),COUNTIF(AU$6:AU718,"&gt;0")+1,0)</f>
        <v>0</v>
      </c>
    </row>
    <row r="720" spans="40:47" x14ac:dyDescent="0.15">
      <c r="AN720" s="468">
        <v>20</v>
      </c>
      <c r="AO720" s="468">
        <v>3</v>
      </c>
      <c r="AP720" s="468">
        <v>7</v>
      </c>
      <c r="AQ720" s="476">
        <f ca="1">IF($AP720=1,IF(INDIRECT(ADDRESS(($AN720-1)*3+$AO720+5,$AP720+7))="",0,INDIRECT(ADDRESS(($AN720-1)*3+$AO720+5,$AP720+7))),IF(INDIRECT(ADDRESS(($AN720-1)*3+$AO720+5,$AP720+7))="",0,IF(COUNTIF(INDIRECT(ADDRESS(($AN720-1)*36+($AO720-1)*12+6,COLUMN())):INDIRECT(ADDRESS(($AN720-1)*36+($AO720-1)*12+$AP720+4,COLUMN())),INDIRECT(ADDRESS(($AN720-1)*3+$AO720+5,$AP720+7)))&gt;=1,0,INDIRECT(ADDRESS(($AN720-1)*3+$AO720+5,$AP720+7)))))</f>
        <v>0</v>
      </c>
      <c r="AR720" s="468">
        <f ca="1">COUNTIF(INDIRECT("H"&amp;(ROW()+12*(($AN720-1)*3+$AO720)-ROW())/12+5):INDIRECT("S"&amp;(ROW()+12*(($AN720-1)*3+$AO720)-ROW())/12+5),AQ720)</f>
        <v>0</v>
      </c>
      <c r="AS720" s="476">
        <f ca="1">IF($AP720=1,IF(INDIRECT(ADDRESS(($AN720-1)*3+$AO720+5,$AP720+20))="",0,INDIRECT(ADDRESS(($AN720-1)*3+$AO720+5,$AP720+20))),IF(INDIRECT(ADDRESS(($AN720-1)*3+$AO720+5,$AP720+20))="",0,IF(COUNTIF(INDIRECT(ADDRESS(($AN720-1)*36+($AO720-1)*12+6,COLUMN())):INDIRECT(ADDRESS(($AN720-1)*36+($AO720-1)*12+$AP720+4,COLUMN())),INDIRECT(ADDRESS(($AN720-1)*3+$AO720+5,$AP720+20)))&gt;=1,0,INDIRECT(ADDRESS(($AN720-1)*3+$AO720+5,$AP720+20)))))</f>
        <v>0</v>
      </c>
      <c r="AT720" s="468">
        <f ca="1">COUNTIF(INDIRECT("U"&amp;(ROW()+12*(($AN720-1)*3+$AO720)-ROW())/12+5):INDIRECT("AF"&amp;(ROW()+12*(($AN720-1)*3+$AO720)-ROW())/12+5),AS720)</f>
        <v>0</v>
      </c>
      <c r="AU720" s="468">
        <f ca="1">IF(AND(AQ720+AS720&gt;0,AR720+AT720&gt;0),COUNTIF(AU$6:AU719,"&gt;0")+1,0)</f>
        <v>0</v>
      </c>
    </row>
    <row r="721" spans="40:47" x14ac:dyDescent="0.15">
      <c r="AN721" s="468">
        <v>20</v>
      </c>
      <c r="AO721" s="468">
        <v>3</v>
      </c>
      <c r="AP721" s="468">
        <v>8</v>
      </c>
      <c r="AQ721" s="476">
        <f ca="1">IF($AP721=1,IF(INDIRECT(ADDRESS(($AN721-1)*3+$AO721+5,$AP721+7))="",0,INDIRECT(ADDRESS(($AN721-1)*3+$AO721+5,$AP721+7))),IF(INDIRECT(ADDRESS(($AN721-1)*3+$AO721+5,$AP721+7))="",0,IF(COUNTIF(INDIRECT(ADDRESS(($AN721-1)*36+($AO721-1)*12+6,COLUMN())):INDIRECT(ADDRESS(($AN721-1)*36+($AO721-1)*12+$AP721+4,COLUMN())),INDIRECT(ADDRESS(($AN721-1)*3+$AO721+5,$AP721+7)))&gt;=1,0,INDIRECT(ADDRESS(($AN721-1)*3+$AO721+5,$AP721+7)))))</f>
        <v>0</v>
      </c>
      <c r="AR721" s="468">
        <f ca="1">COUNTIF(INDIRECT("H"&amp;(ROW()+12*(($AN721-1)*3+$AO721)-ROW())/12+5):INDIRECT("S"&amp;(ROW()+12*(($AN721-1)*3+$AO721)-ROW())/12+5),AQ721)</f>
        <v>0</v>
      </c>
      <c r="AS721" s="476">
        <f ca="1">IF($AP721=1,IF(INDIRECT(ADDRESS(($AN721-1)*3+$AO721+5,$AP721+20))="",0,INDIRECT(ADDRESS(($AN721-1)*3+$AO721+5,$AP721+20))),IF(INDIRECT(ADDRESS(($AN721-1)*3+$AO721+5,$AP721+20))="",0,IF(COUNTIF(INDIRECT(ADDRESS(($AN721-1)*36+($AO721-1)*12+6,COLUMN())):INDIRECT(ADDRESS(($AN721-1)*36+($AO721-1)*12+$AP721+4,COLUMN())),INDIRECT(ADDRESS(($AN721-1)*3+$AO721+5,$AP721+20)))&gt;=1,0,INDIRECT(ADDRESS(($AN721-1)*3+$AO721+5,$AP721+20)))))</f>
        <v>0</v>
      </c>
      <c r="AT721" s="468">
        <f ca="1">COUNTIF(INDIRECT("U"&amp;(ROW()+12*(($AN721-1)*3+$AO721)-ROW())/12+5):INDIRECT("AF"&amp;(ROW()+12*(($AN721-1)*3+$AO721)-ROW())/12+5),AS721)</f>
        <v>0</v>
      </c>
      <c r="AU721" s="468">
        <f ca="1">IF(AND(AQ721+AS721&gt;0,AR721+AT721&gt;0),COUNTIF(AU$6:AU720,"&gt;0")+1,0)</f>
        <v>0</v>
      </c>
    </row>
    <row r="722" spans="40:47" x14ac:dyDescent="0.15">
      <c r="AN722" s="468">
        <v>20</v>
      </c>
      <c r="AO722" s="468">
        <v>3</v>
      </c>
      <c r="AP722" s="468">
        <v>9</v>
      </c>
      <c r="AQ722" s="476">
        <f ca="1">IF($AP722=1,IF(INDIRECT(ADDRESS(($AN722-1)*3+$AO722+5,$AP722+7))="",0,INDIRECT(ADDRESS(($AN722-1)*3+$AO722+5,$AP722+7))),IF(INDIRECT(ADDRESS(($AN722-1)*3+$AO722+5,$AP722+7))="",0,IF(COUNTIF(INDIRECT(ADDRESS(($AN722-1)*36+($AO722-1)*12+6,COLUMN())):INDIRECT(ADDRESS(($AN722-1)*36+($AO722-1)*12+$AP722+4,COLUMN())),INDIRECT(ADDRESS(($AN722-1)*3+$AO722+5,$AP722+7)))&gt;=1,0,INDIRECT(ADDRESS(($AN722-1)*3+$AO722+5,$AP722+7)))))</f>
        <v>0</v>
      </c>
      <c r="AR722" s="468">
        <f ca="1">COUNTIF(INDIRECT("H"&amp;(ROW()+12*(($AN722-1)*3+$AO722)-ROW())/12+5):INDIRECT("S"&amp;(ROW()+12*(($AN722-1)*3+$AO722)-ROW())/12+5),AQ722)</f>
        <v>0</v>
      </c>
      <c r="AS722" s="476">
        <f ca="1">IF($AP722=1,IF(INDIRECT(ADDRESS(($AN722-1)*3+$AO722+5,$AP722+20))="",0,INDIRECT(ADDRESS(($AN722-1)*3+$AO722+5,$AP722+20))),IF(INDIRECT(ADDRESS(($AN722-1)*3+$AO722+5,$AP722+20))="",0,IF(COUNTIF(INDIRECT(ADDRESS(($AN722-1)*36+($AO722-1)*12+6,COLUMN())):INDIRECT(ADDRESS(($AN722-1)*36+($AO722-1)*12+$AP722+4,COLUMN())),INDIRECT(ADDRESS(($AN722-1)*3+$AO722+5,$AP722+20)))&gt;=1,0,INDIRECT(ADDRESS(($AN722-1)*3+$AO722+5,$AP722+20)))))</f>
        <v>0</v>
      </c>
      <c r="AT722" s="468">
        <f ca="1">COUNTIF(INDIRECT("U"&amp;(ROW()+12*(($AN722-1)*3+$AO722)-ROW())/12+5):INDIRECT("AF"&amp;(ROW()+12*(($AN722-1)*3+$AO722)-ROW())/12+5),AS722)</f>
        <v>0</v>
      </c>
      <c r="AU722" s="468">
        <f ca="1">IF(AND(AQ722+AS722&gt;0,AR722+AT722&gt;0),COUNTIF(AU$6:AU721,"&gt;0")+1,0)</f>
        <v>0</v>
      </c>
    </row>
    <row r="723" spans="40:47" x14ac:dyDescent="0.15">
      <c r="AN723" s="468">
        <v>20</v>
      </c>
      <c r="AO723" s="468">
        <v>3</v>
      </c>
      <c r="AP723" s="468">
        <v>10</v>
      </c>
      <c r="AQ723" s="476">
        <f ca="1">IF($AP723=1,IF(INDIRECT(ADDRESS(($AN723-1)*3+$AO723+5,$AP723+7))="",0,INDIRECT(ADDRESS(($AN723-1)*3+$AO723+5,$AP723+7))),IF(INDIRECT(ADDRESS(($AN723-1)*3+$AO723+5,$AP723+7))="",0,IF(COUNTIF(INDIRECT(ADDRESS(($AN723-1)*36+($AO723-1)*12+6,COLUMN())):INDIRECT(ADDRESS(($AN723-1)*36+($AO723-1)*12+$AP723+4,COLUMN())),INDIRECT(ADDRESS(($AN723-1)*3+$AO723+5,$AP723+7)))&gt;=1,0,INDIRECT(ADDRESS(($AN723-1)*3+$AO723+5,$AP723+7)))))</f>
        <v>0</v>
      </c>
      <c r="AR723" s="468">
        <f ca="1">COUNTIF(INDIRECT("H"&amp;(ROW()+12*(($AN723-1)*3+$AO723)-ROW())/12+5):INDIRECT("S"&amp;(ROW()+12*(($AN723-1)*3+$AO723)-ROW())/12+5),AQ723)</f>
        <v>0</v>
      </c>
      <c r="AS723" s="476">
        <f ca="1">IF($AP723=1,IF(INDIRECT(ADDRESS(($AN723-1)*3+$AO723+5,$AP723+20))="",0,INDIRECT(ADDRESS(($AN723-1)*3+$AO723+5,$AP723+20))),IF(INDIRECT(ADDRESS(($AN723-1)*3+$AO723+5,$AP723+20))="",0,IF(COUNTIF(INDIRECT(ADDRESS(($AN723-1)*36+($AO723-1)*12+6,COLUMN())):INDIRECT(ADDRESS(($AN723-1)*36+($AO723-1)*12+$AP723+4,COLUMN())),INDIRECT(ADDRESS(($AN723-1)*3+$AO723+5,$AP723+20)))&gt;=1,0,INDIRECT(ADDRESS(($AN723-1)*3+$AO723+5,$AP723+20)))))</f>
        <v>0</v>
      </c>
      <c r="AT723" s="468">
        <f ca="1">COUNTIF(INDIRECT("U"&amp;(ROW()+12*(($AN723-1)*3+$AO723)-ROW())/12+5):INDIRECT("AF"&amp;(ROW()+12*(($AN723-1)*3+$AO723)-ROW())/12+5),AS723)</f>
        <v>0</v>
      </c>
      <c r="AU723" s="468">
        <f ca="1">IF(AND(AQ723+AS723&gt;0,AR723+AT723&gt;0),COUNTIF(AU$6:AU722,"&gt;0")+1,0)</f>
        <v>0</v>
      </c>
    </row>
    <row r="724" spans="40:47" x14ac:dyDescent="0.15">
      <c r="AN724" s="468">
        <v>20</v>
      </c>
      <c r="AO724" s="468">
        <v>3</v>
      </c>
      <c r="AP724" s="468">
        <v>11</v>
      </c>
      <c r="AQ724" s="476">
        <f ca="1">IF($AP724=1,IF(INDIRECT(ADDRESS(($AN724-1)*3+$AO724+5,$AP724+7))="",0,INDIRECT(ADDRESS(($AN724-1)*3+$AO724+5,$AP724+7))),IF(INDIRECT(ADDRESS(($AN724-1)*3+$AO724+5,$AP724+7))="",0,IF(COUNTIF(INDIRECT(ADDRESS(($AN724-1)*36+($AO724-1)*12+6,COLUMN())):INDIRECT(ADDRESS(($AN724-1)*36+($AO724-1)*12+$AP724+4,COLUMN())),INDIRECT(ADDRESS(($AN724-1)*3+$AO724+5,$AP724+7)))&gt;=1,0,INDIRECT(ADDRESS(($AN724-1)*3+$AO724+5,$AP724+7)))))</f>
        <v>0</v>
      </c>
      <c r="AR724" s="468">
        <f ca="1">COUNTIF(INDIRECT("H"&amp;(ROW()+12*(($AN724-1)*3+$AO724)-ROW())/12+5):INDIRECT("S"&amp;(ROW()+12*(($AN724-1)*3+$AO724)-ROW())/12+5),AQ724)</f>
        <v>0</v>
      </c>
      <c r="AS724" s="476">
        <f ca="1">IF($AP724=1,IF(INDIRECT(ADDRESS(($AN724-1)*3+$AO724+5,$AP724+20))="",0,INDIRECT(ADDRESS(($AN724-1)*3+$AO724+5,$AP724+20))),IF(INDIRECT(ADDRESS(($AN724-1)*3+$AO724+5,$AP724+20))="",0,IF(COUNTIF(INDIRECT(ADDRESS(($AN724-1)*36+($AO724-1)*12+6,COLUMN())):INDIRECT(ADDRESS(($AN724-1)*36+($AO724-1)*12+$AP724+4,COLUMN())),INDIRECT(ADDRESS(($AN724-1)*3+$AO724+5,$AP724+20)))&gt;=1,0,INDIRECT(ADDRESS(($AN724-1)*3+$AO724+5,$AP724+20)))))</f>
        <v>0</v>
      </c>
      <c r="AT724" s="468">
        <f ca="1">COUNTIF(INDIRECT("U"&amp;(ROW()+12*(($AN724-1)*3+$AO724)-ROW())/12+5):INDIRECT("AF"&amp;(ROW()+12*(($AN724-1)*3+$AO724)-ROW())/12+5),AS724)</f>
        <v>0</v>
      </c>
      <c r="AU724" s="468">
        <f ca="1">IF(AND(AQ724+AS724&gt;0,AR724+AT724&gt;0),COUNTIF(AU$6:AU723,"&gt;0")+1,0)</f>
        <v>0</v>
      </c>
    </row>
    <row r="725" spans="40:47" x14ac:dyDescent="0.15">
      <c r="AN725" s="468">
        <v>20</v>
      </c>
      <c r="AO725" s="468">
        <v>3</v>
      </c>
      <c r="AP725" s="468">
        <v>12</v>
      </c>
      <c r="AQ725" s="476">
        <f ca="1">IF($AP725=1,IF(INDIRECT(ADDRESS(($AN725-1)*3+$AO725+5,$AP725+7))="",0,INDIRECT(ADDRESS(($AN725-1)*3+$AO725+5,$AP725+7))),IF(INDIRECT(ADDRESS(($AN725-1)*3+$AO725+5,$AP725+7))="",0,IF(COUNTIF(INDIRECT(ADDRESS(($AN725-1)*36+($AO725-1)*12+6,COLUMN())):INDIRECT(ADDRESS(($AN725-1)*36+($AO725-1)*12+$AP725+4,COLUMN())),INDIRECT(ADDRESS(($AN725-1)*3+$AO725+5,$AP725+7)))&gt;=1,0,INDIRECT(ADDRESS(($AN725-1)*3+$AO725+5,$AP725+7)))))</f>
        <v>0</v>
      </c>
      <c r="AR725" s="468">
        <f ca="1">COUNTIF(INDIRECT("H"&amp;(ROW()+12*(($AN725-1)*3+$AO725)-ROW())/12+5):INDIRECT("S"&amp;(ROW()+12*(($AN725-1)*3+$AO725)-ROW())/12+5),AQ725)</f>
        <v>0</v>
      </c>
      <c r="AS725" s="476">
        <f ca="1">IF($AP725=1,IF(INDIRECT(ADDRESS(($AN725-1)*3+$AO725+5,$AP725+20))="",0,INDIRECT(ADDRESS(($AN725-1)*3+$AO725+5,$AP725+20))),IF(INDIRECT(ADDRESS(($AN725-1)*3+$AO725+5,$AP725+20))="",0,IF(COUNTIF(INDIRECT(ADDRESS(($AN725-1)*36+($AO725-1)*12+6,COLUMN())):INDIRECT(ADDRESS(($AN725-1)*36+($AO725-1)*12+$AP725+4,COLUMN())),INDIRECT(ADDRESS(($AN725-1)*3+$AO725+5,$AP725+20)))&gt;=1,0,INDIRECT(ADDRESS(($AN725-1)*3+$AO725+5,$AP725+20)))))</f>
        <v>0</v>
      </c>
      <c r="AT725" s="468">
        <f ca="1">COUNTIF(INDIRECT("U"&amp;(ROW()+12*(($AN725-1)*3+$AO725)-ROW())/12+5):INDIRECT("AF"&amp;(ROW()+12*(($AN725-1)*3+$AO725)-ROW())/12+5),AS725)</f>
        <v>0</v>
      </c>
      <c r="AU725" s="468">
        <f ca="1">IF(AND(AQ725+AS725&gt;0,AR725+AT725&gt;0),COUNTIF(AU$6:AU724,"&gt;0")+1,0)</f>
        <v>0</v>
      </c>
    </row>
    <row r="726" spans="40:47" x14ac:dyDescent="0.15">
      <c r="AN726" s="468">
        <v>21</v>
      </c>
      <c r="AO726" s="468">
        <v>1</v>
      </c>
      <c r="AP726" s="468">
        <v>1</v>
      </c>
      <c r="AQ726" s="476">
        <f ca="1">IF($AP726=1,IF(INDIRECT(ADDRESS(($AN726-1)*3+$AO726+5,$AP726+7))="",0,INDIRECT(ADDRESS(($AN726-1)*3+$AO726+5,$AP726+7))),IF(INDIRECT(ADDRESS(($AN726-1)*3+$AO726+5,$AP726+7))="",0,IF(COUNTIF(INDIRECT(ADDRESS(($AN726-1)*36+($AO726-1)*12+6,COLUMN())):INDIRECT(ADDRESS(($AN726-1)*36+($AO726-1)*12+$AP726+4,COLUMN())),INDIRECT(ADDRESS(($AN726-1)*3+$AO726+5,$AP726+7)))&gt;=1,0,INDIRECT(ADDRESS(($AN726-1)*3+$AO726+5,$AP726+7)))))</f>
        <v>0</v>
      </c>
      <c r="AR726" s="468">
        <f ca="1">COUNTIF(INDIRECT("H"&amp;(ROW()+12*(($AN726-1)*3+$AO726)-ROW())/12+5):INDIRECT("S"&amp;(ROW()+12*(($AN726-1)*3+$AO726)-ROW())/12+5),AQ726)</f>
        <v>0</v>
      </c>
      <c r="AS726" s="476">
        <f ca="1">IF($AP726=1,IF(INDIRECT(ADDRESS(($AN726-1)*3+$AO726+5,$AP726+20))="",0,INDIRECT(ADDRESS(($AN726-1)*3+$AO726+5,$AP726+20))),IF(INDIRECT(ADDRESS(($AN726-1)*3+$AO726+5,$AP726+20))="",0,IF(COUNTIF(INDIRECT(ADDRESS(($AN726-1)*36+($AO726-1)*12+6,COLUMN())):INDIRECT(ADDRESS(($AN726-1)*36+($AO726-1)*12+$AP726+4,COLUMN())),INDIRECT(ADDRESS(($AN726-1)*3+$AO726+5,$AP726+20)))&gt;=1,0,INDIRECT(ADDRESS(($AN726-1)*3+$AO726+5,$AP726+20)))))</f>
        <v>0</v>
      </c>
      <c r="AT726" s="468">
        <f ca="1">COUNTIF(INDIRECT("U"&amp;(ROW()+12*(($AN726-1)*3+$AO726)-ROW())/12+5):INDIRECT("AF"&amp;(ROW()+12*(($AN726-1)*3+$AO726)-ROW())/12+5),AS726)</f>
        <v>0</v>
      </c>
      <c r="AU726" s="468">
        <f ca="1">IF(AND(AQ726+AS726&gt;0,AR726+AT726&gt;0),COUNTIF(AU$6:AU725,"&gt;0")+1,0)</f>
        <v>0</v>
      </c>
    </row>
    <row r="727" spans="40:47" x14ac:dyDescent="0.15">
      <c r="AN727" s="468">
        <v>21</v>
      </c>
      <c r="AO727" s="468">
        <v>1</v>
      </c>
      <c r="AP727" s="468">
        <v>2</v>
      </c>
      <c r="AQ727" s="476">
        <f ca="1">IF($AP727=1,IF(INDIRECT(ADDRESS(($AN727-1)*3+$AO727+5,$AP727+7))="",0,INDIRECT(ADDRESS(($AN727-1)*3+$AO727+5,$AP727+7))),IF(INDIRECT(ADDRESS(($AN727-1)*3+$AO727+5,$AP727+7))="",0,IF(COUNTIF(INDIRECT(ADDRESS(($AN727-1)*36+($AO727-1)*12+6,COLUMN())):INDIRECT(ADDRESS(($AN727-1)*36+($AO727-1)*12+$AP727+4,COLUMN())),INDIRECT(ADDRESS(($AN727-1)*3+$AO727+5,$AP727+7)))&gt;=1,0,INDIRECT(ADDRESS(($AN727-1)*3+$AO727+5,$AP727+7)))))</f>
        <v>0</v>
      </c>
      <c r="AR727" s="468">
        <f ca="1">COUNTIF(INDIRECT("H"&amp;(ROW()+12*(($AN727-1)*3+$AO727)-ROW())/12+5):INDIRECT("S"&amp;(ROW()+12*(($AN727-1)*3+$AO727)-ROW())/12+5),AQ727)</f>
        <v>0</v>
      </c>
      <c r="AS727" s="476">
        <f ca="1">IF($AP727=1,IF(INDIRECT(ADDRESS(($AN727-1)*3+$AO727+5,$AP727+20))="",0,INDIRECT(ADDRESS(($AN727-1)*3+$AO727+5,$AP727+20))),IF(INDIRECT(ADDRESS(($AN727-1)*3+$AO727+5,$AP727+20))="",0,IF(COUNTIF(INDIRECT(ADDRESS(($AN727-1)*36+($AO727-1)*12+6,COLUMN())):INDIRECT(ADDRESS(($AN727-1)*36+($AO727-1)*12+$AP727+4,COLUMN())),INDIRECT(ADDRESS(($AN727-1)*3+$AO727+5,$AP727+20)))&gt;=1,0,INDIRECT(ADDRESS(($AN727-1)*3+$AO727+5,$AP727+20)))))</f>
        <v>0</v>
      </c>
      <c r="AT727" s="468">
        <f ca="1">COUNTIF(INDIRECT("U"&amp;(ROW()+12*(($AN727-1)*3+$AO727)-ROW())/12+5):INDIRECT("AF"&amp;(ROW()+12*(($AN727-1)*3+$AO727)-ROW())/12+5),AS727)</f>
        <v>0</v>
      </c>
      <c r="AU727" s="468">
        <f ca="1">IF(AND(AQ727+AS727&gt;0,AR727+AT727&gt;0),COUNTIF(AU$6:AU726,"&gt;0")+1,0)</f>
        <v>0</v>
      </c>
    </row>
    <row r="728" spans="40:47" x14ac:dyDescent="0.15">
      <c r="AN728" s="468">
        <v>21</v>
      </c>
      <c r="AO728" s="468">
        <v>1</v>
      </c>
      <c r="AP728" s="468">
        <v>3</v>
      </c>
      <c r="AQ728" s="476">
        <f ca="1">IF($AP728=1,IF(INDIRECT(ADDRESS(($AN728-1)*3+$AO728+5,$AP728+7))="",0,INDIRECT(ADDRESS(($AN728-1)*3+$AO728+5,$AP728+7))),IF(INDIRECT(ADDRESS(($AN728-1)*3+$AO728+5,$AP728+7))="",0,IF(COUNTIF(INDIRECT(ADDRESS(($AN728-1)*36+($AO728-1)*12+6,COLUMN())):INDIRECT(ADDRESS(($AN728-1)*36+($AO728-1)*12+$AP728+4,COLUMN())),INDIRECT(ADDRESS(($AN728-1)*3+$AO728+5,$AP728+7)))&gt;=1,0,INDIRECT(ADDRESS(($AN728-1)*3+$AO728+5,$AP728+7)))))</f>
        <v>0</v>
      </c>
      <c r="AR728" s="468">
        <f ca="1">COUNTIF(INDIRECT("H"&amp;(ROW()+12*(($AN728-1)*3+$AO728)-ROW())/12+5):INDIRECT("S"&amp;(ROW()+12*(($AN728-1)*3+$AO728)-ROW())/12+5),AQ728)</f>
        <v>0</v>
      </c>
      <c r="AS728" s="476">
        <f ca="1">IF($AP728=1,IF(INDIRECT(ADDRESS(($AN728-1)*3+$AO728+5,$AP728+20))="",0,INDIRECT(ADDRESS(($AN728-1)*3+$AO728+5,$AP728+20))),IF(INDIRECT(ADDRESS(($AN728-1)*3+$AO728+5,$AP728+20))="",0,IF(COUNTIF(INDIRECT(ADDRESS(($AN728-1)*36+($AO728-1)*12+6,COLUMN())):INDIRECT(ADDRESS(($AN728-1)*36+($AO728-1)*12+$AP728+4,COLUMN())),INDIRECT(ADDRESS(($AN728-1)*3+$AO728+5,$AP728+20)))&gt;=1,0,INDIRECT(ADDRESS(($AN728-1)*3+$AO728+5,$AP728+20)))))</f>
        <v>0</v>
      </c>
      <c r="AT728" s="468">
        <f ca="1">COUNTIF(INDIRECT("U"&amp;(ROW()+12*(($AN728-1)*3+$AO728)-ROW())/12+5):INDIRECT("AF"&amp;(ROW()+12*(($AN728-1)*3+$AO728)-ROW())/12+5),AS728)</f>
        <v>0</v>
      </c>
      <c r="AU728" s="468">
        <f ca="1">IF(AND(AQ728+AS728&gt;0,AR728+AT728&gt;0),COUNTIF(AU$6:AU727,"&gt;0")+1,0)</f>
        <v>0</v>
      </c>
    </row>
    <row r="729" spans="40:47" x14ac:dyDescent="0.15">
      <c r="AN729" s="468">
        <v>21</v>
      </c>
      <c r="AO729" s="468">
        <v>1</v>
      </c>
      <c r="AP729" s="468">
        <v>4</v>
      </c>
      <c r="AQ729" s="476">
        <f ca="1">IF($AP729=1,IF(INDIRECT(ADDRESS(($AN729-1)*3+$AO729+5,$AP729+7))="",0,INDIRECT(ADDRESS(($AN729-1)*3+$AO729+5,$AP729+7))),IF(INDIRECT(ADDRESS(($AN729-1)*3+$AO729+5,$AP729+7))="",0,IF(COUNTIF(INDIRECT(ADDRESS(($AN729-1)*36+($AO729-1)*12+6,COLUMN())):INDIRECT(ADDRESS(($AN729-1)*36+($AO729-1)*12+$AP729+4,COLUMN())),INDIRECT(ADDRESS(($AN729-1)*3+$AO729+5,$AP729+7)))&gt;=1,0,INDIRECT(ADDRESS(($AN729-1)*3+$AO729+5,$AP729+7)))))</f>
        <v>0</v>
      </c>
      <c r="AR729" s="468">
        <f ca="1">COUNTIF(INDIRECT("H"&amp;(ROW()+12*(($AN729-1)*3+$AO729)-ROW())/12+5):INDIRECT("S"&amp;(ROW()+12*(($AN729-1)*3+$AO729)-ROW())/12+5),AQ729)</f>
        <v>0</v>
      </c>
      <c r="AS729" s="476">
        <f ca="1">IF($AP729=1,IF(INDIRECT(ADDRESS(($AN729-1)*3+$AO729+5,$AP729+20))="",0,INDIRECT(ADDRESS(($AN729-1)*3+$AO729+5,$AP729+20))),IF(INDIRECT(ADDRESS(($AN729-1)*3+$AO729+5,$AP729+20))="",0,IF(COUNTIF(INDIRECT(ADDRESS(($AN729-1)*36+($AO729-1)*12+6,COLUMN())):INDIRECT(ADDRESS(($AN729-1)*36+($AO729-1)*12+$AP729+4,COLUMN())),INDIRECT(ADDRESS(($AN729-1)*3+$AO729+5,$AP729+20)))&gt;=1,0,INDIRECT(ADDRESS(($AN729-1)*3+$AO729+5,$AP729+20)))))</f>
        <v>0</v>
      </c>
      <c r="AT729" s="468">
        <f ca="1">COUNTIF(INDIRECT("U"&amp;(ROW()+12*(($AN729-1)*3+$AO729)-ROW())/12+5):INDIRECT("AF"&amp;(ROW()+12*(($AN729-1)*3+$AO729)-ROW())/12+5),AS729)</f>
        <v>0</v>
      </c>
      <c r="AU729" s="468">
        <f ca="1">IF(AND(AQ729+AS729&gt;0,AR729+AT729&gt;0),COUNTIF(AU$6:AU728,"&gt;0")+1,0)</f>
        <v>0</v>
      </c>
    </row>
    <row r="730" spans="40:47" x14ac:dyDescent="0.15">
      <c r="AN730" s="468">
        <v>21</v>
      </c>
      <c r="AO730" s="468">
        <v>1</v>
      </c>
      <c r="AP730" s="468">
        <v>5</v>
      </c>
      <c r="AQ730" s="476">
        <f ca="1">IF($AP730=1,IF(INDIRECT(ADDRESS(($AN730-1)*3+$AO730+5,$AP730+7))="",0,INDIRECT(ADDRESS(($AN730-1)*3+$AO730+5,$AP730+7))),IF(INDIRECT(ADDRESS(($AN730-1)*3+$AO730+5,$AP730+7))="",0,IF(COUNTIF(INDIRECT(ADDRESS(($AN730-1)*36+($AO730-1)*12+6,COLUMN())):INDIRECT(ADDRESS(($AN730-1)*36+($AO730-1)*12+$AP730+4,COLUMN())),INDIRECT(ADDRESS(($AN730-1)*3+$AO730+5,$AP730+7)))&gt;=1,0,INDIRECT(ADDRESS(($AN730-1)*3+$AO730+5,$AP730+7)))))</f>
        <v>0</v>
      </c>
      <c r="AR730" s="468">
        <f ca="1">COUNTIF(INDIRECT("H"&amp;(ROW()+12*(($AN730-1)*3+$AO730)-ROW())/12+5):INDIRECT("S"&amp;(ROW()+12*(($AN730-1)*3+$AO730)-ROW())/12+5),AQ730)</f>
        <v>0</v>
      </c>
      <c r="AS730" s="476">
        <f ca="1">IF($AP730=1,IF(INDIRECT(ADDRESS(($AN730-1)*3+$AO730+5,$AP730+20))="",0,INDIRECT(ADDRESS(($AN730-1)*3+$AO730+5,$AP730+20))),IF(INDIRECT(ADDRESS(($AN730-1)*3+$AO730+5,$AP730+20))="",0,IF(COUNTIF(INDIRECT(ADDRESS(($AN730-1)*36+($AO730-1)*12+6,COLUMN())):INDIRECT(ADDRESS(($AN730-1)*36+($AO730-1)*12+$AP730+4,COLUMN())),INDIRECT(ADDRESS(($AN730-1)*3+$AO730+5,$AP730+20)))&gt;=1,0,INDIRECT(ADDRESS(($AN730-1)*3+$AO730+5,$AP730+20)))))</f>
        <v>0</v>
      </c>
      <c r="AT730" s="468">
        <f ca="1">COUNTIF(INDIRECT("U"&amp;(ROW()+12*(($AN730-1)*3+$AO730)-ROW())/12+5):INDIRECT("AF"&amp;(ROW()+12*(($AN730-1)*3+$AO730)-ROW())/12+5),AS730)</f>
        <v>0</v>
      </c>
      <c r="AU730" s="468">
        <f ca="1">IF(AND(AQ730+AS730&gt;0,AR730+AT730&gt;0),COUNTIF(AU$6:AU729,"&gt;0")+1,0)</f>
        <v>0</v>
      </c>
    </row>
    <row r="731" spans="40:47" x14ac:dyDescent="0.15">
      <c r="AN731" s="468">
        <v>21</v>
      </c>
      <c r="AO731" s="468">
        <v>1</v>
      </c>
      <c r="AP731" s="468">
        <v>6</v>
      </c>
      <c r="AQ731" s="476">
        <f ca="1">IF($AP731=1,IF(INDIRECT(ADDRESS(($AN731-1)*3+$AO731+5,$AP731+7))="",0,INDIRECT(ADDRESS(($AN731-1)*3+$AO731+5,$AP731+7))),IF(INDIRECT(ADDRESS(($AN731-1)*3+$AO731+5,$AP731+7))="",0,IF(COUNTIF(INDIRECT(ADDRESS(($AN731-1)*36+($AO731-1)*12+6,COLUMN())):INDIRECT(ADDRESS(($AN731-1)*36+($AO731-1)*12+$AP731+4,COLUMN())),INDIRECT(ADDRESS(($AN731-1)*3+$AO731+5,$AP731+7)))&gt;=1,0,INDIRECT(ADDRESS(($AN731-1)*3+$AO731+5,$AP731+7)))))</f>
        <v>0</v>
      </c>
      <c r="AR731" s="468">
        <f ca="1">COUNTIF(INDIRECT("H"&amp;(ROW()+12*(($AN731-1)*3+$AO731)-ROW())/12+5):INDIRECT("S"&amp;(ROW()+12*(($AN731-1)*3+$AO731)-ROW())/12+5),AQ731)</f>
        <v>0</v>
      </c>
      <c r="AS731" s="476">
        <f ca="1">IF($AP731=1,IF(INDIRECT(ADDRESS(($AN731-1)*3+$AO731+5,$AP731+20))="",0,INDIRECT(ADDRESS(($AN731-1)*3+$AO731+5,$AP731+20))),IF(INDIRECT(ADDRESS(($AN731-1)*3+$AO731+5,$AP731+20))="",0,IF(COUNTIF(INDIRECT(ADDRESS(($AN731-1)*36+($AO731-1)*12+6,COLUMN())):INDIRECT(ADDRESS(($AN731-1)*36+($AO731-1)*12+$AP731+4,COLUMN())),INDIRECT(ADDRESS(($AN731-1)*3+$AO731+5,$AP731+20)))&gt;=1,0,INDIRECT(ADDRESS(($AN731-1)*3+$AO731+5,$AP731+20)))))</f>
        <v>0</v>
      </c>
      <c r="AT731" s="468">
        <f ca="1">COUNTIF(INDIRECT("U"&amp;(ROW()+12*(($AN731-1)*3+$AO731)-ROW())/12+5):INDIRECT("AF"&amp;(ROW()+12*(($AN731-1)*3+$AO731)-ROW())/12+5),AS731)</f>
        <v>0</v>
      </c>
      <c r="AU731" s="468">
        <f ca="1">IF(AND(AQ731+AS731&gt;0,AR731+AT731&gt;0),COUNTIF(AU$6:AU730,"&gt;0")+1,0)</f>
        <v>0</v>
      </c>
    </row>
    <row r="732" spans="40:47" x14ac:dyDescent="0.15">
      <c r="AN732" s="468">
        <v>21</v>
      </c>
      <c r="AO732" s="468">
        <v>1</v>
      </c>
      <c r="AP732" s="468">
        <v>7</v>
      </c>
      <c r="AQ732" s="476">
        <f ca="1">IF($AP732=1,IF(INDIRECT(ADDRESS(($AN732-1)*3+$AO732+5,$AP732+7))="",0,INDIRECT(ADDRESS(($AN732-1)*3+$AO732+5,$AP732+7))),IF(INDIRECT(ADDRESS(($AN732-1)*3+$AO732+5,$AP732+7))="",0,IF(COUNTIF(INDIRECT(ADDRESS(($AN732-1)*36+($AO732-1)*12+6,COLUMN())):INDIRECT(ADDRESS(($AN732-1)*36+($AO732-1)*12+$AP732+4,COLUMN())),INDIRECT(ADDRESS(($AN732-1)*3+$AO732+5,$AP732+7)))&gt;=1,0,INDIRECT(ADDRESS(($AN732-1)*3+$AO732+5,$AP732+7)))))</f>
        <v>0</v>
      </c>
      <c r="AR732" s="468">
        <f ca="1">COUNTIF(INDIRECT("H"&amp;(ROW()+12*(($AN732-1)*3+$AO732)-ROW())/12+5):INDIRECT("S"&amp;(ROW()+12*(($AN732-1)*3+$AO732)-ROW())/12+5),AQ732)</f>
        <v>0</v>
      </c>
      <c r="AS732" s="476">
        <f ca="1">IF($AP732=1,IF(INDIRECT(ADDRESS(($AN732-1)*3+$AO732+5,$AP732+20))="",0,INDIRECT(ADDRESS(($AN732-1)*3+$AO732+5,$AP732+20))),IF(INDIRECT(ADDRESS(($AN732-1)*3+$AO732+5,$AP732+20))="",0,IF(COUNTIF(INDIRECT(ADDRESS(($AN732-1)*36+($AO732-1)*12+6,COLUMN())):INDIRECT(ADDRESS(($AN732-1)*36+($AO732-1)*12+$AP732+4,COLUMN())),INDIRECT(ADDRESS(($AN732-1)*3+$AO732+5,$AP732+20)))&gt;=1,0,INDIRECT(ADDRESS(($AN732-1)*3+$AO732+5,$AP732+20)))))</f>
        <v>0</v>
      </c>
      <c r="AT732" s="468">
        <f ca="1">COUNTIF(INDIRECT("U"&amp;(ROW()+12*(($AN732-1)*3+$AO732)-ROW())/12+5):INDIRECT("AF"&amp;(ROW()+12*(($AN732-1)*3+$AO732)-ROW())/12+5),AS732)</f>
        <v>0</v>
      </c>
      <c r="AU732" s="468">
        <f ca="1">IF(AND(AQ732+AS732&gt;0,AR732+AT732&gt;0),COUNTIF(AU$6:AU731,"&gt;0")+1,0)</f>
        <v>0</v>
      </c>
    </row>
    <row r="733" spans="40:47" x14ac:dyDescent="0.15">
      <c r="AN733" s="468">
        <v>21</v>
      </c>
      <c r="AO733" s="468">
        <v>1</v>
      </c>
      <c r="AP733" s="468">
        <v>8</v>
      </c>
      <c r="AQ733" s="476">
        <f ca="1">IF($AP733=1,IF(INDIRECT(ADDRESS(($AN733-1)*3+$AO733+5,$AP733+7))="",0,INDIRECT(ADDRESS(($AN733-1)*3+$AO733+5,$AP733+7))),IF(INDIRECT(ADDRESS(($AN733-1)*3+$AO733+5,$AP733+7))="",0,IF(COUNTIF(INDIRECT(ADDRESS(($AN733-1)*36+($AO733-1)*12+6,COLUMN())):INDIRECT(ADDRESS(($AN733-1)*36+($AO733-1)*12+$AP733+4,COLUMN())),INDIRECT(ADDRESS(($AN733-1)*3+$AO733+5,$AP733+7)))&gt;=1,0,INDIRECT(ADDRESS(($AN733-1)*3+$AO733+5,$AP733+7)))))</f>
        <v>0</v>
      </c>
      <c r="AR733" s="468">
        <f ca="1">COUNTIF(INDIRECT("H"&amp;(ROW()+12*(($AN733-1)*3+$AO733)-ROW())/12+5):INDIRECT("S"&amp;(ROW()+12*(($AN733-1)*3+$AO733)-ROW())/12+5),AQ733)</f>
        <v>0</v>
      </c>
      <c r="AS733" s="476">
        <f ca="1">IF($AP733=1,IF(INDIRECT(ADDRESS(($AN733-1)*3+$AO733+5,$AP733+20))="",0,INDIRECT(ADDRESS(($AN733-1)*3+$AO733+5,$AP733+20))),IF(INDIRECT(ADDRESS(($AN733-1)*3+$AO733+5,$AP733+20))="",0,IF(COUNTIF(INDIRECT(ADDRESS(($AN733-1)*36+($AO733-1)*12+6,COLUMN())):INDIRECT(ADDRESS(($AN733-1)*36+($AO733-1)*12+$AP733+4,COLUMN())),INDIRECT(ADDRESS(($AN733-1)*3+$AO733+5,$AP733+20)))&gt;=1,0,INDIRECT(ADDRESS(($AN733-1)*3+$AO733+5,$AP733+20)))))</f>
        <v>0</v>
      </c>
      <c r="AT733" s="468">
        <f ca="1">COUNTIF(INDIRECT("U"&amp;(ROW()+12*(($AN733-1)*3+$AO733)-ROW())/12+5):INDIRECT("AF"&amp;(ROW()+12*(($AN733-1)*3+$AO733)-ROW())/12+5),AS733)</f>
        <v>0</v>
      </c>
      <c r="AU733" s="468">
        <f ca="1">IF(AND(AQ733+AS733&gt;0,AR733+AT733&gt;0),COUNTIF(AU$6:AU732,"&gt;0")+1,0)</f>
        <v>0</v>
      </c>
    </row>
    <row r="734" spans="40:47" x14ac:dyDescent="0.15">
      <c r="AN734" s="468">
        <v>21</v>
      </c>
      <c r="AO734" s="468">
        <v>1</v>
      </c>
      <c r="AP734" s="468">
        <v>9</v>
      </c>
      <c r="AQ734" s="476">
        <f ca="1">IF($AP734=1,IF(INDIRECT(ADDRESS(($AN734-1)*3+$AO734+5,$AP734+7))="",0,INDIRECT(ADDRESS(($AN734-1)*3+$AO734+5,$AP734+7))),IF(INDIRECT(ADDRESS(($AN734-1)*3+$AO734+5,$AP734+7))="",0,IF(COUNTIF(INDIRECT(ADDRESS(($AN734-1)*36+($AO734-1)*12+6,COLUMN())):INDIRECT(ADDRESS(($AN734-1)*36+($AO734-1)*12+$AP734+4,COLUMN())),INDIRECT(ADDRESS(($AN734-1)*3+$AO734+5,$AP734+7)))&gt;=1,0,INDIRECT(ADDRESS(($AN734-1)*3+$AO734+5,$AP734+7)))))</f>
        <v>0</v>
      </c>
      <c r="AR734" s="468">
        <f ca="1">COUNTIF(INDIRECT("H"&amp;(ROW()+12*(($AN734-1)*3+$AO734)-ROW())/12+5):INDIRECT("S"&amp;(ROW()+12*(($AN734-1)*3+$AO734)-ROW())/12+5),AQ734)</f>
        <v>0</v>
      </c>
      <c r="AS734" s="476">
        <f ca="1">IF($AP734=1,IF(INDIRECT(ADDRESS(($AN734-1)*3+$AO734+5,$AP734+20))="",0,INDIRECT(ADDRESS(($AN734-1)*3+$AO734+5,$AP734+20))),IF(INDIRECT(ADDRESS(($AN734-1)*3+$AO734+5,$AP734+20))="",0,IF(COUNTIF(INDIRECT(ADDRESS(($AN734-1)*36+($AO734-1)*12+6,COLUMN())):INDIRECT(ADDRESS(($AN734-1)*36+($AO734-1)*12+$AP734+4,COLUMN())),INDIRECT(ADDRESS(($AN734-1)*3+$AO734+5,$AP734+20)))&gt;=1,0,INDIRECT(ADDRESS(($AN734-1)*3+$AO734+5,$AP734+20)))))</f>
        <v>0</v>
      </c>
      <c r="AT734" s="468">
        <f ca="1">COUNTIF(INDIRECT("U"&amp;(ROW()+12*(($AN734-1)*3+$AO734)-ROW())/12+5):INDIRECT("AF"&amp;(ROW()+12*(($AN734-1)*3+$AO734)-ROW())/12+5),AS734)</f>
        <v>0</v>
      </c>
      <c r="AU734" s="468">
        <f ca="1">IF(AND(AQ734+AS734&gt;0,AR734+AT734&gt;0),COUNTIF(AU$6:AU733,"&gt;0")+1,0)</f>
        <v>0</v>
      </c>
    </row>
    <row r="735" spans="40:47" x14ac:dyDescent="0.15">
      <c r="AN735" s="468">
        <v>21</v>
      </c>
      <c r="AO735" s="468">
        <v>1</v>
      </c>
      <c r="AP735" s="468">
        <v>10</v>
      </c>
      <c r="AQ735" s="476">
        <f ca="1">IF($AP735=1,IF(INDIRECT(ADDRESS(($AN735-1)*3+$AO735+5,$AP735+7))="",0,INDIRECT(ADDRESS(($AN735-1)*3+$AO735+5,$AP735+7))),IF(INDIRECT(ADDRESS(($AN735-1)*3+$AO735+5,$AP735+7))="",0,IF(COUNTIF(INDIRECT(ADDRESS(($AN735-1)*36+($AO735-1)*12+6,COLUMN())):INDIRECT(ADDRESS(($AN735-1)*36+($AO735-1)*12+$AP735+4,COLUMN())),INDIRECT(ADDRESS(($AN735-1)*3+$AO735+5,$AP735+7)))&gt;=1,0,INDIRECT(ADDRESS(($AN735-1)*3+$AO735+5,$AP735+7)))))</f>
        <v>0</v>
      </c>
      <c r="AR735" s="468">
        <f ca="1">COUNTIF(INDIRECT("H"&amp;(ROW()+12*(($AN735-1)*3+$AO735)-ROW())/12+5):INDIRECT("S"&amp;(ROW()+12*(($AN735-1)*3+$AO735)-ROW())/12+5),AQ735)</f>
        <v>0</v>
      </c>
      <c r="AS735" s="476">
        <f ca="1">IF($AP735=1,IF(INDIRECT(ADDRESS(($AN735-1)*3+$AO735+5,$AP735+20))="",0,INDIRECT(ADDRESS(($AN735-1)*3+$AO735+5,$AP735+20))),IF(INDIRECT(ADDRESS(($AN735-1)*3+$AO735+5,$AP735+20))="",0,IF(COUNTIF(INDIRECT(ADDRESS(($AN735-1)*36+($AO735-1)*12+6,COLUMN())):INDIRECT(ADDRESS(($AN735-1)*36+($AO735-1)*12+$AP735+4,COLUMN())),INDIRECT(ADDRESS(($AN735-1)*3+$AO735+5,$AP735+20)))&gt;=1,0,INDIRECT(ADDRESS(($AN735-1)*3+$AO735+5,$AP735+20)))))</f>
        <v>0</v>
      </c>
      <c r="AT735" s="468">
        <f ca="1">COUNTIF(INDIRECT("U"&amp;(ROW()+12*(($AN735-1)*3+$AO735)-ROW())/12+5):INDIRECT("AF"&amp;(ROW()+12*(($AN735-1)*3+$AO735)-ROW())/12+5),AS735)</f>
        <v>0</v>
      </c>
      <c r="AU735" s="468">
        <f ca="1">IF(AND(AQ735+AS735&gt;0,AR735+AT735&gt;0),COUNTIF(AU$6:AU734,"&gt;0")+1,0)</f>
        <v>0</v>
      </c>
    </row>
    <row r="736" spans="40:47" x14ac:dyDescent="0.15">
      <c r="AN736" s="468">
        <v>21</v>
      </c>
      <c r="AO736" s="468">
        <v>1</v>
      </c>
      <c r="AP736" s="468">
        <v>11</v>
      </c>
      <c r="AQ736" s="476">
        <f ca="1">IF($AP736=1,IF(INDIRECT(ADDRESS(($AN736-1)*3+$AO736+5,$AP736+7))="",0,INDIRECT(ADDRESS(($AN736-1)*3+$AO736+5,$AP736+7))),IF(INDIRECT(ADDRESS(($AN736-1)*3+$AO736+5,$AP736+7))="",0,IF(COUNTIF(INDIRECT(ADDRESS(($AN736-1)*36+($AO736-1)*12+6,COLUMN())):INDIRECT(ADDRESS(($AN736-1)*36+($AO736-1)*12+$AP736+4,COLUMN())),INDIRECT(ADDRESS(($AN736-1)*3+$AO736+5,$AP736+7)))&gt;=1,0,INDIRECT(ADDRESS(($AN736-1)*3+$AO736+5,$AP736+7)))))</f>
        <v>0</v>
      </c>
      <c r="AR736" s="468">
        <f ca="1">COUNTIF(INDIRECT("H"&amp;(ROW()+12*(($AN736-1)*3+$AO736)-ROW())/12+5):INDIRECT("S"&amp;(ROW()+12*(($AN736-1)*3+$AO736)-ROW())/12+5),AQ736)</f>
        <v>0</v>
      </c>
      <c r="AS736" s="476">
        <f ca="1">IF($AP736=1,IF(INDIRECT(ADDRESS(($AN736-1)*3+$AO736+5,$AP736+20))="",0,INDIRECT(ADDRESS(($AN736-1)*3+$AO736+5,$AP736+20))),IF(INDIRECT(ADDRESS(($AN736-1)*3+$AO736+5,$AP736+20))="",0,IF(COUNTIF(INDIRECT(ADDRESS(($AN736-1)*36+($AO736-1)*12+6,COLUMN())):INDIRECT(ADDRESS(($AN736-1)*36+($AO736-1)*12+$AP736+4,COLUMN())),INDIRECT(ADDRESS(($AN736-1)*3+$AO736+5,$AP736+20)))&gt;=1,0,INDIRECT(ADDRESS(($AN736-1)*3+$AO736+5,$AP736+20)))))</f>
        <v>0</v>
      </c>
      <c r="AT736" s="468">
        <f ca="1">COUNTIF(INDIRECT("U"&amp;(ROW()+12*(($AN736-1)*3+$AO736)-ROW())/12+5):INDIRECT("AF"&amp;(ROW()+12*(($AN736-1)*3+$AO736)-ROW())/12+5),AS736)</f>
        <v>0</v>
      </c>
      <c r="AU736" s="468">
        <f ca="1">IF(AND(AQ736+AS736&gt;0,AR736+AT736&gt;0),COUNTIF(AU$6:AU735,"&gt;0")+1,0)</f>
        <v>0</v>
      </c>
    </row>
    <row r="737" spans="40:47" x14ac:dyDescent="0.15">
      <c r="AN737" s="468">
        <v>21</v>
      </c>
      <c r="AO737" s="468">
        <v>1</v>
      </c>
      <c r="AP737" s="468">
        <v>12</v>
      </c>
      <c r="AQ737" s="476">
        <f ca="1">IF($AP737=1,IF(INDIRECT(ADDRESS(($AN737-1)*3+$AO737+5,$AP737+7))="",0,INDIRECT(ADDRESS(($AN737-1)*3+$AO737+5,$AP737+7))),IF(INDIRECT(ADDRESS(($AN737-1)*3+$AO737+5,$AP737+7))="",0,IF(COUNTIF(INDIRECT(ADDRESS(($AN737-1)*36+($AO737-1)*12+6,COLUMN())):INDIRECT(ADDRESS(($AN737-1)*36+($AO737-1)*12+$AP737+4,COLUMN())),INDIRECT(ADDRESS(($AN737-1)*3+$AO737+5,$AP737+7)))&gt;=1,0,INDIRECT(ADDRESS(($AN737-1)*3+$AO737+5,$AP737+7)))))</f>
        <v>0</v>
      </c>
      <c r="AR737" s="468">
        <f ca="1">COUNTIF(INDIRECT("H"&amp;(ROW()+12*(($AN737-1)*3+$AO737)-ROW())/12+5):INDIRECT("S"&amp;(ROW()+12*(($AN737-1)*3+$AO737)-ROW())/12+5),AQ737)</f>
        <v>0</v>
      </c>
      <c r="AS737" s="476">
        <f ca="1">IF($AP737=1,IF(INDIRECT(ADDRESS(($AN737-1)*3+$AO737+5,$AP737+20))="",0,INDIRECT(ADDRESS(($AN737-1)*3+$AO737+5,$AP737+20))),IF(INDIRECT(ADDRESS(($AN737-1)*3+$AO737+5,$AP737+20))="",0,IF(COUNTIF(INDIRECT(ADDRESS(($AN737-1)*36+($AO737-1)*12+6,COLUMN())):INDIRECT(ADDRESS(($AN737-1)*36+($AO737-1)*12+$AP737+4,COLUMN())),INDIRECT(ADDRESS(($AN737-1)*3+$AO737+5,$AP737+20)))&gt;=1,0,INDIRECT(ADDRESS(($AN737-1)*3+$AO737+5,$AP737+20)))))</f>
        <v>0</v>
      </c>
      <c r="AT737" s="468">
        <f ca="1">COUNTIF(INDIRECT("U"&amp;(ROW()+12*(($AN737-1)*3+$AO737)-ROW())/12+5):INDIRECT("AF"&amp;(ROW()+12*(($AN737-1)*3+$AO737)-ROW())/12+5),AS737)</f>
        <v>0</v>
      </c>
      <c r="AU737" s="468">
        <f ca="1">IF(AND(AQ737+AS737&gt;0,AR737+AT737&gt;0),COUNTIF(AU$6:AU736,"&gt;0")+1,0)</f>
        <v>0</v>
      </c>
    </row>
    <row r="738" spans="40:47" x14ac:dyDescent="0.15">
      <c r="AN738" s="468">
        <v>21</v>
      </c>
      <c r="AO738" s="468">
        <v>2</v>
      </c>
      <c r="AP738" s="468">
        <v>1</v>
      </c>
      <c r="AQ738" s="476">
        <f ca="1">IF($AP738=1,IF(INDIRECT(ADDRESS(($AN738-1)*3+$AO738+5,$AP738+7))="",0,INDIRECT(ADDRESS(($AN738-1)*3+$AO738+5,$AP738+7))),IF(INDIRECT(ADDRESS(($AN738-1)*3+$AO738+5,$AP738+7))="",0,IF(COUNTIF(INDIRECT(ADDRESS(($AN738-1)*36+($AO738-1)*12+6,COLUMN())):INDIRECT(ADDRESS(($AN738-1)*36+($AO738-1)*12+$AP738+4,COLUMN())),INDIRECT(ADDRESS(($AN738-1)*3+$AO738+5,$AP738+7)))&gt;=1,0,INDIRECT(ADDRESS(($AN738-1)*3+$AO738+5,$AP738+7)))))</f>
        <v>0</v>
      </c>
      <c r="AR738" s="468">
        <f ca="1">COUNTIF(INDIRECT("H"&amp;(ROW()+12*(($AN738-1)*3+$AO738)-ROW())/12+5):INDIRECT("S"&amp;(ROW()+12*(($AN738-1)*3+$AO738)-ROW())/12+5),AQ738)</f>
        <v>0</v>
      </c>
      <c r="AS738" s="476">
        <f ca="1">IF($AP738=1,IF(INDIRECT(ADDRESS(($AN738-1)*3+$AO738+5,$AP738+20))="",0,INDIRECT(ADDRESS(($AN738-1)*3+$AO738+5,$AP738+20))),IF(INDIRECT(ADDRESS(($AN738-1)*3+$AO738+5,$AP738+20))="",0,IF(COUNTIF(INDIRECT(ADDRESS(($AN738-1)*36+($AO738-1)*12+6,COLUMN())):INDIRECT(ADDRESS(($AN738-1)*36+($AO738-1)*12+$AP738+4,COLUMN())),INDIRECT(ADDRESS(($AN738-1)*3+$AO738+5,$AP738+20)))&gt;=1,0,INDIRECT(ADDRESS(($AN738-1)*3+$AO738+5,$AP738+20)))))</f>
        <v>0</v>
      </c>
      <c r="AT738" s="468">
        <f ca="1">COUNTIF(INDIRECT("U"&amp;(ROW()+12*(($AN738-1)*3+$AO738)-ROW())/12+5):INDIRECT("AF"&amp;(ROW()+12*(($AN738-1)*3+$AO738)-ROW())/12+5),AS738)</f>
        <v>0</v>
      </c>
      <c r="AU738" s="468">
        <f ca="1">IF(AND(AQ738+AS738&gt;0,AR738+AT738&gt;0),COUNTIF(AU$6:AU737,"&gt;0")+1,0)</f>
        <v>0</v>
      </c>
    </row>
    <row r="739" spans="40:47" x14ac:dyDescent="0.15">
      <c r="AN739" s="468">
        <v>21</v>
      </c>
      <c r="AO739" s="468">
        <v>2</v>
      </c>
      <c r="AP739" s="468">
        <v>2</v>
      </c>
      <c r="AQ739" s="476">
        <f ca="1">IF($AP739=1,IF(INDIRECT(ADDRESS(($AN739-1)*3+$AO739+5,$AP739+7))="",0,INDIRECT(ADDRESS(($AN739-1)*3+$AO739+5,$AP739+7))),IF(INDIRECT(ADDRESS(($AN739-1)*3+$AO739+5,$AP739+7))="",0,IF(COUNTIF(INDIRECT(ADDRESS(($AN739-1)*36+($AO739-1)*12+6,COLUMN())):INDIRECT(ADDRESS(($AN739-1)*36+($AO739-1)*12+$AP739+4,COLUMN())),INDIRECT(ADDRESS(($AN739-1)*3+$AO739+5,$AP739+7)))&gt;=1,0,INDIRECT(ADDRESS(($AN739-1)*3+$AO739+5,$AP739+7)))))</f>
        <v>0</v>
      </c>
      <c r="AR739" s="468">
        <f ca="1">COUNTIF(INDIRECT("H"&amp;(ROW()+12*(($AN739-1)*3+$AO739)-ROW())/12+5):INDIRECT("S"&amp;(ROW()+12*(($AN739-1)*3+$AO739)-ROW())/12+5),AQ739)</f>
        <v>0</v>
      </c>
      <c r="AS739" s="476">
        <f ca="1">IF($AP739=1,IF(INDIRECT(ADDRESS(($AN739-1)*3+$AO739+5,$AP739+20))="",0,INDIRECT(ADDRESS(($AN739-1)*3+$AO739+5,$AP739+20))),IF(INDIRECT(ADDRESS(($AN739-1)*3+$AO739+5,$AP739+20))="",0,IF(COUNTIF(INDIRECT(ADDRESS(($AN739-1)*36+($AO739-1)*12+6,COLUMN())):INDIRECT(ADDRESS(($AN739-1)*36+($AO739-1)*12+$AP739+4,COLUMN())),INDIRECT(ADDRESS(($AN739-1)*3+$AO739+5,$AP739+20)))&gt;=1,0,INDIRECT(ADDRESS(($AN739-1)*3+$AO739+5,$AP739+20)))))</f>
        <v>0</v>
      </c>
      <c r="AT739" s="468">
        <f ca="1">COUNTIF(INDIRECT("U"&amp;(ROW()+12*(($AN739-1)*3+$AO739)-ROW())/12+5):INDIRECT("AF"&amp;(ROW()+12*(($AN739-1)*3+$AO739)-ROW())/12+5),AS739)</f>
        <v>0</v>
      </c>
      <c r="AU739" s="468">
        <f ca="1">IF(AND(AQ739+AS739&gt;0,AR739+AT739&gt;0),COUNTIF(AU$6:AU738,"&gt;0")+1,0)</f>
        <v>0</v>
      </c>
    </row>
    <row r="740" spans="40:47" x14ac:dyDescent="0.15">
      <c r="AN740" s="468">
        <v>21</v>
      </c>
      <c r="AO740" s="468">
        <v>2</v>
      </c>
      <c r="AP740" s="468">
        <v>3</v>
      </c>
      <c r="AQ740" s="476">
        <f ca="1">IF($AP740=1,IF(INDIRECT(ADDRESS(($AN740-1)*3+$AO740+5,$AP740+7))="",0,INDIRECT(ADDRESS(($AN740-1)*3+$AO740+5,$AP740+7))),IF(INDIRECT(ADDRESS(($AN740-1)*3+$AO740+5,$AP740+7))="",0,IF(COUNTIF(INDIRECT(ADDRESS(($AN740-1)*36+($AO740-1)*12+6,COLUMN())):INDIRECT(ADDRESS(($AN740-1)*36+($AO740-1)*12+$AP740+4,COLUMN())),INDIRECT(ADDRESS(($AN740-1)*3+$AO740+5,$AP740+7)))&gt;=1,0,INDIRECT(ADDRESS(($AN740-1)*3+$AO740+5,$AP740+7)))))</f>
        <v>0</v>
      </c>
      <c r="AR740" s="468">
        <f ca="1">COUNTIF(INDIRECT("H"&amp;(ROW()+12*(($AN740-1)*3+$AO740)-ROW())/12+5):INDIRECT("S"&amp;(ROW()+12*(($AN740-1)*3+$AO740)-ROW())/12+5),AQ740)</f>
        <v>0</v>
      </c>
      <c r="AS740" s="476">
        <f ca="1">IF($AP740=1,IF(INDIRECT(ADDRESS(($AN740-1)*3+$AO740+5,$AP740+20))="",0,INDIRECT(ADDRESS(($AN740-1)*3+$AO740+5,$AP740+20))),IF(INDIRECT(ADDRESS(($AN740-1)*3+$AO740+5,$AP740+20))="",0,IF(COUNTIF(INDIRECT(ADDRESS(($AN740-1)*36+($AO740-1)*12+6,COLUMN())):INDIRECT(ADDRESS(($AN740-1)*36+($AO740-1)*12+$AP740+4,COLUMN())),INDIRECT(ADDRESS(($AN740-1)*3+$AO740+5,$AP740+20)))&gt;=1,0,INDIRECT(ADDRESS(($AN740-1)*3+$AO740+5,$AP740+20)))))</f>
        <v>0</v>
      </c>
      <c r="AT740" s="468">
        <f ca="1">COUNTIF(INDIRECT("U"&amp;(ROW()+12*(($AN740-1)*3+$AO740)-ROW())/12+5):INDIRECT("AF"&amp;(ROW()+12*(($AN740-1)*3+$AO740)-ROW())/12+5),AS740)</f>
        <v>0</v>
      </c>
      <c r="AU740" s="468">
        <f ca="1">IF(AND(AQ740+AS740&gt;0,AR740+AT740&gt;0),COUNTIF(AU$6:AU739,"&gt;0")+1,0)</f>
        <v>0</v>
      </c>
    </row>
    <row r="741" spans="40:47" x14ac:dyDescent="0.15">
      <c r="AN741" s="468">
        <v>21</v>
      </c>
      <c r="AO741" s="468">
        <v>2</v>
      </c>
      <c r="AP741" s="468">
        <v>4</v>
      </c>
      <c r="AQ741" s="476">
        <f ca="1">IF($AP741=1,IF(INDIRECT(ADDRESS(($AN741-1)*3+$AO741+5,$AP741+7))="",0,INDIRECT(ADDRESS(($AN741-1)*3+$AO741+5,$AP741+7))),IF(INDIRECT(ADDRESS(($AN741-1)*3+$AO741+5,$AP741+7))="",0,IF(COUNTIF(INDIRECT(ADDRESS(($AN741-1)*36+($AO741-1)*12+6,COLUMN())):INDIRECT(ADDRESS(($AN741-1)*36+($AO741-1)*12+$AP741+4,COLUMN())),INDIRECT(ADDRESS(($AN741-1)*3+$AO741+5,$AP741+7)))&gt;=1,0,INDIRECT(ADDRESS(($AN741-1)*3+$AO741+5,$AP741+7)))))</f>
        <v>0</v>
      </c>
      <c r="AR741" s="468">
        <f ca="1">COUNTIF(INDIRECT("H"&amp;(ROW()+12*(($AN741-1)*3+$AO741)-ROW())/12+5):INDIRECT("S"&amp;(ROW()+12*(($AN741-1)*3+$AO741)-ROW())/12+5),AQ741)</f>
        <v>0</v>
      </c>
      <c r="AS741" s="476">
        <f ca="1">IF($AP741=1,IF(INDIRECT(ADDRESS(($AN741-1)*3+$AO741+5,$AP741+20))="",0,INDIRECT(ADDRESS(($AN741-1)*3+$AO741+5,$AP741+20))),IF(INDIRECT(ADDRESS(($AN741-1)*3+$AO741+5,$AP741+20))="",0,IF(COUNTIF(INDIRECT(ADDRESS(($AN741-1)*36+($AO741-1)*12+6,COLUMN())):INDIRECT(ADDRESS(($AN741-1)*36+($AO741-1)*12+$AP741+4,COLUMN())),INDIRECT(ADDRESS(($AN741-1)*3+$AO741+5,$AP741+20)))&gt;=1,0,INDIRECT(ADDRESS(($AN741-1)*3+$AO741+5,$AP741+20)))))</f>
        <v>0</v>
      </c>
      <c r="AT741" s="468">
        <f ca="1">COUNTIF(INDIRECT("U"&amp;(ROW()+12*(($AN741-1)*3+$AO741)-ROW())/12+5):INDIRECT("AF"&amp;(ROW()+12*(($AN741-1)*3+$AO741)-ROW())/12+5),AS741)</f>
        <v>0</v>
      </c>
      <c r="AU741" s="468">
        <f ca="1">IF(AND(AQ741+AS741&gt;0,AR741+AT741&gt;0),COUNTIF(AU$6:AU740,"&gt;0")+1,0)</f>
        <v>0</v>
      </c>
    </row>
    <row r="742" spans="40:47" x14ac:dyDescent="0.15">
      <c r="AN742" s="468">
        <v>21</v>
      </c>
      <c r="AO742" s="468">
        <v>2</v>
      </c>
      <c r="AP742" s="468">
        <v>5</v>
      </c>
      <c r="AQ742" s="476">
        <f ca="1">IF($AP742=1,IF(INDIRECT(ADDRESS(($AN742-1)*3+$AO742+5,$AP742+7))="",0,INDIRECT(ADDRESS(($AN742-1)*3+$AO742+5,$AP742+7))),IF(INDIRECT(ADDRESS(($AN742-1)*3+$AO742+5,$AP742+7))="",0,IF(COUNTIF(INDIRECT(ADDRESS(($AN742-1)*36+($AO742-1)*12+6,COLUMN())):INDIRECT(ADDRESS(($AN742-1)*36+($AO742-1)*12+$AP742+4,COLUMN())),INDIRECT(ADDRESS(($AN742-1)*3+$AO742+5,$AP742+7)))&gt;=1,0,INDIRECT(ADDRESS(($AN742-1)*3+$AO742+5,$AP742+7)))))</f>
        <v>0</v>
      </c>
      <c r="AR742" s="468">
        <f ca="1">COUNTIF(INDIRECT("H"&amp;(ROW()+12*(($AN742-1)*3+$AO742)-ROW())/12+5):INDIRECT("S"&amp;(ROW()+12*(($AN742-1)*3+$AO742)-ROW())/12+5),AQ742)</f>
        <v>0</v>
      </c>
      <c r="AS742" s="476">
        <f ca="1">IF($AP742=1,IF(INDIRECT(ADDRESS(($AN742-1)*3+$AO742+5,$AP742+20))="",0,INDIRECT(ADDRESS(($AN742-1)*3+$AO742+5,$AP742+20))),IF(INDIRECT(ADDRESS(($AN742-1)*3+$AO742+5,$AP742+20))="",0,IF(COUNTIF(INDIRECT(ADDRESS(($AN742-1)*36+($AO742-1)*12+6,COLUMN())):INDIRECT(ADDRESS(($AN742-1)*36+($AO742-1)*12+$AP742+4,COLUMN())),INDIRECT(ADDRESS(($AN742-1)*3+$AO742+5,$AP742+20)))&gt;=1,0,INDIRECT(ADDRESS(($AN742-1)*3+$AO742+5,$AP742+20)))))</f>
        <v>0</v>
      </c>
      <c r="AT742" s="468">
        <f ca="1">COUNTIF(INDIRECT("U"&amp;(ROW()+12*(($AN742-1)*3+$AO742)-ROW())/12+5):INDIRECT("AF"&amp;(ROW()+12*(($AN742-1)*3+$AO742)-ROW())/12+5),AS742)</f>
        <v>0</v>
      </c>
      <c r="AU742" s="468">
        <f ca="1">IF(AND(AQ742+AS742&gt;0,AR742+AT742&gt;0),COUNTIF(AU$6:AU741,"&gt;0")+1,0)</f>
        <v>0</v>
      </c>
    </row>
    <row r="743" spans="40:47" x14ac:dyDescent="0.15">
      <c r="AN743" s="468">
        <v>21</v>
      </c>
      <c r="AO743" s="468">
        <v>2</v>
      </c>
      <c r="AP743" s="468">
        <v>6</v>
      </c>
      <c r="AQ743" s="476">
        <f ca="1">IF($AP743=1,IF(INDIRECT(ADDRESS(($AN743-1)*3+$AO743+5,$AP743+7))="",0,INDIRECT(ADDRESS(($AN743-1)*3+$AO743+5,$AP743+7))),IF(INDIRECT(ADDRESS(($AN743-1)*3+$AO743+5,$AP743+7))="",0,IF(COUNTIF(INDIRECT(ADDRESS(($AN743-1)*36+($AO743-1)*12+6,COLUMN())):INDIRECT(ADDRESS(($AN743-1)*36+($AO743-1)*12+$AP743+4,COLUMN())),INDIRECT(ADDRESS(($AN743-1)*3+$AO743+5,$AP743+7)))&gt;=1,0,INDIRECT(ADDRESS(($AN743-1)*3+$AO743+5,$AP743+7)))))</f>
        <v>0</v>
      </c>
      <c r="AR743" s="468">
        <f ca="1">COUNTIF(INDIRECT("H"&amp;(ROW()+12*(($AN743-1)*3+$AO743)-ROW())/12+5):INDIRECT("S"&amp;(ROW()+12*(($AN743-1)*3+$AO743)-ROW())/12+5),AQ743)</f>
        <v>0</v>
      </c>
      <c r="AS743" s="476">
        <f ca="1">IF($AP743=1,IF(INDIRECT(ADDRESS(($AN743-1)*3+$AO743+5,$AP743+20))="",0,INDIRECT(ADDRESS(($AN743-1)*3+$AO743+5,$AP743+20))),IF(INDIRECT(ADDRESS(($AN743-1)*3+$AO743+5,$AP743+20))="",0,IF(COUNTIF(INDIRECT(ADDRESS(($AN743-1)*36+($AO743-1)*12+6,COLUMN())):INDIRECT(ADDRESS(($AN743-1)*36+($AO743-1)*12+$AP743+4,COLUMN())),INDIRECT(ADDRESS(($AN743-1)*3+$AO743+5,$AP743+20)))&gt;=1,0,INDIRECT(ADDRESS(($AN743-1)*3+$AO743+5,$AP743+20)))))</f>
        <v>0</v>
      </c>
      <c r="AT743" s="468">
        <f ca="1">COUNTIF(INDIRECT("U"&amp;(ROW()+12*(($AN743-1)*3+$AO743)-ROW())/12+5):INDIRECT("AF"&amp;(ROW()+12*(($AN743-1)*3+$AO743)-ROW())/12+5),AS743)</f>
        <v>0</v>
      </c>
      <c r="AU743" s="468">
        <f ca="1">IF(AND(AQ743+AS743&gt;0,AR743+AT743&gt;0),COUNTIF(AU$6:AU742,"&gt;0")+1,0)</f>
        <v>0</v>
      </c>
    </row>
    <row r="744" spans="40:47" x14ac:dyDescent="0.15">
      <c r="AN744" s="468">
        <v>21</v>
      </c>
      <c r="AO744" s="468">
        <v>2</v>
      </c>
      <c r="AP744" s="468">
        <v>7</v>
      </c>
      <c r="AQ744" s="476">
        <f ca="1">IF($AP744=1,IF(INDIRECT(ADDRESS(($AN744-1)*3+$AO744+5,$AP744+7))="",0,INDIRECT(ADDRESS(($AN744-1)*3+$AO744+5,$AP744+7))),IF(INDIRECT(ADDRESS(($AN744-1)*3+$AO744+5,$AP744+7))="",0,IF(COUNTIF(INDIRECT(ADDRESS(($AN744-1)*36+($AO744-1)*12+6,COLUMN())):INDIRECT(ADDRESS(($AN744-1)*36+($AO744-1)*12+$AP744+4,COLUMN())),INDIRECT(ADDRESS(($AN744-1)*3+$AO744+5,$AP744+7)))&gt;=1,0,INDIRECT(ADDRESS(($AN744-1)*3+$AO744+5,$AP744+7)))))</f>
        <v>0</v>
      </c>
      <c r="AR744" s="468">
        <f ca="1">COUNTIF(INDIRECT("H"&amp;(ROW()+12*(($AN744-1)*3+$AO744)-ROW())/12+5):INDIRECT("S"&amp;(ROW()+12*(($AN744-1)*3+$AO744)-ROW())/12+5),AQ744)</f>
        <v>0</v>
      </c>
      <c r="AS744" s="476">
        <f ca="1">IF($AP744=1,IF(INDIRECT(ADDRESS(($AN744-1)*3+$AO744+5,$AP744+20))="",0,INDIRECT(ADDRESS(($AN744-1)*3+$AO744+5,$AP744+20))),IF(INDIRECT(ADDRESS(($AN744-1)*3+$AO744+5,$AP744+20))="",0,IF(COUNTIF(INDIRECT(ADDRESS(($AN744-1)*36+($AO744-1)*12+6,COLUMN())):INDIRECT(ADDRESS(($AN744-1)*36+($AO744-1)*12+$AP744+4,COLUMN())),INDIRECT(ADDRESS(($AN744-1)*3+$AO744+5,$AP744+20)))&gt;=1,0,INDIRECT(ADDRESS(($AN744-1)*3+$AO744+5,$AP744+20)))))</f>
        <v>0</v>
      </c>
      <c r="AT744" s="468">
        <f ca="1">COUNTIF(INDIRECT("U"&amp;(ROW()+12*(($AN744-1)*3+$AO744)-ROW())/12+5):INDIRECT("AF"&amp;(ROW()+12*(($AN744-1)*3+$AO744)-ROW())/12+5),AS744)</f>
        <v>0</v>
      </c>
      <c r="AU744" s="468">
        <f ca="1">IF(AND(AQ744+AS744&gt;0,AR744+AT744&gt;0),COUNTIF(AU$6:AU743,"&gt;0")+1,0)</f>
        <v>0</v>
      </c>
    </row>
    <row r="745" spans="40:47" x14ac:dyDescent="0.15">
      <c r="AN745" s="468">
        <v>21</v>
      </c>
      <c r="AO745" s="468">
        <v>2</v>
      </c>
      <c r="AP745" s="468">
        <v>8</v>
      </c>
      <c r="AQ745" s="476">
        <f ca="1">IF($AP745=1,IF(INDIRECT(ADDRESS(($AN745-1)*3+$AO745+5,$AP745+7))="",0,INDIRECT(ADDRESS(($AN745-1)*3+$AO745+5,$AP745+7))),IF(INDIRECT(ADDRESS(($AN745-1)*3+$AO745+5,$AP745+7))="",0,IF(COUNTIF(INDIRECT(ADDRESS(($AN745-1)*36+($AO745-1)*12+6,COLUMN())):INDIRECT(ADDRESS(($AN745-1)*36+($AO745-1)*12+$AP745+4,COLUMN())),INDIRECT(ADDRESS(($AN745-1)*3+$AO745+5,$AP745+7)))&gt;=1,0,INDIRECT(ADDRESS(($AN745-1)*3+$AO745+5,$AP745+7)))))</f>
        <v>0</v>
      </c>
      <c r="AR745" s="468">
        <f ca="1">COUNTIF(INDIRECT("H"&amp;(ROW()+12*(($AN745-1)*3+$AO745)-ROW())/12+5):INDIRECT("S"&amp;(ROW()+12*(($AN745-1)*3+$AO745)-ROW())/12+5),AQ745)</f>
        <v>0</v>
      </c>
      <c r="AS745" s="476">
        <f ca="1">IF($AP745=1,IF(INDIRECT(ADDRESS(($AN745-1)*3+$AO745+5,$AP745+20))="",0,INDIRECT(ADDRESS(($AN745-1)*3+$AO745+5,$AP745+20))),IF(INDIRECT(ADDRESS(($AN745-1)*3+$AO745+5,$AP745+20))="",0,IF(COUNTIF(INDIRECT(ADDRESS(($AN745-1)*36+($AO745-1)*12+6,COLUMN())):INDIRECT(ADDRESS(($AN745-1)*36+($AO745-1)*12+$AP745+4,COLUMN())),INDIRECT(ADDRESS(($AN745-1)*3+$AO745+5,$AP745+20)))&gt;=1,0,INDIRECT(ADDRESS(($AN745-1)*3+$AO745+5,$AP745+20)))))</f>
        <v>0</v>
      </c>
      <c r="AT745" s="468">
        <f ca="1">COUNTIF(INDIRECT("U"&amp;(ROW()+12*(($AN745-1)*3+$AO745)-ROW())/12+5):INDIRECT("AF"&amp;(ROW()+12*(($AN745-1)*3+$AO745)-ROW())/12+5),AS745)</f>
        <v>0</v>
      </c>
      <c r="AU745" s="468">
        <f ca="1">IF(AND(AQ745+AS745&gt;0,AR745+AT745&gt;0),COUNTIF(AU$6:AU744,"&gt;0")+1,0)</f>
        <v>0</v>
      </c>
    </row>
    <row r="746" spans="40:47" x14ac:dyDescent="0.15">
      <c r="AN746" s="468">
        <v>21</v>
      </c>
      <c r="AO746" s="468">
        <v>2</v>
      </c>
      <c r="AP746" s="468">
        <v>9</v>
      </c>
      <c r="AQ746" s="476">
        <f ca="1">IF($AP746=1,IF(INDIRECT(ADDRESS(($AN746-1)*3+$AO746+5,$AP746+7))="",0,INDIRECT(ADDRESS(($AN746-1)*3+$AO746+5,$AP746+7))),IF(INDIRECT(ADDRESS(($AN746-1)*3+$AO746+5,$AP746+7))="",0,IF(COUNTIF(INDIRECT(ADDRESS(($AN746-1)*36+($AO746-1)*12+6,COLUMN())):INDIRECT(ADDRESS(($AN746-1)*36+($AO746-1)*12+$AP746+4,COLUMN())),INDIRECT(ADDRESS(($AN746-1)*3+$AO746+5,$AP746+7)))&gt;=1,0,INDIRECT(ADDRESS(($AN746-1)*3+$AO746+5,$AP746+7)))))</f>
        <v>0</v>
      </c>
      <c r="AR746" s="468">
        <f ca="1">COUNTIF(INDIRECT("H"&amp;(ROW()+12*(($AN746-1)*3+$AO746)-ROW())/12+5):INDIRECT("S"&amp;(ROW()+12*(($AN746-1)*3+$AO746)-ROW())/12+5),AQ746)</f>
        <v>0</v>
      </c>
      <c r="AS746" s="476">
        <f ca="1">IF($AP746=1,IF(INDIRECT(ADDRESS(($AN746-1)*3+$AO746+5,$AP746+20))="",0,INDIRECT(ADDRESS(($AN746-1)*3+$AO746+5,$AP746+20))),IF(INDIRECT(ADDRESS(($AN746-1)*3+$AO746+5,$AP746+20))="",0,IF(COUNTIF(INDIRECT(ADDRESS(($AN746-1)*36+($AO746-1)*12+6,COLUMN())):INDIRECT(ADDRESS(($AN746-1)*36+($AO746-1)*12+$AP746+4,COLUMN())),INDIRECT(ADDRESS(($AN746-1)*3+$AO746+5,$AP746+20)))&gt;=1,0,INDIRECT(ADDRESS(($AN746-1)*3+$AO746+5,$AP746+20)))))</f>
        <v>0</v>
      </c>
      <c r="AT746" s="468">
        <f ca="1">COUNTIF(INDIRECT("U"&amp;(ROW()+12*(($AN746-1)*3+$AO746)-ROW())/12+5):INDIRECT("AF"&amp;(ROW()+12*(($AN746-1)*3+$AO746)-ROW())/12+5),AS746)</f>
        <v>0</v>
      </c>
      <c r="AU746" s="468">
        <f ca="1">IF(AND(AQ746+AS746&gt;0,AR746+AT746&gt;0),COUNTIF(AU$6:AU745,"&gt;0")+1,0)</f>
        <v>0</v>
      </c>
    </row>
    <row r="747" spans="40:47" x14ac:dyDescent="0.15">
      <c r="AN747" s="468">
        <v>21</v>
      </c>
      <c r="AO747" s="468">
        <v>2</v>
      </c>
      <c r="AP747" s="468">
        <v>10</v>
      </c>
      <c r="AQ747" s="476">
        <f ca="1">IF($AP747=1,IF(INDIRECT(ADDRESS(($AN747-1)*3+$AO747+5,$AP747+7))="",0,INDIRECT(ADDRESS(($AN747-1)*3+$AO747+5,$AP747+7))),IF(INDIRECT(ADDRESS(($AN747-1)*3+$AO747+5,$AP747+7))="",0,IF(COUNTIF(INDIRECT(ADDRESS(($AN747-1)*36+($AO747-1)*12+6,COLUMN())):INDIRECT(ADDRESS(($AN747-1)*36+($AO747-1)*12+$AP747+4,COLUMN())),INDIRECT(ADDRESS(($AN747-1)*3+$AO747+5,$AP747+7)))&gt;=1,0,INDIRECT(ADDRESS(($AN747-1)*3+$AO747+5,$AP747+7)))))</f>
        <v>0</v>
      </c>
      <c r="AR747" s="468">
        <f ca="1">COUNTIF(INDIRECT("H"&amp;(ROW()+12*(($AN747-1)*3+$AO747)-ROW())/12+5):INDIRECT("S"&amp;(ROW()+12*(($AN747-1)*3+$AO747)-ROW())/12+5),AQ747)</f>
        <v>0</v>
      </c>
      <c r="AS747" s="476">
        <f ca="1">IF($AP747=1,IF(INDIRECT(ADDRESS(($AN747-1)*3+$AO747+5,$AP747+20))="",0,INDIRECT(ADDRESS(($AN747-1)*3+$AO747+5,$AP747+20))),IF(INDIRECT(ADDRESS(($AN747-1)*3+$AO747+5,$AP747+20))="",0,IF(COUNTIF(INDIRECT(ADDRESS(($AN747-1)*36+($AO747-1)*12+6,COLUMN())):INDIRECT(ADDRESS(($AN747-1)*36+($AO747-1)*12+$AP747+4,COLUMN())),INDIRECT(ADDRESS(($AN747-1)*3+$AO747+5,$AP747+20)))&gt;=1,0,INDIRECT(ADDRESS(($AN747-1)*3+$AO747+5,$AP747+20)))))</f>
        <v>0</v>
      </c>
      <c r="AT747" s="468">
        <f ca="1">COUNTIF(INDIRECT("U"&amp;(ROW()+12*(($AN747-1)*3+$AO747)-ROW())/12+5):INDIRECT("AF"&amp;(ROW()+12*(($AN747-1)*3+$AO747)-ROW())/12+5),AS747)</f>
        <v>0</v>
      </c>
      <c r="AU747" s="468">
        <f ca="1">IF(AND(AQ747+AS747&gt;0,AR747+AT747&gt;0),COUNTIF(AU$6:AU746,"&gt;0")+1,0)</f>
        <v>0</v>
      </c>
    </row>
    <row r="748" spans="40:47" x14ac:dyDescent="0.15">
      <c r="AN748" s="468">
        <v>21</v>
      </c>
      <c r="AO748" s="468">
        <v>2</v>
      </c>
      <c r="AP748" s="468">
        <v>11</v>
      </c>
      <c r="AQ748" s="476">
        <f ca="1">IF($AP748=1,IF(INDIRECT(ADDRESS(($AN748-1)*3+$AO748+5,$AP748+7))="",0,INDIRECT(ADDRESS(($AN748-1)*3+$AO748+5,$AP748+7))),IF(INDIRECT(ADDRESS(($AN748-1)*3+$AO748+5,$AP748+7))="",0,IF(COUNTIF(INDIRECT(ADDRESS(($AN748-1)*36+($AO748-1)*12+6,COLUMN())):INDIRECT(ADDRESS(($AN748-1)*36+($AO748-1)*12+$AP748+4,COLUMN())),INDIRECT(ADDRESS(($AN748-1)*3+$AO748+5,$AP748+7)))&gt;=1,0,INDIRECT(ADDRESS(($AN748-1)*3+$AO748+5,$AP748+7)))))</f>
        <v>0</v>
      </c>
      <c r="AR748" s="468">
        <f ca="1">COUNTIF(INDIRECT("H"&amp;(ROW()+12*(($AN748-1)*3+$AO748)-ROW())/12+5):INDIRECT("S"&amp;(ROW()+12*(($AN748-1)*3+$AO748)-ROW())/12+5),AQ748)</f>
        <v>0</v>
      </c>
      <c r="AS748" s="476">
        <f ca="1">IF($AP748=1,IF(INDIRECT(ADDRESS(($AN748-1)*3+$AO748+5,$AP748+20))="",0,INDIRECT(ADDRESS(($AN748-1)*3+$AO748+5,$AP748+20))),IF(INDIRECT(ADDRESS(($AN748-1)*3+$AO748+5,$AP748+20))="",0,IF(COUNTIF(INDIRECT(ADDRESS(($AN748-1)*36+($AO748-1)*12+6,COLUMN())):INDIRECT(ADDRESS(($AN748-1)*36+($AO748-1)*12+$AP748+4,COLUMN())),INDIRECT(ADDRESS(($AN748-1)*3+$AO748+5,$AP748+20)))&gt;=1,0,INDIRECT(ADDRESS(($AN748-1)*3+$AO748+5,$AP748+20)))))</f>
        <v>0</v>
      </c>
      <c r="AT748" s="468">
        <f ca="1">COUNTIF(INDIRECT("U"&amp;(ROW()+12*(($AN748-1)*3+$AO748)-ROW())/12+5):INDIRECT("AF"&amp;(ROW()+12*(($AN748-1)*3+$AO748)-ROW())/12+5),AS748)</f>
        <v>0</v>
      </c>
      <c r="AU748" s="468">
        <f ca="1">IF(AND(AQ748+AS748&gt;0,AR748+AT748&gt;0),COUNTIF(AU$6:AU747,"&gt;0")+1,0)</f>
        <v>0</v>
      </c>
    </row>
    <row r="749" spans="40:47" x14ac:dyDescent="0.15">
      <c r="AN749" s="468">
        <v>21</v>
      </c>
      <c r="AO749" s="468">
        <v>2</v>
      </c>
      <c r="AP749" s="468">
        <v>12</v>
      </c>
      <c r="AQ749" s="476">
        <f ca="1">IF($AP749=1,IF(INDIRECT(ADDRESS(($AN749-1)*3+$AO749+5,$AP749+7))="",0,INDIRECT(ADDRESS(($AN749-1)*3+$AO749+5,$AP749+7))),IF(INDIRECT(ADDRESS(($AN749-1)*3+$AO749+5,$AP749+7))="",0,IF(COUNTIF(INDIRECT(ADDRESS(($AN749-1)*36+($AO749-1)*12+6,COLUMN())):INDIRECT(ADDRESS(($AN749-1)*36+($AO749-1)*12+$AP749+4,COLUMN())),INDIRECT(ADDRESS(($AN749-1)*3+$AO749+5,$AP749+7)))&gt;=1,0,INDIRECT(ADDRESS(($AN749-1)*3+$AO749+5,$AP749+7)))))</f>
        <v>0</v>
      </c>
      <c r="AR749" s="468">
        <f ca="1">COUNTIF(INDIRECT("H"&amp;(ROW()+12*(($AN749-1)*3+$AO749)-ROW())/12+5):INDIRECT("S"&amp;(ROW()+12*(($AN749-1)*3+$AO749)-ROW())/12+5),AQ749)</f>
        <v>0</v>
      </c>
      <c r="AS749" s="476">
        <f ca="1">IF($AP749=1,IF(INDIRECT(ADDRESS(($AN749-1)*3+$AO749+5,$AP749+20))="",0,INDIRECT(ADDRESS(($AN749-1)*3+$AO749+5,$AP749+20))),IF(INDIRECT(ADDRESS(($AN749-1)*3+$AO749+5,$AP749+20))="",0,IF(COUNTIF(INDIRECT(ADDRESS(($AN749-1)*36+($AO749-1)*12+6,COLUMN())):INDIRECT(ADDRESS(($AN749-1)*36+($AO749-1)*12+$AP749+4,COLUMN())),INDIRECT(ADDRESS(($AN749-1)*3+$AO749+5,$AP749+20)))&gt;=1,0,INDIRECT(ADDRESS(($AN749-1)*3+$AO749+5,$AP749+20)))))</f>
        <v>0</v>
      </c>
      <c r="AT749" s="468">
        <f ca="1">COUNTIF(INDIRECT("U"&amp;(ROW()+12*(($AN749-1)*3+$AO749)-ROW())/12+5):INDIRECT("AF"&amp;(ROW()+12*(($AN749-1)*3+$AO749)-ROW())/12+5),AS749)</f>
        <v>0</v>
      </c>
      <c r="AU749" s="468">
        <f ca="1">IF(AND(AQ749+AS749&gt;0,AR749+AT749&gt;0),COUNTIF(AU$6:AU748,"&gt;0")+1,0)</f>
        <v>0</v>
      </c>
    </row>
    <row r="750" spans="40:47" x14ac:dyDescent="0.15">
      <c r="AN750" s="468">
        <v>21</v>
      </c>
      <c r="AO750" s="468">
        <v>3</v>
      </c>
      <c r="AP750" s="468">
        <v>1</v>
      </c>
      <c r="AQ750" s="476">
        <f ca="1">IF($AP750=1,IF(INDIRECT(ADDRESS(($AN750-1)*3+$AO750+5,$AP750+7))="",0,INDIRECT(ADDRESS(($AN750-1)*3+$AO750+5,$AP750+7))),IF(INDIRECT(ADDRESS(($AN750-1)*3+$AO750+5,$AP750+7))="",0,IF(COUNTIF(INDIRECT(ADDRESS(($AN750-1)*36+($AO750-1)*12+6,COLUMN())):INDIRECT(ADDRESS(($AN750-1)*36+($AO750-1)*12+$AP750+4,COLUMN())),INDIRECT(ADDRESS(($AN750-1)*3+$AO750+5,$AP750+7)))&gt;=1,0,INDIRECT(ADDRESS(($AN750-1)*3+$AO750+5,$AP750+7)))))</f>
        <v>0</v>
      </c>
      <c r="AR750" s="468">
        <f ca="1">COUNTIF(INDIRECT("H"&amp;(ROW()+12*(($AN750-1)*3+$AO750)-ROW())/12+5):INDIRECT("S"&amp;(ROW()+12*(($AN750-1)*3+$AO750)-ROW())/12+5),AQ750)</f>
        <v>0</v>
      </c>
      <c r="AS750" s="476">
        <f ca="1">IF($AP750=1,IF(INDIRECT(ADDRESS(($AN750-1)*3+$AO750+5,$AP750+20))="",0,INDIRECT(ADDRESS(($AN750-1)*3+$AO750+5,$AP750+20))),IF(INDIRECT(ADDRESS(($AN750-1)*3+$AO750+5,$AP750+20))="",0,IF(COUNTIF(INDIRECT(ADDRESS(($AN750-1)*36+($AO750-1)*12+6,COLUMN())):INDIRECT(ADDRESS(($AN750-1)*36+($AO750-1)*12+$AP750+4,COLUMN())),INDIRECT(ADDRESS(($AN750-1)*3+$AO750+5,$AP750+20)))&gt;=1,0,INDIRECT(ADDRESS(($AN750-1)*3+$AO750+5,$AP750+20)))))</f>
        <v>0</v>
      </c>
      <c r="AT750" s="468">
        <f ca="1">COUNTIF(INDIRECT("U"&amp;(ROW()+12*(($AN750-1)*3+$AO750)-ROW())/12+5):INDIRECT("AF"&amp;(ROW()+12*(($AN750-1)*3+$AO750)-ROW())/12+5),AS750)</f>
        <v>0</v>
      </c>
      <c r="AU750" s="468">
        <f ca="1">IF(AND(AQ750+AS750&gt;0,AR750+AT750&gt;0),COUNTIF(AU$6:AU749,"&gt;0")+1,0)</f>
        <v>0</v>
      </c>
    </row>
    <row r="751" spans="40:47" x14ac:dyDescent="0.15">
      <c r="AN751" s="468">
        <v>21</v>
      </c>
      <c r="AO751" s="468">
        <v>3</v>
      </c>
      <c r="AP751" s="468">
        <v>2</v>
      </c>
      <c r="AQ751" s="476">
        <f ca="1">IF($AP751=1,IF(INDIRECT(ADDRESS(($AN751-1)*3+$AO751+5,$AP751+7))="",0,INDIRECT(ADDRESS(($AN751-1)*3+$AO751+5,$AP751+7))),IF(INDIRECT(ADDRESS(($AN751-1)*3+$AO751+5,$AP751+7))="",0,IF(COUNTIF(INDIRECT(ADDRESS(($AN751-1)*36+($AO751-1)*12+6,COLUMN())):INDIRECT(ADDRESS(($AN751-1)*36+($AO751-1)*12+$AP751+4,COLUMN())),INDIRECT(ADDRESS(($AN751-1)*3+$AO751+5,$AP751+7)))&gt;=1,0,INDIRECT(ADDRESS(($AN751-1)*3+$AO751+5,$AP751+7)))))</f>
        <v>0</v>
      </c>
      <c r="AR751" s="468">
        <f ca="1">COUNTIF(INDIRECT("H"&amp;(ROW()+12*(($AN751-1)*3+$AO751)-ROW())/12+5):INDIRECT("S"&amp;(ROW()+12*(($AN751-1)*3+$AO751)-ROW())/12+5),AQ751)</f>
        <v>0</v>
      </c>
      <c r="AS751" s="476">
        <f ca="1">IF($AP751=1,IF(INDIRECT(ADDRESS(($AN751-1)*3+$AO751+5,$AP751+20))="",0,INDIRECT(ADDRESS(($AN751-1)*3+$AO751+5,$AP751+20))),IF(INDIRECT(ADDRESS(($AN751-1)*3+$AO751+5,$AP751+20))="",0,IF(COUNTIF(INDIRECT(ADDRESS(($AN751-1)*36+($AO751-1)*12+6,COLUMN())):INDIRECT(ADDRESS(($AN751-1)*36+($AO751-1)*12+$AP751+4,COLUMN())),INDIRECT(ADDRESS(($AN751-1)*3+$AO751+5,$AP751+20)))&gt;=1,0,INDIRECT(ADDRESS(($AN751-1)*3+$AO751+5,$AP751+20)))))</f>
        <v>0</v>
      </c>
      <c r="AT751" s="468">
        <f ca="1">COUNTIF(INDIRECT("U"&amp;(ROW()+12*(($AN751-1)*3+$AO751)-ROW())/12+5):INDIRECT("AF"&amp;(ROW()+12*(($AN751-1)*3+$AO751)-ROW())/12+5),AS751)</f>
        <v>0</v>
      </c>
      <c r="AU751" s="468">
        <f ca="1">IF(AND(AQ751+AS751&gt;0,AR751+AT751&gt;0),COUNTIF(AU$6:AU750,"&gt;0")+1,0)</f>
        <v>0</v>
      </c>
    </row>
    <row r="752" spans="40:47" x14ac:dyDescent="0.15">
      <c r="AN752" s="468">
        <v>21</v>
      </c>
      <c r="AO752" s="468">
        <v>3</v>
      </c>
      <c r="AP752" s="468">
        <v>3</v>
      </c>
      <c r="AQ752" s="476">
        <f ca="1">IF($AP752=1,IF(INDIRECT(ADDRESS(($AN752-1)*3+$AO752+5,$AP752+7))="",0,INDIRECT(ADDRESS(($AN752-1)*3+$AO752+5,$AP752+7))),IF(INDIRECT(ADDRESS(($AN752-1)*3+$AO752+5,$AP752+7))="",0,IF(COUNTIF(INDIRECT(ADDRESS(($AN752-1)*36+($AO752-1)*12+6,COLUMN())):INDIRECT(ADDRESS(($AN752-1)*36+($AO752-1)*12+$AP752+4,COLUMN())),INDIRECT(ADDRESS(($AN752-1)*3+$AO752+5,$AP752+7)))&gt;=1,0,INDIRECT(ADDRESS(($AN752-1)*3+$AO752+5,$AP752+7)))))</f>
        <v>0</v>
      </c>
      <c r="AR752" s="468">
        <f ca="1">COUNTIF(INDIRECT("H"&amp;(ROW()+12*(($AN752-1)*3+$AO752)-ROW())/12+5):INDIRECT("S"&amp;(ROW()+12*(($AN752-1)*3+$AO752)-ROW())/12+5),AQ752)</f>
        <v>0</v>
      </c>
      <c r="AS752" s="476">
        <f ca="1">IF($AP752=1,IF(INDIRECT(ADDRESS(($AN752-1)*3+$AO752+5,$AP752+20))="",0,INDIRECT(ADDRESS(($AN752-1)*3+$AO752+5,$AP752+20))),IF(INDIRECT(ADDRESS(($AN752-1)*3+$AO752+5,$AP752+20))="",0,IF(COUNTIF(INDIRECT(ADDRESS(($AN752-1)*36+($AO752-1)*12+6,COLUMN())):INDIRECT(ADDRESS(($AN752-1)*36+($AO752-1)*12+$AP752+4,COLUMN())),INDIRECT(ADDRESS(($AN752-1)*3+$AO752+5,$AP752+20)))&gt;=1,0,INDIRECT(ADDRESS(($AN752-1)*3+$AO752+5,$AP752+20)))))</f>
        <v>0</v>
      </c>
      <c r="AT752" s="468">
        <f ca="1">COUNTIF(INDIRECT("U"&amp;(ROW()+12*(($AN752-1)*3+$AO752)-ROW())/12+5):INDIRECT("AF"&amp;(ROW()+12*(($AN752-1)*3+$AO752)-ROW())/12+5),AS752)</f>
        <v>0</v>
      </c>
      <c r="AU752" s="468">
        <f ca="1">IF(AND(AQ752+AS752&gt;0,AR752+AT752&gt;0),COUNTIF(AU$6:AU751,"&gt;0")+1,0)</f>
        <v>0</v>
      </c>
    </row>
    <row r="753" spans="40:47" x14ac:dyDescent="0.15">
      <c r="AN753" s="468">
        <v>21</v>
      </c>
      <c r="AO753" s="468">
        <v>3</v>
      </c>
      <c r="AP753" s="468">
        <v>4</v>
      </c>
      <c r="AQ753" s="476">
        <f ca="1">IF($AP753=1,IF(INDIRECT(ADDRESS(($AN753-1)*3+$AO753+5,$AP753+7))="",0,INDIRECT(ADDRESS(($AN753-1)*3+$AO753+5,$AP753+7))),IF(INDIRECT(ADDRESS(($AN753-1)*3+$AO753+5,$AP753+7))="",0,IF(COUNTIF(INDIRECT(ADDRESS(($AN753-1)*36+($AO753-1)*12+6,COLUMN())):INDIRECT(ADDRESS(($AN753-1)*36+($AO753-1)*12+$AP753+4,COLUMN())),INDIRECT(ADDRESS(($AN753-1)*3+$AO753+5,$AP753+7)))&gt;=1,0,INDIRECT(ADDRESS(($AN753-1)*3+$AO753+5,$AP753+7)))))</f>
        <v>0</v>
      </c>
      <c r="AR753" s="468">
        <f ca="1">COUNTIF(INDIRECT("H"&amp;(ROW()+12*(($AN753-1)*3+$AO753)-ROW())/12+5):INDIRECT("S"&amp;(ROW()+12*(($AN753-1)*3+$AO753)-ROW())/12+5),AQ753)</f>
        <v>0</v>
      </c>
      <c r="AS753" s="476">
        <f ca="1">IF($AP753=1,IF(INDIRECT(ADDRESS(($AN753-1)*3+$AO753+5,$AP753+20))="",0,INDIRECT(ADDRESS(($AN753-1)*3+$AO753+5,$AP753+20))),IF(INDIRECT(ADDRESS(($AN753-1)*3+$AO753+5,$AP753+20))="",0,IF(COUNTIF(INDIRECT(ADDRESS(($AN753-1)*36+($AO753-1)*12+6,COLUMN())):INDIRECT(ADDRESS(($AN753-1)*36+($AO753-1)*12+$AP753+4,COLUMN())),INDIRECT(ADDRESS(($AN753-1)*3+$AO753+5,$AP753+20)))&gt;=1,0,INDIRECT(ADDRESS(($AN753-1)*3+$AO753+5,$AP753+20)))))</f>
        <v>0</v>
      </c>
      <c r="AT753" s="468">
        <f ca="1">COUNTIF(INDIRECT("U"&amp;(ROW()+12*(($AN753-1)*3+$AO753)-ROW())/12+5):INDIRECT("AF"&amp;(ROW()+12*(($AN753-1)*3+$AO753)-ROW())/12+5),AS753)</f>
        <v>0</v>
      </c>
      <c r="AU753" s="468">
        <f ca="1">IF(AND(AQ753+AS753&gt;0,AR753+AT753&gt;0),COUNTIF(AU$6:AU752,"&gt;0")+1,0)</f>
        <v>0</v>
      </c>
    </row>
    <row r="754" spans="40:47" x14ac:dyDescent="0.15">
      <c r="AN754" s="468">
        <v>21</v>
      </c>
      <c r="AO754" s="468">
        <v>3</v>
      </c>
      <c r="AP754" s="468">
        <v>5</v>
      </c>
      <c r="AQ754" s="476">
        <f ca="1">IF($AP754=1,IF(INDIRECT(ADDRESS(($AN754-1)*3+$AO754+5,$AP754+7))="",0,INDIRECT(ADDRESS(($AN754-1)*3+$AO754+5,$AP754+7))),IF(INDIRECT(ADDRESS(($AN754-1)*3+$AO754+5,$AP754+7))="",0,IF(COUNTIF(INDIRECT(ADDRESS(($AN754-1)*36+($AO754-1)*12+6,COLUMN())):INDIRECT(ADDRESS(($AN754-1)*36+($AO754-1)*12+$AP754+4,COLUMN())),INDIRECT(ADDRESS(($AN754-1)*3+$AO754+5,$AP754+7)))&gt;=1,0,INDIRECT(ADDRESS(($AN754-1)*3+$AO754+5,$AP754+7)))))</f>
        <v>0</v>
      </c>
      <c r="AR754" s="468">
        <f ca="1">COUNTIF(INDIRECT("H"&amp;(ROW()+12*(($AN754-1)*3+$AO754)-ROW())/12+5):INDIRECT("S"&amp;(ROW()+12*(($AN754-1)*3+$AO754)-ROW())/12+5),AQ754)</f>
        <v>0</v>
      </c>
      <c r="AS754" s="476">
        <f ca="1">IF($AP754=1,IF(INDIRECT(ADDRESS(($AN754-1)*3+$AO754+5,$AP754+20))="",0,INDIRECT(ADDRESS(($AN754-1)*3+$AO754+5,$AP754+20))),IF(INDIRECT(ADDRESS(($AN754-1)*3+$AO754+5,$AP754+20))="",0,IF(COUNTIF(INDIRECT(ADDRESS(($AN754-1)*36+($AO754-1)*12+6,COLUMN())):INDIRECT(ADDRESS(($AN754-1)*36+($AO754-1)*12+$AP754+4,COLUMN())),INDIRECT(ADDRESS(($AN754-1)*3+$AO754+5,$AP754+20)))&gt;=1,0,INDIRECT(ADDRESS(($AN754-1)*3+$AO754+5,$AP754+20)))))</f>
        <v>0</v>
      </c>
      <c r="AT754" s="468">
        <f ca="1">COUNTIF(INDIRECT("U"&amp;(ROW()+12*(($AN754-1)*3+$AO754)-ROW())/12+5):INDIRECT("AF"&amp;(ROW()+12*(($AN754-1)*3+$AO754)-ROW())/12+5),AS754)</f>
        <v>0</v>
      </c>
      <c r="AU754" s="468">
        <f ca="1">IF(AND(AQ754+AS754&gt;0,AR754+AT754&gt;0),COUNTIF(AU$6:AU753,"&gt;0")+1,0)</f>
        <v>0</v>
      </c>
    </row>
    <row r="755" spans="40:47" x14ac:dyDescent="0.15">
      <c r="AN755" s="468">
        <v>21</v>
      </c>
      <c r="AO755" s="468">
        <v>3</v>
      </c>
      <c r="AP755" s="468">
        <v>6</v>
      </c>
      <c r="AQ755" s="476">
        <f ca="1">IF($AP755=1,IF(INDIRECT(ADDRESS(($AN755-1)*3+$AO755+5,$AP755+7))="",0,INDIRECT(ADDRESS(($AN755-1)*3+$AO755+5,$AP755+7))),IF(INDIRECT(ADDRESS(($AN755-1)*3+$AO755+5,$AP755+7))="",0,IF(COUNTIF(INDIRECT(ADDRESS(($AN755-1)*36+($AO755-1)*12+6,COLUMN())):INDIRECT(ADDRESS(($AN755-1)*36+($AO755-1)*12+$AP755+4,COLUMN())),INDIRECT(ADDRESS(($AN755-1)*3+$AO755+5,$AP755+7)))&gt;=1,0,INDIRECT(ADDRESS(($AN755-1)*3+$AO755+5,$AP755+7)))))</f>
        <v>0</v>
      </c>
      <c r="AR755" s="468">
        <f ca="1">COUNTIF(INDIRECT("H"&amp;(ROW()+12*(($AN755-1)*3+$AO755)-ROW())/12+5):INDIRECT("S"&amp;(ROW()+12*(($AN755-1)*3+$AO755)-ROW())/12+5),AQ755)</f>
        <v>0</v>
      </c>
      <c r="AS755" s="476">
        <f ca="1">IF($AP755=1,IF(INDIRECT(ADDRESS(($AN755-1)*3+$AO755+5,$AP755+20))="",0,INDIRECT(ADDRESS(($AN755-1)*3+$AO755+5,$AP755+20))),IF(INDIRECT(ADDRESS(($AN755-1)*3+$AO755+5,$AP755+20))="",0,IF(COUNTIF(INDIRECT(ADDRESS(($AN755-1)*36+($AO755-1)*12+6,COLUMN())):INDIRECT(ADDRESS(($AN755-1)*36+($AO755-1)*12+$AP755+4,COLUMN())),INDIRECT(ADDRESS(($AN755-1)*3+$AO755+5,$AP755+20)))&gt;=1,0,INDIRECT(ADDRESS(($AN755-1)*3+$AO755+5,$AP755+20)))))</f>
        <v>0</v>
      </c>
      <c r="AT755" s="468">
        <f ca="1">COUNTIF(INDIRECT("U"&amp;(ROW()+12*(($AN755-1)*3+$AO755)-ROW())/12+5):INDIRECT("AF"&amp;(ROW()+12*(($AN755-1)*3+$AO755)-ROW())/12+5),AS755)</f>
        <v>0</v>
      </c>
      <c r="AU755" s="468">
        <f ca="1">IF(AND(AQ755+AS755&gt;0,AR755+AT755&gt;0),COUNTIF(AU$6:AU754,"&gt;0")+1,0)</f>
        <v>0</v>
      </c>
    </row>
    <row r="756" spans="40:47" x14ac:dyDescent="0.15">
      <c r="AN756" s="468">
        <v>21</v>
      </c>
      <c r="AO756" s="468">
        <v>3</v>
      </c>
      <c r="AP756" s="468">
        <v>7</v>
      </c>
      <c r="AQ756" s="476">
        <f ca="1">IF($AP756=1,IF(INDIRECT(ADDRESS(($AN756-1)*3+$AO756+5,$AP756+7))="",0,INDIRECT(ADDRESS(($AN756-1)*3+$AO756+5,$AP756+7))),IF(INDIRECT(ADDRESS(($AN756-1)*3+$AO756+5,$AP756+7))="",0,IF(COUNTIF(INDIRECT(ADDRESS(($AN756-1)*36+($AO756-1)*12+6,COLUMN())):INDIRECT(ADDRESS(($AN756-1)*36+($AO756-1)*12+$AP756+4,COLUMN())),INDIRECT(ADDRESS(($AN756-1)*3+$AO756+5,$AP756+7)))&gt;=1,0,INDIRECT(ADDRESS(($AN756-1)*3+$AO756+5,$AP756+7)))))</f>
        <v>0</v>
      </c>
      <c r="AR756" s="468">
        <f ca="1">COUNTIF(INDIRECT("H"&amp;(ROW()+12*(($AN756-1)*3+$AO756)-ROW())/12+5):INDIRECT("S"&amp;(ROW()+12*(($AN756-1)*3+$AO756)-ROW())/12+5),AQ756)</f>
        <v>0</v>
      </c>
      <c r="AS756" s="476">
        <f ca="1">IF($AP756=1,IF(INDIRECT(ADDRESS(($AN756-1)*3+$AO756+5,$AP756+20))="",0,INDIRECT(ADDRESS(($AN756-1)*3+$AO756+5,$AP756+20))),IF(INDIRECT(ADDRESS(($AN756-1)*3+$AO756+5,$AP756+20))="",0,IF(COUNTIF(INDIRECT(ADDRESS(($AN756-1)*36+($AO756-1)*12+6,COLUMN())):INDIRECT(ADDRESS(($AN756-1)*36+($AO756-1)*12+$AP756+4,COLUMN())),INDIRECT(ADDRESS(($AN756-1)*3+$AO756+5,$AP756+20)))&gt;=1,0,INDIRECT(ADDRESS(($AN756-1)*3+$AO756+5,$AP756+20)))))</f>
        <v>0</v>
      </c>
      <c r="AT756" s="468">
        <f ca="1">COUNTIF(INDIRECT("U"&amp;(ROW()+12*(($AN756-1)*3+$AO756)-ROW())/12+5):INDIRECT("AF"&amp;(ROW()+12*(($AN756-1)*3+$AO756)-ROW())/12+5),AS756)</f>
        <v>0</v>
      </c>
      <c r="AU756" s="468">
        <f ca="1">IF(AND(AQ756+AS756&gt;0,AR756+AT756&gt;0),COUNTIF(AU$6:AU755,"&gt;0")+1,0)</f>
        <v>0</v>
      </c>
    </row>
    <row r="757" spans="40:47" x14ac:dyDescent="0.15">
      <c r="AN757" s="468">
        <v>21</v>
      </c>
      <c r="AO757" s="468">
        <v>3</v>
      </c>
      <c r="AP757" s="468">
        <v>8</v>
      </c>
      <c r="AQ757" s="476">
        <f ca="1">IF($AP757=1,IF(INDIRECT(ADDRESS(($AN757-1)*3+$AO757+5,$AP757+7))="",0,INDIRECT(ADDRESS(($AN757-1)*3+$AO757+5,$AP757+7))),IF(INDIRECT(ADDRESS(($AN757-1)*3+$AO757+5,$AP757+7))="",0,IF(COUNTIF(INDIRECT(ADDRESS(($AN757-1)*36+($AO757-1)*12+6,COLUMN())):INDIRECT(ADDRESS(($AN757-1)*36+($AO757-1)*12+$AP757+4,COLUMN())),INDIRECT(ADDRESS(($AN757-1)*3+$AO757+5,$AP757+7)))&gt;=1,0,INDIRECT(ADDRESS(($AN757-1)*3+$AO757+5,$AP757+7)))))</f>
        <v>0</v>
      </c>
      <c r="AR757" s="468">
        <f ca="1">COUNTIF(INDIRECT("H"&amp;(ROW()+12*(($AN757-1)*3+$AO757)-ROW())/12+5):INDIRECT("S"&amp;(ROW()+12*(($AN757-1)*3+$AO757)-ROW())/12+5),AQ757)</f>
        <v>0</v>
      </c>
      <c r="AS757" s="476">
        <f ca="1">IF($AP757=1,IF(INDIRECT(ADDRESS(($AN757-1)*3+$AO757+5,$AP757+20))="",0,INDIRECT(ADDRESS(($AN757-1)*3+$AO757+5,$AP757+20))),IF(INDIRECT(ADDRESS(($AN757-1)*3+$AO757+5,$AP757+20))="",0,IF(COUNTIF(INDIRECT(ADDRESS(($AN757-1)*36+($AO757-1)*12+6,COLUMN())):INDIRECT(ADDRESS(($AN757-1)*36+($AO757-1)*12+$AP757+4,COLUMN())),INDIRECT(ADDRESS(($AN757-1)*3+$AO757+5,$AP757+20)))&gt;=1,0,INDIRECT(ADDRESS(($AN757-1)*3+$AO757+5,$AP757+20)))))</f>
        <v>0</v>
      </c>
      <c r="AT757" s="468">
        <f ca="1">COUNTIF(INDIRECT("U"&amp;(ROW()+12*(($AN757-1)*3+$AO757)-ROW())/12+5):INDIRECT("AF"&amp;(ROW()+12*(($AN757-1)*3+$AO757)-ROW())/12+5),AS757)</f>
        <v>0</v>
      </c>
      <c r="AU757" s="468">
        <f ca="1">IF(AND(AQ757+AS757&gt;0,AR757+AT757&gt;0),COUNTIF(AU$6:AU756,"&gt;0")+1,0)</f>
        <v>0</v>
      </c>
    </row>
    <row r="758" spans="40:47" x14ac:dyDescent="0.15">
      <c r="AN758" s="468">
        <v>21</v>
      </c>
      <c r="AO758" s="468">
        <v>3</v>
      </c>
      <c r="AP758" s="468">
        <v>9</v>
      </c>
      <c r="AQ758" s="476">
        <f ca="1">IF($AP758=1,IF(INDIRECT(ADDRESS(($AN758-1)*3+$AO758+5,$AP758+7))="",0,INDIRECT(ADDRESS(($AN758-1)*3+$AO758+5,$AP758+7))),IF(INDIRECT(ADDRESS(($AN758-1)*3+$AO758+5,$AP758+7))="",0,IF(COUNTIF(INDIRECT(ADDRESS(($AN758-1)*36+($AO758-1)*12+6,COLUMN())):INDIRECT(ADDRESS(($AN758-1)*36+($AO758-1)*12+$AP758+4,COLUMN())),INDIRECT(ADDRESS(($AN758-1)*3+$AO758+5,$AP758+7)))&gt;=1,0,INDIRECT(ADDRESS(($AN758-1)*3+$AO758+5,$AP758+7)))))</f>
        <v>0</v>
      </c>
      <c r="AR758" s="468">
        <f ca="1">COUNTIF(INDIRECT("H"&amp;(ROW()+12*(($AN758-1)*3+$AO758)-ROW())/12+5):INDIRECT("S"&amp;(ROW()+12*(($AN758-1)*3+$AO758)-ROW())/12+5),AQ758)</f>
        <v>0</v>
      </c>
      <c r="AS758" s="476">
        <f ca="1">IF($AP758=1,IF(INDIRECT(ADDRESS(($AN758-1)*3+$AO758+5,$AP758+20))="",0,INDIRECT(ADDRESS(($AN758-1)*3+$AO758+5,$AP758+20))),IF(INDIRECT(ADDRESS(($AN758-1)*3+$AO758+5,$AP758+20))="",0,IF(COUNTIF(INDIRECT(ADDRESS(($AN758-1)*36+($AO758-1)*12+6,COLUMN())):INDIRECT(ADDRESS(($AN758-1)*36+($AO758-1)*12+$AP758+4,COLUMN())),INDIRECT(ADDRESS(($AN758-1)*3+$AO758+5,$AP758+20)))&gt;=1,0,INDIRECT(ADDRESS(($AN758-1)*3+$AO758+5,$AP758+20)))))</f>
        <v>0</v>
      </c>
      <c r="AT758" s="468">
        <f ca="1">COUNTIF(INDIRECT("U"&amp;(ROW()+12*(($AN758-1)*3+$AO758)-ROW())/12+5):INDIRECT("AF"&amp;(ROW()+12*(($AN758-1)*3+$AO758)-ROW())/12+5),AS758)</f>
        <v>0</v>
      </c>
      <c r="AU758" s="468">
        <f ca="1">IF(AND(AQ758+AS758&gt;0,AR758+AT758&gt;0),COUNTIF(AU$6:AU757,"&gt;0")+1,0)</f>
        <v>0</v>
      </c>
    </row>
    <row r="759" spans="40:47" x14ac:dyDescent="0.15">
      <c r="AN759" s="468">
        <v>21</v>
      </c>
      <c r="AO759" s="468">
        <v>3</v>
      </c>
      <c r="AP759" s="468">
        <v>10</v>
      </c>
      <c r="AQ759" s="476">
        <f ca="1">IF($AP759=1,IF(INDIRECT(ADDRESS(($AN759-1)*3+$AO759+5,$AP759+7))="",0,INDIRECT(ADDRESS(($AN759-1)*3+$AO759+5,$AP759+7))),IF(INDIRECT(ADDRESS(($AN759-1)*3+$AO759+5,$AP759+7))="",0,IF(COUNTIF(INDIRECT(ADDRESS(($AN759-1)*36+($AO759-1)*12+6,COLUMN())):INDIRECT(ADDRESS(($AN759-1)*36+($AO759-1)*12+$AP759+4,COLUMN())),INDIRECT(ADDRESS(($AN759-1)*3+$AO759+5,$AP759+7)))&gt;=1,0,INDIRECT(ADDRESS(($AN759-1)*3+$AO759+5,$AP759+7)))))</f>
        <v>0</v>
      </c>
      <c r="AR759" s="468">
        <f ca="1">COUNTIF(INDIRECT("H"&amp;(ROW()+12*(($AN759-1)*3+$AO759)-ROW())/12+5):INDIRECT("S"&amp;(ROW()+12*(($AN759-1)*3+$AO759)-ROW())/12+5),AQ759)</f>
        <v>0</v>
      </c>
      <c r="AS759" s="476">
        <f ca="1">IF($AP759=1,IF(INDIRECT(ADDRESS(($AN759-1)*3+$AO759+5,$AP759+20))="",0,INDIRECT(ADDRESS(($AN759-1)*3+$AO759+5,$AP759+20))),IF(INDIRECT(ADDRESS(($AN759-1)*3+$AO759+5,$AP759+20))="",0,IF(COUNTIF(INDIRECT(ADDRESS(($AN759-1)*36+($AO759-1)*12+6,COLUMN())):INDIRECT(ADDRESS(($AN759-1)*36+($AO759-1)*12+$AP759+4,COLUMN())),INDIRECT(ADDRESS(($AN759-1)*3+$AO759+5,$AP759+20)))&gt;=1,0,INDIRECT(ADDRESS(($AN759-1)*3+$AO759+5,$AP759+20)))))</f>
        <v>0</v>
      </c>
      <c r="AT759" s="468">
        <f ca="1">COUNTIF(INDIRECT("U"&amp;(ROW()+12*(($AN759-1)*3+$AO759)-ROW())/12+5):INDIRECT("AF"&amp;(ROW()+12*(($AN759-1)*3+$AO759)-ROW())/12+5),AS759)</f>
        <v>0</v>
      </c>
      <c r="AU759" s="468">
        <f ca="1">IF(AND(AQ759+AS759&gt;0,AR759+AT759&gt;0),COUNTIF(AU$6:AU758,"&gt;0")+1,0)</f>
        <v>0</v>
      </c>
    </row>
    <row r="760" spans="40:47" x14ac:dyDescent="0.15">
      <c r="AN760" s="468">
        <v>21</v>
      </c>
      <c r="AO760" s="468">
        <v>3</v>
      </c>
      <c r="AP760" s="468">
        <v>11</v>
      </c>
      <c r="AQ760" s="476">
        <f ca="1">IF($AP760=1,IF(INDIRECT(ADDRESS(($AN760-1)*3+$AO760+5,$AP760+7))="",0,INDIRECT(ADDRESS(($AN760-1)*3+$AO760+5,$AP760+7))),IF(INDIRECT(ADDRESS(($AN760-1)*3+$AO760+5,$AP760+7))="",0,IF(COUNTIF(INDIRECT(ADDRESS(($AN760-1)*36+($AO760-1)*12+6,COLUMN())):INDIRECT(ADDRESS(($AN760-1)*36+($AO760-1)*12+$AP760+4,COLUMN())),INDIRECT(ADDRESS(($AN760-1)*3+$AO760+5,$AP760+7)))&gt;=1,0,INDIRECT(ADDRESS(($AN760-1)*3+$AO760+5,$AP760+7)))))</f>
        <v>0</v>
      </c>
      <c r="AR760" s="468">
        <f ca="1">COUNTIF(INDIRECT("H"&amp;(ROW()+12*(($AN760-1)*3+$AO760)-ROW())/12+5):INDIRECT("S"&amp;(ROW()+12*(($AN760-1)*3+$AO760)-ROW())/12+5),AQ760)</f>
        <v>0</v>
      </c>
      <c r="AS760" s="476">
        <f ca="1">IF($AP760=1,IF(INDIRECT(ADDRESS(($AN760-1)*3+$AO760+5,$AP760+20))="",0,INDIRECT(ADDRESS(($AN760-1)*3+$AO760+5,$AP760+20))),IF(INDIRECT(ADDRESS(($AN760-1)*3+$AO760+5,$AP760+20))="",0,IF(COUNTIF(INDIRECT(ADDRESS(($AN760-1)*36+($AO760-1)*12+6,COLUMN())):INDIRECT(ADDRESS(($AN760-1)*36+($AO760-1)*12+$AP760+4,COLUMN())),INDIRECT(ADDRESS(($AN760-1)*3+$AO760+5,$AP760+20)))&gt;=1,0,INDIRECT(ADDRESS(($AN760-1)*3+$AO760+5,$AP760+20)))))</f>
        <v>0</v>
      </c>
      <c r="AT760" s="468">
        <f ca="1">COUNTIF(INDIRECT("U"&amp;(ROW()+12*(($AN760-1)*3+$AO760)-ROW())/12+5):INDIRECT("AF"&amp;(ROW()+12*(($AN760-1)*3+$AO760)-ROW())/12+5),AS760)</f>
        <v>0</v>
      </c>
      <c r="AU760" s="468">
        <f ca="1">IF(AND(AQ760+AS760&gt;0,AR760+AT760&gt;0),COUNTIF(AU$6:AU759,"&gt;0")+1,0)</f>
        <v>0</v>
      </c>
    </row>
    <row r="761" spans="40:47" x14ac:dyDescent="0.15">
      <c r="AN761" s="468">
        <v>21</v>
      </c>
      <c r="AO761" s="468">
        <v>3</v>
      </c>
      <c r="AP761" s="468">
        <v>12</v>
      </c>
      <c r="AQ761" s="476">
        <f ca="1">IF($AP761=1,IF(INDIRECT(ADDRESS(($AN761-1)*3+$AO761+5,$AP761+7))="",0,INDIRECT(ADDRESS(($AN761-1)*3+$AO761+5,$AP761+7))),IF(INDIRECT(ADDRESS(($AN761-1)*3+$AO761+5,$AP761+7))="",0,IF(COUNTIF(INDIRECT(ADDRESS(($AN761-1)*36+($AO761-1)*12+6,COLUMN())):INDIRECT(ADDRESS(($AN761-1)*36+($AO761-1)*12+$AP761+4,COLUMN())),INDIRECT(ADDRESS(($AN761-1)*3+$AO761+5,$AP761+7)))&gt;=1,0,INDIRECT(ADDRESS(($AN761-1)*3+$AO761+5,$AP761+7)))))</f>
        <v>0</v>
      </c>
      <c r="AR761" s="468">
        <f ca="1">COUNTIF(INDIRECT("H"&amp;(ROW()+12*(($AN761-1)*3+$AO761)-ROW())/12+5):INDIRECT("S"&amp;(ROW()+12*(($AN761-1)*3+$AO761)-ROW())/12+5),AQ761)</f>
        <v>0</v>
      </c>
      <c r="AS761" s="476">
        <f ca="1">IF($AP761=1,IF(INDIRECT(ADDRESS(($AN761-1)*3+$AO761+5,$AP761+20))="",0,INDIRECT(ADDRESS(($AN761-1)*3+$AO761+5,$AP761+20))),IF(INDIRECT(ADDRESS(($AN761-1)*3+$AO761+5,$AP761+20))="",0,IF(COUNTIF(INDIRECT(ADDRESS(($AN761-1)*36+($AO761-1)*12+6,COLUMN())):INDIRECT(ADDRESS(($AN761-1)*36+($AO761-1)*12+$AP761+4,COLUMN())),INDIRECT(ADDRESS(($AN761-1)*3+$AO761+5,$AP761+20)))&gt;=1,0,INDIRECT(ADDRESS(($AN761-1)*3+$AO761+5,$AP761+20)))))</f>
        <v>0</v>
      </c>
      <c r="AT761" s="468">
        <f ca="1">COUNTIF(INDIRECT("U"&amp;(ROW()+12*(($AN761-1)*3+$AO761)-ROW())/12+5):INDIRECT("AF"&amp;(ROW()+12*(($AN761-1)*3+$AO761)-ROW())/12+5),AS761)</f>
        <v>0</v>
      </c>
      <c r="AU761" s="468">
        <f ca="1">IF(AND(AQ761+AS761&gt;0,AR761+AT761&gt;0),COUNTIF(AU$6:AU760,"&gt;0")+1,0)</f>
        <v>0</v>
      </c>
    </row>
    <row r="762" spans="40:47" x14ac:dyDescent="0.15">
      <c r="AN762" s="468">
        <v>22</v>
      </c>
      <c r="AO762" s="468">
        <v>1</v>
      </c>
      <c r="AP762" s="468">
        <v>1</v>
      </c>
      <c r="AQ762" s="476">
        <f ca="1">IF($AP762=1,IF(INDIRECT(ADDRESS(($AN762-1)*3+$AO762+5,$AP762+7))="",0,INDIRECT(ADDRESS(($AN762-1)*3+$AO762+5,$AP762+7))),IF(INDIRECT(ADDRESS(($AN762-1)*3+$AO762+5,$AP762+7))="",0,IF(COUNTIF(INDIRECT(ADDRESS(($AN762-1)*36+($AO762-1)*12+6,COLUMN())):INDIRECT(ADDRESS(($AN762-1)*36+($AO762-1)*12+$AP762+4,COLUMN())),INDIRECT(ADDRESS(($AN762-1)*3+$AO762+5,$AP762+7)))&gt;=1,0,INDIRECT(ADDRESS(($AN762-1)*3+$AO762+5,$AP762+7)))))</f>
        <v>0</v>
      </c>
      <c r="AR762" s="468">
        <f ca="1">COUNTIF(INDIRECT("H"&amp;(ROW()+12*(($AN762-1)*3+$AO762)-ROW())/12+5):INDIRECT("S"&amp;(ROW()+12*(($AN762-1)*3+$AO762)-ROW())/12+5),AQ762)</f>
        <v>0</v>
      </c>
      <c r="AS762" s="476">
        <f ca="1">IF($AP762=1,IF(INDIRECT(ADDRESS(($AN762-1)*3+$AO762+5,$AP762+20))="",0,INDIRECT(ADDRESS(($AN762-1)*3+$AO762+5,$AP762+20))),IF(INDIRECT(ADDRESS(($AN762-1)*3+$AO762+5,$AP762+20))="",0,IF(COUNTIF(INDIRECT(ADDRESS(($AN762-1)*36+($AO762-1)*12+6,COLUMN())):INDIRECT(ADDRESS(($AN762-1)*36+($AO762-1)*12+$AP762+4,COLUMN())),INDIRECT(ADDRESS(($AN762-1)*3+$AO762+5,$AP762+20)))&gt;=1,0,INDIRECT(ADDRESS(($AN762-1)*3+$AO762+5,$AP762+20)))))</f>
        <v>0</v>
      </c>
      <c r="AT762" s="468">
        <f ca="1">COUNTIF(INDIRECT("U"&amp;(ROW()+12*(($AN762-1)*3+$AO762)-ROW())/12+5):INDIRECT("AF"&amp;(ROW()+12*(($AN762-1)*3+$AO762)-ROW())/12+5),AS762)</f>
        <v>0</v>
      </c>
      <c r="AU762" s="468">
        <f ca="1">IF(AND(AQ762+AS762&gt;0,AR762+AT762&gt;0),COUNTIF(AU$6:AU761,"&gt;0")+1,0)</f>
        <v>0</v>
      </c>
    </row>
    <row r="763" spans="40:47" x14ac:dyDescent="0.15">
      <c r="AN763" s="468">
        <v>22</v>
      </c>
      <c r="AO763" s="468">
        <v>1</v>
      </c>
      <c r="AP763" s="468">
        <v>2</v>
      </c>
      <c r="AQ763" s="476">
        <f ca="1">IF($AP763=1,IF(INDIRECT(ADDRESS(($AN763-1)*3+$AO763+5,$AP763+7))="",0,INDIRECT(ADDRESS(($AN763-1)*3+$AO763+5,$AP763+7))),IF(INDIRECT(ADDRESS(($AN763-1)*3+$AO763+5,$AP763+7))="",0,IF(COUNTIF(INDIRECT(ADDRESS(($AN763-1)*36+($AO763-1)*12+6,COLUMN())):INDIRECT(ADDRESS(($AN763-1)*36+($AO763-1)*12+$AP763+4,COLUMN())),INDIRECT(ADDRESS(($AN763-1)*3+$AO763+5,$AP763+7)))&gt;=1,0,INDIRECT(ADDRESS(($AN763-1)*3+$AO763+5,$AP763+7)))))</f>
        <v>0</v>
      </c>
      <c r="AR763" s="468">
        <f ca="1">COUNTIF(INDIRECT("H"&amp;(ROW()+12*(($AN763-1)*3+$AO763)-ROW())/12+5):INDIRECT("S"&amp;(ROW()+12*(($AN763-1)*3+$AO763)-ROW())/12+5),AQ763)</f>
        <v>0</v>
      </c>
      <c r="AS763" s="476">
        <f ca="1">IF($AP763=1,IF(INDIRECT(ADDRESS(($AN763-1)*3+$AO763+5,$AP763+20))="",0,INDIRECT(ADDRESS(($AN763-1)*3+$AO763+5,$AP763+20))),IF(INDIRECT(ADDRESS(($AN763-1)*3+$AO763+5,$AP763+20))="",0,IF(COUNTIF(INDIRECT(ADDRESS(($AN763-1)*36+($AO763-1)*12+6,COLUMN())):INDIRECT(ADDRESS(($AN763-1)*36+($AO763-1)*12+$AP763+4,COLUMN())),INDIRECT(ADDRESS(($AN763-1)*3+$AO763+5,$AP763+20)))&gt;=1,0,INDIRECT(ADDRESS(($AN763-1)*3+$AO763+5,$AP763+20)))))</f>
        <v>0</v>
      </c>
      <c r="AT763" s="468">
        <f ca="1">COUNTIF(INDIRECT("U"&amp;(ROW()+12*(($AN763-1)*3+$AO763)-ROW())/12+5):INDIRECT("AF"&amp;(ROW()+12*(($AN763-1)*3+$AO763)-ROW())/12+5),AS763)</f>
        <v>0</v>
      </c>
      <c r="AU763" s="468">
        <f ca="1">IF(AND(AQ763+AS763&gt;0,AR763+AT763&gt;0),COUNTIF(AU$6:AU762,"&gt;0")+1,0)</f>
        <v>0</v>
      </c>
    </row>
    <row r="764" spans="40:47" x14ac:dyDescent="0.15">
      <c r="AN764" s="468">
        <v>22</v>
      </c>
      <c r="AO764" s="468">
        <v>1</v>
      </c>
      <c r="AP764" s="468">
        <v>3</v>
      </c>
      <c r="AQ764" s="476">
        <f ca="1">IF($AP764=1,IF(INDIRECT(ADDRESS(($AN764-1)*3+$AO764+5,$AP764+7))="",0,INDIRECT(ADDRESS(($AN764-1)*3+$AO764+5,$AP764+7))),IF(INDIRECT(ADDRESS(($AN764-1)*3+$AO764+5,$AP764+7))="",0,IF(COUNTIF(INDIRECT(ADDRESS(($AN764-1)*36+($AO764-1)*12+6,COLUMN())):INDIRECT(ADDRESS(($AN764-1)*36+($AO764-1)*12+$AP764+4,COLUMN())),INDIRECT(ADDRESS(($AN764-1)*3+$AO764+5,$AP764+7)))&gt;=1,0,INDIRECT(ADDRESS(($AN764-1)*3+$AO764+5,$AP764+7)))))</f>
        <v>0</v>
      </c>
      <c r="AR764" s="468">
        <f ca="1">COUNTIF(INDIRECT("H"&amp;(ROW()+12*(($AN764-1)*3+$AO764)-ROW())/12+5):INDIRECT("S"&amp;(ROW()+12*(($AN764-1)*3+$AO764)-ROW())/12+5),AQ764)</f>
        <v>0</v>
      </c>
      <c r="AS764" s="476">
        <f ca="1">IF($AP764=1,IF(INDIRECT(ADDRESS(($AN764-1)*3+$AO764+5,$AP764+20))="",0,INDIRECT(ADDRESS(($AN764-1)*3+$AO764+5,$AP764+20))),IF(INDIRECT(ADDRESS(($AN764-1)*3+$AO764+5,$AP764+20))="",0,IF(COUNTIF(INDIRECT(ADDRESS(($AN764-1)*36+($AO764-1)*12+6,COLUMN())):INDIRECT(ADDRESS(($AN764-1)*36+($AO764-1)*12+$AP764+4,COLUMN())),INDIRECT(ADDRESS(($AN764-1)*3+$AO764+5,$AP764+20)))&gt;=1,0,INDIRECT(ADDRESS(($AN764-1)*3+$AO764+5,$AP764+20)))))</f>
        <v>0</v>
      </c>
      <c r="AT764" s="468">
        <f ca="1">COUNTIF(INDIRECT("U"&amp;(ROW()+12*(($AN764-1)*3+$AO764)-ROW())/12+5):INDIRECT("AF"&amp;(ROW()+12*(($AN764-1)*3+$AO764)-ROW())/12+5),AS764)</f>
        <v>0</v>
      </c>
      <c r="AU764" s="468">
        <f ca="1">IF(AND(AQ764+AS764&gt;0,AR764+AT764&gt;0),COUNTIF(AU$6:AU763,"&gt;0")+1,0)</f>
        <v>0</v>
      </c>
    </row>
    <row r="765" spans="40:47" x14ac:dyDescent="0.15">
      <c r="AN765" s="468">
        <v>22</v>
      </c>
      <c r="AO765" s="468">
        <v>1</v>
      </c>
      <c r="AP765" s="468">
        <v>4</v>
      </c>
      <c r="AQ765" s="476">
        <f ca="1">IF($AP765=1,IF(INDIRECT(ADDRESS(($AN765-1)*3+$AO765+5,$AP765+7))="",0,INDIRECT(ADDRESS(($AN765-1)*3+$AO765+5,$AP765+7))),IF(INDIRECT(ADDRESS(($AN765-1)*3+$AO765+5,$AP765+7))="",0,IF(COUNTIF(INDIRECT(ADDRESS(($AN765-1)*36+($AO765-1)*12+6,COLUMN())):INDIRECT(ADDRESS(($AN765-1)*36+($AO765-1)*12+$AP765+4,COLUMN())),INDIRECT(ADDRESS(($AN765-1)*3+$AO765+5,$AP765+7)))&gt;=1,0,INDIRECT(ADDRESS(($AN765-1)*3+$AO765+5,$AP765+7)))))</f>
        <v>0</v>
      </c>
      <c r="AR765" s="468">
        <f ca="1">COUNTIF(INDIRECT("H"&amp;(ROW()+12*(($AN765-1)*3+$AO765)-ROW())/12+5):INDIRECT("S"&amp;(ROW()+12*(($AN765-1)*3+$AO765)-ROW())/12+5),AQ765)</f>
        <v>0</v>
      </c>
      <c r="AS765" s="476">
        <f ca="1">IF($AP765=1,IF(INDIRECT(ADDRESS(($AN765-1)*3+$AO765+5,$AP765+20))="",0,INDIRECT(ADDRESS(($AN765-1)*3+$AO765+5,$AP765+20))),IF(INDIRECT(ADDRESS(($AN765-1)*3+$AO765+5,$AP765+20))="",0,IF(COUNTIF(INDIRECT(ADDRESS(($AN765-1)*36+($AO765-1)*12+6,COLUMN())):INDIRECT(ADDRESS(($AN765-1)*36+($AO765-1)*12+$AP765+4,COLUMN())),INDIRECT(ADDRESS(($AN765-1)*3+$AO765+5,$AP765+20)))&gt;=1,0,INDIRECT(ADDRESS(($AN765-1)*3+$AO765+5,$AP765+20)))))</f>
        <v>0</v>
      </c>
      <c r="AT765" s="468">
        <f ca="1">COUNTIF(INDIRECT("U"&amp;(ROW()+12*(($AN765-1)*3+$AO765)-ROW())/12+5):INDIRECT("AF"&amp;(ROW()+12*(($AN765-1)*3+$AO765)-ROW())/12+5),AS765)</f>
        <v>0</v>
      </c>
      <c r="AU765" s="468">
        <f ca="1">IF(AND(AQ765+AS765&gt;0,AR765+AT765&gt;0),COUNTIF(AU$6:AU764,"&gt;0")+1,0)</f>
        <v>0</v>
      </c>
    </row>
    <row r="766" spans="40:47" x14ac:dyDescent="0.15">
      <c r="AN766" s="468">
        <v>22</v>
      </c>
      <c r="AO766" s="468">
        <v>1</v>
      </c>
      <c r="AP766" s="468">
        <v>5</v>
      </c>
      <c r="AQ766" s="476">
        <f ca="1">IF($AP766=1,IF(INDIRECT(ADDRESS(($AN766-1)*3+$AO766+5,$AP766+7))="",0,INDIRECT(ADDRESS(($AN766-1)*3+$AO766+5,$AP766+7))),IF(INDIRECT(ADDRESS(($AN766-1)*3+$AO766+5,$AP766+7))="",0,IF(COUNTIF(INDIRECT(ADDRESS(($AN766-1)*36+($AO766-1)*12+6,COLUMN())):INDIRECT(ADDRESS(($AN766-1)*36+($AO766-1)*12+$AP766+4,COLUMN())),INDIRECT(ADDRESS(($AN766-1)*3+$AO766+5,$AP766+7)))&gt;=1,0,INDIRECT(ADDRESS(($AN766-1)*3+$AO766+5,$AP766+7)))))</f>
        <v>0</v>
      </c>
      <c r="AR766" s="468">
        <f ca="1">COUNTIF(INDIRECT("H"&amp;(ROW()+12*(($AN766-1)*3+$AO766)-ROW())/12+5):INDIRECT("S"&amp;(ROW()+12*(($AN766-1)*3+$AO766)-ROW())/12+5),AQ766)</f>
        <v>0</v>
      </c>
      <c r="AS766" s="476">
        <f ca="1">IF($AP766=1,IF(INDIRECT(ADDRESS(($AN766-1)*3+$AO766+5,$AP766+20))="",0,INDIRECT(ADDRESS(($AN766-1)*3+$AO766+5,$AP766+20))),IF(INDIRECT(ADDRESS(($AN766-1)*3+$AO766+5,$AP766+20))="",0,IF(COUNTIF(INDIRECT(ADDRESS(($AN766-1)*36+($AO766-1)*12+6,COLUMN())):INDIRECT(ADDRESS(($AN766-1)*36+($AO766-1)*12+$AP766+4,COLUMN())),INDIRECT(ADDRESS(($AN766-1)*3+$AO766+5,$AP766+20)))&gt;=1,0,INDIRECT(ADDRESS(($AN766-1)*3+$AO766+5,$AP766+20)))))</f>
        <v>0</v>
      </c>
      <c r="AT766" s="468">
        <f ca="1">COUNTIF(INDIRECT("U"&amp;(ROW()+12*(($AN766-1)*3+$AO766)-ROW())/12+5):INDIRECT("AF"&amp;(ROW()+12*(($AN766-1)*3+$AO766)-ROW())/12+5),AS766)</f>
        <v>0</v>
      </c>
      <c r="AU766" s="468">
        <f ca="1">IF(AND(AQ766+AS766&gt;0,AR766+AT766&gt;0),COUNTIF(AU$6:AU765,"&gt;0")+1,0)</f>
        <v>0</v>
      </c>
    </row>
    <row r="767" spans="40:47" x14ac:dyDescent="0.15">
      <c r="AN767" s="468">
        <v>22</v>
      </c>
      <c r="AO767" s="468">
        <v>1</v>
      </c>
      <c r="AP767" s="468">
        <v>6</v>
      </c>
      <c r="AQ767" s="476">
        <f ca="1">IF($AP767=1,IF(INDIRECT(ADDRESS(($AN767-1)*3+$AO767+5,$AP767+7))="",0,INDIRECT(ADDRESS(($AN767-1)*3+$AO767+5,$AP767+7))),IF(INDIRECT(ADDRESS(($AN767-1)*3+$AO767+5,$AP767+7))="",0,IF(COUNTIF(INDIRECT(ADDRESS(($AN767-1)*36+($AO767-1)*12+6,COLUMN())):INDIRECT(ADDRESS(($AN767-1)*36+($AO767-1)*12+$AP767+4,COLUMN())),INDIRECT(ADDRESS(($AN767-1)*3+$AO767+5,$AP767+7)))&gt;=1,0,INDIRECT(ADDRESS(($AN767-1)*3+$AO767+5,$AP767+7)))))</f>
        <v>0</v>
      </c>
      <c r="AR767" s="468">
        <f ca="1">COUNTIF(INDIRECT("H"&amp;(ROW()+12*(($AN767-1)*3+$AO767)-ROW())/12+5):INDIRECT("S"&amp;(ROW()+12*(($AN767-1)*3+$AO767)-ROW())/12+5),AQ767)</f>
        <v>0</v>
      </c>
      <c r="AS767" s="476">
        <f ca="1">IF($AP767=1,IF(INDIRECT(ADDRESS(($AN767-1)*3+$AO767+5,$AP767+20))="",0,INDIRECT(ADDRESS(($AN767-1)*3+$AO767+5,$AP767+20))),IF(INDIRECT(ADDRESS(($AN767-1)*3+$AO767+5,$AP767+20))="",0,IF(COUNTIF(INDIRECT(ADDRESS(($AN767-1)*36+($AO767-1)*12+6,COLUMN())):INDIRECT(ADDRESS(($AN767-1)*36+($AO767-1)*12+$AP767+4,COLUMN())),INDIRECT(ADDRESS(($AN767-1)*3+$AO767+5,$AP767+20)))&gt;=1,0,INDIRECT(ADDRESS(($AN767-1)*3+$AO767+5,$AP767+20)))))</f>
        <v>0</v>
      </c>
      <c r="AT767" s="468">
        <f ca="1">COUNTIF(INDIRECT("U"&amp;(ROW()+12*(($AN767-1)*3+$AO767)-ROW())/12+5):INDIRECT("AF"&amp;(ROW()+12*(($AN767-1)*3+$AO767)-ROW())/12+5),AS767)</f>
        <v>0</v>
      </c>
      <c r="AU767" s="468">
        <f ca="1">IF(AND(AQ767+AS767&gt;0,AR767+AT767&gt;0),COUNTIF(AU$6:AU766,"&gt;0")+1,0)</f>
        <v>0</v>
      </c>
    </row>
    <row r="768" spans="40:47" x14ac:dyDescent="0.15">
      <c r="AN768" s="468">
        <v>22</v>
      </c>
      <c r="AO768" s="468">
        <v>1</v>
      </c>
      <c r="AP768" s="468">
        <v>7</v>
      </c>
      <c r="AQ768" s="476">
        <f ca="1">IF($AP768=1,IF(INDIRECT(ADDRESS(($AN768-1)*3+$AO768+5,$AP768+7))="",0,INDIRECT(ADDRESS(($AN768-1)*3+$AO768+5,$AP768+7))),IF(INDIRECT(ADDRESS(($AN768-1)*3+$AO768+5,$AP768+7))="",0,IF(COUNTIF(INDIRECT(ADDRESS(($AN768-1)*36+($AO768-1)*12+6,COLUMN())):INDIRECT(ADDRESS(($AN768-1)*36+($AO768-1)*12+$AP768+4,COLUMN())),INDIRECT(ADDRESS(($AN768-1)*3+$AO768+5,$AP768+7)))&gt;=1,0,INDIRECT(ADDRESS(($AN768-1)*3+$AO768+5,$AP768+7)))))</f>
        <v>0</v>
      </c>
      <c r="AR768" s="468">
        <f ca="1">COUNTIF(INDIRECT("H"&amp;(ROW()+12*(($AN768-1)*3+$AO768)-ROW())/12+5):INDIRECT("S"&amp;(ROW()+12*(($AN768-1)*3+$AO768)-ROW())/12+5),AQ768)</f>
        <v>0</v>
      </c>
      <c r="AS768" s="476">
        <f ca="1">IF($AP768=1,IF(INDIRECT(ADDRESS(($AN768-1)*3+$AO768+5,$AP768+20))="",0,INDIRECT(ADDRESS(($AN768-1)*3+$AO768+5,$AP768+20))),IF(INDIRECT(ADDRESS(($AN768-1)*3+$AO768+5,$AP768+20))="",0,IF(COUNTIF(INDIRECT(ADDRESS(($AN768-1)*36+($AO768-1)*12+6,COLUMN())):INDIRECT(ADDRESS(($AN768-1)*36+($AO768-1)*12+$AP768+4,COLUMN())),INDIRECT(ADDRESS(($AN768-1)*3+$AO768+5,$AP768+20)))&gt;=1,0,INDIRECT(ADDRESS(($AN768-1)*3+$AO768+5,$AP768+20)))))</f>
        <v>0</v>
      </c>
      <c r="AT768" s="468">
        <f ca="1">COUNTIF(INDIRECT("U"&amp;(ROW()+12*(($AN768-1)*3+$AO768)-ROW())/12+5):INDIRECT("AF"&amp;(ROW()+12*(($AN768-1)*3+$AO768)-ROW())/12+5),AS768)</f>
        <v>0</v>
      </c>
      <c r="AU768" s="468">
        <f ca="1">IF(AND(AQ768+AS768&gt;0,AR768+AT768&gt;0),COUNTIF(AU$6:AU767,"&gt;0")+1,0)</f>
        <v>0</v>
      </c>
    </row>
    <row r="769" spans="40:47" x14ac:dyDescent="0.15">
      <c r="AN769" s="468">
        <v>22</v>
      </c>
      <c r="AO769" s="468">
        <v>1</v>
      </c>
      <c r="AP769" s="468">
        <v>8</v>
      </c>
      <c r="AQ769" s="476">
        <f ca="1">IF($AP769=1,IF(INDIRECT(ADDRESS(($AN769-1)*3+$AO769+5,$AP769+7))="",0,INDIRECT(ADDRESS(($AN769-1)*3+$AO769+5,$AP769+7))),IF(INDIRECT(ADDRESS(($AN769-1)*3+$AO769+5,$AP769+7))="",0,IF(COUNTIF(INDIRECT(ADDRESS(($AN769-1)*36+($AO769-1)*12+6,COLUMN())):INDIRECT(ADDRESS(($AN769-1)*36+($AO769-1)*12+$AP769+4,COLUMN())),INDIRECT(ADDRESS(($AN769-1)*3+$AO769+5,$AP769+7)))&gt;=1,0,INDIRECT(ADDRESS(($AN769-1)*3+$AO769+5,$AP769+7)))))</f>
        <v>0</v>
      </c>
      <c r="AR769" s="468">
        <f ca="1">COUNTIF(INDIRECT("H"&amp;(ROW()+12*(($AN769-1)*3+$AO769)-ROW())/12+5):INDIRECT("S"&amp;(ROW()+12*(($AN769-1)*3+$AO769)-ROW())/12+5),AQ769)</f>
        <v>0</v>
      </c>
      <c r="AS769" s="476">
        <f ca="1">IF($AP769=1,IF(INDIRECT(ADDRESS(($AN769-1)*3+$AO769+5,$AP769+20))="",0,INDIRECT(ADDRESS(($AN769-1)*3+$AO769+5,$AP769+20))),IF(INDIRECT(ADDRESS(($AN769-1)*3+$AO769+5,$AP769+20))="",0,IF(COUNTIF(INDIRECT(ADDRESS(($AN769-1)*36+($AO769-1)*12+6,COLUMN())):INDIRECT(ADDRESS(($AN769-1)*36+($AO769-1)*12+$AP769+4,COLUMN())),INDIRECT(ADDRESS(($AN769-1)*3+$AO769+5,$AP769+20)))&gt;=1,0,INDIRECT(ADDRESS(($AN769-1)*3+$AO769+5,$AP769+20)))))</f>
        <v>0</v>
      </c>
      <c r="AT769" s="468">
        <f ca="1">COUNTIF(INDIRECT("U"&amp;(ROW()+12*(($AN769-1)*3+$AO769)-ROW())/12+5):INDIRECT("AF"&amp;(ROW()+12*(($AN769-1)*3+$AO769)-ROW())/12+5),AS769)</f>
        <v>0</v>
      </c>
      <c r="AU769" s="468">
        <f ca="1">IF(AND(AQ769+AS769&gt;0,AR769+AT769&gt;0),COUNTIF(AU$6:AU768,"&gt;0")+1,0)</f>
        <v>0</v>
      </c>
    </row>
    <row r="770" spans="40:47" x14ac:dyDescent="0.15">
      <c r="AN770" s="468">
        <v>22</v>
      </c>
      <c r="AO770" s="468">
        <v>1</v>
      </c>
      <c r="AP770" s="468">
        <v>9</v>
      </c>
      <c r="AQ770" s="476">
        <f ca="1">IF($AP770=1,IF(INDIRECT(ADDRESS(($AN770-1)*3+$AO770+5,$AP770+7))="",0,INDIRECT(ADDRESS(($AN770-1)*3+$AO770+5,$AP770+7))),IF(INDIRECT(ADDRESS(($AN770-1)*3+$AO770+5,$AP770+7))="",0,IF(COUNTIF(INDIRECT(ADDRESS(($AN770-1)*36+($AO770-1)*12+6,COLUMN())):INDIRECT(ADDRESS(($AN770-1)*36+($AO770-1)*12+$AP770+4,COLUMN())),INDIRECT(ADDRESS(($AN770-1)*3+$AO770+5,$AP770+7)))&gt;=1,0,INDIRECT(ADDRESS(($AN770-1)*3+$AO770+5,$AP770+7)))))</f>
        <v>0</v>
      </c>
      <c r="AR770" s="468">
        <f ca="1">COUNTIF(INDIRECT("H"&amp;(ROW()+12*(($AN770-1)*3+$AO770)-ROW())/12+5):INDIRECT("S"&amp;(ROW()+12*(($AN770-1)*3+$AO770)-ROW())/12+5),AQ770)</f>
        <v>0</v>
      </c>
      <c r="AS770" s="476">
        <f ca="1">IF($AP770=1,IF(INDIRECT(ADDRESS(($AN770-1)*3+$AO770+5,$AP770+20))="",0,INDIRECT(ADDRESS(($AN770-1)*3+$AO770+5,$AP770+20))),IF(INDIRECT(ADDRESS(($AN770-1)*3+$AO770+5,$AP770+20))="",0,IF(COUNTIF(INDIRECT(ADDRESS(($AN770-1)*36+($AO770-1)*12+6,COLUMN())):INDIRECT(ADDRESS(($AN770-1)*36+($AO770-1)*12+$AP770+4,COLUMN())),INDIRECT(ADDRESS(($AN770-1)*3+$AO770+5,$AP770+20)))&gt;=1,0,INDIRECT(ADDRESS(($AN770-1)*3+$AO770+5,$AP770+20)))))</f>
        <v>0</v>
      </c>
      <c r="AT770" s="468">
        <f ca="1">COUNTIF(INDIRECT("U"&amp;(ROW()+12*(($AN770-1)*3+$AO770)-ROW())/12+5):INDIRECT("AF"&amp;(ROW()+12*(($AN770-1)*3+$AO770)-ROW())/12+5),AS770)</f>
        <v>0</v>
      </c>
      <c r="AU770" s="468">
        <f ca="1">IF(AND(AQ770+AS770&gt;0,AR770+AT770&gt;0),COUNTIF(AU$6:AU769,"&gt;0")+1,0)</f>
        <v>0</v>
      </c>
    </row>
    <row r="771" spans="40:47" x14ac:dyDescent="0.15">
      <c r="AN771" s="468">
        <v>22</v>
      </c>
      <c r="AO771" s="468">
        <v>1</v>
      </c>
      <c r="AP771" s="468">
        <v>10</v>
      </c>
      <c r="AQ771" s="476">
        <f ca="1">IF($AP771=1,IF(INDIRECT(ADDRESS(($AN771-1)*3+$AO771+5,$AP771+7))="",0,INDIRECT(ADDRESS(($AN771-1)*3+$AO771+5,$AP771+7))),IF(INDIRECT(ADDRESS(($AN771-1)*3+$AO771+5,$AP771+7))="",0,IF(COUNTIF(INDIRECT(ADDRESS(($AN771-1)*36+($AO771-1)*12+6,COLUMN())):INDIRECT(ADDRESS(($AN771-1)*36+($AO771-1)*12+$AP771+4,COLUMN())),INDIRECT(ADDRESS(($AN771-1)*3+$AO771+5,$AP771+7)))&gt;=1,0,INDIRECT(ADDRESS(($AN771-1)*3+$AO771+5,$AP771+7)))))</f>
        <v>0</v>
      </c>
      <c r="AR771" s="468">
        <f ca="1">COUNTIF(INDIRECT("H"&amp;(ROW()+12*(($AN771-1)*3+$AO771)-ROW())/12+5):INDIRECT("S"&amp;(ROW()+12*(($AN771-1)*3+$AO771)-ROW())/12+5),AQ771)</f>
        <v>0</v>
      </c>
      <c r="AS771" s="476">
        <f ca="1">IF($AP771=1,IF(INDIRECT(ADDRESS(($AN771-1)*3+$AO771+5,$AP771+20))="",0,INDIRECT(ADDRESS(($AN771-1)*3+$AO771+5,$AP771+20))),IF(INDIRECT(ADDRESS(($AN771-1)*3+$AO771+5,$AP771+20))="",0,IF(COUNTIF(INDIRECT(ADDRESS(($AN771-1)*36+($AO771-1)*12+6,COLUMN())):INDIRECT(ADDRESS(($AN771-1)*36+($AO771-1)*12+$AP771+4,COLUMN())),INDIRECT(ADDRESS(($AN771-1)*3+$AO771+5,$AP771+20)))&gt;=1,0,INDIRECT(ADDRESS(($AN771-1)*3+$AO771+5,$AP771+20)))))</f>
        <v>0</v>
      </c>
      <c r="AT771" s="468">
        <f ca="1">COUNTIF(INDIRECT("U"&amp;(ROW()+12*(($AN771-1)*3+$AO771)-ROW())/12+5):INDIRECT("AF"&amp;(ROW()+12*(($AN771-1)*3+$AO771)-ROW())/12+5),AS771)</f>
        <v>0</v>
      </c>
      <c r="AU771" s="468">
        <f ca="1">IF(AND(AQ771+AS771&gt;0,AR771+AT771&gt;0),COUNTIF(AU$6:AU770,"&gt;0")+1,0)</f>
        <v>0</v>
      </c>
    </row>
    <row r="772" spans="40:47" x14ac:dyDescent="0.15">
      <c r="AN772" s="468">
        <v>22</v>
      </c>
      <c r="AO772" s="468">
        <v>1</v>
      </c>
      <c r="AP772" s="468">
        <v>11</v>
      </c>
      <c r="AQ772" s="476">
        <f ca="1">IF($AP772=1,IF(INDIRECT(ADDRESS(($AN772-1)*3+$AO772+5,$AP772+7))="",0,INDIRECT(ADDRESS(($AN772-1)*3+$AO772+5,$AP772+7))),IF(INDIRECT(ADDRESS(($AN772-1)*3+$AO772+5,$AP772+7))="",0,IF(COUNTIF(INDIRECT(ADDRESS(($AN772-1)*36+($AO772-1)*12+6,COLUMN())):INDIRECT(ADDRESS(($AN772-1)*36+($AO772-1)*12+$AP772+4,COLUMN())),INDIRECT(ADDRESS(($AN772-1)*3+$AO772+5,$AP772+7)))&gt;=1,0,INDIRECT(ADDRESS(($AN772-1)*3+$AO772+5,$AP772+7)))))</f>
        <v>0</v>
      </c>
      <c r="AR772" s="468">
        <f ca="1">COUNTIF(INDIRECT("H"&amp;(ROW()+12*(($AN772-1)*3+$AO772)-ROW())/12+5):INDIRECT("S"&amp;(ROW()+12*(($AN772-1)*3+$AO772)-ROW())/12+5),AQ772)</f>
        <v>0</v>
      </c>
      <c r="AS772" s="476">
        <f ca="1">IF($AP772=1,IF(INDIRECT(ADDRESS(($AN772-1)*3+$AO772+5,$AP772+20))="",0,INDIRECT(ADDRESS(($AN772-1)*3+$AO772+5,$AP772+20))),IF(INDIRECT(ADDRESS(($AN772-1)*3+$AO772+5,$AP772+20))="",0,IF(COUNTIF(INDIRECT(ADDRESS(($AN772-1)*36+($AO772-1)*12+6,COLUMN())):INDIRECT(ADDRESS(($AN772-1)*36+($AO772-1)*12+$AP772+4,COLUMN())),INDIRECT(ADDRESS(($AN772-1)*3+$AO772+5,$AP772+20)))&gt;=1,0,INDIRECT(ADDRESS(($AN772-1)*3+$AO772+5,$AP772+20)))))</f>
        <v>0</v>
      </c>
      <c r="AT772" s="468">
        <f ca="1">COUNTIF(INDIRECT("U"&amp;(ROW()+12*(($AN772-1)*3+$AO772)-ROW())/12+5):INDIRECT("AF"&amp;(ROW()+12*(($AN772-1)*3+$AO772)-ROW())/12+5),AS772)</f>
        <v>0</v>
      </c>
      <c r="AU772" s="468">
        <f ca="1">IF(AND(AQ772+AS772&gt;0,AR772+AT772&gt;0),COUNTIF(AU$6:AU771,"&gt;0")+1,0)</f>
        <v>0</v>
      </c>
    </row>
    <row r="773" spans="40:47" x14ac:dyDescent="0.15">
      <c r="AN773" s="468">
        <v>22</v>
      </c>
      <c r="AO773" s="468">
        <v>1</v>
      </c>
      <c r="AP773" s="468">
        <v>12</v>
      </c>
      <c r="AQ773" s="476">
        <f ca="1">IF($AP773=1,IF(INDIRECT(ADDRESS(($AN773-1)*3+$AO773+5,$AP773+7))="",0,INDIRECT(ADDRESS(($AN773-1)*3+$AO773+5,$AP773+7))),IF(INDIRECT(ADDRESS(($AN773-1)*3+$AO773+5,$AP773+7))="",0,IF(COUNTIF(INDIRECT(ADDRESS(($AN773-1)*36+($AO773-1)*12+6,COLUMN())):INDIRECT(ADDRESS(($AN773-1)*36+($AO773-1)*12+$AP773+4,COLUMN())),INDIRECT(ADDRESS(($AN773-1)*3+$AO773+5,$AP773+7)))&gt;=1,0,INDIRECT(ADDRESS(($AN773-1)*3+$AO773+5,$AP773+7)))))</f>
        <v>0</v>
      </c>
      <c r="AR773" s="468">
        <f ca="1">COUNTIF(INDIRECT("H"&amp;(ROW()+12*(($AN773-1)*3+$AO773)-ROW())/12+5):INDIRECT("S"&amp;(ROW()+12*(($AN773-1)*3+$AO773)-ROW())/12+5),AQ773)</f>
        <v>0</v>
      </c>
      <c r="AS773" s="476">
        <f ca="1">IF($AP773=1,IF(INDIRECT(ADDRESS(($AN773-1)*3+$AO773+5,$AP773+20))="",0,INDIRECT(ADDRESS(($AN773-1)*3+$AO773+5,$AP773+20))),IF(INDIRECT(ADDRESS(($AN773-1)*3+$AO773+5,$AP773+20))="",0,IF(COUNTIF(INDIRECT(ADDRESS(($AN773-1)*36+($AO773-1)*12+6,COLUMN())):INDIRECT(ADDRESS(($AN773-1)*36+($AO773-1)*12+$AP773+4,COLUMN())),INDIRECT(ADDRESS(($AN773-1)*3+$AO773+5,$AP773+20)))&gt;=1,0,INDIRECT(ADDRESS(($AN773-1)*3+$AO773+5,$AP773+20)))))</f>
        <v>0</v>
      </c>
      <c r="AT773" s="468">
        <f ca="1">COUNTIF(INDIRECT("U"&amp;(ROW()+12*(($AN773-1)*3+$AO773)-ROW())/12+5):INDIRECT("AF"&amp;(ROW()+12*(($AN773-1)*3+$AO773)-ROW())/12+5),AS773)</f>
        <v>0</v>
      </c>
      <c r="AU773" s="468">
        <f ca="1">IF(AND(AQ773+AS773&gt;0,AR773+AT773&gt;0),COUNTIF(AU$6:AU772,"&gt;0")+1,0)</f>
        <v>0</v>
      </c>
    </row>
    <row r="774" spans="40:47" x14ac:dyDescent="0.15">
      <c r="AN774" s="468">
        <v>22</v>
      </c>
      <c r="AO774" s="468">
        <v>2</v>
      </c>
      <c r="AP774" s="468">
        <v>1</v>
      </c>
      <c r="AQ774" s="476">
        <f ca="1">IF($AP774=1,IF(INDIRECT(ADDRESS(($AN774-1)*3+$AO774+5,$AP774+7))="",0,INDIRECT(ADDRESS(($AN774-1)*3+$AO774+5,$AP774+7))),IF(INDIRECT(ADDRESS(($AN774-1)*3+$AO774+5,$AP774+7))="",0,IF(COUNTIF(INDIRECT(ADDRESS(($AN774-1)*36+($AO774-1)*12+6,COLUMN())):INDIRECT(ADDRESS(($AN774-1)*36+($AO774-1)*12+$AP774+4,COLUMN())),INDIRECT(ADDRESS(($AN774-1)*3+$AO774+5,$AP774+7)))&gt;=1,0,INDIRECT(ADDRESS(($AN774-1)*3+$AO774+5,$AP774+7)))))</f>
        <v>0</v>
      </c>
      <c r="AR774" s="468">
        <f ca="1">COUNTIF(INDIRECT("H"&amp;(ROW()+12*(($AN774-1)*3+$AO774)-ROW())/12+5):INDIRECT("S"&amp;(ROW()+12*(($AN774-1)*3+$AO774)-ROW())/12+5),AQ774)</f>
        <v>0</v>
      </c>
      <c r="AS774" s="476">
        <f ca="1">IF($AP774=1,IF(INDIRECT(ADDRESS(($AN774-1)*3+$AO774+5,$AP774+20))="",0,INDIRECT(ADDRESS(($AN774-1)*3+$AO774+5,$AP774+20))),IF(INDIRECT(ADDRESS(($AN774-1)*3+$AO774+5,$AP774+20))="",0,IF(COUNTIF(INDIRECT(ADDRESS(($AN774-1)*36+($AO774-1)*12+6,COLUMN())):INDIRECT(ADDRESS(($AN774-1)*36+($AO774-1)*12+$AP774+4,COLUMN())),INDIRECT(ADDRESS(($AN774-1)*3+$AO774+5,$AP774+20)))&gt;=1,0,INDIRECT(ADDRESS(($AN774-1)*3+$AO774+5,$AP774+20)))))</f>
        <v>0</v>
      </c>
      <c r="AT774" s="468">
        <f ca="1">COUNTIF(INDIRECT("U"&amp;(ROW()+12*(($AN774-1)*3+$AO774)-ROW())/12+5):INDIRECT("AF"&amp;(ROW()+12*(($AN774-1)*3+$AO774)-ROW())/12+5),AS774)</f>
        <v>0</v>
      </c>
      <c r="AU774" s="468">
        <f ca="1">IF(AND(AQ774+AS774&gt;0,AR774+AT774&gt;0),COUNTIF(AU$6:AU773,"&gt;0")+1,0)</f>
        <v>0</v>
      </c>
    </row>
    <row r="775" spans="40:47" x14ac:dyDescent="0.15">
      <c r="AN775" s="468">
        <v>22</v>
      </c>
      <c r="AO775" s="468">
        <v>2</v>
      </c>
      <c r="AP775" s="468">
        <v>2</v>
      </c>
      <c r="AQ775" s="476">
        <f ca="1">IF($AP775=1,IF(INDIRECT(ADDRESS(($AN775-1)*3+$AO775+5,$AP775+7))="",0,INDIRECT(ADDRESS(($AN775-1)*3+$AO775+5,$AP775+7))),IF(INDIRECT(ADDRESS(($AN775-1)*3+$AO775+5,$AP775+7))="",0,IF(COUNTIF(INDIRECT(ADDRESS(($AN775-1)*36+($AO775-1)*12+6,COLUMN())):INDIRECT(ADDRESS(($AN775-1)*36+($AO775-1)*12+$AP775+4,COLUMN())),INDIRECT(ADDRESS(($AN775-1)*3+$AO775+5,$AP775+7)))&gt;=1,0,INDIRECT(ADDRESS(($AN775-1)*3+$AO775+5,$AP775+7)))))</f>
        <v>0</v>
      </c>
      <c r="AR775" s="468">
        <f ca="1">COUNTIF(INDIRECT("H"&amp;(ROW()+12*(($AN775-1)*3+$AO775)-ROW())/12+5):INDIRECT("S"&amp;(ROW()+12*(($AN775-1)*3+$AO775)-ROW())/12+5),AQ775)</f>
        <v>0</v>
      </c>
      <c r="AS775" s="476">
        <f ca="1">IF($AP775=1,IF(INDIRECT(ADDRESS(($AN775-1)*3+$AO775+5,$AP775+20))="",0,INDIRECT(ADDRESS(($AN775-1)*3+$AO775+5,$AP775+20))),IF(INDIRECT(ADDRESS(($AN775-1)*3+$AO775+5,$AP775+20))="",0,IF(COUNTIF(INDIRECT(ADDRESS(($AN775-1)*36+($AO775-1)*12+6,COLUMN())):INDIRECT(ADDRESS(($AN775-1)*36+($AO775-1)*12+$AP775+4,COLUMN())),INDIRECT(ADDRESS(($AN775-1)*3+$AO775+5,$AP775+20)))&gt;=1,0,INDIRECT(ADDRESS(($AN775-1)*3+$AO775+5,$AP775+20)))))</f>
        <v>0</v>
      </c>
      <c r="AT775" s="468">
        <f ca="1">COUNTIF(INDIRECT("U"&amp;(ROW()+12*(($AN775-1)*3+$AO775)-ROW())/12+5):INDIRECT("AF"&amp;(ROW()+12*(($AN775-1)*3+$AO775)-ROW())/12+5),AS775)</f>
        <v>0</v>
      </c>
      <c r="AU775" s="468">
        <f ca="1">IF(AND(AQ775+AS775&gt;0,AR775+AT775&gt;0),COUNTIF(AU$6:AU774,"&gt;0")+1,0)</f>
        <v>0</v>
      </c>
    </row>
    <row r="776" spans="40:47" x14ac:dyDescent="0.15">
      <c r="AN776" s="468">
        <v>22</v>
      </c>
      <c r="AO776" s="468">
        <v>2</v>
      </c>
      <c r="AP776" s="468">
        <v>3</v>
      </c>
      <c r="AQ776" s="476">
        <f ca="1">IF($AP776=1,IF(INDIRECT(ADDRESS(($AN776-1)*3+$AO776+5,$AP776+7))="",0,INDIRECT(ADDRESS(($AN776-1)*3+$AO776+5,$AP776+7))),IF(INDIRECT(ADDRESS(($AN776-1)*3+$AO776+5,$AP776+7))="",0,IF(COUNTIF(INDIRECT(ADDRESS(($AN776-1)*36+($AO776-1)*12+6,COLUMN())):INDIRECT(ADDRESS(($AN776-1)*36+($AO776-1)*12+$AP776+4,COLUMN())),INDIRECT(ADDRESS(($AN776-1)*3+$AO776+5,$AP776+7)))&gt;=1,0,INDIRECT(ADDRESS(($AN776-1)*3+$AO776+5,$AP776+7)))))</f>
        <v>0</v>
      </c>
      <c r="AR776" s="468">
        <f ca="1">COUNTIF(INDIRECT("H"&amp;(ROW()+12*(($AN776-1)*3+$AO776)-ROW())/12+5):INDIRECT("S"&amp;(ROW()+12*(($AN776-1)*3+$AO776)-ROW())/12+5),AQ776)</f>
        <v>0</v>
      </c>
      <c r="AS776" s="476">
        <f ca="1">IF($AP776=1,IF(INDIRECT(ADDRESS(($AN776-1)*3+$AO776+5,$AP776+20))="",0,INDIRECT(ADDRESS(($AN776-1)*3+$AO776+5,$AP776+20))),IF(INDIRECT(ADDRESS(($AN776-1)*3+$AO776+5,$AP776+20))="",0,IF(COUNTIF(INDIRECT(ADDRESS(($AN776-1)*36+($AO776-1)*12+6,COLUMN())):INDIRECT(ADDRESS(($AN776-1)*36+($AO776-1)*12+$AP776+4,COLUMN())),INDIRECT(ADDRESS(($AN776-1)*3+$AO776+5,$AP776+20)))&gt;=1,0,INDIRECT(ADDRESS(($AN776-1)*3+$AO776+5,$AP776+20)))))</f>
        <v>0</v>
      </c>
      <c r="AT776" s="468">
        <f ca="1">COUNTIF(INDIRECT("U"&amp;(ROW()+12*(($AN776-1)*3+$AO776)-ROW())/12+5):INDIRECT("AF"&amp;(ROW()+12*(($AN776-1)*3+$AO776)-ROW())/12+5),AS776)</f>
        <v>0</v>
      </c>
      <c r="AU776" s="468">
        <f ca="1">IF(AND(AQ776+AS776&gt;0,AR776+AT776&gt;0),COUNTIF(AU$6:AU775,"&gt;0")+1,0)</f>
        <v>0</v>
      </c>
    </row>
    <row r="777" spans="40:47" x14ac:dyDescent="0.15">
      <c r="AN777" s="468">
        <v>22</v>
      </c>
      <c r="AO777" s="468">
        <v>2</v>
      </c>
      <c r="AP777" s="468">
        <v>4</v>
      </c>
      <c r="AQ777" s="476">
        <f ca="1">IF($AP777=1,IF(INDIRECT(ADDRESS(($AN777-1)*3+$AO777+5,$AP777+7))="",0,INDIRECT(ADDRESS(($AN777-1)*3+$AO777+5,$AP777+7))),IF(INDIRECT(ADDRESS(($AN777-1)*3+$AO777+5,$AP777+7))="",0,IF(COUNTIF(INDIRECT(ADDRESS(($AN777-1)*36+($AO777-1)*12+6,COLUMN())):INDIRECT(ADDRESS(($AN777-1)*36+($AO777-1)*12+$AP777+4,COLUMN())),INDIRECT(ADDRESS(($AN777-1)*3+$AO777+5,$AP777+7)))&gt;=1,0,INDIRECT(ADDRESS(($AN777-1)*3+$AO777+5,$AP777+7)))))</f>
        <v>0</v>
      </c>
      <c r="AR777" s="468">
        <f ca="1">COUNTIF(INDIRECT("H"&amp;(ROW()+12*(($AN777-1)*3+$AO777)-ROW())/12+5):INDIRECT("S"&amp;(ROW()+12*(($AN777-1)*3+$AO777)-ROW())/12+5),AQ777)</f>
        <v>0</v>
      </c>
      <c r="AS777" s="476">
        <f ca="1">IF($AP777=1,IF(INDIRECT(ADDRESS(($AN777-1)*3+$AO777+5,$AP777+20))="",0,INDIRECT(ADDRESS(($AN777-1)*3+$AO777+5,$AP777+20))),IF(INDIRECT(ADDRESS(($AN777-1)*3+$AO777+5,$AP777+20))="",0,IF(COUNTIF(INDIRECT(ADDRESS(($AN777-1)*36+($AO777-1)*12+6,COLUMN())):INDIRECT(ADDRESS(($AN777-1)*36+($AO777-1)*12+$AP777+4,COLUMN())),INDIRECT(ADDRESS(($AN777-1)*3+$AO777+5,$AP777+20)))&gt;=1,0,INDIRECT(ADDRESS(($AN777-1)*3+$AO777+5,$AP777+20)))))</f>
        <v>0</v>
      </c>
      <c r="AT777" s="468">
        <f ca="1">COUNTIF(INDIRECT("U"&amp;(ROW()+12*(($AN777-1)*3+$AO777)-ROW())/12+5):INDIRECT("AF"&amp;(ROW()+12*(($AN777-1)*3+$AO777)-ROW())/12+5),AS777)</f>
        <v>0</v>
      </c>
      <c r="AU777" s="468">
        <f ca="1">IF(AND(AQ777+AS777&gt;0,AR777+AT777&gt;0),COUNTIF(AU$6:AU776,"&gt;0")+1,0)</f>
        <v>0</v>
      </c>
    </row>
    <row r="778" spans="40:47" x14ac:dyDescent="0.15">
      <c r="AN778" s="468">
        <v>22</v>
      </c>
      <c r="AO778" s="468">
        <v>2</v>
      </c>
      <c r="AP778" s="468">
        <v>5</v>
      </c>
      <c r="AQ778" s="476">
        <f ca="1">IF($AP778=1,IF(INDIRECT(ADDRESS(($AN778-1)*3+$AO778+5,$AP778+7))="",0,INDIRECT(ADDRESS(($AN778-1)*3+$AO778+5,$AP778+7))),IF(INDIRECT(ADDRESS(($AN778-1)*3+$AO778+5,$AP778+7))="",0,IF(COUNTIF(INDIRECT(ADDRESS(($AN778-1)*36+($AO778-1)*12+6,COLUMN())):INDIRECT(ADDRESS(($AN778-1)*36+($AO778-1)*12+$AP778+4,COLUMN())),INDIRECT(ADDRESS(($AN778-1)*3+$AO778+5,$AP778+7)))&gt;=1,0,INDIRECT(ADDRESS(($AN778-1)*3+$AO778+5,$AP778+7)))))</f>
        <v>0</v>
      </c>
      <c r="AR778" s="468">
        <f ca="1">COUNTIF(INDIRECT("H"&amp;(ROW()+12*(($AN778-1)*3+$AO778)-ROW())/12+5):INDIRECT("S"&amp;(ROW()+12*(($AN778-1)*3+$AO778)-ROW())/12+5),AQ778)</f>
        <v>0</v>
      </c>
      <c r="AS778" s="476">
        <f ca="1">IF($AP778=1,IF(INDIRECT(ADDRESS(($AN778-1)*3+$AO778+5,$AP778+20))="",0,INDIRECT(ADDRESS(($AN778-1)*3+$AO778+5,$AP778+20))),IF(INDIRECT(ADDRESS(($AN778-1)*3+$AO778+5,$AP778+20))="",0,IF(COUNTIF(INDIRECT(ADDRESS(($AN778-1)*36+($AO778-1)*12+6,COLUMN())):INDIRECT(ADDRESS(($AN778-1)*36+($AO778-1)*12+$AP778+4,COLUMN())),INDIRECT(ADDRESS(($AN778-1)*3+$AO778+5,$AP778+20)))&gt;=1,0,INDIRECT(ADDRESS(($AN778-1)*3+$AO778+5,$AP778+20)))))</f>
        <v>0</v>
      </c>
      <c r="AT778" s="468">
        <f ca="1">COUNTIF(INDIRECT("U"&amp;(ROW()+12*(($AN778-1)*3+$AO778)-ROW())/12+5):INDIRECT("AF"&amp;(ROW()+12*(($AN778-1)*3+$AO778)-ROW())/12+5),AS778)</f>
        <v>0</v>
      </c>
      <c r="AU778" s="468">
        <f ca="1">IF(AND(AQ778+AS778&gt;0,AR778+AT778&gt;0),COUNTIF(AU$6:AU777,"&gt;0")+1,0)</f>
        <v>0</v>
      </c>
    </row>
    <row r="779" spans="40:47" x14ac:dyDescent="0.15">
      <c r="AN779" s="468">
        <v>22</v>
      </c>
      <c r="AO779" s="468">
        <v>2</v>
      </c>
      <c r="AP779" s="468">
        <v>6</v>
      </c>
      <c r="AQ779" s="476">
        <f ca="1">IF($AP779=1,IF(INDIRECT(ADDRESS(($AN779-1)*3+$AO779+5,$AP779+7))="",0,INDIRECT(ADDRESS(($AN779-1)*3+$AO779+5,$AP779+7))),IF(INDIRECT(ADDRESS(($AN779-1)*3+$AO779+5,$AP779+7))="",0,IF(COUNTIF(INDIRECT(ADDRESS(($AN779-1)*36+($AO779-1)*12+6,COLUMN())):INDIRECT(ADDRESS(($AN779-1)*36+($AO779-1)*12+$AP779+4,COLUMN())),INDIRECT(ADDRESS(($AN779-1)*3+$AO779+5,$AP779+7)))&gt;=1,0,INDIRECT(ADDRESS(($AN779-1)*3+$AO779+5,$AP779+7)))))</f>
        <v>0</v>
      </c>
      <c r="AR779" s="468">
        <f ca="1">COUNTIF(INDIRECT("H"&amp;(ROW()+12*(($AN779-1)*3+$AO779)-ROW())/12+5):INDIRECT("S"&amp;(ROW()+12*(($AN779-1)*3+$AO779)-ROW())/12+5),AQ779)</f>
        <v>0</v>
      </c>
      <c r="AS779" s="476">
        <f ca="1">IF($AP779=1,IF(INDIRECT(ADDRESS(($AN779-1)*3+$AO779+5,$AP779+20))="",0,INDIRECT(ADDRESS(($AN779-1)*3+$AO779+5,$AP779+20))),IF(INDIRECT(ADDRESS(($AN779-1)*3+$AO779+5,$AP779+20))="",0,IF(COUNTIF(INDIRECT(ADDRESS(($AN779-1)*36+($AO779-1)*12+6,COLUMN())):INDIRECT(ADDRESS(($AN779-1)*36+($AO779-1)*12+$AP779+4,COLUMN())),INDIRECT(ADDRESS(($AN779-1)*3+$AO779+5,$AP779+20)))&gt;=1,0,INDIRECT(ADDRESS(($AN779-1)*3+$AO779+5,$AP779+20)))))</f>
        <v>0</v>
      </c>
      <c r="AT779" s="468">
        <f ca="1">COUNTIF(INDIRECT("U"&amp;(ROW()+12*(($AN779-1)*3+$AO779)-ROW())/12+5):INDIRECT("AF"&amp;(ROW()+12*(($AN779-1)*3+$AO779)-ROW())/12+5),AS779)</f>
        <v>0</v>
      </c>
      <c r="AU779" s="468">
        <f ca="1">IF(AND(AQ779+AS779&gt;0,AR779+AT779&gt;0),COUNTIF(AU$6:AU778,"&gt;0")+1,0)</f>
        <v>0</v>
      </c>
    </row>
    <row r="780" spans="40:47" x14ac:dyDescent="0.15">
      <c r="AN780" s="468">
        <v>22</v>
      </c>
      <c r="AO780" s="468">
        <v>2</v>
      </c>
      <c r="AP780" s="468">
        <v>7</v>
      </c>
      <c r="AQ780" s="476">
        <f ca="1">IF($AP780=1,IF(INDIRECT(ADDRESS(($AN780-1)*3+$AO780+5,$AP780+7))="",0,INDIRECT(ADDRESS(($AN780-1)*3+$AO780+5,$AP780+7))),IF(INDIRECT(ADDRESS(($AN780-1)*3+$AO780+5,$AP780+7))="",0,IF(COUNTIF(INDIRECT(ADDRESS(($AN780-1)*36+($AO780-1)*12+6,COLUMN())):INDIRECT(ADDRESS(($AN780-1)*36+($AO780-1)*12+$AP780+4,COLUMN())),INDIRECT(ADDRESS(($AN780-1)*3+$AO780+5,$AP780+7)))&gt;=1,0,INDIRECT(ADDRESS(($AN780-1)*3+$AO780+5,$AP780+7)))))</f>
        <v>0</v>
      </c>
      <c r="AR780" s="468">
        <f ca="1">COUNTIF(INDIRECT("H"&amp;(ROW()+12*(($AN780-1)*3+$AO780)-ROW())/12+5):INDIRECT("S"&amp;(ROW()+12*(($AN780-1)*3+$AO780)-ROW())/12+5),AQ780)</f>
        <v>0</v>
      </c>
      <c r="AS780" s="476">
        <f ca="1">IF($AP780=1,IF(INDIRECT(ADDRESS(($AN780-1)*3+$AO780+5,$AP780+20))="",0,INDIRECT(ADDRESS(($AN780-1)*3+$AO780+5,$AP780+20))),IF(INDIRECT(ADDRESS(($AN780-1)*3+$AO780+5,$AP780+20))="",0,IF(COUNTIF(INDIRECT(ADDRESS(($AN780-1)*36+($AO780-1)*12+6,COLUMN())):INDIRECT(ADDRESS(($AN780-1)*36+($AO780-1)*12+$AP780+4,COLUMN())),INDIRECT(ADDRESS(($AN780-1)*3+$AO780+5,$AP780+20)))&gt;=1,0,INDIRECT(ADDRESS(($AN780-1)*3+$AO780+5,$AP780+20)))))</f>
        <v>0</v>
      </c>
      <c r="AT780" s="468">
        <f ca="1">COUNTIF(INDIRECT("U"&amp;(ROW()+12*(($AN780-1)*3+$AO780)-ROW())/12+5):INDIRECT("AF"&amp;(ROW()+12*(($AN780-1)*3+$AO780)-ROW())/12+5),AS780)</f>
        <v>0</v>
      </c>
      <c r="AU780" s="468">
        <f ca="1">IF(AND(AQ780+AS780&gt;0,AR780+AT780&gt;0),COUNTIF(AU$6:AU779,"&gt;0")+1,0)</f>
        <v>0</v>
      </c>
    </row>
    <row r="781" spans="40:47" x14ac:dyDescent="0.15">
      <c r="AN781" s="468">
        <v>22</v>
      </c>
      <c r="AO781" s="468">
        <v>2</v>
      </c>
      <c r="AP781" s="468">
        <v>8</v>
      </c>
      <c r="AQ781" s="476">
        <f ca="1">IF($AP781=1,IF(INDIRECT(ADDRESS(($AN781-1)*3+$AO781+5,$AP781+7))="",0,INDIRECT(ADDRESS(($AN781-1)*3+$AO781+5,$AP781+7))),IF(INDIRECT(ADDRESS(($AN781-1)*3+$AO781+5,$AP781+7))="",0,IF(COUNTIF(INDIRECT(ADDRESS(($AN781-1)*36+($AO781-1)*12+6,COLUMN())):INDIRECT(ADDRESS(($AN781-1)*36+($AO781-1)*12+$AP781+4,COLUMN())),INDIRECT(ADDRESS(($AN781-1)*3+$AO781+5,$AP781+7)))&gt;=1,0,INDIRECT(ADDRESS(($AN781-1)*3+$AO781+5,$AP781+7)))))</f>
        <v>0</v>
      </c>
      <c r="AR781" s="468">
        <f ca="1">COUNTIF(INDIRECT("H"&amp;(ROW()+12*(($AN781-1)*3+$AO781)-ROW())/12+5):INDIRECT("S"&amp;(ROW()+12*(($AN781-1)*3+$AO781)-ROW())/12+5),AQ781)</f>
        <v>0</v>
      </c>
      <c r="AS781" s="476">
        <f ca="1">IF($AP781=1,IF(INDIRECT(ADDRESS(($AN781-1)*3+$AO781+5,$AP781+20))="",0,INDIRECT(ADDRESS(($AN781-1)*3+$AO781+5,$AP781+20))),IF(INDIRECT(ADDRESS(($AN781-1)*3+$AO781+5,$AP781+20))="",0,IF(COUNTIF(INDIRECT(ADDRESS(($AN781-1)*36+($AO781-1)*12+6,COLUMN())):INDIRECT(ADDRESS(($AN781-1)*36+($AO781-1)*12+$AP781+4,COLUMN())),INDIRECT(ADDRESS(($AN781-1)*3+$AO781+5,$AP781+20)))&gt;=1,0,INDIRECT(ADDRESS(($AN781-1)*3+$AO781+5,$AP781+20)))))</f>
        <v>0</v>
      </c>
      <c r="AT781" s="468">
        <f ca="1">COUNTIF(INDIRECT("U"&amp;(ROW()+12*(($AN781-1)*3+$AO781)-ROW())/12+5):INDIRECT("AF"&amp;(ROW()+12*(($AN781-1)*3+$AO781)-ROW())/12+5),AS781)</f>
        <v>0</v>
      </c>
      <c r="AU781" s="468">
        <f ca="1">IF(AND(AQ781+AS781&gt;0,AR781+AT781&gt;0),COUNTIF(AU$6:AU780,"&gt;0")+1,0)</f>
        <v>0</v>
      </c>
    </row>
    <row r="782" spans="40:47" x14ac:dyDescent="0.15">
      <c r="AN782" s="468">
        <v>22</v>
      </c>
      <c r="AO782" s="468">
        <v>2</v>
      </c>
      <c r="AP782" s="468">
        <v>9</v>
      </c>
      <c r="AQ782" s="476">
        <f ca="1">IF($AP782=1,IF(INDIRECT(ADDRESS(($AN782-1)*3+$AO782+5,$AP782+7))="",0,INDIRECT(ADDRESS(($AN782-1)*3+$AO782+5,$AP782+7))),IF(INDIRECT(ADDRESS(($AN782-1)*3+$AO782+5,$AP782+7))="",0,IF(COUNTIF(INDIRECT(ADDRESS(($AN782-1)*36+($AO782-1)*12+6,COLUMN())):INDIRECT(ADDRESS(($AN782-1)*36+($AO782-1)*12+$AP782+4,COLUMN())),INDIRECT(ADDRESS(($AN782-1)*3+$AO782+5,$AP782+7)))&gt;=1,0,INDIRECT(ADDRESS(($AN782-1)*3+$AO782+5,$AP782+7)))))</f>
        <v>0</v>
      </c>
      <c r="AR782" s="468">
        <f ca="1">COUNTIF(INDIRECT("H"&amp;(ROW()+12*(($AN782-1)*3+$AO782)-ROW())/12+5):INDIRECT("S"&amp;(ROW()+12*(($AN782-1)*3+$AO782)-ROW())/12+5),AQ782)</f>
        <v>0</v>
      </c>
      <c r="AS782" s="476">
        <f ca="1">IF($AP782=1,IF(INDIRECT(ADDRESS(($AN782-1)*3+$AO782+5,$AP782+20))="",0,INDIRECT(ADDRESS(($AN782-1)*3+$AO782+5,$AP782+20))),IF(INDIRECT(ADDRESS(($AN782-1)*3+$AO782+5,$AP782+20))="",0,IF(COUNTIF(INDIRECT(ADDRESS(($AN782-1)*36+($AO782-1)*12+6,COLUMN())):INDIRECT(ADDRESS(($AN782-1)*36+($AO782-1)*12+$AP782+4,COLUMN())),INDIRECT(ADDRESS(($AN782-1)*3+$AO782+5,$AP782+20)))&gt;=1,0,INDIRECT(ADDRESS(($AN782-1)*3+$AO782+5,$AP782+20)))))</f>
        <v>0</v>
      </c>
      <c r="AT782" s="468">
        <f ca="1">COUNTIF(INDIRECT("U"&amp;(ROW()+12*(($AN782-1)*3+$AO782)-ROW())/12+5):INDIRECT("AF"&amp;(ROW()+12*(($AN782-1)*3+$AO782)-ROW())/12+5),AS782)</f>
        <v>0</v>
      </c>
      <c r="AU782" s="468">
        <f ca="1">IF(AND(AQ782+AS782&gt;0,AR782+AT782&gt;0),COUNTIF(AU$6:AU781,"&gt;0")+1,0)</f>
        <v>0</v>
      </c>
    </row>
    <row r="783" spans="40:47" x14ac:dyDescent="0.15">
      <c r="AN783" s="468">
        <v>22</v>
      </c>
      <c r="AO783" s="468">
        <v>2</v>
      </c>
      <c r="AP783" s="468">
        <v>10</v>
      </c>
      <c r="AQ783" s="476">
        <f ca="1">IF($AP783=1,IF(INDIRECT(ADDRESS(($AN783-1)*3+$AO783+5,$AP783+7))="",0,INDIRECT(ADDRESS(($AN783-1)*3+$AO783+5,$AP783+7))),IF(INDIRECT(ADDRESS(($AN783-1)*3+$AO783+5,$AP783+7))="",0,IF(COUNTIF(INDIRECT(ADDRESS(($AN783-1)*36+($AO783-1)*12+6,COLUMN())):INDIRECT(ADDRESS(($AN783-1)*36+($AO783-1)*12+$AP783+4,COLUMN())),INDIRECT(ADDRESS(($AN783-1)*3+$AO783+5,$AP783+7)))&gt;=1,0,INDIRECT(ADDRESS(($AN783-1)*3+$AO783+5,$AP783+7)))))</f>
        <v>0</v>
      </c>
      <c r="AR783" s="468">
        <f ca="1">COUNTIF(INDIRECT("H"&amp;(ROW()+12*(($AN783-1)*3+$AO783)-ROW())/12+5):INDIRECT("S"&amp;(ROW()+12*(($AN783-1)*3+$AO783)-ROW())/12+5),AQ783)</f>
        <v>0</v>
      </c>
      <c r="AS783" s="476">
        <f ca="1">IF($AP783=1,IF(INDIRECT(ADDRESS(($AN783-1)*3+$AO783+5,$AP783+20))="",0,INDIRECT(ADDRESS(($AN783-1)*3+$AO783+5,$AP783+20))),IF(INDIRECT(ADDRESS(($AN783-1)*3+$AO783+5,$AP783+20))="",0,IF(COUNTIF(INDIRECT(ADDRESS(($AN783-1)*36+($AO783-1)*12+6,COLUMN())):INDIRECT(ADDRESS(($AN783-1)*36+($AO783-1)*12+$AP783+4,COLUMN())),INDIRECT(ADDRESS(($AN783-1)*3+$AO783+5,$AP783+20)))&gt;=1,0,INDIRECT(ADDRESS(($AN783-1)*3+$AO783+5,$AP783+20)))))</f>
        <v>0</v>
      </c>
      <c r="AT783" s="468">
        <f ca="1">COUNTIF(INDIRECT("U"&amp;(ROW()+12*(($AN783-1)*3+$AO783)-ROW())/12+5):INDIRECT("AF"&amp;(ROW()+12*(($AN783-1)*3+$AO783)-ROW())/12+5),AS783)</f>
        <v>0</v>
      </c>
      <c r="AU783" s="468">
        <f ca="1">IF(AND(AQ783+AS783&gt;0,AR783+AT783&gt;0),COUNTIF(AU$6:AU782,"&gt;0")+1,0)</f>
        <v>0</v>
      </c>
    </row>
    <row r="784" spans="40:47" x14ac:dyDescent="0.15">
      <c r="AN784" s="468">
        <v>22</v>
      </c>
      <c r="AO784" s="468">
        <v>2</v>
      </c>
      <c r="AP784" s="468">
        <v>11</v>
      </c>
      <c r="AQ784" s="476">
        <f ca="1">IF($AP784=1,IF(INDIRECT(ADDRESS(($AN784-1)*3+$AO784+5,$AP784+7))="",0,INDIRECT(ADDRESS(($AN784-1)*3+$AO784+5,$AP784+7))),IF(INDIRECT(ADDRESS(($AN784-1)*3+$AO784+5,$AP784+7))="",0,IF(COUNTIF(INDIRECT(ADDRESS(($AN784-1)*36+($AO784-1)*12+6,COLUMN())):INDIRECT(ADDRESS(($AN784-1)*36+($AO784-1)*12+$AP784+4,COLUMN())),INDIRECT(ADDRESS(($AN784-1)*3+$AO784+5,$AP784+7)))&gt;=1,0,INDIRECT(ADDRESS(($AN784-1)*3+$AO784+5,$AP784+7)))))</f>
        <v>0</v>
      </c>
      <c r="AR784" s="468">
        <f ca="1">COUNTIF(INDIRECT("H"&amp;(ROW()+12*(($AN784-1)*3+$AO784)-ROW())/12+5):INDIRECT("S"&amp;(ROW()+12*(($AN784-1)*3+$AO784)-ROW())/12+5),AQ784)</f>
        <v>0</v>
      </c>
      <c r="AS784" s="476">
        <f ca="1">IF($AP784=1,IF(INDIRECT(ADDRESS(($AN784-1)*3+$AO784+5,$AP784+20))="",0,INDIRECT(ADDRESS(($AN784-1)*3+$AO784+5,$AP784+20))),IF(INDIRECT(ADDRESS(($AN784-1)*3+$AO784+5,$AP784+20))="",0,IF(COUNTIF(INDIRECT(ADDRESS(($AN784-1)*36+($AO784-1)*12+6,COLUMN())):INDIRECT(ADDRESS(($AN784-1)*36+($AO784-1)*12+$AP784+4,COLUMN())),INDIRECT(ADDRESS(($AN784-1)*3+$AO784+5,$AP784+20)))&gt;=1,0,INDIRECT(ADDRESS(($AN784-1)*3+$AO784+5,$AP784+20)))))</f>
        <v>0</v>
      </c>
      <c r="AT784" s="468">
        <f ca="1">COUNTIF(INDIRECT("U"&amp;(ROW()+12*(($AN784-1)*3+$AO784)-ROW())/12+5):INDIRECT("AF"&amp;(ROW()+12*(($AN784-1)*3+$AO784)-ROW())/12+5),AS784)</f>
        <v>0</v>
      </c>
      <c r="AU784" s="468">
        <f ca="1">IF(AND(AQ784+AS784&gt;0,AR784+AT784&gt;0),COUNTIF(AU$6:AU783,"&gt;0")+1,0)</f>
        <v>0</v>
      </c>
    </row>
    <row r="785" spans="40:47" x14ac:dyDescent="0.15">
      <c r="AN785" s="468">
        <v>22</v>
      </c>
      <c r="AO785" s="468">
        <v>2</v>
      </c>
      <c r="AP785" s="468">
        <v>12</v>
      </c>
      <c r="AQ785" s="476">
        <f ca="1">IF($AP785=1,IF(INDIRECT(ADDRESS(($AN785-1)*3+$AO785+5,$AP785+7))="",0,INDIRECT(ADDRESS(($AN785-1)*3+$AO785+5,$AP785+7))),IF(INDIRECT(ADDRESS(($AN785-1)*3+$AO785+5,$AP785+7))="",0,IF(COUNTIF(INDIRECT(ADDRESS(($AN785-1)*36+($AO785-1)*12+6,COLUMN())):INDIRECT(ADDRESS(($AN785-1)*36+($AO785-1)*12+$AP785+4,COLUMN())),INDIRECT(ADDRESS(($AN785-1)*3+$AO785+5,$AP785+7)))&gt;=1,0,INDIRECT(ADDRESS(($AN785-1)*3+$AO785+5,$AP785+7)))))</f>
        <v>0</v>
      </c>
      <c r="AR785" s="468">
        <f ca="1">COUNTIF(INDIRECT("H"&amp;(ROW()+12*(($AN785-1)*3+$AO785)-ROW())/12+5):INDIRECT("S"&amp;(ROW()+12*(($AN785-1)*3+$AO785)-ROW())/12+5),AQ785)</f>
        <v>0</v>
      </c>
      <c r="AS785" s="476">
        <f ca="1">IF($AP785=1,IF(INDIRECT(ADDRESS(($AN785-1)*3+$AO785+5,$AP785+20))="",0,INDIRECT(ADDRESS(($AN785-1)*3+$AO785+5,$AP785+20))),IF(INDIRECT(ADDRESS(($AN785-1)*3+$AO785+5,$AP785+20))="",0,IF(COUNTIF(INDIRECT(ADDRESS(($AN785-1)*36+($AO785-1)*12+6,COLUMN())):INDIRECT(ADDRESS(($AN785-1)*36+($AO785-1)*12+$AP785+4,COLUMN())),INDIRECT(ADDRESS(($AN785-1)*3+$AO785+5,$AP785+20)))&gt;=1,0,INDIRECT(ADDRESS(($AN785-1)*3+$AO785+5,$AP785+20)))))</f>
        <v>0</v>
      </c>
      <c r="AT785" s="468">
        <f ca="1">COUNTIF(INDIRECT("U"&amp;(ROW()+12*(($AN785-1)*3+$AO785)-ROW())/12+5):INDIRECT("AF"&amp;(ROW()+12*(($AN785-1)*3+$AO785)-ROW())/12+5),AS785)</f>
        <v>0</v>
      </c>
      <c r="AU785" s="468">
        <f ca="1">IF(AND(AQ785+AS785&gt;0,AR785+AT785&gt;0),COUNTIF(AU$6:AU784,"&gt;0")+1,0)</f>
        <v>0</v>
      </c>
    </row>
    <row r="786" spans="40:47" x14ac:dyDescent="0.15">
      <c r="AN786" s="468">
        <v>22</v>
      </c>
      <c r="AO786" s="468">
        <v>3</v>
      </c>
      <c r="AP786" s="468">
        <v>1</v>
      </c>
      <c r="AQ786" s="476">
        <f ca="1">IF($AP786=1,IF(INDIRECT(ADDRESS(($AN786-1)*3+$AO786+5,$AP786+7))="",0,INDIRECT(ADDRESS(($AN786-1)*3+$AO786+5,$AP786+7))),IF(INDIRECT(ADDRESS(($AN786-1)*3+$AO786+5,$AP786+7))="",0,IF(COUNTIF(INDIRECT(ADDRESS(($AN786-1)*36+($AO786-1)*12+6,COLUMN())):INDIRECT(ADDRESS(($AN786-1)*36+($AO786-1)*12+$AP786+4,COLUMN())),INDIRECT(ADDRESS(($AN786-1)*3+$AO786+5,$AP786+7)))&gt;=1,0,INDIRECT(ADDRESS(($AN786-1)*3+$AO786+5,$AP786+7)))))</f>
        <v>0</v>
      </c>
      <c r="AR786" s="468">
        <f ca="1">COUNTIF(INDIRECT("H"&amp;(ROW()+12*(($AN786-1)*3+$AO786)-ROW())/12+5):INDIRECT("S"&amp;(ROW()+12*(($AN786-1)*3+$AO786)-ROW())/12+5),AQ786)</f>
        <v>0</v>
      </c>
      <c r="AS786" s="476">
        <f ca="1">IF($AP786=1,IF(INDIRECT(ADDRESS(($AN786-1)*3+$AO786+5,$AP786+20))="",0,INDIRECT(ADDRESS(($AN786-1)*3+$AO786+5,$AP786+20))),IF(INDIRECT(ADDRESS(($AN786-1)*3+$AO786+5,$AP786+20))="",0,IF(COUNTIF(INDIRECT(ADDRESS(($AN786-1)*36+($AO786-1)*12+6,COLUMN())):INDIRECT(ADDRESS(($AN786-1)*36+($AO786-1)*12+$AP786+4,COLUMN())),INDIRECT(ADDRESS(($AN786-1)*3+$AO786+5,$AP786+20)))&gt;=1,0,INDIRECT(ADDRESS(($AN786-1)*3+$AO786+5,$AP786+20)))))</f>
        <v>0</v>
      </c>
      <c r="AT786" s="468">
        <f ca="1">COUNTIF(INDIRECT("U"&amp;(ROW()+12*(($AN786-1)*3+$AO786)-ROW())/12+5):INDIRECT("AF"&amp;(ROW()+12*(($AN786-1)*3+$AO786)-ROW())/12+5),AS786)</f>
        <v>0</v>
      </c>
      <c r="AU786" s="468">
        <f ca="1">IF(AND(AQ786+AS786&gt;0,AR786+AT786&gt;0),COUNTIF(AU$6:AU785,"&gt;0")+1,0)</f>
        <v>0</v>
      </c>
    </row>
    <row r="787" spans="40:47" x14ac:dyDescent="0.15">
      <c r="AN787" s="468">
        <v>22</v>
      </c>
      <c r="AO787" s="468">
        <v>3</v>
      </c>
      <c r="AP787" s="468">
        <v>2</v>
      </c>
      <c r="AQ787" s="476">
        <f ca="1">IF($AP787=1,IF(INDIRECT(ADDRESS(($AN787-1)*3+$AO787+5,$AP787+7))="",0,INDIRECT(ADDRESS(($AN787-1)*3+$AO787+5,$AP787+7))),IF(INDIRECT(ADDRESS(($AN787-1)*3+$AO787+5,$AP787+7))="",0,IF(COUNTIF(INDIRECT(ADDRESS(($AN787-1)*36+($AO787-1)*12+6,COLUMN())):INDIRECT(ADDRESS(($AN787-1)*36+($AO787-1)*12+$AP787+4,COLUMN())),INDIRECT(ADDRESS(($AN787-1)*3+$AO787+5,$AP787+7)))&gt;=1,0,INDIRECT(ADDRESS(($AN787-1)*3+$AO787+5,$AP787+7)))))</f>
        <v>0</v>
      </c>
      <c r="AR787" s="468">
        <f ca="1">COUNTIF(INDIRECT("H"&amp;(ROW()+12*(($AN787-1)*3+$AO787)-ROW())/12+5):INDIRECT("S"&amp;(ROW()+12*(($AN787-1)*3+$AO787)-ROW())/12+5),AQ787)</f>
        <v>0</v>
      </c>
      <c r="AS787" s="476">
        <f ca="1">IF($AP787=1,IF(INDIRECT(ADDRESS(($AN787-1)*3+$AO787+5,$AP787+20))="",0,INDIRECT(ADDRESS(($AN787-1)*3+$AO787+5,$AP787+20))),IF(INDIRECT(ADDRESS(($AN787-1)*3+$AO787+5,$AP787+20))="",0,IF(COUNTIF(INDIRECT(ADDRESS(($AN787-1)*36+($AO787-1)*12+6,COLUMN())):INDIRECT(ADDRESS(($AN787-1)*36+($AO787-1)*12+$AP787+4,COLUMN())),INDIRECT(ADDRESS(($AN787-1)*3+$AO787+5,$AP787+20)))&gt;=1,0,INDIRECT(ADDRESS(($AN787-1)*3+$AO787+5,$AP787+20)))))</f>
        <v>0</v>
      </c>
      <c r="AT787" s="468">
        <f ca="1">COUNTIF(INDIRECT("U"&amp;(ROW()+12*(($AN787-1)*3+$AO787)-ROW())/12+5):INDIRECT("AF"&amp;(ROW()+12*(($AN787-1)*3+$AO787)-ROW())/12+5),AS787)</f>
        <v>0</v>
      </c>
      <c r="AU787" s="468">
        <f ca="1">IF(AND(AQ787+AS787&gt;0,AR787+AT787&gt;0),COUNTIF(AU$6:AU786,"&gt;0")+1,0)</f>
        <v>0</v>
      </c>
    </row>
    <row r="788" spans="40:47" x14ac:dyDescent="0.15">
      <c r="AN788" s="468">
        <v>22</v>
      </c>
      <c r="AO788" s="468">
        <v>3</v>
      </c>
      <c r="AP788" s="468">
        <v>3</v>
      </c>
      <c r="AQ788" s="476">
        <f ca="1">IF($AP788=1,IF(INDIRECT(ADDRESS(($AN788-1)*3+$AO788+5,$AP788+7))="",0,INDIRECT(ADDRESS(($AN788-1)*3+$AO788+5,$AP788+7))),IF(INDIRECT(ADDRESS(($AN788-1)*3+$AO788+5,$AP788+7))="",0,IF(COUNTIF(INDIRECT(ADDRESS(($AN788-1)*36+($AO788-1)*12+6,COLUMN())):INDIRECT(ADDRESS(($AN788-1)*36+($AO788-1)*12+$AP788+4,COLUMN())),INDIRECT(ADDRESS(($AN788-1)*3+$AO788+5,$AP788+7)))&gt;=1,0,INDIRECT(ADDRESS(($AN788-1)*3+$AO788+5,$AP788+7)))))</f>
        <v>0</v>
      </c>
      <c r="AR788" s="468">
        <f ca="1">COUNTIF(INDIRECT("H"&amp;(ROW()+12*(($AN788-1)*3+$AO788)-ROW())/12+5):INDIRECT("S"&amp;(ROW()+12*(($AN788-1)*3+$AO788)-ROW())/12+5),AQ788)</f>
        <v>0</v>
      </c>
      <c r="AS788" s="476">
        <f ca="1">IF($AP788=1,IF(INDIRECT(ADDRESS(($AN788-1)*3+$AO788+5,$AP788+20))="",0,INDIRECT(ADDRESS(($AN788-1)*3+$AO788+5,$AP788+20))),IF(INDIRECT(ADDRESS(($AN788-1)*3+$AO788+5,$AP788+20))="",0,IF(COUNTIF(INDIRECT(ADDRESS(($AN788-1)*36+($AO788-1)*12+6,COLUMN())):INDIRECT(ADDRESS(($AN788-1)*36+($AO788-1)*12+$AP788+4,COLUMN())),INDIRECT(ADDRESS(($AN788-1)*3+$AO788+5,$AP788+20)))&gt;=1,0,INDIRECT(ADDRESS(($AN788-1)*3+$AO788+5,$AP788+20)))))</f>
        <v>0</v>
      </c>
      <c r="AT788" s="468">
        <f ca="1">COUNTIF(INDIRECT("U"&amp;(ROW()+12*(($AN788-1)*3+$AO788)-ROW())/12+5):INDIRECT("AF"&amp;(ROW()+12*(($AN788-1)*3+$AO788)-ROW())/12+5),AS788)</f>
        <v>0</v>
      </c>
      <c r="AU788" s="468">
        <f ca="1">IF(AND(AQ788+AS788&gt;0,AR788+AT788&gt;0),COUNTIF(AU$6:AU787,"&gt;0")+1,0)</f>
        <v>0</v>
      </c>
    </row>
    <row r="789" spans="40:47" x14ac:dyDescent="0.15">
      <c r="AN789" s="468">
        <v>22</v>
      </c>
      <c r="AO789" s="468">
        <v>3</v>
      </c>
      <c r="AP789" s="468">
        <v>4</v>
      </c>
      <c r="AQ789" s="476">
        <f ca="1">IF($AP789=1,IF(INDIRECT(ADDRESS(($AN789-1)*3+$AO789+5,$AP789+7))="",0,INDIRECT(ADDRESS(($AN789-1)*3+$AO789+5,$AP789+7))),IF(INDIRECT(ADDRESS(($AN789-1)*3+$AO789+5,$AP789+7))="",0,IF(COUNTIF(INDIRECT(ADDRESS(($AN789-1)*36+($AO789-1)*12+6,COLUMN())):INDIRECT(ADDRESS(($AN789-1)*36+($AO789-1)*12+$AP789+4,COLUMN())),INDIRECT(ADDRESS(($AN789-1)*3+$AO789+5,$AP789+7)))&gt;=1,0,INDIRECT(ADDRESS(($AN789-1)*3+$AO789+5,$AP789+7)))))</f>
        <v>0</v>
      </c>
      <c r="AR789" s="468">
        <f ca="1">COUNTIF(INDIRECT("H"&amp;(ROW()+12*(($AN789-1)*3+$AO789)-ROW())/12+5):INDIRECT("S"&amp;(ROW()+12*(($AN789-1)*3+$AO789)-ROW())/12+5),AQ789)</f>
        <v>0</v>
      </c>
      <c r="AS789" s="476">
        <f ca="1">IF($AP789=1,IF(INDIRECT(ADDRESS(($AN789-1)*3+$AO789+5,$AP789+20))="",0,INDIRECT(ADDRESS(($AN789-1)*3+$AO789+5,$AP789+20))),IF(INDIRECT(ADDRESS(($AN789-1)*3+$AO789+5,$AP789+20))="",0,IF(COUNTIF(INDIRECT(ADDRESS(($AN789-1)*36+($AO789-1)*12+6,COLUMN())):INDIRECT(ADDRESS(($AN789-1)*36+($AO789-1)*12+$AP789+4,COLUMN())),INDIRECT(ADDRESS(($AN789-1)*3+$AO789+5,$AP789+20)))&gt;=1,0,INDIRECT(ADDRESS(($AN789-1)*3+$AO789+5,$AP789+20)))))</f>
        <v>0</v>
      </c>
      <c r="AT789" s="468">
        <f ca="1">COUNTIF(INDIRECT("U"&amp;(ROW()+12*(($AN789-1)*3+$AO789)-ROW())/12+5):INDIRECT("AF"&amp;(ROW()+12*(($AN789-1)*3+$AO789)-ROW())/12+5),AS789)</f>
        <v>0</v>
      </c>
      <c r="AU789" s="468">
        <f ca="1">IF(AND(AQ789+AS789&gt;0,AR789+AT789&gt;0),COUNTIF(AU$6:AU788,"&gt;0")+1,0)</f>
        <v>0</v>
      </c>
    </row>
    <row r="790" spans="40:47" x14ac:dyDescent="0.15">
      <c r="AN790" s="468">
        <v>22</v>
      </c>
      <c r="AO790" s="468">
        <v>3</v>
      </c>
      <c r="AP790" s="468">
        <v>5</v>
      </c>
      <c r="AQ790" s="476">
        <f ca="1">IF($AP790=1,IF(INDIRECT(ADDRESS(($AN790-1)*3+$AO790+5,$AP790+7))="",0,INDIRECT(ADDRESS(($AN790-1)*3+$AO790+5,$AP790+7))),IF(INDIRECT(ADDRESS(($AN790-1)*3+$AO790+5,$AP790+7))="",0,IF(COUNTIF(INDIRECT(ADDRESS(($AN790-1)*36+($AO790-1)*12+6,COLUMN())):INDIRECT(ADDRESS(($AN790-1)*36+($AO790-1)*12+$AP790+4,COLUMN())),INDIRECT(ADDRESS(($AN790-1)*3+$AO790+5,$AP790+7)))&gt;=1,0,INDIRECT(ADDRESS(($AN790-1)*3+$AO790+5,$AP790+7)))))</f>
        <v>0</v>
      </c>
      <c r="AR790" s="468">
        <f ca="1">COUNTIF(INDIRECT("H"&amp;(ROW()+12*(($AN790-1)*3+$AO790)-ROW())/12+5):INDIRECT("S"&amp;(ROW()+12*(($AN790-1)*3+$AO790)-ROW())/12+5),AQ790)</f>
        <v>0</v>
      </c>
      <c r="AS790" s="476">
        <f ca="1">IF($AP790=1,IF(INDIRECT(ADDRESS(($AN790-1)*3+$AO790+5,$AP790+20))="",0,INDIRECT(ADDRESS(($AN790-1)*3+$AO790+5,$AP790+20))),IF(INDIRECT(ADDRESS(($AN790-1)*3+$AO790+5,$AP790+20))="",0,IF(COUNTIF(INDIRECT(ADDRESS(($AN790-1)*36+($AO790-1)*12+6,COLUMN())):INDIRECT(ADDRESS(($AN790-1)*36+($AO790-1)*12+$AP790+4,COLUMN())),INDIRECT(ADDRESS(($AN790-1)*3+$AO790+5,$AP790+20)))&gt;=1,0,INDIRECT(ADDRESS(($AN790-1)*3+$AO790+5,$AP790+20)))))</f>
        <v>0</v>
      </c>
      <c r="AT790" s="468">
        <f ca="1">COUNTIF(INDIRECT("U"&amp;(ROW()+12*(($AN790-1)*3+$AO790)-ROW())/12+5):INDIRECT("AF"&amp;(ROW()+12*(($AN790-1)*3+$AO790)-ROW())/12+5),AS790)</f>
        <v>0</v>
      </c>
      <c r="AU790" s="468">
        <f ca="1">IF(AND(AQ790+AS790&gt;0,AR790+AT790&gt;0),COUNTIF(AU$6:AU789,"&gt;0")+1,0)</f>
        <v>0</v>
      </c>
    </row>
    <row r="791" spans="40:47" x14ac:dyDescent="0.15">
      <c r="AN791" s="468">
        <v>22</v>
      </c>
      <c r="AO791" s="468">
        <v>3</v>
      </c>
      <c r="AP791" s="468">
        <v>6</v>
      </c>
      <c r="AQ791" s="476">
        <f ca="1">IF($AP791=1,IF(INDIRECT(ADDRESS(($AN791-1)*3+$AO791+5,$AP791+7))="",0,INDIRECT(ADDRESS(($AN791-1)*3+$AO791+5,$AP791+7))),IF(INDIRECT(ADDRESS(($AN791-1)*3+$AO791+5,$AP791+7))="",0,IF(COUNTIF(INDIRECT(ADDRESS(($AN791-1)*36+($AO791-1)*12+6,COLUMN())):INDIRECT(ADDRESS(($AN791-1)*36+($AO791-1)*12+$AP791+4,COLUMN())),INDIRECT(ADDRESS(($AN791-1)*3+$AO791+5,$AP791+7)))&gt;=1,0,INDIRECT(ADDRESS(($AN791-1)*3+$AO791+5,$AP791+7)))))</f>
        <v>0</v>
      </c>
      <c r="AR791" s="468">
        <f ca="1">COUNTIF(INDIRECT("H"&amp;(ROW()+12*(($AN791-1)*3+$AO791)-ROW())/12+5):INDIRECT("S"&amp;(ROW()+12*(($AN791-1)*3+$AO791)-ROW())/12+5),AQ791)</f>
        <v>0</v>
      </c>
      <c r="AS791" s="476">
        <f ca="1">IF($AP791=1,IF(INDIRECT(ADDRESS(($AN791-1)*3+$AO791+5,$AP791+20))="",0,INDIRECT(ADDRESS(($AN791-1)*3+$AO791+5,$AP791+20))),IF(INDIRECT(ADDRESS(($AN791-1)*3+$AO791+5,$AP791+20))="",0,IF(COUNTIF(INDIRECT(ADDRESS(($AN791-1)*36+($AO791-1)*12+6,COLUMN())):INDIRECT(ADDRESS(($AN791-1)*36+($AO791-1)*12+$AP791+4,COLUMN())),INDIRECT(ADDRESS(($AN791-1)*3+$AO791+5,$AP791+20)))&gt;=1,0,INDIRECT(ADDRESS(($AN791-1)*3+$AO791+5,$AP791+20)))))</f>
        <v>0</v>
      </c>
      <c r="AT791" s="468">
        <f ca="1">COUNTIF(INDIRECT("U"&amp;(ROW()+12*(($AN791-1)*3+$AO791)-ROW())/12+5):INDIRECT("AF"&amp;(ROW()+12*(($AN791-1)*3+$AO791)-ROW())/12+5),AS791)</f>
        <v>0</v>
      </c>
      <c r="AU791" s="468">
        <f ca="1">IF(AND(AQ791+AS791&gt;0,AR791+AT791&gt;0),COUNTIF(AU$6:AU790,"&gt;0")+1,0)</f>
        <v>0</v>
      </c>
    </row>
    <row r="792" spans="40:47" x14ac:dyDescent="0.15">
      <c r="AN792" s="468">
        <v>22</v>
      </c>
      <c r="AO792" s="468">
        <v>3</v>
      </c>
      <c r="AP792" s="468">
        <v>7</v>
      </c>
      <c r="AQ792" s="476">
        <f ca="1">IF($AP792=1,IF(INDIRECT(ADDRESS(($AN792-1)*3+$AO792+5,$AP792+7))="",0,INDIRECT(ADDRESS(($AN792-1)*3+$AO792+5,$AP792+7))),IF(INDIRECT(ADDRESS(($AN792-1)*3+$AO792+5,$AP792+7))="",0,IF(COUNTIF(INDIRECT(ADDRESS(($AN792-1)*36+($AO792-1)*12+6,COLUMN())):INDIRECT(ADDRESS(($AN792-1)*36+($AO792-1)*12+$AP792+4,COLUMN())),INDIRECT(ADDRESS(($AN792-1)*3+$AO792+5,$AP792+7)))&gt;=1,0,INDIRECT(ADDRESS(($AN792-1)*3+$AO792+5,$AP792+7)))))</f>
        <v>0</v>
      </c>
      <c r="AR792" s="468">
        <f ca="1">COUNTIF(INDIRECT("H"&amp;(ROW()+12*(($AN792-1)*3+$AO792)-ROW())/12+5):INDIRECT("S"&amp;(ROW()+12*(($AN792-1)*3+$AO792)-ROW())/12+5),AQ792)</f>
        <v>0</v>
      </c>
      <c r="AS792" s="476">
        <f ca="1">IF($AP792=1,IF(INDIRECT(ADDRESS(($AN792-1)*3+$AO792+5,$AP792+20))="",0,INDIRECT(ADDRESS(($AN792-1)*3+$AO792+5,$AP792+20))),IF(INDIRECT(ADDRESS(($AN792-1)*3+$AO792+5,$AP792+20))="",0,IF(COUNTIF(INDIRECT(ADDRESS(($AN792-1)*36+($AO792-1)*12+6,COLUMN())):INDIRECT(ADDRESS(($AN792-1)*36+($AO792-1)*12+$AP792+4,COLUMN())),INDIRECT(ADDRESS(($AN792-1)*3+$AO792+5,$AP792+20)))&gt;=1,0,INDIRECT(ADDRESS(($AN792-1)*3+$AO792+5,$AP792+20)))))</f>
        <v>0</v>
      </c>
      <c r="AT792" s="468">
        <f ca="1">COUNTIF(INDIRECT("U"&amp;(ROW()+12*(($AN792-1)*3+$AO792)-ROW())/12+5):INDIRECT("AF"&amp;(ROW()+12*(($AN792-1)*3+$AO792)-ROW())/12+5),AS792)</f>
        <v>0</v>
      </c>
      <c r="AU792" s="468">
        <f ca="1">IF(AND(AQ792+AS792&gt;0,AR792+AT792&gt;0),COUNTIF(AU$6:AU791,"&gt;0")+1,0)</f>
        <v>0</v>
      </c>
    </row>
    <row r="793" spans="40:47" x14ac:dyDescent="0.15">
      <c r="AN793" s="468">
        <v>22</v>
      </c>
      <c r="AO793" s="468">
        <v>3</v>
      </c>
      <c r="AP793" s="468">
        <v>8</v>
      </c>
      <c r="AQ793" s="476">
        <f ca="1">IF($AP793=1,IF(INDIRECT(ADDRESS(($AN793-1)*3+$AO793+5,$AP793+7))="",0,INDIRECT(ADDRESS(($AN793-1)*3+$AO793+5,$AP793+7))),IF(INDIRECT(ADDRESS(($AN793-1)*3+$AO793+5,$AP793+7))="",0,IF(COUNTIF(INDIRECT(ADDRESS(($AN793-1)*36+($AO793-1)*12+6,COLUMN())):INDIRECT(ADDRESS(($AN793-1)*36+($AO793-1)*12+$AP793+4,COLUMN())),INDIRECT(ADDRESS(($AN793-1)*3+$AO793+5,$AP793+7)))&gt;=1,0,INDIRECT(ADDRESS(($AN793-1)*3+$AO793+5,$AP793+7)))))</f>
        <v>0</v>
      </c>
      <c r="AR793" s="468">
        <f ca="1">COUNTIF(INDIRECT("H"&amp;(ROW()+12*(($AN793-1)*3+$AO793)-ROW())/12+5):INDIRECT("S"&amp;(ROW()+12*(($AN793-1)*3+$AO793)-ROW())/12+5),AQ793)</f>
        <v>0</v>
      </c>
      <c r="AS793" s="476">
        <f ca="1">IF($AP793=1,IF(INDIRECT(ADDRESS(($AN793-1)*3+$AO793+5,$AP793+20))="",0,INDIRECT(ADDRESS(($AN793-1)*3+$AO793+5,$AP793+20))),IF(INDIRECT(ADDRESS(($AN793-1)*3+$AO793+5,$AP793+20))="",0,IF(COUNTIF(INDIRECT(ADDRESS(($AN793-1)*36+($AO793-1)*12+6,COLUMN())):INDIRECT(ADDRESS(($AN793-1)*36+($AO793-1)*12+$AP793+4,COLUMN())),INDIRECT(ADDRESS(($AN793-1)*3+$AO793+5,$AP793+20)))&gt;=1,0,INDIRECT(ADDRESS(($AN793-1)*3+$AO793+5,$AP793+20)))))</f>
        <v>0</v>
      </c>
      <c r="AT793" s="468">
        <f ca="1">COUNTIF(INDIRECT("U"&amp;(ROW()+12*(($AN793-1)*3+$AO793)-ROW())/12+5):INDIRECT("AF"&amp;(ROW()+12*(($AN793-1)*3+$AO793)-ROW())/12+5),AS793)</f>
        <v>0</v>
      </c>
      <c r="AU793" s="468">
        <f ca="1">IF(AND(AQ793+AS793&gt;0,AR793+AT793&gt;0),COUNTIF(AU$6:AU792,"&gt;0")+1,0)</f>
        <v>0</v>
      </c>
    </row>
    <row r="794" spans="40:47" x14ac:dyDescent="0.15">
      <c r="AN794" s="468">
        <v>22</v>
      </c>
      <c r="AO794" s="468">
        <v>3</v>
      </c>
      <c r="AP794" s="468">
        <v>9</v>
      </c>
      <c r="AQ794" s="476">
        <f ca="1">IF($AP794=1,IF(INDIRECT(ADDRESS(($AN794-1)*3+$AO794+5,$AP794+7))="",0,INDIRECT(ADDRESS(($AN794-1)*3+$AO794+5,$AP794+7))),IF(INDIRECT(ADDRESS(($AN794-1)*3+$AO794+5,$AP794+7))="",0,IF(COUNTIF(INDIRECT(ADDRESS(($AN794-1)*36+($AO794-1)*12+6,COLUMN())):INDIRECT(ADDRESS(($AN794-1)*36+($AO794-1)*12+$AP794+4,COLUMN())),INDIRECT(ADDRESS(($AN794-1)*3+$AO794+5,$AP794+7)))&gt;=1,0,INDIRECT(ADDRESS(($AN794-1)*3+$AO794+5,$AP794+7)))))</f>
        <v>0</v>
      </c>
      <c r="AR794" s="468">
        <f ca="1">COUNTIF(INDIRECT("H"&amp;(ROW()+12*(($AN794-1)*3+$AO794)-ROW())/12+5):INDIRECT("S"&amp;(ROW()+12*(($AN794-1)*3+$AO794)-ROW())/12+5),AQ794)</f>
        <v>0</v>
      </c>
      <c r="AS794" s="476">
        <f ca="1">IF($AP794=1,IF(INDIRECT(ADDRESS(($AN794-1)*3+$AO794+5,$AP794+20))="",0,INDIRECT(ADDRESS(($AN794-1)*3+$AO794+5,$AP794+20))),IF(INDIRECT(ADDRESS(($AN794-1)*3+$AO794+5,$AP794+20))="",0,IF(COUNTIF(INDIRECT(ADDRESS(($AN794-1)*36+($AO794-1)*12+6,COLUMN())):INDIRECT(ADDRESS(($AN794-1)*36+($AO794-1)*12+$AP794+4,COLUMN())),INDIRECT(ADDRESS(($AN794-1)*3+$AO794+5,$AP794+20)))&gt;=1,0,INDIRECT(ADDRESS(($AN794-1)*3+$AO794+5,$AP794+20)))))</f>
        <v>0</v>
      </c>
      <c r="AT794" s="468">
        <f ca="1">COUNTIF(INDIRECT("U"&amp;(ROW()+12*(($AN794-1)*3+$AO794)-ROW())/12+5):INDIRECT("AF"&amp;(ROW()+12*(($AN794-1)*3+$AO794)-ROW())/12+5),AS794)</f>
        <v>0</v>
      </c>
      <c r="AU794" s="468">
        <f ca="1">IF(AND(AQ794+AS794&gt;0,AR794+AT794&gt;0),COUNTIF(AU$6:AU793,"&gt;0")+1,0)</f>
        <v>0</v>
      </c>
    </row>
    <row r="795" spans="40:47" x14ac:dyDescent="0.15">
      <c r="AN795" s="468">
        <v>22</v>
      </c>
      <c r="AO795" s="468">
        <v>3</v>
      </c>
      <c r="AP795" s="468">
        <v>10</v>
      </c>
      <c r="AQ795" s="476">
        <f ca="1">IF($AP795=1,IF(INDIRECT(ADDRESS(($AN795-1)*3+$AO795+5,$AP795+7))="",0,INDIRECT(ADDRESS(($AN795-1)*3+$AO795+5,$AP795+7))),IF(INDIRECT(ADDRESS(($AN795-1)*3+$AO795+5,$AP795+7))="",0,IF(COUNTIF(INDIRECT(ADDRESS(($AN795-1)*36+($AO795-1)*12+6,COLUMN())):INDIRECT(ADDRESS(($AN795-1)*36+($AO795-1)*12+$AP795+4,COLUMN())),INDIRECT(ADDRESS(($AN795-1)*3+$AO795+5,$AP795+7)))&gt;=1,0,INDIRECT(ADDRESS(($AN795-1)*3+$AO795+5,$AP795+7)))))</f>
        <v>0</v>
      </c>
      <c r="AR795" s="468">
        <f ca="1">COUNTIF(INDIRECT("H"&amp;(ROW()+12*(($AN795-1)*3+$AO795)-ROW())/12+5):INDIRECT("S"&amp;(ROW()+12*(($AN795-1)*3+$AO795)-ROW())/12+5),AQ795)</f>
        <v>0</v>
      </c>
      <c r="AS795" s="476">
        <f ca="1">IF($AP795=1,IF(INDIRECT(ADDRESS(($AN795-1)*3+$AO795+5,$AP795+20))="",0,INDIRECT(ADDRESS(($AN795-1)*3+$AO795+5,$AP795+20))),IF(INDIRECT(ADDRESS(($AN795-1)*3+$AO795+5,$AP795+20))="",0,IF(COUNTIF(INDIRECT(ADDRESS(($AN795-1)*36+($AO795-1)*12+6,COLUMN())):INDIRECT(ADDRESS(($AN795-1)*36+($AO795-1)*12+$AP795+4,COLUMN())),INDIRECT(ADDRESS(($AN795-1)*3+$AO795+5,$AP795+20)))&gt;=1,0,INDIRECT(ADDRESS(($AN795-1)*3+$AO795+5,$AP795+20)))))</f>
        <v>0</v>
      </c>
      <c r="AT795" s="468">
        <f ca="1">COUNTIF(INDIRECT("U"&amp;(ROW()+12*(($AN795-1)*3+$AO795)-ROW())/12+5):INDIRECT("AF"&amp;(ROW()+12*(($AN795-1)*3+$AO795)-ROW())/12+5),AS795)</f>
        <v>0</v>
      </c>
      <c r="AU795" s="468">
        <f ca="1">IF(AND(AQ795+AS795&gt;0,AR795+AT795&gt;0),COUNTIF(AU$6:AU794,"&gt;0")+1,0)</f>
        <v>0</v>
      </c>
    </row>
    <row r="796" spans="40:47" x14ac:dyDescent="0.15">
      <c r="AN796" s="468">
        <v>22</v>
      </c>
      <c r="AO796" s="468">
        <v>3</v>
      </c>
      <c r="AP796" s="468">
        <v>11</v>
      </c>
      <c r="AQ796" s="476">
        <f ca="1">IF($AP796=1,IF(INDIRECT(ADDRESS(($AN796-1)*3+$AO796+5,$AP796+7))="",0,INDIRECT(ADDRESS(($AN796-1)*3+$AO796+5,$AP796+7))),IF(INDIRECT(ADDRESS(($AN796-1)*3+$AO796+5,$AP796+7))="",0,IF(COUNTIF(INDIRECT(ADDRESS(($AN796-1)*36+($AO796-1)*12+6,COLUMN())):INDIRECT(ADDRESS(($AN796-1)*36+($AO796-1)*12+$AP796+4,COLUMN())),INDIRECT(ADDRESS(($AN796-1)*3+$AO796+5,$AP796+7)))&gt;=1,0,INDIRECT(ADDRESS(($AN796-1)*3+$AO796+5,$AP796+7)))))</f>
        <v>0</v>
      </c>
      <c r="AR796" s="468">
        <f ca="1">COUNTIF(INDIRECT("H"&amp;(ROW()+12*(($AN796-1)*3+$AO796)-ROW())/12+5):INDIRECT("S"&amp;(ROW()+12*(($AN796-1)*3+$AO796)-ROW())/12+5),AQ796)</f>
        <v>0</v>
      </c>
      <c r="AS796" s="476">
        <f ca="1">IF($AP796=1,IF(INDIRECT(ADDRESS(($AN796-1)*3+$AO796+5,$AP796+20))="",0,INDIRECT(ADDRESS(($AN796-1)*3+$AO796+5,$AP796+20))),IF(INDIRECT(ADDRESS(($AN796-1)*3+$AO796+5,$AP796+20))="",0,IF(COUNTIF(INDIRECT(ADDRESS(($AN796-1)*36+($AO796-1)*12+6,COLUMN())):INDIRECT(ADDRESS(($AN796-1)*36+($AO796-1)*12+$AP796+4,COLUMN())),INDIRECT(ADDRESS(($AN796-1)*3+$AO796+5,$AP796+20)))&gt;=1,0,INDIRECT(ADDRESS(($AN796-1)*3+$AO796+5,$AP796+20)))))</f>
        <v>0</v>
      </c>
      <c r="AT796" s="468">
        <f ca="1">COUNTIF(INDIRECT("U"&amp;(ROW()+12*(($AN796-1)*3+$AO796)-ROW())/12+5):INDIRECT("AF"&amp;(ROW()+12*(($AN796-1)*3+$AO796)-ROW())/12+5),AS796)</f>
        <v>0</v>
      </c>
      <c r="AU796" s="468">
        <f ca="1">IF(AND(AQ796+AS796&gt;0,AR796+AT796&gt;0),COUNTIF(AU$6:AU795,"&gt;0")+1,0)</f>
        <v>0</v>
      </c>
    </row>
    <row r="797" spans="40:47" x14ac:dyDescent="0.15">
      <c r="AN797" s="468">
        <v>22</v>
      </c>
      <c r="AO797" s="468">
        <v>3</v>
      </c>
      <c r="AP797" s="468">
        <v>12</v>
      </c>
      <c r="AQ797" s="476">
        <f ca="1">IF($AP797=1,IF(INDIRECT(ADDRESS(($AN797-1)*3+$AO797+5,$AP797+7))="",0,INDIRECT(ADDRESS(($AN797-1)*3+$AO797+5,$AP797+7))),IF(INDIRECT(ADDRESS(($AN797-1)*3+$AO797+5,$AP797+7))="",0,IF(COUNTIF(INDIRECT(ADDRESS(($AN797-1)*36+($AO797-1)*12+6,COLUMN())):INDIRECT(ADDRESS(($AN797-1)*36+($AO797-1)*12+$AP797+4,COLUMN())),INDIRECT(ADDRESS(($AN797-1)*3+$AO797+5,$AP797+7)))&gt;=1,0,INDIRECT(ADDRESS(($AN797-1)*3+$AO797+5,$AP797+7)))))</f>
        <v>0</v>
      </c>
      <c r="AR797" s="468">
        <f ca="1">COUNTIF(INDIRECT("H"&amp;(ROW()+12*(($AN797-1)*3+$AO797)-ROW())/12+5):INDIRECT("S"&amp;(ROW()+12*(($AN797-1)*3+$AO797)-ROW())/12+5),AQ797)</f>
        <v>0</v>
      </c>
      <c r="AS797" s="476">
        <f ca="1">IF($AP797=1,IF(INDIRECT(ADDRESS(($AN797-1)*3+$AO797+5,$AP797+20))="",0,INDIRECT(ADDRESS(($AN797-1)*3+$AO797+5,$AP797+20))),IF(INDIRECT(ADDRESS(($AN797-1)*3+$AO797+5,$AP797+20))="",0,IF(COUNTIF(INDIRECT(ADDRESS(($AN797-1)*36+($AO797-1)*12+6,COLUMN())):INDIRECT(ADDRESS(($AN797-1)*36+($AO797-1)*12+$AP797+4,COLUMN())),INDIRECT(ADDRESS(($AN797-1)*3+$AO797+5,$AP797+20)))&gt;=1,0,INDIRECT(ADDRESS(($AN797-1)*3+$AO797+5,$AP797+20)))))</f>
        <v>0</v>
      </c>
      <c r="AT797" s="468">
        <f ca="1">COUNTIF(INDIRECT("U"&amp;(ROW()+12*(($AN797-1)*3+$AO797)-ROW())/12+5):INDIRECT("AF"&amp;(ROW()+12*(($AN797-1)*3+$AO797)-ROW())/12+5),AS797)</f>
        <v>0</v>
      </c>
      <c r="AU797" s="468">
        <f ca="1">IF(AND(AQ797+AS797&gt;0,AR797+AT797&gt;0),COUNTIF(AU$6:AU796,"&gt;0")+1,0)</f>
        <v>0</v>
      </c>
    </row>
    <row r="798" spans="40:47" x14ac:dyDescent="0.15">
      <c r="AN798" s="468">
        <v>23</v>
      </c>
      <c r="AO798" s="468">
        <v>1</v>
      </c>
      <c r="AP798" s="468">
        <v>1</v>
      </c>
      <c r="AQ798" s="476">
        <f ca="1">IF($AP798=1,IF(INDIRECT(ADDRESS(($AN798-1)*3+$AO798+5,$AP798+7))="",0,INDIRECT(ADDRESS(($AN798-1)*3+$AO798+5,$AP798+7))),IF(INDIRECT(ADDRESS(($AN798-1)*3+$AO798+5,$AP798+7))="",0,IF(COUNTIF(INDIRECT(ADDRESS(($AN798-1)*36+($AO798-1)*12+6,COLUMN())):INDIRECT(ADDRESS(($AN798-1)*36+($AO798-1)*12+$AP798+4,COLUMN())),INDIRECT(ADDRESS(($AN798-1)*3+$AO798+5,$AP798+7)))&gt;=1,0,INDIRECT(ADDRESS(($AN798-1)*3+$AO798+5,$AP798+7)))))</f>
        <v>0</v>
      </c>
      <c r="AR798" s="468">
        <f ca="1">COUNTIF(INDIRECT("H"&amp;(ROW()+12*(($AN798-1)*3+$AO798)-ROW())/12+5):INDIRECT("S"&amp;(ROW()+12*(($AN798-1)*3+$AO798)-ROW())/12+5),AQ798)</f>
        <v>0</v>
      </c>
      <c r="AS798" s="476">
        <f ca="1">IF($AP798=1,IF(INDIRECT(ADDRESS(($AN798-1)*3+$AO798+5,$AP798+20))="",0,INDIRECT(ADDRESS(($AN798-1)*3+$AO798+5,$AP798+20))),IF(INDIRECT(ADDRESS(($AN798-1)*3+$AO798+5,$AP798+20))="",0,IF(COUNTIF(INDIRECT(ADDRESS(($AN798-1)*36+($AO798-1)*12+6,COLUMN())):INDIRECT(ADDRESS(($AN798-1)*36+($AO798-1)*12+$AP798+4,COLUMN())),INDIRECT(ADDRESS(($AN798-1)*3+$AO798+5,$AP798+20)))&gt;=1,0,INDIRECT(ADDRESS(($AN798-1)*3+$AO798+5,$AP798+20)))))</f>
        <v>0</v>
      </c>
      <c r="AT798" s="468">
        <f ca="1">COUNTIF(INDIRECT("U"&amp;(ROW()+12*(($AN798-1)*3+$AO798)-ROW())/12+5):INDIRECT("AF"&amp;(ROW()+12*(($AN798-1)*3+$AO798)-ROW())/12+5),AS798)</f>
        <v>0</v>
      </c>
      <c r="AU798" s="468">
        <f ca="1">IF(AND(AQ798+AS798&gt;0,AR798+AT798&gt;0),COUNTIF(AU$6:AU797,"&gt;0")+1,0)</f>
        <v>0</v>
      </c>
    </row>
    <row r="799" spans="40:47" x14ac:dyDescent="0.15">
      <c r="AN799" s="468">
        <v>23</v>
      </c>
      <c r="AO799" s="468">
        <v>1</v>
      </c>
      <c r="AP799" s="468">
        <v>2</v>
      </c>
      <c r="AQ799" s="476">
        <f ca="1">IF($AP799=1,IF(INDIRECT(ADDRESS(($AN799-1)*3+$AO799+5,$AP799+7))="",0,INDIRECT(ADDRESS(($AN799-1)*3+$AO799+5,$AP799+7))),IF(INDIRECT(ADDRESS(($AN799-1)*3+$AO799+5,$AP799+7))="",0,IF(COUNTIF(INDIRECT(ADDRESS(($AN799-1)*36+($AO799-1)*12+6,COLUMN())):INDIRECT(ADDRESS(($AN799-1)*36+($AO799-1)*12+$AP799+4,COLUMN())),INDIRECT(ADDRESS(($AN799-1)*3+$AO799+5,$AP799+7)))&gt;=1,0,INDIRECT(ADDRESS(($AN799-1)*3+$AO799+5,$AP799+7)))))</f>
        <v>0</v>
      </c>
      <c r="AR799" s="468">
        <f ca="1">COUNTIF(INDIRECT("H"&amp;(ROW()+12*(($AN799-1)*3+$AO799)-ROW())/12+5):INDIRECT("S"&amp;(ROW()+12*(($AN799-1)*3+$AO799)-ROW())/12+5),AQ799)</f>
        <v>0</v>
      </c>
      <c r="AS799" s="476">
        <f ca="1">IF($AP799=1,IF(INDIRECT(ADDRESS(($AN799-1)*3+$AO799+5,$AP799+20))="",0,INDIRECT(ADDRESS(($AN799-1)*3+$AO799+5,$AP799+20))),IF(INDIRECT(ADDRESS(($AN799-1)*3+$AO799+5,$AP799+20))="",0,IF(COUNTIF(INDIRECT(ADDRESS(($AN799-1)*36+($AO799-1)*12+6,COLUMN())):INDIRECT(ADDRESS(($AN799-1)*36+($AO799-1)*12+$AP799+4,COLUMN())),INDIRECT(ADDRESS(($AN799-1)*3+$AO799+5,$AP799+20)))&gt;=1,0,INDIRECT(ADDRESS(($AN799-1)*3+$AO799+5,$AP799+20)))))</f>
        <v>0</v>
      </c>
      <c r="AT799" s="468">
        <f ca="1">COUNTIF(INDIRECT("U"&amp;(ROW()+12*(($AN799-1)*3+$AO799)-ROW())/12+5):INDIRECT("AF"&amp;(ROW()+12*(($AN799-1)*3+$AO799)-ROW())/12+5),AS799)</f>
        <v>0</v>
      </c>
      <c r="AU799" s="468">
        <f ca="1">IF(AND(AQ799+AS799&gt;0,AR799+AT799&gt;0),COUNTIF(AU$6:AU798,"&gt;0")+1,0)</f>
        <v>0</v>
      </c>
    </row>
    <row r="800" spans="40:47" x14ac:dyDescent="0.15">
      <c r="AN800" s="468">
        <v>23</v>
      </c>
      <c r="AO800" s="468">
        <v>1</v>
      </c>
      <c r="AP800" s="468">
        <v>3</v>
      </c>
      <c r="AQ800" s="476">
        <f ca="1">IF($AP800=1,IF(INDIRECT(ADDRESS(($AN800-1)*3+$AO800+5,$AP800+7))="",0,INDIRECT(ADDRESS(($AN800-1)*3+$AO800+5,$AP800+7))),IF(INDIRECT(ADDRESS(($AN800-1)*3+$AO800+5,$AP800+7))="",0,IF(COUNTIF(INDIRECT(ADDRESS(($AN800-1)*36+($AO800-1)*12+6,COLUMN())):INDIRECT(ADDRESS(($AN800-1)*36+($AO800-1)*12+$AP800+4,COLUMN())),INDIRECT(ADDRESS(($AN800-1)*3+$AO800+5,$AP800+7)))&gt;=1,0,INDIRECT(ADDRESS(($AN800-1)*3+$AO800+5,$AP800+7)))))</f>
        <v>0</v>
      </c>
      <c r="AR800" s="468">
        <f ca="1">COUNTIF(INDIRECT("H"&amp;(ROW()+12*(($AN800-1)*3+$AO800)-ROW())/12+5):INDIRECT("S"&amp;(ROW()+12*(($AN800-1)*3+$AO800)-ROW())/12+5),AQ800)</f>
        <v>0</v>
      </c>
      <c r="AS800" s="476">
        <f ca="1">IF($AP800=1,IF(INDIRECT(ADDRESS(($AN800-1)*3+$AO800+5,$AP800+20))="",0,INDIRECT(ADDRESS(($AN800-1)*3+$AO800+5,$AP800+20))),IF(INDIRECT(ADDRESS(($AN800-1)*3+$AO800+5,$AP800+20))="",0,IF(COUNTIF(INDIRECT(ADDRESS(($AN800-1)*36+($AO800-1)*12+6,COLUMN())):INDIRECT(ADDRESS(($AN800-1)*36+($AO800-1)*12+$AP800+4,COLUMN())),INDIRECT(ADDRESS(($AN800-1)*3+$AO800+5,$AP800+20)))&gt;=1,0,INDIRECT(ADDRESS(($AN800-1)*3+$AO800+5,$AP800+20)))))</f>
        <v>0</v>
      </c>
      <c r="AT800" s="468">
        <f ca="1">COUNTIF(INDIRECT("U"&amp;(ROW()+12*(($AN800-1)*3+$AO800)-ROW())/12+5):INDIRECT("AF"&amp;(ROW()+12*(($AN800-1)*3+$AO800)-ROW())/12+5),AS800)</f>
        <v>0</v>
      </c>
      <c r="AU800" s="468">
        <f ca="1">IF(AND(AQ800+AS800&gt;0,AR800+AT800&gt;0),COUNTIF(AU$6:AU799,"&gt;0")+1,0)</f>
        <v>0</v>
      </c>
    </row>
    <row r="801" spans="40:47" x14ac:dyDescent="0.15">
      <c r="AN801" s="468">
        <v>23</v>
      </c>
      <c r="AO801" s="468">
        <v>1</v>
      </c>
      <c r="AP801" s="468">
        <v>4</v>
      </c>
      <c r="AQ801" s="476">
        <f ca="1">IF($AP801=1,IF(INDIRECT(ADDRESS(($AN801-1)*3+$AO801+5,$AP801+7))="",0,INDIRECT(ADDRESS(($AN801-1)*3+$AO801+5,$AP801+7))),IF(INDIRECT(ADDRESS(($AN801-1)*3+$AO801+5,$AP801+7))="",0,IF(COUNTIF(INDIRECT(ADDRESS(($AN801-1)*36+($AO801-1)*12+6,COLUMN())):INDIRECT(ADDRESS(($AN801-1)*36+($AO801-1)*12+$AP801+4,COLUMN())),INDIRECT(ADDRESS(($AN801-1)*3+$AO801+5,$AP801+7)))&gt;=1,0,INDIRECT(ADDRESS(($AN801-1)*3+$AO801+5,$AP801+7)))))</f>
        <v>0</v>
      </c>
      <c r="AR801" s="468">
        <f ca="1">COUNTIF(INDIRECT("H"&amp;(ROW()+12*(($AN801-1)*3+$AO801)-ROW())/12+5):INDIRECT("S"&amp;(ROW()+12*(($AN801-1)*3+$AO801)-ROW())/12+5),AQ801)</f>
        <v>0</v>
      </c>
      <c r="AS801" s="476">
        <f ca="1">IF($AP801=1,IF(INDIRECT(ADDRESS(($AN801-1)*3+$AO801+5,$AP801+20))="",0,INDIRECT(ADDRESS(($AN801-1)*3+$AO801+5,$AP801+20))),IF(INDIRECT(ADDRESS(($AN801-1)*3+$AO801+5,$AP801+20))="",0,IF(COUNTIF(INDIRECT(ADDRESS(($AN801-1)*36+($AO801-1)*12+6,COLUMN())):INDIRECT(ADDRESS(($AN801-1)*36+($AO801-1)*12+$AP801+4,COLUMN())),INDIRECT(ADDRESS(($AN801-1)*3+$AO801+5,$AP801+20)))&gt;=1,0,INDIRECT(ADDRESS(($AN801-1)*3+$AO801+5,$AP801+20)))))</f>
        <v>0</v>
      </c>
      <c r="AT801" s="468">
        <f ca="1">COUNTIF(INDIRECT("U"&amp;(ROW()+12*(($AN801-1)*3+$AO801)-ROW())/12+5):INDIRECT("AF"&amp;(ROW()+12*(($AN801-1)*3+$AO801)-ROW())/12+5),AS801)</f>
        <v>0</v>
      </c>
      <c r="AU801" s="468">
        <f ca="1">IF(AND(AQ801+AS801&gt;0,AR801+AT801&gt;0),COUNTIF(AU$6:AU800,"&gt;0")+1,0)</f>
        <v>0</v>
      </c>
    </row>
    <row r="802" spans="40:47" x14ac:dyDescent="0.15">
      <c r="AN802" s="468">
        <v>23</v>
      </c>
      <c r="AO802" s="468">
        <v>1</v>
      </c>
      <c r="AP802" s="468">
        <v>5</v>
      </c>
      <c r="AQ802" s="476">
        <f ca="1">IF($AP802=1,IF(INDIRECT(ADDRESS(($AN802-1)*3+$AO802+5,$AP802+7))="",0,INDIRECT(ADDRESS(($AN802-1)*3+$AO802+5,$AP802+7))),IF(INDIRECT(ADDRESS(($AN802-1)*3+$AO802+5,$AP802+7))="",0,IF(COUNTIF(INDIRECT(ADDRESS(($AN802-1)*36+($AO802-1)*12+6,COLUMN())):INDIRECT(ADDRESS(($AN802-1)*36+($AO802-1)*12+$AP802+4,COLUMN())),INDIRECT(ADDRESS(($AN802-1)*3+$AO802+5,$AP802+7)))&gt;=1,0,INDIRECT(ADDRESS(($AN802-1)*3+$AO802+5,$AP802+7)))))</f>
        <v>0</v>
      </c>
      <c r="AR802" s="468">
        <f ca="1">COUNTIF(INDIRECT("H"&amp;(ROW()+12*(($AN802-1)*3+$AO802)-ROW())/12+5):INDIRECT("S"&amp;(ROW()+12*(($AN802-1)*3+$AO802)-ROW())/12+5),AQ802)</f>
        <v>0</v>
      </c>
      <c r="AS802" s="476">
        <f ca="1">IF($AP802=1,IF(INDIRECT(ADDRESS(($AN802-1)*3+$AO802+5,$AP802+20))="",0,INDIRECT(ADDRESS(($AN802-1)*3+$AO802+5,$AP802+20))),IF(INDIRECT(ADDRESS(($AN802-1)*3+$AO802+5,$AP802+20))="",0,IF(COUNTIF(INDIRECT(ADDRESS(($AN802-1)*36+($AO802-1)*12+6,COLUMN())):INDIRECT(ADDRESS(($AN802-1)*36+($AO802-1)*12+$AP802+4,COLUMN())),INDIRECT(ADDRESS(($AN802-1)*3+$AO802+5,$AP802+20)))&gt;=1,0,INDIRECT(ADDRESS(($AN802-1)*3+$AO802+5,$AP802+20)))))</f>
        <v>0</v>
      </c>
      <c r="AT802" s="468">
        <f ca="1">COUNTIF(INDIRECT("U"&amp;(ROW()+12*(($AN802-1)*3+$AO802)-ROW())/12+5):INDIRECT("AF"&amp;(ROW()+12*(($AN802-1)*3+$AO802)-ROW())/12+5),AS802)</f>
        <v>0</v>
      </c>
      <c r="AU802" s="468">
        <f ca="1">IF(AND(AQ802+AS802&gt;0,AR802+AT802&gt;0),COUNTIF(AU$6:AU801,"&gt;0")+1,0)</f>
        <v>0</v>
      </c>
    </row>
    <row r="803" spans="40:47" x14ac:dyDescent="0.15">
      <c r="AN803" s="468">
        <v>23</v>
      </c>
      <c r="AO803" s="468">
        <v>1</v>
      </c>
      <c r="AP803" s="468">
        <v>6</v>
      </c>
      <c r="AQ803" s="476">
        <f ca="1">IF($AP803=1,IF(INDIRECT(ADDRESS(($AN803-1)*3+$AO803+5,$AP803+7))="",0,INDIRECT(ADDRESS(($AN803-1)*3+$AO803+5,$AP803+7))),IF(INDIRECT(ADDRESS(($AN803-1)*3+$AO803+5,$AP803+7))="",0,IF(COUNTIF(INDIRECT(ADDRESS(($AN803-1)*36+($AO803-1)*12+6,COLUMN())):INDIRECT(ADDRESS(($AN803-1)*36+($AO803-1)*12+$AP803+4,COLUMN())),INDIRECT(ADDRESS(($AN803-1)*3+$AO803+5,$AP803+7)))&gt;=1,0,INDIRECT(ADDRESS(($AN803-1)*3+$AO803+5,$AP803+7)))))</f>
        <v>0</v>
      </c>
      <c r="AR803" s="468">
        <f ca="1">COUNTIF(INDIRECT("H"&amp;(ROW()+12*(($AN803-1)*3+$AO803)-ROW())/12+5):INDIRECT("S"&amp;(ROW()+12*(($AN803-1)*3+$AO803)-ROW())/12+5),AQ803)</f>
        <v>0</v>
      </c>
      <c r="AS803" s="476">
        <f ca="1">IF($AP803=1,IF(INDIRECT(ADDRESS(($AN803-1)*3+$AO803+5,$AP803+20))="",0,INDIRECT(ADDRESS(($AN803-1)*3+$AO803+5,$AP803+20))),IF(INDIRECT(ADDRESS(($AN803-1)*3+$AO803+5,$AP803+20))="",0,IF(COUNTIF(INDIRECT(ADDRESS(($AN803-1)*36+($AO803-1)*12+6,COLUMN())):INDIRECT(ADDRESS(($AN803-1)*36+($AO803-1)*12+$AP803+4,COLUMN())),INDIRECT(ADDRESS(($AN803-1)*3+$AO803+5,$AP803+20)))&gt;=1,0,INDIRECT(ADDRESS(($AN803-1)*3+$AO803+5,$AP803+20)))))</f>
        <v>0</v>
      </c>
      <c r="AT803" s="468">
        <f ca="1">COUNTIF(INDIRECT("U"&amp;(ROW()+12*(($AN803-1)*3+$AO803)-ROW())/12+5):INDIRECT("AF"&amp;(ROW()+12*(($AN803-1)*3+$AO803)-ROW())/12+5),AS803)</f>
        <v>0</v>
      </c>
      <c r="AU803" s="468">
        <f ca="1">IF(AND(AQ803+AS803&gt;0,AR803+AT803&gt;0),COUNTIF(AU$6:AU802,"&gt;0")+1,0)</f>
        <v>0</v>
      </c>
    </row>
    <row r="804" spans="40:47" x14ac:dyDescent="0.15">
      <c r="AN804" s="468">
        <v>23</v>
      </c>
      <c r="AO804" s="468">
        <v>1</v>
      </c>
      <c r="AP804" s="468">
        <v>7</v>
      </c>
      <c r="AQ804" s="476">
        <f ca="1">IF($AP804=1,IF(INDIRECT(ADDRESS(($AN804-1)*3+$AO804+5,$AP804+7))="",0,INDIRECT(ADDRESS(($AN804-1)*3+$AO804+5,$AP804+7))),IF(INDIRECT(ADDRESS(($AN804-1)*3+$AO804+5,$AP804+7))="",0,IF(COUNTIF(INDIRECT(ADDRESS(($AN804-1)*36+($AO804-1)*12+6,COLUMN())):INDIRECT(ADDRESS(($AN804-1)*36+($AO804-1)*12+$AP804+4,COLUMN())),INDIRECT(ADDRESS(($AN804-1)*3+$AO804+5,$AP804+7)))&gt;=1,0,INDIRECT(ADDRESS(($AN804-1)*3+$AO804+5,$AP804+7)))))</f>
        <v>0</v>
      </c>
      <c r="AR804" s="468">
        <f ca="1">COUNTIF(INDIRECT("H"&amp;(ROW()+12*(($AN804-1)*3+$AO804)-ROW())/12+5):INDIRECT("S"&amp;(ROW()+12*(($AN804-1)*3+$AO804)-ROW())/12+5),AQ804)</f>
        <v>0</v>
      </c>
      <c r="AS804" s="476">
        <f ca="1">IF($AP804=1,IF(INDIRECT(ADDRESS(($AN804-1)*3+$AO804+5,$AP804+20))="",0,INDIRECT(ADDRESS(($AN804-1)*3+$AO804+5,$AP804+20))),IF(INDIRECT(ADDRESS(($AN804-1)*3+$AO804+5,$AP804+20))="",0,IF(COUNTIF(INDIRECT(ADDRESS(($AN804-1)*36+($AO804-1)*12+6,COLUMN())):INDIRECT(ADDRESS(($AN804-1)*36+($AO804-1)*12+$AP804+4,COLUMN())),INDIRECT(ADDRESS(($AN804-1)*3+$AO804+5,$AP804+20)))&gt;=1,0,INDIRECT(ADDRESS(($AN804-1)*3+$AO804+5,$AP804+20)))))</f>
        <v>0</v>
      </c>
      <c r="AT804" s="468">
        <f ca="1">COUNTIF(INDIRECT("U"&amp;(ROW()+12*(($AN804-1)*3+$AO804)-ROW())/12+5):INDIRECT("AF"&amp;(ROW()+12*(($AN804-1)*3+$AO804)-ROW())/12+5),AS804)</f>
        <v>0</v>
      </c>
      <c r="AU804" s="468">
        <f ca="1">IF(AND(AQ804+AS804&gt;0,AR804+AT804&gt;0),COUNTIF(AU$6:AU803,"&gt;0")+1,0)</f>
        <v>0</v>
      </c>
    </row>
    <row r="805" spans="40:47" x14ac:dyDescent="0.15">
      <c r="AN805" s="468">
        <v>23</v>
      </c>
      <c r="AO805" s="468">
        <v>1</v>
      </c>
      <c r="AP805" s="468">
        <v>8</v>
      </c>
      <c r="AQ805" s="476">
        <f ca="1">IF($AP805=1,IF(INDIRECT(ADDRESS(($AN805-1)*3+$AO805+5,$AP805+7))="",0,INDIRECT(ADDRESS(($AN805-1)*3+$AO805+5,$AP805+7))),IF(INDIRECT(ADDRESS(($AN805-1)*3+$AO805+5,$AP805+7))="",0,IF(COUNTIF(INDIRECT(ADDRESS(($AN805-1)*36+($AO805-1)*12+6,COLUMN())):INDIRECT(ADDRESS(($AN805-1)*36+($AO805-1)*12+$AP805+4,COLUMN())),INDIRECT(ADDRESS(($AN805-1)*3+$AO805+5,$AP805+7)))&gt;=1,0,INDIRECT(ADDRESS(($AN805-1)*3+$AO805+5,$AP805+7)))))</f>
        <v>0</v>
      </c>
      <c r="AR805" s="468">
        <f ca="1">COUNTIF(INDIRECT("H"&amp;(ROW()+12*(($AN805-1)*3+$AO805)-ROW())/12+5):INDIRECT("S"&amp;(ROW()+12*(($AN805-1)*3+$AO805)-ROW())/12+5),AQ805)</f>
        <v>0</v>
      </c>
      <c r="AS805" s="476">
        <f ca="1">IF($AP805=1,IF(INDIRECT(ADDRESS(($AN805-1)*3+$AO805+5,$AP805+20))="",0,INDIRECT(ADDRESS(($AN805-1)*3+$AO805+5,$AP805+20))),IF(INDIRECT(ADDRESS(($AN805-1)*3+$AO805+5,$AP805+20))="",0,IF(COUNTIF(INDIRECT(ADDRESS(($AN805-1)*36+($AO805-1)*12+6,COLUMN())):INDIRECT(ADDRESS(($AN805-1)*36+($AO805-1)*12+$AP805+4,COLUMN())),INDIRECT(ADDRESS(($AN805-1)*3+$AO805+5,$AP805+20)))&gt;=1,0,INDIRECT(ADDRESS(($AN805-1)*3+$AO805+5,$AP805+20)))))</f>
        <v>0</v>
      </c>
      <c r="AT805" s="468">
        <f ca="1">COUNTIF(INDIRECT("U"&amp;(ROW()+12*(($AN805-1)*3+$AO805)-ROW())/12+5):INDIRECT("AF"&amp;(ROW()+12*(($AN805-1)*3+$AO805)-ROW())/12+5),AS805)</f>
        <v>0</v>
      </c>
      <c r="AU805" s="468">
        <f ca="1">IF(AND(AQ805+AS805&gt;0,AR805+AT805&gt;0),COUNTIF(AU$6:AU804,"&gt;0")+1,0)</f>
        <v>0</v>
      </c>
    </row>
    <row r="806" spans="40:47" x14ac:dyDescent="0.15">
      <c r="AN806" s="468">
        <v>23</v>
      </c>
      <c r="AO806" s="468">
        <v>1</v>
      </c>
      <c r="AP806" s="468">
        <v>9</v>
      </c>
      <c r="AQ806" s="476">
        <f ca="1">IF($AP806=1,IF(INDIRECT(ADDRESS(($AN806-1)*3+$AO806+5,$AP806+7))="",0,INDIRECT(ADDRESS(($AN806-1)*3+$AO806+5,$AP806+7))),IF(INDIRECT(ADDRESS(($AN806-1)*3+$AO806+5,$AP806+7))="",0,IF(COUNTIF(INDIRECT(ADDRESS(($AN806-1)*36+($AO806-1)*12+6,COLUMN())):INDIRECT(ADDRESS(($AN806-1)*36+($AO806-1)*12+$AP806+4,COLUMN())),INDIRECT(ADDRESS(($AN806-1)*3+$AO806+5,$AP806+7)))&gt;=1,0,INDIRECT(ADDRESS(($AN806-1)*3+$AO806+5,$AP806+7)))))</f>
        <v>0</v>
      </c>
      <c r="AR806" s="468">
        <f ca="1">COUNTIF(INDIRECT("H"&amp;(ROW()+12*(($AN806-1)*3+$AO806)-ROW())/12+5):INDIRECT("S"&amp;(ROW()+12*(($AN806-1)*3+$AO806)-ROW())/12+5),AQ806)</f>
        <v>0</v>
      </c>
      <c r="AS806" s="476">
        <f ca="1">IF($AP806=1,IF(INDIRECT(ADDRESS(($AN806-1)*3+$AO806+5,$AP806+20))="",0,INDIRECT(ADDRESS(($AN806-1)*3+$AO806+5,$AP806+20))),IF(INDIRECT(ADDRESS(($AN806-1)*3+$AO806+5,$AP806+20))="",0,IF(COUNTIF(INDIRECT(ADDRESS(($AN806-1)*36+($AO806-1)*12+6,COLUMN())):INDIRECT(ADDRESS(($AN806-1)*36+($AO806-1)*12+$AP806+4,COLUMN())),INDIRECT(ADDRESS(($AN806-1)*3+$AO806+5,$AP806+20)))&gt;=1,0,INDIRECT(ADDRESS(($AN806-1)*3+$AO806+5,$AP806+20)))))</f>
        <v>0</v>
      </c>
      <c r="AT806" s="468">
        <f ca="1">COUNTIF(INDIRECT("U"&amp;(ROW()+12*(($AN806-1)*3+$AO806)-ROW())/12+5):INDIRECT("AF"&amp;(ROW()+12*(($AN806-1)*3+$AO806)-ROW())/12+5),AS806)</f>
        <v>0</v>
      </c>
      <c r="AU806" s="468">
        <f ca="1">IF(AND(AQ806+AS806&gt;0,AR806+AT806&gt;0),COUNTIF(AU$6:AU805,"&gt;0")+1,0)</f>
        <v>0</v>
      </c>
    </row>
    <row r="807" spans="40:47" x14ac:dyDescent="0.15">
      <c r="AN807" s="468">
        <v>23</v>
      </c>
      <c r="AO807" s="468">
        <v>1</v>
      </c>
      <c r="AP807" s="468">
        <v>10</v>
      </c>
      <c r="AQ807" s="476">
        <f ca="1">IF($AP807=1,IF(INDIRECT(ADDRESS(($AN807-1)*3+$AO807+5,$AP807+7))="",0,INDIRECT(ADDRESS(($AN807-1)*3+$AO807+5,$AP807+7))),IF(INDIRECT(ADDRESS(($AN807-1)*3+$AO807+5,$AP807+7))="",0,IF(COUNTIF(INDIRECT(ADDRESS(($AN807-1)*36+($AO807-1)*12+6,COLUMN())):INDIRECT(ADDRESS(($AN807-1)*36+($AO807-1)*12+$AP807+4,COLUMN())),INDIRECT(ADDRESS(($AN807-1)*3+$AO807+5,$AP807+7)))&gt;=1,0,INDIRECT(ADDRESS(($AN807-1)*3+$AO807+5,$AP807+7)))))</f>
        <v>0</v>
      </c>
      <c r="AR807" s="468">
        <f ca="1">COUNTIF(INDIRECT("H"&amp;(ROW()+12*(($AN807-1)*3+$AO807)-ROW())/12+5):INDIRECT("S"&amp;(ROW()+12*(($AN807-1)*3+$AO807)-ROW())/12+5),AQ807)</f>
        <v>0</v>
      </c>
      <c r="AS807" s="476">
        <f ca="1">IF($AP807=1,IF(INDIRECT(ADDRESS(($AN807-1)*3+$AO807+5,$AP807+20))="",0,INDIRECT(ADDRESS(($AN807-1)*3+$AO807+5,$AP807+20))),IF(INDIRECT(ADDRESS(($AN807-1)*3+$AO807+5,$AP807+20))="",0,IF(COUNTIF(INDIRECT(ADDRESS(($AN807-1)*36+($AO807-1)*12+6,COLUMN())):INDIRECT(ADDRESS(($AN807-1)*36+($AO807-1)*12+$AP807+4,COLUMN())),INDIRECT(ADDRESS(($AN807-1)*3+$AO807+5,$AP807+20)))&gt;=1,0,INDIRECT(ADDRESS(($AN807-1)*3+$AO807+5,$AP807+20)))))</f>
        <v>0</v>
      </c>
      <c r="AT807" s="468">
        <f ca="1">COUNTIF(INDIRECT("U"&amp;(ROW()+12*(($AN807-1)*3+$AO807)-ROW())/12+5):INDIRECT("AF"&amp;(ROW()+12*(($AN807-1)*3+$AO807)-ROW())/12+5),AS807)</f>
        <v>0</v>
      </c>
      <c r="AU807" s="468">
        <f ca="1">IF(AND(AQ807+AS807&gt;0,AR807+AT807&gt;0),COUNTIF(AU$6:AU806,"&gt;0")+1,0)</f>
        <v>0</v>
      </c>
    </row>
    <row r="808" spans="40:47" x14ac:dyDescent="0.15">
      <c r="AN808" s="468">
        <v>23</v>
      </c>
      <c r="AO808" s="468">
        <v>1</v>
      </c>
      <c r="AP808" s="468">
        <v>11</v>
      </c>
      <c r="AQ808" s="476">
        <f ca="1">IF($AP808=1,IF(INDIRECT(ADDRESS(($AN808-1)*3+$AO808+5,$AP808+7))="",0,INDIRECT(ADDRESS(($AN808-1)*3+$AO808+5,$AP808+7))),IF(INDIRECT(ADDRESS(($AN808-1)*3+$AO808+5,$AP808+7))="",0,IF(COUNTIF(INDIRECT(ADDRESS(($AN808-1)*36+($AO808-1)*12+6,COLUMN())):INDIRECT(ADDRESS(($AN808-1)*36+($AO808-1)*12+$AP808+4,COLUMN())),INDIRECT(ADDRESS(($AN808-1)*3+$AO808+5,$AP808+7)))&gt;=1,0,INDIRECT(ADDRESS(($AN808-1)*3+$AO808+5,$AP808+7)))))</f>
        <v>0</v>
      </c>
      <c r="AR808" s="468">
        <f ca="1">COUNTIF(INDIRECT("H"&amp;(ROW()+12*(($AN808-1)*3+$AO808)-ROW())/12+5):INDIRECT("S"&amp;(ROW()+12*(($AN808-1)*3+$AO808)-ROW())/12+5),AQ808)</f>
        <v>0</v>
      </c>
      <c r="AS808" s="476">
        <f ca="1">IF($AP808=1,IF(INDIRECT(ADDRESS(($AN808-1)*3+$AO808+5,$AP808+20))="",0,INDIRECT(ADDRESS(($AN808-1)*3+$AO808+5,$AP808+20))),IF(INDIRECT(ADDRESS(($AN808-1)*3+$AO808+5,$AP808+20))="",0,IF(COUNTIF(INDIRECT(ADDRESS(($AN808-1)*36+($AO808-1)*12+6,COLUMN())):INDIRECT(ADDRESS(($AN808-1)*36+($AO808-1)*12+$AP808+4,COLUMN())),INDIRECT(ADDRESS(($AN808-1)*3+$AO808+5,$AP808+20)))&gt;=1,0,INDIRECT(ADDRESS(($AN808-1)*3+$AO808+5,$AP808+20)))))</f>
        <v>0</v>
      </c>
      <c r="AT808" s="468">
        <f ca="1">COUNTIF(INDIRECT("U"&amp;(ROW()+12*(($AN808-1)*3+$AO808)-ROW())/12+5):INDIRECT("AF"&amp;(ROW()+12*(($AN808-1)*3+$AO808)-ROW())/12+5),AS808)</f>
        <v>0</v>
      </c>
      <c r="AU808" s="468">
        <f ca="1">IF(AND(AQ808+AS808&gt;0,AR808+AT808&gt;0),COUNTIF(AU$6:AU807,"&gt;0")+1,0)</f>
        <v>0</v>
      </c>
    </row>
    <row r="809" spans="40:47" x14ac:dyDescent="0.15">
      <c r="AN809" s="468">
        <v>23</v>
      </c>
      <c r="AO809" s="468">
        <v>1</v>
      </c>
      <c r="AP809" s="468">
        <v>12</v>
      </c>
      <c r="AQ809" s="476">
        <f ca="1">IF($AP809=1,IF(INDIRECT(ADDRESS(($AN809-1)*3+$AO809+5,$AP809+7))="",0,INDIRECT(ADDRESS(($AN809-1)*3+$AO809+5,$AP809+7))),IF(INDIRECT(ADDRESS(($AN809-1)*3+$AO809+5,$AP809+7))="",0,IF(COUNTIF(INDIRECT(ADDRESS(($AN809-1)*36+($AO809-1)*12+6,COLUMN())):INDIRECT(ADDRESS(($AN809-1)*36+($AO809-1)*12+$AP809+4,COLUMN())),INDIRECT(ADDRESS(($AN809-1)*3+$AO809+5,$AP809+7)))&gt;=1,0,INDIRECT(ADDRESS(($AN809-1)*3+$AO809+5,$AP809+7)))))</f>
        <v>0</v>
      </c>
      <c r="AR809" s="468">
        <f ca="1">COUNTIF(INDIRECT("H"&amp;(ROW()+12*(($AN809-1)*3+$AO809)-ROW())/12+5):INDIRECT("S"&amp;(ROW()+12*(($AN809-1)*3+$AO809)-ROW())/12+5),AQ809)</f>
        <v>0</v>
      </c>
      <c r="AS809" s="476">
        <f ca="1">IF($AP809=1,IF(INDIRECT(ADDRESS(($AN809-1)*3+$AO809+5,$AP809+20))="",0,INDIRECT(ADDRESS(($AN809-1)*3+$AO809+5,$AP809+20))),IF(INDIRECT(ADDRESS(($AN809-1)*3+$AO809+5,$AP809+20))="",0,IF(COUNTIF(INDIRECT(ADDRESS(($AN809-1)*36+($AO809-1)*12+6,COLUMN())):INDIRECT(ADDRESS(($AN809-1)*36+($AO809-1)*12+$AP809+4,COLUMN())),INDIRECT(ADDRESS(($AN809-1)*3+$AO809+5,$AP809+20)))&gt;=1,0,INDIRECT(ADDRESS(($AN809-1)*3+$AO809+5,$AP809+20)))))</f>
        <v>0</v>
      </c>
      <c r="AT809" s="468">
        <f ca="1">COUNTIF(INDIRECT("U"&amp;(ROW()+12*(($AN809-1)*3+$AO809)-ROW())/12+5):INDIRECT("AF"&amp;(ROW()+12*(($AN809-1)*3+$AO809)-ROW())/12+5),AS809)</f>
        <v>0</v>
      </c>
      <c r="AU809" s="468">
        <f ca="1">IF(AND(AQ809+AS809&gt;0,AR809+AT809&gt;0),COUNTIF(AU$6:AU808,"&gt;0")+1,0)</f>
        <v>0</v>
      </c>
    </row>
    <row r="810" spans="40:47" x14ac:dyDescent="0.15">
      <c r="AN810" s="468">
        <v>23</v>
      </c>
      <c r="AO810" s="468">
        <v>2</v>
      </c>
      <c r="AP810" s="468">
        <v>1</v>
      </c>
      <c r="AQ810" s="476">
        <f ca="1">IF($AP810=1,IF(INDIRECT(ADDRESS(($AN810-1)*3+$AO810+5,$AP810+7))="",0,INDIRECT(ADDRESS(($AN810-1)*3+$AO810+5,$AP810+7))),IF(INDIRECT(ADDRESS(($AN810-1)*3+$AO810+5,$AP810+7))="",0,IF(COUNTIF(INDIRECT(ADDRESS(($AN810-1)*36+($AO810-1)*12+6,COLUMN())):INDIRECT(ADDRESS(($AN810-1)*36+($AO810-1)*12+$AP810+4,COLUMN())),INDIRECT(ADDRESS(($AN810-1)*3+$AO810+5,$AP810+7)))&gt;=1,0,INDIRECT(ADDRESS(($AN810-1)*3+$AO810+5,$AP810+7)))))</f>
        <v>0</v>
      </c>
      <c r="AR810" s="468">
        <f ca="1">COUNTIF(INDIRECT("H"&amp;(ROW()+12*(($AN810-1)*3+$AO810)-ROW())/12+5):INDIRECT("S"&amp;(ROW()+12*(($AN810-1)*3+$AO810)-ROW())/12+5),AQ810)</f>
        <v>0</v>
      </c>
      <c r="AS810" s="476">
        <f ca="1">IF($AP810=1,IF(INDIRECT(ADDRESS(($AN810-1)*3+$AO810+5,$AP810+20))="",0,INDIRECT(ADDRESS(($AN810-1)*3+$AO810+5,$AP810+20))),IF(INDIRECT(ADDRESS(($AN810-1)*3+$AO810+5,$AP810+20))="",0,IF(COUNTIF(INDIRECT(ADDRESS(($AN810-1)*36+($AO810-1)*12+6,COLUMN())):INDIRECT(ADDRESS(($AN810-1)*36+($AO810-1)*12+$AP810+4,COLUMN())),INDIRECT(ADDRESS(($AN810-1)*3+$AO810+5,$AP810+20)))&gt;=1,0,INDIRECT(ADDRESS(($AN810-1)*3+$AO810+5,$AP810+20)))))</f>
        <v>0</v>
      </c>
      <c r="AT810" s="468">
        <f ca="1">COUNTIF(INDIRECT("U"&amp;(ROW()+12*(($AN810-1)*3+$AO810)-ROW())/12+5):INDIRECT("AF"&amp;(ROW()+12*(($AN810-1)*3+$AO810)-ROW())/12+5),AS810)</f>
        <v>0</v>
      </c>
      <c r="AU810" s="468">
        <f ca="1">IF(AND(AQ810+AS810&gt;0,AR810+AT810&gt;0),COUNTIF(AU$6:AU809,"&gt;0")+1,0)</f>
        <v>0</v>
      </c>
    </row>
    <row r="811" spans="40:47" x14ac:dyDescent="0.15">
      <c r="AN811" s="468">
        <v>23</v>
      </c>
      <c r="AO811" s="468">
        <v>2</v>
      </c>
      <c r="AP811" s="468">
        <v>2</v>
      </c>
      <c r="AQ811" s="476">
        <f ca="1">IF($AP811=1,IF(INDIRECT(ADDRESS(($AN811-1)*3+$AO811+5,$AP811+7))="",0,INDIRECT(ADDRESS(($AN811-1)*3+$AO811+5,$AP811+7))),IF(INDIRECT(ADDRESS(($AN811-1)*3+$AO811+5,$AP811+7))="",0,IF(COUNTIF(INDIRECT(ADDRESS(($AN811-1)*36+($AO811-1)*12+6,COLUMN())):INDIRECT(ADDRESS(($AN811-1)*36+($AO811-1)*12+$AP811+4,COLUMN())),INDIRECT(ADDRESS(($AN811-1)*3+$AO811+5,$AP811+7)))&gt;=1,0,INDIRECT(ADDRESS(($AN811-1)*3+$AO811+5,$AP811+7)))))</f>
        <v>0</v>
      </c>
      <c r="AR811" s="468">
        <f ca="1">COUNTIF(INDIRECT("H"&amp;(ROW()+12*(($AN811-1)*3+$AO811)-ROW())/12+5):INDIRECT("S"&amp;(ROW()+12*(($AN811-1)*3+$AO811)-ROW())/12+5),AQ811)</f>
        <v>0</v>
      </c>
      <c r="AS811" s="476">
        <f ca="1">IF($AP811=1,IF(INDIRECT(ADDRESS(($AN811-1)*3+$AO811+5,$AP811+20))="",0,INDIRECT(ADDRESS(($AN811-1)*3+$AO811+5,$AP811+20))),IF(INDIRECT(ADDRESS(($AN811-1)*3+$AO811+5,$AP811+20))="",0,IF(COUNTIF(INDIRECT(ADDRESS(($AN811-1)*36+($AO811-1)*12+6,COLUMN())):INDIRECT(ADDRESS(($AN811-1)*36+($AO811-1)*12+$AP811+4,COLUMN())),INDIRECT(ADDRESS(($AN811-1)*3+$AO811+5,$AP811+20)))&gt;=1,0,INDIRECT(ADDRESS(($AN811-1)*3+$AO811+5,$AP811+20)))))</f>
        <v>0</v>
      </c>
      <c r="AT811" s="468">
        <f ca="1">COUNTIF(INDIRECT("U"&amp;(ROW()+12*(($AN811-1)*3+$AO811)-ROW())/12+5):INDIRECT("AF"&amp;(ROW()+12*(($AN811-1)*3+$AO811)-ROW())/12+5),AS811)</f>
        <v>0</v>
      </c>
      <c r="AU811" s="468">
        <f ca="1">IF(AND(AQ811+AS811&gt;0,AR811+AT811&gt;0),COUNTIF(AU$6:AU810,"&gt;0")+1,0)</f>
        <v>0</v>
      </c>
    </row>
    <row r="812" spans="40:47" x14ac:dyDescent="0.15">
      <c r="AN812" s="468">
        <v>23</v>
      </c>
      <c r="AO812" s="468">
        <v>2</v>
      </c>
      <c r="AP812" s="468">
        <v>3</v>
      </c>
      <c r="AQ812" s="476">
        <f ca="1">IF($AP812=1,IF(INDIRECT(ADDRESS(($AN812-1)*3+$AO812+5,$AP812+7))="",0,INDIRECT(ADDRESS(($AN812-1)*3+$AO812+5,$AP812+7))),IF(INDIRECT(ADDRESS(($AN812-1)*3+$AO812+5,$AP812+7))="",0,IF(COUNTIF(INDIRECT(ADDRESS(($AN812-1)*36+($AO812-1)*12+6,COLUMN())):INDIRECT(ADDRESS(($AN812-1)*36+($AO812-1)*12+$AP812+4,COLUMN())),INDIRECT(ADDRESS(($AN812-1)*3+$AO812+5,$AP812+7)))&gt;=1,0,INDIRECT(ADDRESS(($AN812-1)*3+$AO812+5,$AP812+7)))))</f>
        <v>0</v>
      </c>
      <c r="AR812" s="468">
        <f ca="1">COUNTIF(INDIRECT("H"&amp;(ROW()+12*(($AN812-1)*3+$AO812)-ROW())/12+5):INDIRECT("S"&amp;(ROW()+12*(($AN812-1)*3+$AO812)-ROW())/12+5),AQ812)</f>
        <v>0</v>
      </c>
      <c r="AS812" s="476">
        <f ca="1">IF($AP812=1,IF(INDIRECT(ADDRESS(($AN812-1)*3+$AO812+5,$AP812+20))="",0,INDIRECT(ADDRESS(($AN812-1)*3+$AO812+5,$AP812+20))),IF(INDIRECT(ADDRESS(($AN812-1)*3+$AO812+5,$AP812+20))="",0,IF(COUNTIF(INDIRECT(ADDRESS(($AN812-1)*36+($AO812-1)*12+6,COLUMN())):INDIRECT(ADDRESS(($AN812-1)*36+($AO812-1)*12+$AP812+4,COLUMN())),INDIRECT(ADDRESS(($AN812-1)*3+$AO812+5,$AP812+20)))&gt;=1,0,INDIRECT(ADDRESS(($AN812-1)*3+$AO812+5,$AP812+20)))))</f>
        <v>0</v>
      </c>
      <c r="AT812" s="468">
        <f ca="1">COUNTIF(INDIRECT("U"&amp;(ROW()+12*(($AN812-1)*3+$AO812)-ROW())/12+5):INDIRECT("AF"&amp;(ROW()+12*(($AN812-1)*3+$AO812)-ROW())/12+5),AS812)</f>
        <v>0</v>
      </c>
      <c r="AU812" s="468">
        <f ca="1">IF(AND(AQ812+AS812&gt;0,AR812+AT812&gt;0),COUNTIF(AU$6:AU811,"&gt;0")+1,0)</f>
        <v>0</v>
      </c>
    </row>
    <row r="813" spans="40:47" x14ac:dyDescent="0.15">
      <c r="AN813" s="468">
        <v>23</v>
      </c>
      <c r="AO813" s="468">
        <v>2</v>
      </c>
      <c r="AP813" s="468">
        <v>4</v>
      </c>
      <c r="AQ813" s="476">
        <f ca="1">IF($AP813=1,IF(INDIRECT(ADDRESS(($AN813-1)*3+$AO813+5,$AP813+7))="",0,INDIRECT(ADDRESS(($AN813-1)*3+$AO813+5,$AP813+7))),IF(INDIRECT(ADDRESS(($AN813-1)*3+$AO813+5,$AP813+7))="",0,IF(COUNTIF(INDIRECT(ADDRESS(($AN813-1)*36+($AO813-1)*12+6,COLUMN())):INDIRECT(ADDRESS(($AN813-1)*36+($AO813-1)*12+$AP813+4,COLUMN())),INDIRECT(ADDRESS(($AN813-1)*3+$AO813+5,$AP813+7)))&gt;=1,0,INDIRECT(ADDRESS(($AN813-1)*3+$AO813+5,$AP813+7)))))</f>
        <v>0</v>
      </c>
      <c r="AR813" s="468">
        <f ca="1">COUNTIF(INDIRECT("H"&amp;(ROW()+12*(($AN813-1)*3+$AO813)-ROW())/12+5):INDIRECT("S"&amp;(ROW()+12*(($AN813-1)*3+$AO813)-ROW())/12+5),AQ813)</f>
        <v>0</v>
      </c>
      <c r="AS813" s="476">
        <f ca="1">IF($AP813=1,IF(INDIRECT(ADDRESS(($AN813-1)*3+$AO813+5,$AP813+20))="",0,INDIRECT(ADDRESS(($AN813-1)*3+$AO813+5,$AP813+20))),IF(INDIRECT(ADDRESS(($AN813-1)*3+$AO813+5,$AP813+20))="",0,IF(COUNTIF(INDIRECT(ADDRESS(($AN813-1)*36+($AO813-1)*12+6,COLUMN())):INDIRECT(ADDRESS(($AN813-1)*36+($AO813-1)*12+$AP813+4,COLUMN())),INDIRECT(ADDRESS(($AN813-1)*3+$AO813+5,$AP813+20)))&gt;=1,0,INDIRECT(ADDRESS(($AN813-1)*3+$AO813+5,$AP813+20)))))</f>
        <v>0</v>
      </c>
      <c r="AT813" s="468">
        <f ca="1">COUNTIF(INDIRECT("U"&amp;(ROW()+12*(($AN813-1)*3+$AO813)-ROW())/12+5):INDIRECT("AF"&amp;(ROW()+12*(($AN813-1)*3+$AO813)-ROW())/12+5),AS813)</f>
        <v>0</v>
      </c>
      <c r="AU813" s="468">
        <f ca="1">IF(AND(AQ813+AS813&gt;0,AR813+AT813&gt;0),COUNTIF(AU$6:AU812,"&gt;0")+1,0)</f>
        <v>0</v>
      </c>
    </row>
    <row r="814" spans="40:47" x14ac:dyDescent="0.15">
      <c r="AN814" s="468">
        <v>23</v>
      </c>
      <c r="AO814" s="468">
        <v>2</v>
      </c>
      <c r="AP814" s="468">
        <v>5</v>
      </c>
      <c r="AQ814" s="476">
        <f ca="1">IF($AP814=1,IF(INDIRECT(ADDRESS(($AN814-1)*3+$AO814+5,$AP814+7))="",0,INDIRECT(ADDRESS(($AN814-1)*3+$AO814+5,$AP814+7))),IF(INDIRECT(ADDRESS(($AN814-1)*3+$AO814+5,$AP814+7))="",0,IF(COUNTIF(INDIRECT(ADDRESS(($AN814-1)*36+($AO814-1)*12+6,COLUMN())):INDIRECT(ADDRESS(($AN814-1)*36+($AO814-1)*12+$AP814+4,COLUMN())),INDIRECT(ADDRESS(($AN814-1)*3+$AO814+5,$AP814+7)))&gt;=1,0,INDIRECT(ADDRESS(($AN814-1)*3+$AO814+5,$AP814+7)))))</f>
        <v>0</v>
      </c>
      <c r="AR814" s="468">
        <f ca="1">COUNTIF(INDIRECT("H"&amp;(ROW()+12*(($AN814-1)*3+$AO814)-ROW())/12+5):INDIRECT("S"&amp;(ROW()+12*(($AN814-1)*3+$AO814)-ROW())/12+5),AQ814)</f>
        <v>0</v>
      </c>
      <c r="AS814" s="476">
        <f ca="1">IF($AP814=1,IF(INDIRECT(ADDRESS(($AN814-1)*3+$AO814+5,$AP814+20))="",0,INDIRECT(ADDRESS(($AN814-1)*3+$AO814+5,$AP814+20))),IF(INDIRECT(ADDRESS(($AN814-1)*3+$AO814+5,$AP814+20))="",0,IF(COUNTIF(INDIRECT(ADDRESS(($AN814-1)*36+($AO814-1)*12+6,COLUMN())):INDIRECT(ADDRESS(($AN814-1)*36+($AO814-1)*12+$AP814+4,COLUMN())),INDIRECT(ADDRESS(($AN814-1)*3+$AO814+5,$AP814+20)))&gt;=1,0,INDIRECT(ADDRESS(($AN814-1)*3+$AO814+5,$AP814+20)))))</f>
        <v>0</v>
      </c>
      <c r="AT814" s="468">
        <f ca="1">COUNTIF(INDIRECT("U"&amp;(ROW()+12*(($AN814-1)*3+$AO814)-ROW())/12+5):INDIRECT("AF"&amp;(ROW()+12*(($AN814-1)*3+$AO814)-ROW())/12+5),AS814)</f>
        <v>0</v>
      </c>
      <c r="AU814" s="468">
        <f ca="1">IF(AND(AQ814+AS814&gt;0,AR814+AT814&gt;0),COUNTIF(AU$6:AU813,"&gt;0")+1,0)</f>
        <v>0</v>
      </c>
    </row>
    <row r="815" spans="40:47" x14ac:dyDescent="0.15">
      <c r="AN815" s="468">
        <v>23</v>
      </c>
      <c r="AO815" s="468">
        <v>2</v>
      </c>
      <c r="AP815" s="468">
        <v>6</v>
      </c>
      <c r="AQ815" s="476">
        <f ca="1">IF($AP815=1,IF(INDIRECT(ADDRESS(($AN815-1)*3+$AO815+5,$AP815+7))="",0,INDIRECT(ADDRESS(($AN815-1)*3+$AO815+5,$AP815+7))),IF(INDIRECT(ADDRESS(($AN815-1)*3+$AO815+5,$AP815+7))="",0,IF(COUNTIF(INDIRECT(ADDRESS(($AN815-1)*36+($AO815-1)*12+6,COLUMN())):INDIRECT(ADDRESS(($AN815-1)*36+($AO815-1)*12+$AP815+4,COLUMN())),INDIRECT(ADDRESS(($AN815-1)*3+$AO815+5,$AP815+7)))&gt;=1,0,INDIRECT(ADDRESS(($AN815-1)*3+$AO815+5,$AP815+7)))))</f>
        <v>0</v>
      </c>
      <c r="AR815" s="468">
        <f ca="1">COUNTIF(INDIRECT("H"&amp;(ROW()+12*(($AN815-1)*3+$AO815)-ROW())/12+5):INDIRECT("S"&amp;(ROW()+12*(($AN815-1)*3+$AO815)-ROW())/12+5),AQ815)</f>
        <v>0</v>
      </c>
      <c r="AS815" s="476">
        <f ca="1">IF($AP815=1,IF(INDIRECT(ADDRESS(($AN815-1)*3+$AO815+5,$AP815+20))="",0,INDIRECT(ADDRESS(($AN815-1)*3+$AO815+5,$AP815+20))),IF(INDIRECT(ADDRESS(($AN815-1)*3+$AO815+5,$AP815+20))="",0,IF(COUNTIF(INDIRECT(ADDRESS(($AN815-1)*36+($AO815-1)*12+6,COLUMN())):INDIRECT(ADDRESS(($AN815-1)*36+($AO815-1)*12+$AP815+4,COLUMN())),INDIRECT(ADDRESS(($AN815-1)*3+$AO815+5,$AP815+20)))&gt;=1,0,INDIRECT(ADDRESS(($AN815-1)*3+$AO815+5,$AP815+20)))))</f>
        <v>0</v>
      </c>
      <c r="AT815" s="468">
        <f ca="1">COUNTIF(INDIRECT("U"&amp;(ROW()+12*(($AN815-1)*3+$AO815)-ROW())/12+5):INDIRECT("AF"&amp;(ROW()+12*(($AN815-1)*3+$AO815)-ROW())/12+5),AS815)</f>
        <v>0</v>
      </c>
      <c r="AU815" s="468">
        <f ca="1">IF(AND(AQ815+AS815&gt;0,AR815+AT815&gt;0),COUNTIF(AU$6:AU814,"&gt;0")+1,0)</f>
        <v>0</v>
      </c>
    </row>
    <row r="816" spans="40:47" x14ac:dyDescent="0.15">
      <c r="AN816" s="468">
        <v>23</v>
      </c>
      <c r="AO816" s="468">
        <v>2</v>
      </c>
      <c r="AP816" s="468">
        <v>7</v>
      </c>
      <c r="AQ816" s="476">
        <f ca="1">IF($AP816=1,IF(INDIRECT(ADDRESS(($AN816-1)*3+$AO816+5,$AP816+7))="",0,INDIRECT(ADDRESS(($AN816-1)*3+$AO816+5,$AP816+7))),IF(INDIRECT(ADDRESS(($AN816-1)*3+$AO816+5,$AP816+7))="",0,IF(COUNTIF(INDIRECT(ADDRESS(($AN816-1)*36+($AO816-1)*12+6,COLUMN())):INDIRECT(ADDRESS(($AN816-1)*36+($AO816-1)*12+$AP816+4,COLUMN())),INDIRECT(ADDRESS(($AN816-1)*3+$AO816+5,$AP816+7)))&gt;=1,0,INDIRECT(ADDRESS(($AN816-1)*3+$AO816+5,$AP816+7)))))</f>
        <v>0</v>
      </c>
      <c r="AR816" s="468">
        <f ca="1">COUNTIF(INDIRECT("H"&amp;(ROW()+12*(($AN816-1)*3+$AO816)-ROW())/12+5):INDIRECT("S"&amp;(ROW()+12*(($AN816-1)*3+$AO816)-ROW())/12+5),AQ816)</f>
        <v>0</v>
      </c>
      <c r="AS816" s="476">
        <f ca="1">IF($AP816=1,IF(INDIRECT(ADDRESS(($AN816-1)*3+$AO816+5,$AP816+20))="",0,INDIRECT(ADDRESS(($AN816-1)*3+$AO816+5,$AP816+20))),IF(INDIRECT(ADDRESS(($AN816-1)*3+$AO816+5,$AP816+20))="",0,IF(COUNTIF(INDIRECT(ADDRESS(($AN816-1)*36+($AO816-1)*12+6,COLUMN())):INDIRECT(ADDRESS(($AN816-1)*36+($AO816-1)*12+$AP816+4,COLUMN())),INDIRECT(ADDRESS(($AN816-1)*3+$AO816+5,$AP816+20)))&gt;=1,0,INDIRECT(ADDRESS(($AN816-1)*3+$AO816+5,$AP816+20)))))</f>
        <v>0</v>
      </c>
      <c r="AT816" s="468">
        <f ca="1">COUNTIF(INDIRECT("U"&amp;(ROW()+12*(($AN816-1)*3+$AO816)-ROW())/12+5):INDIRECT("AF"&amp;(ROW()+12*(($AN816-1)*3+$AO816)-ROW())/12+5),AS816)</f>
        <v>0</v>
      </c>
      <c r="AU816" s="468">
        <f ca="1">IF(AND(AQ816+AS816&gt;0,AR816+AT816&gt;0),COUNTIF(AU$6:AU815,"&gt;0")+1,0)</f>
        <v>0</v>
      </c>
    </row>
    <row r="817" spans="40:47" x14ac:dyDescent="0.15">
      <c r="AN817" s="468">
        <v>23</v>
      </c>
      <c r="AO817" s="468">
        <v>2</v>
      </c>
      <c r="AP817" s="468">
        <v>8</v>
      </c>
      <c r="AQ817" s="476">
        <f ca="1">IF($AP817=1,IF(INDIRECT(ADDRESS(($AN817-1)*3+$AO817+5,$AP817+7))="",0,INDIRECT(ADDRESS(($AN817-1)*3+$AO817+5,$AP817+7))),IF(INDIRECT(ADDRESS(($AN817-1)*3+$AO817+5,$AP817+7))="",0,IF(COUNTIF(INDIRECT(ADDRESS(($AN817-1)*36+($AO817-1)*12+6,COLUMN())):INDIRECT(ADDRESS(($AN817-1)*36+($AO817-1)*12+$AP817+4,COLUMN())),INDIRECT(ADDRESS(($AN817-1)*3+$AO817+5,$AP817+7)))&gt;=1,0,INDIRECT(ADDRESS(($AN817-1)*3+$AO817+5,$AP817+7)))))</f>
        <v>0</v>
      </c>
      <c r="AR817" s="468">
        <f ca="1">COUNTIF(INDIRECT("H"&amp;(ROW()+12*(($AN817-1)*3+$AO817)-ROW())/12+5):INDIRECT("S"&amp;(ROW()+12*(($AN817-1)*3+$AO817)-ROW())/12+5),AQ817)</f>
        <v>0</v>
      </c>
      <c r="AS817" s="476">
        <f ca="1">IF($AP817=1,IF(INDIRECT(ADDRESS(($AN817-1)*3+$AO817+5,$AP817+20))="",0,INDIRECT(ADDRESS(($AN817-1)*3+$AO817+5,$AP817+20))),IF(INDIRECT(ADDRESS(($AN817-1)*3+$AO817+5,$AP817+20))="",0,IF(COUNTIF(INDIRECT(ADDRESS(($AN817-1)*36+($AO817-1)*12+6,COLUMN())):INDIRECT(ADDRESS(($AN817-1)*36+($AO817-1)*12+$AP817+4,COLUMN())),INDIRECT(ADDRESS(($AN817-1)*3+$AO817+5,$AP817+20)))&gt;=1,0,INDIRECT(ADDRESS(($AN817-1)*3+$AO817+5,$AP817+20)))))</f>
        <v>0</v>
      </c>
      <c r="AT817" s="468">
        <f ca="1">COUNTIF(INDIRECT("U"&amp;(ROW()+12*(($AN817-1)*3+$AO817)-ROW())/12+5):INDIRECT("AF"&amp;(ROW()+12*(($AN817-1)*3+$AO817)-ROW())/12+5),AS817)</f>
        <v>0</v>
      </c>
      <c r="AU817" s="468">
        <f ca="1">IF(AND(AQ817+AS817&gt;0,AR817+AT817&gt;0),COUNTIF(AU$6:AU816,"&gt;0")+1,0)</f>
        <v>0</v>
      </c>
    </row>
    <row r="818" spans="40:47" x14ac:dyDescent="0.15">
      <c r="AN818" s="468">
        <v>23</v>
      </c>
      <c r="AO818" s="468">
        <v>2</v>
      </c>
      <c r="AP818" s="468">
        <v>9</v>
      </c>
      <c r="AQ818" s="476">
        <f ca="1">IF($AP818=1,IF(INDIRECT(ADDRESS(($AN818-1)*3+$AO818+5,$AP818+7))="",0,INDIRECT(ADDRESS(($AN818-1)*3+$AO818+5,$AP818+7))),IF(INDIRECT(ADDRESS(($AN818-1)*3+$AO818+5,$AP818+7))="",0,IF(COUNTIF(INDIRECT(ADDRESS(($AN818-1)*36+($AO818-1)*12+6,COLUMN())):INDIRECT(ADDRESS(($AN818-1)*36+($AO818-1)*12+$AP818+4,COLUMN())),INDIRECT(ADDRESS(($AN818-1)*3+$AO818+5,$AP818+7)))&gt;=1,0,INDIRECT(ADDRESS(($AN818-1)*3+$AO818+5,$AP818+7)))))</f>
        <v>0</v>
      </c>
      <c r="AR818" s="468">
        <f ca="1">COUNTIF(INDIRECT("H"&amp;(ROW()+12*(($AN818-1)*3+$AO818)-ROW())/12+5):INDIRECT("S"&amp;(ROW()+12*(($AN818-1)*3+$AO818)-ROW())/12+5),AQ818)</f>
        <v>0</v>
      </c>
      <c r="AS818" s="476">
        <f ca="1">IF($AP818=1,IF(INDIRECT(ADDRESS(($AN818-1)*3+$AO818+5,$AP818+20))="",0,INDIRECT(ADDRESS(($AN818-1)*3+$AO818+5,$AP818+20))),IF(INDIRECT(ADDRESS(($AN818-1)*3+$AO818+5,$AP818+20))="",0,IF(COUNTIF(INDIRECT(ADDRESS(($AN818-1)*36+($AO818-1)*12+6,COLUMN())):INDIRECT(ADDRESS(($AN818-1)*36+($AO818-1)*12+$AP818+4,COLUMN())),INDIRECT(ADDRESS(($AN818-1)*3+$AO818+5,$AP818+20)))&gt;=1,0,INDIRECT(ADDRESS(($AN818-1)*3+$AO818+5,$AP818+20)))))</f>
        <v>0</v>
      </c>
      <c r="AT818" s="468">
        <f ca="1">COUNTIF(INDIRECT("U"&amp;(ROW()+12*(($AN818-1)*3+$AO818)-ROW())/12+5):INDIRECT("AF"&amp;(ROW()+12*(($AN818-1)*3+$AO818)-ROW())/12+5),AS818)</f>
        <v>0</v>
      </c>
      <c r="AU818" s="468">
        <f ca="1">IF(AND(AQ818+AS818&gt;0,AR818+AT818&gt;0),COUNTIF(AU$6:AU817,"&gt;0")+1,0)</f>
        <v>0</v>
      </c>
    </row>
    <row r="819" spans="40:47" x14ac:dyDescent="0.15">
      <c r="AN819" s="468">
        <v>23</v>
      </c>
      <c r="AO819" s="468">
        <v>2</v>
      </c>
      <c r="AP819" s="468">
        <v>10</v>
      </c>
      <c r="AQ819" s="476">
        <f ca="1">IF($AP819=1,IF(INDIRECT(ADDRESS(($AN819-1)*3+$AO819+5,$AP819+7))="",0,INDIRECT(ADDRESS(($AN819-1)*3+$AO819+5,$AP819+7))),IF(INDIRECT(ADDRESS(($AN819-1)*3+$AO819+5,$AP819+7))="",0,IF(COUNTIF(INDIRECT(ADDRESS(($AN819-1)*36+($AO819-1)*12+6,COLUMN())):INDIRECT(ADDRESS(($AN819-1)*36+($AO819-1)*12+$AP819+4,COLUMN())),INDIRECT(ADDRESS(($AN819-1)*3+$AO819+5,$AP819+7)))&gt;=1,0,INDIRECT(ADDRESS(($AN819-1)*3+$AO819+5,$AP819+7)))))</f>
        <v>0</v>
      </c>
      <c r="AR819" s="468">
        <f ca="1">COUNTIF(INDIRECT("H"&amp;(ROW()+12*(($AN819-1)*3+$AO819)-ROW())/12+5):INDIRECT("S"&amp;(ROW()+12*(($AN819-1)*3+$AO819)-ROW())/12+5),AQ819)</f>
        <v>0</v>
      </c>
      <c r="AS819" s="476">
        <f ca="1">IF($AP819=1,IF(INDIRECT(ADDRESS(($AN819-1)*3+$AO819+5,$AP819+20))="",0,INDIRECT(ADDRESS(($AN819-1)*3+$AO819+5,$AP819+20))),IF(INDIRECT(ADDRESS(($AN819-1)*3+$AO819+5,$AP819+20))="",0,IF(COUNTIF(INDIRECT(ADDRESS(($AN819-1)*36+($AO819-1)*12+6,COLUMN())):INDIRECT(ADDRESS(($AN819-1)*36+($AO819-1)*12+$AP819+4,COLUMN())),INDIRECT(ADDRESS(($AN819-1)*3+$AO819+5,$AP819+20)))&gt;=1,0,INDIRECT(ADDRESS(($AN819-1)*3+$AO819+5,$AP819+20)))))</f>
        <v>0</v>
      </c>
      <c r="AT819" s="468">
        <f ca="1">COUNTIF(INDIRECT("U"&amp;(ROW()+12*(($AN819-1)*3+$AO819)-ROW())/12+5):INDIRECT("AF"&amp;(ROW()+12*(($AN819-1)*3+$AO819)-ROW())/12+5),AS819)</f>
        <v>0</v>
      </c>
      <c r="AU819" s="468">
        <f ca="1">IF(AND(AQ819+AS819&gt;0,AR819+AT819&gt;0),COUNTIF(AU$6:AU818,"&gt;0")+1,0)</f>
        <v>0</v>
      </c>
    </row>
    <row r="820" spans="40:47" x14ac:dyDescent="0.15">
      <c r="AN820" s="468">
        <v>23</v>
      </c>
      <c r="AO820" s="468">
        <v>2</v>
      </c>
      <c r="AP820" s="468">
        <v>11</v>
      </c>
      <c r="AQ820" s="476">
        <f ca="1">IF($AP820=1,IF(INDIRECT(ADDRESS(($AN820-1)*3+$AO820+5,$AP820+7))="",0,INDIRECT(ADDRESS(($AN820-1)*3+$AO820+5,$AP820+7))),IF(INDIRECT(ADDRESS(($AN820-1)*3+$AO820+5,$AP820+7))="",0,IF(COUNTIF(INDIRECT(ADDRESS(($AN820-1)*36+($AO820-1)*12+6,COLUMN())):INDIRECT(ADDRESS(($AN820-1)*36+($AO820-1)*12+$AP820+4,COLUMN())),INDIRECT(ADDRESS(($AN820-1)*3+$AO820+5,$AP820+7)))&gt;=1,0,INDIRECT(ADDRESS(($AN820-1)*3+$AO820+5,$AP820+7)))))</f>
        <v>0</v>
      </c>
      <c r="AR820" s="468">
        <f ca="1">COUNTIF(INDIRECT("H"&amp;(ROW()+12*(($AN820-1)*3+$AO820)-ROW())/12+5):INDIRECT("S"&amp;(ROW()+12*(($AN820-1)*3+$AO820)-ROW())/12+5),AQ820)</f>
        <v>0</v>
      </c>
      <c r="AS820" s="476">
        <f ca="1">IF($AP820=1,IF(INDIRECT(ADDRESS(($AN820-1)*3+$AO820+5,$AP820+20))="",0,INDIRECT(ADDRESS(($AN820-1)*3+$AO820+5,$AP820+20))),IF(INDIRECT(ADDRESS(($AN820-1)*3+$AO820+5,$AP820+20))="",0,IF(COUNTIF(INDIRECT(ADDRESS(($AN820-1)*36+($AO820-1)*12+6,COLUMN())):INDIRECT(ADDRESS(($AN820-1)*36+($AO820-1)*12+$AP820+4,COLUMN())),INDIRECT(ADDRESS(($AN820-1)*3+$AO820+5,$AP820+20)))&gt;=1,0,INDIRECT(ADDRESS(($AN820-1)*3+$AO820+5,$AP820+20)))))</f>
        <v>0</v>
      </c>
      <c r="AT820" s="468">
        <f ca="1">COUNTIF(INDIRECT("U"&amp;(ROW()+12*(($AN820-1)*3+$AO820)-ROW())/12+5):INDIRECT("AF"&amp;(ROW()+12*(($AN820-1)*3+$AO820)-ROW())/12+5),AS820)</f>
        <v>0</v>
      </c>
      <c r="AU820" s="468">
        <f ca="1">IF(AND(AQ820+AS820&gt;0,AR820+AT820&gt;0),COUNTIF(AU$6:AU819,"&gt;0")+1,0)</f>
        <v>0</v>
      </c>
    </row>
    <row r="821" spans="40:47" x14ac:dyDescent="0.15">
      <c r="AN821" s="468">
        <v>23</v>
      </c>
      <c r="AO821" s="468">
        <v>2</v>
      </c>
      <c r="AP821" s="468">
        <v>12</v>
      </c>
      <c r="AQ821" s="476">
        <f ca="1">IF($AP821=1,IF(INDIRECT(ADDRESS(($AN821-1)*3+$AO821+5,$AP821+7))="",0,INDIRECT(ADDRESS(($AN821-1)*3+$AO821+5,$AP821+7))),IF(INDIRECT(ADDRESS(($AN821-1)*3+$AO821+5,$AP821+7))="",0,IF(COUNTIF(INDIRECT(ADDRESS(($AN821-1)*36+($AO821-1)*12+6,COLUMN())):INDIRECT(ADDRESS(($AN821-1)*36+($AO821-1)*12+$AP821+4,COLUMN())),INDIRECT(ADDRESS(($AN821-1)*3+$AO821+5,$AP821+7)))&gt;=1,0,INDIRECT(ADDRESS(($AN821-1)*3+$AO821+5,$AP821+7)))))</f>
        <v>0</v>
      </c>
      <c r="AR821" s="468">
        <f ca="1">COUNTIF(INDIRECT("H"&amp;(ROW()+12*(($AN821-1)*3+$AO821)-ROW())/12+5):INDIRECT("S"&amp;(ROW()+12*(($AN821-1)*3+$AO821)-ROW())/12+5),AQ821)</f>
        <v>0</v>
      </c>
      <c r="AS821" s="476">
        <f ca="1">IF($AP821=1,IF(INDIRECT(ADDRESS(($AN821-1)*3+$AO821+5,$AP821+20))="",0,INDIRECT(ADDRESS(($AN821-1)*3+$AO821+5,$AP821+20))),IF(INDIRECT(ADDRESS(($AN821-1)*3+$AO821+5,$AP821+20))="",0,IF(COUNTIF(INDIRECT(ADDRESS(($AN821-1)*36+($AO821-1)*12+6,COLUMN())):INDIRECT(ADDRESS(($AN821-1)*36+($AO821-1)*12+$AP821+4,COLUMN())),INDIRECT(ADDRESS(($AN821-1)*3+$AO821+5,$AP821+20)))&gt;=1,0,INDIRECT(ADDRESS(($AN821-1)*3+$AO821+5,$AP821+20)))))</f>
        <v>0</v>
      </c>
      <c r="AT821" s="468">
        <f ca="1">COUNTIF(INDIRECT("U"&amp;(ROW()+12*(($AN821-1)*3+$AO821)-ROW())/12+5):INDIRECT("AF"&amp;(ROW()+12*(($AN821-1)*3+$AO821)-ROW())/12+5),AS821)</f>
        <v>0</v>
      </c>
      <c r="AU821" s="468">
        <f ca="1">IF(AND(AQ821+AS821&gt;0,AR821+AT821&gt;0),COUNTIF(AU$6:AU820,"&gt;0")+1,0)</f>
        <v>0</v>
      </c>
    </row>
    <row r="822" spans="40:47" x14ac:dyDescent="0.15">
      <c r="AN822" s="468">
        <v>23</v>
      </c>
      <c r="AO822" s="468">
        <v>3</v>
      </c>
      <c r="AP822" s="468">
        <v>1</v>
      </c>
      <c r="AQ822" s="476">
        <f ca="1">IF($AP822=1,IF(INDIRECT(ADDRESS(($AN822-1)*3+$AO822+5,$AP822+7))="",0,INDIRECT(ADDRESS(($AN822-1)*3+$AO822+5,$AP822+7))),IF(INDIRECT(ADDRESS(($AN822-1)*3+$AO822+5,$AP822+7))="",0,IF(COUNTIF(INDIRECT(ADDRESS(($AN822-1)*36+($AO822-1)*12+6,COLUMN())):INDIRECT(ADDRESS(($AN822-1)*36+($AO822-1)*12+$AP822+4,COLUMN())),INDIRECT(ADDRESS(($AN822-1)*3+$AO822+5,$AP822+7)))&gt;=1,0,INDIRECT(ADDRESS(($AN822-1)*3+$AO822+5,$AP822+7)))))</f>
        <v>0</v>
      </c>
      <c r="AR822" s="468">
        <f ca="1">COUNTIF(INDIRECT("H"&amp;(ROW()+12*(($AN822-1)*3+$AO822)-ROW())/12+5):INDIRECT("S"&amp;(ROW()+12*(($AN822-1)*3+$AO822)-ROW())/12+5),AQ822)</f>
        <v>0</v>
      </c>
      <c r="AS822" s="476">
        <f ca="1">IF($AP822=1,IF(INDIRECT(ADDRESS(($AN822-1)*3+$AO822+5,$AP822+20))="",0,INDIRECT(ADDRESS(($AN822-1)*3+$AO822+5,$AP822+20))),IF(INDIRECT(ADDRESS(($AN822-1)*3+$AO822+5,$AP822+20))="",0,IF(COUNTIF(INDIRECT(ADDRESS(($AN822-1)*36+($AO822-1)*12+6,COLUMN())):INDIRECT(ADDRESS(($AN822-1)*36+($AO822-1)*12+$AP822+4,COLUMN())),INDIRECT(ADDRESS(($AN822-1)*3+$AO822+5,$AP822+20)))&gt;=1,0,INDIRECT(ADDRESS(($AN822-1)*3+$AO822+5,$AP822+20)))))</f>
        <v>0</v>
      </c>
      <c r="AT822" s="468">
        <f ca="1">COUNTIF(INDIRECT("U"&amp;(ROW()+12*(($AN822-1)*3+$AO822)-ROW())/12+5):INDIRECT("AF"&amp;(ROW()+12*(($AN822-1)*3+$AO822)-ROW())/12+5),AS822)</f>
        <v>0</v>
      </c>
      <c r="AU822" s="468">
        <f ca="1">IF(AND(AQ822+AS822&gt;0,AR822+AT822&gt;0),COUNTIF(AU$6:AU821,"&gt;0")+1,0)</f>
        <v>0</v>
      </c>
    </row>
    <row r="823" spans="40:47" x14ac:dyDescent="0.15">
      <c r="AN823" s="468">
        <v>23</v>
      </c>
      <c r="AO823" s="468">
        <v>3</v>
      </c>
      <c r="AP823" s="468">
        <v>2</v>
      </c>
      <c r="AQ823" s="476">
        <f ca="1">IF($AP823=1,IF(INDIRECT(ADDRESS(($AN823-1)*3+$AO823+5,$AP823+7))="",0,INDIRECT(ADDRESS(($AN823-1)*3+$AO823+5,$AP823+7))),IF(INDIRECT(ADDRESS(($AN823-1)*3+$AO823+5,$AP823+7))="",0,IF(COUNTIF(INDIRECT(ADDRESS(($AN823-1)*36+($AO823-1)*12+6,COLUMN())):INDIRECT(ADDRESS(($AN823-1)*36+($AO823-1)*12+$AP823+4,COLUMN())),INDIRECT(ADDRESS(($AN823-1)*3+$AO823+5,$AP823+7)))&gt;=1,0,INDIRECT(ADDRESS(($AN823-1)*3+$AO823+5,$AP823+7)))))</f>
        <v>0</v>
      </c>
      <c r="AR823" s="468">
        <f ca="1">COUNTIF(INDIRECT("H"&amp;(ROW()+12*(($AN823-1)*3+$AO823)-ROW())/12+5):INDIRECT("S"&amp;(ROW()+12*(($AN823-1)*3+$AO823)-ROW())/12+5),AQ823)</f>
        <v>0</v>
      </c>
      <c r="AS823" s="476">
        <f ca="1">IF($AP823=1,IF(INDIRECT(ADDRESS(($AN823-1)*3+$AO823+5,$AP823+20))="",0,INDIRECT(ADDRESS(($AN823-1)*3+$AO823+5,$AP823+20))),IF(INDIRECT(ADDRESS(($AN823-1)*3+$AO823+5,$AP823+20))="",0,IF(COUNTIF(INDIRECT(ADDRESS(($AN823-1)*36+($AO823-1)*12+6,COLUMN())):INDIRECT(ADDRESS(($AN823-1)*36+($AO823-1)*12+$AP823+4,COLUMN())),INDIRECT(ADDRESS(($AN823-1)*3+$AO823+5,$AP823+20)))&gt;=1,0,INDIRECT(ADDRESS(($AN823-1)*3+$AO823+5,$AP823+20)))))</f>
        <v>0</v>
      </c>
      <c r="AT823" s="468">
        <f ca="1">COUNTIF(INDIRECT("U"&amp;(ROW()+12*(($AN823-1)*3+$AO823)-ROW())/12+5):INDIRECT("AF"&amp;(ROW()+12*(($AN823-1)*3+$AO823)-ROW())/12+5),AS823)</f>
        <v>0</v>
      </c>
      <c r="AU823" s="468">
        <f ca="1">IF(AND(AQ823+AS823&gt;0,AR823+AT823&gt;0),COUNTIF(AU$6:AU822,"&gt;0")+1,0)</f>
        <v>0</v>
      </c>
    </row>
    <row r="824" spans="40:47" x14ac:dyDescent="0.15">
      <c r="AN824" s="468">
        <v>23</v>
      </c>
      <c r="AO824" s="468">
        <v>3</v>
      </c>
      <c r="AP824" s="468">
        <v>3</v>
      </c>
      <c r="AQ824" s="476">
        <f ca="1">IF($AP824=1,IF(INDIRECT(ADDRESS(($AN824-1)*3+$AO824+5,$AP824+7))="",0,INDIRECT(ADDRESS(($AN824-1)*3+$AO824+5,$AP824+7))),IF(INDIRECT(ADDRESS(($AN824-1)*3+$AO824+5,$AP824+7))="",0,IF(COUNTIF(INDIRECT(ADDRESS(($AN824-1)*36+($AO824-1)*12+6,COLUMN())):INDIRECT(ADDRESS(($AN824-1)*36+($AO824-1)*12+$AP824+4,COLUMN())),INDIRECT(ADDRESS(($AN824-1)*3+$AO824+5,$AP824+7)))&gt;=1,0,INDIRECT(ADDRESS(($AN824-1)*3+$AO824+5,$AP824+7)))))</f>
        <v>0</v>
      </c>
      <c r="AR824" s="468">
        <f ca="1">COUNTIF(INDIRECT("H"&amp;(ROW()+12*(($AN824-1)*3+$AO824)-ROW())/12+5):INDIRECT("S"&amp;(ROW()+12*(($AN824-1)*3+$AO824)-ROW())/12+5),AQ824)</f>
        <v>0</v>
      </c>
      <c r="AS824" s="476">
        <f ca="1">IF($AP824=1,IF(INDIRECT(ADDRESS(($AN824-1)*3+$AO824+5,$AP824+20))="",0,INDIRECT(ADDRESS(($AN824-1)*3+$AO824+5,$AP824+20))),IF(INDIRECT(ADDRESS(($AN824-1)*3+$AO824+5,$AP824+20))="",0,IF(COUNTIF(INDIRECT(ADDRESS(($AN824-1)*36+($AO824-1)*12+6,COLUMN())):INDIRECT(ADDRESS(($AN824-1)*36+($AO824-1)*12+$AP824+4,COLUMN())),INDIRECT(ADDRESS(($AN824-1)*3+$AO824+5,$AP824+20)))&gt;=1,0,INDIRECT(ADDRESS(($AN824-1)*3+$AO824+5,$AP824+20)))))</f>
        <v>0</v>
      </c>
      <c r="AT824" s="468">
        <f ca="1">COUNTIF(INDIRECT("U"&amp;(ROW()+12*(($AN824-1)*3+$AO824)-ROW())/12+5):INDIRECT("AF"&amp;(ROW()+12*(($AN824-1)*3+$AO824)-ROW())/12+5),AS824)</f>
        <v>0</v>
      </c>
      <c r="AU824" s="468">
        <f ca="1">IF(AND(AQ824+AS824&gt;0,AR824+AT824&gt;0),COUNTIF(AU$6:AU823,"&gt;0")+1,0)</f>
        <v>0</v>
      </c>
    </row>
    <row r="825" spans="40:47" x14ac:dyDescent="0.15">
      <c r="AN825" s="468">
        <v>23</v>
      </c>
      <c r="AO825" s="468">
        <v>3</v>
      </c>
      <c r="AP825" s="468">
        <v>4</v>
      </c>
      <c r="AQ825" s="476">
        <f ca="1">IF($AP825=1,IF(INDIRECT(ADDRESS(($AN825-1)*3+$AO825+5,$AP825+7))="",0,INDIRECT(ADDRESS(($AN825-1)*3+$AO825+5,$AP825+7))),IF(INDIRECT(ADDRESS(($AN825-1)*3+$AO825+5,$AP825+7))="",0,IF(COUNTIF(INDIRECT(ADDRESS(($AN825-1)*36+($AO825-1)*12+6,COLUMN())):INDIRECT(ADDRESS(($AN825-1)*36+($AO825-1)*12+$AP825+4,COLUMN())),INDIRECT(ADDRESS(($AN825-1)*3+$AO825+5,$AP825+7)))&gt;=1,0,INDIRECT(ADDRESS(($AN825-1)*3+$AO825+5,$AP825+7)))))</f>
        <v>0</v>
      </c>
      <c r="AR825" s="468">
        <f ca="1">COUNTIF(INDIRECT("H"&amp;(ROW()+12*(($AN825-1)*3+$AO825)-ROW())/12+5):INDIRECT("S"&amp;(ROW()+12*(($AN825-1)*3+$AO825)-ROW())/12+5),AQ825)</f>
        <v>0</v>
      </c>
      <c r="AS825" s="476">
        <f ca="1">IF($AP825=1,IF(INDIRECT(ADDRESS(($AN825-1)*3+$AO825+5,$AP825+20))="",0,INDIRECT(ADDRESS(($AN825-1)*3+$AO825+5,$AP825+20))),IF(INDIRECT(ADDRESS(($AN825-1)*3+$AO825+5,$AP825+20))="",0,IF(COUNTIF(INDIRECT(ADDRESS(($AN825-1)*36+($AO825-1)*12+6,COLUMN())):INDIRECT(ADDRESS(($AN825-1)*36+($AO825-1)*12+$AP825+4,COLUMN())),INDIRECT(ADDRESS(($AN825-1)*3+$AO825+5,$AP825+20)))&gt;=1,0,INDIRECT(ADDRESS(($AN825-1)*3+$AO825+5,$AP825+20)))))</f>
        <v>0</v>
      </c>
      <c r="AT825" s="468">
        <f ca="1">COUNTIF(INDIRECT("U"&amp;(ROW()+12*(($AN825-1)*3+$AO825)-ROW())/12+5):INDIRECT("AF"&amp;(ROW()+12*(($AN825-1)*3+$AO825)-ROW())/12+5),AS825)</f>
        <v>0</v>
      </c>
      <c r="AU825" s="468">
        <f ca="1">IF(AND(AQ825+AS825&gt;0,AR825+AT825&gt;0),COUNTIF(AU$6:AU824,"&gt;0")+1,0)</f>
        <v>0</v>
      </c>
    </row>
    <row r="826" spans="40:47" x14ac:dyDescent="0.15">
      <c r="AN826" s="468">
        <v>23</v>
      </c>
      <c r="AO826" s="468">
        <v>3</v>
      </c>
      <c r="AP826" s="468">
        <v>5</v>
      </c>
      <c r="AQ826" s="476">
        <f ca="1">IF($AP826=1,IF(INDIRECT(ADDRESS(($AN826-1)*3+$AO826+5,$AP826+7))="",0,INDIRECT(ADDRESS(($AN826-1)*3+$AO826+5,$AP826+7))),IF(INDIRECT(ADDRESS(($AN826-1)*3+$AO826+5,$AP826+7))="",0,IF(COUNTIF(INDIRECT(ADDRESS(($AN826-1)*36+($AO826-1)*12+6,COLUMN())):INDIRECT(ADDRESS(($AN826-1)*36+($AO826-1)*12+$AP826+4,COLUMN())),INDIRECT(ADDRESS(($AN826-1)*3+$AO826+5,$AP826+7)))&gt;=1,0,INDIRECT(ADDRESS(($AN826-1)*3+$AO826+5,$AP826+7)))))</f>
        <v>0</v>
      </c>
      <c r="AR826" s="468">
        <f ca="1">COUNTIF(INDIRECT("H"&amp;(ROW()+12*(($AN826-1)*3+$AO826)-ROW())/12+5):INDIRECT("S"&amp;(ROW()+12*(($AN826-1)*3+$AO826)-ROW())/12+5),AQ826)</f>
        <v>0</v>
      </c>
      <c r="AS826" s="476">
        <f ca="1">IF($AP826=1,IF(INDIRECT(ADDRESS(($AN826-1)*3+$AO826+5,$AP826+20))="",0,INDIRECT(ADDRESS(($AN826-1)*3+$AO826+5,$AP826+20))),IF(INDIRECT(ADDRESS(($AN826-1)*3+$AO826+5,$AP826+20))="",0,IF(COUNTIF(INDIRECT(ADDRESS(($AN826-1)*36+($AO826-1)*12+6,COLUMN())):INDIRECT(ADDRESS(($AN826-1)*36+($AO826-1)*12+$AP826+4,COLUMN())),INDIRECT(ADDRESS(($AN826-1)*3+$AO826+5,$AP826+20)))&gt;=1,0,INDIRECT(ADDRESS(($AN826-1)*3+$AO826+5,$AP826+20)))))</f>
        <v>0</v>
      </c>
      <c r="AT826" s="468">
        <f ca="1">COUNTIF(INDIRECT("U"&amp;(ROW()+12*(($AN826-1)*3+$AO826)-ROW())/12+5):INDIRECT("AF"&amp;(ROW()+12*(($AN826-1)*3+$AO826)-ROW())/12+5),AS826)</f>
        <v>0</v>
      </c>
      <c r="AU826" s="468">
        <f ca="1">IF(AND(AQ826+AS826&gt;0,AR826+AT826&gt;0),COUNTIF(AU$6:AU825,"&gt;0")+1,0)</f>
        <v>0</v>
      </c>
    </row>
    <row r="827" spans="40:47" x14ac:dyDescent="0.15">
      <c r="AN827" s="468">
        <v>23</v>
      </c>
      <c r="AO827" s="468">
        <v>3</v>
      </c>
      <c r="AP827" s="468">
        <v>6</v>
      </c>
      <c r="AQ827" s="476">
        <f ca="1">IF($AP827=1,IF(INDIRECT(ADDRESS(($AN827-1)*3+$AO827+5,$AP827+7))="",0,INDIRECT(ADDRESS(($AN827-1)*3+$AO827+5,$AP827+7))),IF(INDIRECT(ADDRESS(($AN827-1)*3+$AO827+5,$AP827+7))="",0,IF(COUNTIF(INDIRECT(ADDRESS(($AN827-1)*36+($AO827-1)*12+6,COLUMN())):INDIRECT(ADDRESS(($AN827-1)*36+($AO827-1)*12+$AP827+4,COLUMN())),INDIRECT(ADDRESS(($AN827-1)*3+$AO827+5,$AP827+7)))&gt;=1,0,INDIRECT(ADDRESS(($AN827-1)*3+$AO827+5,$AP827+7)))))</f>
        <v>0</v>
      </c>
      <c r="AR827" s="468">
        <f ca="1">COUNTIF(INDIRECT("H"&amp;(ROW()+12*(($AN827-1)*3+$AO827)-ROW())/12+5):INDIRECT("S"&amp;(ROW()+12*(($AN827-1)*3+$AO827)-ROW())/12+5),AQ827)</f>
        <v>0</v>
      </c>
      <c r="AS827" s="476">
        <f ca="1">IF($AP827=1,IF(INDIRECT(ADDRESS(($AN827-1)*3+$AO827+5,$AP827+20))="",0,INDIRECT(ADDRESS(($AN827-1)*3+$AO827+5,$AP827+20))),IF(INDIRECT(ADDRESS(($AN827-1)*3+$AO827+5,$AP827+20))="",0,IF(COUNTIF(INDIRECT(ADDRESS(($AN827-1)*36+($AO827-1)*12+6,COLUMN())):INDIRECT(ADDRESS(($AN827-1)*36+($AO827-1)*12+$AP827+4,COLUMN())),INDIRECT(ADDRESS(($AN827-1)*3+$AO827+5,$AP827+20)))&gt;=1,0,INDIRECT(ADDRESS(($AN827-1)*3+$AO827+5,$AP827+20)))))</f>
        <v>0</v>
      </c>
      <c r="AT827" s="468">
        <f ca="1">COUNTIF(INDIRECT("U"&amp;(ROW()+12*(($AN827-1)*3+$AO827)-ROW())/12+5):INDIRECT("AF"&amp;(ROW()+12*(($AN827-1)*3+$AO827)-ROW())/12+5),AS827)</f>
        <v>0</v>
      </c>
      <c r="AU827" s="468">
        <f ca="1">IF(AND(AQ827+AS827&gt;0,AR827+AT827&gt;0),COUNTIF(AU$6:AU826,"&gt;0")+1,0)</f>
        <v>0</v>
      </c>
    </row>
    <row r="828" spans="40:47" x14ac:dyDescent="0.15">
      <c r="AN828" s="468">
        <v>23</v>
      </c>
      <c r="AO828" s="468">
        <v>3</v>
      </c>
      <c r="AP828" s="468">
        <v>7</v>
      </c>
      <c r="AQ828" s="476">
        <f ca="1">IF($AP828=1,IF(INDIRECT(ADDRESS(($AN828-1)*3+$AO828+5,$AP828+7))="",0,INDIRECT(ADDRESS(($AN828-1)*3+$AO828+5,$AP828+7))),IF(INDIRECT(ADDRESS(($AN828-1)*3+$AO828+5,$AP828+7))="",0,IF(COUNTIF(INDIRECT(ADDRESS(($AN828-1)*36+($AO828-1)*12+6,COLUMN())):INDIRECT(ADDRESS(($AN828-1)*36+($AO828-1)*12+$AP828+4,COLUMN())),INDIRECT(ADDRESS(($AN828-1)*3+$AO828+5,$AP828+7)))&gt;=1,0,INDIRECT(ADDRESS(($AN828-1)*3+$AO828+5,$AP828+7)))))</f>
        <v>0</v>
      </c>
      <c r="AR828" s="468">
        <f ca="1">COUNTIF(INDIRECT("H"&amp;(ROW()+12*(($AN828-1)*3+$AO828)-ROW())/12+5):INDIRECT("S"&amp;(ROW()+12*(($AN828-1)*3+$AO828)-ROW())/12+5),AQ828)</f>
        <v>0</v>
      </c>
      <c r="AS828" s="476">
        <f ca="1">IF($AP828=1,IF(INDIRECT(ADDRESS(($AN828-1)*3+$AO828+5,$AP828+20))="",0,INDIRECT(ADDRESS(($AN828-1)*3+$AO828+5,$AP828+20))),IF(INDIRECT(ADDRESS(($AN828-1)*3+$AO828+5,$AP828+20))="",0,IF(COUNTIF(INDIRECT(ADDRESS(($AN828-1)*36+($AO828-1)*12+6,COLUMN())):INDIRECT(ADDRESS(($AN828-1)*36+($AO828-1)*12+$AP828+4,COLUMN())),INDIRECT(ADDRESS(($AN828-1)*3+$AO828+5,$AP828+20)))&gt;=1,0,INDIRECT(ADDRESS(($AN828-1)*3+$AO828+5,$AP828+20)))))</f>
        <v>0</v>
      </c>
      <c r="AT828" s="468">
        <f ca="1">COUNTIF(INDIRECT("U"&amp;(ROW()+12*(($AN828-1)*3+$AO828)-ROW())/12+5):INDIRECT("AF"&amp;(ROW()+12*(($AN828-1)*3+$AO828)-ROW())/12+5),AS828)</f>
        <v>0</v>
      </c>
      <c r="AU828" s="468">
        <f ca="1">IF(AND(AQ828+AS828&gt;0,AR828+AT828&gt;0),COUNTIF(AU$6:AU827,"&gt;0")+1,0)</f>
        <v>0</v>
      </c>
    </row>
    <row r="829" spans="40:47" x14ac:dyDescent="0.15">
      <c r="AN829" s="468">
        <v>23</v>
      </c>
      <c r="AO829" s="468">
        <v>3</v>
      </c>
      <c r="AP829" s="468">
        <v>8</v>
      </c>
      <c r="AQ829" s="476">
        <f ca="1">IF($AP829=1,IF(INDIRECT(ADDRESS(($AN829-1)*3+$AO829+5,$AP829+7))="",0,INDIRECT(ADDRESS(($AN829-1)*3+$AO829+5,$AP829+7))),IF(INDIRECT(ADDRESS(($AN829-1)*3+$AO829+5,$AP829+7))="",0,IF(COUNTIF(INDIRECT(ADDRESS(($AN829-1)*36+($AO829-1)*12+6,COLUMN())):INDIRECT(ADDRESS(($AN829-1)*36+($AO829-1)*12+$AP829+4,COLUMN())),INDIRECT(ADDRESS(($AN829-1)*3+$AO829+5,$AP829+7)))&gt;=1,0,INDIRECT(ADDRESS(($AN829-1)*3+$AO829+5,$AP829+7)))))</f>
        <v>0</v>
      </c>
      <c r="AR829" s="468">
        <f ca="1">COUNTIF(INDIRECT("H"&amp;(ROW()+12*(($AN829-1)*3+$AO829)-ROW())/12+5):INDIRECT("S"&amp;(ROW()+12*(($AN829-1)*3+$AO829)-ROW())/12+5),AQ829)</f>
        <v>0</v>
      </c>
      <c r="AS829" s="476">
        <f ca="1">IF($AP829=1,IF(INDIRECT(ADDRESS(($AN829-1)*3+$AO829+5,$AP829+20))="",0,INDIRECT(ADDRESS(($AN829-1)*3+$AO829+5,$AP829+20))),IF(INDIRECT(ADDRESS(($AN829-1)*3+$AO829+5,$AP829+20))="",0,IF(COUNTIF(INDIRECT(ADDRESS(($AN829-1)*36+($AO829-1)*12+6,COLUMN())):INDIRECT(ADDRESS(($AN829-1)*36+($AO829-1)*12+$AP829+4,COLUMN())),INDIRECT(ADDRESS(($AN829-1)*3+$AO829+5,$AP829+20)))&gt;=1,0,INDIRECT(ADDRESS(($AN829-1)*3+$AO829+5,$AP829+20)))))</f>
        <v>0</v>
      </c>
      <c r="AT829" s="468">
        <f ca="1">COUNTIF(INDIRECT("U"&amp;(ROW()+12*(($AN829-1)*3+$AO829)-ROW())/12+5):INDIRECT("AF"&amp;(ROW()+12*(($AN829-1)*3+$AO829)-ROW())/12+5),AS829)</f>
        <v>0</v>
      </c>
      <c r="AU829" s="468">
        <f ca="1">IF(AND(AQ829+AS829&gt;0,AR829+AT829&gt;0),COUNTIF(AU$6:AU828,"&gt;0")+1,0)</f>
        <v>0</v>
      </c>
    </row>
    <row r="830" spans="40:47" x14ac:dyDescent="0.15">
      <c r="AN830" s="468">
        <v>23</v>
      </c>
      <c r="AO830" s="468">
        <v>3</v>
      </c>
      <c r="AP830" s="468">
        <v>9</v>
      </c>
      <c r="AQ830" s="476">
        <f ca="1">IF($AP830=1,IF(INDIRECT(ADDRESS(($AN830-1)*3+$AO830+5,$AP830+7))="",0,INDIRECT(ADDRESS(($AN830-1)*3+$AO830+5,$AP830+7))),IF(INDIRECT(ADDRESS(($AN830-1)*3+$AO830+5,$AP830+7))="",0,IF(COUNTIF(INDIRECT(ADDRESS(($AN830-1)*36+($AO830-1)*12+6,COLUMN())):INDIRECT(ADDRESS(($AN830-1)*36+($AO830-1)*12+$AP830+4,COLUMN())),INDIRECT(ADDRESS(($AN830-1)*3+$AO830+5,$AP830+7)))&gt;=1,0,INDIRECT(ADDRESS(($AN830-1)*3+$AO830+5,$AP830+7)))))</f>
        <v>0</v>
      </c>
      <c r="AR830" s="468">
        <f ca="1">COUNTIF(INDIRECT("H"&amp;(ROW()+12*(($AN830-1)*3+$AO830)-ROW())/12+5):INDIRECT("S"&amp;(ROW()+12*(($AN830-1)*3+$AO830)-ROW())/12+5),AQ830)</f>
        <v>0</v>
      </c>
      <c r="AS830" s="476">
        <f ca="1">IF($AP830=1,IF(INDIRECT(ADDRESS(($AN830-1)*3+$AO830+5,$AP830+20))="",0,INDIRECT(ADDRESS(($AN830-1)*3+$AO830+5,$AP830+20))),IF(INDIRECT(ADDRESS(($AN830-1)*3+$AO830+5,$AP830+20))="",0,IF(COUNTIF(INDIRECT(ADDRESS(($AN830-1)*36+($AO830-1)*12+6,COLUMN())):INDIRECT(ADDRESS(($AN830-1)*36+($AO830-1)*12+$AP830+4,COLUMN())),INDIRECT(ADDRESS(($AN830-1)*3+$AO830+5,$AP830+20)))&gt;=1,0,INDIRECT(ADDRESS(($AN830-1)*3+$AO830+5,$AP830+20)))))</f>
        <v>0</v>
      </c>
      <c r="AT830" s="468">
        <f ca="1">COUNTIF(INDIRECT("U"&amp;(ROW()+12*(($AN830-1)*3+$AO830)-ROW())/12+5):INDIRECT("AF"&amp;(ROW()+12*(($AN830-1)*3+$AO830)-ROW())/12+5),AS830)</f>
        <v>0</v>
      </c>
      <c r="AU830" s="468">
        <f ca="1">IF(AND(AQ830+AS830&gt;0,AR830+AT830&gt;0),COUNTIF(AU$6:AU829,"&gt;0")+1,0)</f>
        <v>0</v>
      </c>
    </row>
    <row r="831" spans="40:47" x14ac:dyDescent="0.15">
      <c r="AN831" s="468">
        <v>23</v>
      </c>
      <c r="AO831" s="468">
        <v>3</v>
      </c>
      <c r="AP831" s="468">
        <v>10</v>
      </c>
      <c r="AQ831" s="476">
        <f ca="1">IF($AP831=1,IF(INDIRECT(ADDRESS(($AN831-1)*3+$AO831+5,$AP831+7))="",0,INDIRECT(ADDRESS(($AN831-1)*3+$AO831+5,$AP831+7))),IF(INDIRECT(ADDRESS(($AN831-1)*3+$AO831+5,$AP831+7))="",0,IF(COUNTIF(INDIRECT(ADDRESS(($AN831-1)*36+($AO831-1)*12+6,COLUMN())):INDIRECT(ADDRESS(($AN831-1)*36+($AO831-1)*12+$AP831+4,COLUMN())),INDIRECT(ADDRESS(($AN831-1)*3+$AO831+5,$AP831+7)))&gt;=1,0,INDIRECT(ADDRESS(($AN831-1)*3+$AO831+5,$AP831+7)))))</f>
        <v>0</v>
      </c>
      <c r="AR831" s="468">
        <f ca="1">COUNTIF(INDIRECT("H"&amp;(ROW()+12*(($AN831-1)*3+$AO831)-ROW())/12+5):INDIRECT("S"&amp;(ROW()+12*(($AN831-1)*3+$AO831)-ROW())/12+5),AQ831)</f>
        <v>0</v>
      </c>
      <c r="AS831" s="476">
        <f ca="1">IF($AP831=1,IF(INDIRECT(ADDRESS(($AN831-1)*3+$AO831+5,$AP831+20))="",0,INDIRECT(ADDRESS(($AN831-1)*3+$AO831+5,$AP831+20))),IF(INDIRECT(ADDRESS(($AN831-1)*3+$AO831+5,$AP831+20))="",0,IF(COUNTIF(INDIRECT(ADDRESS(($AN831-1)*36+($AO831-1)*12+6,COLUMN())):INDIRECT(ADDRESS(($AN831-1)*36+($AO831-1)*12+$AP831+4,COLUMN())),INDIRECT(ADDRESS(($AN831-1)*3+$AO831+5,$AP831+20)))&gt;=1,0,INDIRECT(ADDRESS(($AN831-1)*3+$AO831+5,$AP831+20)))))</f>
        <v>0</v>
      </c>
      <c r="AT831" s="468">
        <f ca="1">COUNTIF(INDIRECT("U"&amp;(ROW()+12*(($AN831-1)*3+$AO831)-ROW())/12+5):INDIRECT("AF"&amp;(ROW()+12*(($AN831-1)*3+$AO831)-ROW())/12+5),AS831)</f>
        <v>0</v>
      </c>
      <c r="AU831" s="468">
        <f ca="1">IF(AND(AQ831+AS831&gt;0,AR831+AT831&gt;0),COUNTIF(AU$6:AU830,"&gt;0")+1,0)</f>
        <v>0</v>
      </c>
    </row>
    <row r="832" spans="40:47" x14ac:dyDescent="0.15">
      <c r="AN832" s="468">
        <v>23</v>
      </c>
      <c r="AO832" s="468">
        <v>3</v>
      </c>
      <c r="AP832" s="468">
        <v>11</v>
      </c>
      <c r="AQ832" s="476">
        <f ca="1">IF($AP832=1,IF(INDIRECT(ADDRESS(($AN832-1)*3+$AO832+5,$AP832+7))="",0,INDIRECT(ADDRESS(($AN832-1)*3+$AO832+5,$AP832+7))),IF(INDIRECT(ADDRESS(($AN832-1)*3+$AO832+5,$AP832+7))="",0,IF(COUNTIF(INDIRECT(ADDRESS(($AN832-1)*36+($AO832-1)*12+6,COLUMN())):INDIRECT(ADDRESS(($AN832-1)*36+($AO832-1)*12+$AP832+4,COLUMN())),INDIRECT(ADDRESS(($AN832-1)*3+$AO832+5,$AP832+7)))&gt;=1,0,INDIRECT(ADDRESS(($AN832-1)*3+$AO832+5,$AP832+7)))))</f>
        <v>0</v>
      </c>
      <c r="AR832" s="468">
        <f ca="1">COUNTIF(INDIRECT("H"&amp;(ROW()+12*(($AN832-1)*3+$AO832)-ROW())/12+5):INDIRECT("S"&amp;(ROW()+12*(($AN832-1)*3+$AO832)-ROW())/12+5),AQ832)</f>
        <v>0</v>
      </c>
      <c r="AS832" s="476">
        <f ca="1">IF($AP832=1,IF(INDIRECT(ADDRESS(($AN832-1)*3+$AO832+5,$AP832+20))="",0,INDIRECT(ADDRESS(($AN832-1)*3+$AO832+5,$AP832+20))),IF(INDIRECT(ADDRESS(($AN832-1)*3+$AO832+5,$AP832+20))="",0,IF(COUNTIF(INDIRECT(ADDRESS(($AN832-1)*36+($AO832-1)*12+6,COLUMN())):INDIRECT(ADDRESS(($AN832-1)*36+($AO832-1)*12+$AP832+4,COLUMN())),INDIRECT(ADDRESS(($AN832-1)*3+$AO832+5,$AP832+20)))&gt;=1,0,INDIRECT(ADDRESS(($AN832-1)*3+$AO832+5,$AP832+20)))))</f>
        <v>0</v>
      </c>
      <c r="AT832" s="468">
        <f ca="1">COUNTIF(INDIRECT("U"&amp;(ROW()+12*(($AN832-1)*3+$AO832)-ROW())/12+5):INDIRECT("AF"&amp;(ROW()+12*(($AN832-1)*3+$AO832)-ROW())/12+5),AS832)</f>
        <v>0</v>
      </c>
      <c r="AU832" s="468">
        <f ca="1">IF(AND(AQ832+AS832&gt;0,AR832+AT832&gt;0),COUNTIF(AU$6:AU831,"&gt;0")+1,0)</f>
        <v>0</v>
      </c>
    </row>
    <row r="833" spans="40:47" x14ac:dyDescent="0.15">
      <c r="AN833" s="468">
        <v>23</v>
      </c>
      <c r="AO833" s="468">
        <v>3</v>
      </c>
      <c r="AP833" s="468">
        <v>12</v>
      </c>
      <c r="AQ833" s="476">
        <f ca="1">IF($AP833=1,IF(INDIRECT(ADDRESS(($AN833-1)*3+$AO833+5,$AP833+7))="",0,INDIRECT(ADDRESS(($AN833-1)*3+$AO833+5,$AP833+7))),IF(INDIRECT(ADDRESS(($AN833-1)*3+$AO833+5,$AP833+7))="",0,IF(COUNTIF(INDIRECT(ADDRESS(($AN833-1)*36+($AO833-1)*12+6,COLUMN())):INDIRECT(ADDRESS(($AN833-1)*36+($AO833-1)*12+$AP833+4,COLUMN())),INDIRECT(ADDRESS(($AN833-1)*3+$AO833+5,$AP833+7)))&gt;=1,0,INDIRECT(ADDRESS(($AN833-1)*3+$AO833+5,$AP833+7)))))</f>
        <v>0</v>
      </c>
      <c r="AR833" s="468">
        <f ca="1">COUNTIF(INDIRECT("H"&amp;(ROW()+12*(($AN833-1)*3+$AO833)-ROW())/12+5):INDIRECT("S"&amp;(ROW()+12*(($AN833-1)*3+$AO833)-ROW())/12+5),AQ833)</f>
        <v>0</v>
      </c>
      <c r="AS833" s="476">
        <f ca="1">IF($AP833=1,IF(INDIRECT(ADDRESS(($AN833-1)*3+$AO833+5,$AP833+20))="",0,INDIRECT(ADDRESS(($AN833-1)*3+$AO833+5,$AP833+20))),IF(INDIRECT(ADDRESS(($AN833-1)*3+$AO833+5,$AP833+20))="",0,IF(COUNTIF(INDIRECT(ADDRESS(($AN833-1)*36+($AO833-1)*12+6,COLUMN())):INDIRECT(ADDRESS(($AN833-1)*36+($AO833-1)*12+$AP833+4,COLUMN())),INDIRECT(ADDRESS(($AN833-1)*3+$AO833+5,$AP833+20)))&gt;=1,0,INDIRECT(ADDRESS(($AN833-1)*3+$AO833+5,$AP833+20)))))</f>
        <v>0</v>
      </c>
      <c r="AT833" s="468">
        <f ca="1">COUNTIF(INDIRECT("U"&amp;(ROW()+12*(($AN833-1)*3+$AO833)-ROW())/12+5):INDIRECT("AF"&amp;(ROW()+12*(($AN833-1)*3+$AO833)-ROW())/12+5),AS833)</f>
        <v>0</v>
      </c>
      <c r="AU833" s="468">
        <f ca="1">IF(AND(AQ833+AS833&gt;0,AR833+AT833&gt;0),COUNTIF(AU$6:AU832,"&gt;0")+1,0)</f>
        <v>0</v>
      </c>
    </row>
    <row r="834" spans="40:47" x14ac:dyDescent="0.15">
      <c r="AN834" s="468">
        <v>24</v>
      </c>
      <c r="AO834" s="468">
        <v>1</v>
      </c>
      <c r="AP834" s="468">
        <v>1</v>
      </c>
      <c r="AQ834" s="476">
        <f ca="1">IF($AP834=1,IF(INDIRECT(ADDRESS(($AN834-1)*3+$AO834+5,$AP834+7))="",0,INDIRECT(ADDRESS(($AN834-1)*3+$AO834+5,$AP834+7))),IF(INDIRECT(ADDRESS(($AN834-1)*3+$AO834+5,$AP834+7))="",0,IF(COUNTIF(INDIRECT(ADDRESS(($AN834-1)*36+($AO834-1)*12+6,COLUMN())):INDIRECT(ADDRESS(($AN834-1)*36+($AO834-1)*12+$AP834+4,COLUMN())),INDIRECT(ADDRESS(($AN834-1)*3+$AO834+5,$AP834+7)))&gt;=1,0,INDIRECT(ADDRESS(($AN834-1)*3+$AO834+5,$AP834+7)))))</f>
        <v>0</v>
      </c>
      <c r="AR834" s="468">
        <f ca="1">COUNTIF(INDIRECT("H"&amp;(ROW()+12*(($AN834-1)*3+$AO834)-ROW())/12+5):INDIRECT("S"&amp;(ROW()+12*(($AN834-1)*3+$AO834)-ROW())/12+5),AQ834)</f>
        <v>0</v>
      </c>
      <c r="AS834" s="476">
        <f ca="1">IF($AP834=1,IF(INDIRECT(ADDRESS(($AN834-1)*3+$AO834+5,$AP834+20))="",0,INDIRECT(ADDRESS(($AN834-1)*3+$AO834+5,$AP834+20))),IF(INDIRECT(ADDRESS(($AN834-1)*3+$AO834+5,$AP834+20))="",0,IF(COUNTIF(INDIRECT(ADDRESS(($AN834-1)*36+($AO834-1)*12+6,COLUMN())):INDIRECT(ADDRESS(($AN834-1)*36+($AO834-1)*12+$AP834+4,COLUMN())),INDIRECT(ADDRESS(($AN834-1)*3+$AO834+5,$AP834+20)))&gt;=1,0,INDIRECT(ADDRESS(($AN834-1)*3+$AO834+5,$AP834+20)))))</f>
        <v>0</v>
      </c>
      <c r="AT834" s="468">
        <f ca="1">COUNTIF(INDIRECT("U"&amp;(ROW()+12*(($AN834-1)*3+$AO834)-ROW())/12+5):INDIRECT("AF"&amp;(ROW()+12*(($AN834-1)*3+$AO834)-ROW())/12+5),AS834)</f>
        <v>0</v>
      </c>
      <c r="AU834" s="468">
        <f ca="1">IF(AND(AQ834+AS834&gt;0,AR834+AT834&gt;0),COUNTIF(AU$6:AU833,"&gt;0")+1,0)</f>
        <v>0</v>
      </c>
    </row>
    <row r="835" spans="40:47" x14ac:dyDescent="0.15">
      <c r="AN835" s="468">
        <v>24</v>
      </c>
      <c r="AO835" s="468">
        <v>1</v>
      </c>
      <c r="AP835" s="468">
        <v>2</v>
      </c>
      <c r="AQ835" s="476">
        <f ca="1">IF($AP835=1,IF(INDIRECT(ADDRESS(($AN835-1)*3+$AO835+5,$AP835+7))="",0,INDIRECT(ADDRESS(($AN835-1)*3+$AO835+5,$AP835+7))),IF(INDIRECT(ADDRESS(($AN835-1)*3+$AO835+5,$AP835+7))="",0,IF(COUNTIF(INDIRECT(ADDRESS(($AN835-1)*36+($AO835-1)*12+6,COLUMN())):INDIRECT(ADDRESS(($AN835-1)*36+($AO835-1)*12+$AP835+4,COLUMN())),INDIRECT(ADDRESS(($AN835-1)*3+$AO835+5,$AP835+7)))&gt;=1,0,INDIRECT(ADDRESS(($AN835-1)*3+$AO835+5,$AP835+7)))))</f>
        <v>0</v>
      </c>
      <c r="AR835" s="468">
        <f ca="1">COUNTIF(INDIRECT("H"&amp;(ROW()+12*(($AN835-1)*3+$AO835)-ROW())/12+5):INDIRECT("S"&amp;(ROW()+12*(($AN835-1)*3+$AO835)-ROW())/12+5),AQ835)</f>
        <v>0</v>
      </c>
      <c r="AS835" s="476">
        <f ca="1">IF($AP835=1,IF(INDIRECT(ADDRESS(($AN835-1)*3+$AO835+5,$AP835+20))="",0,INDIRECT(ADDRESS(($AN835-1)*3+$AO835+5,$AP835+20))),IF(INDIRECT(ADDRESS(($AN835-1)*3+$AO835+5,$AP835+20))="",0,IF(COUNTIF(INDIRECT(ADDRESS(($AN835-1)*36+($AO835-1)*12+6,COLUMN())):INDIRECT(ADDRESS(($AN835-1)*36+($AO835-1)*12+$AP835+4,COLUMN())),INDIRECT(ADDRESS(($AN835-1)*3+$AO835+5,$AP835+20)))&gt;=1,0,INDIRECT(ADDRESS(($AN835-1)*3+$AO835+5,$AP835+20)))))</f>
        <v>0</v>
      </c>
      <c r="AT835" s="468">
        <f ca="1">COUNTIF(INDIRECT("U"&amp;(ROW()+12*(($AN835-1)*3+$AO835)-ROW())/12+5):INDIRECT("AF"&amp;(ROW()+12*(($AN835-1)*3+$AO835)-ROW())/12+5),AS835)</f>
        <v>0</v>
      </c>
      <c r="AU835" s="468">
        <f ca="1">IF(AND(AQ835+AS835&gt;0,AR835+AT835&gt;0),COUNTIF(AU$6:AU834,"&gt;0")+1,0)</f>
        <v>0</v>
      </c>
    </row>
    <row r="836" spans="40:47" x14ac:dyDescent="0.15">
      <c r="AN836" s="468">
        <v>24</v>
      </c>
      <c r="AO836" s="468">
        <v>1</v>
      </c>
      <c r="AP836" s="468">
        <v>3</v>
      </c>
      <c r="AQ836" s="476">
        <f ca="1">IF($AP836=1,IF(INDIRECT(ADDRESS(($AN836-1)*3+$AO836+5,$AP836+7))="",0,INDIRECT(ADDRESS(($AN836-1)*3+$AO836+5,$AP836+7))),IF(INDIRECT(ADDRESS(($AN836-1)*3+$AO836+5,$AP836+7))="",0,IF(COUNTIF(INDIRECT(ADDRESS(($AN836-1)*36+($AO836-1)*12+6,COLUMN())):INDIRECT(ADDRESS(($AN836-1)*36+($AO836-1)*12+$AP836+4,COLUMN())),INDIRECT(ADDRESS(($AN836-1)*3+$AO836+5,$AP836+7)))&gt;=1,0,INDIRECT(ADDRESS(($AN836-1)*3+$AO836+5,$AP836+7)))))</f>
        <v>0</v>
      </c>
      <c r="AR836" s="468">
        <f ca="1">COUNTIF(INDIRECT("H"&amp;(ROW()+12*(($AN836-1)*3+$AO836)-ROW())/12+5):INDIRECT("S"&amp;(ROW()+12*(($AN836-1)*3+$AO836)-ROW())/12+5),AQ836)</f>
        <v>0</v>
      </c>
      <c r="AS836" s="476">
        <f ca="1">IF($AP836=1,IF(INDIRECT(ADDRESS(($AN836-1)*3+$AO836+5,$AP836+20))="",0,INDIRECT(ADDRESS(($AN836-1)*3+$AO836+5,$AP836+20))),IF(INDIRECT(ADDRESS(($AN836-1)*3+$AO836+5,$AP836+20))="",0,IF(COUNTIF(INDIRECT(ADDRESS(($AN836-1)*36+($AO836-1)*12+6,COLUMN())):INDIRECT(ADDRESS(($AN836-1)*36+($AO836-1)*12+$AP836+4,COLUMN())),INDIRECT(ADDRESS(($AN836-1)*3+$AO836+5,$AP836+20)))&gt;=1,0,INDIRECT(ADDRESS(($AN836-1)*3+$AO836+5,$AP836+20)))))</f>
        <v>0</v>
      </c>
      <c r="AT836" s="468">
        <f ca="1">COUNTIF(INDIRECT("U"&amp;(ROW()+12*(($AN836-1)*3+$AO836)-ROW())/12+5):INDIRECT("AF"&amp;(ROW()+12*(($AN836-1)*3+$AO836)-ROW())/12+5),AS836)</f>
        <v>0</v>
      </c>
      <c r="AU836" s="468">
        <f ca="1">IF(AND(AQ836+AS836&gt;0,AR836+AT836&gt;0),COUNTIF(AU$6:AU835,"&gt;0")+1,0)</f>
        <v>0</v>
      </c>
    </row>
    <row r="837" spans="40:47" x14ac:dyDescent="0.15">
      <c r="AN837" s="468">
        <v>24</v>
      </c>
      <c r="AO837" s="468">
        <v>1</v>
      </c>
      <c r="AP837" s="468">
        <v>4</v>
      </c>
      <c r="AQ837" s="476">
        <f ca="1">IF($AP837=1,IF(INDIRECT(ADDRESS(($AN837-1)*3+$AO837+5,$AP837+7))="",0,INDIRECT(ADDRESS(($AN837-1)*3+$AO837+5,$AP837+7))),IF(INDIRECT(ADDRESS(($AN837-1)*3+$AO837+5,$AP837+7))="",0,IF(COUNTIF(INDIRECT(ADDRESS(($AN837-1)*36+($AO837-1)*12+6,COLUMN())):INDIRECT(ADDRESS(($AN837-1)*36+($AO837-1)*12+$AP837+4,COLUMN())),INDIRECT(ADDRESS(($AN837-1)*3+$AO837+5,$AP837+7)))&gt;=1,0,INDIRECT(ADDRESS(($AN837-1)*3+$AO837+5,$AP837+7)))))</f>
        <v>0</v>
      </c>
      <c r="AR837" s="468">
        <f ca="1">COUNTIF(INDIRECT("H"&amp;(ROW()+12*(($AN837-1)*3+$AO837)-ROW())/12+5):INDIRECT("S"&amp;(ROW()+12*(($AN837-1)*3+$AO837)-ROW())/12+5),AQ837)</f>
        <v>0</v>
      </c>
      <c r="AS837" s="476">
        <f ca="1">IF($AP837=1,IF(INDIRECT(ADDRESS(($AN837-1)*3+$AO837+5,$AP837+20))="",0,INDIRECT(ADDRESS(($AN837-1)*3+$AO837+5,$AP837+20))),IF(INDIRECT(ADDRESS(($AN837-1)*3+$AO837+5,$AP837+20))="",0,IF(COUNTIF(INDIRECT(ADDRESS(($AN837-1)*36+($AO837-1)*12+6,COLUMN())):INDIRECT(ADDRESS(($AN837-1)*36+($AO837-1)*12+$AP837+4,COLUMN())),INDIRECT(ADDRESS(($AN837-1)*3+$AO837+5,$AP837+20)))&gt;=1,0,INDIRECT(ADDRESS(($AN837-1)*3+$AO837+5,$AP837+20)))))</f>
        <v>0</v>
      </c>
      <c r="AT837" s="468">
        <f ca="1">COUNTIF(INDIRECT("U"&amp;(ROW()+12*(($AN837-1)*3+$AO837)-ROW())/12+5):INDIRECT("AF"&amp;(ROW()+12*(($AN837-1)*3+$AO837)-ROW())/12+5),AS837)</f>
        <v>0</v>
      </c>
      <c r="AU837" s="468">
        <f ca="1">IF(AND(AQ837+AS837&gt;0,AR837+AT837&gt;0),COUNTIF(AU$6:AU836,"&gt;0")+1,0)</f>
        <v>0</v>
      </c>
    </row>
    <row r="838" spans="40:47" x14ac:dyDescent="0.15">
      <c r="AN838" s="468">
        <v>24</v>
      </c>
      <c r="AO838" s="468">
        <v>1</v>
      </c>
      <c r="AP838" s="468">
        <v>5</v>
      </c>
      <c r="AQ838" s="476">
        <f ca="1">IF($AP838=1,IF(INDIRECT(ADDRESS(($AN838-1)*3+$AO838+5,$AP838+7))="",0,INDIRECT(ADDRESS(($AN838-1)*3+$AO838+5,$AP838+7))),IF(INDIRECT(ADDRESS(($AN838-1)*3+$AO838+5,$AP838+7))="",0,IF(COUNTIF(INDIRECT(ADDRESS(($AN838-1)*36+($AO838-1)*12+6,COLUMN())):INDIRECT(ADDRESS(($AN838-1)*36+($AO838-1)*12+$AP838+4,COLUMN())),INDIRECT(ADDRESS(($AN838-1)*3+$AO838+5,$AP838+7)))&gt;=1,0,INDIRECT(ADDRESS(($AN838-1)*3+$AO838+5,$AP838+7)))))</f>
        <v>0</v>
      </c>
      <c r="AR838" s="468">
        <f ca="1">COUNTIF(INDIRECT("H"&amp;(ROW()+12*(($AN838-1)*3+$AO838)-ROW())/12+5):INDIRECT("S"&amp;(ROW()+12*(($AN838-1)*3+$AO838)-ROW())/12+5),AQ838)</f>
        <v>0</v>
      </c>
      <c r="AS838" s="476">
        <f ca="1">IF($AP838=1,IF(INDIRECT(ADDRESS(($AN838-1)*3+$AO838+5,$AP838+20))="",0,INDIRECT(ADDRESS(($AN838-1)*3+$AO838+5,$AP838+20))),IF(INDIRECT(ADDRESS(($AN838-1)*3+$AO838+5,$AP838+20))="",0,IF(COUNTIF(INDIRECT(ADDRESS(($AN838-1)*36+($AO838-1)*12+6,COLUMN())):INDIRECT(ADDRESS(($AN838-1)*36+($AO838-1)*12+$AP838+4,COLUMN())),INDIRECT(ADDRESS(($AN838-1)*3+$AO838+5,$AP838+20)))&gt;=1,0,INDIRECT(ADDRESS(($AN838-1)*3+$AO838+5,$AP838+20)))))</f>
        <v>0</v>
      </c>
      <c r="AT838" s="468">
        <f ca="1">COUNTIF(INDIRECT("U"&amp;(ROW()+12*(($AN838-1)*3+$AO838)-ROW())/12+5):INDIRECT("AF"&amp;(ROW()+12*(($AN838-1)*3+$AO838)-ROW())/12+5),AS838)</f>
        <v>0</v>
      </c>
      <c r="AU838" s="468">
        <f ca="1">IF(AND(AQ838+AS838&gt;0,AR838+AT838&gt;0),COUNTIF(AU$6:AU837,"&gt;0")+1,0)</f>
        <v>0</v>
      </c>
    </row>
    <row r="839" spans="40:47" x14ac:dyDescent="0.15">
      <c r="AN839" s="468">
        <v>24</v>
      </c>
      <c r="AO839" s="468">
        <v>1</v>
      </c>
      <c r="AP839" s="468">
        <v>6</v>
      </c>
      <c r="AQ839" s="476">
        <f ca="1">IF($AP839=1,IF(INDIRECT(ADDRESS(($AN839-1)*3+$AO839+5,$AP839+7))="",0,INDIRECT(ADDRESS(($AN839-1)*3+$AO839+5,$AP839+7))),IF(INDIRECT(ADDRESS(($AN839-1)*3+$AO839+5,$AP839+7))="",0,IF(COUNTIF(INDIRECT(ADDRESS(($AN839-1)*36+($AO839-1)*12+6,COLUMN())):INDIRECT(ADDRESS(($AN839-1)*36+($AO839-1)*12+$AP839+4,COLUMN())),INDIRECT(ADDRESS(($AN839-1)*3+$AO839+5,$AP839+7)))&gt;=1,0,INDIRECT(ADDRESS(($AN839-1)*3+$AO839+5,$AP839+7)))))</f>
        <v>0</v>
      </c>
      <c r="AR839" s="468">
        <f ca="1">COUNTIF(INDIRECT("H"&amp;(ROW()+12*(($AN839-1)*3+$AO839)-ROW())/12+5):INDIRECT("S"&amp;(ROW()+12*(($AN839-1)*3+$AO839)-ROW())/12+5),AQ839)</f>
        <v>0</v>
      </c>
      <c r="AS839" s="476">
        <f ca="1">IF($AP839=1,IF(INDIRECT(ADDRESS(($AN839-1)*3+$AO839+5,$AP839+20))="",0,INDIRECT(ADDRESS(($AN839-1)*3+$AO839+5,$AP839+20))),IF(INDIRECT(ADDRESS(($AN839-1)*3+$AO839+5,$AP839+20))="",0,IF(COUNTIF(INDIRECT(ADDRESS(($AN839-1)*36+($AO839-1)*12+6,COLUMN())):INDIRECT(ADDRESS(($AN839-1)*36+($AO839-1)*12+$AP839+4,COLUMN())),INDIRECT(ADDRESS(($AN839-1)*3+$AO839+5,$AP839+20)))&gt;=1,0,INDIRECT(ADDRESS(($AN839-1)*3+$AO839+5,$AP839+20)))))</f>
        <v>0</v>
      </c>
      <c r="AT839" s="468">
        <f ca="1">COUNTIF(INDIRECT("U"&amp;(ROW()+12*(($AN839-1)*3+$AO839)-ROW())/12+5):INDIRECT("AF"&amp;(ROW()+12*(($AN839-1)*3+$AO839)-ROW())/12+5),AS839)</f>
        <v>0</v>
      </c>
      <c r="AU839" s="468">
        <f ca="1">IF(AND(AQ839+AS839&gt;0,AR839+AT839&gt;0),COUNTIF(AU$6:AU838,"&gt;0")+1,0)</f>
        <v>0</v>
      </c>
    </row>
    <row r="840" spans="40:47" x14ac:dyDescent="0.15">
      <c r="AN840" s="468">
        <v>24</v>
      </c>
      <c r="AO840" s="468">
        <v>1</v>
      </c>
      <c r="AP840" s="468">
        <v>7</v>
      </c>
      <c r="AQ840" s="476">
        <f ca="1">IF($AP840=1,IF(INDIRECT(ADDRESS(($AN840-1)*3+$AO840+5,$AP840+7))="",0,INDIRECT(ADDRESS(($AN840-1)*3+$AO840+5,$AP840+7))),IF(INDIRECT(ADDRESS(($AN840-1)*3+$AO840+5,$AP840+7))="",0,IF(COUNTIF(INDIRECT(ADDRESS(($AN840-1)*36+($AO840-1)*12+6,COLUMN())):INDIRECT(ADDRESS(($AN840-1)*36+($AO840-1)*12+$AP840+4,COLUMN())),INDIRECT(ADDRESS(($AN840-1)*3+$AO840+5,$AP840+7)))&gt;=1,0,INDIRECT(ADDRESS(($AN840-1)*3+$AO840+5,$AP840+7)))))</f>
        <v>0</v>
      </c>
      <c r="AR840" s="468">
        <f ca="1">COUNTIF(INDIRECT("H"&amp;(ROW()+12*(($AN840-1)*3+$AO840)-ROW())/12+5):INDIRECT("S"&amp;(ROW()+12*(($AN840-1)*3+$AO840)-ROW())/12+5),AQ840)</f>
        <v>0</v>
      </c>
      <c r="AS840" s="476">
        <f ca="1">IF($AP840=1,IF(INDIRECT(ADDRESS(($AN840-1)*3+$AO840+5,$AP840+20))="",0,INDIRECT(ADDRESS(($AN840-1)*3+$AO840+5,$AP840+20))),IF(INDIRECT(ADDRESS(($AN840-1)*3+$AO840+5,$AP840+20))="",0,IF(COUNTIF(INDIRECT(ADDRESS(($AN840-1)*36+($AO840-1)*12+6,COLUMN())):INDIRECT(ADDRESS(($AN840-1)*36+($AO840-1)*12+$AP840+4,COLUMN())),INDIRECT(ADDRESS(($AN840-1)*3+$AO840+5,$AP840+20)))&gt;=1,0,INDIRECT(ADDRESS(($AN840-1)*3+$AO840+5,$AP840+20)))))</f>
        <v>0</v>
      </c>
      <c r="AT840" s="468">
        <f ca="1">COUNTIF(INDIRECT("U"&amp;(ROW()+12*(($AN840-1)*3+$AO840)-ROW())/12+5):INDIRECT("AF"&amp;(ROW()+12*(($AN840-1)*3+$AO840)-ROW())/12+5),AS840)</f>
        <v>0</v>
      </c>
      <c r="AU840" s="468">
        <f ca="1">IF(AND(AQ840+AS840&gt;0,AR840+AT840&gt;0),COUNTIF(AU$6:AU839,"&gt;0")+1,0)</f>
        <v>0</v>
      </c>
    </row>
    <row r="841" spans="40:47" x14ac:dyDescent="0.15">
      <c r="AN841" s="468">
        <v>24</v>
      </c>
      <c r="AO841" s="468">
        <v>1</v>
      </c>
      <c r="AP841" s="468">
        <v>8</v>
      </c>
      <c r="AQ841" s="476">
        <f ca="1">IF($AP841=1,IF(INDIRECT(ADDRESS(($AN841-1)*3+$AO841+5,$AP841+7))="",0,INDIRECT(ADDRESS(($AN841-1)*3+$AO841+5,$AP841+7))),IF(INDIRECT(ADDRESS(($AN841-1)*3+$AO841+5,$AP841+7))="",0,IF(COUNTIF(INDIRECT(ADDRESS(($AN841-1)*36+($AO841-1)*12+6,COLUMN())):INDIRECT(ADDRESS(($AN841-1)*36+($AO841-1)*12+$AP841+4,COLUMN())),INDIRECT(ADDRESS(($AN841-1)*3+$AO841+5,$AP841+7)))&gt;=1,0,INDIRECT(ADDRESS(($AN841-1)*3+$AO841+5,$AP841+7)))))</f>
        <v>0</v>
      </c>
      <c r="AR841" s="468">
        <f ca="1">COUNTIF(INDIRECT("H"&amp;(ROW()+12*(($AN841-1)*3+$AO841)-ROW())/12+5):INDIRECT("S"&amp;(ROW()+12*(($AN841-1)*3+$AO841)-ROW())/12+5),AQ841)</f>
        <v>0</v>
      </c>
      <c r="AS841" s="476">
        <f ca="1">IF($AP841=1,IF(INDIRECT(ADDRESS(($AN841-1)*3+$AO841+5,$AP841+20))="",0,INDIRECT(ADDRESS(($AN841-1)*3+$AO841+5,$AP841+20))),IF(INDIRECT(ADDRESS(($AN841-1)*3+$AO841+5,$AP841+20))="",0,IF(COUNTIF(INDIRECT(ADDRESS(($AN841-1)*36+($AO841-1)*12+6,COLUMN())):INDIRECT(ADDRESS(($AN841-1)*36+($AO841-1)*12+$AP841+4,COLUMN())),INDIRECT(ADDRESS(($AN841-1)*3+$AO841+5,$AP841+20)))&gt;=1,0,INDIRECT(ADDRESS(($AN841-1)*3+$AO841+5,$AP841+20)))))</f>
        <v>0</v>
      </c>
      <c r="AT841" s="468">
        <f ca="1">COUNTIF(INDIRECT("U"&amp;(ROW()+12*(($AN841-1)*3+$AO841)-ROW())/12+5):INDIRECT("AF"&amp;(ROW()+12*(($AN841-1)*3+$AO841)-ROW())/12+5),AS841)</f>
        <v>0</v>
      </c>
      <c r="AU841" s="468">
        <f ca="1">IF(AND(AQ841+AS841&gt;0,AR841+AT841&gt;0),COUNTIF(AU$6:AU840,"&gt;0")+1,0)</f>
        <v>0</v>
      </c>
    </row>
    <row r="842" spans="40:47" x14ac:dyDescent="0.15">
      <c r="AN842" s="468">
        <v>24</v>
      </c>
      <c r="AO842" s="468">
        <v>1</v>
      </c>
      <c r="AP842" s="468">
        <v>9</v>
      </c>
      <c r="AQ842" s="476">
        <f ca="1">IF($AP842=1,IF(INDIRECT(ADDRESS(($AN842-1)*3+$AO842+5,$AP842+7))="",0,INDIRECT(ADDRESS(($AN842-1)*3+$AO842+5,$AP842+7))),IF(INDIRECT(ADDRESS(($AN842-1)*3+$AO842+5,$AP842+7))="",0,IF(COUNTIF(INDIRECT(ADDRESS(($AN842-1)*36+($AO842-1)*12+6,COLUMN())):INDIRECT(ADDRESS(($AN842-1)*36+($AO842-1)*12+$AP842+4,COLUMN())),INDIRECT(ADDRESS(($AN842-1)*3+$AO842+5,$AP842+7)))&gt;=1,0,INDIRECT(ADDRESS(($AN842-1)*3+$AO842+5,$AP842+7)))))</f>
        <v>0</v>
      </c>
      <c r="AR842" s="468">
        <f ca="1">COUNTIF(INDIRECT("H"&amp;(ROW()+12*(($AN842-1)*3+$AO842)-ROW())/12+5):INDIRECT("S"&amp;(ROW()+12*(($AN842-1)*3+$AO842)-ROW())/12+5),AQ842)</f>
        <v>0</v>
      </c>
      <c r="AS842" s="476">
        <f ca="1">IF($AP842=1,IF(INDIRECT(ADDRESS(($AN842-1)*3+$AO842+5,$AP842+20))="",0,INDIRECT(ADDRESS(($AN842-1)*3+$AO842+5,$AP842+20))),IF(INDIRECT(ADDRESS(($AN842-1)*3+$AO842+5,$AP842+20))="",0,IF(COUNTIF(INDIRECT(ADDRESS(($AN842-1)*36+($AO842-1)*12+6,COLUMN())):INDIRECT(ADDRESS(($AN842-1)*36+($AO842-1)*12+$AP842+4,COLUMN())),INDIRECT(ADDRESS(($AN842-1)*3+$AO842+5,$AP842+20)))&gt;=1,0,INDIRECT(ADDRESS(($AN842-1)*3+$AO842+5,$AP842+20)))))</f>
        <v>0</v>
      </c>
      <c r="AT842" s="468">
        <f ca="1">COUNTIF(INDIRECT("U"&amp;(ROW()+12*(($AN842-1)*3+$AO842)-ROW())/12+5):INDIRECT("AF"&amp;(ROW()+12*(($AN842-1)*3+$AO842)-ROW())/12+5),AS842)</f>
        <v>0</v>
      </c>
      <c r="AU842" s="468">
        <f ca="1">IF(AND(AQ842+AS842&gt;0,AR842+AT842&gt;0),COUNTIF(AU$6:AU841,"&gt;0")+1,0)</f>
        <v>0</v>
      </c>
    </row>
    <row r="843" spans="40:47" x14ac:dyDescent="0.15">
      <c r="AN843" s="468">
        <v>24</v>
      </c>
      <c r="AO843" s="468">
        <v>1</v>
      </c>
      <c r="AP843" s="468">
        <v>10</v>
      </c>
      <c r="AQ843" s="476">
        <f ca="1">IF($AP843=1,IF(INDIRECT(ADDRESS(($AN843-1)*3+$AO843+5,$AP843+7))="",0,INDIRECT(ADDRESS(($AN843-1)*3+$AO843+5,$AP843+7))),IF(INDIRECT(ADDRESS(($AN843-1)*3+$AO843+5,$AP843+7))="",0,IF(COUNTIF(INDIRECT(ADDRESS(($AN843-1)*36+($AO843-1)*12+6,COLUMN())):INDIRECT(ADDRESS(($AN843-1)*36+($AO843-1)*12+$AP843+4,COLUMN())),INDIRECT(ADDRESS(($AN843-1)*3+$AO843+5,$AP843+7)))&gt;=1,0,INDIRECT(ADDRESS(($AN843-1)*3+$AO843+5,$AP843+7)))))</f>
        <v>0</v>
      </c>
      <c r="AR843" s="468">
        <f ca="1">COUNTIF(INDIRECT("H"&amp;(ROW()+12*(($AN843-1)*3+$AO843)-ROW())/12+5):INDIRECT("S"&amp;(ROW()+12*(($AN843-1)*3+$AO843)-ROW())/12+5),AQ843)</f>
        <v>0</v>
      </c>
      <c r="AS843" s="476">
        <f ca="1">IF($AP843=1,IF(INDIRECT(ADDRESS(($AN843-1)*3+$AO843+5,$AP843+20))="",0,INDIRECT(ADDRESS(($AN843-1)*3+$AO843+5,$AP843+20))),IF(INDIRECT(ADDRESS(($AN843-1)*3+$AO843+5,$AP843+20))="",0,IF(COUNTIF(INDIRECT(ADDRESS(($AN843-1)*36+($AO843-1)*12+6,COLUMN())):INDIRECT(ADDRESS(($AN843-1)*36+($AO843-1)*12+$AP843+4,COLUMN())),INDIRECT(ADDRESS(($AN843-1)*3+$AO843+5,$AP843+20)))&gt;=1,0,INDIRECT(ADDRESS(($AN843-1)*3+$AO843+5,$AP843+20)))))</f>
        <v>0</v>
      </c>
      <c r="AT843" s="468">
        <f ca="1">COUNTIF(INDIRECT("U"&amp;(ROW()+12*(($AN843-1)*3+$AO843)-ROW())/12+5):INDIRECT("AF"&amp;(ROW()+12*(($AN843-1)*3+$AO843)-ROW())/12+5),AS843)</f>
        <v>0</v>
      </c>
      <c r="AU843" s="468">
        <f ca="1">IF(AND(AQ843+AS843&gt;0,AR843+AT843&gt;0),COUNTIF(AU$6:AU842,"&gt;0")+1,0)</f>
        <v>0</v>
      </c>
    </row>
    <row r="844" spans="40:47" x14ac:dyDescent="0.15">
      <c r="AN844" s="468">
        <v>24</v>
      </c>
      <c r="AO844" s="468">
        <v>1</v>
      </c>
      <c r="AP844" s="468">
        <v>11</v>
      </c>
      <c r="AQ844" s="476">
        <f ca="1">IF($AP844=1,IF(INDIRECT(ADDRESS(($AN844-1)*3+$AO844+5,$AP844+7))="",0,INDIRECT(ADDRESS(($AN844-1)*3+$AO844+5,$AP844+7))),IF(INDIRECT(ADDRESS(($AN844-1)*3+$AO844+5,$AP844+7))="",0,IF(COUNTIF(INDIRECT(ADDRESS(($AN844-1)*36+($AO844-1)*12+6,COLUMN())):INDIRECT(ADDRESS(($AN844-1)*36+($AO844-1)*12+$AP844+4,COLUMN())),INDIRECT(ADDRESS(($AN844-1)*3+$AO844+5,$AP844+7)))&gt;=1,0,INDIRECT(ADDRESS(($AN844-1)*3+$AO844+5,$AP844+7)))))</f>
        <v>0</v>
      </c>
      <c r="AR844" s="468">
        <f ca="1">COUNTIF(INDIRECT("H"&amp;(ROW()+12*(($AN844-1)*3+$AO844)-ROW())/12+5):INDIRECT("S"&amp;(ROW()+12*(($AN844-1)*3+$AO844)-ROW())/12+5),AQ844)</f>
        <v>0</v>
      </c>
      <c r="AS844" s="476">
        <f ca="1">IF($AP844=1,IF(INDIRECT(ADDRESS(($AN844-1)*3+$AO844+5,$AP844+20))="",0,INDIRECT(ADDRESS(($AN844-1)*3+$AO844+5,$AP844+20))),IF(INDIRECT(ADDRESS(($AN844-1)*3+$AO844+5,$AP844+20))="",0,IF(COUNTIF(INDIRECT(ADDRESS(($AN844-1)*36+($AO844-1)*12+6,COLUMN())):INDIRECT(ADDRESS(($AN844-1)*36+($AO844-1)*12+$AP844+4,COLUMN())),INDIRECT(ADDRESS(($AN844-1)*3+$AO844+5,$AP844+20)))&gt;=1,0,INDIRECT(ADDRESS(($AN844-1)*3+$AO844+5,$AP844+20)))))</f>
        <v>0</v>
      </c>
      <c r="AT844" s="468">
        <f ca="1">COUNTIF(INDIRECT("U"&amp;(ROW()+12*(($AN844-1)*3+$AO844)-ROW())/12+5):INDIRECT("AF"&amp;(ROW()+12*(($AN844-1)*3+$AO844)-ROW())/12+5),AS844)</f>
        <v>0</v>
      </c>
      <c r="AU844" s="468">
        <f ca="1">IF(AND(AQ844+AS844&gt;0,AR844+AT844&gt;0),COUNTIF(AU$6:AU843,"&gt;0")+1,0)</f>
        <v>0</v>
      </c>
    </row>
    <row r="845" spans="40:47" x14ac:dyDescent="0.15">
      <c r="AN845" s="468">
        <v>24</v>
      </c>
      <c r="AO845" s="468">
        <v>1</v>
      </c>
      <c r="AP845" s="468">
        <v>12</v>
      </c>
      <c r="AQ845" s="476">
        <f ca="1">IF($AP845=1,IF(INDIRECT(ADDRESS(($AN845-1)*3+$AO845+5,$AP845+7))="",0,INDIRECT(ADDRESS(($AN845-1)*3+$AO845+5,$AP845+7))),IF(INDIRECT(ADDRESS(($AN845-1)*3+$AO845+5,$AP845+7))="",0,IF(COUNTIF(INDIRECT(ADDRESS(($AN845-1)*36+($AO845-1)*12+6,COLUMN())):INDIRECT(ADDRESS(($AN845-1)*36+($AO845-1)*12+$AP845+4,COLUMN())),INDIRECT(ADDRESS(($AN845-1)*3+$AO845+5,$AP845+7)))&gt;=1,0,INDIRECT(ADDRESS(($AN845-1)*3+$AO845+5,$AP845+7)))))</f>
        <v>0</v>
      </c>
      <c r="AR845" s="468">
        <f ca="1">COUNTIF(INDIRECT("H"&amp;(ROW()+12*(($AN845-1)*3+$AO845)-ROW())/12+5):INDIRECT("S"&amp;(ROW()+12*(($AN845-1)*3+$AO845)-ROW())/12+5),AQ845)</f>
        <v>0</v>
      </c>
      <c r="AS845" s="476">
        <f ca="1">IF($AP845=1,IF(INDIRECT(ADDRESS(($AN845-1)*3+$AO845+5,$AP845+20))="",0,INDIRECT(ADDRESS(($AN845-1)*3+$AO845+5,$AP845+20))),IF(INDIRECT(ADDRESS(($AN845-1)*3+$AO845+5,$AP845+20))="",0,IF(COUNTIF(INDIRECT(ADDRESS(($AN845-1)*36+($AO845-1)*12+6,COLUMN())):INDIRECT(ADDRESS(($AN845-1)*36+($AO845-1)*12+$AP845+4,COLUMN())),INDIRECT(ADDRESS(($AN845-1)*3+$AO845+5,$AP845+20)))&gt;=1,0,INDIRECT(ADDRESS(($AN845-1)*3+$AO845+5,$AP845+20)))))</f>
        <v>0</v>
      </c>
      <c r="AT845" s="468">
        <f ca="1">COUNTIF(INDIRECT("U"&amp;(ROW()+12*(($AN845-1)*3+$AO845)-ROW())/12+5):INDIRECT("AF"&amp;(ROW()+12*(($AN845-1)*3+$AO845)-ROW())/12+5),AS845)</f>
        <v>0</v>
      </c>
      <c r="AU845" s="468">
        <f ca="1">IF(AND(AQ845+AS845&gt;0,AR845+AT845&gt;0),COUNTIF(AU$6:AU844,"&gt;0")+1,0)</f>
        <v>0</v>
      </c>
    </row>
    <row r="846" spans="40:47" x14ac:dyDescent="0.15">
      <c r="AN846" s="468">
        <v>24</v>
      </c>
      <c r="AO846" s="468">
        <v>2</v>
      </c>
      <c r="AP846" s="468">
        <v>1</v>
      </c>
      <c r="AQ846" s="476">
        <f ca="1">IF($AP846=1,IF(INDIRECT(ADDRESS(($AN846-1)*3+$AO846+5,$AP846+7))="",0,INDIRECT(ADDRESS(($AN846-1)*3+$AO846+5,$AP846+7))),IF(INDIRECT(ADDRESS(($AN846-1)*3+$AO846+5,$AP846+7))="",0,IF(COUNTIF(INDIRECT(ADDRESS(($AN846-1)*36+($AO846-1)*12+6,COLUMN())):INDIRECT(ADDRESS(($AN846-1)*36+($AO846-1)*12+$AP846+4,COLUMN())),INDIRECT(ADDRESS(($AN846-1)*3+$AO846+5,$AP846+7)))&gt;=1,0,INDIRECT(ADDRESS(($AN846-1)*3+$AO846+5,$AP846+7)))))</f>
        <v>0</v>
      </c>
      <c r="AR846" s="468">
        <f ca="1">COUNTIF(INDIRECT("H"&amp;(ROW()+12*(($AN846-1)*3+$AO846)-ROW())/12+5):INDIRECT("S"&amp;(ROW()+12*(($AN846-1)*3+$AO846)-ROW())/12+5),AQ846)</f>
        <v>0</v>
      </c>
      <c r="AS846" s="476">
        <f ca="1">IF($AP846=1,IF(INDIRECT(ADDRESS(($AN846-1)*3+$AO846+5,$AP846+20))="",0,INDIRECT(ADDRESS(($AN846-1)*3+$AO846+5,$AP846+20))),IF(INDIRECT(ADDRESS(($AN846-1)*3+$AO846+5,$AP846+20))="",0,IF(COUNTIF(INDIRECT(ADDRESS(($AN846-1)*36+($AO846-1)*12+6,COLUMN())):INDIRECT(ADDRESS(($AN846-1)*36+($AO846-1)*12+$AP846+4,COLUMN())),INDIRECT(ADDRESS(($AN846-1)*3+$AO846+5,$AP846+20)))&gt;=1,0,INDIRECT(ADDRESS(($AN846-1)*3+$AO846+5,$AP846+20)))))</f>
        <v>0</v>
      </c>
      <c r="AT846" s="468">
        <f ca="1">COUNTIF(INDIRECT("U"&amp;(ROW()+12*(($AN846-1)*3+$AO846)-ROW())/12+5):INDIRECT("AF"&amp;(ROW()+12*(($AN846-1)*3+$AO846)-ROW())/12+5),AS846)</f>
        <v>0</v>
      </c>
      <c r="AU846" s="468">
        <f ca="1">IF(AND(AQ846+AS846&gt;0,AR846+AT846&gt;0),COUNTIF(AU$6:AU845,"&gt;0")+1,0)</f>
        <v>0</v>
      </c>
    </row>
    <row r="847" spans="40:47" x14ac:dyDescent="0.15">
      <c r="AN847" s="468">
        <v>24</v>
      </c>
      <c r="AO847" s="468">
        <v>2</v>
      </c>
      <c r="AP847" s="468">
        <v>2</v>
      </c>
      <c r="AQ847" s="476">
        <f ca="1">IF($AP847=1,IF(INDIRECT(ADDRESS(($AN847-1)*3+$AO847+5,$AP847+7))="",0,INDIRECT(ADDRESS(($AN847-1)*3+$AO847+5,$AP847+7))),IF(INDIRECT(ADDRESS(($AN847-1)*3+$AO847+5,$AP847+7))="",0,IF(COUNTIF(INDIRECT(ADDRESS(($AN847-1)*36+($AO847-1)*12+6,COLUMN())):INDIRECT(ADDRESS(($AN847-1)*36+($AO847-1)*12+$AP847+4,COLUMN())),INDIRECT(ADDRESS(($AN847-1)*3+$AO847+5,$AP847+7)))&gt;=1,0,INDIRECT(ADDRESS(($AN847-1)*3+$AO847+5,$AP847+7)))))</f>
        <v>0</v>
      </c>
      <c r="AR847" s="468">
        <f ca="1">COUNTIF(INDIRECT("H"&amp;(ROW()+12*(($AN847-1)*3+$AO847)-ROW())/12+5):INDIRECT("S"&amp;(ROW()+12*(($AN847-1)*3+$AO847)-ROW())/12+5),AQ847)</f>
        <v>0</v>
      </c>
      <c r="AS847" s="476">
        <f ca="1">IF($AP847=1,IF(INDIRECT(ADDRESS(($AN847-1)*3+$AO847+5,$AP847+20))="",0,INDIRECT(ADDRESS(($AN847-1)*3+$AO847+5,$AP847+20))),IF(INDIRECT(ADDRESS(($AN847-1)*3+$AO847+5,$AP847+20))="",0,IF(COUNTIF(INDIRECT(ADDRESS(($AN847-1)*36+($AO847-1)*12+6,COLUMN())):INDIRECT(ADDRESS(($AN847-1)*36+($AO847-1)*12+$AP847+4,COLUMN())),INDIRECT(ADDRESS(($AN847-1)*3+$AO847+5,$AP847+20)))&gt;=1,0,INDIRECT(ADDRESS(($AN847-1)*3+$AO847+5,$AP847+20)))))</f>
        <v>0</v>
      </c>
      <c r="AT847" s="468">
        <f ca="1">COUNTIF(INDIRECT("U"&amp;(ROW()+12*(($AN847-1)*3+$AO847)-ROW())/12+5):INDIRECT("AF"&amp;(ROW()+12*(($AN847-1)*3+$AO847)-ROW())/12+5),AS847)</f>
        <v>0</v>
      </c>
      <c r="AU847" s="468">
        <f ca="1">IF(AND(AQ847+AS847&gt;0,AR847+AT847&gt;0),COUNTIF(AU$6:AU846,"&gt;0")+1,0)</f>
        <v>0</v>
      </c>
    </row>
    <row r="848" spans="40:47" x14ac:dyDescent="0.15">
      <c r="AN848" s="468">
        <v>24</v>
      </c>
      <c r="AO848" s="468">
        <v>2</v>
      </c>
      <c r="AP848" s="468">
        <v>3</v>
      </c>
      <c r="AQ848" s="476">
        <f ca="1">IF($AP848=1,IF(INDIRECT(ADDRESS(($AN848-1)*3+$AO848+5,$AP848+7))="",0,INDIRECT(ADDRESS(($AN848-1)*3+$AO848+5,$AP848+7))),IF(INDIRECT(ADDRESS(($AN848-1)*3+$AO848+5,$AP848+7))="",0,IF(COUNTIF(INDIRECT(ADDRESS(($AN848-1)*36+($AO848-1)*12+6,COLUMN())):INDIRECT(ADDRESS(($AN848-1)*36+($AO848-1)*12+$AP848+4,COLUMN())),INDIRECT(ADDRESS(($AN848-1)*3+$AO848+5,$AP848+7)))&gt;=1,0,INDIRECT(ADDRESS(($AN848-1)*3+$AO848+5,$AP848+7)))))</f>
        <v>0</v>
      </c>
      <c r="AR848" s="468">
        <f ca="1">COUNTIF(INDIRECT("H"&amp;(ROW()+12*(($AN848-1)*3+$AO848)-ROW())/12+5):INDIRECT("S"&amp;(ROW()+12*(($AN848-1)*3+$AO848)-ROW())/12+5),AQ848)</f>
        <v>0</v>
      </c>
      <c r="AS848" s="476">
        <f ca="1">IF($AP848=1,IF(INDIRECT(ADDRESS(($AN848-1)*3+$AO848+5,$AP848+20))="",0,INDIRECT(ADDRESS(($AN848-1)*3+$AO848+5,$AP848+20))),IF(INDIRECT(ADDRESS(($AN848-1)*3+$AO848+5,$AP848+20))="",0,IF(COUNTIF(INDIRECT(ADDRESS(($AN848-1)*36+($AO848-1)*12+6,COLUMN())):INDIRECT(ADDRESS(($AN848-1)*36+($AO848-1)*12+$AP848+4,COLUMN())),INDIRECT(ADDRESS(($AN848-1)*3+$AO848+5,$AP848+20)))&gt;=1,0,INDIRECT(ADDRESS(($AN848-1)*3+$AO848+5,$AP848+20)))))</f>
        <v>0</v>
      </c>
      <c r="AT848" s="468">
        <f ca="1">COUNTIF(INDIRECT("U"&amp;(ROW()+12*(($AN848-1)*3+$AO848)-ROW())/12+5):INDIRECT("AF"&amp;(ROW()+12*(($AN848-1)*3+$AO848)-ROW())/12+5),AS848)</f>
        <v>0</v>
      </c>
      <c r="AU848" s="468">
        <f ca="1">IF(AND(AQ848+AS848&gt;0,AR848+AT848&gt;0),COUNTIF(AU$6:AU847,"&gt;0")+1,0)</f>
        <v>0</v>
      </c>
    </row>
    <row r="849" spans="40:47" x14ac:dyDescent="0.15">
      <c r="AN849" s="468">
        <v>24</v>
      </c>
      <c r="AO849" s="468">
        <v>2</v>
      </c>
      <c r="AP849" s="468">
        <v>4</v>
      </c>
      <c r="AQ849" s="476">
        <f ca="1">IF($AP849=1,IF(INDIRECT(ADDRESS(($AN849-1)*3+$AO849+5,$AP849+7))="",0,INDIRECT(ADDRESS(($AN849-1)*3+$AO849+5,$AP849+7))),IF(INDIRECT(ADDRESS(($AN849-1)*3+$AO849+5,$AP849+7))="",0,IF(COUNTIF(INDIRECT(ADDRESS(($AN849-1)*36+($AO849-1)*12+6,COLUMN())):INDIRECT(ADDRESS(($AN849-1)*36+($AO849-1)*12+$AP849+4,COLUMN())),INDIRECT(ADDRESS(($AN849-1)*3+$AO849+5,$AP849+7)))&gt;=1,0,INDIRECT(ADDRESS(($AN849-1)*3+$AO849+5,$AP849+7)))))</f>
        <v>0</v>
      </c>
      <c r="AR849" s="468">
        <f ca="1">COUNTIF(INDIRECT("H"&amp;(ROW()+12*(($AN849-1)*3+$AO849)-ROW())/12+5):INDIRECT("S"&amp;(ROW()+12*(($AN849-1)*3+$AO849)-ROW())/12+5),AQ849)</f>
        <v>0</v>
      </c>
      <c r="AS849" s="476">
        <f ca="1">IF($AP849=1,IF(INDIRECT(ADDRESS(($AN849-1)*3+$AO849+5,$AP849+20))="",0,INDIRECT(ADDRESS(($AN849-1)*3+$AO849+5,$AP849+20))),IF(INDIRECT(ADDRESS(($AN849-1)*3+$AO849+5,$AP849+20))="",0,IF(COUNTIF(INDIRECT(ADDRESS(($AN849-1)*36+($AO849-1)*12+6,COLUMN())):INDIRECT(ADDRESS(($AN849-1)*36+($AO849-1)*12+$AP849+4,COLUMN())),INDIRECT(ADDRESS(($AN849-1)*3+$AO849+5,$AP849+20)))&gt;=1,0,INDIRECT(ADDRESS(($AN849-1)*3+$AO849+5,$AP849+20)))))</f>
        <v>0</v>
      </c>
      <c r="AT849" s="468">
        <f ca="1">COUNTIF(INDIRECT("U"&amp;(ROW()+12*(($AN849-1)*3+$AO849)-ROW())/12+5):INDIRECT("AF"&amp;(ROW()+12*(($AN849-1)*3+$AO849)-ROW())/12+5),AS849)</f>
        <v>0</v>
      </c>
      <c r="AU849" s="468">
        <f ca="1">IF(AND(AQ849+AS849&gt;0,AR849+AT849&gt;0),COUNTIF(AU$6:AU848,"&gt;0")+1,0)</f>
        <v>0</v>
      </c>
    </row>
    <row r="850" spans="40:47" x14ac:dyDescent="0.15">
      <c r="AN850" s="468">
        <v>24</v>
      </c>
      <c r="AO850" s="468">
        <v>2</v>
      </c>
      <c r="AP850" s="468">
        <v>5</v>
      </c>
      <c r="AQ850" s="476">
        <f ca="1">IF($AP850=1,IF(INDIRECT(ADDRESS(($AN850-1)*3+$AO850+5,$AP850+7))="",0,INDIRECT(ADDRESS(($AN850-1)*3+$AO850+5,$AP850+7))),IF(INDIRECT(ADDRESS(($AN850-1)*3+$AO850+5,$AP850+7))="",0,IF(COUNTIF(INDIRECT(ADDRESS(($AN850-1)*36+($AO850-1)*12+6,COLUMN())):INDIRECT(ADDRESS(($AN850-1)*36+($AO850-1)*12+$AP850+4,COLUMN())),INDIRECT(ADDRESS(($AN850-1)*3+$AO850+5,$AP850+7)))&gt;=1,0,INDIRECT(ADDRESS(($AN850-1)*3+$AO850+5,$AP850+7)))))</f>
        <v>0</v>
      </c>
      <c r="AR850" s="468">
        <f ca="1">COUNTIF(INDIRECT("H"&amp;(ROW()+12*(($AN850-1)*3+$AO850)-ROW())/12+5):INDIRECT("S"&amp;(ROW()+12*(($AN850-1)*3+$AO850)-ROW())/12+5),AQ850)</f>
        <v>0</v>
      </c>
      <c r="AS850" s="476">
        <f ca="1">IF($AP850=1,IF(INDIRECT(ADDRESS(($AN850-1)*3+$AO850+5,$AP850+20))="",0,INDIRECT(ADDRESS(($AN850-1)*3+$AO850+5,$AP850+20))),IF(INDIRECT(ADDRESS(($AN850-1)*3+$AO850+5,$AP850+20))="",0,IF(COUNTIF(INDIRECT(ADDRESS(($AN850-1)*36+($AO850-1)*12+6,COLUMN())):INDIRECT(ADDRESS(($AN850-1)*36+($AO850-1)*12+$AP850+4,COLUMN())),INDIRECT(ADDRESS(($AN850-1)*3+$AO850+5,$AP850+20)))&gt;=1,0,INDIRECT(ADDRESS(($AN850-1)*3+$AO850+5,$AP850+20)))))</f>
        <v>0</v>
      </c>
      <c r="AT850" s="468">
        <f ca="1">COUNTIF(INDIRECT("U"&amp;(ROW()+12*(($AN850-1)*3+$AO850)-ROW())/12+5):INDIRECT("AF"&amp;(ROW()+12*(($AN850-1)*3+$AO850)-ROW())/12+5),AS850)</f>
        <v>0</v>
      </c>
      <c r="AU850" s="468">
        <f ca="1">IF(AND(AQ850+AS850&gt;0,AR850+AT850&gt;0),COUNTIF(AU$6:AU849,"&gt;0")+1,0)</f>
        <v>0</v>
      </c>
    </row>
    <row r="851" spans="40:47" x14ac:dyDescent="0.15">
      <c r="AN851" s="468">
        <v>24</v>
      </c>
      <c r="AO851" s="468">
        <v>2</v>
      </c>
      <c r="AP851" s="468">
        <v>6</v>
      </c>
      <c r="AQ851" s="476">
        <f ca="1">IF($AP851=1,IF(INDIRECT(ADDRESS(($AN851-1)*3+$AO851+5,$AP851+7))="",0,INDIRECT(ADDRESS(($AN851-1)*3+$AO851+5,$AP851+7))),IF(INDIRECT(ADDRESS(($AN851-1)*3+$AO851+5,$AP851+7))="",0,IF(COUNTIF(INDIRECT(ADDRESS(($AN851-1)*36+($AO851-1)*12+6,COLUMN())):INDIRECT(ADDRESS(($AN851-1)*36+($AO851-1)*12+$AP851+4,COLUMN())),INDIRECT(ADDRESS(($AN851-1)*3+$AO851+5,$AP851+7)))&gt;=1,0,INDIRECT(ADDRESS(($AN851-1)*3+$AO851+5,$AP851+7)))))</f>
        <v>0</v>
      </c>
      <c r="AR851" s="468">
        <f ca="1">COUNTIF(INDIRECT("H"&amp;(ROW()+12*(($AN851-1)*3+$AO851)-ROW())/12+5):INDIRECT("S"&amp;(ROW()+12*(($AN851-1)*3+$AO851)-ROW())/12+5),AQ851)</f>
        <v>0</v>
      </c>
      <c r="AS851" s="476">
        <f ca="1">IF($AP851=1,IF(INDIRECT(ADDRESS(($AN851-1)*3+$AO851+5,$AP851+20))="",0,INDIRECT(ADDRESS(($AN851-1)*3+$AO851+5,$AP851+20))),IF(INDIRECT(ADDRESS(($AN851-1)*3+$AO851+5,$AP851+20))="",0,IF(COUNTIF(INDIRECT(ADDRESS(($AN851-1)*36+($AO851-1)*12+6,COLUMN())):INDIRECT(ADDRESS(($AN851-1)*36+($AO851-1)*12+$AP851+4,COLUMN())),INDIRECT(ADDRESS(($AN851-1)*3+$AO851+5,$AP851+20)))&gt;=1,0,INDIRECT(ADDRESS(($AN851-1)*3+$AO851+5,$AP851+20)))))</f>
        <v>0</v>
      </c>
      <c r="AT851" s="468">
        <f ca="1">COUNTIF(INDIRECT("U"&amp;(ROW()+12*(($AN851-1)*3+$AO851)-ROW())/12+5):INDIRECT("AF"&amp;(ROW()+12*(($AN851-1)*3+$AO851)-ROW())/12+5),AS851)</f>
        <v>0</v>
      </c>
      <c r="AU851" s="468">
        <f ca="1">IF(AND(AQ851+AS851&gt;0,AR851+AT851&gt;0),COUNTIF(AU$6:AU850,"&gt;0")+1,0)</f>
        <v>0</v>
      </c>
    </row>
    <row r="852" spans="40:47" x14ac:dyDescent="0.15">
      <c r="AN852" s="468">
        <v>24</v>
      </c>
      <c r="AO852" s="468">
        <v>2</v>
      </c>
      <c r="AP852" s="468">
        <v>7</v>
      </c>
      <c r="AQ852" s="476">
        <f ca="1">IF($AP852=1,IF(INDIRECT(ADDRESS(($AN852-1)*3+$AO852+5,$AP852+7))="",0,INDIRECT(ADDRESS(($AN852-1)*3+$AO852+5,$AP852+7))),IF(INDIRECT(ADDRESS(($AN852-1)*3+$AO852+5,$AP852+7))="",0,IF(COUNTIF(INDIRECT(ADDRESS(($AN852-1)*36+($AO852-1)*12+6,COLUMN())):INDIRECT(ADDRESS(($AN852-1)*36+($AO852-1)*12+$AP852+4,COLUMN())),INDIRECT(ADDRESS(($AN852-1)*3+$AO852+5,$AP852+7)))&gt;=1,0,INDIRECT(ADDRESS(($AN852-1)*3+$AO852+5,$AP852+7)))))</f>
        <v>0</v>
      </c>
      <c r="AR852" s="468">
        <f ca="1">COUNTIF(INDIRECT("H"&amp;(ROW()+12*(($AN852-1)*3+$AO852)-ROW())/12+5):INDIRECT("S"&amp;(ROW()+12*(($AN852-1)*3+$AO852)-ROW())/12+5),AQ852)</f>
        <v>0</v>
      </c>
      <c r="AS852" s="476">
        <f ca="1">IF($AP852=1,IF(INDIRECT(ADDRESS(($AN852-1)*3+$AO852+5,$AP852+20))="",0,INDIRECT(ADDRESS(($AN852-1)*3+$AO852+5,$AP852+20))),IF(INDIRECT(ADDRESS(($AN852-1)*3+$AO852+5,$AP852+20))="",0,IF(COUNTIF(INDIRECT(ADDRESS(($AN852-1)*36+($AO852-1)*12+6,COLUMN())):INDIRECT(ADDRESS(($AN852-1)*36+($AO852-1)*12+$AP852+4,COLUMN())),INDIRECT(ADDRESS(($AN852-1)*3+$AO852+5,$AP852+20)))&gt;=1,0,INDIRECT(ADDRESS(($AN852-1)*3+$AO852+5,$AP852+20)))))</f>
        <v>0</v>
      </c>
      <c r="AT852" s="468">
        <f ca="1">COUNTIF(INDIRECT("U"&amp;(ROW()+12*(($AN852-1)*3+$AO852)-ROW())/12+5):INDIRECT("AF"&amp;(ROW()+12*(($AN852-1)*3+$AO852)-ROW())/12+5),AS852)</f>
        <v>0</v>
      </c>
      <c r="AU852" s="468">
        <f ca="1">IF(AND(AQ852+AS852&gt;0,AR852+AT852&gt;0),COUNTIF(AU$6:AU851,"&gt;0")+1,0)</f>
        <v>0</v>
      </c>
    </row>
    <row r="853" spans="40:47" x14ac:dyDescent="0.15">
      <c r="AN853" s="468">
        <v>24</v>
      </c>
      <c r="AO853" s="468">
        <v>2</v>
      </c>
      <c r="AP853" s="468">
        <v>8</v>
      </c>
      <c r="AQ853" s="476">
        <f ca="1">IF($AP853=1,IF(INDIRECT(ADDRESS(($AN853-1)*3+$AO853+5,$AP853+7))="",0,INDIRECT(ADDRESS(($AN853-1)*3+$AO853+5,$AP853+7))),IF(INDIRECT(ADDRESS(($AN853-1)*3+$AO853+5,$AP853+7))="",0,IF(COUNTIF(INDIRECT(ADDRESS(($AN853-1)*36+($AO853-1)*12+6,COLUMN())):INDIRECT(ADDRESS(($AN853-1)*36+($AO853-1)*12+$AP853+4,COLUMN())),INDIRECT(ADDRESS(($AN853-1)*3+$AO853+5,$AP853+7)))&gt;=1,0,INDIRECT(ADDRESS(($AN853-1)*3+$AO853+5,$AP853+7)))))</f>
        <v>0</v>
      </c>
      <c r="AR853" s="468">
        <f ca="1">COUNTIF(INDIRECT("H"&amp;(ROW()+12*(($AN853-1)*3+$AO853)-ROW())/12+5):INDIRECT("S"&amp;(ROW()+12*(($AN853-1)*3+$AO853)-ROW())/12+5),AQ853)</f>
        <v>0</v>
      </c>
      <c r="AS853" s="476">
        <f ca="1">IF($AP853=1,IF(INDIRECT(ADDRESS(($AN853-1)*3+$AO853+5,$AP853+20))="",0,INDIRECT(ADDRESS(($AN853-1)*3+$AO853+5,$AP853+20))),IF(INDIRECT(ADDRESS(($AN853-1)*3+$AO853+5,$AP853+20))="",0,IF(COUNTIF(INDIRECT(ADDRESS(($AN853-1)*36+($AO853-1)*12+6,COLUMN())):INDIRECT(ADDRESS(($AN853-1)*36+($AO853-1)*12+$AP853+4,COLUMN())),INDIRECT(ADDRESS(($AN853-1)*3+$AO853+5,$AP853+20)))&gt;=1,0,INDIRECT(ADDRESS(($AN853-1)*3+$AO853+5,$AP853+20)))))</f>
        <v>0</v>
      </c>
      <c r="AT853" s="468">
        <f ca="1">COUNTIF(INDIRECT("U"&amp;(ROW()+12*(($AN853-1)*3+$AO853)-ROW())/12+5):INDIRECT("AF"&amp;(ROW()+12*(($AN853-1)*3+$AO853)-ROW())/12+5),AS853)</f>
        <v>0</v>
      </c>
      <c r="AU853" s="468">
        <f ca="1">IF(AND(AQ853+AS853&gt;0,AR853+AT853&gt;0),COUNTIF(AU$6:AU852,"&gt;0")+1,0)</f>
        <v>0</v>
      </c>
    </row>
    <row r="854" spans="40:47" x14ac:dyDescent="0.15">
      <c r="AN854" s="468">
        <v>24</v>
      </c>
      <c r="AO854" s="468">
        <v>2</v>
      </c>
      <c r="AP854" s="468">
        <v>9</v>
      </c>
      <c r="AQ854" s="476">
        <f ca="1">IF($AP854=1,IF(INDIRECT(ADDRESS(($AN854-1)*3+$AO854+5,$AP854+7))="",0,INDIRECT(ADDRESS(($AN854-1)*3+$AO854+5,$AP854+7))),IF(INDIRECT(ADDRESS(($AN854-1)*3+$AO854+5,$AP854+7))="",0,IF(COUNTIF(INDIRECT(ADDRESS(($AN854-1)*36+($AO854-1)*12+6,COLUMN())):INDIRECT(ADDRESS(($AN854-1)*36+($AO854-1)*12+$AP854+4,COLUMN())),INDIRECT(ADDRESS(($AN854-1)*3+$AO854+5,$AP854+7)))&gt;=1,0,INDIRECT(ADDRESS(($AN854-1)*3+$AO854+5,$AP854+7)))))</f>
        <v>0</v>
      </c>
      <c r="AR854" s="468">
        <f ca="1">COUNTIF(INDIRECT("H"&amp;(ROW()+12*(($AN854-1)*3+$AO854)-ROW())/12+5):INDIRECT("S"&amp;(ROW()+12*(($AN854-1)*3+$AO854)-ROW())/12+5),AQ854)</f>
        <v>0</v>
      </c>
      <c r="AS854" s="476">
        <f ca="1">IF($AP854=1,IF(INDIRECT(ADDRESS(($AN854-1)*3+$AO854+5,$AP854+20))="",0,INDIRECT(ADDRESS(($AN854-1)*3+$AO854+5,$AP854+20))),IF(INDIRECT(ADDRESS(($AN854-1)*3+$AO854+5,$AP854+20))="",0,IF(COUNTIF(INDIRECT(ADDRESS(($AN854-1)*36+($AO854-1)*12+6,COLUMN())):INDIRECT(ADDRESS(($AN854-1)*36+($AO854-1)*12+$AP854+4,COLUMN())),INDIRECT(ADDRESS(($AN854-1)*3+$AO854+5,$AP854+20)))&gt;=1,0,INDIRECT(ADDRESS(($AN854-1)*3+$AO854+5,$AP854+20)))))</f>
        <v>0</v>
      </c>
      <c r="AT854" s="468">
        <f ca="1">COUNTIF(INDIRECT("U"&amp;(ROW()+12*(($AN854-1)*3+$AO854)-ROW())/12+5):INDIRECT("AF"&amp;(ROW()+12*(($AN854-1)*3+$AO854)-ROW())/12+5),AS854)</f>
        <v>0</v>
      </c>
      <c r="AU854" s="468">
        <f ca="1">IF(AND(AQ854+AS854&gt;0,AR854+AT854&gt;0),COUNTIF(AU$6:AU853,"&gt;0")+1,0)</f>
        <v>0</v>
      </c>
    </row>
    <row r="855" spans="40:47" x14ac:dyDescent="0.15">
      <c r="AN855" s="468">
        <v>24</v>
      </c>
      <c r="AO855" s="468">
        <v>2</v>
      </c>
      <c r="AP855" s="468">
        <v>10</v>
      </c>
      <c r="AQ855" s="476">
        <f ca="1">IF($AP855=1,IF(INDIRECT(ADDRESS(($AN855-1)*3+$AO855+5,$AP855+7))="",0,INDIRECT(ADDRESS(($AN855-1)*3+$AO855+5,$AP855+7))),IF(INDIRECT(ADDRESS(($AN855-1)*3+$AO855+5,$AP855+7))="",0,IF(COUNTIF(INDIRECT(ADDRESS(($AN855-1)*36+($AO855-1)*12+6,COLUMN())):INDIRECT(ADDRESS(($AN855-1)*36+($AO855-1)*12+$AP855+4,COLUMN())),INDIRECT(ADDRESS(($AN855-1)*3+$AO855+5,$AP855+7)))&gt;=1,0,INDIRECT(ADDRESS(($AN855-1)*3+$AO855+5,$AP855+7)))))</f>
        <v>0</v>
      </c>
      <c r="AR855" s="468">
        <f ca="1">COUNTIF(INDIRECT("H"&amp;(ROW()+12*(($AN855-1)*3+$AO855)-ROW())/12+5):INDIRECT("S"&amp;(ROW()+12*(($AN855-1)*3+$AO855)-ROW())/12+5),AQ855)</f>
        <v>0</v>
      </c>
      <c r="AS855" s="476">
        <f ca="1">IF($AP855=1,IF(INDIRECT(ADDRESS(($AN855-1)*3+$AO855+5,$AP855+20))="",0,INDIRECT(ADDRESS(($AN855-1)*3+$AO855+5,$AP855+20))),IF(INDIRECT(ADDRESS(($AN855-1)*3+$AO855+5,$AP855+20))="",0,IF(COUNTIF(INDIRECT(ADDRESS(($AN855-1)*36+($AO855-1)*12+6,COLUMN())):INDIRECT(ADDRESS(($AN855-1)*36+($AO855-1)*12+$AP855+4,COLUMN())),INDIRECT(ADDRESS(($AN855-1)*3+$AO855+5,$AP855+20)))&gt;=1,0,INDIRECT(ADDRESS(($AN855-1)*3+$AO855+5,$AP855+20)))))</f>
        <v>0</v>
      </c>
      <c r="AT855" s="468">
        <f ca="1">COUNTIF(INDIRECT("U"&amp;(ROW()+12*(($AN855-1)*3+$AO855)-ROW())/12+5):INDIRECT("AF"&amp;(ROW()+12*(($AN855-1)*3+$AO855)-ROW())/12+5),AS855)</f>
        <v>0</v>
      </c>
      <c r="AU855" s="468">
        <f ca="1">IF(AND(AQ855+AS855&gt;0,AR855+AT855&gt;0),COUNTIF(AU$6:AU854,"&gt;0")+1,0)</f>
        <v>0</v>
      </c>
    </row>
    <row r="856" spans="40:47" x14ac:dyDescent="0.15">
      <c r="AN856" s="468">
        <v>24</v>
      </c>
      <c r="AO856" s="468">
        <v>2</v>
      </c>
      <c r="AP856" s="468">
        <v>11</v>
      </c>
      <c r="AQ856" s="476">
        <f ca="1">IF($AP856=1,IF(INDIRECT(ADDRESS(($AN856-1)*3+$AO856+5,$AP856+7))="",0,INDIRECT(ADDRESS(($AN856-1)*3+$AO856+5,$AP856+7))),IF(INDIRECT(ADDRESS(($AN856-1)*3+$AO856+5,$AP856+7))="",0,IF(COUNTIF(INDIRECT(ADDRESS(($AN856-1)*36+($AO856-1)*12+6,COLUMN())):INDIRECT(ADDRESS(($AN856-1)*36+($AO856-1)*12+$AP856+4,COLUMN())),INDIRECT(ADDRESS(($AN856-1)*3+$AO856+5,$AP856+7)))&gt;=1,0,INDIRECT(ADDRESS(($AN856-1)*3+$AO856+5,$AP856+7)))))</f>
        <v>0</v>
      </c>
      <c r="AR856" s="468">
        <f ca="1">COUNTIF(INDIRECT("H"&amp;(ROW()+12*(($AN856-1)*3+$AO856)-ROW())/12+5):INDIRECT("S"&amp;(ROW()+12*(($AN856-1)*3+$AO856)-ROW())/12+5),AQ856)</f>
        <v>0</v>
      </c>
      <c r="AS856" s="476">
        <f ca="1">IF($AP856=1,IF(INDIRECT(ADDRESS(($AN856-1)*3+$AO856+5,$AP856+20))="",0,INDIRECT(ADDRESS(($AN856-1)*3+$AO856+5,$AP856+20))),IF(INDIRECT(ADDRESS(($AN856-1)*3+$AO856+5,$AP856+20))="",0,IF(COUNTIF(INDIRECT(ADDRESS(($AN856-1)*36+($AO856-1)*12+6,COLUMN())):INDIRECT(ADDRESS(($AN856-1)*36+($AO856-1)*12+$AP856+4,COLUMN())),INDIRECT(ADDRESS(($AN856-1)*3+$AO856+5,$AP856+20)))&gt;=1,0,INDIRECT(ADDRESS(($AN856-1)*3+$AO856+5,$AP856+20)))))</f>
        <v>0</v>
      </c>
      <c r="AT856" s="468">
        <f ca="1">COUNTIF(INDIRECT("U"&amp;(ROW()+12*(($AN856-1)*3+$AO856)-ROW())/12+5):INDIRECT("AF"&amp;(ROW()+12*(($AN856-1)*3+$AO856)-ROW())/12+5),AS856)</f>
        <v>0</v>
      </c>
      <c r="AU856" s="468">
        <f ca="1">IF(AND(AQ856+AS856&gt;0,AR856+AT856&gt;0),COUNTIF(AU$6:AU855,"&gt;0")+1,0)</f>
        <v>0</v>
      </c>
    </row>
    <row r="857" spans="40:47" x14ac:dyDescent="0.15">
      <c r="AN857" s="468">
        <v>24</v>
      </c>
      <c r="AO857" s="468">
        <v>2</v>
      </c>
      <c r="AP857" s="468">
        <v>12</v>
      </c>
      <c r="AQ857" s="476">
        <f ca="1">IF($AP857=1,IF(INDIRECT(ADDRESS(($AN857-1)*3+$AO857+5,$AP857+7))="",0,INDIRECT(ADDRESS(($AN857-1)*3+$AO857+5,$AP857+7))),IF(INDIRECT(ADDRESS(($AN857-1)*3+$AO857+5,$AP857+7))="",0,IF(COUNTIF(INDIRECT(ADDRESS(($AN857-1)*36+($AO857-1)*12+6,COLUMN())):INDIRECT(ADDRESS(($AN857-1)*36+($AO857-1)*12+$AP857+4,COLUMN())),INDIRECT(ADDRESS(($AN857-1)*3+$AO857+5,$AP857+7)))&gt;=1,0,INDIRECT(ADDRESS(($AN857-1)*3+$AO857+5,$AP857+7)))))</f>
        <v>0</v>
      </c>
      <c r="AR857" s="468">
        <f ca="1">COUNTIF(INDIRECT("H"&amp;(ROW()+12*(($AN857-1)*3+$AO857)-ROW())/12+5):INDIRECT("S"&amp;(ROW()+12*(($AN857-1)*3+$AO857)-ROW())/12+5),AQ857)</f>
        <v>0</v>
      </c>
      <c r="AS857" s="476">
        <f ca="1">IF($AP857=1,IF(INDIRECT(ADDRESS(($AN857-1)*3+$AO857+5,$AP857+20))="",0,INDIRECT(ADDRESS(($AN857-1)*3+$AO857+5,$AP857+20))),IF(INDIRECT(ADDRESS(($AN857-1)*3+$AO857+5,$AP857+20))="",0,IF(COUNTIF(INDIRECT(ADDRESS(($AN857-1)*36+($AO857-1)*12+6,COLUMN())):INDIRECT(ADDRESS(($AN857-1)*36+($AO857-1)*12+$AP857+4,COLUMN())),INDIRECT(ADDRESS(($AN857-1)*3+$AO857+5,$AP857+20)))&gt;=1,0,INDIRECT(ADDRESS(($AN857-1)*3+$AO857+5,$AP857+20)))))</f>
        <v>0</v>
      </c>
      <c r="AT857" s="468">
        <f ca="1">COUNTIF(INDIRECT("U"&amp;(ROW()+12*(($AN857-1)*3+$AO857)-ROW())/12+5):INDIRECT("AF"&amp;(ROW()+12*(($AN857-1)*3+$AO857)-ROW())/12+5),AS857)</f>
        <v>0</v>
      </c>
      <c r="AU857" s="468">
        <f ca="1">IF(AND(AQ857+AS857&gt;0,AR857+AT857&gt;0),COUNTIF(AU$6:AU856,"&gt;0")+1,0)</f>
        <v>0</v>
      </c>
    </row>
    <row r="858" spans="40:47" x14ac:dyDescent="0.15">
      <c r="AN858" s="468">
        <v>24</v>
      </c>
      <c r="AO858" s="468">
        <v>3</v>
      </c>
      <c r="AP858" s="468">
        <v>1</v>
      </c>
      <c r="AQ858" s="476">
        <f ca="1">IF($AP858=1,IF(INDIRECT(ADDRESS(($AN858-1)*3+$AO858+5,$AP858+7))="",0,INDIRECT(ADDRESS(($AN858-1)*3+$AO858+5,$AP858+7))),IF(INDIRECT(ADDRESS(($AN858-1)*3+$AO858+5,$AP858+7))="",0,IF(COUNTIF(INDIRECT(ADDRESS(($AN858-1)*36+($AO858-1)*12+6,COLUMN())):INDIRECT(ADDRESS(($AN858-1)*36+($AO858-1)*12+$AP858+4,COLUMN())),INDIRECT(ADDRESS(($AN858-1)*3+$AO858+5,$AP858+7)))&gt;=1,0,INDIRECT(ADDRESS(($AN858-1)*3+$AO858+5,$AP858+7)))))</f>
        <v>0</v>
      </c>
      <c r="AR858" s="468">
        <f ca="1">COUNTIF(INDIRECT("H"&amp;(ROW()+12*(($AN858-1)*3+$AO858)-ROW())/12+5):INDIRECT("S"&amp;(ROW()+12*(($AN858-1)*3+$AO858)-ROW())/12+5),AQ858)</f>
        <v>0</v>
      </c>
      <c r="AS858" s="476">
        <f ca="1">IF($AP858=1,IF(INDIRECT(ADDRESS(($AN858-1)*3+$AO858+5,$AP858+20))="",0,INDIRECT(ADDRESS(($AN858-1)*3+$AO858+5,$AP858+20))),IF(INDIRECT(ADDRESS(($AN858-1)*3+$AO858+5,$AP858+20))="",0,IF(COUNTIF(INDIRECT(ADDRESS(($AN858-1)*36+($AO858-1)*12+6,COLUMN())):INDIRECT(ADDRESS(($AN858-1)*36+($AO858-1)*12+$AP858+4,COLUMN())),INDIRECT(ADDRESS(($AN858-1)*3+$AO858+5,$AP858+20)))&gt;=1,0,INDIRECT(ADDRESS(($AN858-1)*3+$AO858+5,$AP858+20)))))</f>
        <v>0</v>
      </c>
      <c r="AT858" s="468">
        <f ca="1">COUNTIF(INDIRECT("U"&amp;(ROW()+12*(($AN858-1)*3+$AO858)-ROW())/12+5):INDIRECT("AF"&amp;(ROW()+12*(($AN858-1)*3+$AO858)-ROW())/12+5),AS858)</f>
        <v>0</v>
      </c>
      <c r="AU858" s="468">
        <f ca="1">IF(AND(AQ858+AS858&gt;0,AR858+AT858&gt;0),COUNTIF(AU$6:AU857,"&gt;0")+1,0)</f>
        <v>0</v>
      </c>
    </row>
    <row r="859" spans="40:47" x14ac:dyDescent="0.15">
      <c r="AN859" s="468">
        <v>24</v>
      </c>
      <c r="AO859" s="468">
        <v>3</v>
      </c>
      <c r="AP859" s="468">
        <v>2</v>
      </c>
      <c r="AQ859" s="476">
        <f ca="1">IF($AP859=1,IF(INDIRECT(ADDRESS(($AN859-1)*3+$AO859+5,$AP859+7))="",0,INDIRECT(ADDRESS(($AN859-1)*3+$AO859+5,$AP859+7))),IF(INDIRECT(ADDRESS(($AN859-1)*3+$AO859+5,$AP859+7))="",0,IF(COUNTIF(INDIRECT(ADDRESS(($AN859-1)*36+($AO859-1)*12+6,COLUMN())):INDIRECT(ADDRESS(($AN859-1)*36+($AO859-1)*12+$AP859+4,COLUMN())),INDIRECT(ADDRESS(($AN859-1)*3+$AO859+5,$AP859+7)))&gt;=1,0,INDIRECT(ADDRESS(($AN859-1)*3+$AO859+5,$AP859+7)))))</f>
        <v>0</v>
      </c>
      <c r="AR859" s="468">
        <f ca="1">COUNTIF(INDIRECT("H"&amp;(ROW()+12*(($AN859-1)*3+$AO859)-ROW())/12+5):INDIRECT("S"&amp;(ROW()+12*(($AN859-1)*3+$AO859)-ROW())/12+5),AQ859)</f>
        <v>0</v>
      </c>
      <c r="AS859" s="476">
        <f ca="1">IF($AP859=1,IF(INDIRECT(ADDRESS(($AN859-1)*3+$AO859+5,$AP859+20))="",0,INDIRECT(ADDRESS(($AN859-1)*3+$AO859+5,$AP859+20))),IF(INDIRECT(ADDRESS(($AN859-1)*3+$AO859+5,$AP859+20))="",0,IF(COUNTIF(INDIRECT(ADDRESS(($AN859-1)*36+($AO859-1)*12+6,COLUMN())):INDIRECT(ADDRESS(($AN859-1)*36+($AO859-1)*12+$AP859+4,COLUMN())),INDIRECT(ADDRESS(($AN859-1)*3+$AO859+5,$AP859+20)))&gt;=1,0,INDIRECT(ADDRESS(($AN859-1)*3+$AO859+5,$AP859+20)))))</f>
        <v>0</v>
      </c>
      <c r="AT859" s="468">
        <f ca="1">COUNTIF(INDIRECT("U"&amp;(ROW()+12*(($AN859-1)*3+$AO859)-ROW())/12+5):INDIRECT("AF"&amp;(ROW()+12*(($AN859-1)*3+$AO859)-ROW())/12+5),AS859)</f>
        <v>0</v>
      </c>
      <c r="AU859" s="468">
        <f ca="1">IF(AND(AQ859+AS859&gt;0,AR859+AT859&gt;0),COUNTIF(AU$6:AU858,"&gt;0")+1,0)</f>
        <v>0</v>
      </c>
    </row>
    <row r="860" spans="40:47" x14ac:dyDescent="0.15">
      <c r="AN860" s="468">
        <v>24</v>
      </c>
      <c r="AO860" s="468">
        <v>3</v>
      </c>
      <c r="AP860" s="468">
        <v>3</v>
      </c>
      <c r="AQ860" s="476">
        <f ca="1">IF($AP860=1,IF(INDIRECT(ADDRESS(($AN860-1)*3+$AO860+5,$AP860+7))="",0,INDIRECT(ADDRESS(($AN860-1)*3+$AO860+5,$AP860+7))),IF(INDIRECT(ADDRESS(($AN860-1)*3+$AO860+5,$AP860+7))="",0,IF(COUNTIF(INDIRECT(ADDRESS(($AN860-1)*36+($AO860-1)*12+6,COLUMN())):INDIRECT(ADDRESS(($AN860-1)*36+($AO860-1)*12+$AP860+4,COLUMN())),INDIRECT(ADDRESS(($AN860-1)*3+$AO860+5,$AP860+7)))&gt;=1,0,INDIRECT(ADDRESS(($AN860-1)*3+$AO860+5,$AP860+7)))))</f>
        <v>0</v>
      </c>
      <c r="AR860" s="468">
        <f ca="1">COUNTIF(INDIRECT("H"&amp;(ROW()+12*(($AN860-1)*3+$AO860)-ROW())/12+5):INDIRECT("S"&amp;(ROW()+12*(($AN860-1)*3+$AO860)-ROW())/12+5),AQ860)</f>
        <v>0</v>
      </c>
      <c r="AS860" s="476">
        <f ca="1">IF($AP860=1,IF(INDIRECT(ADDRESS(($AN860-1)*3+$AO860+5,$AP860+20))="",0,INDIRECT(ADDRESS(($AN860-1)*3+$AO860+5,$AP860+20))),IF(INDIRECT(ADDRESS(($AN860-1)*3+$AO860+5,$AP860+20))="",0,IF(COUNTIF(INDIRECT(ADDRESS(($AN860-1)*36+($AO860-1)*12+6,COLUMN())):INDIRECT(ADDRESS(($AN860-1)*36+($AO860-1)*12+$AP860+4,COLUMN())),INDIRECT(ADDRESS(($AN860-1)*3+$AO860+5,$AP860+20)))&gt;=1,0,INDIRECT(ADDRESS(($AN860-1)*3+$AO860+5,$AP860+20)))))</f>
        <v>0</v>
      </c>
      <c r="AT860" s="468">
        <f ca="1">COUNTIF(INDIRECT("U"&amp;(ROW()+12*(($AN860-1)*3+$AO860)-ROW())/12+5):INDIRECT("AF"&amp;(ROW()+12*(($AN860-1)*3+$AO860)-ROW())/12+5),AS860)</f>
        <v>0</v>
      </c>
      <c r="AU860" s="468">
        <f ca="1">IF(AND(AQ860+AS860&gt;0,AR860+AT860&gt;0),COUNTIF(AU$6:AU859,"&gt;0")+1,0)</f>
        <v>0</v>
      </c>
    </row>
    <row r="861" spans="40:47" x14ac:dyDescent="0.15">
      <c r="AN861" s="468">
        <v>24</v>
      </c>
      <c r="AO861" s="468">
        <v>3</v>
      </c>
      <c r="AP861" s="468">
        <v>4</v>
      </c>
      <c r="AQ861" s="476">
        <f ca="1">IF($AP861=1,IF(INDIRECT(ADDRESS(($AN861-1)*3+$AO861+5,$AP861+7))="",0,INDIRECT(ADDRESS(($AN861-1)*3+$AO861+5,$AP861+7))),IF(INDIRECT(ADDRESS(($AN861-1)*3+$AO861+5,$AP861+7))="",0,IF(COUNTIF(INDIRECT(ADDRESS(($AN861-1)*36+($AO861-1)*12+6,COLUMN())):INDIRECT(ADDRESS(($AN861-1)*36+($AO861-1)*12+$AP861+4,COLUMN())),INDIRECT(ADDRESS(($AN861-1)*3+$AO861+5,$AP861+7)))&gt;=1,0,INDIRECT(ADDRESS(($AN861-1)*3+$AO861+5,$AP861+7)))))</f>
        <v>0</v>
      </c>
      <c r="AR861" s="468">
        <f ca="1">COUNTIF(INDIRECT("H"&amp;(ROW()+12*(($AN861-1)*3+$AO861)-ROW())/12+5):INDIRECT("S"&amp;(ROW()+12*(($AN861-1)*3+$AO861)-ROW())/12+5),AQ861)</f>
        <v>0</v>
      </c>
      <c r="AS861" s="476">
        <f ca="1">IF($AP861=1,IF(INDIRECT(ADDRESS(($AN861-1)*3+$AO861+5,$AP861+20))="",0,INDIRECT(ADDRESS(($AN861-1)*3+$AO861+5,$AP861+20))),IF(INDIRECT(ADDRESS(($AN861-1)*3+$AO861+5,$AP861+20))="",0,IF(COUNTIF(INDIRECT(ADDRESS(($AN861-1)*36+($AO861-1)*12+6,COLUMN())):INDIRECT(ADDRESS(($AN861-1)*36+($AO861-1)*12+$AP861+4,COLUMN())),INDIRECT(ADDRESS(($AN861-1)*3+$AO861+5,$AP861+20)))&gt;=1,0,INDIRECT(ADDRESS(($AN861-1)*3+$AO861+5,$AP861+20)))))</f>
        <v>0</v>
      </c>
      <c r="AT861" s="468">
        <f ca="1">COUNTIF(INDIRECT("U"&amp;(ROW()+12*(($AN861-1)*3+$AO861)-ROW())/12+5):INDIRECT("AF"&amp;(ROW()+12*(($AN861-1)*3+$AO861)-ROW())/12+5),AS861)</f>
        <v>0</v>
      </c>
      <c r="AU861" s="468">
        <f ca="1">IF(AND(AQ861+AS861&gt;0,AR861+AT861&gt;0),COUNTIF(AU$6:AU860,"&gt;0")+1,0)</f>
        <v>0</v>
      </c>
    </row>
    <row r="862" spans="40:47" x14ac:dyDescent="0.15">
      <c r="AN862" s="468">
        <v>24</v>
      </c>
      <c r="AO862" s="468">
        <v>3</v>
      </c>
      <c r="AP862" s="468">
        <v>5</v>
      </c>
      <c r="AQ862" s="476">
        <f ca="1">IF($AP862=1,IF(INDIRECT(ADDRESS(($AN862-1)*3+$AO862+5,$AP862+7))="",0,INDIRECT(ADDRESS(($AN862-1)*3+$AO862+5,$AP862+7))),IF(INDIRECT(ADDRESS(($AN862-1)*3+$AO862+5,$AP862+7))="",0,IF(COUNTIF(INDIRECT(ADDRESS(($AN862-1)*36+($AO862-1)*12+6,COLUMN())):INDIRECT(ADDRESS(($AN862-1)*36+($AO862-1)*12+$AP862+4,COLUMN())),INDIRECT(ADDRESS(($AN862-1)*3+$AO862+5,$AP862+7)))&gt;=1,0,INDIRECT(ADDRESS(($AN862-1)*3+$AO862+5,$AP862+7)))))</f>
        <v>0</v>
      </c>
      <c r="AR862" s="468">
        <f ca="1">COUNTIF(INDIRECT("H"&amp;(ROW()+12*(($AN862-1)*3+$AO862)-ROW())/12+5):INDIRECT("S"&amp;(ROW()+12*(($AN862-1)*3+$AO862)-ROW())/12+5),AQ862)</f>
        <v>0</v>
      </c>
      <c r="AS862" s="476">
        <f ca="1">IF($AP862=1,IF(INDIRECT(ADDRESS(($AN862-1)*3+$AO862+5,$AP862+20))="",0,INDIRECT(ADDRESS(($AN862-1)*3+$AO862+5,$AP862+20))),IF(INDIRECT(ADDRESS(($AN862-1)*3+$AO862+5,$AP862+20))="",0,IF(COUNTIF(INDIRECT(ADDRESS(($AN862-1)*36+($AO862-1)*12+6,COLUMN())):INDIRECT(ADDRESS(($AN862-1)*36+($AO862-1)*12+$AP862+4,COLUMN())),INDIRECT(ADDRESS(($AN862-1)*3+$AO862+5,$AP862+20)))&gt;=1,0,INDIRECT(ADDRESS(($AN862-1)*3+$AO862+5,$AP862+20)))))</f>
        <v>0</v>
      </c>
      <c r="AT862" s="468">
        <f ca="1">COUNTIF(INDIRECT("U"&amp;(ROW()+12*(($AN862-1)*3+$AO862)-ROW())/12+5):INDIRECT("AF"&amp;(ROW()+12*(($AN862-1)*3+$AO862)-ROW())/12+5),AS862)</f>
        <v>0</v>
      </c>
      <c r="AU862" s="468">
        <f ca="1">IF(AND(AQ862+AS862&gt;0,AR862+AT862&gt;0),COUNTIF(AU$6:AU861,"&gt;0")+1,0)</f>
        <v>0</v>
      </c>
    </row>
    <row r="863" spans="40:47" x14ac:dyDescent="0.15">
      <c r="AN863" s="468">
        <v>24</v>
      </c>
      <c r="AO863" s="468">
        <v>3</v>
      </c>
      <c r="AP863" s="468">
        <v>6</v>
      </c>
      <c r="AQ863" s="476">
        <f ca="1">IF($AP863=1,IF(INDIRECT(ADDRESS(($AN863-1)*3+$AO863+5,$AP863+7))="",0,INDIRECT(ADDRESS(($AN863-1)*3+$AO863+5,$AP863+7))),IF(INDIRECT(ADDRESS(($AN863-1)*3+$AO863+5,$AP863+7))="",0,IF(COUNTIF(INDIRECT(ADDRESS(($AN863-1)*36+($AO863-1)*12+6,COLUMN())):INDIRECT(ADDRESS(($AN863-1)*36+($AO863-1)*12+$AP863+4,COLUMN())),INDIRECT(ADDRESS(($AN863-1)*3+$AO863+5,$AP863+7)))&gt;=1,0,INDIRECT(ADDRESS(($AN863-1)*3+$AO863+5,$AP863+7)))))</f>
        <v>0</v>
      </c>
      <c r="AR863" s="468">
        <f ca="1">COUNTIF(INDIRECT("H"&amp;(ROW()+12*(($AN863-1)*3+$AO863)-ROW())/12+5):INDIRECT("S"&amp;(ROW()+12*(($AN863-1)*3+$AO863)-ROW())/12+5),AQ863)</f>
        <v>0</v>
      </c>
      <c r="AS863" s="476">
        <f ca="1">IF($AP863=1,IF(INDIRECT(ADDRESS(($AN863-1)*3+$AO863+5,$AP863+20))="",0,INDIRECT(ADDRESS(($AN863-1)*3+$AO863+5,$AP863+20))),IF(INDIRECT(ADDRESS(($AN863-1)*3+$AO863+5,$AP863+20))="",0,IF(COUNTIF(INDIRECT(ADDRESS(($AN863-1)*36+($AO863-1)*12+6,COLUMN())):INDIRECT(ADDRESS(($AN863-1)*36+($AO863-1)*12+$AP863+4,COLUMN())),INDIRECT(ADDRESS(($AN863-1)*3+$AO863+5,$AP863+20)))&gt;=1,0,INDIRECT(ADDRESS(($AN863-1)*3+$AO863+5,$AP863+20)))))</f>
        <v>0</v>
      </c>
      <c r="AT863" s="468">
        <f ca="1">COUNTIF(INDIRECT("U"&amp;(ROW()+12*(($AN863-1)*3+$AO863)-ROW())/12+5):INDIRECT("AF"&amp;(ROW()+12*(($AN863-1)*3+$AO863)-ROW())/12+5),AS863)</f>
        <v>0</v>
      </c>
      <c r="AU863" s="468">
        <f ca="1">IF(AND(AQ863+AS863&gt;0,AR863+AT863&gt;0),COUNTIF(AU$6:AU862,"&gt;0")+1,0)</f>
        <v>0</v>
      </c>
    </row>
    <row r="864" spans="40:47" x14ac:dyDescent="0.15">
      <c r="AN864" s="468">
        <v>24</v>
      </c>
      <c r="AO864" s="468">
        <v>3</v>
      </c>
      <c r="AP864" s="468">
        <v>7</v>
      </c>
      <c r="AQ864" s="476">
        <f ca="1">IF($AP864=1,IF(INDIRECT(ADDRESS(($AN864-1)*3+$AO864+5,$AP864+7))="",0,INDIRECT(ADDRESS(($AN864-1)*3+$AO864+5,$AP864+7))),IF(INDIRECT(ADDRESS(($AN864-1)*3+$AO864+5,$AP864+7))="",0,IF(COUNTIF(INDIRECT(ADDRESS(($AN864-1)*36+($AO864-1)*12+6,COLUMN())):INDIRECT(ADDRESS(($AN864-1)*36+($AO864-1)*12+$AP864+4,COLUMN())),INDIRECT(ADDRESS(($AN864-1)*3+$AO864+5,$AP864+7)))&gt;=1,0,INDIRECT(ADDRESS(($AN864-1)*3+$AO864+5,$AP864+7)))))</f>
        <v>0</v>
      </c>
      <c r="AR864" s="468">
        <f ca="1">COUNTIF(INDIRECT("H"&amp;(ROW()+12*(($AN864-1)*3+$AO864)-ROW())/12+5):INDIRECT("S"&amp;(ROW()+12*(($AN864-1)*3+$AO864)-ROW())/12+5),AQ864)</f>
        <v>0</v>
      </c>
      <c r="AS864" s="476">
        <f ca="1">IF($AP864=1,IF(INDIRECT(ADDRESS(($AN864-1)*3+$AO864+5,$AP864+20))="",0,INDIRECT(ADDRESS(($AN864-1)*3+$AO864+5,$AP864+20))),IF(INDIRECT(ADDRESS(($AN864-1)*3+$AO864+5,$AP864+20))="",0,IF(COUNTIF(INDIRECT(ADDRESS(($AN864-1)*36+($AO864-1)*12+6,COLUMN())):INDIRECT(ADDRESS(($AN864-1)*36+($AO864-1)*12+$AP864+4,COLUMN())),INDIRECT(ADDRESS(($AN864-1)*3+$AO864+5,$AP864+20)))&gt;=1,0,INDIRECT(ADDRESS(($AN864-1)*3+$AO864+5,$AP864+20)))))</f>
        <v>0</v>
      </c>
      <c r="AT864" s="468">
        <f ca="1">COUNTIF(INDIRECT("U"&amp;(ROW()+12*(($AN864-1)*3+$AO864)-ROW())/12+5):INDIRECT("AF"&amp;(ROW()+12*(($AN864-1)*3+$AO864)-ROW())/12+5),AS864)</f>
        <v>0</v>
      </c>
      <c r="AU864" s="468">
        <f ca="1">IF(AND(AQ864+AS864&gt;0,AR864+AT864&gt;0),COUNTIF(AU$6:AU863,"&gt;0")+1,0)</f>
        <v>0</v>
      </c>
    </row>
    <row r="865" spans="40:47" x14ac:dyDescent="0.15">
      <c r="AN865" s="468">
        <v>24</v>
      </c>
      <c r="AO865" s="468">
        <v>3</v>
      </c>
      <c r="AP865" s="468">
        <v>8</v>
      </c>
      <c r="AQ865" s="476">
        <f ca="1">IF($AP865=1,IF(INDIRECT(ADDRESS(($AN865-1)*3+$AO865+5,$AP865+7))="",0,INDIRECT(ADDRESS(($AN865-1)*3+$AO865+5,$AP865+7))),IF(INDIRECT(ADDRESS(($AN865-1)*3+$AO865+5,$AP865+7))="",0,IF(COUNTIF(INDIRECT(ADDRESS(($AN865-1)*36+($AO865-1)*12+6,COLUMN())):INDIRECT(ADDRESS(($AN865-1)*36+($AO865-1)*12+$AP865+4,COLUMN())),INDIRECT(ADDRESS(($AN865-1)*3+$AO865+5,$AP865+7)))&gt;=1,0,INDIRECT(ADDRESS(($AN865-1)*3+$AO865+5,$AP865+7)))))</f>
        <v>0</v>
      </c>
      <c r="AR865" s="468">
        <f ca="1">COUNTIF(INDIRECT("H"&amp;(ROW()+12*(($AN865-1)*3+$AO865)-ROW())/12+5):INDIRECT("S"&amp;(ROW()+12*(($AN865-1)*3+$AO865)-ROW())/12+5),AQ865)</f>
        <v>0</v>
      </c>
      <c r="AS865" s="476">
        <f ca="1">IF($AP865=1,IF(INDIRECT(ADDRESS(($AN865-1)*3+$AO865+5,$AP865+20))="",0,INDIRECT(ADDRESS(($AN865-1)*3+$AO865+5,$AP865+20))),IF(INDIRECT(ADDRESS(($AN865-1)*3+$AO865+5,$AP865+20))="",0,IF(COUNTIF(INDIRECT(ADDRESS(($AN865-1)*36+($AO865-1)*12+6,COLUMN())):INDIRECT(ADDRESS(($AN865-1)*36+($AO865-1)*12+$AP865+4,COLUMN())),INDIRECT(ADDRESS(($AN865-1)*3+$AO865+5,$AP865+20)))&gt;=1,0,INDIRECT(ADDRESS(($AN865-1)*3+$AO865+5,$AP865+20)))))</f>
        <v>0</v>
      </c>
      <c r="AT865" s="468">
        <f ca="1">COUNTIF(INDIRECT("U"&amp;(ROW()+12*(($AN865-1)*3+$AO865)-ROW())/12+5):INDIRECT("AF"&amp;(ROW()+12*(($AN865-1)*3+$AO865)-ROW())/12+5),AS865)</f>
        <v>0</v>
      </c>
      <c r="AU865" s="468">
        <f ca="1">IF(AND(AQ865+AS865&gt;0,AR865+AT865&gt;0),COUNTIF(AU$6:AU864,"&gt;0")+1,0)</f>
        <v>0</v>
      </c>
    </row>
    <row r="866" spans="40:47" x14ac:dyDescent="0.15">
      <c r="AN866" s="468">
        <v>24</v>
      </c>
      <c r="AO866" s="468">
        <v>3</v>
      </c>
      <c r="AP866" s="468">
        <v>9</v>
      </c>
      <c r="AQ866" s="476">
        <f ca="1">IF($AP866=1,IF(INDIRECT(ADDRESS(($AN866-1)*3+$AO866+5,$AP866+7))="",0,INDIRECT(ADDRESS(($AN866-1)*3+$AO866+5,$AP866+7))),IF(INDIRECT(ADDRESS(($AN866-1)*3+$AO866+5,$AP866+7))="",0,IF(COUNTIF(INDIRECT(ADDRESS(($AN866-1)*36+($AO866-1)*12+6,COLUMN())):INDIRECT(ADDRESS(($AN866-1)*36+($AO866-1)*12+$AP866+4,COLUMN())),INDIRECT(ADDRESS(($AN866-1)*3+$AO866+5,$AP866+7)))&gt;=1,0,INDIRECT(ADDRESS(($AN866-1)*3+$AO866+5,$AP866+7)))))</f>
        <v>0</v>
      </c>
      <c r="AR866" s="468">
        <f ca="1">COUNTIF(INDIRECT("H"&amp;(ROW()+12*(($AN866-1)*3+$AO866)-ROW())/12+5):INDIRECT("S"&amp;(ROW()+12*(($AN866-1)*3+$AO866)-ROW())/12+5),AQ866)</f>
        <v>0</v>
      </c>
      <c r="AS866" s="476">
        <f ca="1">IF($AP866=1,IF(INDIRECT(ADDRESS(($AN866-1)*3+$AO866+5,$AP866+20))="",0,INDIRECT(ADDRESS(($AN866-1)*3+$AO866+5,$AP866+20))),IF(INDIRECT(ADDRESS(($AN866-1)*3+$AO866+5,$AP866+20))="",0,IF(COUNTIF(INDIRECT(ADDRESS(($AN866-1)*36+($AO866-1)*12+6,COLUMN())):INDIRECT(ADDRESS(($AN866-1)*36+($AO866-1)*12+$AP866+4,COLUMN())),INDIRECT(ADDRESS(($AN866-1)*3+$AO866+5,$AP866+20)))&gt;=1,0,INDIRECT(ADDRESS(($AN866-1)*3+$AO866+5,$AP866+20)))))</f>
        <v>0</v>
      </c>
      <c r="AT866" s="468">
        <f ca="1">COUNTIF(INDIRECT("U"&amp;(ROW()+12*(($AN866-1)*3+$AO866)-ROW())/12+5):INDIRECT("AF"&amp;(ROW()+12*(($AN866-1)*3+$AO866)-ROW())/12+5),AS866)</f>
        <v>0</v>
      </c>
      <c r="AU866" s="468">
        <f ca="1">IF(AND(AQ866+AS866&gt;0,AR866+AT866&gt;0),COUNTIF(AU$6:AU865,"&gt;0")+1,0)</f>
        <v>0</v>
      </c>
    </row>
    <row r="867" spans="40:47" x14ac:dyDescent="0.15">
      <c r="AN867" s="468">
        <v>24</v>
      </c>
      <c r="AO867" s="468">
        <v>3</v>
      </c>
      <c r="AP867" s="468">
        <v>10</v>
      </c>
      <c r="AQ867" s="476">
        <f ca="1">IF($AP867=1,IF(INDIRECT(ADDRESS(($AN867-1)*3+$AO867+5,$AP867+7))="",0,INDIRECT(ADDRESS(($AN867-1)*3+$AO867+5,$AP867+7))),IF(INDIRECT(ADDRESS(($AN867-1)*3+$AO867+5,$AP867+7))="",0,IF(COUNTIF(INDIRECT(ADDRESS(($AN867-1)*36+($AO867-1)*12+6,COLUMN())):INDIRECT(ADDRESS(($AN867-1)*36+($AO867-1)*12+$AP867+4,COLUMN())),INDIRECT(ADDRESS(($AN867-1)*3+$AO867+5,$AP867+7)))&gt;=1,0,INDIRECT(ADDRESS(($AN867-1)*3+$AO867+5,$AP867+7)))))</f>
        <v>0</v>
      </c>
      <c r="AR867" s="468">
        <f ca="1">COUNTIF(INDIRECT("H"&amp;(ROW()+12*(($AN867-1)*3+$AO867)-ROW())/12+5):INDIRECT("S"&amp;(ROW()+12*(($AN867-1)*3+$AO867)-ROW())/12+5),AQ867)</f>
        <v>0</v>
      </c>
      <c r="AS867" s="476">
        <f ca="1">IF($AP867=1,IF(INDIRECT(ADDRESS(($AN867-1)*3+$AO867+5,$AP867+20))="",0,INDIRECT(ADDRESS(($AN867-1)*3+$AO867+5,$AP867+20))),IF(INDIRECT(ADDRESS(($AN867-1)*3+$AO867+5,$AP867+20))="",0,IF(COUNTIF(INDIRECT(ADDRESS(($AN867-1)*36+($AO867-1)*12+6,COLUMN())):INDIRECT(ADDRESS(($AN867-1)*36+($AO867-1)*12+$AP867+4,COLUMN())),INDIRECT(ADDRESS(($AN867-1)*3+$AO867+5,$AP867+20)))&gt;=1,0,INDIRECT(ADDRESS(($AN867-1)*3+$AO867+5,$AP867+20)))))</f>
        <v>0</v>
      </c>
      <c r="AT867" s="468">
        <f ca="1">COUNTIF(INDIRECT("U"&amp;(ROW()+12*(($AN867-1)*3+$AO867)-ROW())/12+5):INDIRECT("AF"&amp;(ROW()+12*(($AN867-1)*3+$AO867)-ROW())/12+5),AS867)</f>
        <v>0</v>
      </c>
      <c r="AU867" s="468">
        <f ca="1">IF(AND(AQ867+AS867&gt;0,AR867+AT867&gt;0),COUNTIF(AU$6:AU866,"&gt;0")+1,0)</f>
        <v>0</v>
      </c>
    </row>
    <row r="868" spans="40:47" x14ac:dyDescent="0.15">
      <c r="AN868" s="468">
        <v>24</v>
      </c>
      <c r="AO868" s="468">
        <v>3</v>
      </c>
      <c r="AP868" s="468">
        <v>11</v>
      </c>
      <c r="AQ868" s="476">
        <f ca="1">IF($AP868=1,IF(INDIRECT(ADDRESS(($AN868-1)*3+$AO868+5,$AP868+7))="",0,INDIRECT(ADDRESS(($AN868-1)*3+$AO868+5,$AP868+7))),IF(INDIRECT(ADDRESS(($AN868-1)*3+$AO868+5,$AP868+7))="",0,IF(COUNTIF(INDIRECT(ADDRESS(($AN868-1)*36+($AO868-1)*12+6,COLUMN())):INDIRECT(ADDRESS(($AN868-1)*36+($AO868-1)*12+$AP868+4,COLUMN())),INDIRECT(ADDRESS(($AN868-1)*3+$AO868+5,$AP868+7)))&gt;=1,0,INDIRECT(ADDRESS(($AN868-1)*3+$AO868+5,$AP868+7)))))</f>
        <v>0</v>
      </c>
      <c r="AR868" s="468">
        <f ca="1">COUNTIF(INDIRECT("H"&amp;(ROW()+12*(($AN868-1)*3+$AO868)-ROW())/12+5):INDIRECT("S"&amp;(ROW()+12*(($AN868-1)*3+$AO868)-ROW())/12+5),AQ868)</f>
        <v>0</v>
      </c>
      <c r="AS868" s="476">
        <f ca="1">IF($AP868=1,IF(INDIRECT(ADDRESS(($AN868-1)*3+$AO868+5,$AP868+20))="",0,INDIRECT(ADDRESS(($AN868-1)*3+$AO868+5,$AP868+20))),IF(INDIRECT(ADDRESS(($AN868-1)*3+$AO868+5,$AP868+20))="",0,IF(COUNTIF(INDIRECT(ADDRESS(($AN868-1)*36+($AO868-1)*12+6,COLUMN())):INDIRECT(ADDRESS(($AN868-1)*36+($AO868-1)*12+$AP868+4,COLUMN())),INDIRECT(ADDRESS(($AN868-1)*3+$AO868+5,$AP868+20)))&gt;=1,0,INDIRECT(ADDRESS(($AN868-1)*3+$AO868+5,$AP868+20)))))</f>
        <v>0</v>
      </c>
      <c r="AT868" s="468">
        <f ca="1">COUNTIF(INDIRECT("U"&amp;(ROW()+12*(($AN868-1)*3+$AO868)-ROW())/12+5):INDIRECT("AF"&amp;(ROW()+12*(($AN868-1)*3+$AO868)-ROW())/12+5),AS868)</f>
        <v>0</v>
      </c>
      <c r="AU868" s="468">
        <f ca="1">IF(AND(AQ868+AS868&gt;0,AR868+AT868&gt;0),COUNTIF(AU$6:AU867,"&gt;0")+1,0)</f>
        <v>0</v>
      </c>
    </row>
    <row r="869" spans="40:47" x14ac:dyDescent="0.15">
      <c r="AN869" s="468">
        <v>24</v>
      </c>
      <c r="AO869" s="468">
        <v>3</v>
      </c>
      <c r="AP869" s="468">
        <v>12</v>
      </c>
      <c r="AQ869" s="476">
        <f ca="1">IF($AP869=1,IF(INDIRECT(ADDRESS(($AN869-1)*3+$AO869+5,$AP869+7))="",0,INDIRECT(ADDRESS(($AN869-1)*3+$AO869+5,$AP869+7))),IF(INDIRECT(ADDRESS(($AN869-1)*3+$AO869+5,$AP869+7))="",0,IF(COUNTIF(INDIRECT(ADDRESS(($AN869-1)*36+($AO869-1)*12+6,COLUMN())):INDIRECT(ADDRESS(($AN869-1)*36+($AO869-1)*12+$AP869+4,COLUMN())),INDIRECT(ADDRESS(($AN869-1)*3+$AO869+5,$AP869+7)))&gt;=1,0,INDIRECT(ADDRESS(($AN869-1)*3+$AO869+5,$AP869+7)))))</f>
        <v>0</v>
      </c>
      <c r="AR869" s="468">
        <f ca="1">COUNTIF(INDIRECT("H"&amp;(ROW()+12*(($AN869-1)*3+$AO869)-ROW())/12+5):INDIRECT("S"&amp;(ROW()+12*(($AN869-1)*3+$AO869)-ROW())/12+5),AQ869)</f>
        <v>0</v>
      </c>
      <c r="AS869" s="476">
        <f ca="1">IF($AP869=1,IF(INDIRECT(ADDRESS(($AN869-1)*3+$AO869+5,$AP869+20))="",0,INDIRECT(ADDRESS(($AN869-1)*3+$AO869+5,$AP869+20))),IF(INDIRECT(ADDRESS(($AN869-1)*3+$AO869+5,$AP869+20))="",0,IF(COUNTIF(INDIRECT(ADDRESS(($AN869-1)*36+($AO869-1)*12+6,COLUMN())):INDIRECT(ADDRESS(($AN869-1)*36+($AO869-1)*12+$AP869+4,COLUMN())),INDIRECT(ADDRESS(($AN869-1)*3+$AO869+5,$AP869+20)))&gt;=1,0,INDIRECT(ADDRESS(($AN869-1)*3+$AO869+5,$AP869+20)))))</f>
        <v>0</v>
      </c>
      <c r="AT869" s="468">
        <f ca="1">COUNTIF(INDIRECT("U"&amp;(ROW()+12*(($AN869-1)*3+$AO869)-ROW())/12+5):INDIRECT("AF"&amp;(ROW()+12*(($AN869-1)*3+$AO869)-ROW())/12+5),AS869)</f>
        <v>0</v>
      </c>
      <c r="AU869" s="468">
        <f ca="1">IF(AND(AQ869+AS869&gt;0,AR869+AT869&gt;0),COUNTIF(AU$6:AU868,"&gt;0")+1,0)</f>
        <v>0</v>
      </c>
    </row>
    <row r="870" spans="40:47" x14ac:dyDescent="0.15">
      <c r="AN870" s="468">
        <v>25</v>
      </c>
      <c r="AO870" s="468">
        <v>1</v>
      </c>
      <c r="AP870" s="468">
        <v>1</v>
      </c>
      <c r="AQ870" s="476">
        <f ca="1">IF($AP870=1,IF(INDIRECT(ADDRESS(($AN870-1)*3+$AO870+5,$AP870+7))="",0,INDIRECT(ADDRESS(($AN870-1)*3+$AO870+5,$AP870+7))),IF(INDIRECT(ADDRESS(($AN870-1)*3+$AO870+5,$AP870+7))="",0,IF(COUNTIF(INDIRECT(ADDRESS(($AN870-1)*36+($AO870-1)*12+6,COLUMN())):INDIRECT(ADDRESS(($AN870-1)*36+($AO870-1)*12+$AP870+4,COLUMN())),INDIRECT(ADDRESS(($AN870-1)*3+$AO870+5,$AP870+7)))&gt;=1,0,INDIRECT(ADDRESS(($AN870-1)*3+$AO870+5,$AP870+7)))))</f>
        <v>0</v>
      </c>
      <c r="AR870" s="468">
        <f ca="1">COUNTIF(INDIRECT("H"&amp;(ROW()+12*(($AN870-1)*3+$AO870)-ROW())/12+5):INDIRECT("S"&amp;(ROW()+12*(($AN870-1)*3+$AO870)-ROW())/12+5),AQ870)</f>
        <v>0</v>
      </c>
      <c r="AS870" s="476">
        <f ca="1">IF($AP870=1,IF(INDIRECT(ADDRESS(($AN870-1)*3+$AO870+5,$AP870+20))="",0,INDIRECT(ADDRESS(($AN870-1)*3+$AO870+5,$AP870+20))),IF(INDIRECT(ADDRESS(($AN870-1)*3+$AO870+5,$AP870+20))="",0,IF(COUNTIF(INDIRECT(ADDRESS(($AN870-1)*36+($AO870-1)*12+6,COLUMN())):INDIRECT(ADDRESS(($AN870-1)*36+($AO870-1)*12+$AP870+4,COLUMN())),INDIRECT(ADDRESS(($AN870-1)*3+$AO870+5,$AP870+20)))&gt;=1,0,INDIRECT(ADDRESS(($AN870-1)*3+$AO870+5,$AP870+20)))))</f>
        <v>0</v>
      </c>
      <c r="AT870" s="468">
        <f ca="1">COUNTIF(INDIRECT("U"&amp;(ROW()+12*(($AN870-1)*3+$AO870)-ROW())/12+5):INDIRECT("AF"&amp;(ROW()+12*(($AN870-1)*3+$AO870)-ROW())/12+5),AS870)</f>
        <v>0</v>
      </c>
      <c r="AU870" s="468">
        <f ca="1">IF(AND(AQ870+AS870&gt;0,AR870+AT870&gt;0),COUNTIF(AU$6:AU869,"&gt;0")+1,0)</f>
        <v>0</v>
      </c>
    </row>
    <row r="871" spans="40:47" x14ac:dyDescent="0.15">
      <c r="AN871" s="468">
        <v>25</v>
      </c>
      <c r="AO871" s="468">
        <v>1</v>
      </c>
      <c r="AP871" s="468">
        <v>2</v>
      </c>
      <c r="AQ871" s="476">
        <f ca="1">IF($AP871=1,IF(INDIRECT(ADDRESS(($AN871-1)*3+$AO871+5,$AP871+7))="",0,INDIRECT(ADDRESS(($AN871-1)*3+$AO871+5,$AP871+7))),IF(INDIRECT(ADDRESS(($AN871-1)*3+$AO871+5,$AP871+7))="",0,IF(COUNTIF(INDIRECT(ADDRESS(($AN871-1)*36+($AO871-1)*12+6,COLUMN())):INDIRECT(ADDRESS(($AN871-1)*36+($AO871-1)*12+$AP871+4,COLUMN())),INDIRECT(ADDRESS(($AN871-1)*3+$AO871+5,$AP871+7)))&gt;=1,0,INDIRECT(ADDRESS(($AN871-1)*3+$AO871+5,$AP871+7)))))</f>
        <v>0</v>
      </c>
      <c r="AR871" s="468">
        <f ca="1">COUNTIF(INDIRECT("H"&amp;(ROW()+12*(($AN871-1)*3+$AO871)-ROW())/12+5):INDIRECT("S"&amp;(ROW()+12*(($AN871-1)*3+$AO871)-ROW())/12+5),AQ871)</f>
        <v>0</v>
      </c>
      <c r="AS871" s="476">
        <f ca="1">IF($AP871=1,IF(INDIRECT(ADDRESS(($AN871-1)*3+$AO871+5,$AP871+20))="",0,INDIRECT(ADDRESS(($AN871-1)*3+$AO871+5,$AP871+20))),IF(INDIRECT(ADDRESS(($AN871-1)*3+$AO871+5,$AP871+20))="",0,IF(COUNTIF(INDIRECT(ADDRESS(($AN871-1)*36+($AO871-1)*12+6,COLUMN())):INDIRECT(ADDRESS(($AN871-1)*36+($AO871-1)*12+$AP871+4,COLUMN())),INDIRECT(ADDRESS(($AN871-1)*3+$AO871+5,$AP871+20)))&gt;=1,0,INDIRECT(ADDRESS(($AN871-1)*3+$AO871+5,$AP871+20)))))</f>
        <v>0</v>
      </c>
      <c r="AT871" s="468">
        <f ca="1">COUNTIF(INDIRECT("U"&amp;(ROW()+12*(($AN871-1)*3+$AO871)-ROW())/12+5):INDIRECT("AF"&amp;(ROW()+12*(($AN871-1)*3+$AO871)-ROW())/12+5),AS871)</f>
        <v>0</v>
      </c>
      <c r="AU871" s="468">
        <f ca="1">IF(AND(AQ871+AS871&gt;0,AR871+AT871&gt;0),COUNTIF(AU$6:AU870,"&gt;0")+1,0)</f>
        <v>0</v>
      </c>
    </row>
    <row r="872" spans="40:47" x14ac:dyDescent="0.15">
      <c r="AN872" s="468">
        <v>25</v>
      </c>
      <c r="AO872" s="468">
        <v>1</v>
      </c>
      <c r="AP872" s="468">
        <v>3</v>
      </c>
      <c r="AQ872" s="476">
        <f ca="1">IF($AP872=1,IF(INDIRECT(ADDRESS(($AN872-1)*3+$AO872+5,$AP872+7))="",0,INDIRECT(ADDRESS(($AN872-1)*3+$AO872+5,$AP872+7))),IF(INDIRECT(ADDRESS(($AN872-1)*3+$AO872+5,$AP872+7))="",0,IF(COUNTIF(INDIRECT(ADDRESS(($AN872-1)*36+($AO872-1)*12+6,COLUMN())):INDIRECT(ADDRESS(($AN872-1)*36+($AO872-1)*12+$AP872+4,COLUMN())),INDIRECT(ADDRESS(($AN872-1)*3+$AO872+5,$AP872+7)))&gt;=1,0,INDIRECT(ADDRESS(($AN872-1)*3+$AO872+5,$AP872+7)))))</f>
        <v>0</v>
      </c>
      <c r="AR872" s="468">
        <f ca="1">COUNTIF(INDIRECT("H"&amp;(ROW()+12*(($AN872-1)*3+$AO872)-ROW())/12+5):INDIRECT("S"&amp;(ROW()+12*(($AN872-1)*3+$AO872)-ROW())/12+5),AQ872)</f>
        <v>0</v>
      </c>
      <c r="AS872" s="476">
        <f ca="1">IF($AP872=1,IF(INDIRECT(ADDRESS(($AN872-1)*3+$AO872+5,$AP872+20))="",0,INDIRECT(ADDRESS(($AN872-1)*3+$AO872+5,$AP872+20))),IF(INDIRECT(ADDRESS(($AN872-1)*3+$AO872+5,$AP872+20))="",0,IF(COUNTIF(INDIRECT(ADDRESS(($AN872-1)*36+($AO872-1)*12+6,COLUMN())):INDIRECT(ADDRESS(($AN872-1)*36+($AO872-1)*12+$AP872+4,COLUMN())),INDIRECT(ADDRESS(($AN872-1)*3+$AO872+5,$AP872+20)))&gt;=1,0,INDIRECT(ADDRESS(($AN872-1)*3+$AO872+5,$AP872+20)))))</f>
        <v>0</v>
      </c>
      <c r="AT872" s="468">
        <f ca="1">COUNTIF(INDIRECT("U"&amp;(ROW()+12*(($AN872-1)*3+$AO872)-ROW())/12+5):INDIRECT("AF"&amp;(ROW()+12*(($AN872-1)*3+$AO872)-ROW())/12+5),AS872)</f>
        <v>0</v>
      </c>
      <c r="AU872" s="468">
        <f ca="1">IF(AND(AQ872+AS872&gt;0,AR872+AT872&gt;0),COUNTIF(AU$6:AU871,"&gt;0")+1,0)</f>
        <v>0</v>
      </c>
    </row>
    <row r="873" spans="40:47" x14ac:dyDescent="0.15">
      <c r="AN873" s="468">
        <v>25</v>
      </c>
      <c r="AO873" s="468">
        <v>1</v>
      </c>
      <c r="AP873" s="468">
        <v>4</v>
      </c>
      <c r="AQ873" s="476">
        <f ca="1">IF($AP873=1,IF(INDIRECT(ADDRESS(($AN873-1)*3+$AO873+5,$AP873+7))="",0,INDIRECT(ADDRESS(($AN873-1)*3+$AO873+5,$AP873+7))),IF(INDIRECT(ADDRESS(($AN873-1)*3+$AO873+5,$AP873+7))="",0,IF(COUNTIF(INDIRECT(ADDRESS(($AN873-1)*36+($AO873-1)*12+6,COLUMN())):INDIRECT(ADDRESS(($AN873-1)*36+($AO873-1)*12+$AP873+4,COLUMN())),INDIRECT(ADDRESS(($AN873-1)*3+$AO873+5,$AP873+7)))&gt;=1,0,INDIRECT(ADDRESS(($AN873-1)*3+$AO873+5,$AP873+7)))))</f>
        <v>0</v>
      </c>
      <c r="AR873" s="468">
        <f ca="1">COUNTIF(INDIRECT("H"&amp;(ROW()+12*(($AN873-1)*3+$AO873)-ROW())/12+5):INDIRECT("S"&amp;(ROW()+12*(($AN873-1)*3+$AO873)-ROW())/12+5),AQ873)</f>
        <v>0</v>
      </c>
      <c r="AS873" s="476">
        <f ca="1">IF($AP873=1,IF(INDIRECT(ADDRESS(($AN873-1)*3+$AO873+5,$AP873+20))="",0,INDIRECT(ADDRESS(($AN873-1)*3+$AO873+5,$AP873+20))),IF(INDIRECT(ADDRESS(($AN873-1)*3+$AO873+5,$AP873+20))="",0,IF(COUNTIF(INDIRECT(ADDRESS(($AN873-1)*36+($AO873-1)*12+6,COLUMN())):INDIRECT(ADDRESS(($AN873-1)*36+($AO873-1)*12+$AP873+4,COLUMN())),INDIRECT(ADDRESS(($AN873-1)*3+$AO873+5,$AP873+20)))&gt;=1,0,INDIRECT(ADDRESS(($AN873-1)*3+$AO873+5,$AP873+20)))))</f>
        <v>0</v>
      </c>
      <c r="AT873" s="468">
        <f ca="1">COUNTIF(INDIRECT("U"&amp;(ROW()+12*(($AN873-1)*3+$AO873)-ROW())/12+5):INDIRECT("AF"&amp;(ROW()+12*(($AN873-1)*3+$AO873)-ROW())/12+5),AS873)</f>
        <v>0</v>
      </c>
      <c r="AU873" s="468">
        <f ca="1">IF(AND(AQ873+AS873&gt;0,AR873+AT873&gt;0),COUNTIF(AU$6:AU872,"&gt;0")+1,0)</f>
        <v>0</v>
      </c>
    </row>
    <row r="874" spans="40:47" x14ac:dyDescent="0.15">
      <c r="AN874" s="468">
        <v>25</v>
      </c>
      <c r="AO874" s="468">
        <v>1</v>
      </c>
      <c r="AP874" s="468">
        <v>5</v>
      </c>
      <c r="AQ874" s="476">
        <f ca="1">IF($AP874=1,IF(INDIRECT(ADDRESS(($AN874-1)*3+$AO874+5,$AP874+7))="",0,INDIRECT(ADDRESS(($AN874-1)*3+$AO874+5,$AP874+7))),IF(INDIRECT(ADDRESS(($AN874-1)*3+$AO874+5,$AP874+7))="",0,IF(COUNTIF(INDIRECT(ADDRESS(($AN874-1)*36+($AO874-1)*12+6,COLUMN())):INDIRECT(ADDRESS(($AN874-1)*36+($AO874-1)*12+$AP874+4,COLUMN())),INDIRECT(ADDRESS(($AN874-1)*3+$AO874+5,$AP874+7)))&gt;=1,0,INDIRECT(ADDRESS(($AN874-1)*3+$AO874+5,$AP874+7)))))</f>
        <v>0</v>
      </c>
      <c r="AR874" s="468">
        <f ca="1">COUNTIF(INDIRECT("H"&amp;(ROW()+12*(($AN874-1)*3+$AO874)-ROW())/12+5):INDIRECT("S"&amp;(ROW()+12*(($AN874-1)*3+$AO874)-ROW())/12+5),AQ874)</f>
        <v>0</v>
      </c>
      <c r="AS874" s="476">
        <f ca="1">IF($AP874=1,IF(INDIRECT(ADDRESS(($AN874-1)*3+$AO874+5,$AP874+20))="",0,INDIRECT(ADDRESS(($AN874-1)*3+$AO874+5,$AP874+20))),IF(INDIRECT(ADDRESS(($AN874-1)*3+$AO874+5,$AP874+20))="",0,IF(COUNTIF(INDIRECT(ADDRESS(($AN874-1)*36+($AO874-1)*12+6,COLUMN())):INDIRECT(ADDRESS(($AN874-1)*36+($AO874-1)*12+$AP874+4,COLUMN())),INDIRECT(ADDRESS(($AN874-1)*3+$AO874+5,$AP874+20)))&gt;=1,0,INDIRECT(ADDRESS(($AN874-1)*3+$AO874+5,$AP874+20)))))</f>
        <v>0</v>
      </c>
      <c r="AT874" s="468">
        <f ca="1">COUNTIF(INDIRECT("U"&amp;(ROW()+12*(($AN874-1)*3+$AO874)-ROW())/12+5):INDIRECT("AF"&amp;(ROW()+12*(($AN874-1)*3+$AO874)-ROW())/12+5),AS874)</f>
        <v>0</v>
      </c>
      <c r="AU874" s="468">
        <f ca="1">IF(AND(AQ874+AS874&gt;0,AR874+AT874&gt;0),COUNTIF(AU$6:AU873,"&gt;0")+1,0)</f>
        <v>0</v>
      </c>
    </row>
    <row r="875" spans="40:47" x14ac:dyDescent="0.15">
      <c r="AN875" s="468">
        <v>25</v>
      </c>
      <c r="AO875" s="468">
        <v>1</v>
      </c>
      <c r="AP875" s="468">
        <v>6</v>
      </c>
      <c r="AQ875" s="476">
        <f ca="1">IF($AP875=1,IF(INDIRECT(ADDRESS(($AN875-1)*3+$AO875+5,$AP875+7))="",0,INDIRECT(ADDRESS(($AN875-1)*3+$AO875+5,$AP875+7))),IF(INDIRECT(ADDRESS(($AN875-1)*3+$AO875+5,$AP875+7))="",0,IF(COUNTIF(INDIRECT(ADDRESS(($AN875-1)*36+($AO875-1)*12+6,COLUMN())):INDIRECT(ADDRESS(($AN875-1)*36+($AO875-1)*12+$AP875+4,COLUMN())),INDIRECT(ADDRESS(($AN875-1)*3+$AO875+5,$AP875+7)))&gt;=1,0,INDIRECT(ADDRESS(($AN875-1)*3+$AO875+5,$AP875+7)))))</f>
        <v>0</v>
      </c>
      <c r="AR875" s="468">
        <f ca="1">COUNTIF(INDIRECT("H"&amp;(ROW()+12*(($AN875-1)*3+$AO875)-ROW())/12+5):INDIRECT("S"&amp;(ROW()+12*(($AN875-1)*3+$AO875)-ROW())/12+5),AQ875)</f>
        <v>0</v>
      </c>
      <c r="AS875" s="476">
        <f ca="1">IF($AP875=1,IF(INDIRECT(ADDRESS(($AN875-1)*3+$AO875+5,$AP875+20))="",0,INDIRECT(ADDRESS(($AN875-1)*3+$AO875+5,$AP875+20))),IF(INDIRECT(ADDRESS(($AN875-1)*3+$AO875+5,$AP875+20))="",0,IF(COUNTIF(INDIRECT(ADDRESS(($AN875-1)*36+($AO875-1)*12+6,COLUMN())):INDIRECT(ADDRESS(($AN875-1)*36+($AO875-1)*12+$AP875+4,COLUMN())),INDIRECT(ADDRESS(($AN875-1)*3+$AO875+5,$AP875+20)))&gt;=1,0,INDIRECT(ADDRESS(($AN875-1)*3+$AO875+5,$AP875+20)))))</f>
        <v>0</v>
      </c>
      <c r="AT875" s="468">
        <f ca="1">COUNTIF(INDIRECT("U"&amp;(ROW()+12*(($AN875-1)*3+$AO875)-ROW())/12+5):INDIRECT("AF"&amp;(ROW()+12*(($AN875-1)*3+$AO875)-ROW())/12+5),AS875)</f>
        <v>0</v>
      </c>
      <c r="AU875" s="468">
        <f ca="1">IF(AND(AQ875+AS875&gt;0,AR875+AT875&gt;0),COUNTIF(AU$6:AU874,"&gt;0")+1,0)</f>
        <v>0</v>
      </c>
    </row>
    <row r="876" spans="40:47" x14ac:dyDescent="0.15">
      <c r="AN876" s="468">
        <v>25</v>
      </c>
      <c r="AO876" s="468">
        <v>1</v>
      </c>
      <c r="AP876" s="468">
        <v>7</v>
      </c>
      <c r="AQ876" s="476">
        <f ca="1">IF($AP876=1,IF(INDIRECT(ADDRESS(($AN876-1)*3+$AO876+5,$AP876+7))="",0,INDIRECT(ADDRESS(($AN876-1)*3+$AO876+5,$AP876+7))),IF(INDIRECT(ADDRESS(($AN876-1)*3+$AO876+5,$AP876+7))="",0,IF(COUNTIF(INDIRECT(ADDRESS(($AN876-1)*36+($AO876-1)*12+6,COLUMN())):INDIRECT(ADDRESS(($AN876-1)*36+($AO876-1)*12+$AP876+4,COLUMN())),INDIRECT(ADDRESS(($AN876-1)*3+$AO876+5,$AP876+7)))&gt;=1,0,INDIRECT(ADDRESS(($AN876-1)*3+$AO876+5,$AP876+7)))))</f>
        <v>0</v>
      </c>
      <c r="AR876" s="468">
        <f ca="1">COUNTIF(INDIRECT("H"&amp;(ROW()+12*(($AN876-1)*3+$AO876)-ROW())/12+5):INDIRECT("S"&amp;(ROW()+12*(($AN876-1)*3+$AO876)-ROW())/12+5),AQ876)</f>
        <v>0</v>
      </c>
      <c r="AS876" s="476">
        <f ca="1">IF($AP876=1,IF(INDIRECT(ADDRESS(($AN876-1)*3+$AO876+5,$AP876+20))="",0,INDIRECT(ADDRESS(($AN876-1)*3+$AO876+5,$AP876+20))),IF(INDIRECT(ADDRESS(($AN876-1)*3+$AO876+5,$AP876+20))="",0,IF(COUNTIF(INDIRECT(ADDRESS(($AN876-1)*36+($AO876-1)*12+6,COLUMN())):INDIRECT(ADDRESS(($AN876-1)*36+($AO876-1)*12+$AP876+4,COLUMN())),INDIRECT(ADDRESS(($AN876-1)*3+$AO876+5,$AP876+20)))&gt;=1,0,INDIRECT(ADDRESS(($AN876-1)*3+$AO876+5,$AP876+20)))))</f>
        <v>0</v>
      </c>
      <c r="AT876" s="468">
        <f ca="1">COUNTIF(INDIRECT("U"&amp;(ROW()+12*(($AN876-1)*3+$AO876)-ROW())/12+5):INDIRECT("AF"&amp;(ROW()+12*(($AN876-1)*3+$AO876)-ROW())/12+5),AS876)</f>
        <v>0</v>
      </c>
      <c r="AU876" s="468">
        <f ca="1">IF(AND(AQ876+AS876&gt;0,AR876+AT876&gt;0),COUNTIF(AU$6:AU875,"&gt;0")+1,0)</f>
        <v>0</v>
      </c>
    </row>
    <row r="877" spans="40:47" x14ac:dyDescent="0.15">
      <c r="AN877" s="468">
        <v>25</v>
      </c>
      <c r="AO877" s="468">
        <v>1</v>
      </c>
      <c r="AP877" s="468">
        <v>8</v>
      </c>
      <c r="AQ877" s="476">
        <f ca="1">IF($AP877=1,IF(INDIRECT(ADDRESS(($AN877-1)*3+$AO877+5,$AP877+7))="",0,INDIRECT(ADDRESS(($AN877-1)*3+$AO877+5,$AP877+7))),IF(INDIRECT(ADDRESS(($AN877-1)*3+$AO877+5,$AP877+7))="",0,IF(COUNTIF(INDIRECT(ADDRESS(($AN877-1)*36+($AO877-1)*12+6,COLUMN())):INDIRECT(ADDRESS(($AN877-1)*36+($AO877-1)*12+$AP877+4,COLUMN())),INDIRECT(ADDRESS(($AN877-1)*3+$AO877+5,$AP877+7)))&gt;=1,0,INDIRECT(ADDRESS(($AN877-1)*3+$AO877+5,$AP877+7)))))</f>
        <v>0</v>
      </c>
      <c r="AR877" s="468">
        <f ca="1">COUNTIF(INDIRECT("H"&amp;(ROW()+12*(($AN877-1)*3+$AO877)-ROW())/12+5):INDIRECT("S"&amp;(ROW()+12*(($AN877-1)*3+$AO877)-ROW())/12+5),AQ877)</f>
        <v>0</v>
      </c>
      <c r="AS877" s="476">
        <f ca="1">IF($AP877=1,IF(INDIRECT(ADDRESS(($AN877-1)*3+$AO877+5,$AP877+20))="",0,INDIRECT(ADDRESS(($AN877-1)*3+$AO877+5,$AP877+20))),IF(INDIRECT(ADDRESS(($AN877-1)*3+$AO877+5,$AP877+20))="",0,IF(COUNTIF(INDIRECT(ADDRESS(($AN877-1)*36+($AO877-1)*12+6,COLUMN())):INDIRECT(ADDRESS(($AN877-1)*36+($AO877-1)*12+$AP877+4,COLUMN())),INDIRECT(ADDRESS(($AN877-1)*3+$AO877+5,$AP877+20)))&gt;=1,0,INDIRECT(ADDRESS(($AN877-1)*3+$AO877+5,$AP877+20)))))</f>
        <v>0</v>
      </c>
      <c r="AT877" s="468">
        <f ca="1">COUNTIF(INDIRECT("U"&amp;(ROW()+12*(($AN877-1)*3+$AO877)-ROW())/12+5):INDIRECT("AF"&amp;(ROW()+12*(($AN877-1)*3+$AO877)-ROW())/12+5),AS877)</f>
        <v>0</v>
      </c>
      <c r="AU877" s="468">
        <f ca="1">IF(AND(AQ877+AS877&gt;0,AR877+AT877&gt;0),COUNTIF(AU$6:AU876,"&gt;0")+1,0)</f>
        <v>0</v>
      </c>
    </row>
    <row r="878" spans="40:47" x14ac:dyDescent="0.15">
      <c r="AN878" s="468">
        <v>25</v>
      </c>
      <c r="AO878" s="468">
        <v>1</v>
      </c>
      <c r="AP878" s="468">
        <v>9</v>
      </c>
      <c r="AQ878" s="476">
        <f ca="1">IF($AP878=1,IF(INDIRECT(ADDRESS(($AN878-1)*3+$AO878+5,$AP878+7))="",0,INDIRECT(ADDRESS(($AN878-1)*3+$AO878+5,$AP878+7))),IF(INDIRECT(ADDRESS(($AN878-1)*3+$AO878+5,$AP878+7))="",0,IF(COUNTIF(INDIRECT(ADDRESS(($AN878-1)*36+($AO878-1)*12+6,COLUMN())):INDIRECT(ADDRESS(($AN878-1)*36+($AO878-1)*12+$AP878+4,COLUMN())),INDIRECT(ADDRESS(($AN878-1)*3+$AO878+5,$AP878+7)))&gt;=1,0,INDIRECT(ADDRESS(($AN878-1)*3+$AO878+5,$AP878+7)))))</f>
        <v>0</v>
      </c>
      <c r="AR878" s="468">
        <f ca="1">COUNTIF(INDIRECT("H"&amp;(ROW()+12*(($AN878-1)*3+$AO878)-ROW())/12+5):INDIRECT("S"&amp;(ROW()+12*(($AN878-1)*3+$AO878)-ROW())/12+5),AQ878)</f>
        <v>0</v>
      </c>
      <c r="AS878" s="476">
        <f ca="1">IF($AP878=1,IF(INDIRECT(ADDRESS(($AN878-1)*3+$AO878+5,$AP878+20))="",0,INDIRECT(ADDRESS(($AN878-1)*3+$AO878+5,$AP878+20))),IF(INDIRECT(ADDRESS(($AN878-1)*3+$AO878+5,$AP878+20))="",0,IF(COUNTIF(INDIRECT(ADDRESS(($AN878-1)*36+($AO878-1)*12+6,COLUMN())):INDIRECT(ADDRESS(($AN878-1)*36+($AO878-1)*12+$AP878+4,COLUMN())),INDIRECT(ADDRESS(($AN878-1)*3+$AO878+5,$AP878+20)))&gt;=1,0,INDIRECT(ADDRESS(($AN878-1)*3+$AO878+5,$AP878+20)))))</f>
        <v>0</v>
      </c>
      <c r="AT878" s="468">
        <f ca="1">COUNTIF(INDIRECT("U"&amp;(ROW()+12*(($AN878-1)*3+$AO878)-ROW())/12+5):INDIRECT("AF"&amp;(ROW()+12*(($AN878-1)*3+$AO878)-ROW())/12+5),AS878)</f>
        <v>0</v>
      </c>
      <c r="AU878" s="468">
        <f ca="1">IF(AND(AQ878+AS878&gt;0,AR878+AT878&gt;0),COUNTIF(AU$6:AU877,"&gt;0")+1,0)</f>
        <v>0</v>
      </c>
    </row>
    <row r="879" spans="40:47" x14ac:dyDescent="0.15">
      <c r="AN879" s="468">
        <v>25</v>
      </c>
      <c r="AO879" s="468">
        <v>1</v>
      </c>
      <c r="AP879" s="468">
        <v>10</v>
      </c>
      <c r="AQ879" s="476">
        <f ca="1">IF($AP879=1,IF(INDIRECT(ADDRESS(($AN879-1)*3+$AO879+5,$AP879+7))="",0,INDIRECT(ADDRESS(($AN879-1)*3+$AO879+5,$AP879+7))),IF(INDIRECT(ADDRESS(($AN879-1)*3+$AO879+5,$AP879+7))="",0,IF(COUNTIF(INDIRECT(ADDRESS(($AN879-1)*36+($AO879-1)*12+6,COLUMN())):INDIRECT(ADDRESS(($AN879-1)*36+($AO879-1)*12+$AP879+4,COLUMN())),INDIRECT(ADDRESS(($AN879-1)*3+$AO879+5,$AP879+7)))&gt;=1,0,INDIRECT(ADDRESS(($AN879-1)*3+$AO879+5,$AP879+7)))))</f>
        <v>0</v>
      </c>
      <c r="AR879" s="468">
        <f ca="1">COUNTIF(INDIRECT("H"&amp;(ROW()+12*(($AN879-1)*3+$AO879)-ROW())/12+5):INDIRECT("S"&amp;(ROW()+12*(($AN879-1)*3+$AO879)-ROW())/12+5),AQ879)</f>
        <v>0</v>
      </c>
      <c r="AS879" s="476">
        <f ca="1">IF($AP879=1,IF(INDIRECT(ADDRESS(($AN879-1)*3+$AO879+5,$AP879+20))="",0,INDIRECT(ADDRESS(($AN879-1)*3+$AO879+5,$AP879+20))),IF(INDIRECT(ADDRESS(($AN879-1)*3+$AO879+5,$AP879+20))="",0,IF(COUNTIF(INDIRECT(ADDRESS(($AN879-1)*36+($AO879-1)*12+6,COLUMN())):INDIRECT(ADDRESS(($AN879-1)*36+($AO879-1)*12+$AP879+4,COLUMN())),INDIRECT(ADDRESS(($AN879-1)*3+$AO879+5,$AP879+20)))&gt;=1,0,INDIRECT(ADDRESS(($AN879-1)*3+$AO879+5,$AP879+20)))))</f>
        <v>0</v>
      </c>
      <c r="AT879" s="468">
        <f ca="1">COUNTIF(INDIRECT("U"&amp;(ROW()+12*(($AN879-1)*3+$AO879)-ROW())/12+5):INDIRECT("AF"&amp;(ROW()+12*(($AN879-1)*3+$AO879)-ROW())/12+5),AS879)</f>
        <v>0</v>
      </c>
      <c r="AU879" s="468">
        <f ca="1">IF(AND(AQ879+AS879&gt;0,AR879+AT879&gt;0),COUNTIF(AU$6:AU878,"&gt;0")+1,0)</f>
        <v>0</v>
      </c>
    </row>
    <row r="880" spans="40:47" x14ac:dyDescent="0.15">
      <c r="AN880" s="468">
        <v>25</v>
      </c>
      <c r="AO880" s="468">
        <v>1</v>
      </c>
      <c r="AP880" s="468">
        <v>11</v>
      </c>
      <c r="AQ880" s="476">
        <f ca="1">IF($AP880=1,IF(INDIRECT(ADDRESS(($AN880-1)*3+$AO880+5,$AP880+7))="",0,INDIRECT(ADDRESS(($AN880-1)*3+$AO880+5,$AP880+7))),IF(INDIRECT(ADDRESS(($AN880-1)*3+$AO880+5,$AP880+7))="",0,IF(COUNTIF(INDIRECT(ADDRESS(($AN880-1)*36+($AO880-1)*12+6,COLUMN())):INDIRECT(ADDRESS(($AN880-1)*36+($AO880-1)*12+$AP880+4,COLUMN())),INDIRECT(ADDRESS(($AN880-1)*3+$AO880+5,$AP880+7)))&gt;=1,0,INDIRECT(ADDRESS(($AN880-1)*3+$AO880+5,$AP880+7)))))</f>
        <v>0</v>
      </c>
      <c r="AR880" s="468">
        <f ca="1">COUNTIF(INDIRECT("H"&amp;(ROW()+12*(($AN880-1)*3+$AO880)-ROW())/12+5):INDIRECT("S"&amp;(ROW()+12*(($AN880-1)*3+$AO880)-ROW())/12+5),AQ880)</f>
        <v>0</v>
      </c>
      <c r="AS880" s="476">
        <f ca="1">IF($AP880=1,IF(INDIRECT(ADDRESS(($AN880-1)*3+$AO880+5,$AP880+20))="",0,INDIRECT(ADDRESS(($AN880-1)*3+$AO880+5,$AP880+20))),IF(INDIRECT(ADDRESS(($AN880-1)*3+$AO880+5,$AP880+20))="",0,IF(COUNTIF(INDIRECT(ADDRESS(($AN880-1)*36+($AO880-1)*12+6,COLUMN())):INDIRECT(ADDRESS(($AN880-1)*36+($AO880-1)*12+$AP880+4,COLUMN())),INDIRECT(ADDRESS(($AN880-1)*3+$AO880+5,$AP880+20)))&gt;=1,0,INDIRECT(ADDRESS(($AN880-1)*3+$AO880+5,$AP880+20)))))</f>
        <v>0</v>
      </c>
      <c r="AT880" s="468">
        <f ca="1">COUNTIF(INDIRECT("U"&amp;(ROW()+12*(($AN880-1)*3+$AO880)-ROW())/12+5):INDIRECT("AF"&amp;(ROW()+12*(($AN880-1)*3+$AO880)-ROW())/12+5),AS880)</f>
        <v>0</v>
      </c>
      <c r="AU880" s="468">
        <f ca="1">IF(AND(AQ880+AS880&gt;0,AR880+AT880&gt;0),COUNTIF(AU$6:AU879,"&gt;0")+1,0)</f>
        <v>0</v>
      </c>
    </row>
    <row r="881" spans="40:47" x14ac:dyDescent="0.15">
      <c r="AN881" s="468">
        <v>25</v>
      </c>
      <c r="AO881" s="468">
        <v>1</v>
      </c>
      <c r="AP881" s="468">
        <v>12</v>
      </c>
      <c r="AQ881" s="476">
        <f ca="1">IF($AP881=1,IF(INDIRECT(ADDRESS(($AN881-1)*3+$AO881+5,$AP881+7))="",0,INDIRECT(ADDRESS(($AN881-1)*3+$AO881+5,$AP881+7))),IF(INDIRECT(ADDRESS(($AN881-1)*3+$AO881+5,$AP881+7))="",0,IF(COUNTIF(INDIRECT(ADDRESS(($AN881-1)*36+($AO881-1)*12+6,COLUMN())):INDIRECT(ADDRESS(($AN881-1)*36+($AO881-1)*12+$AP881+4,COLUMN())),INDIRECT(ADDRESS(($AN881-1)*3+$AO881+5,$AP881+7)))&gt;=1,0,INDIRECT(ADDRESS(($AN881-1)*3+$AO881+5,$AP881+7)))))</f>
        <v>0</v>
      </c>
      <c r="AR881" s="468">
        <f ca="1">COUNTIF(INDIRECT("H"&amp;(ROW()+12*(($AN881-1)*3+$AO881)-ROW())/12+5):INDIRECT("S"&amp;(ROW()+12*(($AN881-1)*3+$AO881)-ROW())/12+5),AQ881)</f>
        <v>0</v>
      </c>
      <c r="AS881" s="476">
        <f ca="1">IF($AP881=1,IF(INDIRECT(ADDRESS(($AN881-1)*3+$AO881+5,$AP881+20))="",0,INDIRECT(ADDRESS(($AN881-1)*3+$AO881+5,$AP881+20))),IF(INDIRECT(ADDRESS(($AN881-1)*3+$AO881+5,$AP881+20))="",0,IF(COUNTIF(INDIRECT(ADDRESS(($AN881-1)*36+($AO881-1)*12+6,COLUMN())):INDIRECT(ADDRESS(($AN881-1)*36+($AO881-1)*12+$AP881+4,COLUMN())),INDIRECT(ADDRESS(($AN881-1)*3+$AO881+5,$AP881+20)))&gt;=1,0,INDIRECT(ADDRESS(($AN881-1)*3+$AO881+5,$AP881+20)))))</f>
        <v>0</v>
      </c>
      <c r="AT881" s="468">
        <f ca="1">COUNTIF(INDIRECT("U"&amp;(ROW()+12*(($AN881-1)*3+$AO881)-ROW())/12+5):INDIRECT("AF"&amp;(ROW()+12*(($AN881-1)*3+$AO881)-ROW())/12+5),AS881)</f>
        <v>0</v>
      </c>
      <c r="AU881" s="468">
        <f ca="1">IF(AND(AQ881+AS881&gt;0,AR881+AT881&gt;0),COUNTIF(AU$6:AU880,"&gt;0")+1,0)</f>
        <v>0</v>
      </c>
    </row>
    <row r="882" spans="40:47" x14ac:dyDescent="0.15">
      <c r="AN882" s="468">
        <v>25</v>
      </c>
      <c r="AO882" s="468">
        <v>2</v>
      </c>
      <c r="AP882" s="468">
        <v>1</v>
      </c>
      <c r="AQ882" s="476">
        <f ca="1">IF($AP882=1,IF(INDIRECT(ADDRESS(($AN882-1)*3+$AO882+5,$AP882+7))="",0,INDIRECT(ADDRESS(($AN882-1)*3+$AO882+5,$AP882+7))),IF(INDIRECT(ADDRESS(($AN882-1)*3+$AO882+5,$AP882+7))="",0,IF(COUNTIF(INDIRECT(ADDRESS(($AN882-1)*36+($AO882-1)*12+6,COLUMN())):INDIRECT(ADDRESS(($AN882-1)*36+($AO882-1)*12+$AP882+4,COLUMN())),INDIRECT(ADDRESS(($AN882-1)*3+$AO882+5,$AP882+7)))&gt;=1,0,INDIRECT(ADDRESS(($AN882-1)*3+$AO882+5,$AP882+7)))))</f>
        <v>0</v>
      </c>
      <c r="AR882" s="468">
        <f ca="1">COUNTIF(INDIRECT("H"&amp;(ROW()+12*(($AN882-1)*3+$AO882)-ROW())/12+5):INDIRECT("S"&amp;(ROW()+12*(($AN882-1)*3+$AO882)-ROW())/12+5),AQ882)</f>
        <v>0</v>
      </c>
      <c r="AS882" s="476">
        <f ca="1">IF($AP882=1,IF(INDIRECT(ADDRESS(($AN882-1)*3+$AO882+5,$AP882+20))="",0,INDIRECT(ADDRESS(($AN882-1)*3+$AO882+5,$AP882+20))),IF(INDIRECT(ADDRESS(($AN882-1)*3+$AO882+5,$AP882+20))="",0,IF(COUNTIF(INDIRECT(ADDRESS(($AN882-1)*36+($AO882-1)*12+6,COLUMN())):INDIRECT(ADDRESS(($AN882-1)*36+($AO882-1)*12+$AP882+4,COLUMN())),INDIRECT(ADDRESS(($AN882-1)*3+$AO882+5,$AP882+20)))&gt;=1,0,INDIRECT(ADDRESS(($AN882-1)*3+$AO882+5,$AP882+20)))))</f>
        <v>0</v>
      </c>
      <c r="AT882" s="468">
        <f ca="1">COUNTIF(INDIRECT("U"&amp;(ROW()+12*(($AN882-1)*3+$AO882)-ROW())/12+5):INDIRECT("AF"&amp;(ROW()+12*(($AN882-1)*3+$AO882)-ROW())/12+5),AS882)</f>
        <v>0</v>
      </c>
      <c r="AU882" s="468">
        <f ca="1">IF(AND(AQ882+AS882&gt;0,AR882+AT882&gt;0),COUNTIF(AU$6:AU881,"&gt;0")+1,0)</f>
        <v>0</v>
      </c>
    </row>
    <row r="883" spans="40:47" x14ac:dyDescent="0.15">
      <c r="AN883" s="468">
        <v>25</v>
      </c>
      <c r="AO883" s="468">
        <v>2</v>
      </c>
      <c r="AP883" s="468">
        <v>2</v>
      </c>
      <c r="AQ883" s="476">
        <f ca="1">IF($AP883=1,IF(INDIRECT(ADDRESS(($AN883-1)*3+$AO883+5,$AP883+7))="",0,INDIRECT(ADDRESS(($AN883-1)*3+$AO883+5,$AP883+7))),IF(INDIRECT(ADDRESS(($AN883-1)*3+$AO883+5,$AP883+7))="",0,IF(COUNTIF(INDIRECT(ADDRESS(($AN883-1)*36+($AO883-1)*12+6,COLUMN())):INDIRECT(ADDRESS(($AN883-1)*36+($AO883-1)*12+$AP883+4,COLUMN())),INDIRECT(ADDRESS(($AN883-1)*3+$AO883+5,$AP883+7)))&gt;=1,0,INDIRECT(ADDRESS(($AN883-1)*3+$AO883+5,$AP883+7)))))</f>
        <v>0</v>
      </c>
      <c r="AR883" s="468">
        <f ca="1">COUNTIF(INDIRECT("H"&amp;(ROW()+12*(($AN883-1)*3+$AO883)-ROW())/12+5):INDIRECT("S"&amp;(ROW()+12*(($AN883-1)*3+$AO883)-ROW())/12+5),AQ883)</f>
        <v>0</v>
      </c>
      <c r="AS883" s="476">
        <f ca="1">IF($AP883=1,IF(INDIRECT(ADDRESS(($AN883-1)*3+$AO883+5,$AP883+20))="",0,INDIRECT(ADDRESS(($AN883-1)*3+$AO883+5,$AP883+20))),IF(INDIRECT(ADDRESS(($AN883-1)*3+$AO883+5,$AP883+20))="",0,IF(COUNTIF(INDIRECT(ADDRESS(($AN883-1)*36+($AO883-1)*12+6,COLUMN())):INDIRECT(ADDRESS(($AN883-1)*36+($AO883-1)*12+$AP883+4,COLUMN())),INDIRECT(ADDRESS(($AN883-1)*3+$AO883+5,$AP883+20)))&gt;=1,0,INDIRECT(ADDRESS(($AN883-1)*3+$AO883+5,$AP883+20)))))</f>
        <v>0</v>
      </c>
      <c r="AT883" s="468">
        <f ca="1">COUNTIF(INDIRECT("U"&amp;(ROW()+12*(($AN883-1)*3+$AO883)-ROW())/12+5):INDIRECT("AF"&amp;(ROW()+12*(($AN883-1)*3+$AO883)-ROW())/12+5),AS883)</f>
        <v>0</v>
      </c>
      <c r="AU883" s="468">
        <f ca="1">IF(AND(AQ883+AS883&gt;0,AR883+AT883&gt;0),COUNTIF(AU$6:AU882,"&gt;0")+1,0)</f>
        <v>0</v>
      </c>
    </row>
    <row r="884" spans="40:47" x14ac:dyDescent="0.15">
      <c r="AN884" s="468">
        <v>25</v>
      </c>
      <c r="AO884" s="468">
        <v>2</v>
      </c>
      <c r="AP884" s="468">
        <v>3</v>
      </c>
      <c r="AQ884" s="476">
        <f ca="1">IF($AP884=1,IF(INDIRECT(ADDRESS(($AN884-1)*3+$AO884+5,$AP884+7))="",0,INDIRECT(ADDRESS(($AN884-1)*3+$AO884+5,$AP884+7))),IF(INDIRECT(ADDRESS(($AN884-1)*3+$AO884+5,$AP884+7))="",0,IF(COUNTIF(INDIRECT(ADDRESS(($AN884-1)*36+($AO884-1)*12+6,COLUMN())):INDIRECT(ADDRESS(($AN884-1)*36+($AO884-1)*12+$AP884+4,COLUMN())),INDIRECT(ADDRESS(($AN884-1)*3+$AO884+5,$AP884+7)))&gt;=1,0,INDIRECT(ADDRESS(($AN884-1)*3+$AO884+5,$AP884+7)))))</f>
        <v>0</v>
      </c>
      <c r="AR884" s="468">
        <f ca="1">COUNTIF(INDIRECT("H"&amp;(ROW()+12*(($AN884-1)*3+$AO884)-ROW())/12+5):INDIRECT("S"&amp;(ROW()+12*(($AN884-1)*3+$AO884)-ROW())/12+5),AQ884)</f>
        <v>0</v>
      </c>
      <c r="AS884" s="476">
        <f ca="1">IF($AP884=1,IF(INDIRECT(ADDRESS(($AN884-1)*3+$AO884+5,$AP884+20))="",0,INDIRECT(ADDRESS(($AN884-1)*3+$AO884+5,$AP884+20))),IF(INDIRECT(ADDRESS(($AN884-1)*3+$AO884+5,$AP884+20))="",0,IF(COUNTIF(INDIRECT(ADDRESS(($AN884-1)*36+($AO884-1)*12+6,COLUMN())):INDIRECT(ADDRESS(($AN884-1)*36+($AO884-1)*12+$AP884+4,COLUMN())),INDIRECT(ADDRESS(($AN884-1)*3+$AO884+5,$AP884+20)))&gt;=1,0,INDIRECT(ADDRESS(($AN884-1)*3+$AO884+5,$AP884+20)))))</f>
        <v>0</v>
      </c>
      <c r="AT884" s="468">
        <f ca="1">COUNTIF(INDIRECT("U"&amp;(ROW()+12*(($AN884-1)*3+$AO884)-ROW())/12+5):INDIRECT("AF"&amp;(ROW()+12*(($AN884-1)*3+$AO884)-ROW())/12+5),AS884)</f>
        <v>0</v>
      </c>
      <c r="AU884" s="468">
        <f ca="1">IF(AND(AQ884+AS884&gt;0,AR884+AT884&gt;0),COUNTIF(AU$6:AU883,"&gt;0")+1,0)</f>
        <v>0</v>
      </c>
    </row>
    <row r="885" spans="40:47" x14ac:dyDescent="0.15">
      <c r="AN885" s="468">
        <v>25</v>
      </c>
      <c r="AO885" s="468">
        <v>2</v>
      </c>
      <c r="AP885" s="468">
        <v>4</v>
      </c>
      <c r="AQ885" s="476">
        <f ca="1">IF($AP885=1,IF(INDIRECT(ADDRESS(($AN885-1)*3+$AO885+5,$AP885+7))="",0,INDIRECT(ADDRESS(($AN885-1)*3+$AO885+5,$AP885+7))),IF(INDIRECT(ADDRESS(($AN885-1)*3+$AO885+5,$AP885+7))="",0,IF(COUNTIF(INDIRECT(ADDRESS(($AN885-1)*36+($AO885-1)*12+6,COLUMN())):INDIRECT(ADDRESS(($AN885-1)*36+($AO885-1)*12+$AP885+4,COLUMN())),INDIRECT(ADDRESS(($AN885-1)*3+$AO885+5,$AP885+7)))&gt;=1,0,INDIRECT(ADDRESS(($AN885-1)*3+$AO885+5,$AP885+7)))))</f>
        <v>0</v>
      </c>
      <c r="AR885" s="468">
        <f ca="1">COUNTIF(INDIRECT("H"&amp;(ROW()+12*(($AN885-1)*3+$AO885)-ROW())/12+5):INDIRECT("S"&amp;(ROW()+12*(($AN885-1)*3+$AO885)-ROW())/12+5),AQ885)</f>
        <v>0</v>
      </c>
      <c r="AS885" s="476">
        <f ca="1">IF($AP885=1,IF(INDIRECT(ADDRESS(($AN885-1)*3+$AO885+5,$AP885+20))="",0,INDIRECT(ADDRESS(($AN885-1)*3+$AO885+5,$AP885+20))),IF(INDIRECT(ADDRESS(($AN885-1)*3+$AO885+5,$AP885+20))="",0,IF(COUNTIF(INDIRECT(ADDRESS(($AN885-1)*36+($AO885-1)*12+6,COLUMN())):INDIRECT(ADDRESS(($AN885-1)*36+($AO885-1)*12+$AP885+4,COLUMN())),INDIRECT(ADDRESS(($AN885-1)*3+$AO885+5,$AP885+20)))&gt;=1,0,INDIRECT(ADDRESS(($AN885-1)*3+$AO885+5,$AP885+20)))))</f>
        <v>0</v>
      </c>
      <c r="AT885" s="468">
        <f ca="1">COUNTIF(INDIRECT("U"&amp;(ROW()+12*(($AN885-1)*3+$AO885)-ROW())/12+5):INDIRECT("AF"&amp;(ROW()+12*(($AN885-1)*3+$AO885)-ROW())/12+5),AS885)</f>
        <v>0</v>
      </c>
      <c r="AU885" s="468">
        <f ca="1">IF(AND(AQ885+AS885&gt;0,AR885+AT885&gt;0),COUNTIF(AU$6:AU884,"&gt;0")+1,0)</f>
        <v>0</v>
      </c>
    </row>
    <row r="886" spans="40:47" x14ac:dyDescent="0.15">
      <c r="AN886" s="468">
        <v>25</v>
      </c>
      <c r="AO886" s="468">
        <v>2</v>
      </c>
      <c r="AP886" s="468">
        <v>5</v>
      </c>
      <c r="AQ886" s="476">
        <f ca="1">IF($AP886=1,IF(INDIRECT(ADDRESS(($AN886-1)*3+$AO886+5,$AP886+7))="",0,INDIRECT(ADDRESS(($AN886-1)*3+$AO886+5,$AP886+7))),IF(INDIRECT(ADDRESS(($AN886-1)*3+$AO886+5,$AP886+7))="",0,IF(COUNTIF(INDIRECT(ADDRESS(($AN886-1)*36+($AO886-1)*12+6,COLUMN())):INDIRECT(ADDRESS(($AN886-1)*36+($AO886-1)*12+$AP886+4,COLUMN())),INDIRECT(ADDRESS(($AN886-1)*3+$AO886+5,$AP886+7)))&gt;=1,0,INDIRECT(ADDRESS(($AN886-1)*3+$AO886+5,$AP886+7)))))</f>
        <v>0</v>
      </c>
      <c r="AR886" s="468">
        <f ca="1">COUNTIF(INDIRECT("H"&amp;(ROW()+12*(($AN886-1)*3+$AO886)-ROW())/12+5):INDIRECT("S"&amp;(ROW()+12*(($AN886-1)*3+$AO886)-ROW())/12+5),AQ886)</f>
        <v>0</v>
      </c>
      <c r="AS886" s="476">
        <f ca="1">IF($AP886=1,IF(INDIRECT(ADDRESS(($AN886-1)*3+$AO886+5,$AP886+20))="",0,INDIRECT(ADDRESS(($AN886-1)*3+$AO886+5,$AP886+20))),IF(INDIRECT(ADDRESS(($AN886-1)*3+$AO886+5,$AP886+20))="",0,IF(COUNTIF(INDIRECT(ADDRESS(($AN886-1)*36+($AO886-1)*12+6,COLUMN())):INDIRECT(ADDRESS(($AN886-1)*36+($AO886-1)*12+$AP886+4,COLUMN())),INDIRECT(ADDRESS(($AN886-1)*3+$AO886+5,$AP886+20)))&gt;=1,0,INDIRECT(ADDRESS(($AN886-1)*3+$AO886+5,$AP886+20)))))</f>
        <v>0</v>
      </c>
      <c r="AT886" s="468">
        <f ca="1">COUNTIF(INDIRECT("U"&amp;(ROW()+12*(($AN886-1)*3+$AO886)-ROW())/12+5):INDIRECT("AF"&amp;(ROW()+12*(($AN886-1)*3+$AO886)-ROW())/12+5),AS886)</f>
        <v>0</v>
      </c>
      <c r="AU886" s="468">
        <f ca="1">IF(AND(AQ886+AS886&gt;0,AR886+AT886&gt;0),COUNTIF(AU$6:AU885,"&gt;0")+1,0)</f>
        <v>0</v>
      </c>
    </row>
    <row r="887" spans="40:47" x14ac:dyDescent="0.15">
      <c r="AN887" s="468">
        <v>25</v>
      </c>
      <c r="AO887" s="468">
        <v>2</v>
      </c>
      <c r="AP887" s="468">
        <v>6</v>
      </c>
      <c r="AQ887" s="476">
        <f ca="1">IF($AP887=1,IF(INDIRECT(ADDRESS(($AN887-1)*3+$AO887+5,$AP887+7))="",0,INDIRECT(ADDRESS(($AN887-1)*3+$AO887+5,$AP887+7))),IF(INDIRECT(ADDRESS(($AN887-1)*3+$AO887+5,$AP887+7))="",0,IF(COUNTIF(INDIRECT(ADDRESS(($AN887-1)*36+($AO887-1)*12+6,COLUMN())):INDIRECT(ADDRESS(($AN887-1)*36+($AO887-1)*12+$AP887+4,COLUMN())),INDIRECT(ADDRESS(($AN887-1)*3+$AO887+5,$AP887+7)))&gt;=1,0,INDIRECT(ADDRESS(($AN887-1)*3+$AO887+5,$AP887+7)))))</f>
        <v>0</v>
      </c>
      <c r="AR887" s="468">
        <f ca="1">COUNTIF(INDIRECT("H"&amp;(ROW()+12*(($AN887-1)*3+$AO887)-ROW())/12+5):INDIRECT("S"&amp;(ROW()+12*(($AN887-1)*3+$AO887)-ROW())/12+5),AQ887)</f>
        <v>0</v>
      </c>
      <c r="AS887" s="476">
        <f ca="1">IF($AP887=1,IF(INDIRECT(ADDRESS(($AN887-1)*3+$AO887+5,$AP887+20))="",0,INDIRECT(ADDRESS(($AN887-1)*3+$AO887+5,$AP887+20))),IF(INDIRECT(ADDRESS(($AN887-1)*3+$AO887+5,$AP887+20))="",0,IF(COUNTIF(INDIRECT(ADDRESS(($AN887-1)*36+($AO887-1)*12+6,COLUMN())):INDIRECT(ADDRESS(($AN887-1)*36+($AO887-1)*12+$AP887+4,COLUMN())),INDIRECT(ADDRESS(($AN887-1)*3+$AO887+5,$AP887+20)))&gt;=1,0,INDIRECT(ADDRESS(($AN887-1)*3+$AO887+5,$AP887+20)))))</f>
        <v>0</v>
      </c>
      <c r="AT887" s="468">
        <f ca="1">COUNTIF(INDIRECT("U"&amp;(ROW()+12*(($AN887-1)*3+$AO887)-ROW())/12+5):INDIRECT("AF"&amp;(ROW()+12*(($AN887-1)*3+$AO887)-ROW())/12+5),AS887)</f>
        <v>0</v>
      </c>
      <c r="AU887" s="468">
        <f ca="1">IF(AND(AQ887+AS887&gt;0,AR887+AT887&gt;0),COUNTIF(AU$6:AU886,"&gt;0")+1,0)</f>
        <v>0</v>
      </c>
    </row>
    <row r="888" spans="40:47" x14ac:dyDescent="0.15">
      <c r="AN888" s="468">
        <v>25</v>
      </c>
      <c r="AO888" s="468">
        <v>2</v>
      </c>
      <c r="AP888" s="468">
        <v>7</v>
      </c>
      <c r="AQ888" s="476">
        <f ca="1">IF($AP888=1,IF(INDIRECT(ADDRESS(($AN888-1)*3+$AO888+5,$AP888+7))="",0,INDIRECT(ADDRESS(($AN888-1)*3+$AO888+5,$AP888+7))),IF(INDIRECT(ADDRESS(($AN888-1)*3+$AO888+5,$AP888+7))="",0,IF(COUNTIF(INDIRECT(ADDRESS(($AN888-1)*36+($AO888-1)*12+6,COLUMN())):INDIRECT(ADDRESS(($AN888-1)*36+($AO888-1)*12+$AP888+4,COLUMN())),INDIRECT(ADDRESS(($AN888-1)*3+$AO888+5,$AP888+7)))&gt;=1,0,INDIRECT(ADDRESS(($AN888-1)*3+$AO888+5,$AP888+7)))))</f>
        <v>0</v>
      </c>
      <c r="AR888" s="468">
        <f ca="1">COUNTIF(INDIRECT("H"&amp;(ROW()+12*(($AN888-1)*3+$AO888)-ROW())/12+5):INDIRECT("S"&amp;(ROW()+12*(($AN888-1)*3+$AO888)-ROW())/12+5),AQ888)</f>
        <v>0</v>
      </c>
      <c r="AS888" s="476">
        <f ca="1">IF($AP888=1,IF(INDIRECT(ADDRESS(($AN888-1)*3+$AO888+5,$AP888+20))="",0,INDIRECT(ADDRESS(($AN888-1)*3+$AO888+5,$AP888+20))),IF(INDIRECT(ADDRESS(($AN888-1)*3+$AO888+5,$AP888+20))="",0,IF(COUNTIF(INDIRECT(ADDRESS(($AN888-1)*36+($AO888-1)*12+6,COLUMN())):INDIRECT(ADDRESS(($AN888-1)*36+($AO888-1)*12+$AP888+4,COLUMN())),INDIRECT(ADDRESS(($AN888-1)*3+$AO888+5,$AP888+20)))&gt;=1,0,INDIRECT(ADDRESS(($AN888-1)*3+$AO888+5,$AP888+20)))))</f>
        <v>0</v>
      </c>
      <c r="AT888" s="468">
        <f ca="1">COUNTIF(INDIRECT("U"&amp;(ROW()+12*(($AN888-1)*3+$AO888)-ROW())/12+5):INDIRECT("AF"&amp;(ROW()+12*(($AN888-1)*3+$AO888)-ROW())/12+5),AS888)</f>
        <v>0</v>
      </c>
      <c r="AU888" s="468">
        <f ca="1">IF(AND(AQ888+AS888&gt;0,AR888+AT888&gt;0),COUNTIF(AU$6:AU887,"&gt;0")+1,0)</f>
        <v>0</v>
      </c>
    </row>
    <row r="889" spans="40:47" x14ac:dyDescent="0.15">
      <c r="AN889" s="468">
        <v>25</v>
      </c>
      <c r="AO889" s="468">
        <v>2</v>
      </c>
      <c r="AP889" s="468">
        <v>8</v>
      </c>
      <c r="AQ889" s="476">
        <f ca="1">IF($AP889=1,IF(INDIRECT(ADDRESS(($AN889-1)*3+$AO889+5,$AP889+7))="",0,INDIRECT(ADDRESS(($AN889-1)*3+$AO889+5,$AP889+7))),IF(INDIRECT(ADDRESS(($AN889-1)*3+$AO889+5,$AP889+7))="",0,IF(COUNTIF(INDIRECT(ADDRESS(($AN889-1)*36+($AO889-1)*12+6,COLUMN())):INDIRECT(ADDRESS(($AN889-1)*36+($AO889-1)*12+$AP889+4,COLUMN())),INDIRECT(ADDRESS(($AN889-1)*3+$AO889+5,$AP889+7)))&gt;=1,0,INDIRECT(ADDRESS(($AN889-1)*3+$AO889+5,$AP889+7)))))</f>
        <v>0</v>
      </c>
      <c r="AR889" s="468">
        <f ca="1">COUNTIF(INDIRECT("H"&amp;(ROW()+12*(($AN889-1)*3+$AO889)-ROW())/12+5):INDIRECT("S"&amp;(ROW()+12*(($AN889-1)*3+$AO889)-ROW())/12+5),AQ889)</f>
        <v>0</v>
      </c>
      <c r="AS889" s="476">
        <f ca="1">IF($AP889=1,IF(INDIRECT(ADDRESS(($AN889-1)*3+$AO889+5,$AP889+20))="",0,INDIRECT(ADDRESS(($AN889-1)*3+$AO889+5,$AP889+20))),IF(INDIRECT(ADDRESS(($AN889-1)*3+$AO889+5,$AP889+20))="",0,IF(COUNTIF(INDIRECT(ADDRESS(($AN889-1)*36+($AO889-1)*12+6,COLUMN())):INDIRECT(ADDRESS(($AN889-1)*36+($AO889-1)*12+$AP889+4,COLUMN())),INDIRECT(ADDRESS(($AN889-1)*3+$AO889+5,$AP889+20)))&gt;=1,0,INDIRECT(ADDRESS(($AN889-1)*3+$AO889+5,$AP889+20)))))</f>
        <v>0</v>
      </c>
      <c r="AT889" s="468">
        <f ca="1">COUNTIF(INDIRECT("U"&amp;(ROW()+12*(($AN889-1)*3+$AO889)-ROW())/12+5):INDIRECT("AF"&amp;(ROW()+12*(($AN889-1)*3+$AO889)-ROW())/12+5),AS889)</f>
        <v>0</v>
      </c>
      <c r="AU889" s="468">
        <f ca="1">IF(AND(AQ889+AS889&gt;0,AR889+AT889&gt;0),COUNTIF(AU$6:AU888,"&gt;0")+1,0)</f>
        <v>0</v>
      </c>
    </row>
    <row r="890" spans="40:47" x14ac:dyDescent="0.15">
      <c r="AN890" s="468">
        <v>25</v>
      </c>
      <c r="AO890" s="468">
        <v>2</v>
      </c>
      <c r="AP890" s="468">
        <v>9</v>
      </c>
      <c r="AQ890" s="476">
        <f ca="1">IF($AP890=1,IF(INDIRECT(ADDRESS(($AN890-1)*3+$AO890+5,$AP890+7))="",0,INDIRECT(ADDRESS(($AN890-1)*3+$AO890+5,$AP890+7))),IF(INDIRECT(ADDRESS(($AN890-1)*3+$AO890+5,$AP890+7))="",0,IF(COUNTIF(INDIRECT(ADDRESS(($AN890-1)*36+($AO890-1)*12+6,COLUMN())):INDIRECT(ADDRESS(($AN890-1)*36+($AO890-1)*12+$AP890+4,COLUMN())),INDIRECT(ADDRESS(($AN890-1)*3+$AO890+5,$AP890+7)))&gt;=1,0,INDIRECT(ADDRESS(($AN890-1)*3+$AO890+5,$AP890+7)))))</f>
        <v>0</v>
      </c>
      <c r="AR890" s="468">
        <f ca="1">COUNTIF(INDIRECT("H"&amp;(ROW()+12*(($AN890-1)*3+$AO890)-ROW())/12+5):INDIRECT("S"&amp;(ROW()+12*(($AN890-1)*3+$AO890)-ROW())/12+5),AQ890)</f>
        <v>0</v>
      </c>
      <c r="AS890" s="476">
        <f ca="1">IF($AP890=1,IF(INDIRECT(ADDRESS(($AN890-1)*3+$AO890+5,$AP890+20))="",0,INDIRECT(ADDRESS(($AN890-1)*3+$AO890+5,$AP890+20))),IF(INDIRECT(ADDRESS(($AN890-1)*3+$AO890+5,$AP890+20))="",0,IF(COUNTIF(INDIRECT(ADDRESS(($AN890-1)*36+($AO890-1)*12+6,COLUMN())):INDIRECT(ADDRESS(($AN890-1)*36+($AO890-1)*12+$AP890+4,COLUMN())),INDIRECT(ADDRESS(($AN890-1)*3+$AO890+5,$AP890+20)))&gt;=1,0,INDIRECT(ADDRESS(($AN890-1)*3+$AO890+5,$AP890+20)))))</f>
        <v>0</v>
      </c>
      <c r="AT890" s="468">
        <f ca="1">COUNTIF(INDIRECT("U"&amp;(ROW()+12*(($AN890-1)*3+$AO890)-ROW())/12+5):INDIRECT("AF"&amp;(ROW()+12*(($AN890-1)*3+$AO890)-ROW())/12+5),AS890)</f>
        <v>0</v>
      </c>
      <c r="AU890" s="468">
        <f ca="1">IF(AND(AQ890+AS890&gt;0,AR890+AT890&gt;0),COUNTIF(AU$6:AU889,"&gt;0")+1,0)</f>
        <v>0</v>
      </c>
    </row>
    <row r="891" spans="40:47" x14ac:dyDescent="0.15">
      <c r="AN891" s="468">
        <v>25</v>
      </c>
      <c r="AO891" s="468">
        <v>2</v>
      </c>
      <c r="AP891" s="468">
        <v>10</v>
      </c>
      <c r="AQ891" s="476">
        <f ca="1">IF($AP891=1,IF(INDIRECT(ADDRESS(($AN891-1)*3+$AO891+5,$AP891+7))="",0,INDIRECT(ADDRESS(($AN891-1)*3+$AO891+5,$AP891+7))),IF(INDIRECT(ADDRESS(($AN891-1)*3+$AO891+5,$AP891+7))="",0,IF(COUNTIF(INDIRECT(ADDRESS(($AN891-1)*36+($AO891-1)*12+6,COLUMN())):INDIRECT(ADDRESS(($AN891-1)*36+($AO891-1)*12+$AP891+4,COLUMN())),INDIRECT(ADDRESS(($AN891-1)*3+$AO891+5,$AP891+7)))&gt;=1,0,INDIRECT(ADDRESS(($AN891-1)*3+$AO891+5,$AP891+7)))))</f>
        <v>0</v>
      </c>
      <c r="AR891" s="468">
        <f ca="1">COUNTIF(INDIRECT("H"&amp;(ROW()+12*(($AN891-1)*3+$AO891)-ROW())/12+5):INDIRECT("S"&amp;(ROW()+12*(($AN891-1)*3+$AO891)-ROW())/12+5),AQ891)</f>
        <v>0</v>
      </c>
      <c r="AS891" s="476">
        <f ca="1">IF($AP891=1,IF(INDIRECT(ADDRESS(($AN891-1)*3+$AO891+5,$AP891+20))="",0,INDIRECT(ADDRESS(($AN891-1)*3+$AO891+5,$AP891+20))),IF(INDIRECT(ADDRESS(($AN891-1)*3+$AO891+5,$AP891+20))="",0,IF(COUNTIF(INDIRECT(ADDRESS(($AN891-1)*36+($AO891-1)*12+6,COLUMN())):INDIRECT(ADDRESS(($AN891-1)*36+($AO891-1)*12+$AP891+4,COLUMN())),INDIRECT(ADDRESS(($AN891-1)*3+$AO891+5,$AP891+20)))&gt;=1,0,INDIRECT(ADDRESS(($AN891-1)*3+$AO891+5,$AP891+20)))))</f>
        <v>0</v>
      </c>
      <c r="AT891" s="468">
        <f ca="1">COUNTIF(INDIRECT("U"&amp;(ROW()+12*(($AN891-1)*3+$AO891)-ROW())/12+5):INDIRECT("AF"&amp;(ROW()+12*(($AN891-1)*3+$AO891)-ROW())/12+5),AS891)</f>
        <v>0</v>
      </c>
      <c r="AU891" s="468">
        <f ca="1">IF(AND(AQ891+AS891&gt;0,AR891+AT891&gt;0),COUNTIF(AU$6:AU890,"&gt;0")+1,0)</f>
        <v>0</v>
      </c>
    </row>
    <row r="892" spans="40:47" x14ac:dyDescent="0.15">
      <c r="AN892" s="468">
        <v>25</v>
      </c>
      <c r="AO892" s="468">
        <v>2</v>
      </c>
      <c r="AP892" s="468">
        <v>11</v>
      </c>
      <c r="AQ892" s="476">
        <f ca="1">IF($AP892=1,IF(INDIRECT(ADDRESS(($AN892-1)*3+$AO892+5,$AP892+7))="",0,INDIRECT(ADDRESS(($AN892-1)*3+$AO892+5,$AP892+7))),IF(INDIRECT(ADDRESS(($AN892-1)*3+$AO892+5,$AP892+7))="",0,IF(COUNTIF(INDIRECT(ADDRESS(($AN892-1)*36+($AO892-1)*12+6,COLUMN())):INDIRECT(ADDRESS(($AN892-1)*36+($AO892-1)*12+$AP892+4,COLUMN())),INDIRECT(ADDRESS(($AN892-1)*3+$AO892+5,$AP892+7)))&gt;=1,0,INDIRECT(ADDRESS(($AN892-1)*3+$AO892+5,$AP892+7)))))</f>
        <v>0</v>
      </c>
      <c r="AR892" s="468">
        <f ca="1">COUNTIF(INDIRECT("H"&amp;(ROW()+12*(($AN892-1)*3+$AO892)-ROW())/12+5):INDIRECT("S"&amp;(ROW()+12*(($AN892-1)*3+$AO892)-ROW())/12+5),AQ892)</f>
        <v>0</v>
      </c>
      <c r="AS892" s="476">
        <f ca="1">IF($AP892=1,IF(INDIRECT(ADDRESS(($AN892-1)*3+$AO892+5,$AP892+20))="",0,INDIRECT(ADDRESS(($AN892-1)*3+$AO892+5,$AP892+20))),IF(INDIRECT(ADDRESS(($AN892-1)*3+$AO892+5,$AP892+20))="",0,IF(COUNTIF(INDIRECT(ADDRESS(($AN892-1)*36+($AO892-1)*12+6,COLUMN())):INDIRECT(ADDRESS(($AN892-1)*36+($AO892-1)*12+$AP892+4,COLUMN())),INDIRECT(ADDRESS(($AN892-1)*3+$AO892+5,$AP892+20)))&gt;=1,0,INDIRECT(ADDRESS(($AN892-1)*3+$AO892+5,$AP892+20)))))</f>
        <v>0</v>
      </c>
      <c r="AT892" s="468">
        <f ca="1">COUNTIF(INDIRECT("U"&amp;(ROW()+12*(($AN892-1)*3+$AO892)-ROW())/12+5):INDIRECT("AF"&amp;(ROW()+12*(($AN892-1)*3+$AO892)-ROW())/12+5),AS892)</f>
        <v>0</v>
      </c>
      <c r="AU892" s="468">
        <f ca="1">IF(AND(AQ892+AS892&gt;0,AR892+AT892&gt;0),COUNTIF(AU$6:AU891,"&gt;0")+1,0)</f>
        <v>0</v>
      </c>
    </row>
    <row r="893" spans="40:47" x14ac:dyDescent="0.15">
      <c r="AN893" s="468">
        <v>25</v>
      </c>
      <c r="AO893" s="468">
        <v>2</v>
      </c>
      <c r="AP893" s="468">
        <v>12</v>
      </c>
      <c r="AQ893" s="476">
        <f ca="1">IF($AP893=1,IF(INDIRECT(ADDRESS(($AN893-1)*3+$AO893+5,$AP893+7))="",0,INDIRECT(ADDRESS(($AN893-1)*3+$AO893+5,$AP893+7))),IF(INDIRECT(ADDRESS(($AN893-1)*3+$AO893+5,$AP893+7))="",0,IF(COUNTIF(INDIRECT(ADDRESS(($AN893-1)*36+($AO893-1)*12+6,COLUMN())):INDIRECT(ADDRESS(($AN893-1)*36+($AO893-1)*12+$AP893+4,COLUMN())),INDIRECT(ADDRESS(($AN893-1)*3+$AO893+5,$AP893+7)))&gt;=1,0,INDIRECT(ADDRESS(($AN893-1)*3+$AO893+5,$AP893+7)))))</f>
        <v>0</v>
      </c>
      <c r="AR893" s="468">
        <f ca="1">COUNTIF(INDIRECT("H"&amp;(ROW()+12*(($AN893-1)*3+$AO893)-ROW())/12+5):INDIRECT("S"&amp;(ROW()+12*(($AN893-1)*3+$AO893)-ROW())/12+5),AQ893)</f>
        <v>0</v>
      </c>
      <c r="AS893" s="476">
        <f ca="1">IF($AP893=1,IF(INDIRECT(ADDRESS(($AN893-1)*3+$AO893+5,$AP893+20))="",0,INDIRECT(ADDRESS(($AN893-1)*3+$AO893+5,$AP893+20))),IF(INDIRECT(ADDRESS(($AN893-1)*3+$AO893+5,$AP893+20))="",0,IF(COUNTIF(INDIRECT(ADDRESS(($AN893-1)*36+($AO893-1)*12+6,COLUMN())):INDIRECT(ADDRESS(($AN893-1)*36+($AO893-1)*12+$AP893+4,COLUMN())),INDIRECT(ADDRESS(($AN893-1)*3+$AO893+5,$AP893+20)))&gt;=1,0,INDIRECT(ADDRESS(($AN893-1)*3+$AO893+5,$AP893+20)))))</f>
        <v>0</v>
      </c>
      <c r="AT893" s="468">
        <f ca="1">COUNTIF(INDIRECT("U"&amp;(ROW()+12*(($AN893-1)*3+$AO893)-ROW())/12+5):INDIRECT("AF"&amp;(ROW()+12*(($AN893-1)*3+$AO893)-ROW())/12+5),AS893)</f>
        <v>0</v>
      </c>
      <c r="AU893" s="468">
        <f ca="1">IF(AND(AQ893+AS893&gt;0,AR893+AT893&gt;0),COUNTIF(AU$6:AU892,"&gt;0")+1,0)</f>
        <v>0</v>
      </c>
    </row>
    <row r="894" spans="40:47" x14ac:dyDescent="0.15">
      <c r="AN894" s="468">
        <v>25</v>
      </c>
      <c r="AO894" s="468">
        <v>3</v>
      </c>
      <c r="AP894" s="468">
        <v>1</v>
      </c>
      <c r="AQ894" s="476">
        <f ca="1">IF($AP894=1,IF(INDIRECT(ADDRESS(($AN894-1)*3+$AO894+5,$AP894+7))="",0,INDIRECT(ADDRESS(($AN894-1)*3+$AO894+5,$AP894+7))),IF(INDIRECT(ADDRESS(($AN894-1)*3+$AO894+5,$AP894+7))="",0,IF(COUNTIF(INDIRECT(ADDRESS(($AN894-1)*36+($AO894-1)*12+6,COLUMN())):INDIRECT(ADDRESS(($AN894-1)*36+($AO894-1)*12+$AP894+4,COLUMN())),INDIRECT(ADDRESS(($AN894-1)*3+$AO894+5,$AP894+7)))&gt;=1,0,INDIRECT(ADDRESS(($AN894-1)*3+$AO894+5,$AP894+7)))))</f>
        <v>0</v>
      </c>
      <c r="AR894" s="468">
        <f ca="1">COUNTIF(INDIRECT("H"&amp;(ROW()+12*(($AN894-1)*3+$AO894)-ROW())/12+5):INDIRECT("S"&amp;(ROW()+12*(($AN894-1)*3+$AO894)-ROW())/12+5),AQ894)</f>
        <v>0</v>
      </c>
      <c r="AS894" s="476">
        <f ca="1">IF($AP894=1,IF(INDIRECT(ADDRESS(($AN894-1)*3+$AO894+5,$AP894+20))="",0,INDIRECT(ADDRESS(($AN894-1)*3+$AO894+5,$AP894+20))),IF(INDIRECT(ADDRESS(($AN894-1)*3+$AO894+5,$AP894+20))="",0,IF(COUNTIF(INDIRECT(ADDRESS(($AN894-1)*36+($AO894-1)*12+6,COLUMN())):INDIRECT(ADDRESS(($AN894-1)*36+($AO894-1)*12+$AP894+4,COLUMN())),INDIRECT(ADDRESS(($AN894-1)*3+$AO894+5,$AP894+20)))&gt;=1,0,INDIRECT(ADDRESS(($AN894-1)*3+$AO894+5,$AP894+20)))))</f>
        <v>0</v>
      </c>
      <c r="AT894" s="468">
        <f ca="1">COUNTIF(INDIRECT("U"&amp;(ROW()+12*(($AN894-1)*3+$AO894)-ROW())/12+5):INDIRECT("AF"&amp;(ROW()+12*(($AN894-1)*3+$AO894)-ROW())/12+5),AS894)</f>
        <v>0</v>
      </c>
      <c r="AU894" s="468">
        <f ca="1">IF(AND(AQ894+AS894&gt;0,AR894+AT894&gt;0),COUNTIF(AU$6:AU893,"&gt;0")+1,0)</f>
        <v>0</v>
      </c>
    </row>
    <row r="895" spans="40:47" x14ac:dyDescent="0.15">
      <c r="AN895" s="468">
        <v>25</v>
      </c>
      <c r="AO895" s="468">
        <v>3</v>
      </c>
      <c r="AP895" s="468">
        <v>2</v>
      </c>
      <c r="AQ895" s="476">
        <f ca="1">IF($AP895=1,IF(INDIRECT(ADDRESS(($AN895-1)*3+$AO895+5,$AP895+7))="",0,INDIRECT(ADDRESS(($AN895-1)*3+$AO895+5,$AP895+7))),IF(INDIRECT(ADDRESS(($AN895-1)*3+$AO895+5,$AP895+7))="",0,IF(COUNTIF(INDIRECT(ADDRESS(($AN895-1)*36+($AO895-1)*12+6,COLUMN())):INDIRECT(ADDRESS(($AN895-1)*36+($AO895-1)*12+$AP895+4,COLUMN())),INDIRECT(ADDRESS(($AN895-1)*3+$AO895+5,$AP895+7)))&gt;=1,0,INDIRECT(ADDRESS(($AN895-1)*3+$AO895+5,$AP895+7)))))</f>
        <v>0</v>
      </c>
      <c r="AR895" s="468">
        <f ca="1">COUNTIF(INDIRECT("H"&amp;(ROW()+12*(($AN895-1)*3+$AO895)-ROW())/12+5):INDIRECT("S"&amp;(ROW()+12*(($AN895-1)*3+$AO895)-ROW())/12+5),AQ895)</f>
        <v>0</v>
      </c>
      <c r="AS895" s="476">
        <f ca="1">IF($AP895=1,IF(INDIRECT(ADDRESS(($AN895-1)*3+$AO895+5,$AP895+20))="",0,INDIRECT(ADDRESS(($AN895-1)*3+$AO895+5,$AP895+20))),IF(INDIRECT(ADDRESS(($AN895-1)*3+$AO895+5,$AP895+20))="",0,IF(COUNTIF(INDIRECT(ADDRESS(($AN895-1)*36+($AO895-1)*12+6,COLUMN())):INDIRECT(ADDRESS(($AN895-1)*36+($AO895-1)*12+$AP895+4,COLUMN())),INDIRECT(ADDRESS(($AN895-1)*3+$AO895+5,$AP895+20)))&gt;=1,0,INDIRECT(ADDRESS(($AN895-1)*3+$AO895+5,$AP895+20)))))</f>
        <v>0</v>
      </c>
      <c r="AT895" s="468">
        <f ca="1">COUNTIF(INDIRECT("U"&amp;(ROW()+12*(($AN895-1)*3+$AO895)-ROW())/12+5):INDIRECT("AF"&amp;(ROW()+12*(($AN895-1)*3+$AO895)-ROW())/12+5),AS895)</f>
        <v>0</v>
      </c>
      <c r="AU895" s="468">
        <f ca="1">IF(AND(AQ895+AS895&gt;0,AR895+AT895&gt;0),COUNTIF(AU$6:AU894,"&gt;0")+1,0)</f>
        <v>0</v>
      </c>
    </row>
    <row r="896" spans="40:47" x14ac:dyDescent="0.15">
      <c r="AN896" s="468">
        <v>25</v>
      </c>
      <c r="AO896" s="468">
        <v>3</v>
      </c>
      <c r="AP896" s="468">
        <v>3</v>
      </c>
      <c r="AQ896" s="476">
        <f ca="1">IF($AP896=1,IF(INDIRECT(ADDRESS(($AN896-1)*3+$AO896+5,$AP896+7))="",0,INDIRECT(ADDRESS(($AN896-1)*3+$AO896+5,$AP896+7))),IF(INDIRECT(ADDRESS(($AN896-1)*3+$AO896+5,$AP896+7))="",0,IF(COUNTIF(INDIRECT(ADDRESS(($AN896-1)*36+($AO896-1)*12+6,COLUMN())):INDIRECT(ADDRESS(($AN896-1)*36+($AO896-1)*12+$AP896+4,COLUMN())),INDIRECT(ADDRESS(($AN896-1)*3+$AO896+5,$AP896+7)))&gt;=1,0,INDIRECT(ADDRESS(($AN896-1)*3+$AO896+5,$AP896+7)))))</f>
        <v>0</v>
      </c>
      <c r="AR896" s="468">
        <f ca="1">COUNTIF(INDIRECT("H"&amp;(ROW()+12*(($AN896-1)*3+$AO896)-ROW())/12+5):INDIRECT("S"&amp;(ROW()+12*(($AN896-1)*3+$AO896)-ROW())/12+5),AQ896)</f>
        <v>0</v>
      </c>
      <c r="AS896" s="476">
        <f ca="1">IF($AP896=1,IF(INDIRECT(ADDRESS(($AN896-1)*3+$AO896+5,$AP896+20))="",0,INDIRECT(ADDRESS(($AN896-1)*3+$AO896+5,$AP896+20))),IF(INDIRECT(ADDRESS(($AN896-1)*3+$AO896+5,$AP896+20))="",0,IF(COUNTIF(INDIRECT(ADDRESS(($AN896-1)*36+($AO896-1)*12+6,COLUMN())):INDIRECT(ADDRESS(($AN896-1)*36+($AO896-1)*12+$AP896+4,COLUMN())),INDIRECT(ADDRESS(($AN896-1)*3+$AO896+5,$AP896+20)))&gt;=1,0,INDIRECT(ADDRESS(($AN896-1)*3+$AO896+5,$AP896+20)))))</f>
        <v>0</v>
      </c>
      <c r="AT896" s="468">
        <f ca="1">COUNTIF(INDIRECT("U"&amp;(ROW()+12*(($AN896-1)*3+$AO896)-ROW())/12+5):INDIRECT("AF"&amp;(ROW()+12*(($AN896-1)*3+$AO896)-ROW())/12+5),AS896)</f>
        <v>0</v>
      </c>
      <c r="AU896" s="468">
        <f ca="1">IF(AND(AQ896+AS896&gt;0,AR896+AT896&gt;0),COUNTIF(AU$6:AU895,"&gt;0")+1,0)</f>
        <v>0</v>
      </c>
    </row>
    <row r="897" spans="40:47" x14ac:dyDescent="0.15">
      <c r="AN897" s="468">
        <v>25</v>
      </c>
      <c r="AO897" s="468">
        <v>3</v>
      </c>
      <c r="AP897" s="468">
        <v>4</v>
      </c>
      <c r="AQ897" s="476">
        <f ca="1">IF($AP897=1,IF(INDIRECT(ADDRESS(($AN897-1)*3+$AO897+5,$AP897+7))="",0,INDIRECT(ADDRESS(($AN897-1)*3+$AO897+5,$AP897+7))),IF(INDIRECT(ADDRESS(($AN897-1)*3+$AO897+5,$AP897+7))="",0,IF(COUNTIF(INDIRECT(ADDRESS(($AN897-1)*36+($AO897-1)*12+6,COLUMN())):INDIRECT(ADDRESS(($AN897-1)*36+($AO897-1)*12+$AP897+4,COLUMN())),INDIRECT(ADDRESS(($AN897-1)*3+$AO897+5,$AP897+7)))&gt;=1,0,INDIRECT(ADDRESS(($AN897-1)*3+$AO897+5,$AP897+7)))))</f>
        <v>0</v>
      </c>
      <c r="AR897" s="468">
        <f ca="1">COUNTIF(INDIRECT("H"&amp;(ROW()+12*(($AN897-1)*3+$AO897)-ROW())/12+5):INDIRECT("S"&amp;(ROW()+12*(($AN897-1)*3+$AO897)-ROW())/12+5),AQ897)</f>
        <v>0</v>
      </c>
      <c r="AS897" s="476">
        <f ca="1">IF($AP897=1,IF(INDIRECT(ADDRESS(($AN897-1)*3+$AO897+5,$AP897+20))="",0,INDIRECT(ADDRESS(($AN897-1)*3+$AO897+5,$AP897+20))),IF(INDIRECT(ADDRESS(($AN897-1)*3+$AO897+5,$AP897+20))="",0,IF(COUNTIF(INDIRECT(ADDRESS(($AN897-1)*36+($AO897-1)*12+6,COLUMN())):INDIRECT(ADDRESS(($AN897-1)*36+($AO897-1)*12+$AP897+4,COLUMN())),INDIRECT(ADDRESS(($AN897-1)*3+$AO897+5,$AP897+20)))&gt;=1,0,INDIRECT(ADDRESS(($AN897-1)*3+$AO897+5,$AP897+20)))))</f>
        <v>0</v>
      </c>
      <c r="AT897" s="468">
        <f ca="1">COUNTIF(INDIRECT("U"&amp;(ROW()+12*(($AN897-1)*3+$AO897)-ROW())/12+5):INDIRECT("AF"&amp;(ROW()+12*(($AN897-1)*3+$AO897)-ROW())/12+5),AS897)</f>
        <v>0</v>
      </c>
      <c r="AU897" s="468">
        <f ca="1">IF(AND(AQ897+AS897&gt;0,AR897+AT897&gt;0),COUNTIF(AU$6:AU896,"&gt;0")+1,0)</f>
        <v>0</v>
      </c>
    </row>
    <row r="898" spans="40:47" x14ac:dyDescent="0.15">
      <c r="AN898" s="468">
        <v>25</v>
      </c>
      <c r="AO898" s="468">
        <v>3</v>
      </c>
      <c r="AP898" s="468">
        <v>5</v>
      </c>
      <c r="AQ898" s="476">
        <f ca="1">IF($AP898=1,IF(INDIRECT(ADDRESS(($AN898-1)*3+$AO898+5,$AP898+7))="",0,INDIRECT(ADDRESS(($AN898-1)*3+$AO898+5,$AP898+7))),IF(INDIRECT(ADDRESS(($AN898-1)*3+$AO898+5,$AP898+7))="",0,IF(COUNTIF(INDIRECT(ADDRESS(($AN898-1)*36+($AO898-1)*12+6,COLUMN())):INDIRECT(ADDRESS(($AN898-1)*36+($AO898-1)*12+$AP898+4,COLUMN())),INDIRECT(ADDRESS(($AN898-1)*3+$AO898+5,$AP898+7)))&gt;=1,0,INDIRECT(ADDRESS(($AN898-1)*3+$AO898+5,$AP898+7)))))</f>
        <v>0</v>
      </c>
      <c r="AR898" s="468">
        <f ca="1">COUNTIF(INDIRECT("H"&amp;(ROW()+12*(($AN898-1)*3+$AO898)-ROW())/12+5):INDIRECT("S"&amp;(ROW()+12*(($AN898-1)*3+$AO898)-ROW())/12+5),AQ898)</f>
        <v>0</v>
      </c>
      <c r="AS898" s="476">
        <f ca="1">IF($AP898=1,IF(INDIRECT(ADDRESS(($AN898-1)*3+$AO898+5,$AP898+20))="",0,INDIRECT(ADDRESS(($AN898-1)*3+$AO898+5,$AP898+20))),IF(INDIRECT(ADDRESS(($AN898-1)*3+$AO898+5,$AP898+20))="",0,IF(COUNTIF(INDIRECT(ADDRESS(($AN898-1)*36+($AO898-1)*12+6,COLUMN())):INDIRECT(ADDRESS(($AN898-1)*36+($AO898-1)*12+$AP898+4,COLUMN())),INDIRECT(ADDRESS(($AN898-1)*3+$AO898+5,$AP898+20)))&gt;=1,0,INDIRECT(ADDRESS(($AN898-1)*3+$AO898+5,$AP898+20)))))</f>
        <v>0</v>
      </c>
      <c r="AT898" s="468">
        <f ca="1">COUNTIF(INDIRECT("U"&amp;(ROW()+12*(($AN898-1)*3+$AO898)-ROW())/12+5):INDIRECT("AF"&amp;(ROW()+12*(($AN898-1)*3+$AO898)-ROW())/12+5),AS898)</f>
        <v>0</v>
      </c>
      <c r="AU898" s="468">
        <f ca="1">IF(AND(AQ898+AS898&gt;0,AR898+AT898&gt;0),COUNTIF(AU$6:AU897,"&gt;0")+1,0)</f>
        <v>0</v>
      </c>
    </row>
    <row r="899" spans="40:47" x14ac:dyDescent="0.15">
      <c r="AN899" s="468">
        <v>25</v>
      </c>
      <c r="AO899" s="468">
        <v>3</v>
      </c>
      <c r="AP899" s="468">
        <v>6</v>
      </c>
      <c r="AQ899" s="476">
        <f ca="1">IF($AP899=1,IF(INDIRECT(ADDRESS(($AN899-1)*3+$AO899+5,$AP899+7))="",0,INDIRECT(ADDRESS(($AN899-1)*3+$AO899+5,$AP899+7))),IF(INDIRECT(ADDRESS(($AN899-1)*3+$AO899+5,$AP899+7))="",0,IF(COUNTIF(INDIRECT(ADDRESS(($AN899-1)*36+($AO899-1)*12+6,COLUMN())):INDIRECT(ADDRESS(($AN899-1)*36+($AO899-1)*12+$AP899+4,COLUMN())),INDIRECT(ADDRESS(($AN899-1)*3+$AO899+5,$AP899+7)))&gt;=1,0,INDIRECT(ADDRESS(($AN899-1)*3+$AO899+5,$AP899+7)))))</f>
        <v>0</v>
      </c>
      <c r="AR899" s="468">
        <f ca="1">COUNTIF(INDIRECT("H"&amp;(ROW()+12*(($AN899-1)*3+$AO899)-ROW())/12+5):INDIRECT("S"&amp;(ROW()+12*(($AN899-1)*3+$AO899)-ROW())/12+5),AQ899)</f>
        <v>0</v>
      </c>
      <c r="AS899" s="476">
        <f ca="1">IF($AP899=1,IF(INDIRECT(ADDRESS(($AN899-1)*3+$AO899+5,$AP899+20))="",0,INDIRECT(ADDRESS(($AN899-1)*3+$AO899+5,$AP899+20))),IF(INDIRECT(ADDRESS(($AN899-1)*3+$AO899+5,$AP899+20))="",0,IF(COUNTIF(INDIRECT(ADDRESS(($AN899-1)*36+($AO899-1)*12+6,COLUMN())):INDIRECT(ADDRESS(($AN899-1)*36+($AO899-1)*12+$AP899+4,COLUMN())),INDIRECT(ADDRESS(($AN899-1)*3+$AO899+5,$AP899+20)))&gt;=1,0,INDIRECT(ADDRESS(($AN899-1)*3+$AO899+5,$AP899+20)))))</f>
        <v>0</v>
      </c>
      <c r="AT899" s="468">
        <f ca="1">COUNTIF(INDIRECT("U"&amp;(ROW()+12*(($AN899-1)*3+$AO899)-ROW())/12+5):INDIRECT("AF"&amp;(ROW()+12*(($AN899-1)*3+$AO899)-ROW())/12+5),AS899)</f>
        <v>0</v>
      </c>
      <c r="AU899" s="468">
        <f ca="1">IF(AND(AQ899+AS899&gt;0,AR899+AT899&gt;0),COUNTIF(AU$6:AU898,"&gt;0")+1,0)</f>
        <v>0</v>
      </c>
    </row>
    <row r="900" spans="40:47" x14ac:dyDescent="0.15">
      <c r="AN900" s="468">
        <v>25</v>
      </c>
      <c r="AO900" s="468">
        <v>3</v>
      </c>
      <c r="AP900" s="468">
        <v>7</v>
      </c>
      <c r="AQ900" s="476">
        <f ca="1">IF($AP900=1,IF(INDIRECT(ADDRESS(($AN900-1)*3+$AO900+5,$AP900+7))="",0,INDIRECT(ADDRESS(($AN900-1)*3+$AO900+5,$AP900+7))),IF(INDIRECT(ADDRESS(($AN900-1)*3+$AO900+5,$AP900+7))="",0,IF(COUNTIF(INDIRECT(ADDRESS(($AN900-1)*36+($AO900-1)*12+6,COLUMN())):INDIRECT(ADDRESS(($AN900-1)*36+($AO900-1)*12+$AP900+4,COLUMN())),INDIRECT(ADDRESS(($AN900-1)*3+$AO900+5,$AP900+7)))&gt;=1,0,INDIRECT(ADDRESS(($AN900-1)*3+$AO900+5,$AP900+7)))))</f>
        <v>0</v>
      </c>
      <c r="AR900" s="468">
        <f ca="1">COUNTIF(INDIRECT("H"&amp;(ROW()+12*(($AN900-1)*3+$AO900)-ROW())/12+5):INDIRECT("S"&amp;(ROW()+12*(($AN900-1)*3+$AO900)-ROW())/12+5),AQ900)</f>
        <v>0</v>
      </c>
      <c r="AS900" s="476">
        <f ca="1">IF($AP900=1,IF(INDIRECT(ADDRESS(($AN900-1)*3+$AO900+5,$AP900+20))="",0,INDIRECT(ADDRESS(($AN900-1)*3+$AO900+5,$AP900+20))),IF(INDIRECT(ADDRESS(($AN900-1)*3+$AO900+5,$AP900+20))="",0,IF(COUNTIF(INDIRECT(ADDRESS(($AN900-1)*36+($AO900-1)*12+6,COLUMN())):INDIRECT(ADDRESS(($AN900-1)*36+($AO900-1)*12+$AP900+4,COLUMN())),INDIRECT(ADDRESS(($AN900-1)*3+$AO900+5,$AP900+20)))&gt;=1,0,INDIRECT(ADDRESS(($AN900-1)*3+$AO900+5,$AP900+20)))))</f>
        <v>0</v>
      </c>
      <c r="AT900" s="468">
        <f ca="1">COUNTIF(INDIRECT("U"&amp;(ROW()+12*(($AN900-1)*3+$AO900)-ROW())/12+5):INDIRECT("AF"&amp;(ROW()+12*(($AN900-1)*3+$AO900)-ROW())/12+5),AS900)</f>
        <v>0</v>
      </c>
      <c r="AU900" s="468">
        <f ca="1">IF(AND(AQ900+AS900&gt;0,AR900+AT900&gt;0),COUNTIF(AU$6:AU899,"&gt;0")+1,0)</f>
        <v>0</v>
      </c>
    </row>
    <row r="901" spans="40:47" x14ac:dyDescent="0.15">
      <c r="AN901" s="468">
        <v>25</v>
      </c>
      <c r="AO901" s="468">
        <v>3</v>
      </c>
      <c r="AP901" s="468">
        <v>8</v>
      </c>
      <c r="AQ901" s="476">
        <f ca="1">IF($AP901=1,IF(INDIRECT(ADDRESS(($AN901-1)*3+$AO901+5,$AP901+7))="",0,INDIRECT(ADDRESS(($AN901-1)*3+$AO901+5,$AP901+7))),IF(INDIRECT(ADDRESS(($AN901-1)*3+$AO901+5,$AP901+7))="",0,IF(COUNTIF(INDIRECT(ADDRESS(($AN901-1)*36+($AO901-1)*12+6,COLUMN())):INDIRECT(ADDRESS(($AN901-1)*36+($AO901-1)*12+$AP901+4,COLUMN())),INDIRECT(ADDRESS(($AN901-1)*3+$AO901+5,$AP901+7)))&gt;=1,0,INDIRECT(ADDRESS(($AN901-1)*3+$AO901+5,$AP901+7)))))</f>
        <v>0</v>
      </c>
      <c r="AR901" s="468">
        <f ca="1">COUNTIF(INDIRECT("H"&amp;(ROW()+12*(($AN901-1)*3+$AO901)-ROW())/12+5):INDIRECT("S"&amp;(ROW()+12*(($AN901-1)*3+$AO901)-ROW())/12+5),AQ901)</f>
        <v>0</v>
      </c>
      <c r="AS901" s="476">
        <f ca="1">IF($AP901=1,IF(INDIRECT(ADDRESS(($AN901-1)*3+$AO901+5,$AP901+20))="",0,INDIRECT(ADDRESS(($AN901-1)*3+$AO901+5,$AP901+20))),IF(INDIRECT(ADDRESS(($AN901-1)*3+$AO901+5,$AP901+20))="",0,IF(COUNTIF(INDIRECT(ADDRESS(($AN901-1)*36+($AO901-1)*12+6,COLUMN())):INDIRECT(ADDRESS(($AN901-1)*36+($AO901-1)*12+$AP901+4,COLUMN())),INDIRECT(ADDRESS(($AN901-1)*3+$AO901+5,$AP901+20)))&gt;=1,0,INDIRECT(ADDRESS(($AN901-1)*3+$AO901+5,$AP901+20)))))</f>
        <v>0</v>
      </c>
      <c r="AT901" s="468">
        <f ca="1">COUNTIF(INDIRECT("U"&amp;(ROW()+12*(($AN901-1)*3+$AO901)-ROW())/12+5):INDIRECT("AF"&amp;(ROW()+12*(($AN901-1)*3+$AO901)-ROW())/12+5),AS901)</f>
        <v>0</v>
      </c>
      <c r="AU901" s="468">
        <f ca="1">IF(AND(AQ901+AS901&gt;0,AR901+AT901&gt;0),COUNTIF(AU$6:AU900,"&gt;0")+1,0)</f>
        <v>0</v>
      </c>
    </row>
    <row r="902" spans="40:47" x14ac:dyDescent="0.15">
      <c r="AN902" s="468">
        <v>25</v>
      </c>
      <c r="AO902" s="468">
        <v>3</v>
      </c>
      <c r="AP902" s="468">
        <v>9</v>
      </c>
      <c r="AQ902" s="476">
        <f ca="1">IF($AP902=1,IF(INDIRECT(ADDRESS(($AN902-1)*3+$AO902+5,$AP902+7))="",0,INDIRECT(ADDRESS(($AN902-1)*3+$AO902+5,$AP902+7))),IF(INDIRECT(ADDRESS(($AN902-1)*3+$AO902+5,$AP902+7))="",0,IF(COUNTIF(INDIRECT(ADDRESS(($AN902-1)*36+($AO902-1)*12+6,COLUMN())):INDIRECT(ADDRESS(($AN902-1)*36+($AO902-1)*12+$AP902+4,COLUMN())),INDIRECT(ADDRESS(($AN902-1)*3+$AO902+5,$AP902+7)))&gt;=1,0,INDIRECT(ADDRESS(($AN902-1)*3+$AO902+5,$AP902+7)))))</f>
        <v>0</v>
      </c>
      <c r="AR902" s="468">
        <f ca="1">COUNTIF(INDIRECT("H"&amp;(ROW()+12*(($AN902-1)*3+$AO902)-ROW())/12+5):INDIRECT("S"&amp;(ROW()+12*(($AN902-1)*3+$AO902)-ROW())/12+5),AQ902)</f>
        <v>0</v>
      </c>
      <c r="AS902" s="476">
        <f ca="1">IF($AP902=1,IF(INDIRECT(ADDRESS(($AN902-1)*3+$AO902+5,$AP902+20))="",0,INDIRECT(ADDRESS(($AN902-1)*3+$AO902+5,$AP902+20))),IF(INDIRECT(ADDRESS(($AN902-1)*3+$AO902+5,$AP902+20))="",0,IF(COUNTIF(INDIRECT(ADDRESS(($AN902-1)*36+($AO902-1)*12+6,COLUMN())):INDIRECT(ADDRESS(($AN902-1)*36+($AO902-1)*12+$AP902+4,COLUMN())),INDIRECT(ADDRESS(($AN902-1)*3+$AO902+5,$AP902+20)))&gt;=1,0,INDIRECT(ADDRESS(($AN902-1)*3+$AO902+5,$AP902+20)))))</f>
        <v>0</v>
      </c>
      <c r="AT902" s="468">
        <f ca="1">COUNTIF(INDIRECT("U"&amp;(ROW()+12*(($AN902-1)*3+$AO902)-ROW())/12+5):INDIRECT("AF"&amp;(ROW()+12*(($AN902-1)*3+$AO902)-ROW())/12+5),AS902)</f>
        <v>0</v>
      </c>
      <c r="AU902" s="468">
        <f ca="1">IF(AND(AQ902+AS902&gt;0,AR902+AT902&gt;0),COUNTIF(AU$6:AU901,"&gt;0")+1,0)</f>
        <v>0</v>
      </c>
    </row>
    <row r="903" spans="40:47" x14ac:dyDescent="0.15">
      <c r="AN903" s="468">
        <v>25</v>
      </c>
      <c r="AO903" s="468">
        <v>3</v>
      </c>
      <c r="AP903" s="468">
        <v>10</v>
      </c>
      <c r="AQ903" s="476">
        <f ca="1">IF($AP903=1,IF(INDIRECT(ADDRESS(($AN903-1)*3+$AO903+5,$AP903+7))="",0,INDIRECT(ADDRESS(($AN903-1)*3+$AO903+5,$AP903+7))),IF(INDIRECT(ADDRESS(($AN903-1)*3+$AO903+5,$AP903+7))="",0,IF(COUNTIF(INDIRECT(ADDRESS(($AN903-1)*36+($AO903-1)*12+6,COLUMN())):INDIRECT(ADDRESS(($AN903-1)*36+($AO903-1)*12+$AP903+4,COLUMN())),INDIRECT(ADDRESS(($AN903-1)*3+$AO903+5,$AP903+7)))&gt;=1,0,INDIRECT(ADDRESS(($AN903-1)*3+$AO903+5,$AP903+7)))))</f>
        <v>0</v>
      </c>
      <c r="AR903" s="468">
        <f ca="1">COUNTIF(INDIRECT("H"&amp;(ROW()+12*(($AN903-1)*3+$AO903)-ROW())/12+5):INDIRECT("S"&amp;(ROW()+12*(($AN903-1)*3+$AO903)-ROW())/12+5),AQ903)</f>
        <v>0</v>
      </c>
      <c r="AS903" s="476">
        <f ca="1">IF($AP903=1,IF(INDIRECT(ADDRESS(($AN903-1)*3+$AO903+5,$AP903+20))="",0,INDIRECT(ADDRESS(($AN903-1)*3+$AO903+5,$AP903+20))),IF(INDIRECT(ADDRESS(($AN903-1)*3+$AO903+5,$AP903+20))="",0,IF(COUNTIF(INDIRECT(ADDRESS(($AN903-1)*36+($AO903-1)*12+6,COLUMN())):INDIRECT(ADDRESS(($AN903-1)*36+($AO903-1)*12+$AP903+4,COLUMN())),INDIRECT(ADDRESS(($AN903-1)*3+$AO903+5,$AP903+20)))&gt;=1,0,INDIRECT(ADDRESS(($AN903-1)*3+$AO903+5,$AP903+20)))))</f>
        <v>0</v>
      </c>
      <c r="AT903" s="468">
        <f ca="1">COUNTIF(INDIRECT("U"&amp;(ROW()+12*(($AN903-1)*3+$AO903)-ROW())/12+5):INDIRECT("AF"&amp;(ROW()+12*(($AN903-1)*3+$AO903)-ROW())/12+5),AS903)</f>
        <v>0</v>
      </c>
      <c r="AU903" s="468">
        <f ca="1">IF(AND(AQ903+AS903&gt;0,AR903+AT903&gt;0),COUNTIF(AU$6:AU902,"&gt;0")+1,0)</f>
        <v>0</v>
      </c>
    </row>
    <row r="904" spans="40:47" x14ac:dyDescent="0.15">
      <c r="AN904" s="468">
        <v>25</v>
      </c>
      <c r="AO904" s="468">
        <v>3</v>
      </c>
      <c r="AP904" s="468">
        <v>11</v>
      </c>
      <c r="AQ904" s="476">
        <f ca="1">IF($AP904=1,IF(INDIRECT(ADDRESS(($AN904-1)*3+$AO904+5,$AP904+7))="",0,INDIRECT(ADDRESS(($AN904-1)*3+$AO904+5,$AP904+7))),IF(INDIRECT(ADDRESS(($AN904-1)*3+$AO904+5,$AP904+7))="",0,IF(COUNTIF(INDIRECT(ADDRESS(($AN904-1)*36+($AO904-1)*12+6,COLUMN())):INDIRECT(ADDRESS(($AN904-1)*36+($AO904-1)*12+$AP904+4,COLUMN())),INDIRECT(ADDRESS(($AN904-1)*3+$AO904+5,$AP904+7)))&gt;=1,0,INDIRECT(ADDRESS(($AN904-1)*3+$AO904+5,$AP904+7)))))</f>
        <v>0</v>
      </c>
      <c r="AR904" s="468">
        <f ca="1">COUNTIF(INDIRECT("H"&amp;(ROW()+12*(($AN904-1)*3+$AO904)-ROW())/12+5):INDIRECT("S"&amp;(ROW()+12*(($AN904-1)*3+$AO904)-ROW())/12+5),AQ904)</f>
        <v>0</v>
      </c>
      <c r="AS904" s="476">
        <f ca="1">IF($AP904=1,IF(INDIRECT(ADDRESS(($AN904-1)*3+$AO904+5,$AP904+20))="",0,INDIRECT(ADDRESS(($AN904-1)*3+$AO904+5,$AP904+20))),IF(INDIRECT(ADDRESS(($AN904-1)*3+$AO904+5,$AP904+20))="",0,IF(COUNTIF(INDIRECT(ADDRESS(($AN904-1)*36+($AO904-1)*12+6,COLUMN())):INDIRECT(ADDRESS(($AN904-1)*36+($AO904-1)*12+$AP904+4,COLUMN())),INDIRECT(ADDRESS(($AN904-1)*3+$AO904+5,$AP904+20)))&gt;=1,0,INDIRECT(ADDRESS(($AN904-1)*3+$AO904+5,$AP904+20)))))</f>
        <v>0</v>
      </c>
      <c r="AT904" s="468">
        <f ca="1">COUNTIF(INDIRECT("U"&amp;(ROW()+12*(($AN904-1)*3+$AO904)-ROW())/12+5):INDIRECT("AF"&amp;(ROW()+12*(($AN904-1)*3+$AO904)-ROW())/12+5),AS904)</f>
        <v>0</v>
      </c>
      <c r="AU904" s="468">
        <f ca="1">IF(AND(AQ904+AS904&gt;0,AR904+AT904&gt;0),COUNTIF(AU$6:AU903,"&gt;0")+1,0)</f>
        <v>0</v>
      </c>
    </row>
    <row r="905" spans="40:47" x14ac:dyDescent="0.15">
      <c r="AN905" s="468">
        <v>25</v>
      </c>
      <c r="AO905" s="468">
        <v>3</v>
      </c>
      <c r="AP905" s="468">
        <v>12</v>
      </c>
      <c r="AQ905" s="476">
        <f ca="1">IF($AP905=1,IF(INDIRECT(ADDRESS(($AN905-1)*3+$AO905+5,$AP905+7))="",0,INDIRECT(ADDRESS(($AN905-1)*3+$AO905+5,$AP905+7))),IF(INDIRECT(ADDRESS(($AN905-1)*3+$AO905+5,$AP905+7))="",0,IF(COUNTIF(INDIRECT(ADDRESS(($AN905-1)*36+($AO905-1)*12+6,COLUMN())):INDIRECT(ADDRESS(($AN905-1)*36+($AO905-1)*12+$AP905+4,COLUMN())),INDIRECT(ADDRESS(($AN905-1)*3+$AO905+5,$AP905+7)))&gt;=1,0,INDIRECT(ADDRESS(($AN905-1)*3+$AO905+5,$AP905+7)))))</f>
        <v>0</v>
      </c>
      <c r="AR905" s="468">
        <f ca="1">COUNTIF(INDIRECT("H"&amp;(ROW()+12*(($AN905-1)*3+$AO905)-ROW())/12+5):INDIRECT("S"&amp;(ROW()+12*(($AN905-1)*3+$AO905)-ROW())/12+5),AQ905)</f>
        <v>0</v>
      </c>
      <c r="AS905" s="476">
        <f ca="1">IF($AP905=1,IF(INDIRECT(ADDRESS(($AN905-1)*3+$AO905+5,$AP905+20))="",0,INDIRECT(ADDRESS(($AN905-1)*3+$AO905+5,$AP905+20))),IF(INDIRECT(ADDRESS(($AN905-1)*3+$AO905+5,$AP905+20))="",0,IF(COUNTIF(INDIRECT(ADDRESS(($AN905-1)*36+($AO905-1)*12+6,COLUMN())):INDIRECT(ADDRESS(($AN905-1)*36+($AO905-1)*12+$AP905+4,COLUMN())),INDIRECT(ADDRESS(($AN905-1)*3+$AO905+5,$AP905+20)))&gt;=1,0,INDIRECT(ADDRESS(($AN905-1)*3+$AO905+5,$AP905+20)))))</f>
        <v>0</v>
      </c>
      <c r="AT905" s="468">
        <f ca="1">COUNTIF(INDIRECT("U"&amp;(ROW()+12*(($AN905-1)*3+$AO905)-ROW())/12+5):INDIRECT("AF"&amp;(ROW()+12*(($AN905-1)*3+$AO905)-ROW())/12+5),AS905)</f>
        <v>0</v>
      </c>
      <c r="AU905" s="468">
        <f ca="1">IF(AND(AQ905+AS905&gt;0,AR905+AT905&gt;0),COUNTIF(AU$6:AU904,"&gt;0")+1,0)</f>
        <v>0</v>
      </c>
    </row>
    <row r="906" spans="40:47" x14ac:dyDescent="0.15">
      <c r="AN906" s="468">
        <v>26</v>
      </c>
      <c r="AO906" s="468">
        <v>1</v>
      </c>
      <c r="AP906" s="468">
        <v>1</v>
      </c>
      <c r="AQ906" s="476">
        <f ca="1">IF($AP906=1,IF(INDIRECT(ADDRESS(($AN906-1)*3+$AO906+5,$AP906+7))="",0,INDIRECT(ADDRESS(($AN906-1)*3+$AO906+5,$AP906+7))),IF(INDIRECT(ADDRESS(($AN906-1)*3+$AO906+5,$AP906+7))="",0,IF(COUNTIF(INDIRECT(ADDRESS(($AN906-1)*36+($AO906-1)*12+6,COLUMN())):INDIRECT(ADDRESS(($AN906-1)*36+($AO906-1)*12+$AP906+4,COLUMN())),INDIRECT(ADDRESS(($AN906-1)*3+$AO906+5,$AP906+7)))&gt;=1,0,INDIRECT(ADDRESS(($AN906-1)*3+$AO906+5,$AP906+7)))))</f>
        <v>0</v>
      </c>
      <c r="AR906" s="468">
        <f ca="1">COUNTIF(INDIRECT("H"&amp;(ROW()+12*(($AN906-1)*3+$AO906)-ROW())/12+5):INDIRECT("S"&amp;(ROW()+12*(($AN906-1)*3+$AO906)-ROW())/12+5),AQ906)</f>
        <v>0</v>
      </c>
      <c r="AS906" s="476">
        <f ca="1">IF($AP906=1,IF(INDIRECT(ADDRESS(($AN906-1)*3+$AO906+5,$AP906+20))="",0,INDIRECT(ADDRESS(($AN906-1)*3+$AO906+5,$AP906+20))),IF(INDIRECT(ADDRESS(($AN906-1)*3+$AO906+5,$AP906+20))="",0,IF(COUNTIF(INDIRECT(ADDRESS(($AN906-1)*36+($AO906-1)*12+6,COLUMN())):INDIRECT(ADDRESS(($AN906-1)*36+($AO906-1)*12+$AP906+4,COLUMN())),INDIRECT(ADDRESS(($AN906-1)*3+$AO906+5,$AP906+20)))&gt;=1,0,INDIRECT(ADDRESS(($AN906-1)*3+$AO906+5,$AP906+20)))))</f>
        <v>0</v>
      </c>
      <c r="AT906" s="468">
        <f ca="1">COUNTIF(INDIRECT("U"&amp;(ROW()+12*(($AN906-1)*3+$AO906)-ROW())/12+5):INDIRECT("AF"&amp;(ROW()+12*(($AN906-1)*3+$AO906)-ROW())/12+5),AS906)</f>
        <v>0</v>
      </c>
      <c r="AU906" s="468">
        <f ca="1">IF(AND(AQ906+AS906&gt;0,AR906+AT906&gt;0),COUNTIF(AU$6:AU905,"&gt;0")+1,0)</f>
        <v>0</v>
      </c>
    </row>
    <row r="907" spans="40:47" x14ac:dyDescent="0.15">
      <c r="AN907" s="468">
        <v>26</v>
      </c>
      <c r="AO907" s="468">
        <v>1</v>
      </c>
      <c r="AP907" s="468">
        <v>2</v>
      </c>
      <c r="AQ907" s="476">
        <f ca="1">IF($AP907=1,IF(INDIRECT(ADDRESS(($AN907-1)*3+$AO907+5,$AP907+7))="",0,INDIRECT(ADDRESS(($AN907-1)*3+$AO907+5,$AP907+7))),IF(INDIRECT(ADDRESS(($AN907-1)*3+$AO907+5,$AP907+7))="",0,IF(COUNTIF(INDIRECT(ADDRESS(($AN907-1)*36+($AO907-1)*12+6,COLUMN())):INDIRECT(ADDRESS(($AN907-1)*36+($AO907-1)*12+$AP907+4,COLUMN())),INDIRECT(ADDRESS(($AN907-1)*3+$AO907+5,$AP907+7)))&gt;=1,0,INDIRECT(ADDRESS(($AN907-1)*3+$AO907+5,$AP907+7)))))</f>
        <v>0</v>
      </c>
      <c r="AR907" s="468">
        <f ca="1">COUNTIF(INDIRECT("H"&amp;(ROW()+12*(($AN907-1)*3+$AO907)-ROW())/12+5):INDIRECT("S"&amp;(ROW()+12*(($AN907-1)*3+$AO907)-ROW())/12+5),AQ907)</f>
        <v>0</v>
      </c>
      <c r="AS907" s="476">
        <f ca="1">IF($AP907=1,IF(INDIRECT(ADDRESS(($AN907-1)*3+$AO907+5,$AP907+20))="",0,INDIRECT(ADDRESS(($AN907-1)*3+$AO907+5,$AP907+20))),IF(INDIRECT(ADDRESS(($AN907-1)*3+$AO907+5,$AP907+20))="",0,IF(COUNTIF(INDIRECT(ADDRESS(($AN907-1)*36+($AO907-1)*12+6,COLUMN())):INDIRECT(ADDRESS(($AN907-1)*36+($AO907-1)*12+$AP907+4,COLUMN())),INDIRECT(ADDRESS(($AN907-1)*3+$AO907+5,$AP907+20)))&gt;=1,0,INDIRECT(ADDRESS(($AN907-1)*3+$AO907+5,$AP907+20)))))</f>
        <v>0</v>
      </c>
      <c r="AT907" s="468">
        <f ca="1">COUNTIF(INDIRECT("U"&amp;(ROW()+12*(($AN907-1)*3+$AO907)-ROW())/12+5):INDIRECT("AF"&amp;(ROW()+12*(($AN907-1)*3+$AO907)-ROW())/12+5),AS907)</f>
        <v>0</v>
      </c>
      <c r="AU907" s="468">
        <f ca="1">IF(AND(AQ907+AS907&gt;0,AR907+AT907&gt;0),COUNTIF(AU$6:AU906,"&gt;0")+1,0)</f>
        <v>0</v>
      </c>
    </row>
    <row r="908" spans="40:47" x14ac:dyDescent="0.15">
      <c r="AN908" s="468">
        <v>26</v>
      </c>
      <c r="AO908" s="468">
        <v>1</v>
      </c>
      <c r="AP908" s="468">
        <v>3</v>
      </c>
      <c r="AQ908" s="476">
        <f ca="1">IF($AP908=1,IF(INDIRECT(ADDRESS(($AN908-1)*3+$AO908+5,$AP908+7))="",0,INDIRECT(ADDRESS(($AN908-1)*3+$AO908+5,$AP908+7))),IF(INDIRECT(ADDRESS(($AN908-1)*3+$AO908+5,$AP908+7))="",0,IF(COUNTIF(INDIRECT(ADDRESS(($AN908-1)*36+($AO908-1)*12+6,COLUMN())):INDIRECT(ADDRESS(($AN908-1)*36+($AO908-1)*12+$AP908+4,COLUMN())),INDIRECT(ADDRESS(($AN908-1)*3+$AO908+5,$AP908+7)))&gt;=1,0,INDIRECT(ADDRESS(($AN908-1)*3+$AO908+5,$AP908+7)))))</f>
        <v>0</v>
      </c>
      <c r="AR908" s="468">
        <f ca="1">COUNTIF(INDIRECT("H"&amp;(ROW()+12*(($AN908-1)*3+$AO908)-ROW())/12+5):INDIRECT("S"&amp;(ROW()+12*(($AN908-1)*3+$AO908)-ROW())/12+5),AQ908)</f>
        <v>0</v>
      </c>
      <c r="AS908" s="476">
        <f ca="1">IF($AP908=1,IF(INDIRECT(ADDRESS(($AN908-1)*3+$AO908+5,$AP908+20))="",0,INDIRECT(ADDRESS(($AN908-1)*3+$AO908+5,$AP908+20))),IF(INDIRECT(ADDRESS(($AN908-1)*3+$AO908+5,$AP908+20))="",0,IF(COUNTIF(INDIRECT(ADDRESS(($AN908-1)*36+($AO908-1)*12+6,COLUMN())):INDIRECT(ADDRESS(($AN908-1)*36+($AO908-1)*12+$AP908+4,COLUMN())),INDIRECT(ADDRESS(($AN908-1)*3+$AO908+5,$AP908+20)))&gt;=1,0,INDIRECT(ADDRESS(($AN908-1)*3+$AO908+5,$AP908+20)))))</f>
        <v>0</v>
      </c>
      <c r="AT908" s="468">
        <f ca="1">COUNTIF(INDIRECT("U"&amp;(ROW()+12*(($AN908-1)*3+$AO908)-ROW())/12+5):INDIRECT("AF"&amp;(ROW()+12*(($AN908-1)*3+$AO908)-ROW())/12+5),AS908)</f>
        <v>0</v>
      </c>
      <c r="AU908" s="468">
        <f ca="1">IF(AND(AQ908+AS908&gt;0,AR908+AT908&gt;0),COUNTIF(AU$6:AU907,"&gt;0")+1,0)</f>
        <v>0</v>
      </c>
    </row>
    <row r="909" spans="40:47" x14ac:dyDescent="0.15">
      <c r="AN909" s="468">
        <v>26</v>
      </c>
      <c r="AO909" s="468">
        <v>1</v>
      </c>
      <c r="AP909" s="468">
        <v>4</v>
      </c>
      <c r="AQ909" s="476">
        <f ca="1">IF($AP909=1,IF(INDIRECT(ADDRESS(($AN909-1)*3+$AO909+5,$AP909+7))="",0,INDIRECT(ADDRESS(($AN909-1)*3+$AO909+5,$AP909+7))),IF(INDIRECT(ADDRESS(($AN909-1)*3+$AO909+5,$AP909+7))="",0,IF(COUNTIF(INDIRECT(ADDRESS(($AN909-1)*36+($AO909-1)*12+6,COLUMN())):INDIRECT(ADDRESS(($AN909-1)*36+($AO909-1)*12+$AP909+4,COLUMN())),INDIRECT(ADDRESS(($AN909-1)*3+$AO909+5,$AP909+7)))&gt;=1,0,INDIRECT(ADDRESS(($AN909-1)*3+$AO909+5,$AP909+7)))))</f>
        <v>0</v>
      </c>
      <c r="AR909" s="468">
        <f ca="1">COUNTIF(INDIRECT("H"&amp;(ROW()+12*(($AN909-1)*3+$AO909)-ROW())/12+5):INDIRECT("S"&amp;(ROW()+12*(($AN909-1)*3+$AO909)-ROW())/12+5),AQ909)</f>
        <v>0</v>
      </c>
      <c r="AS909" s="476">
        <f ca="1">IF($AP909=1,IF(INDIRECT(ADDRESS(($AN909-1)*3+$AO909+5,$AP909+20))="",0,INDIRECT(ADDRESS(($AN909-1)*3+$AO909+5,$AP909+20))),IF(INDIRECT(ADDRESS(($AN909-1)*3+$AO909+5,$AP909+20))="",0,IF(COUNTIF(INDIRECT(ADDRESS(($AN909-1)*36+($AO909-1)*12+6,COLUMN())):INDIRECT(ADDRESS(($AN909-1)*36+($AO909-1)*12+$AP909+4,COLUMN())),INDIRECT(ADDRESS(($AN909-1)*3+$AO909+5,$AP909+20)))&gt;=1,0,INDIRECT(ADDRESS(($AN909-1)*3+$AO909+5,$AP909+20)))))</f>
        <v>0</v>
      </c>
      <c r="AT909" s="468">
        <f ca="1">COUNTIF(INDIRECT("U"&amp;(ROW()+12*(($AN909-1)*3+$AO909)-ROW())/12+5):INDIRECT("AF"&amp;(ROW()+12*(($AN909-1)*3+$AO909)-ROW())/12+5),AS909)</f>
        <v>0</v>
      </c>
      <c r="AU909" s="468">
        <f ca="1">IF(AND(AQ909+AS909&gt;0,AR909+AT909&gt;0),COUNTIF(AU$6:AU908,"&gt;0")+1,0)</f>
        <v>0</v>
      </c>
    </row>
    <row r="910" spans="40:47" x14ac:dyDescent="0.15">
      <c r="AN910" s="468">
        <v>26</v>
      </c>
      <c r="AO910" s="468">
        <v>1</v>
      </c>
      <c r="AP910" s="468">
        <v>5</v>
      </c>
      <c r="AQ910" s="476">
        <f ca="1">IF($AP910=1,IF(INDIRECT(ADDRESS(($AN910-1)*3+$AO910+5,$AP910+7))="",0,INDIRECT(ADDRESS(($AN910-1)*3+$AO910+5,$AP910+7))),IF(INDIRECT(ADDRESS(($AN910-1)*3+$AO910+5,$AP910+7))="",0,IF(COUNTIF(INDIRECT(ADDRESS(($AN910-1)*36+($AO910-1)*12+6,COLUMN())):INDIRECT(ADDRESS(($AN910-1)*36+($AO910-1)*12+$AP910+4,COLUMN())),INDIRECT(ADDRESS(($AN910-1)*3+$AO910+5,$AP910+7)))&gt;=1,0,INDIRECT(ADDRESS(($AN910-1)*3+$AO910+5,$AP910+7)))))</f>
        <v>0</v>
      </c>
      <c r="AR910" s="468">
        <f ca="1">COUNTIF(INDIRECT("H"&amp;(ROW()+12*(($AN910-1)*3+$AO910)-ROW())/12+5):INDIRECT("S"&amp;(ROW()+12*(($AN910-1)*3+$AO910)-ROW())/12+5),AQ910)</f>
        <v>0</v>
      </c>
      <c r="AS910" s="476">
        <f ca="1">IF($AP910=1,IF(INDIRECT(ADDRESS(($AN910-1)*3+$AO910+5,$AP910+20))="",0,INDIRECT(ADDRESS(($AN910-1)*3+$AO910+5,$AP910+20))),IF(INDIRECT(ADDRESS(($AN910-1)*3+$AO910+5,$AP910+20))="",0,IF(COUNTIF(INDIRECT(ADDRESS(($AN910-1)*36+($AO910-1)*12+6,COLUMN())):INDIRECT(ADDRESS(($AN910-1)*36+($AO910-1)*12+$AP910+4,COLUMN())),INDIRECT(ADDRESS(($AN910-1)*3+$AO910+5,$AP910+20)))&gt;=1,0,INDIRECT(ADDRESS(($AN910-1)*3+$AO910+5,$AP910+20)))))</f>
        <v>0</v>
      </c>
      <c r="AT910" s="468">
        <f ca="1">COUNTIF(INDIRECT("U"&amp;(ROW()+12*(($AN910-1)*3+$AO910)-ROW())/12+5):INDIRECT("AF"&amp;(ROW()+12*(($AN910-1)*3+$AO910)-ROW())/12+5),AS910)</f>
        <v>0</v>
      </c>
      <c r="AU910" s="468">
        <f ca="1">IF(AND(AQ910+AS910&gt;0,AR910+AT910&gt;0),COUNTIF(AU$6:AU909,"&gt;0")+1,0)</f>
        <v>0</v>
      </c>
    </row>
    <row r="911" spans="40:47" x14ac:dyDescent="0.15">
      <c r="AN911" s="468">
        <v>26</v>
      </c>
      <c r="AO911" s="468">
        <v>1</v>
      </c>
      <c r="AP911" s="468">
        <v>6</v>
      </c>
      <c r="AQ911" s="476">
        <f ca="1">IF($AP911=1,IF(INDIRECT(ADDRESS(($AN911-1)*3+$AO911+5,$AP911+7))="",0,INDIRECT(ADDRESS(($AN911-1)*3+$AO911+5,$AP911+7))),IF(INDIRECT(ADDRESS(($AN911-1)*3+$AO911+5,$AP911+7))="",0,IF(COUNTIF(INDIRECT(ADDRESS(($AN911-1)*36+($AO911-1)*12+6,COLUMN())):INDIRECT(ADDRESS(($AN911-1)*36+($AO911-1)*12+$AP911+4,COLUMN())),INDIRECT(ADDRESS(($AN911-1)*3+$AO911+5,$AP911+7)))&gt;=1,0,INDIRECT(ADDRESS(($AN911-1)*3+$AO911+5,$AP911+7)))))</f>
        <v>0</v>
      </c>
      <c r="AR911" s="468">
        <f ca="1">COUNTIF(INDIRECT("H"&amp;(ROW()+12*(($AN911-1)*3+$AO911)-ROW())/12+5):INDIRECT("S"&amp;(ROW()+12*(($AN911-1)*3+$AO911)-ROW())/12+5),AQ911)</f>
        <v>0</v>
      </c>
      <c r="AS911" s="476">
        <f ca="1">IF($AP911=1,IF(INDIRECT(ADDRESS(($AN911-1)*3+$AO911+5,$AP911+20))="",0,INDIRECT(ADDRESS(($AN911-1)*3+$AO911+5,$AP911+20))),IF(INDIRECT(ADDRESS(($AN911-1)*3+$AO911+5,$AP911+20))="",0,IF(COUNTIF(INDIRECT(ADDRESS(($AN911-1)*36+($AO911-1)*12+6,COLUMN())):INDIRECT(ADDRESS(($AN911-1)*36+($AO911-1)*12+$AP911+4,COLUMN())),INDIRECT(ADDRESS(($AN911-1)*3+$AO911+5,$AP911+20)))&gt;=1,0,INDIRECT(ADDRESS(($AN911-1)*3+$AO911+5,$AP911+20)))))</f>
        <v>0</v>
      </c>
      <c r="AT911" s="468">
        <f ca="1">COUNTIF(INDIRECT("U"&amp;(ROW()+12*(($AN911-1)*3+$AO911)-ROW())/12+5):INDIRECT("AF"&amp;(ROW()+12*(($AN911-1)*3+$AO911)-ROW())/12+5),AS911)</f>
        <v>0</v>
      </c>
      <c r="AU911" s="468">
        <f ca="1">IF(AND(AQ911+AS911&gt;0,AR911+AT911&gt;0),COUNTIF(AU$6:AU910,"&gt;0")+1,0)</f>
        <v>0</v>
      </c>
    </row>
    <row r="912" spans="40:47" x14ac:dyDescent="0.15">
      <c r="AN912" s="468">
        <v>26</v>
      </c>
      <c r="AO912" s="468">
        <v>1</v>
      </c>
      <c r="AP912" s="468">
        <v>7</v>
      </c>
      <c r="AQ912" s="476">
        <f ca="1">IF($AP912=1,IF(INDIRECT(ADDRESS(($AN912-1)*3+$AO912+5,$AP912+7))="",0,INDIRECT(ADDRESS(($AN912-1)*3+$AO912+5,$AP912+7))),IF(INDIRECT(ADDRESS(($AN912-1)*3+$AO912+5,$AP912+7))="",0,IF(COUNTIF(INDIRECT(ADDRESS(($AN912-1)*36+($AO912-1)*12+6,COLUMN())):INDIRECT(ADDRESS(($AN912-1)*36+($AO912-1)*12+$AP912+4,COLUMN())),INDIRECT(ADDRESS(($AN912-1)*3+$AO912+5,$AP912+7)))&gt;=1,0,INDIRECT(ADDRESS(($AN912-1)*3+$AO912+5,$AP912+7)))))</f>
        <v>0</v>
      </c>
      <c r="AR912" s="468">
        <f ca="1">COUNTIF(INDIRECT("H"&amp;(ROW()+12*(($AN912-1)*3+$AO912)-ROW())/12+5):INDIRECT("S"&amp;(ROW()+12*(($AN912-1)*3+$AO912)-ROW())/12+5),AQ912)</f>
        <v>0</v>
      </c>
      <c r="AS912" s="476">
        <f ca="1">IF($AP912=1,IF(INDIRECT(ADDRESS(($AN912-1)*3+$AO912+5,$AP912+20))="",0,INDIRECT(ADDRESS(($AN912-1)*3+$AO912+5,$AP912+20))),IF(INDIRECT(ADDRESS(($AN912-1)*3+$AO912+5,$AP912+20))="",0,IF(COUNTIF(INDIRECT(ADDRESS(($AN912-1)*36+($AO912-1)*12+6,COLUMN())):INDIRECT(ADDRESS(($AN912-1)*36+($AO912-1)*12+$AP912+4,COLUMN())),INDIRECT(ADDRESS(($AN912-1)*3+$AO912+5,$AP912+20)))&gt;=1,0,INDIRECT(ADDRESS(($AN912-1)*3+$AO912+5,$AP912+20)))))</f>
        <v>0</v>
      </c>
      <c r="AT912" s="468">
        <f ca="1">COUNTIF(INDIRECT("U"&amp;(ROW()+12*(($AN912-1)*3+$AO912)-ROW())/12+5):INDIRECT("AF"&amp;(ROW()+12*(($AN912-1)*3+$AO912)-ROW())/12+5),AS912)</f>
        <v>0</v>
      </c>
      <c r="AU912" s="468">
        <f ca="1">IF(AND(AQ912+AS912&gt;0,AR912+AT912&gt;0),COUNTIF(AU$6:AU911,"&gt;0")+1,0)</f>
        <v>0</v>
      </c>
    </row>
    <row r="913" spans="40:47" x14ac:dyDescent="0.15">
      <c r="AN913" s="468">
        <v>26</v>
      </c>
      <c r="AO913" s="468">
        <v>1</v>
      </c>
      <c r="AP913" s="468">
        <v>8</v>
      </c>
      <c r="AQ913" s="476">
        <f ca="1">IF($AP913=1,IF(INDIRECT(ADDRESS(($AN913-1)*3+$AO913+5,$AP913+7))="",0,INDIRECT(ADDRESS(($AN913-1)*3+$AO913+5,$AP913+7))),IF(INDIRECT(ADDRESS(($AN913-1)*3+$AO913+5,$AP913+7))="",0,IF(COUNTIF(INDIRECT(ADDRESS(($AN913-1)*36+($AO913-1)*12+6,COLUMN())):INDIRECT(ADDRESS(($AN913-1)*36+($AO913-1)*12+$AP913+4,COLUMN())),INDIRECT(ADDRESS(($AN913-1)*3+$AO913+5,$AP913+7)))&gt;=1,0,INDIRECT(ADDRESS(($AN913-1)*3+$AO913+5,$AP913+7)))))</f>
        <v>0</v>
      </c>
      <c r="AR913" s="468">
        <f ca="1">COUNTIF(INDIRECT("H"&amp;(ROW()+12*(($AN913-1)*3+$AO913)-ROW())/12+5):INDIRECT("S"&amp;(ROW()+12*(($AN913-1)*3+$AO913)-ROW())/12+5),AQ913)</f>
        <v>0</v>
      </c>
      <c r="AS913" s="476">
        <f ca="1">IF($AP913=1,IF(INDIRECT(ADDRESS(($AN913-1)*3+$AO913+5,$AP913+20))="",0,INDIRECT(ADDRESS(($AN913-1)*3+$AO913+5,$AP913+20))),IF(INDIRECT(ADDRESS(($AN913-1)*3+$AO913+5,$AP913+20))="",0,IF(COUNTIF(INDIRECT(ADDRESS(($AN913-1)*36+($AO913-1)*12+6,COLUMN())):INDIRECT(ADDRESS(($AN913-1)*36+($AO913-1)*12+$AP913+4,COLUMN())),INDIRECT(ADDRESS(($AN913-1)*3+$AO913+5,$AP913+20)))&gt;=1,0,INDIRECT(ADDRESS(($AN913-1)*3+$AO913+5,$AP913+20)))))</f>
        <v>0</v>
      </c>
      <c r="AT913" s="468">
        <f ca="1">COUNTIF(INDIRECT("U"&amp;(ROW()+12*(($AN913-1)*3+$AO913)-ROW())/12+5):INDIRECT("AF"&amp;(ROW()+12*(($AN913-1)*3+$AO913)-ROW())/12+5),AS913)</f>
        <v>0</v>
      </c>
      <c r="AU913" s="468">
        <f ca="1">IF(AND(AQ913+AS913&gt;0,AR913+AT913&gt;0),COUNTIF(AU$6:AU912,"&gt;0")+1,0)</f>
        <v>0</v>
      </c>
    </row>
    <row r="914" spans="40:47" x14ac:dyDescent="0.15">
      <c r="AN914" s="468">
        <v>26</v>
      </c>
      <c r="AO914" s="468">
        <v>1</v>
      </c>
      <c r="AP914" s="468">
        <v>9</v>
      </c>
      <c r="AQ914" s="476">
        <f ca="1">IF($AP914=1,IF(INDIRECT(ADDRESS(($AN914-1)*3+$AO914+5,$AP914+7))="",0,INDIRECT(ADDRESS(($AN914-1)*3+$AO914+5,$AP914+7))),IF(INDIRECT(ADDRESS(($AN914-1)*3+$AO914+5,$AP914+7))="",0,IF(COUNTIF(INDIRECT(ADDRESS(($AN914-1)*36+($AO914-1)*12+6,COLUMN())):INDIRECT(ADDRESS(($AN914-1)*36+($AO914-1)*12+$AP914+4,COLUMN())),INDIRECT(ADDRESS(($AN914-1)*3+$AO914+5,$AP914+7)))&gt;=1,0,INDIRECT(ADDRESS(($AN914-1)*3+$AO914+5,$AP914+7)))))</f>
        <v>0</v>
      </c>
      <c r="AR914" s="468">
        <f ca="1">COUNTIF(INDIRECT("H"&amp;(ROW()+12*(($AN914-1)*3+$AO914)-ROW())/12+5):INDIRECT("S"&amp;(ROW()+12*(($AN914-1)*3+$AO914)-ROW())/12+5),AQ914)</f>
        <v>0</v>
      </c>
      <c r="AS914" s="476">
        <f ca="1">IF($AP914=1,IF(INDIRECT(ADDRESS(($AN914-1)*3+$AO914+5,$AP914+20))="",0,INDIRECT(ADDRESS(($AN914-1)*3+$AO914+5,$AP914+20))),IF(INDIRECT(ADDRESS(($AN914-1)*3+$AO914+5,$AP914+20))="",0,IF(COUNTIF(INDIRECT(ADDRESS(($AN914-1)*36+($AO914-1)*12+6,COLUMN())):INDIRECT(ADDRESS(($AN914-1)*36+($AO914-1)*12+$AP914+4,COLUMN())),INDIRECT(ADDRESS(($AN914-1)*3+$AO914+5,$AP914+20)))&gt;=1,0,INDIRECT(ADDRESS(($AN914-1)*3+$AO914+5,$AP914+20)))))</f>
        <v>0</v>
      </c>
      <c r="AT914" s="468">
        <f ca="1">COUNTIF(INDIRECT("U"&amp;(ROW()+12*(($AN914-1)*3+$AO914)-ROW())/12+5):INDIRECT("AF"&amp;(ROW()+12*(($AN914-1)*3+$AO914)-ROW())/12+5),AS914)</f>
        <v>0</v>
      </c>
      <c r="AU914" s="468">
        <f ca="1">IF(AND(AQ914+AS914&gt;0,AR914+AT914&gt;0),COUNTIF(AU$6:AU913,"&gt;0")+1,0)</f>
        <v>0</v>
      </c>
    </row>
    <row r="915" spans="40:47" x14ac:dyDescent="0.15">
      <c r="AN915" s="468">
        <v>26</v>
      </c>
      <c r="AO915" s="468">
        <v>1</v>
      </c>
      <c r="AP915" s="468">
        <v>10</v>
      </c>
      <c r="AQ915" s="476">
        <f ca="1">IF($AP915=1,IF(INDIRECT(ADDRESS(($AN915-1)*3+$AO915+5,$AP915+7))="",0,INDIRECT(ADDRESS(($AN915-1)*3+$AO915+5,$AP915+7))),IF(INDIRECT(ADDRESS(($AN915-1)*3+$AO915+5,$AP915+7))="",0,IF(COUNTIF(INDIRECT(ADDRESS(($AN915-1)*36+($AO915-1)*12+6,COLUMN())):INDIRECT(ADDRESS(($AN915-1)*36+($AO915-1)*12+$AP915+4,COLUMN())),INDIRECT(ADDRESS(($AN915-1)*3+$AO915+5,$AP915+7)))&gt;=1,0,INDIRECT(ADDRESS(($AN915-1)*3+$AO915+5,$AP915+7)))))</f>
        <v>0</v>
      </c>
      <c r="AR915" s="468">
        <f ca="1">COUNTIF(INDIRECT("H"&amp;(ROW()+12*(($AN915-1)*3+$AO915)-ROW())/12+5):INDIRECT("S"&amp;(ROW()+12*(($AN915-1)*3+$AO915)-ROW())/12+5),AQ915)</f>
        <v>0</v>
      </c>
      <c r="AS915" s="476">
        <f ca="1">IF($AP915=1,IF(INDIRECT(ADDRESS(($AN915-1)*3+$AO915+5,$AP915+20))="",0,INDIRECT(ADDRESS(($AN915-1)*3+$AO915+5,$AP915+20))),IF(INDIRECT(ADDRESS(($AN915-1)*3+$AO915+5,$AP915+20))="",0,IF(COUNTIF(INDIRECT(ADDRESS(($AN915-1)*36+($AO915-1)*12+6,COLUMN())):INDIRECT(ADDRESS(($AN915-1)*36+($AO915-1)*12+$AP915+4,COLUMN())),INDIRECT(ADDRESS(($AN915-1)*3+$AO915+5,$AP915+20)))&gt;=1,0,INDIRECT(ADDRESS(($AN915-1)*3+$AO915+5,$AP915+20)))))</f>
        <v>0</v>
      </c>
      <c r="AT915" s="468">
        <f ca="1">COUNTIF(INDIRECT("U"&amp;(ROW()+12*(($AN915-1)*3+$AO915)-ROW())/12+5):INDIRECT("AF"&amp;(ROW()+12*(($AN915-1)*3+$AO915)-ROW())/12+5),AS915)</f>
        <v>0</v>
      </c>
      <c r="AU915" s="468">
        <f ca="1">IF(AND(AQ915+AS915&gt;0,AR915+AT915&gt;0),COUNTIF(AU$6:AU914,"&gt;0")+1,0)</f>
        <v>0</v>
      </c>
    </row>
    <row r="916" spans="40:47" x14ac:dyDescent="0.15">
      <c r="AN916" s="468">
        <v>26</v>
      </c>
      <c r="AO916" s="468">
        <v>1</v>
      </c>
      <c r="AP916" s="468">
        <v>11</v>
      </c>
      <c r="AQ916" s="476">
        <f ca="1">IF($AP916=1,IF(INDIRECT(ADDRESS(($AN916-1)*3+$AO916+5,$AP916+7))="",0,INDIRECT(ADDRESS(($AN916-1)*3+$AO916+5,$AP916+7))),IF(INDIRECT(ADDRESS(($AN916-1)*3+$AO916+5,$AP916+7))="",0,IF(COUNTIF(INDIRECT(ADDRESS(($AN916-1)*36+($AO916-1)*12+6,COLUMN())):INDIRECT(ADDRESS(($AN916-1)*36+($AO916-1)*12+$AP916+4,COLUMN())),INDIRECT(ADDRESS(($AN916-1)*3+$AO916+5,$AP916+7)))&gt;=1,0,INDIRECT(ADDRESS(($AN916-1)*3+$AO916+5,$AP916+7)))))</f>
        <v>0</v>
      </c>
      <c r="AR916" s="468">
        <f ca="1">COUNTIF(INDIRECT("H"&amp;(ROW()+12*(($AN916-1)*3+$AO916)-ROW())/12+5):INDIRECT("S"&amp;(ROW()+12*(($AN916-1)*3+$AO916)-ROW())/12+5),AQ916)</f>
        <v>0</v>
      </c>
      <c r="AS916" s="476">
        <f ca="1">IF($AP916=1,IF(INDIRECT(ADDRESS(($AN916-1)*3+$AO916+5,$AP916+20))="",0,INDIRECT(ADDRESS(($AN916-1)*3+$AO916+5,$AP916+20))),IF(INDIRECT(ADDRESS(($AN916-1)*3+$AO916+5,$AP916+20))="",0,IF(COUNTIF(INDIRECT(ADDRESS(($AN916-1)*36+($AO916-1)*12+6,COLUMN())):INDIRECT(ADDRESS(($AN916-1)*36+($AO916-1)*12+$AP916+4,COLUMN())),INDIRECT(ADDRESS(($AN916-1)*3+$AO916+5,$AP916+20)))&gt;=1,0,INDIRECT(ADDRESS(($AN916-1)*3+$AO916+5,$AP916+20)))))</f>
        <v>0</v>
      </c>
      <c r="AT916" s="468">
        <f ca="1">COUNTIF(INDIRECT("U"&amp;(ROW()+12*(($AN916-1)*3+$AO916)-ROW())/12+5):INDIRECT("AF"&amp;(ROW()+12*(($AN916-1)*3+$AO916)-ROW())/12+5),AS916)</f>
        <v>0</v>
      </c>
      <c r="AU916" s="468">
        <f ca="1">IF(AND(AQ916+AS916&gt;0,AR916+AT916&gt;0),COUNTIF(AU$6:AU915,"&gt;0")+1,0)</f>
        <v>0</v>
      </c>
    </row>
    <row r="917" spans="40:47" x14ac:dyDescent="0.15">
      <c r="AN917" s="468">
        <v>26</v>
      </c>
      <c r="AO917" s="468">
        <v>1</v>
      </c>
      <c r="AP917" s="468">
        <v>12</v>
      </c>
      <c r="AQ917" s="476">
        <f ca="1">IF($AP917=1,IF(INDIRECT(ADDRESS(($AN917-1)*3+$AO917+5,$AP917+7))="",0,INDIRECT(ADDRESS(($AN917-1)*3+$AO917+5,$AP917+7))),IF(INDIRECT(ADDRESS(($AN917-1)*3+$AO917+5,$AP917+7))="",0,IF(COUNTIF(INDIRECT(ADDRESS(($AN917-1)*36+($AO917-1)*12+6,COLUMN())):INDIRECT(ADDRESS(($AN917-1)*36+($AO917-1)*12+$AP917+4,COLUMN())),INDIRECT(ADDRESS(($AN917-1)*3+$AO917+5,$AP917+7)))&gt;=1,0,INDIRECT(ADDRESS(($AN917-1)*3+$AO917+5,$AP917+7)))))</f>
        <v>0</v>
      </c>
      <c r="AR917" s="468">
        <f ca="1">COUNTIF(INDIRECT("H"&amp;(ROW()+12*(($AN917-1)*3+$AO917)-ROW())/12+5):INDIRECT("S"&amp;(ROW()+12*(($AN917-1)*3+$AO917)-ROW())/12+5),AQ917)</f>
        <v>0</v>
      </c>
      <c r="AS917" s="476">
        <f ca="1">IF($AP917=1,IF(INDIRECT(ADDRESS(($AN917-1)*3+$AO917+5,$AP917+20))="",0,INDIRECT(ADDRESS(($AN917-1)*3+$AO917+5,$AP917+20))),IF(INDIRECT(ADDRESS(($AN917-1)*3+$AO917+5,$AP917+20))="",0,IF(COUNTIF(INDIRECT(ADDRESS(($AN917-1)*36+($AO917-1)*12+6,COLUMN())):INDIRECT(ADDRESS(($AN917-1)*36+($AO917-1)*12+$AP917+4,COLUMN())),INDIRECT(ADDRESS(($AN917-1)*3+$AO917+5,$AP917+20)))&gt;=1,0,INDIRECT(ADDRESS(($AN917-1)*3+$AO917+5,$AP917+20)))))</f>
        <v>0</v>
      </c>
      <c r="AT917" s="468">
        <f ca="1">COUNTIF(INDIRECT("U"&amp;(ROW()+12*(($AN917-1)*3+$AO917)-ROW())/12+5):INDIRECT("AF"&amp;(ROW()+12*(($AN917-1)*3+$AO917)-ROW())/12+5),AS917)</f>
        <v>0</v>
      </c>
      <c r="AU917" s="468">
        <f ca="1">IF(AND(AQ917+AS917&gt;0,AR917+AT917&gt;0),COUNTIF(AU$6:AU916,"&gt;0")+1,0)</f>
        <v>0</v>
      </c>
    </row>
    <row r="918" spans="40:47" x14ac:dyDescent="0.15">
      <c r="AN918" s="468">
        <v>26</v>
      </c>
      <c r="AO918" s="468">
        <v>2</v>
      </c>
      <c r="AP918" s="468">
        <v>1</v>
      </c>
      <c r="AQ918" s="476">
        <f ca="1">IF($AP918=1,IF(INDIRECT(ADDRESS(($AN918-1)*3+$AO918+5,$AP918+7))="",0,INDIRECT(ADDRESS(($AN918-1)*3+$AO918+5,$AP918+7))),IF(INDIRECT(ADDRESS(($AN918-1)*3+$AO918+5,$AP918+7))="",0,IF(COUNTIF(INDIRECT(ADDRESS(($AN918-1)*36+($AO918-1)*12+6,COLUMN())):INDIRECT(ADDRESS(($AN918-1)*36+($AO918-1)*12+$AP918+4,COLUMN())),INDIRECT(ADDRESS(($AN918-1)*3+$AO918+5,$AP918+7)))&gt;=1,0,INDIRECT(ADDRESS(($AN918-1)*3+$AO918+5,$AP918+7)))))</f>
        <v>0</v>
      </c>
      <c r="AR918" s="468">
        <f ca="1">COUNTIF(INDIRECT("H"&amp;(ROW()+12*(($AN918-1)*3+$AO918)-ROW())/12+5):INDIRECT("S"&amp;(ROW()+12*(($AN918-1)*3+$AO918)-ROW())/12+5),AQ918)</f>
        <v>0</v>
      </c>
      <c r="AS918" s="476">
        <f ca="1">IF($AP918=1,IF(INDIRECT(ADDRESS(($AN918-1)*3+$AO918+5,$AP918+20))="",0,INDIRECT(ADDRESS(($AN918-1)*3+$AO918+5,$AP918+20))),IF(INDIRECT(ADDRESS(($AN918-1)*3+$AO918+5,$AP918+20))="",0,IF(COUNTIF(INDIRECT(ADDRESS(($AN918-1)*36+($AO918-1)*12+6,COLUMN())):INDIRECT(ADDRESS(($AN918-1)*36+($AO918-1)*12+$AP918+4,COLUMN())),INDIRECT(ADDRESS(($AN918-1)*3+$AO918+5,$AP918+20)))&gt;=1,0,INDIRECT(ADDRESS(($AN918-1)*3+$AO918+5,$AP918+20)))))</f>
        <v>0</v>
      </c>
      <c r="AT918" s="468">
        <f ca="1">COUNTIF(INDIRECT("U"&amp;(ROW()+12*(($AN918-1)*3+$AO918)-ROW())/12+5):INDIRECT("AF"&amp;(ROW()+12*(($AN918-1)*3+$AO918)-ROW())/12+5),AS918)</f>
        <v>0</v>
      </c>
      <c r="AU918" s="468">
        <f ca="1">IF(AND(AQ918+AS918&gt;0,AR918+AT918&gt;0),COUNTIF(AU$6:AU917,"&gt;0")+1,0)</f>
        <v>0</v>
      </c>
    </row>
    <row r="919" spans="40:47" x14ac:dyDescent="0.15">
      <c r="AN919" s="468">
        <v>26</v>
      </c>
      <c r="AO919" s="468">
        <v>2</v>
      </c>
      <c r="AP919" s="468">
        <v>2</v>
      </c>
      <c r="AQ919" s="476">
        <f ca="1">IF($AP919=1,IF(INDIRECT(ADDRESS(($AN919-1)*3+$AO919+5,$AP919+7))="",0,INDIRECT(ADDRESS(($AN919-1)*3+$AO919+5,$AP919+7))),IF(INDIRECT(ADDRESS(($AN919-1)*3+$AO919+5,$AP919+7))="",0,IF(COUNTIF(INDIRECT(ADDRESS(($AN919-1)*36+($AO919-1)*12+6,COLUMN())):INDIRECT(ADDRESS(($AN919-1)*36+($AO919-1)*12+$AP919+4,COLUMN())),INDIRECT(ADDRESS(($AN919-1)*3+$AO919+5,$AP919+7)))&gt;=1,0,INDIRECT(ADDRESS(($AN919-1)*3+$AO919+5,$AP919+7)))))</f>
        <v>0</v>
      </c>
      <c r="AR919" s="468">
        <f ca="1">COUNTIF(INDIRECT("H"&amp;(ROW()+12*(($AN919-1)*3+$AO919)-ROW())/12+5):INDIRECT("S"&amp;(ROW()+12*(($AN919-1)*3+$AO919)-ROW())/12+5),AQ919)</f>
        <v>0</v>
      </c>
      <c r="AS919" s="476">
        <f ca="1">IF($AP919=1,IF(INDIRECT(ADDRESS(($AN919-1)*3+$AO919+5,$AP919+20))="",0,INDIRECT(ADDRESS(($AN919-1)*3+$AO919+5,$AP919+20))),IF(INDIRECT(ADDRESS(($AN919-1)*3+$AO919+5,$AP919+20))="",0,IF(COUNTIF(INDIRECT(ADDRESS(($AN919-1)*36+($AO919-1)*12+6,COLUMN())):INDIRECT(ADDRESS(($AN919-1)*36+($AO919-1)*12+$AP919+4,COLUMN())),INDIRECT(ADDRESS(($AN919-1)*3+$AO919+5,$AP919+20)))&gt;=1,0,INDIRECT(ADDRESS(($AN919-1)*3+$AO919+5,$AP919+20)))))</f>
        <v>0</v>
      </c>
      <c r="AT919" s="468">
        <f ca="1">COUNTIF(INDIRECT("U"&amp;(ROW()+12*(($AN919-1)*3+$AO919)-ROW())/12+5):INDIRECT("AF"&amp;(ROW()+12*(($AN919-1)*3+$AO919)-ROW())/12+5),AS919)</f>
        <v>0</v>
      </c>
      <c r="AU919" s="468">
        <f ca="1">IF(AND(AQ919+AS919&gt;0,AR919+AT919&gt;0),COUNTIF(AU$6:AU918,"&gt;0")+1,0)</f>
        <v>0</v>
      </c>
    </row>
    <row r="920" spans="40:47" x14ac:dyDescent="0.15">
      <c r="AN920" s="468">
        <v>26</v>
      </c>
      <c r="AO920" s="468">
        <v>2</v>
      </c>
      <c r="AP920" s="468">
        <v>3</v>
      </c>
      <c r="AQ920" s="476">
        <f ca="1">IF($AP920=1,IF(INDIRECT(ADDRESS(($AN920-1)*3+$AO920+5,$AP920+7))="",0,INDIRECT(ADDRESS(($AN920-1)*3+$AO920+5,$AP920+7))),IF(INDIRECT(ADDRESS(($AN920-1)*3+$AO920+5,$AP920+7))="",0,IF(COUNTIF(INDIRECT(ADDRESS(($AN920-1)*36+($AO920-1)*12+6,COLUMN())):INDIRECT(ADDRESS(($AN920-1)*36+($AO920-1)*12+$AP920+4,COLUMN())),INDIRECT(ADDRESS(($AN920-1)*3+$AO920+5,$AP920+7)))&gt;=1,0,INDIRECT(ADDRESS(($AN920-1)*3+$AO920+5,$AP920+7)))))</f>
        <v>0</v>
      </c>
      <c r="AR920" s="468">
        <f ca="1">COUNTIF(INDIRECT("H"&amp;(ROW()+12*(($AN920-1)*3+$AO920)-ROW())/12+5):INDIRECT("S"&amp;(ROW()+12*(($AN920-1)*3+$AO920)-ROW())/12+5),AQ920)</f>
        <v>0</v>
      </c>
      <c r="AS920" s="476">
        <f ca="1">IF($AP920=1,IF(INDIRECT(ADDRESS(($AN920-1)*3+$AO920+5,$AP920+20))="",0,INDIRECT(ADDRESS(($AN920-1)*3+$AO920+5,$AP920+20))),IF(INDIRECT(ADDRESS(($AN920-1)*3+$AO920+5,$AP920+20))="",0,IF(COUNTIF(INDIRECT(ADDRESS(($AN920-1)*36+($AO920-1)*12+6,COLUMN())):INDIRECT(ADDRESS(($AN920-1)*36+($AO920-1)*12+$AP920+4,COLUMN())),INDIRECT(ADDRESS(($AN920-1)*3+$AO920+5,$AP920+20)))&gt;=1,0,INDIRECT(ADDRESS(($AN920-1)*3+$AO920+5,$AP920+20)))))</f>
        <v>0</v>
      </c>
      <c r="AT920" s="468">
        <f ca="1">COUNTIF(INDIRECT("U"&amp;(ROW()+12*(($AN920-1)*3+$AO920)-ROW())/12+5):INDIRECT("AF"&amp;(ROW()+12*(($AN920-1)*3+$AO920)-ROW())/12+5),AS920)</f>
        <v>0</v>
      </c>
      <c r="AU920" s="468">
        <f ca="1">IF(AND(AQ920+AS920&gt;0,AR920+AT920&gt;0),COUNTIF(AU$6:AU919,"&gt;0")+1,0)</f>
        <v>0</v>
      </c>
    </row>
    <row r="921" spans="40:47" x14ac:dyDescent="0.15">
      <c r="AN921" s="468">
        <v>26</v>
      </c>
      <c r="AO921" s="468">
        <v>2</v>
      </c>
      <c r="AP921" s="468">
        <v>4</v>
      </c>
      <c r="AQ921" s="476">
        <f ca="1">IF($AP921=1,IF(INDIRECT(ADDRESS(($AN921-1)*3+$AO921+5,$AP921+7))="",0,INDIRECT(ADDRESS(($AN921-1)*3+$AO921+5,$AP921+7))),IF(INDIRECT(ADDRESS(($AN921-1)*3+$AO921+5,$AP921+7))="",0,IF(COUNTIF(INDIRECT(ADDRESS(($AN921-1)*36+($AO921-1)*12+6,COLUMN())):INDIRECT(ADDRESS(($AN921-1)*36+($AO921-1)*12+$AP921+4,COLUMN())),INDIRECT(ADDRESS(($AN921-1)*3+$AO921+5,$AP921+7)))&gt;=1,0,INDIRECT(ADDRESS(($AN921-1)*3+$AO921+5,$AP921+7)))))</f>
        <v>0</v>
      </c>
      <c r="AR921" s="468">
        <f ca="1">COUNTIF(INDIRECT("H"&amp;(ROW()+12*(($AN921-1)*3+$AO921)-ROW())/12+5):INDIRECT("S"&amp;(ROW()+12*(($AN921-1)*3+$AO921)-ROW())/12+5),AQ921)</f>
        <v>0</v>
      </c>
      <c r="AS921" s="476">
        <f ca="1">IF($AP921=1,IF(INDIRECT(ADDRESS(($AN921-1)*3+$AO921+5,$AP921+20))="",0,INDIRECT(ADDRESS(($AN921-1)*3+$AO921+5,$AP921+20))),IF(INDIRECT(ADDRESS(($AN921-1)*3+$AO921+5,$AP921+20))="",0,IF(COUNTIF(INDIRECT(ADDRESS(($AN921-1)*36+($AO921-1)*12+6,COLUMN())):INDIRECT(ADDRESS(($AN921-1)*36+($AO921-1)*12+$AP921+4,COLUMN())),INDIRECT(ADDRESS(($AN921-1)*3+$AO921+5,$AP921+20)))&gt;=1,0,INDIRECT(ADDRESS(($AN921-1)*3+$AO921+5,$AP921+20)))))</f>
        <v>0</v>
      </c>
      <c r="AT921" s="468">
        <f ca="1">COUNTIF(INDIRECT("U"&amp;(ROW()+12*(($AN921-1)*3+$AO921)-ROW())/12+5):INDIRECT("AF"&amp;(ROW()+12*(($AN921-1)*3+$AO921)-ROW())/12+5),AS921)</f>
        <v>0</v>
      </c>
      <c r="AU921" s="468">
        <f ca="1">IF(AND(AQ921+AS921&gt;0,AR921+AT921&gt;0),COUNTIF(AU$6:AU920,"&gt;0")+1,0)</f>
        <v>0</v>
      </c>
    </row>
    <row r="922" spans="40:47" x14ac:dyDescent="0.15">
      <c r="AN922" s="468">
        <v>26</v>
      </c>
      <c r="AO922" s="468">
        <v>2</v>
      </c>
      <c r="AP922" s="468">
        <v>5</v>
      </c>
      <c r="AQ922" s="476">
        <f ca="1">IF($AP922=1,IF(INDIRECT(ADDRESS(($AN922-1)*3+$AO922+5,$AP922+7))="",0,INDIRECT(ADDRESS(($AN922-1)*3+$AO922+5,$AP922+7))),IF(INDIRECT(ADDRESS(($AN922-1)*3+$AO922+5,$AP922+7))="",0,IF(COUNTIF(INDIRECT(ADDRESS(($AN922-1)*36+($AO922-1)*12+6,COLUMN())):INDIRECT(ADDRESS(($AN922-1)*36+($AO922-1)*12+$AP922+4,COLUMN())),INDIRECT(ADDRESS(($AN922-1)*3+$AO922+5,$AP922+7)))&gt;=1,0,INDIRECT(ADDRESS(($AN922-1)*3+$AO922+5,$AP922+7)))))</f>
        <v>0</v>
      </c>
      <c r="AR922" s="468">
        <f ca="1">COUNTIF(INDIRECT("H"&amp;(ROW()+12*(($AN922-1)*3+$AO922)-ROW())/12+5):INDIRECT("S"&amp;(ROW()+12*(($AN922-1)*3+$AO922)-ROW())/12+5),AQ922)</f>
        <v>0</v>
      </c>
      <c r="AS922" s="476">
        <f ca="1">IF($AP922=1,IF(INDIRECT(ADDRESS(($AN922-1)*3+$AO922+5,$AP922+20))="",0,INDIRECT(ADDRESS(($AN922-1)*3+$AO922+5,$AP922+20))),IF(INDIRECT(ADDRESS(($AN922-1)*3+$AO922+5,$AP922+20))="",0,IF(COUNTIF(INDIRECT(ADDRESS(($AN922-1)*36+($AO922-1)*12+6,COLUMN())):INDIRECT(ADDRESS(($AN922-1)*36+($AO922-1)*12+$AP922+4,COLUMN())),INDIRECT(ADDRESS(($AN922-1)*3+$AO922+5,$AP922+20)))&gt;=1,0,INDIRECT(ADDRESS(($AN922-1)*3+$AO922+5,$AP922+20)))))</f>
        <v>0</v>
      </c>
      <c r="AT922" s="468">
        <f ca="1">COUNTIF(INDIRECT("U"&amp;(ROW()+12*(($AN922-1)*3+$AO922)-ROW())/12+5):INDIRECT("AF"&amp;(ROW()+12*(($AN922-1)*3+$AO922)-ROW())/12+5),AS922)</f>
        <v>0</v>
      </c>
      <c r="AU922" s="468">
        <f ca="1">IF(AND(AQ922+AS922&gt;0,AR922+AT922&gt;0),COUNTIF(AU$6:AU921,"&gt;0")+1,0)</f>
        <v>0</v>
      </c>
    </row>
    <row r="923" spans="40:47" x14ac:dyDescent="0.15">
      <c r="AN923" s="468">
        <v>26</v>
      </c>
      <c r="AO923" s="468">
        <v>2</v>
      </c>
      <c r="AP923" s="468">
        <v>6</v>
      </c>
      <c r="AQ923" s="476">
        <f ca="1">IF($AP923=1,IF(INDIRECT(ADDRESS(($AN923-1)*3+$AO923+5,$AP923+7))="",0,INDIRECT(ADDRESS(($AN923-1)*3+$AO923+5,$AP923+7))),IF(INDIRECT(ADDRESS(($AN923-1)*3+$AO923+5,$AP923+7))="",0,IF(COUNTIF(INDIRECT(ADDRESS(($AN923-1)*36+($AO923-1)*12+6,COLUMN())):INDIRECT(ADDRESS(($AN923-1)*36+($AO923-1)*12+$AP923+4,COLUMN())),INDIRECT(ADDRESS(($AN923-1)*3+$AO923+5,$AP923+7)))&gt;=1,0,INDIRECT(ADDRESS(($AN923-1)*3+$AO923+5,$AP923+7)))))</f>
        <v>0</v>
      </c>
      <c r="AR923" s="468">
        <f ca="1">COUNTIF(INDIRECT("H"&amp;(ROW()+12*(($AN923-1)*3+$AO923)-ROW())/12+5):INDIRECT("S"&amp;(ROW()+12*(($AN923-1)*3+$AO923)-ROW())/12+5),AQ923)</f>
        <v>0</v>
      </c>
      <c r="AS923" s="476">
        <f ca="1">IF($AP923=1,IF(INDIRECT(ADDRESS(($AN923-1)*3+$AO923+5,$AP923+20))="",0,INDIRECT(ADDRESS(($AN923-1)*3+$AO923+5,$AP923+20))),IF(INDIRECT(ADDRESS(($AN923-1)*3+$AO923+5,$AP923+20))="",0,IF(COUNTIF(INDIRECT(ADDRESS(($AN923-1)*36+($AO923-1)*12+6,COLUMN())):INDIRECT(ADDRESS(($AN923-1)*36+($AO923-1)*12+$AP923+4,COLUMN())),INDIRECT(ADDRESS(($AN923-1)*3+$AO923+5,$AP923+20)))&gt;=1,0,INDIRECT(ADDRESS(($AN923-1)*3+$AO923+5,$AP923+20)))))</f>
        <v>0</v>
      </c>
      <c r="AT923" s="468">
        <f ca="1">COUNTIF(INDIRECT("U"&amp;(ROW()+12*(($AN923-1)*3+$AO923)-ROW())/12+5):INDIRECT("AF"&amp;(ROW()+12*(($AN923-1)*3+$AO923)-ROW())/12+5),AS923)</f>
        <v>0</v>
      </c>
      <c r="AU923" s="468">
        <f ca="1">IF(AND(AQ923+AS923&gt;0,AR923+AT923&gt;0),COUNTIF(AU$6:AU922,"&gt;0")+1,0)</f>
        <v>0</v>
      </c>
    </row>
    <row r="924" spans="40:47" x14ac:dyDescent="0.15">
      <c r="AN924" s="468">
        <v>26</v>
      </c>
      <c r="AO924" s="468">
        <v>2</v>
      </c>
      <c r="AP924" s="468">
        <v>7</v>
      </c>
      <c r="AQ924" s="476">
        <f ca="1">IF($AP924=1,IF(INDIRECT(ADDRESS(($AN924-1)*3+$AO924+5,$AP924+7))="",0,INDIRECT(ADDRESS(($AN924-1)*3+$AO924+5,$AP924+7))),IF(INDIRECT(ADDRESS(($AN924-1)*3+$AO924+5,$AP924+7))="",0,IF(COUNTIF(INDIRECT(ADDRESS(($AN924-1)*36+($AO924-1)*12+6,COLUMN())):INDIRECT(ADDRESS(($AN924-1)*36+($AO924-1)*12+$AP924+4,COLUMN())),INDIRECT(ADDRESS(($AN924-1)*3+$AO924+5,$AP924+7)))&gt;=1,0,INDIRECT(ADDRESS(($AN924-1)*3+$AO924+5,$AP924+7)))))</f>
        <v>0</v>
      </c>
      <c r="AR924" s="468">
        <f ca="1">COUNTIF(INDIRECT("H"&amp;(ROW()+12*(($AN924-1)*3+$AO924)-ROW())/12+5):INDIRECT("S"&amp;(ROW()+12*(($AN924-1)*3+$AO924)-ROW())/12+5),AQ924)</f>
        <v>0</v>
      </c>
      <c r="AS924" s="476">
        <f ca="1">IF($AP924=1,IF(INDIRECT(ADDRESS(($AN924-1)*3+$AO924+5,$AP924+20))="",0,INDIRECT(ADDRESS(($AN924-1)*3+$AO924+5,$AP924+20))),IF(INDIRECT(ADDRESS(($AN924-1)*3+$AO924+5,$AP924+20))="",0,IF(COUNTIF(INDIRECT(ADDRESS(($AN924-1)*36+($AO924-1)*12+6,COLUMN())):INDIRECT(ADDRESS(($AN924-1)*36+($AO924-1)*12+$AP924+4,COLUMN())),INDIRECT(ADDRESS(($AN924-1)*3+$AO924+5,$AP924+20)))&gt;=1,0,INDIRECT(ADDRESS(($AN924-1)*3+$AO924+5,$AP924+20)))))</f>
        <v>0</v>
      </c>
      <c r="AT924" s="468">
        <f ca="1">COUNTIF(INDIRECT("U"&amp;(ROW()+12*(($AN924-1)*3+$AO924)-ROW())/12+5):INDIRECT("AF"&amp;(ROW()+12*(($AN924-1)*3+$AO924)-ROW())/12+5),AS924)</f>
        <v>0</v>
      </c>
      <c r="AU924" s="468">
        <f ca="1">IF(AND(AQ924+AS924&gt;0,AR924+AT924&gt;0),COUNTIF(AU$6:AU923,"&gt;0")+1,0)</f>
        <v>0</v>
      </c>
    </row>
    <row r="925" spans="40:47" x14ac:dyDescent="0.15">
      <c r="AN925" s="468">
        <v>26</v>
      </c>
      <c r="AO925" s="468">
        <v>2</v>
      </c>
      <c r="AP925" s="468">
        <v>8</v>
      </c>
      <c r="AQ925" s="476">
        <f ca="1">IF($AP925=1,IF(INDIRECT(ADDRESS(($AN925-1)*3+$AO925+5,$AP925+7))="",0,INDIRECT(ADDRESS(($AN925-1)*3+$AO925+5,$AP925+7))),IF(INDIRECT(ADDRESS(($AN925-1)*3+$AO925+5,$AP925+7))="",0,IF(COUNTIF(INDIRECT(ADDRESS(($AN925-1)*36+($AO925-1)*12+6,COLUMN())):INDIRECT(ADDRESS(($AN925-1)*36+($AO925-1)*12+$AP925+4,COLUMN())),INDIRECT(ADDRESS(($AN925-1)*3+$AO925+5,$AP925+7)))&gt;=1,0,INDIRECT(ADDRESS(($AN925-1)*3+$AO925+5,$AP925+7)))))</f>
        <v>0</v>
      </c>
      <c r="AR925" s="468">
        <f ca="1">COUNTIF(INDIRECT("H"&amp;(ROW()+12*(($AN925-1)*3+$AO925)-ROW())/12+5):INDIRECT("S"&amp;(ROW()+12*(($AN925-1)*3+$AO925)-ROW())/12+5),AQ925)</f>
        <v>0</v>
      </c>
      <c r="AS925" s="476">
        <f ca="1">IF($AP925=1,IF(INDIRECT(ADDRESS(($AN925-1)*3+$AO925+5,$AP925+20))="",0,INDIRECT(ADDRESS(($AN925-1)*3+$AO925+5,$AP925+20))),IF(INDIRECT(ADDRESS(($AN925-1)*3+$AO925+5,$AP925+20))="",0,IF(COUNTIF(INDIRECT(ADDRESS(($AN925-1)*36+($AO925-1)*12+6,COLUMN())):INDIRECT(ADDRESS(($AN925-1)*36+($AO925-1)*12+$AP925+4,COLUMN())),INDIRECT(ADDRESS(($AN925-1)*3+$AO925+5,$AP925+20)))&gt;=1,0,INDIRECT(ADDRESS(($AN925-1)*3+$AO925+5,$AP925+20)))))</f>
        <v>0</v>
      </c>
      <c r="AT925" s="468">
        <f ca="1">COUNTIF(INDIRECT("U"&amp;(ROW()+12*(($AN925-1)*3+$AO925)-ROW())/12+5):INDIRECT("AF"&amp;(ROW()+12*(($AN925-1)*3+$AO925)-ROW())/12+5),AS925)</f>
        <v>0</v>
      </c>
      <c r="AU925" s="468">
        <f ca="1">IF(AND(AQ925+AS925&gt;0,AR925+AT925&gt;0),COUNTIF(AU$6:AU924,"&gt;0")+1,0)</f>
        <v>0</v>
      </c>
    </row>
    <row r="926" spans="40:47" x14ac:dyDescent="0.15">
      <c r="AN926" s="468">
        <v>26</v>
      </c>
      <c r="AO926" s="468">
        <v>2</v>
      </c>
      <c r="AP926" s="468">
        <v>9</v>
      </c>
      <c r="AQ926" s="476">
        <f ca="1">IF($AP926=1,IF(INDIRECT(ADDRESS(($AN926-1)*3+$AO926+5,$AP926+7))="",0,INDIRECT(ADDRESS(($AN926-1)*3+$AO926+5,$AP926+7))),IF(INDIRECT(ADDRESS(($AN926-1)*3+$AO926+5,$AP926+7))="",0,IF(COUNTIF(INDIRECT(ADDRESS(($AN926-1)*36+($AO926-1)*12+6,COLUMN())):INDIRECT(ADDRESS(($AN926-1)*36+($AO926-1)*12+$AP926+4,COLUMN())),INDIRECT(ADDRESS(($AN926-1)*3+$AO926+5,$AP926+7)))&gt;=1,0,INDIRECT(ADDRESS(($AN926-1)*3+$AO926+5,$AP926+7)))))</f>
        <v>0</v>
      </c>
      <c r="AR926" s="468">
        <f ca="1">COUNTIF(INDIRECT("H"&amp;(ROW()+12*(($AN926-1)*3+$AO926)-ROW())/12+5):INDIRECT("S"&amp;(ROW()+12*(($AN926-1)*3+$AO926)-ROW())/12+5),AQ926)</f>
        <v>0</v>
      </c>
      <c r="AS926" s="476">
        <f ca="1">IF($AP926=1,IF(INDIRECT(ADDRESS(($AN926-1)*3+$AO926+5,$AP926+20))="",0,INDIRECT(ADDRESS(($AN926-1)*3+$AO926+5,$AP926+20))),IF(INDIRECT(ADDRESS(($AN926-1)*3+$AO926+5,$AP926+20))="",0,IF(COUNTIF(INDIRECT(ADDRESS(($AN926-1)*36+($AO926-1)*12+6,COLUMN())):INDIRECT(ADDRESS(($AN926-1)*36+($AO926-1)*12+$AP926+4,COLUMN())),INDIRECT(ADDRESS(($AN926-1)*3+$AO926+5,$AP926+20)))&gt;=1,0,INDIRECT(ADDRESS(($AN926-1)*3+$AO926+5,$AP926+20)))))</f>
        <v>0</v>
      </c>
      <c r="AT926" s="468">
        <f ca="1">COUNTIF(INDIRECT("U"&amp;(ROW()+12*(($AN926-1)*3+$AO926)-ROW())/12+5):INDIRECT("AF"&amp;(ROW()+12*(($AN926-1)*3+$AO926)-ROW())/12+5),AS926)</f>
        <v>0</v>
      </c>
      <c r="AU926" s="468">
        <f ca="1">IF(AND(AQ926+AS926&gt;0,AR926+AT926&gt;0),COUNTIF(AU$6:AU925,"&gt;0")+1,0)</f>
        <v>0</v>
      </c>
    </row>
    <row r="927" spans="40:47" x14ac:dyDescent="0.15">
      <c r="AN927" s="468">
        <v>26</v>
      </c>
      <c r="AO927" s="468">
        <v>2</v>
      </c>
      <c r="AP927" s="468">
        <v>10</v>
      </c>
      <c r="AQ927" s="476">
        <f ca="1">IF($AP927=1,IF(INDIRECT(ADDRESS(($AN927-1)*3+$AO927+5,$AP927+7))="",0,INDIRECT(ADDRESS(($AN927-1)*3+$AO927+5,$AP927+7))),IF(INDIRECT(ADDRESS(($AN927-1)*3+$AO927+5,$AP927+7))="",0,IF(COUNTIF(INDIRECT(ADDRESS(($AN927-1)*36+($AO927-1)*12+6,COLUMN())):INDIRECT(ADDRESS(($AN927-1)*36+($AO927-1)*12+$AP927+4,COLUMN())),INDIRECT(ADDRESS(($AN927-1)*3+$AO927+5,$AP927+7)))&gt;=1,0,INDIRECT(ADDRESS(($AN927-1)*3+$AO927+5,$AP927+7)))))</f>
        <v>0</v>
      </c>
      <c r="AR927" s="468">
        <f ca="1">COUNTIF(INDIRECT("H"&amp;(ROW()+12*(($AN927-1)*3+$AO927)-ROW())/12+5):INDIRECT("S"&amp;(ROW()+12*(($AN927-1)*3+$AO927)-ROW())/12+5),AQ927)</f>
        <v>0</v>
      </c>
      <c r="AS927" s="476">
        <f ca="1">IF($AP927=1,IF(INDIRECT(ADDRESS(($AN927-1)*3+$AO927+5,$AP927+20))="",0,INDIRECT(ADDRESS(($AN927-1)*3+$AO927+5,$AP927+20))),IF(INDIRECT(ADDRESS(($AN927-1)*3+$AO927+5,$AP927+20))="",0,IF(COUNTIF(INDIRECT(ADDRESS(($AN927-1)*36+($AO927-1)*12+6,COLUMN())):INDIRECT(ADDRESS(($AN927-1)*36+($AO927-1)*12+$AP927+4,COLUMN())),INDIRECT(ADDRESS(($AN927-1)*3+$AO927+5,$AP927+20)))&gt;=1,0,INDIRECT(ADDRESS(($AN927-1)*3+$AO927+5,$AP927+20)))))</f>
        <v>0</v>
      </c>
      <c r="AT927" s="468">
        <f ca="1">COUNTIF(INDIRECT("U"&amp;(ROW()+12*(($AN927-1)*3+$AO927)-ROW())/12+5):INDIRECT("AF"&amp;(ROW()+12*(($AN927-1)*3+$AO927)-ROW())/12+5),AS927)</f>
        <v>0</v>
      </c>
      <c r="AU927" s="468">
        <f ca="1">IF(AND(AQ927+AS927&gt;0,AR927+AT927&gt;0),COUNTIF(AU$6:AU926,"&gt;0")+1,0)</f>
        <v>0</v>
      </c>
    </row>
    <row r="928" spans="40:47" x14ac:dyDescent="0.15">
      <c r="AN928" s="468">
        <v>26</v>
      </c>
      <c r="AO928" s="468">
        <v>2</v>
      </c>
      <c r="AP928" s="468">
        <v>11</v>
      </c>
      <c r="AQ928" s="476">
        <f ca="1">IF($AP928=1,IF(INDIRECT(ADDRESS(($AN928-1)*3+$AO928+5,$AP928+7))="",0,INDIRECT(ADDRESS(($AN928-1)*3+$AO928+5,$AP928+7))),IF(INDIRECT(ADDRESS(($AN928-1)*3+$AO928+5,$AP928+7))="",0,IF(COUNTIF(INDIRECT(ADDRESS(($AN928-1)*36+($AO928-1)*12+6,COLUMN())):INDIRECT(ADDRESS(($AN928-1)*36+($AO928-1)*12+$AP928+4,COLUMN())),INDIRECT(ADDRESS(($AN928-1)*3+$AO928+5,$AP928+7)))&gt;=1,0,INDIRECT(ADDRESS(($AN928-1)*3+$AO928+5,$AP928+7)))))</f>
        <v>0</v>
      </c>
      <c r="AR928" s="468">
        <f ca="1">COUNTIF(INDIRECT("H"&amp;(ROW()+12*(($AN928-1)*3+$AO928)-ROW())/12+5):INDIRECT("S"&amp;(ROW()+12*(($AN928-1)*3+$AO928)-ROW())/12+5),AQ928)</f>
        <v>0</v>
      </c>
      <c r="AS928" s="476">
        <f ca="1">IF($AP928=1,IF(INDIRECT(ADDRESS(($AN928-1)*3+$AO928+5,$AP928+20))="",0,INDIRECT(ADDRESS(($AN928-1)*3+$AO928+5,$AP928+20))),IF(INDIRECT(ADDRESS(($AN928-1)*3+$AO928+5,$AP928+20))="",0,IF(COUNTIF(INDIRECT(ADDRESS(($AN928-1)*36+($AO928-1)*12+6,COLUMN())):INDIRECT(ADDRESS(($AN928-1)*36+($AO928-1)*12+$AP928+4,COLUMN())),INDIRECT(ADDRESS(($AN928-1)*3+$AO928+5,$AP928+20)))&gt;=1,0,INDIRECT(ADDRESS(($AN928-1)*3+$AO928+5,$AP928+20)))))</f>
        <v>0</v>
      </c>
      <c r="AT928" s="468">
        <f ca="1">COUNTIF(INDIRECT("U"&amp;(ROW()+12*(($AN928-1)*3+$AO928)-ROW())/12+5):INDIRECT("AF"&amp;(ROW()+12*(($AN928-1)*3+$AO928)-ROW())/12+5),AS928)</f>
        <v>0</v>
      </c>
      <c r="AU928" s="468">
        <f ca="1">IF(AND(AQ928+AS928&gt;0,AR928+AT928&gt;0),COUNTIF(AU$6:AU927,"&gt;0")+1,0)</f>
        <v>0</v>
      </c>
    </row>
    <row r="929" spans="40:47" x14ac:dyDescent="0.15">
      <c r="AN929" s="468">
        <v>26</v>
      </c>
      <c r="AO929" s="468">
        <v>2</v>
      </c>
      <c r="AP929" s="468">
        <v>12</v>
      </c>
      <c r="AQ929" s="476">
        <f ca="1">IF($AP929=1,IF(INDIRECT(ADDRESS(($AN929-1)*3+$AO929+5,$AP929+7))="",0,INDIRECT(ADDRESS(($AN929-1)*3+$AO929+5,$AP929+7))),IF(INDIRECT(ADDRESS(($AN929-1)*3+$AO929+5,$AP929+7))="",0,IF(COUNTIF(INDIRECT(ADDRESS(($AN929-1)*36+($AO929-1)*12+6,COLUMN())):INDIRECT(ADDRESS(($AN929-1)*36+($AO929-1)*12+$AP929+4,COLUMN())),INDIRECT(ADDRESS(($AN929-1)*3+$AO929+5,$AP929+7)))&gt;=1,0,INDIRECT(ADDRESS(($AN929-1)*3+$AO929+5,$AP929+7)))))</f>
        <v>0</v>
      </c>
      <c r="AR929" s="468">
        <f ca="1">COUNTIF(INDIRECT("H"&amp;(ROW()+12*(($AN929-1)*3+$AO929)-ROW())/12+5):INDIRECT("S"&amp;(ROW()+12*(($AN929-1)*3+$AO929)-ROW())/12+5),AQ929)</f>
        <v>0</v>
      </c>
      <c r="AS929" s="476">
        <f ca="1">IF($AP929=1,IF(INDIRECT(ADDRESS(($AN929-1)*3+$AO929+5,$AP929+20))="",0,INDIRECT(ADDRESS(($AN929-1)*3+$AO929+5,$AP929+20))),IF(INDIRECT(ADDRESS(($AN929-1)*3+$AO929+5,$AP929+20))="",0,IF(COUNTIF(INDIRECT(ADDRESS(($AN929-1)*36+($AO929-1)*12+6,COLUMN())):INDIRECT(ADDRESS(($AN929-1)*36+($AO929-1)*12+$AP929+4,COLUMN())),INDIRECT(ADDRESS(($AN929-1)*3+$AO929+5,$AP929+20)))&gt;=1,0,INDIRECT(ADDRESS(($AN929-1)*3+$AO929+5,$AP929+20)))))</f>
        <v>0</v>
      </c>
      <c r="AT929" s="468">
        <f ca="1">COUNTIF(INDIRECT("U"&amp;(ROW()+12*(($AN929-1)*3+$AO929)-ROW())/12+5):INDIRECT("AF"&amp;(ROW()+12*(($AN929-1)*3+$AO929)-ROW())/12+5),AS929)</f>
        <v>0</v>
      </c>
      <c r="AU929" s="468">
        <f ca="1">IF(AND(AQ929+AS929&gt;0,AR929+AT929&gt;0),COUNTIF(AU$6:AU928,"&gt;0")+1,0)</f>
        <v>0</v>
      </c>
    </row>
    <row r="930" spans="40:47" x14ac:dyDescent="0.15">
      <c r="AN930" s="468">
        <v>26</v>
      </c>
      <c r="AO930" s="468">
        <v>3</v>
      </c>
      <c r="AP930" s="468">
        <v>1</v>
      </c>
      <c r="AQ930" s="476">
        <f ca="1">IF($AP930=1,IF(INDIRECT(ADDRESS(($AN930-1)*3+$AO930+5,$AP930+7))="",0,INDIRECT(ADDRESS(($AN930-1)*3+$AO930+5,$AP930+7))),IF(INDIRECT(ADDRESS(($AN930-1)*3+$AO930+5,$AP930+7))="",0,IF(COUNTIF(INDIRECT(ADDRESS(($AN930-1)*36+($AO930-1)*12+6,COLUMN())):INDIRECT(ADDRESS(($AN930-1)*36+($AO930-1)*12+$AP930+4,COLUMN())),INDIRECT(ADDRESS(($AN930-1)*3+$AO930+5,$AP930+7)))&gt;=1,0,INDIRECT(ADDRESS(($AN930-1)*3+$AO930+5,$AP930+7)))))</f>
        <v>0</v>
      </c>
      <c r="AR930" s="468">
        <f ca="1">COUNTIF(INDIRECT("H"&amp;(ROW()+12*(($AN930-1)*3+$AO930)-ROW())/12+5):INDIRECT("S"&amp;(ROW()+12*(($AN930-1)*3+$AO930)-ROW())/12+5),AQ930)</f>
        <v>0</v>
      </c>
      <c r="AS930" s="476">
        <f ca="1">IF($AP930=1,IF(INDIRECT(ADDRESS(($AN930-1)*3+$AO930+5,$AP930+20))="",0,INDIRECT(ADDRESS(($AN930-1)*3+$AO930+5,$AP930+20))),IF(INDIRECT(ADDRESS(($AN930-1)*3+$AO930+5,$AP930+20))="",0,IF(COUNTIF(INDIRECT(ADDRESS(($AN930-1)*36+($AO930-1)*12+6,COLUMN())):INDIRECT(ADDRESS(($AN930-1)*36+($AO930-1)*12+$AP930+4,COLUMN())),INDIRECT(ADDRESS(($AN930-1)*3+$AO930+5,$AP930+20)))&gt;=1,0,INDIRECT(ADDRESS(($AN930-1)*3+$AO930+5,$AP930+20)))))</f>
        <v>0</v>
      </c>
      <c r="AT930" s="468">
        <f ca="1">COUNTIF(INDIRECT("U"&amp;(ROW()+12*(($AN930-1)*3+$AO930)-ROW())/12+5):INDIRECT("AF"&amp;(ROW()+12*(($AN930-1)*3+$AO930)-ROW())/12+5),AS930)</f>
        <v>0</v>
      </c>
      <c r="AU930" s="468">
        <f ca="1">IF(AND(AQ930+AS930&gt;0,AR930+AT930&gt;0),COUNTIF(AU$6:AU929,"&gt;0")+1,0)</f>
        <v>0</v>
      </c>
    </row>
    <row r="931" spans="40:47" x14ac:dyDescent="0.15">
      <c r="AN931" s="468">
        <v>26</v>
      </c>
      <c r="AO931" s="468">
        <v>3</v>
      </c>
      <c r="AP931" s="468">
        <v>2</v>
      </c>
      <c r="AQ931" s="476">
        <f ca="1">IF($AP931=1,IF(INDIRECT(ADDRESS(($AN931-1)*3+$AO931+5,$AP931+7))="",0,INDIRECT(ADDRESS(($AN931-1)*3+$AO931+5,$AP931+7))),IF(INDIRECT(ADDRESS(($AN931-1)*3+$AO931+5,$AP931+7))="",0,IF(COUNTIF(INDIRECT(ADDRESS(($AN931-1)*36+($AO931-1)*12+6,COLUMN())):INDIRECT(ADDRESS(($AN931-1)*36+($AO931-1)*12+$AP931+4,COLUMN())),INDIRECT(ADDRESS(($AN931-1)*3+$AO931+5,$AP931+7)))&gt;=1,0,INDIRECT(ADDRESS(($AN931-1)*3+$AO931+5,$AP931+7)))))</f>
        <v>0</v>
      </c>
      <c r="AR931" s="468">
        <f ca="1">COUNTIF(INDIRECT("H"&amp;(ROW()+12*(($AN931-1)*3+$AO931)-ROW())/12+5):INDIRECT("S"&amp;(ROW()+12*(($AN931-1)*3+$AO931)-ROW())/12+5),AQ931)</f>
        <v>0</v>
      </c>
      <c r="AS931" s="476">
        <f ca="1">IF($AP931=1,IF(INDIRECT(ADDRESS(($AN931-1)*3+$AO931+5,$AP931+20))="",0,INDIRECT(ADDRESS(($AN931-1)*3+$AO931+5,$AP931+20))),IF(INDIRECT(ADDRESS(($AN931-1)*3+$AO931+5,$AP931+20))="",0,IF(COUNTIF(INDIRECT(ADDRESS(($AN931-1)*36+($AO931-1)*12+6,COLUMN())):INDIRECT(ADDRESS(($AN931-1)*36+($AO931-1)*12+$AP931+4,COLUMN())),INDIRECT(ADDRESS(($AN931-1)*3+$AO931+5,$AP931+20)))&gt;=1,0,INDIRECT(ADDRESS(($AN931-1)*3+$AO931+5,$AP931+20)))))</f>
        <v>0</v>
      </c>
      <c r="AT931" s="468">
        <f ca="1">COUNTIF(INDIRECT("U"&amp;(ROW()+12*(($AN931-1)*3+$AO931)-ROW())/12+5):INDIRECT("AF"&amp;(ROW()+12*(($AN931-1)*3+$AO931)-ROW())/12+5),AS931)</f>
        <v>0</v>
      </c>
      <c r="AU931" s="468">
        <f ca="1">IF(AND(AQ931+AS931&gt;0,AR931+AT931&gt;0),COUNTIF(AU$6:AU930,"&gt;0")+1,0)</f>
        <v>0</v>
      </c>
    </row>
    <row r="932" spans="40:47" x14ac:dyDescent="0.15">
      <c r="AN932" s="468">
        <v>26</v>
      </c>
      <c r="AO932" s="468">
        <v>3</v>
      </c>
      <c r="AP932" s="468">
        <v>3</v>
      </c>
      <c r="AQ932" s="476">
        <f ca="1">IF($AP932=1,IF(INDIRECT(ADDRESS(($AN932-1)*3+$AO932+5,$AP932+7))="",0,INDIRECT(ADDRESS(($AN932-1)*3+$AO932+5,$AP932+7))),IF(INDIRECT(ADDRESS(($AN932-1)*3+$AO932+5,$AP932+7))="",0,IF(COUNTIF(INDIRECT(ADDRESS(($AN932-1)*36+($AO932-1)*12+6,COLUMN())):INDIRECT(ADDRESS(($AN932-1)*36+($AO932-1)*12+$AP932+4,COLUMN())),INDIRECT(ADDRESS(($AN932-1)*3+$AO932+5,$AP932+7)))&gt;=1,0,INDIRECT(ADDRESS(($AN932-1)*3+$AO932+5,$AP932+7)))))</f>
        <v>0</v>
      </c>
      <c r="AR932" s="468">
        <f ca="1">COUNTIF(INDIRECT("H"&amp;(ROW()+12*(($AN932-1)*3+$AO932)-ROW())/12+5):INDIRECT("S"&amp;(ROW()+12*(($AN932-1)*3+$AO932)-ROW())/12+5),AQ932)</f>
        <v>0</v>
      </c>
      <c r="AS932" s="476">
        <f ca="1">IF($AP932=1,IF(INDIRECT(ADDRESS(($AN932-1)*3+$AO932+5,$AP932+20))="",0,INDIRECT(ADDRESS(($AN932-1)*3+$AO932+5,$AP932+20))),IF(INDIRECT(ADDRESS(($AN932-1)*3+$AO932+5,$AP932+20))="",0,IF(COUNTIF(INDIRECT(ADDRESS(($AN932-1)*36+($AO932-1)*12+6,COLUMN())):INDIRECT(ADDRESS(($AN932-1)*36+($AO932-1)*12+$AP932+4,COLUMN())),INDIRECT(ADDRESS(($AN932-1)*3+$AO932+5,$AP932+20)))&gt;=1,0,INDIRECT(ADDRESS(($AN932-1)*3+$AO932+5,$AP932+20)))))</f>
        <v>0</v>
      </c>
      <c r="AT932" s="468">
        <f ca="1">COUNTIF(INDIRECT("U"&amp;(ROW()+12*(($AN932-1)*3+$AO932)-ROW())/12+5):INDIRECT("AF"&amp;(ROW()+12*(($AN932-1)*3+$AO932)-ROW())/12+5),AS932)</f>
        <v>0</v>
      </c>
      <c r="AU932" s="468">
        <f ca="1">IF(AND(AQ932+AS932&gt;0,AR932+AT932&gt;0),COUNTIF(AU$6:AU931,"&gt;0")+1,0)</f>
        <v>0</v>
      </c>
    </row>
    <row r="933" spans="40:47" x14ac:dyDescent="0.15">
      <c r="AN933" s="468">
        <v>26</v>
      </c>
      <c r="AO933" s="468">
        <v>3</v>
      </c>
      <c r="AP933" s="468">
        <v>4</v>
      </c>
      <c r="AQ933" s="476">
        <f ca="1">IF($AP933=1,IF(INDIRECT(ADDRESS(($AN933-1)*3+$AO933+5,$AP933+7))="",0,INDIRECT(ADDRESS(($AN933-1)*3+$AO933+5,$AP933+7))),IF(INDIRECT(ADDRESS(($AN933-1)*3+$AO933+5,$AP933+7))="",0,IF(COUNTIF(INDIRECT(ADDRESS(($AN933-1)*36+($AO933-1)*12+6,COLUMN())):INDIRECT(ADDRESS(($AN933-1)*36+($AO933-1)*12+$AP933+4,COLUMN())),INDIRECT(ADDRESS(($AN933-1)*3+$AO933+5,$AP933+7)))&gt;=1,0,INDIRECT(ADDRESS(($AN933-1)*3+$AO933+5,$AP933+7)))))</f>
        <v>0</v>
      </c>
      <c r="AR933" s="468">
        <f ca="1">COUNTIF(INDIRECT("H"&amp;(ROW()+12*(($AN933-1)*3+$AO933)-ROW())/12+5):INDIRECT("S"&amp;(ROW()+12*(($AN933-1)*3+$AO933)-ROW())/12+5),AQ933)</f>
        <v>0</v>
      </c>
      <c r="AS933" s="476">
        <f ca="1">IF($AP933=1,IF(INDIRECT(ADDRESS(($AN933-1)*3+$AO933+5,$AP933+20))="",0,INDIRECT(ADDRESS(($AN933-1)*3+$AO933+5,$AP933+20))),IF(INDIRECT(ADDRESS(($AN933-1)*3+$AO933+5,$AP933+20))="",0,IF(COUNTIF(INDIRECT(ADDRESS(($AN933-1)*36+($AO933-1)*12+6,COLUMN())):INDIRECT(ADDRESS(($AN933-1)*36+($AO933-1)*12+$AP933+4,COLUMN())),INDIRECT(ADDRESS(($AN933-1)*3+$AO933+5,$AP933+20)))&gt;=1,0,INDIRECT(ADDRESS(($AN933-1)*3+$AO933+5,$AP933+20)))))</f>
        <v>0</v>
      </c>
      <c r="AT933" s="468">
        <f ca="1">COUNTIF(INDIRECT("U"&amp;(ROW()+12*(($AN933-1)*3+$AO933)-ROW())/12+5):INDIRECT("AF"&amp;(ROW()+12*(($AN933-1)*3+$AO933)-ROW())/12+5),AS933)</f>
        <v>0</v>
      </c>
      <c r="AU933" s="468">
        <f ca="1">IF(AND(AQ933+AS933&gt;0,AR933+AT933&gt;0),COUNTIF(AU$6:AU932,"&gt;0")+1,0)</f>
        <v>0</v>
      </c>
    </row>
    <row r="934" spans="40:47" x14ac:dyDescent="0.15">
      <c r="AN934" s="468">
        <v>26</v>
      </c>
      <c r="AO934" s="468">
        <v>3</v>
      </c>
      <c r="AP934" s="468">
        <v>5</v>
      </c>
      <c r="AQ934" s="476">
        <f ca="1">IF($AP934=1,IF(INDIRECT(ADDRESS(($AN934-1)*3+$AO934+5,$AP934+7))="",0,INDIRECT(ADDRESS(($AN934-1)*3+$AO934+5,$AP934+7))),IF(INDIRECT(ADDRESS(($AN934-1)*3+$AO934+5,$AP934+7))="",0,IF(COUNTIF(INDIRECT(ADDRESS(($AN934-1)*36+($AO934-1)*12+6,COLUMN())):INDIRECT(ADDRESS(($AN934-1)*36+($AO934-1)*12+$AP934+4,COLUMN())),INDIRECT(ADDRESS(($AN934-1)*3+$AO934+5,$AP934+7)))&gt;=1,0,INDIRECT(ADDRESS(($AN934-1)*3+$AO934+5,$AP934+7)))))</f>
        <v>0</v>
      </c>
      <c r="AR934" s="468">
        <f ca="1">COUNTIF(INDIRECT("H"&amp;(ROW()+12*(($AN934-1)*3+$AO934)-ROW())/12+5):INDIRECT("S"&amp;(ROW()+12*(($AN934-1)*3+$AO934)-ROW())/12+5),AQ934)</f>
        <v>0</v>
      </c>
      <c r="AS934" s="476">
        <f ca="1">IF($AP934=1,IF(INDIRECT(ADDRESS(($AN934-1)*3+$AO934+5,$AP934+20))="",0,INDIRECT(ADDRESS(($AN934-1)*3+$AO934+5,$AP934+20))),IF(INDIRECT(ADDRESS(($AN934-1)*3+$AO934+5,$AP934+20))="",0,IF(COUNTIF(INDIRECT(ADDRESS(($AN934-1)*36+($AO934-1)*12+6,COLUMN())):INDIRECT(ADDRESS(($AN934-1)*36+($AO934-1)*12+$AP934+4,COLUMN())),INDIRECT(ADDRESS(($AN934-1)*3+$AO934+5,$AP934+20)))&gt;=1,0,INDIRECT(ADDRESS(($AN934-1)*3+$AO934+5,$AP934+20)))))</f>
        <v>0</v>
      </c>
      <c r="AT934" s="468">
        <f ca="1">COUNTIF(INDIRECT("U"&amp;(ROW()+12*(($AN934-1)*3+$AO934)-ROW())/12+5):INDIRECT("AF"&amp;(ROW()+12*(($AN934-1)*3+$AO934)-ROW())/12+5),AS934)</f>
        <v>0</v>
      </c>
      <c r="AU934" s="468">
        <f ca="1">IF(AND(AQ934+AS934&gt;0,AR934+AT934&gt;0),COUNTIF(AU$6:AU933,"&gt;0")+1,0)</f>
        <v>0</v>
      </c>
    </row>
    <row r="935" spans="40:47" x14ac:dyDescent="0.15">
      <c r="AN935" s="468">
        <v>26</v>
      </c>
      <c r="AO935" s="468">
        <v>3</v>
      </c>
      <c r="AP935" s="468">
        <v>6</v>
      </c>
      <c r="AQ935" s="476">
        <f ca="1">IF($AP935=1,IF(INDIRECT(ADDRESS(($AN935-1)*3+$AO935+5,$AP935+7))="",0,INDIRECT(ADDRESS(($AN935-1)*3+$AO935+5,$AP935+7))),IF(INDIRECT(ADDRESS(($AN935-1)*3+$AO935+5,$AP935+7))="",0,IF(COUNTIF(INDIRECT(ADDRESS(($AN935-1)*36+($AO935-1)*12+6,COLUMN())):INDIRECT(ADDRESS(($AN935-1)*36+($AO935-1)*12+$AP935+4,COLUMN())),INDIRECT(ADDRESS(($AN935-1)*3+$AO935+5,$AP935+7)))&gt;=1,0,INDIRECT(ADDRESS(($AN935-1)*3+$AO935+5,$AP935+7)))))</f>
        <v>0</v>
      </c>
      <c r="AR935" s="468">
        <f ca="1">COUNTIF(INDIRECT("H"&amp;(ROW()+12*(($AN935-1)*3+$AO935)-ROW())/12+5):INDIRECT("S"&amp;(ROW()+12*(($AN935-1)*3+$AO935)-ROW())/12+5),AQ935)</f>
        <v>0</v>
      </c>
      <c r="AS935" s="476">
        <f ca="1">IF($AP935=1,IF(INDIRECT(ADDRESS(($AN935-1)*3+$AO935+5,$AP935+20))="",0,INDIRECT(ADDRESS(($AN935-1)*3+$AO935+5,$AP935+20))),IF(INDIRECT(ADDRESS(($AN935-1)*3+$AO935+5,$AP935+20))="",0,IF(COUNTIF(INDIRECT(ADDRESS(($AN935-1)*36+($AO935-1)*12+6,COLUMN())):INDIRECT(ADDRESS(($AN935-1)*36+($AO935-1)*12+$AP935+4,COLUMN())),INDIRECT(ADDRESS(($AN935-1)*3+$AO935+5,$AP935+20)))&gt;=1,0,INDIRECT(ADDRESS(($AN935-1)*3+$AO935+5,$AP935+20)))))</f>
        <v>0</v>
      </c>
      <c r="AT935" s="468">
        <f ca="1">COUNTIF(INDIRECT("U"&amp;(ROW()+12*(($AN935-1)*3+$AO935)-ROW())/12+5):INDIRECT("AF"&amp;(ROW()+12*(($AN935-1)*3+$AO935)-ROW())/12+5),AS935)</f>
        <v>0</v>
      </c>
      <c r="AU935" s="468">
        <f ca="1">IF(AND(AQ935+AS935&gt;0,AR935+AT935&gt;0),COUNTIF(AU$6:AU934,"&gt;0")+1,0)</f>
        <v>0</v>
      </c>
    </row>
    <row r="936" spans="40:47" x14ac:dyDescent="0.15">
      <c r="AN936" s="468">
        <v>26</v>
      </c>
      <c r="AO936" s="468">
        <v>3</v>
      </c>
      <c r="AP936" s="468">
        <v>7</v>
      </c>
      <c r="AQ936" s="476">
        <f ca="1">IF($AP936=1,IF(INDIRECT(ADDRESS(($AN936-1)*3+$AO936+5,$AP936+7))="",0,INDIRECT(ADDRESS(($AN936-1)*3+$AO936+5,$AP936+7))),IF(INDIRECT(ADDRESS(($AN936-1)*3+$AO936+5,$AP936+7))="",0,IF(COUNTIF(INDIRECT(ADDRESS(($AN936-1)*36+($AO936-1)*12+6,COLUMN())):INDIRECT(ADDRESS(($AN936-1)*36+($AO936-1)*12+$AP936+4,COLUMN())),INDIRECT(ADDRESS(($AN936-1)*3+$AO936+5,$AP936+7)))&gt;=1,0,INDIRECT(ADDRESS(($AN936-1)*3+$AO936+5,$AP936+7)))))</f>
        <v>0</v>
      </c>
      <c r="AR936" s="468">
        <f ca="1">COUNTIF(INDIRECT("H"&amp;(ROW()+12*(($AN936-1)*3+$AO936)-ROW())/12+5):INDIRECT("S"&amp;(ROW()+12*(($AN936-1)*3+$AO936)-ROW())/12+5),AQ936)</f>
        <v>0</v>
      </c>
      <c r="AS936" s="476">
        <f ca="1">IF($AP936=1,IF(INDIRECT(ADDRESS(($AN936-1)*3+$AO936+5,$AP936+20))="",0,INDIRECT(ADDRESS(($AN936-1)*3+$AO936+5,$AP936+20))),IF(INDIRECT(ADDRESS(($AN936-1)*3+$AO936+5,$AP936+20))="",0,IF(COUNTIF(INDIRECT(ADDRESS(($AN936-1)*36+($AO936-1)*12+6,COLUMN())):INDIRECT(ADDRESS(($AN936-1)*36+($AO936-1)*12+$AP936+4,COLUMN())),INDIRECT(ADDRESS(($AN936-1)*3+$AO936+5,$AP936+20)))&gt;=1,0,INDIRECT(ADDRESS(($AN936-1)*3+$AO936+5,$AP936+20)))))</f>
        <v>0</v>
      </c>
      <c r="AT936" s="468">
        <f ca="1">COUNTIF(INDIRECT("U"&amp;(ROW()+12*(($AN936-1)*3+$AO936)-ROW())/12+5):INDIRECT("AF"&amp;(ROW()+12*(($AN936-1)*3+$AO936)-ROW())/12+5),AS936)</f>
        <v>0</v>
      </c>
      <c r="AU936" s="468">
        <f ca="1">IF(AND(AQ936+AS936&gt;0,AR936+AT936&gt;0),COUNTIF(AU$6:AU935,"&gt;0")+1,0)</f>
        <v>0</v>
      </c>
    </row>
    <row r="937" spans="40:47" x14ac:dyDescent="0.15">
      <c r="AN937" s="468">
        <v>26</v>
      </c>
      <c r="AO937" s="468">
        <v>3</v>
      </c>
      <c r="AP937" s="468">
        <v>8</v>
      </c>
      <c r="AQ937" s="476">
        <f ca="1">IF($AP937=1,IF(INDIRECT(ADDRESS(($AN937-1)*3+$AO937+5,$AP937+7))="",0,INDIRECT(ADDRESS(($AN937-1)*3+$AO937+5,$AP937+7))),IF(INDIRECT(ADDRESS(($AN937-1)*3+$AO937+5,$AP937+7))="",0,IF(COUNTIF(INDIRECT(ADDRESS(($AN937-1)*36+($AO937-1)*12+6,COLUMN())):INDIRECT(ADDRESS(($AN937-1)*36+($AO937-1)*12+$AP937+4,COLUMN())),INDIRECT(ADDRESS(($AN937-1)*3+$AO937+5,$AP937+7)))&gt;=1,0,INDIRECT(ADDRESS(($AN937-1)*3+$AO937+5,$AP937+7)))))</f>
        <v>0</v>
      </c>
      <c r="AR937" s="468">
        <f ca="1">COUNTIF(INDIRECT("H"&amp;(ROW()+12*(($AN937-1)*3+$AO937)-ROW())/12+5):INDIRECT("S"&amp;(ROW()+12*(($AN937-1)*3+$AO937)-ROW())/12+5),AQ937)</f>
        <v>0</v>
      </c>
      <c r="AS937" s="476">
        <f ca="1">IF($AP937=1,IF(INDIRECT(ADDRESS(($AN937-1)*3+$AO937+5,$AP937+20))="",0,INDIRECT(ADDRESS(($AN937-1)*3+$AO937+5,$AP937+20))),IF(INDIRECT(ADDRESS(($AN937-1)*3+$AO937+5,$AP937+20))="",0,IF(COUNTIF(INDIRECT(ADDRESS(($AN937-1)*36+($AO937-1)*12+6,COLUMN())):INDIRECT(ADDRESS(($AN937-1)*36+($AO937-1)*12+$AP937+4,COLUMN())),INDIRECT(ADDRESS(($AN937-1)*3+$AO937+5,$AP937+20)))&gt;=1,0,INDIRECT(ADDRESS(($AN937-1)*3+$AO937+5,$AP937+20)))))</f>
        <v>0</v>
      </c>
      <c r="AT937" s="468">
        <f ca="1">COUNTIF(INDIRECT("U"&amp;(ROW()+12*(($AN937-1)*3+$AO937)-ROW())/12+5):INDIRECT("AF"&amp;(ROW()+12*(($AN937-1)*3+$AO937)-ROW())/12+5),AS937)</f>
        <v>0</v>
      </c>
      <c r="AU937" s="468">
        <f ca="1">IF(AND(AQ937+AS937&gt;0,AR937+AT937&gt;0),COUNTIF(AU$6:AU936,"&gt;0")+1,0)</f>
        <v>0</v>
      </c>
    </row>
    <row r="938" spans="40:47" x14ac:dyDescent="0.15">
      <c r="AN938" s="468">
        <v>26</v>
      </c>
      <c r="AO938" s="468">
        <v>3</v>
      </c>
      <c r="AP938" s="468">
        <v>9</v>
      </c>
      <c r="AQ938" s="476">
        <f ca="1">IF($AP938=1,IF(INDIRECT(ADDRESS(($AN938-1)*3+$AO938+5,$AP938+7))="",0,INDIRECT(ADDRESS(($AN938-1)*3+$AO938+5,$AP938+7))),IF(INDIRECT(ADDRESS(($AN938-1)*3+$AO938+5,$AP938+7))="",0,IF(COUNTIF(INDIRECT(ADDRESS(($AN938-1)*36+($AO938-1)*12+6,COLUMN())):INDIRECT(ADDRESS(($AN938-1)*36+($AO938-1)*12+$AP938+4,COLUMN())),INDIRECT(ADDRESS(($AN938-1)*3+$AO938+5,$AP938+7)))&gt;=1,0,INDIRECT(ADDRESS(($AN938-1)*3+$AO938+5,$AP938+7)))))</f>
        <v>0</v>
      </c>
      <c r="AR938" s="468">
        <f ca="1">COUNTIF(INDIRECT("H"&amp;(ROW()+12*(($AN938-1)*3+$AO938)-ROW())/12+5):INDIRECT("S"&amp;(ROW()+12*(($AN938-1)*3+$AO938)-ROW())/12+5),AQ938)</f>
        <v>0</v>
      </c>
      <c r="AS938" s="476">
        <f ca="1">IF($AP938=1,IF(INDIRECT(ADDRESS(($AN938-1)*3+$AO938+5,$AP938+20))="",0,INDIRECT(ADDRESS(($AN938-1)*3+$AO938+5,$AP938+20))),IF(INDIRECT(ADDRESS(($AN938-1)*3+$AO938+5,$AP938+20))="",0,IF(COUNTIF(INDIRECT(ADDRESS(($AN938-1)*36+($AO938-1)*12+6,COLUMN())):INDIRECT(ADDRESS(($AN938-1)*36+($AO938-1)*12+$AP938+4,COLUMN())),INDIRECT(ADDRESS(($AN938-1)*3+$AO938+5,$AP938+20)))&gt;=1,0,INDIRECT(ADDRESS(($AN938-1)*3+$AO938+5,$AP938+20)))))</f>
        <v>0</v>
      </c>
      <c r="AT938" s="468">
        <f ca="1">COUNTIF(INDIRECT("U"&amp;(ROW()+12*(($AN938-1)*3+$AO938)-ROW())/12+5):INDIRECT("AF"&amp;(ROW()+12*(($AN938-1)*3+$AO938)-ROW())/12+5),AS938)</f>
        <v>0</v>
      </c>
      <c r="AU938" s="468">
        <f ca="1">IF(AND(AQ938+AS938&gt;0,AR938+AT938&gt;0),COUNTIF(AU$6:AU937,"&gt;0")+1,0)</f>
        <v>0</v>
      </c>
    </row>
    <row r="939" spans="40:47" x14ac:dyDescent="0.15">
      <c r="AN939" s="468">
        <v>26</v>
      </c>
      <c r="AO939" s="468">
        <v>3</v>
      </c>
      <c r="AP939" s="468">
        <v>10</v>
      </c>
      <c r="AQ939" s="476">
        <f ca="1">IF($AP939=1,IF(INDIRECT(ADDRESS(($AN939-1)*3+$AO939+5,$AP939+7))="",0,INDIRECT(ADDRESS(($AN939-1)*3+$AO939+5,$AP939+7))),IF(INDIRECT(ADDRESS(($AN939-1)*3+$AO939+5,$AP939+7))="",0,IF(COUNTIF(INDIRECT(ADDRESS(($AN939-1)*36+($AO939-1)*12+6,COLUMN())):INDIRECT(ADDRESS(($AN939-1)*36+($AO939-1)*12+$AP939+4,COLUMN())),INDIRECT(ADDRESS(($AN939-1)*3+$AO939+5,$AP939+7)))&gt;=1,0,INDIRECT(ADDRESS(($AN939-1)*3+$AO939+5,$AP939+7)))))</f>
        <v>0</v>
      </c>
      <c r="AR939" s="468">
        <f ca="1">COUNTIF(INDIRECT("H"&amp;(ROW()+12*(($AN939-1)*3+$AO939)-ROW())/12+5):INDIRECT("S"&amp;(ROW()+12*(($AN939-1)*3+$AO939)-ROW())/12+5),AQ939)</f>
        <v>0</v>
      </c>
      <c r="AS939" s="476">
        <f ca="1">IF($AP939=1,IF(INDIRECT(ADDRESS(($AN939-1)*3+$AO939+5,$AP939+20))="",0,INDIRECT(ADDRESS(($AN939-1)*3+$AO939+5,$AP939+20))),IF(INDIRECT(ADDRESS(($AN939-1)*3+$AO939+5,$AP939+20))="",0,IF(COUNTIF(INDIRECT(ADDRESS(($AN939-1)*36+($AO939-1)*12+6,COLUMN())):INDIRECT(ADDRESS(($AN939-1)*36+($AO939-1)*12+$AP939+4,COLUMN())),INDIRECT(ADDRESS(($AN939-1)*3+$AO939+5,$AP939+20)))&gt;=1,0,INDIRECT(ADDRESS(($AN939-1)*3+$AO939+5,$AP939+20)))))</f>
        <v>0</v>
      </c>
      <c r="AT939" s="468">
        <f ca="1">COUNTIF(INDIRECT("U"&amp;(ROW()+12*(($AN939-1)*3+$AO939)-ROW())/12+5):INDIRECT("AF"&amp;(ROW()+12*(($AN939-1)*3+$AO939)-ROW())/12+5),AS939)</f>
        <v>0</v>
      </c>
      <c r="AU939" s="468">
        <f ca="1">IF(AND(AQ939+AS939&gt;0,AR939+AT939&gt;0),COUNTIF(AU$6:AU938,"&gt;0")+1,0)</f>
        <v>0</v>
      </c>
    </row>
    <row r="940" spans="40:47" x14ac:dyDescent="0.15">
      <c r="AN940" s="468">
        <v>26</v>
      </c>
      <c r="AO940" s="468">
        <v>3</v>
      </c>
      <c r="AP940" s="468">
        <v>11</v>
      </c>
      <c r="AQ940" s="476">
        <f ca="1">IF($AP940=1,IF(INDIRECT(ADDRESS(($AN940-1)*3+$AO940+5,$AP940+7))="",0,INDIRECT(ADDRESS(($AN940-1)*3+$AO940+5,$AP940+7))),IF(INDIRECT(ADDRESS(($AN940-1)*3+$AO940+5,$AP940+7))="",0,IF(COUNTIF(INDIRECT(ADDRESS(($AN940-1)*36+($AO940-1)*12+6,COLUMN())):INDIRECT(ADDRESS(($AN940-1)*36+($AO940-1)*12+$AP940+4,COLUMN())),INDIRECT(ADDRESS(($AN940-1)*3+$AO940+5,$AP940+7)))&gt;=1,0,INDIRECT(ADDRESS(($AN940-1)*3+$AO940+5,$AP940+7)))))</f>
        <v>0</v>
      </c>
      <c r="AR940" s="468">
        <f ca="1">COUNTIF(INDIRECT("H"&amp;(ROW()+12*(($AN940-1)*3+$AO940)-ROW())/12+5):INDIRECT("S"&amp;(ROW()+12*(($AN940-1)*3+$AO940)-ROW())/12+5),AQ940)</f>
        <v>0</v>
      </c>
      <c r="AS940" s="476">
        <f ca="1">IF($AP940=1,IF(INDIRECT(ADDRESS(($AN940-1)*3+$AO940+5,$AP940+20))="",0,INDIRECT(ADDRESS(($AN940-1)*3+$AO940+5,$AP940+20))),IF(INDIRECT(ADDRESS(($AN940-1)*3+$AO940+5,$AP940+20))="",0,IF(COUNTIF(INDIRECT(ADDRESS(($AN940-1)*36+($AO940-1)*12+6,COLUMN())):INDIRECT(ADDRESS(($AN940-1)*36+($AO940-1)*12+$AP940+4,COLUMN())),INDIRECT(ADDRESS(($AN940-1)*3+$AO940+5,$AP940+20)))&gt;=1,0,INDIRECT(ADDRESS(($AN940-1)*3+$AO940+5,$AP940+20)))))</f>
        <v>0</v>
      </c>
      <c r="AT940" s="468">
        <f ca="1">COUNTIF(INDIRECT("U"&amp;(ROW()+12*(($AN940-1)*3+$AO940)-ROW())/12+5):INDIRECT("AF"&amp;(ROW()+12*(($AN940-1)*3+$AO940)-ROW())/12+5),AS940)</f>
        <v>0</v>
      </c>
      <c r="AU940" s="468">
        <f ca="1">IF(AND(AQ940+AS940&gt;0,AR940+AT940&gt;0),COUNTIF(AU$6:AU939,"&gt;0")+1,0)</f>
        <v>0</v>
      </c>
    </row>
    <row r="941" spans="40:47" x14ac:dyDescent="0.15">
      <c r="AN941" s="468">
        <v>26</v>
      </c>
      <c r="AO941" s="468">
        <v>3</v>
      </c>
      <c r="AP941" s="468">
        <v>12</v>
      </c>
      <c r="AQ941" s="476">
        <f ca="1">IF($AP941=1,IF(INDIRECT(ADDRESS(($AN941-1)*3+$AO941+5,$AP941+7))="",0,INDIRECT(ADDRESS(($AN941-1)*3+$AO941+5,$AP941+7))),IF(INDIRECT(ADDRESS(($AN941-1)*3+$AO941+5,$AP941+7))="",0,IF(COUNTIF(INDIRECT(ADDRESS(($AN941-1)*36+($AO941-1)*12+6,COLUMN())):INDIRECT(ADDRESS(($AN941-1)*36+($AO941-1)*12+$AP941+4,COLUMN())),INDIRECT(ADDRESS(($AN941-1)*3+$AO941+5,$AP941+7)))&gt;=1,0,INDIRECT(ADDRESS(($AN941-1)*3+$AO941+5,$AP941+7)))))</f>
        <v>0</v>
      </c>
      <c r="AR941" s="468">
        <f ca="1">COUNTIF(INDIRECT("H"&amp;(ROW()+12*(($AN941-1)*3+$AO941)-ROW())/12+5):INDIRECT("S"&amp;(ROW()+12*(($AN941-1)*3+$AO941)-ROW())/12+5),AQ941)</f>
        <v>0</v>
      </c>
      <c r="AS941" s="476">
        <f ca="1">IF($AP941=1,IF(INDIRECT(ADDRESS(($AN941-1)*3+$AO941+5,$AP941+20))="",0,INDIRECT(ADDRESS(($AN941-1)*3+$AO941+5,$AP941+20))),IF(INDIRECT(ADDRESS(($AN941-1)*3+$AO941+5,$AP941+20))="",0,IF(COUNTIF(INDIRECT(ADDRESS(($AN941-1)*36+($AO941-1)*12+6,COLUMN())):INDIRECT(ADDRESS(($AN941-1)*36+($AO941-1)*12+$AP941+4,COLUMN())),INDIRECT(ADDRESS(($AN941-1)*3+$AO941+5,$AP941+20)))&gt;=1,0,INDIRECT(ADDRESS(($AN941-1)*3+$AO941+5,$AP941+20)))))</f>
        <v>0</v>
      </c>
      <c r="AT941" s="468">
        <f ca="1">COUNTIF(INDIRECT("U"&amp;(ROW()+12*(($AN941-1)*3+$AO941)-ROW())/12+5):INDIRECT("AF"&amp;(ROW()+12*(($AN941-1)*3+$AO941)-ROW())/12+5),AS941)</f>
        <v>0</v>
      </c>
      <c r="AU941" s="468">
        <f ca="1">IF(AND(AQ941+AS941&gt;0,AR941+AT941&gt;0),COUNTIF(AU$6:AU940,"&gt;0")+1,0)</f>
        <v>0</v>
      </c>
    </row>
    <row r="942" spans="40:47" x14ac:dyDescent="0.15">
      <c r="AN942" s="468">
        <v>27</v>
      </c>
      <c r="AO942" s="468">
        <v>1</v>
      </c>
      <c r="AP942" s="468">
        <v>1</v>
      </c>
      <c r="AQ942" s="476">
        <f ca="1">IF($AP942=1,IF(INDIRECT(ADDRESS(($AN942-1)*3+$AO942+5,$AP942+7))="",0,INDIRECT(ADDRESS(($AN942-1)*3+$AO942+5,$AP942+7))),IF(INDIRECT(ADDRESS(($AN942-1)*3+$AO942+5,$AP942+7))="",0,IF(COUNTIF(INDIRECT(ADDRESS(($AN942-1)*36+($AO942-1)*12+6,COLUMN())):INDIRECT(ADDRESS(($AN942-1)*36+($AO942-1)*12+$AP942+4,COLUMN())),INDIRECT(ADDRESS(($AN942-1)*3+$AO942+5,$AP942+7)))&gt;=1,0,INDIRECT(ADDRESS(($AN942-1)*3+$AO942+5,$AP942+7)))))</f>
        <v>0</v>
      </c>
      <c r="AR942" s="468">
        <f ca="1">COUNTIF(INDIRECT("H"&amp;(ROW()+12*(($AN942-1)*3+$AO942)-ROW())/12+5):INDIRECT("S"&amp;(ROW()+12*(($AN942-1)*3+$AO942)-ROW())/12+5),AQ942)</f>
        <v>0</v>
      </c>
      <c r="AS942" s="476">
        <f ca="1">IF($AP942=1,IF(INDIRECT(ADDRESS(($AN942-1)*3+$AO942+5,$AP942+20))="",0,INDIRECT(ADDRESS(($AN942-1)*3+$AO942+5,$AP942+20))),IF(INDIRECT(ADDRESS(($AN942-1)*3+$AO942+5,$AP942+20))="",0,IF(COUNTIF(INDIRECT(ADDRESS(($AN942-1)*36+($AO942-1)*12+6,COLUMN())):INDIRECT(ADDRESS(($AN942-1)*36+($AO942-1)*12+$AP942+4,COLUMN())),INDIRECT(ADDRESS(($AN942-1)*3+$AO942+5,$AP942+20)))&gt;=1,0,INDIRECT(ADDRESS(($AN942-1)*3+$AO942+5,$AP942+20)))))</f>
        <v>0</v>
      </c>
      <c r="AT942" s="468">
        <f ca="1">COUNTIF(INDIRECT("U"&amp;(ROW()+12*(($AN942-1)*3+$AO942)-ROW())/12+5):INDIRECT("AF"&amp;(ROW()+12*(($AN942-1)*3+$AO942)-ROW())/12+5),AS942)</f>
        <v>0</v>
      </c>
      <c r="AU942" s="468">
        <f ca="1">IF(AND(AQ942+AS942&gt;0,AR942+AT942&gt;0),COUNTIF(AU$6:AU941,"&gt;0")+1,0)</f>
        <v>0</v>
      </c>
    </row>
    <row r="943" spans="40:47" x14ac:dyDescent="0.15">
      <c r="AN943" s="468">
        <v>27</v>
      </c>
      <c r="AO943" s="468">
        <v>1</v>
      </c>
      <c r="AP943" s="468">
        <v>2</v>
      </c>
      <c r="AQ943" s="476">
        <f ca="1">IF($AP943=1,IF(INDIRECT(ADDRESS(($AN943-1)*3+$AO943+5,$AP943+7))="",0,INDIRECT(ADDRESS(($AN943-1)*3+$AO943+5,$AP943+7))),IF(INDIRECT(ADDRESS(($AN943-1)*3+$AO943+5,$AP943+7))="",0,IF(COUNTIF(INDIRECT(ADDRESS(($AN943-1)*36+($AO943-1)*12+6,COLUMN())):INDIRECT(ADDRESS(($AN943-1)*36+($AO943-1)*12+$AP943+4,COLUMN())),INDIRECT(ADDRESS(($AN943-1)*3+$AO943+5,$AP943+7)))&gt;=1,0,INDIRECT(ADDRESS(($AN943-1)*3+$AO943+5,$AP943+7)))))</f>
        <v>0</v>
      </c>
      <c r="AR943" s="468">
        <f ca="1">COUNTIF(INDIRECT("H"&amp;(ROW()+12*(($AN943-1)*3+$AO943)-ROW())/12+5):INDIRECT("S"&amp;(ROW()+12*(($AN943-1)*3+$AO943)-ROW())/12+5),AQ943)</f>
        <v>0</v>
      </c>
      <c r="AS943" s="476">
        <f ca="1">IF($AP943=1,IF(INDIRECT(ADDRESS(($AN943-1)*3+$AO943+5,$AP943+20))="",0,INDIRECT(ADDRESS(($AN943-1)*3+$AO943+5,$AP943+20))),IF(INDIRECT(ADDRESS(($AN943-1)*3+$AO943+5,$AP943+20))="",0,IF(COUNTIF(INDIRECT(ADDRESS(($AN943-1)*36+($AO943-1)*12+6,COLUMN())):INDIRECT(ADDRESS(($AN943-1)*36+($AO943-1)*12+$AP943+4,COLUMN())),INDIRECT(ADDRESS(($AN943-1)*3+$AO943+5,$AP943+20)))&gt;=1,0,INDIRECT(ADDRESS(($AN943-1)*3+$AO943+5,$AP943+20)))))</f>
        <v>0</v>
      </c>
      <c r="AT943" s="468">
        <f ca="1">COUNTIF(INDIRECT("U"&amp;(ROW()+12*(($AN943-1)*3+$AO943)-ROW())/12+5):INDIRECT("AF"&amp;(ROW()+12*(($AN943-1)*3+$AO943)-ROW())/12+5),AS943)</f>
        <v>0</v>
      </c>
      <c r="AU943" s="468">
        <f ca="1">IF(AND(AQ943+AS943&gt;0,AR943+AT943&gt;0),COUNTIF(AU$6:AU942,"&gt;0")+1,0)</f>
        <v>0</v>
      </c>
    </row>
    <row r="944" spans="40:47" x14ac:dyDescent="0.15">
      <c r="AN944" s="468">
        <v>27</v>
      </c>
      <c r="AO944" s="468">
        <v>1</v>
      </c>
      <c r="AP944" s="468">
        <v>3</v>
      </c>
      <c r="AQ944" s="476">
        <f ca="1">IF($AP944=1,IF(INDIRECT(ADDRESS(($AN944-1)*3+$AO944+5,$AP944+7))="",0,INDIRECT(ADDRESS(($AN944-1)*3+$AO944+5,$AP944+7))),IF(INDIRECT(ADDRESS(($AN944-1)*3+$AO944+5,$AP944+7))="",0,IF(COUNTIF(INDIRECT(ADDRESS(($AN944-1)*36+($AO944-1)*12+6,COLUMN())):INDIRECT(ADDRESS(($AN944-1)*36+($AO944-1)*12+$AP944+4,COLUMN())),INDIRECT(ADDRESS(($AN944-1)*3+$AO944+5,$AP944+7)))&gt;=1,0,INDIRECT(ADDRESS(($AN944-1)*3+$AO944+5,$AP944+7)))))</f>
        <v>0</v>
      </c>
      <c r="AR944" s="468">
        <f ca="1">COUNTIF(INDIRECT("H"&amp;(ROW()+12*(($AN944-1)*3+$AO944)-ROW())/12+5):INDIRECT("S"&amp;(ROW()+12*(($AN944-1)*3+$AO944)-ROW())/12+5),AQ944)</f>
        <v>0</v>
      </c>
      <c r="AS944" s="476">
        <f ca="1">IF($AP944=1,IF(INDIRECT(ADDRESS(($AN944-1)*3+$AO944+5,$AP944+20))="",0,INDIRECT(ADDRESS(($AN944-1)*3+$AO944+5,$AP944+20))),IF(INDIRECT(ADDRESS(($AN944-1)*3+$AO944+5,$AP944+20))="",0,IF(COUNTIF(INDIRECT(ADDRESS(($AN944-1)*36+($AO944-1)*12+6,COLUMN())):INDIRECT(ADDRESS(($AN944-1)*36+($AO944-1)*12+$AP944+4,COLUMN())),INDIRECT(ADDRESS(($AN944-1)*3+$AO944+5,$AP944+20)))&gt;=1,0,INDIRECT(ADDRESS(($AN944-1)*3+$AO944+5,$AP944+20)))))</f>
        <v>0</v>
      </c>
      <c r="AT944" s="468">
        <f ca="1">COUNTIF(INDIRECT("U"&amp;(ROW()+12*(($AN944-1)*3+$AO944)-ROW())/12+5):INDIRECT("AF"&amp;(ROW()+12*(($AN944-1)*3+$AO944)-ROW())/12+5),AS944)</f>
        <v>0</v>
      </c>
      <c r="AU944" s="468">
        <f ca="1">IF(AND(AQ944+AS944&gt;0,AR944+AT944&gt;0),COUNTIF(AU$6:AU943,"&gt;0")+1,0)</f>
        <v>0</v>
      </c>
    </row>
    <row r="945" spans="40:47" x14ac:dyDescent="0.15">
      <c r="AN945" s="468">
        <v>27</v>
      </c>
      <c r="AO945" s="468">
        <v>1</v>
      </c>
      <c r="AP945" s="468">
        <v>4</v>
      </c>
      <c r="AQ945" s="476">
        <f ca="1">IF($AP945=1,IF(INDIRECT(ADDRESS(($AN945-1)*3+$AO945+5,$AP945+7))="",0,INDIRECT(ADDRESS(($AN945-1)*3+$AO945+5,$AP945+7))),IF(INDIRECT(ADDRESS(($AN945-1)*3+$AO945+5,$AP945+7))="",0,IF(COUNTIF(INDIRECT(ADDRESS(($AN945-1)*36+($AO945-1)*12+6,COLUMN())):INDIRECT(ADDRESS(($AN945-1)*36+($AO945-1)*12+$AP945+4,COLUMN())),INDIRECT(ADDRESS(($AN945-1)*3+$AO945+5,$AP945+7)))&gt;=1,0,INDIRECT(ADDRESS(($AN945-1)*3+$AO945+5,$AP945+7)))))</f>
        <v>0</v>
      </c>
      <c r="AR945" s="468">
        <f ca="1">COUNTIF(INDIRECT("H"&amp;(ROW()+12*(($AN945-1)*3+$AO945)-ROW())/12+5):INDIRECT("S"&amp;(ROW()+12*(($AN945-1)*3+$AO945)-ROW())/12+5),AQ945)</f>
        <v>0</v>
      </c>
      <c r="AS945" s="476">
        <f ca="1">IF($AP945=1,IF(INDIRECT(ADDRESS(($AN945-1)*3+$AO945+5,$AP945+20))="",0,INDIRECT(ADDRESS(($AN945-1)*3+$AO945+5,$AP945+20))),IF(INDIRECT(ADDRESS(($AN945-1)*3+$AO945+5,$AP945+20))="",0,IF(COUNTIF(INDIRECT(ADDRESS(($AN945-1)*36+($AO945-1)*12+6,COLUMN())):INDIRECT(ADDRESS(($AN945-1)*36+($AO945-1)*12+$AP945+4,COLUMN())),INDIRECT(ADDRESS(($AN945-1)*3+$AO945+5,$AP945+20)))&gt;=1,0,INDIRECT(ADDRESS(($AN945-1)*3+$AO945+5,$AP945+20)))))</f>
        <v>0</v>
      </c>
      <c r="AT945" s="468">
        <f ca="1">COUNTIF(INDIRECT("U"&amp;(ROW()+12*(($AN945-1)*3+$AO945)-ROW())/12+5):INDIRECT("AF"&amp;(ROW()+12*(($AN945-1)*3+$AO945)-ROW())/12+5),AS945)</f>
        <v>0</v>
      </c>
      <c r="AU945" s="468">
        <f ca="1">IF(AND(AQ945+AS945&gt;0,AR945+AT945&gt;0),COUNTIF(AU$6:AU944,"&gt;0")+1,0)</f>
        <v>0</v>
      </c>
    </row>
    <row r="946" spans="40:47" x14ac:dyDescent="0.15">
      <c r="AN946" s="468">
        <v>27</v>
      </c>
      <c r="AO946" s="468">
        <v>1</v>
      </c>
      <c r="AP946" s="468">
        <v>5</v>
      </c>
      <c r="AQ946" s="476">
        <f ca="1">IF($AP946=1,IF(INDIRECT(ADDRESS(($AN946-1)*3+$AO946+5,$AP946+7))="",0,INDIRECT(ADDRESS(($AN946-1)*3+$AO946+5,$AP946+7))),IF(INDIRECT(ADDRESS(($AN946-1)*3+$AO946+5,$AP946+7))="",0,IF(COUNTIF(INDIRECT(ADDRESS(($AN946-1)*36+($AO946-1)*12+6,COLUMN())):INDIRECT(ADDRESS(($AN946-1)*36+($AO946-1)*12+$AP946+4,COLUMN())),INDIRECT(ADDRESS(($AN946-1)*3+$AO946+5,$AP946+7)))&gt;=1,0,INDIRECT(ADDRESS(($AN946-1)*3+$AO946+5,$AP946+7)))))</f>
        <v>0</v>
      </c>
      <c r="AR946" s="468">
        <f ca="1">COUNTIF(INDIRECT("H"&amp;(ROW()+12*(($AN946-1)*3+$AO946)-ROW())/12+5):INDIRECT("S"&amp;(ROW()+12*(($AN946-1)*3+$AO946)-ROW())/12+5),AQ946)</f>
        <v>0</v>
      </c>
      <c r="AS946" s="476">
        <f ca="1">IF($AP946=1,IF(INDIRECT(ADDRESS(($AN946-1)*3+$AO946+5,$AP946+20))="",0,INDIRECT(ADDRESS(($AN946-1)*3+$AO946+5,$AP946+20))),IF(INDIRECT(ADDRESS(($AN946-1)*3+$AO946+5,$AP946+20))="",0,IF(COUNTIF(INDIRECT(ADDRESS(($AN946-1)*36+($AO946-1)*12+6,COLUMN())):INDIRECT(ADDRESS(($AN946-1)*36+($AO946-1)*12+$AP946+4,COLUMN())),INDIRECT(ADDRESS(($AN946-1)*3+$AO946+5,$AP946+20)))&gt;=1,0,INDIRECT(ADDRESS(($AN946-1)*3+$AO946+5,$AP946+20)))))</f>
        <v>0</v>
      </c>
      <c r="AT946" s="468">
        <f ca="1">COUNTIF(INDIRECT("U"&amp;(ROW()+12*(($AN946-1)*3+$AO946)-ROW())/12+5):INDIRECT("AF"&amp;(ROW()+12*(($AN946-1)*3+$AO946)-ROW())/12+5),AS946)</f>
        <v>0</v>
      </c>
      <c r="AU946" s="468">
        <f ca="1">IF(AND(AQ946+AS946&gt;0,AR946+AT946&gt;0),COUNTIF(AU$6:AU945,"&gt;0")+1,0)</f>
        <v>0</v>
      </c>
    </row>
    <row r="947" spans="40:47" x14ac:dyDescent="0.15">
      <c r="AN947" s="468">
        <v>27</v>
      </c>
      <c r="AO947" s="468">
        <v>1</v>
      </c>
      <c r="AP947" s="468">
        <v>6</v>
      </c>
      <c r="AQ947" s="476">
        <f ca="1">IF($AP947=1,IF(INDIRECT(ADDRESS(($AN947-1)*3+$AO947+5,$AP947+7))="",0,INDIRECT(ADDRESS(($AN947-1)*3+$AO947+5,$AP947+7))),IF(INDIRECT(ADDRESS(($AN947-1)*3+$AO947+5,$AP947+7))="",0,IF(COUNTIF(INDIRECT(ADDRESS(($AN947-1)*36+($AO947-1)*12+6,COLUMN())):INDIRECT(ADDRESS(($AN947-1)*36+($AO947-1)*12+$AP947+4,COLUMN())),INDIRECT(ADDRESS(($AN947-1)*3+$AO947+5,$AP947+7)))&gt;=1,0,INDIRECT(ADDRESS(($AN947-1)*3+$AO947+5,$AP947+7)))))</f>
        <v>0</v>
      </c>
      <c r="AR947" s="468">
        <f ca="1">COUNTIF(INDIRECT("H"&amp;(ROW()+12*(($AN947-1)*3+$AO947)-ROW())/12+5):INDIRECT("S"&amp;(ROW()+12*(($AN947-1)*3+$AO947)-ROW())/12+5),AQ947)</f>
        <v>0</v>
      </c>
      <c r="AS947" s="476">
        <f ca="1">IF($AP947=1,IF(INDIRECT(ADDRESS(($AN947-1)*3+$AO947+5,$AP947+20))="",0,INDIRECT(ADDRESS(($AN947-1)*3+$AO947+5,$AP947+20))),IF(INDIRECT(ADDRESS(($AN947-1)*3+$AO947+5,$AP947+20))="",0,IF(COUNTIF(INDIRECT(ADDRESS(($AN947-1)*36+($AO947-1)*12+6,COLUMN())):INDIRECT(ADDRESS(($AN947-1)*36+($AO947-1)*12+$AP947+4,COLUMN())),INDIRECT(ADDRESS(($AN947-1)*3+$AO947+5,$AP947+20)))&gt;=1,0,INDIRECT(ADDRESS(($AN947-1)*3+$AO947+5,$AP947+20)))))</f>
        <v>0</v>
      </c>
      <c r="AT947" s="468">
        <f ca="1">COUNTIF(INDIRECT("U"&amp;(ROW()+12*(($AN947-1)*3+$AO947)-ROW())/12+5):INDIRECT("AF"&amp;(ROW()+12*(($AN947-1)*3+$AO947)-ROW())/12+5),AS947)</f>
        <v>0</v>
      </c>
      <c r="AU947" s="468">
        <f ca="1">IF(AND(AQ947+AS947&gt;0,AR947+AT947&gt;0),COUNTIF(AU$6:AU946,"&gt;0")+1,0)</f>
        <v>0</v>
      </c>
    </row>
    <row r="948" spans="40:47" x14ac:dyDescent="0.15">
      <c r="AN948" s="468">
        <v>27</v>
      </c>
      <c r="AO948" s="468">
        <v>1</v>
      </c>
      <c r="AP948" s="468">
        <v>7</v>
      </c>
      <c r="AQ948" s="476">
        <f ca="1">IF($AP948=1,IF(INDIRECT(ADDRESS(($AN948-1)*3+$AO948+5,$AP948+7))="",0,INDIRECT(ADDRESS(($AN948-1)*3+$AO948+5,$AP948+7))),IF(INDIRECT(ADDRESS(($AN948-1)*3+$AO948+5,$AP948+7))="",0,IF(COUNTIF(INDIRECT(ADDRESS(($AN948-1)*36+($AO948-1)*12+6,COLUMN())):INDIRECT(ADDRESS(($AN948-1)*36+($AO948-1)*12+$AP948+4,COLUMN())),INDIRECT(ADDRESS(($AN948-1)*3+$AO948+5,$AP948+7)))&gt;=1,0,INDIRECT(ADDRESS(($AN948-1)*3+$AO948+5,$AP948+7)))))</f>
        <v>0</v>
      </c>
      <c r="AR948" s="468">
        <f ca="1">COUNTIF(INDIRECT("H"&amp;(ROW()+12*(($AN948-1)*3+$AO948)-ROW())/12+5):INDIRECT("S"&amp;(ROW()+12*(($AN948-1)*3+$AO948)-ROW())/12+5),AQ948)</f>
        <v>0</v>
      </c>
      <c r="AS948" s="476">
        <f ca="1">IF($AP948=1,IF(INDIRECT(ADDRESS(($AN948-1)*3+$AO948+5,$AP948+20))="",0,INDIRECT(ADDRESS(($AN948-1)*3+$AO948+5,$AP948+20))),IF(INDIRECT(ADDRESS(($AN948-1)*3+$AO948+5,$AP948+20))="",0,IF(COUNTIF(INDIRECT(ADDRESS(($AN948-1)*36+($AO948-1)*12+6,COLUMN())):INDIRECT(ADDRESS(($AN948-1)*36+($AO948-1)*12+$AP948+4,COLUMN())),INDIRECT(ADDRESS(($AN948-1)*3+$AO948+5,$AP948+20)))&gt;=1,0,INDIRECT(ADDRESS(($AN948-1)*3+$AO948+5,$AP948+20)))))</f>
        <v>0</v>
      </c>
      <c r="AT948" s="468">
        <f ca="1">COUNTIF(INDIRECT("U"&amp;(ROW()+12*(($AN948-1)*3+$AO948)-ROW())/12+5):INDIRECT("AF"&amp;(ROW()+12*(($AN948-1)*3+$AO948)-ROW())/12+5),AS948)</f>
        <v>0</v>
      </c>
      <c r="AU948" s="468">
        <f ca="1">IF(AND(AQ948+AS948&gt;0,AR948+AT948&gt;0),COUNTIF(AU$6:AU947,"&gt;0")+1,0)</f>
        <v>0</v>
      </c>
    </row>
    <row r="949" spans="40:47" x14ac:dyDescent="0.15">
      <c r="AN949" s="468">
        <v>27</v>
      </c>
      <c r="AO949" s="468">
        <v>1</v>
      </c>
      <c r="AP949" s="468">
        <v>8</v>
      </c>
      <c r="AQ949" s="476">
        <f ca="1">IF($AP949=1,IF(INDIRECT(ADDRESS(($AN949-1)*3+$AO949+5,$AP949+7))="",0,INDIRECT(ADDRESS(($AN949-1)*3+$AO949+5,$AP949+7))),IF(INDIRECT(ADDRESS(($AN949-1)*3+$AO949+5,$AP949+7))="",0,IF(COUNTIF(INDIRECT(ADDRESS(($AN949-1)*36+($AO949-1)*12+6,COLUMN())):INDIRECT(ADDRESS(($AN949-1)*36+($AO949-1)*12+$AP949+4,COLUMN())),INDIRECT(ADDRESS(($AN949-1)*3+$AO949+5,$AP949+7)))&gt;=1,0,INDIRECT(ADDRESS(($AN949-1)*3+$AO949+5,$AP949+7)))))</f>
        <v>0</v>
      </c>
      <c r="AR949" s="468">
        <f ca="1">COUNTIF(INDIRECT("H"&amp;(ROW()+12*(($AN949-1)*3+$AO949)-ROW())/12+5):INDIRECT("S"&amp;(ROW()+12*(($AN949-1)*3+$AO949)-ROW())/12+5),AQ949)</f>
        <v>0</v>
      </c>
      <c r="AS949" s="476">
        <f ca="1">IF($AP949=1,IF(INDIRECT(ADDRESS(($AN949-1)*3+$AO949+5,$AP949+20))="",0,INDIRECT(ADDRESS(($AN949-1)*3+$AO949+5,$AP949+20))),IF(INDIRECT(ADDRESS(($AN949-1)*3+$AO949+5,$AP949+20))="",0,IF(COUNTIF(INDIRECT(ADDRESS(($AN949-1)*36+($AO949-1)*12+6,COLUMN())):INDIRECT(ADDRESS(($AN949-1)*36+($AO949-1)*12+$AP949+4,COLUMN())),INDIRECT(ADDRESS(($AN949-1)*3+$AO949+5,$AP949+20)))&gt;=1,0,INDIRECT(ADDRESS(($AN949-1)*3+$AO949+5,$AP949+20)))))</f>
        <v>0</v>
      </c>
      <c r="AT949" s="468">
        <f ca="1">COUNTIF(INDIRECT("U"&amp;(ROW()+12*(($AN949-1)*3+$AO949)-ROW())/12+5):INDIRECT("AF"&amp;(ROW()+12*(($AN949-1)*3+$AO949)-ROW())/12+5),AS949)</f>
        <v>0</v>
      </c>
      <c r="AU949" s="468">
        <f ca="1">IF(AND(AQ949+AS949&gt;0,AR949+AT949&gt;0),COUNTIF(AU$6:AU948,"&gt;0")+1,0)</f>
        <v>0</v>
      </c>
    </row>
    <row r="950" spans="40:47" x14ac:dyDescent="0.15">
      <c r="AN950" s="468">
        <v>27</v>
      </c>
      <c r="AO950" s="468">
        <v>1</v>
      </c>
      <c r="AP950" s="468">
        <v>9</v>
      </c>
      <c r="AQ950" s="476">
        <f ca="1">IF($AP950=1,IF(INDIRECT(ADDRESS(($AN950-1)*3+$AO950+5,$AP950+7))="",0,INDIRECT(ADDRESS(($AN950-1)*3+$AO950+5,$AP950+7))),IF(INDIRECT(ADDRESS(($AN950-1)*3+$AO950+5,$AP950+7))="",0,IF(COUNTIF(INDIRECT(ADDRESS(($AN950-1)*36+($AO950-1)*12+6,COLUMN())):INDIRECT(ADDRESS(($AN950-1)*36+($AO950-1)*12+$AP950+4,COLUMN())),INDIRECT(ADDRESS(($AN950-1)*3+$AO950+5,$AP950+7)))&gt;=1,0,INDIRECT(ADDRESS(($AN950-1)*3+$AO950+5,$AP950+7)))))</f>
        <v>0</v>
      </c>
      <c r="AR950" s="468">
        <f ca="1">COUNTIF(INDIRECT("H"&amp;(ROW()+12*(($AN950-1)*3+$AO950)-ROW())/12+5):INDIRECT("S"&amp;(ROW()+12*(($AN950-1)*3+$AO950)-ROW())/12+5),AQ950)</f>
        <v>0</v>
      </c>
      <c r="AS950" s="476">
        <f ca="1">IF($AP950=1,IF(INDIRECT(ADDRESS(($AN950-1)*3+$AO950+5,$AP950+20))="",0,INDIRECT(ADDRESS(($AN950-1)*3+$AO950+5,$AP950+20))),IF(INDIRECT(ADDRESS(($AN950-1)*3+$AO950+5,$AP950+20))="",0,IF(COUNTIF(INDIRECT(ADDRESS(($AN950-1)*36+($AO950-1)*12+6,COLUMN())):INDIRECT(ADDRESS(($AN950-1)*36+($AO950-1)*12+$AP950+4,COLUMN())),INDIRECT(ADDRESS(($AN950-1)*3+$AO950+5,$AP950+20)))&gt;=1,0,INDIRECT(ADDRESS(($AN950-1)*3+$AO950+5,$AP950+20)))))</f>
        <v>0</v>
      </c>
      <c r="AT950" s="468">
        <f ca="1">COUNTIF(INDIRECT("U"&amp;(ROW()+12*(($AN950-1)*3+$AO950)-ROW())/12+5):INDIRECT("AF"&amp;(ROW()+12*(($AN950-1)*3+$AO950)-ROW())/12+5),AS950)</f>
        <v>0</v>
      </c>
      <c r="AU950" s="468">
        <f ca="1">IF(AND(AQ950+AS950&gt;0,AR950+AT950&gt;0),COUNTIF(AU$6:AU949,"&gt;0")+1,0)</f>
        <v>0</v>
      </c>
    </row>
    <row r="951" spans="40:47" x14ac:dyDescent="0.15">
      <c r="AN951" s="468">
        <v>27</v>
      </c>
      <c r="AO951" s="468">
        <v>1</v>
      </c>
      <c r="AP951" s="468">
        <v>10</v>
      </c>
      <c r="AQ951" s="476">
        <f ca="1">IF($AP951=1,IF(INDIRECT(ADDRESS(($AN951-1)*3+$AO951+5,$AP951+7))="",0,INDIRECT(ADDRESS(($AN951-1)*3+$AO951+5,$AP951+7))),IF(INDIRECT(ADDRESS(($AN951-1)*3+$AO951+5,$AP951+7))="",0,IF(COUNTIF(INDIRECT(ADDRESS(($AN951-1)*36+($AO951-1)*12+6,COLUMN())):INDIRECT(ADDRESS(($AN951-1)*36+($AO951-1)*12+$AP951+4,COLUMN())),INDIRECT(ADDRESS(($AN951-1)*3+$AO951+5,$AP951+7)))&gt;=1,0,INDIRECT(ADDRESS(($AN951-1)*3+$AO951+5,$AP951+7)))))</f>
        <v>0</v>
      </c>
      <c r="AR951" s="468">
        <f ca="1">COUNTIF(INDIRECT("H"&amp;(ROW()+12*(($AN951-1)*3+$AO951)-ROW())/12+5):INDIRECT("S"&amp;(ROW()+12*(($AN951-1)*3+$AO951)-ROW())/12+5),AQ951)</f>
        <v>0</v>
      </c>
      <c r="AS951" s="476">
        <f ca="1">IF($AP951=1,IF(INDIRECT(ADDRESS(($AN951-1)*3+$AO951+5,$AP951+20))="",0,INDIRECT(ADDRESS(($AN951-1)*3+$AO951+5,$AP951+20))),IF(INDIRECT(ADDRESS(($AN951-1)*3+$AO951+5,$AP951+20))="",0,IF(COUNTIF(INDIRECT(ADDRESS(($AN951-1)*36+($AO951-1)*12+6,COLUMN())):INDIRECT(ADDRESS(($AN951-1)*36+($AO951-1)*12+$AP951+4,COLUMN())),INDIRECT(ADDRESS(($AN951-1)*3+$AO951+5,$AP951+20)))&gt;=1,0,INDIRECT(ADDRESS(($AN951-1)*3+$AO951+5,$AP951+20)))))</f>
        <v>0</v>
      </c>
      <c r="AT951" s="468">
        <f ca="1">COUNTIF(INDIRECT("U"&amp;(ROW()+12*(($AN951-1)*3+$AO951)-ROW())/12+5):INDIRECT("AF"&amp;(ROW()+12*(($AN951-1)*3+$AO951)-ROW())/12+5),AS951)</f>
        <v>0</v>
      </c>
      <c r="AU951" s="468">
        <f ca="1">IF(AND(AQ951+AS951&gt;0,AR951+AT951&gt;0),COUNTIF(AU$6:AU950,"&gt;0")+1,0)</f>
        <v>0</v>
      </c>
    </row>
    <row r="952" spans="40:47" x14ac:dyDescent="0.15">
      <c r="AN952" s="468">
        <v>27</v>
      </c>
      <c r="AO952" s="468">
        <v>1</v>
      </c>
      <c r="AP952" s="468">
        <v>11</v>
      </c>
      <c r="AQ952" s="476">
        <f ca="1">IF($AP952=1,IF(INDIRECT(ADDRESS(($AN952-1)*3+$AO952+5,$AP952+7))="",0,INDIRECT(ADDRESS(($AN952-1)*3+$AO952+5,$AP952+7))),IF(INDIRECT(ADDRESS(($AN952-1)*3+$AO952+5,$AP952+7))="",0,IF(COUNTIF(INDIRECT(ADDRESS(($AN952-1)*36+($AO952-1)*12+6,COLUMN())):INDIRECT(ADDRESS(($AN952-1)*36+($AO952-1)*12+$AP952+4,COLUMN())),INDIRECT(ADDRESS(($AN952-1)*3+$AO952+5,$AP952+7)))&gt;=1,0,INDIRECT(ADDRESS(($AN952-1)*3+$AO952+5,$AP952+7)))))</f>
        <v>0</v>
      </c>
      <c r="AR952" s="468">
        <f ca="1">COUNTIF(INDIRECT("H"&amp;(ROW()+12*(($AN952-1)*3+$AO952)-ROW())/12+5):INDIRECT("S"&amp;(ROW()+12*(($AN952-1)*3+$AO952)-ROW())/12+5),AQ952)</f>
        <v>0</v>
      </c>
      <c r="AS952" s="476">
        <f ca="1">IF($AP952=1,IF(INDIRECT(ADDRESS(($AN952-1)*3+$AO952+5,$AP952+20))="",0,INDIRECT(ADDRESS(($AN952-1)*3+$AO952+5,$AP952+20))),IF(INDIRECT(ADDRESS(($AN952-1)*3+$AO952+5,$AP952+20))="",0,IF(COUNTIF(INDIRECT(ADDRESS(($AN952-1)*36+($AO952-1)*12+6,COLUMN())):INDIRECT(ADDRESS(($AN952-1)*36+($AO952-1)*12+$AP952+4,COLUMN())),INDIRECT(ADDRESS(($AN952-1)*3+$AO952+5,$AP952+20)))&gt;=1,0,INDIRECT(ADDRESS(($AN952-1)*3+$AO952+5,$AP952+20)))))</f>
        <v>0</v>
      </c>
      <c r="AT952" s="468">
        <f ca="1">COUNTIF(INDIRECT("U"&amp;(ROW()+12*(($AN952-1)*3+$AO952)-ROW())/12+5):INDIRECT("AF"&amp;(ROW()+12*(($AN952-1)*3+$AO952)-ROW())/12+5),AS952)</f>
        <v>0</v>
      </c>
      <c r="AU952" s="468">
        <f ca="1">IF(AND(AQ952+AS952&gt;0,AR952+AT952&gt;0),COUNTIF(AU$6:AU951,"&gt;0")+1,0)</f>
        <v>0</v>
      </c>
    </row>
    <row r="953" spans="40:47" x14ac:dyDescent="0.15">
      <c r="AN953" s="468">
        <v>27</v>
      </c>
      <c r="AO953" s="468">
        <v>1</v>
      </c>
      <c r="AP953" s="468">
        <v>12</v>
      </c>
      <c r="AQ953" s="476">
        <f ca="1">IF($AP953=1,IF(INDIRECT(ADDRESS(($AN953-1)*3+$AO953+5,$AP953+7))="",0,INDIRECT(ADDRESS(($AN953-1)*3+$AO953+5,$AP953+7))),IF(INDIRECT(ADDRESS(($AN953-1)*3+$AO953+5,$AP953+7))="",0,IF(COUNTIF(INDIRECT(ADDRESS(($AN953-1)*36+($AO953-1)*12+6,COLUMN())):INDIRECT(ADDRESS(($AN953-1)*36+($AO953-1)*12+$AP953+4,COLUMN())),INDIRECT(ADDRESS(($AN953-1)*3+$AO953+5,$AP953+7)))&gt;=1,0,INDIRECT(ADDRESS(($AN953-1)*3+$AO953+5,$AP953+7)))))</f>
        <v>0</v>
      </c>
      <c r="AR953" s="468">
        <f ca="1">COUNTIF(INDIRECT("H"&amp;(ROW()+12*(($AN953-1)*3+$AO953)-ROW())/12+5):INDIRECT("S"&amp;(ROW()+12*(($AN953-1)*3+$AO953)-ROW())/12+5),AQ953)</f>
        <v>0</v>
      </c>
      <c r="AS953" s="476">
        <f ca="1">IF($AP953=1,IF(INDIRECT(ADDRESS(($AN953-1)*3+$AO953+5,$AP953+20))="",0,INDIRECT(ADDRESS(($AN953-1)*3+$AO953+5,$AP953+20))),IF(INDIRECT(ADDRESS(($AN953-1)*3+$AO953+5,$AP953+20))="",0,IF(COUNTIF(INDIRECT(ADDRESS(($AN953-1)*36+($AO953-1)*12+6,COLUMN())):INDIRECT(ADDRESS(($AN953-1)*36+($AO953-1)*12+$AP953+4,COLUMN())),INDIRECT(ADDRESS(($AN953-1)*3+$AO953+5,$AP953+20)))&gt;=1,0,INDIRECT(ADDRESS(($AN953-1)*3+$AO953+5,$AP953+20)))))</f>
        <v>0</v>
      </c>
      <c r="AT953" s="468">
        <f ca="1">COUNTIF(INDIRECT("U"&amp;(ROW()+12*(($AN953-1)*3+$AO953)-ROW())/12+5):INDIRECT("AF"&amp;(ROW()+12*(($AN953-1)*3+$AO953)-ROW())/12+5),AS953)</f>
        <v>0</v>
      </c>
      <c r="AU953" s="468">
        <f ca="1">IF(AND(AQ953+AS953&gt;0,AR953+AT953&gt;0),COUNTIF(AU$6:AU952,"&gt;0")+1,0)</f>
        <v>0</v>
      </c>
    </row>
    <row r="954" spans="40:47" x14ac:dyDescent="0.15">
      <c r="AN954" s="468">
        <v>27</v>
      </c>
      <c r="AO954" s="468">
        <v>2</v>
      </c>
      <c r="AP954" s="468">
        <v>1</v>
      </c>
      <c r="AQ954" s="476">
        <f ca="1">IF($AP954=1,IF(INDIRECT(ADDRESS(($AN954-1)*3+$AO954+5,$AP954+7))="",0,INDIRECT(ADDRESS(($AN954-1)*3+$AO954+5,$AP954+7))),IF(INDIRECT(ADDRESS(($AN954-1)*3+$AO954+5,$AP954+7))="",0,IF(COUNTIF(INDIRECT(ADDRESS(($AN954-1)*36+($AO954-1)*12+6,COLUMN())):INDIRECT(ADDRESS(($AN954-1)*36+($AO954-1)*12+$AP954+4,COLUMN())),INDIRECT(ADDRESS(($AN954-1)*3+$AO954+5,$AP954+7)))&gt;=1,0,INDIRECT(ADDRESS(($AN954-1)*3+$AO954+5,$AP954+7)))))</f>
        <v>0</v>
      </c>
      <c r="AR954" s="468">
        <f ca="1">COUNTIF(INDIRECT("H"&amp;(ROW()+12*(($AN954-1)*3+$AO954)-ROW())/12+5):INDIRECT("S"&amp;(ROW()+12*(($AN954-1)*3+$AO954)-ROW())/12+5),AQ954)</f>
        <v>0</v>
      </c>
      <c r="AS954" s="476">
        <f ca="1">IF($AP954=1,IF(INDIRECT(ADDRESS(($AN954-1)*3+$AO954+5,$AP954+20))="",0,INDIRECT(ADDRESS(($AN954-1)*3+$AO954+5,$AP954+20))),IF(INDIRECT(ADDRESS(($AN954-1)*3+$AO954+5,$AP954+20))="",0,IF(COUNTIF(INDIRECT(ADDRESS(($AN954-1)*36+($AO954-1)*12+6,COLUMN())):INDIRECT(ADDRESS(($AN954-1)*36+($AO954-1)*12+$AP954+4,COLUMN())),INDIRECT(ADDRESS(($AN954-1)*3+$AO954+5,$AP954+20)))&gt;=1,0,INDIRECT(ADDRESS(($AN954-1)*3+$AO954+5,$AP954+20)))))</f>
        <v>0</v>
      </c>
      <c r="AT954" s="468">
        <f ca="1">COUNTIF(INDIRECT("U"&amp;(ROW()+12*(($AN954-1)*3+$AO954)-ROW())/12+5):INDIRECT("AF"&amp;(ROW()+12*(($AN954-1)*3+$AO954)-ROW())/12+5),AS954)</f>
        <v>0</v>
      </c>
      <c r="AU954" s="468">
        <f ca="1">IF(AND(AQ954+AS954&gt;0,AR954+AT954&gt;0),COUNTIF(AU$6:AU953,"&gt;0")+1,0)</f>
        <v>0</v>
      </c>
    </row>
    <row r="955" spans="40:47" x14ac:dyDescent="0.15">
      <c r="AN955" s="468">
        <v>27</v>
      </c>
      <c r="AO955" s="468">
        <v>2</v>
      </c>
      <c r="AP955" s="468">
        <v>2</v>
      </c>
      <c r="AQ955" s="476">
        <f ca="1">IF($AP955=1,IF(INDIRECT(ADDRESS(($AN955-1)*3+$AO955+5,$AP955+7))="",0,INDIRECT(ADDRESS(($AN955-1)*3+$AO955+5,$AP955+7))),IF(INDIRECT(ADDRESS(($AN955-1)*3+$AO955+5,$AP955+7))="",0,IF(COUNTIF(INDIRECT(ADDRESS(($AN955-1)*36+($AO955-1)*12+6,COLUMN())):INDIRECT(ADDRESS(($AN955-1)*36+($AO955-1)*12+$AP955+4,COLUMN())),INDIRECT(ADDRESS(($AN955-1)*3+$AO955+5,$AP955+7)))&gt;=1,0,INDIRECT(ADDRESS(($AN955-1)*3+$AO955+5,$AP955+7)))))</f>
        <v>0</v>
      </c>
      <c r="AR955" s="468">
        <f ca="1">COUNTIF(INDIRECT("H"&amp;(ROW()+12*(($AN955-1)*3+$AO955)-ROW())/12+5):INDIRECT("S"&amp;(ROW()+12*(($AN955-1)*3+$AO955)-ROW())/12+5),AQ955)</f>
        <v>0</v>
      </c>
      <c r="AS955" s="476">
        <f ca="1">IF($AP955=1,IF(INDIRECT(ADDRESS(($AN955-1)*3+$AO955+5,$AP955+20))="",0,INDIRECT(ADDRESS(($AN955-1)*3+$AO955+5,$AP955+20))),IF(INDIRECT(ADDRESS(($AN955-1)*3+$AO955+5,$AP955+20))="",0,IF(COUNTIF(INDIRECT(ADDRESS(($AN955-1)*36+($AO955-1)*12+6,COLUMN())):INDIRECT(ADDRESS(($AN955-1)*36+($AO955-1)*12+$AP955+4,COLUMN())),INDIRECT(ADDRESS(($AN955-1)*3+$AO955+5,$AP955+20)))&gt;=1,0,INDIRECT(ADDRESS(($AN955-1)*3+$AO955+5,$AP955+20)))))</f>
        <v>0</v>
      </c>
      <c r="AT955" s="468">
        <f ca="1">COUNTIF(INDIRECT("U"&amp;(ROW()+12*(($AN955-1)*3+$AO955)-ROW())/12+5):INDIRECT("AF"&amp;(ROW()+12*(($AN955-1)*3+$AO955)-ROW())/12+5),AS955)</f>
        <v>0</v>
      </c>
      <c r="AU955" s="468">
        <f ca="1">IF(AND(AQ955+AS955&gt;0,AR955+AT955&gt;0),COUNTIF(AU$6:AU954,"&gt;0")+1,0)</f>
        <v>0</v>
      </c>
    </row>
    <row r="956" spans="40:47" x14ac:dyDescent="0.15">
      <c r="AN956" s="468">
        <v>27</v>
      </c>
      <c r="AO956" s="468">
        <v>2</v>
      </c>
      <c r="AP956" s="468">
        <v>3</v>
      </c>
      <c r="AQ956" s="476">
        <f ca="1">IF($AP956=1,IF(INDIRECT(ADDRESS(($AN956-1)*3+$AO956+5,$AP956+7))="",0,INDIRECT(ADDRESS(($AN956-1)*3+$AO956+5,$AP956+7))),IF(INDIRECT(ADDRESS(($AN956-1)*3+$AO956+5,$AP956+7))="",0,IF(COUNTIF(INDIRECT(ADDRESS(($AN956-1)*36+($AO956-1)*12+6,COLUMN())):INDIRECT(ADDRESS(($AN956-1)*36+($AO956-1)*12+$AP956+4,COLUMN())),INDIRECT(ADDRESS(($AN956-1)*3+$AO956+5,$AP956+7)))&gt;=1,0,INDIRECT(ADDRESS(($AN956-1)*3+$AO956+5,$AP956+7)))))</f>
        <v>0</v>
      </c>
      <c r="AR956" s="468">
        <f ca="1">COUNTIF(INDIRECT("H"&amp;(ROW()+12*(($AN956-1)*3+$AO956)-ROW())/12+5):INDIRECT("S"&amp;(ROW()+12*(($AN956-1)*3+$AO956)-ROW())/12+5),AQ956)</f>
        <v>0</v>
      </c>
      <c r="AS956" s="476">
        <f ca="1">IF($AP956=1,IF(INDIRECT(ADDRESS(($AN956-1)*3+$AO956+5,$AP956+20))="",0,INDIRECT(ADDRESS(($AN956-1)*3+$AO956+5,$AP956+20))),IF(INDIRECT(ADDRESS(($AN956-1)*3+$AO956+5,$AP956+20))="",0,IF(COUNTIF(INDIRECT(ADDRESS(($AN956-1)*36+($AO956-1)*12+6,COLUMN())):INDIRECT(ADDRESS(($AN956-1)*36+($AO956-1)*12+$AP956+4,COLUMN())),INDIRECT(ADDRESS(($AN956-1)*3+$AO956+5,$AP956+20)))&gt;=1,0,INDIRECT(ADDRESS(($AN956-1)*3+$AO956+5,$AP956+20)))))</f>
        <v>0</v>
      </c>
      <c r="AT956" s="468">
        <f ca="1">COUNTIF(INDIRECT("U"&amp;(ROW()+12*(($AN956-1)*3+$AO956)-ROW())/12+5):INDIRECT("AF"&amp;(ROW()+12*(($AN956-1)*3+$AO956)-ROW())/12+5),AS956)</f>
        <v>0</v>
      </c>
      <c r="AU956" s="468">
        <f ca="1">IF(AND(AQ956+AS956&gt;0,AR956+AT956&gt;0),COUNTIF(AU$6:AU955,"&gt;0")+1,0)</f>
        <v>0</v>
      </c>
    </row>
    <row r="957" spans="40:47" x14ac:dyDescent="0.15">
      <c r="AN957" s="468">
        <v>27</v>
      </c>
      <c r="AO957" s="468">
        <v>2</v>
      </c>
      <c r="AP957" s="468">
        <v>4</v>
      </c>
      <c r="AQ957" s="476">
        <f ca="1">IF($AP957=1,IF(INDIRECT(ADDRESS(($AN957-1)*3+$AO957+5,$AP957+7))="",0,INDIRECT(ADDRESS(($AN957-1)*3+$AO957+5,$AP957+7))),IF(INDIRECT(ADDRESS(($AN957-1)*3+$AO957+5,$AP957+7))="",0,IF(COUNTIF(INDIRECT(ADDRESS(($AN957-1)*36+($AO957-1)*12+6,COLUMN())):INDIRECT(ADDRESS(($AN957-1)*36+($AO957-1)*12+$AP957+4,COLUMN())),INDIRECT(ADDRESS(($AN957-1)*3+$AO957+5,$AP957+7)))&gt;=1,0,INDIRECT(ADDRESS(($AN957-1)*3+$AO957+5,$AP957+7)))))</f>
        <v>0</v>
      </c>
      <c r="AR957" s="468">
        <f ca="1">COUNTIF(INDIRECT("H"&amp;(ROW()+12*(($AN957-1)*3+$AO957)-ROW())/12+5):INDIRECT("S"&amp;(ROW()+12*(($AN957-1)*3+$AO957)-ROW())/12+5),AQ957)</f>
        <v>0</v>
      </c>
      <c r="AS957" s="476">
        <f ca="1">IF($AP957=1,IF(INDIRECT(ADDRESS(($AN957-1)*3+$AO957+5,$AP957+20))="",0,INDIRECT(ADDRESS(($AN957-1)*3+$AO957+5,$AP957+20))),IF(INDIRECT(ADDRESS(($AN957-1)*3+$AO957+5,$AP957+20))="",0,IF(COUNTIF(INDIRECT(ADDRESS(($AN957-1)*36+($AO957-1)*12+6,COLUMN())):INDIRECT(ADDRESS(($AN957-1)*36+($AO957-1)*12+$AP957+4,COLUMN())),INDIRECT(ADDRESS(($AN957-1)*3+$AO957+5,$AP957+20)))&gt;=1,0,INDIRECT(ADDRESS(($AN957-1)*3+$AO957+5,$AP957+20)))))</f>
        <v>0</v>
      </c>
      <c r="AT957" s="468">
        <f ca="1">COUNTIF(INDIRECT("U"&amp;(ROW()+12*(($AN957-1)*3+$AO957)-ROW())/12+5):INDIRECT("AF"&amp;(ROW()+12*(($AN957-1)*3+$AO957)-ROW())/12+5),AS957)</f>
        <v>0</v>
      </c>
      <c r="AU957" s="468">
        <f ca="1">IF(AND(AQ957+AS957&gt;0,AR957+AT957&gt;0),COUNTIF(AU$6:AU956,"&gt;0")+1,0)</f>
        <v>0</v>
      </c>
    </row>
    <row r="958" spans="40:47" x14ac:dyDescent="0.15">
      <c r="AN958" s="468">
        <v>27</v>
      </c>
      <c r="AO958" s="468">
        <v>2</v>
      </c>
      <c r="AP958" s="468">
        <v>5</v>
      </c>
      <c r="AQ958" s="476">
        <f ca="1">IF($AP958=1,IF(INDIRECT(ADDRESS(($AN958-1)*3+$AO958+5,$AP958+7))="",0,INDIRECT(ADDRESS(($AN958-1)*3+$AO958+5,$AP958+7))),IF(INDIRECT(ADDRESS(($AN958-1)*3+$AO958+5,$AP958+7))="",0,IF(COUNTIF(INDIRECT(ADDRESS(($AN958-1)*36+($AO958-1)*12+6,COLUMN())):INDIRECT(ADDRESS(($AN958-1)*36+($AO958-1)*12+$AP958+4,COLUMN())),INDIRECT(ADDRESS(($AN958-1)*3+$AO958+5,$AP958+7)))&gt;=1,0,INDIRECT(ADDRESS(($AN958-1)*3+$AO958+5,$AP958+7)))))</f>
        <v>0</v>
      </c>
      <c r="AR958" s="468">
        <f ca="1">COUNTIF(INDIRECT("H"&amp;(ROW()+12*(($AN958-1)*3+$AO958)-ROW())/12+5):INDIRECT("S"&amp;(ROW()+12*(($AN958-1)*3+$AO958)-ROW())/12+5),AQ958)</f>
        <v>0</v>
      </c>
      <c r="AS958" s="476">
        <f ca="1">IF($AP958=1,IF(INDIRECT(ADDRESS(($AN958-1)*3+$AO958+5,$AP958+20))="",0,INDIRECT(ADDRESS(($AN958-1)*3+$AO958+5,$AP958+20))),IF(INDIRECT(ADDRESS(($AN958-1)*3+$AO958+5,$AP958+20))="",0,IF(COUNTIF(INDIRECT(ADDRESS(($AN958-1)*36+($AO958-1)*12+6,COLUMN())):INDIRECT(ADDRESS(($AN958-1)*36+($AO958-1)*12+$AP958+4,COLUMN())),INDIRECT(ADDRESS(($AN958-1)*3+$AO958+5,$AP958+20)))&gt;=1,0,INDIRECT(ADDRESS(($AN958-1)*3+$AO958+5,$AP958+20)))))</f>
        <v>0</v>
      </c>
      <c r="AT958" s="468">
        <f ca="1">COUNTIF(INDIRECT("U"&amp;(ROW()+12*(($AN958-1)*3+$AO958)-ROW())/12+5):INDIRECT("AF"&amp;(ROW()+12*(($AN958-1)*3+$AO958)-ROW())/12+5),AS958)</f>
        <v>0</v>
      </c>
      <c r="AU958" s="468">
        <f ca="1">IF(AND(AQ958+AS958&gt;0,AR958+AT958&gt;0),COUNTIF(AU$6:AU957,"&gt;0")+1,0)</f>
        <v>0</v>
      </c>
    </row>
    <row r="959" spans="40:47" x14ac:dyDescent="0.15">
      <c r="AN959" s="468">
        <v>27</v>
      </c>
      <c r="AO959" s="468">
        <v>2</v>
      </c>
      <c r="AP959" s="468">
        <v>6</v>
      </c>
      <c r="AQ959" s="476">
        <f ca="1">IF($AP959=1,IF(INDIRECT(ADDRESS(($AN959-1)*3+$AO959+5,$AP959+7))="",0,INDIRECT(ADDRESS(($AN959-1)*3+$AO959+5,$AP959+7))),IF(INDIRECT(ADDRESS(($AN959-1)*3+$AO959+5,$AP959+7))="",0,IF(COUNTIF(INDIRECT(ADDRESS(($AN959-1)*36+($AO959-1)*12+6,COLUMN())):INDIRECT(ADDRESS(($AN959-1)*36+($AO959-1)*12+$AP959+4,COLUMN())),INDIRECT(ADDRESS(($AN959-1)*3+$AO959+5,$AP959+7)))&gt;=1,0,INDIRECT(ADDRESS(($AN959-1)*3+$AO959+5,$AP959+7)))))</f>
        <v>0</v>
      </c>
      <c r="AR959" s="468">
        <f ca="1">COUNTIF(INDIRECT("H"&amp;(ROW()+12*(($AN959-1)*3+$AO959)-ROW())/12+5):INDIRECT("S"&amp;(ROW()+12*(($AN959-1)*3+$AO959)-ROW())/12+5),AQ959)</f>
        <v>0</v>
      </c>
      <c r="AS959" s="476">
        <f ca="1">IF($AP959=1,IF(INDIRECT(ADDRESS(($AN959-1)*3+$AO959+5,$AP959+20))="",0,INDIRECT(ADDRESS(($AN959-1)*3+$AO959+5,$AP959+20))),IF(INDIRECT(ADDRESS(($AN959-1)*3+$AO959+5,$AP959+20))="",0,IF(COUNTIF(INDIRECT(ADDRESS(($AN959-1)*36+($AO959-1)*12+6,COLUMN())):INDIRECT(ADDRESS(($AN959-1)*36+($AO959-1)*12+$AP959+4,COLUMN())),INDIRECT(ADDRESS(($AN959-1)*3+$AO959+5,$AP959+20)))&gt;=1,0,INDIRECT(ADDRESS(($AN959-1)*3+$AO959+5,$AP959+20)))))</f>
        <v>0</v>
      </c>
      <c r="AT959" s="468">
        <f ca="1">COUNTIF(INDIRECT("U"&amp;(ROW()+12*(($AN959-1)*3+$AO959)-ROW())/12+5):INDIRECT("AF"&amp;(ROW()+12*(($AN959-1)*3+$AO959)-ROW())/12+5),AS959)</f>
        <v>0</v>
      </c>
      <c r="AU959" s="468">
        <f ca="1">IF(AND(AQ959+AS959&gt;0,AR959+AT959&gt;0),COUNTIF(AU$6:AU958,"&gt;0")+1,0)</f>
        <v>0</v>
      </c>
    </row>
    <row r="960" spans="40:47" x14ac:dyDescent="0.15">
      <c r="AN960" s="468">
        <v>27</v>
      </c>
      <c r="AO960" s="468">
        <v>2</v>
      </c>
      <c r="AP960" s="468">
        <v>7</v>
      </c>
      <c r="AQ960" s="476">
        <f ca="1">IF($AP960=1,IF(INDIRECT(ADDRESS(($AN960-1)*3+$AO960+5,$AP960+7))="",0,INDIRECT(ADDRESS(($AN960-1)*3+$AO960+5,$AP960+7))),IF(INDIRECT(ADDRESS(($AN960-1)*3+$AO960+5,$AP960+7))="",0,IF(COUNTIF(INDIRECT(ADDRESS(($AN960-1)*36+($AO960-1)*12+6,COLUMN())):INDIRECT(ADDRESS(($AN960-1)*36+($AO960-1)*12+$AP960+4,COLUMN())),INDIRECT(ADDRESS(($AN960-1)*3+$AO960+5,$AP960+7)))&gt;=1,0,INDIRECT(ADDRESS(($AN960-1)*3+$AO960+5,$AP960+7)))))</f>
        <v>0</v>
      </c>
      <c r="AR960" s="468">
        <f ca="1">COUNTIF(INDIRECT("H"&amp;(ROW()+12*(($AN960-1)*3+$AO960)-ROW())/12+5):INDIRECT("S"&amp;(ROW()+12*(($AN960-1)*3+$AO960)-ROW())/12+5),AQ960)</f>
        <v>0</v>
      </c>
      <c r="AS960" s="476">
        <f ca="1">IF($AP960=1,IF(INDIRECT(ADDRESS(($AN960-1)*3+$AO960+5,$AP960+20))="",0,INDIRECT(ADDRESS(($AN960-1)*3+$AO960+5,$AP960+20))),IF(INDIRECT(ADDRESS(($AN960-1)*3+$AO960+5,$AP960+20))="",0,IF(COUNTIF(INDIRECT(ADDRESS(($AN960-1)*36+($AO960-1)*12+6,COLUMN())):INDIRECT(ADDRESS(($AN960-1)*36+($AO960-1)*12+$AP960+4,COLUMN())),INDIRECT(ADDRESS(($AN960-1)*3+$AO960+5,$AP960+20)))&gt;=1,0,INDIRECT(ADDRESS(($AN960-1)*3+$AO960+5,$AP960+20)))))</f>
        <v>0</v>
      </c>
      <c r="AT960" s="468">
        <f ca="1">COUNTIF(INDIRECT("U"&amp;(ROW()+12*(($AN960-1)*3+$AO960)-ROW())/12+5):INDIRECT("AF"&amp;(ROW()+12*(($AN960-1)*3+$AO960)-ROW())/12+5),AS960)</f>
        <v>0</v>
      </c>
      <c r="AU960" s="468">
        <f ca="1">IF(AND(AQ960+AS960&gt;0,AR960+AT960&gt;0),COUNTIF(AU$6:AU959,"&gt;0")+1,0)</f>
        <v>0</v>
      </c>
    </row>
    <row r="961" spans="40:47" x14ac:dyDescent="0.15">
      <c r="AN961" s="468">
        <v>27</v>
      </c>
      <c r="AO961" s="468">
        <v>2</v>
      </c>
      <c r="AP961" s="468">
        <v>8</v>
      </c>
      <c r="AQ961" s="476">
        <f ca="1">IF($AP961=1,IF(INDIRECT(ADDRESS(($AN961-1)*3+$AO961+5,$AP961+7))="",0,INDIRECT(ADDRESS(($AN961-1)*3+$AO961+5,$AP961+7))),IF(INDIRECT(ADDRESS(($AN961-1)*3+$AO961+5,$AP961+7))="",0,IF(COUNTIF(INDIRECT(ADDRESS(($AN961-1)*36+($AO961-1)*12+6,COLUMN())):INDIRECT(ADDRESS(($AN961-1)*36+($AO961-1)*12+$AP961+4,COLUMN())),INDIRECT(ADDRESS(($AN961-1)*3+$AO961+5,$AP961+7)))&gt;=1,0,INDIRECT(ADDRESS(($AN961-1)*3+$AO961+5,$AP961+7)))))</f>
        <v>0</v>
      </c>
      <c r="AR961" s="468">
        <f ca="1">COUNTIF(INDIRECT("H"&amp;(ROW()+12*(($AN961-1)*3+$AO961)-ROW())/12+5):INDIRECT("S"&amp;(ROW()+12*(($AN961-1)*3+$AO961)-ROW())/12+5),AQ961)</f>
        <v>0</v>
      </c>
      <c r="AS961" s="476">
        <f ca="1">IF($AP961=1,IF(INDIRECT(ADDRESS(($AN961-1)*3+$AO961+5,$AP961+20))="",0,INDIRECT(ADDRESS(($AN961-1)*3+$AO961+5,$AP961+20))),IF(INDIRECT(ADDRESS(($AN961-1)*3+$AO961+5,$AP961+20))="",0,IF(COUNTIF(INDIRECT(ADDRESS(($AN961-1)*36+($AO961-1)*12+6,COLUMN())):INDIRECT(ADDRESS(($AN961-1)*36+($AO961-1)*12+$AP961+4,COLUMN())),INDIRECT(ADDRESS(($AN961-1)*3+$AO961+5,$AP961+20)))&gt;=1,0,INDIRECT(ADDRESS(($AN961-1)*3+$AO961+5,$AP961+20)))))</f>
        <v>0</v>
      </c>
      <c r="AT961" s="468">
        <f ca="1">COUNTIF(INDIRECT("U"&amp;(ROW()+12*(($AN961-1)*3+$AO961)-ROW())/12+5):INDIRECT("AF"&amp;(ROW()+12*(($AN961-1)*3+$AO961)-ROW())/12+5),AS961)</f>
        <v>0</v>
      </c>
      <c r="AU961" s="468">
        <f ca="1">IF(AND(AQ961+AS961&gt;0,AR961+AT961&gt;0),COUNTIF(AU$6:AU960,"&gt;0")+1,0)</f>
        <v>0</v>
      </c>
    </row>
    <row r="962" spans="40:47" x14ac:dyDescent="0.15">
      <c r="AN962" s="468">
        <v>27</v>
      </c>
      <c r="AO962" s="468">
        <v>2</v>
      </c>
      <c r="AP962" s="468">
        <v>9</v>
      </c>
      <c r="AQ962" s="476">
        <f ca="1">IF($AP962=1,IF(INDIRECT(ADDRESS(($AN962-1)*3+$AO962+5,$AP962+7))="",0,INDIRECT(ADDRESS(($AN962-1)*3+$AO962+5,$AP962+7))),IF(INDIRECT(ADDRESS(($AN962-1)*3+$AO962+5,$AP962+7))="",0,IF(COUNTIF(INDIRECT(ADDRESS(($AN962-1)*36+($AO962-1)*12+6,COLUMN())):INDIRECT(ADDRESS(($AN962-1)*36+($AO962-1)*12+$AP962+4,COLUMN())),INDIRECT(ADDRESS(($AN962-1)*3+$AO962+5,$AP962+7)))&gt;=1,0,INDIRECT(ADDRESS(($AN962-1)*3+$AO962+5,$AP962+7)))))</f>
        <v>0</v>
      </c>
      <c r="AR962" s="468">
        <f ca="1">COUNTIF(INDIRECT("H"&amp;(ROW()+12*(($AN962-1)*3+$AO962)-ROW())/12+5):INDIRECT("S"&amp;(ROW()+12*(($AN962-1)*3+$AO962)-ROW())/12+5),AQ962)</f>
        <v>0</v>
      </c>
      <c r="AS962" s="476">
        <f ca="1">IF($AP962=1,IF(INDIRECT(ADDRESS(($AN962-1)*3+$AO962+5,$AP962+20))="",0,INDIRECT(ADDRESS(($AN962-1)*3+$AO962+5,$AP962+20))),IF(INDIRECT(ADDRESS(($AN962-1)*3+$AO962+5,$AP962+20))="",0,IF(COUNTIF(INDIRECT(ADDRESS(($AN962-1)*36+($AO962-1)*12+6,COLUMN())):INDIRECT(ADDRESS(($AN962-1)*36+($AO962-1)*12+$AP962+4,COLUMN())),INDIRECT(ADDRESS(($AN962-1)*3+$AO962+5,$AP962+20)))&gt;=1,0,INDIRECT(ADDRESS(($AN962-1)*3+$AO962+5,$AP962+20)))))</f>
        <v>0</v>
      </c>
      <c r="AT962" s="468">
        <f ca="1">COUNTIF(INDIRECT("U"&amp;(ROW()+12*(($AN962-1)*3+$AO962)-ROW())/12+5):INDIRECT("AF"&amp;(ROW()+12*(($AN962-1)*3+$AO962)-ROW())/12+5),AS962)</f>
        <v>0</v>
      </c>
      <c r="AU962" s="468">
        <f ca="1">IF(AND(AQ962+AS962&gt;0,AR962+AT962&gt;0),COUNTIF(AU$6:AU961,"&gt;0")+1,0)</f>
        <v>0</v>
      </c>
    </row>
    <row r="963" spans="40:47" x14ac:dyDescent="0.15">
      <c r="AN963" s="468">
        <v>27</v>
      </c>
      <c r="AO963" s="468">
        <v>2</v>
      </c>
      <c r="AP963" s="468">
        <v>10</v>
      </c>
      <c r="AQ963" s="476">
        <f ca="1">IF($AP963=1,IF(INDIRECT(ADDRESS(($AN963-1)*3+$AO963+5,$AP963+7))="",0,INDIRECT(ADDRESS(($AN963-1)*3+$AO963+5,$AP963+7))),IF(INDIRECT(ADDRESS(($AN963-1)*3+$AO963+5,$AP963+7))="",0,IF(COUNTIF(INDIRECT(ADDRESS(($AN963-1)*36+($AO963-1)*12+6,COLUMN())):INDIRECT(ADDRESS(($AN963-1)*36+($AO963-1)*12+$AP963+4,COLUMN())),INDIRECT(ADDRESS(($AN963-1)*3+$AO963+5,$AP963+7)))&gt;=1,0,INDIRECT(ADDRESS(($AN963-1)*3+$AO963+5,$AP963+7)))))</f>
        <v>0</v>
      </c>
      <c r="AR963" s="468">
        <f ca="1">COUNTIF(INDIRECT("H"&amp;(ROW()+12*(($AN963-1)*3+$AO963)-ROW())/12+5):INDIRECT("S"&amp;(ROW()+12*(($AN963-1)*3+$AO963)-ROW())/12+5),AQ963)</f>
        <v>0</v>
      </c>
      <c r="AS963" s="476">
        <f ca="1">IF($AP963=1,IF(INDIRECT(ADDRESS(($AN963-1)*3+$AO963+5,$AP963+20))="",0,INDIRECT(ADDRESS(($AN963-1)*3+$AO963+5,$AP963+20))),IF(INDIRECT(ADDRESS(($AN963-1)*3+$AO963+5,$AP963+20))="",0,IF(COUNTIF(INDIRECT(ADDRESS(($AN963-1)*36+($AO963-1)*12+6,COLUMN())):INDIRECT(ADDRESS(($AN963-1)*36+($AO963-1)*12+$AP963+4,COLUMN())),INDIRECT(ADDRESS(($AN963-1)*3+$AO963+5,$AP963+20)))&gt;=1,0,INDIRECT(ADDRESS(($AN963-1)*3+$AO963+5,$AP963+20)))))</f>
        <v>0</v>
      </c>
      <c r="AT963" s="468">
        <f ca="1">COUNTIF(INDIRECT("U"&amp;(ROW()+12*(($AN963-1)*3+$AO963)-ROW())/12+5):INDIRECT("AF"&amp;(ROW()+12*(($AN963-1)*3+$AO963)-ROW())/12+5),AS963)</f>
        <v>0</v>
      </c>
      <c r="AU963" s="468">
        <f ca="1">IF(AND(AQ963+AS963&gt;0,AR963+AT963&gt;0),COUNTIF(AU$6:AU962,"&gt;0")+1,0)</f>
        <v>0</v>
      </c>
    </row>
    <row r="964" spans="40:47" x14ac:dyDescent="0.15">
      <c r="AN964" s="468">
        <v>27</v>
      </c>
      <c r="AO964" s="468">
        <v>2</v>
      </c>
      <c r="AP964" s="468">
        <v>11</v>
      </c>
      <c r="AQ964" s="476">
        <f ca="1">IF($AP964=1,IF(INDIRECT(ADDRESS(($AN964-1)*3+$AO964+5,$AP964+7))="",0,INDIRECT(ADDRESS(($AN964-1)*3+$AO964+5,$AP964+7))),IF(INDIRECT(ADDRESS(($AN964-1)*3+$AO964+5,$AP964+7))="",0,IF(COUNTIF(INDIRECT(ADDRESS(($AN964-1)*36+($AO964-1)*12+6,COLUMN())):INDIRECT(ADDRESS(($AN964-1)*36+($AO964-1)*12+$AP964+4,COLUMN())),INDIRECT(ADDRESS(($AN964-1)*3+$AO964+5,$AP964+7)))&gt;=1,0,INDIRECT(ADDRESS(($AN964-1)*3+$AO964+5,$AP964+7)))))</f>
        <v>0</v>
      </c>
      <c r="AR964" s="468">
        <f ca="1">COUNTIF(INDIRECT("H"&amp;(ROW()+12*(($AN964-1)*3+$AO964)-ROW())/12+5):INDIRECT("S"&amp;(ROW()+12*(($AN964-1)*3+$AO964)-ROW())/12+5),AQ964)</f>
        <v>0</v>
      </c>
      <c r="AS964" s="476">
        <f ca="1">IF($AP964=1,IF(INDIRECT(ADDRESS(($AN964-1)*3+$AO964+5,$AP964+20))="",0,INDIRECT(ADDRESS(($AN964-1)*3+$AO964+5,$AP964+20))),IF(INDIRECT(ADDRESS(($AN964-1)*3+$AO964+5,$AP964+20))="",0,IF(COUNTIF(INDIRECT(ADDRESS(($AN964-1)*36+($AO964-1)*12+6,COLUMN())):INDIRECT(ADDRESS(($AN964-1)*36+($AO964-1)*12+$AP964+4,COLUMN())),INDIRECT(ADDRESS(($AN964-1)*3+$AO964+5,$AP964+20)))&gt;=1,0,INDIRECT(ADDRESS(($AN964-1)*3+$AO964+5,$AP964+20)))))</f>
        <v>0</v>
      </c>
      <c r="AT964" s="468">
        <f ca="1">COUNTIF(INDIRECT("U"&amp;(ROW()+12*(($AN964-1)*3+$AO964)-ROW())/12+5):INDIRECT("AF"&amp;(ROW()+12*(($AN964-1)*3+$AO964)-ROW())/12+5),AS964)</f>
        <v>0</v>
      </c>
      <c r="AU964" s="468">
        <f ca="1">IF(AND(AQ964+AS964&gt;0,AR964+AT964&gt;0),COUNTIF(AU$6:AU963,"&gt;0")+1,0)</f>
        <v>0</v>
      </c>
    </row>
    <row r="965" spans="40:47" x14ac:dyDescent="0.15">
      <c r="AN965" s="468">
        <v>27</v>
      </c>
      <c r="AO965" s="468">
        <v>2</v>
      </c>
      <c r="AP965" s="468">
        <v>12</v>
      </c>
      <c r="AQ965" s="476">
        <f ca="1">IF($AP965=1,IF(INDIRECT(ADDRESS(($AN965-1)*3+$AO965+5,$AP965+7))="",0,INDIRECT(ADDRESS(($AN965-1)*3+$AO965+5,$AP965+7))),IF(INDIRECT(ADDRESS(($AN965-1)*3+$AO965+5,$AP965+7))="",0,IF(COUNTIF(INDIRECT(ADDRESS(($AN965-1)*36+($AO965-1)*12+6,COLUMN())):INDIRECT(ADDRESS(($AN965-1)*36+($AO965-1)*12+$AP965+4,COLUMN())),INDIRECT(ADDRESS(($AN965-1)*3+$AO965+5,$AP965+7)))&gt;=1,0,INDIRECT(ADDRESS(($AN965-1)*3+$AO965+5,$AP965+7)))))</f>
        <v>0</v>
      </c>
      <c r="AR965" s="468">
        <f ca="1">COUNTIF(INDIRECT("H"&amp;(ROW()+12*(($AN965-1)*3+$AO965)-ROW())/12+5):INDIRECT("S"&amp;(ROW()+12*(($AN965-1)*3+$AO965)-ROW())/12+5),AQ965)</f>
        <v>0</v>
      </c>
      <c r="AS965" s="476">
        <f ca="1">IF($AP965=1,IF(INDIRECT(ADDRESS(($AN965-1)*3+$AO965+5,$AP965+20))="",0,INDIRECT(ADDRESS(($AN965-1)*3+$AO965+5,$AP965+20))),IF(INDIRECT(ADDRESS(($AN965-1)*3+$AO965+5,$AP965+20))="",0,IF(COUNTIF(INDIRECT(ADDRESS(($AN965-1)*36+($AO965-1)*12+6,COLUMN())):INDIRECT(ADDRESS(($AN965-1)*36+($AO965-1)*12+$AP965+4,COLUMN())),INDIRECT(ADDRESS(($AN965-1)*3+$AO965+5,$AP965+20)))&gt;=1,0,INDIRECT(ADDRESS(($AN965-1)*3+$AO965+5,$AP965+20)))))</f>
        <v>0</v>
      </c>
      <c r="AT965" s="468">
        <f ca="1">COUNTIF(INDIRECT("U"&amp;(ROW()+12*(($AN965-1)*3+$AO965)-ROW())/12+5):INDIRECT("AF"&amp;(ROW()+12*(($AN965-1)*3+$AO965)-ROW())/12+5),AS965)</f>
        <v>0</v>
      </c>
      <c r="AU965" s="468">
        <f ca="1">IF(AND(AQ965+AS965&gt;0,AR965+AT965&gt;0),COUNTIF(AU$6:AU964,"&gt;0")+1,0)</f>
        <v>0</v>
      </c>
    </row>
    <row r="966" spans="40:47" x14ac:dyDescent="0.15">
      <c r="AN966" s="468">
        <v>27</v>
      </c>
      <c r="AO966" s="468">
        <v>3</v>
      </c>
      <c r="AP966" s="468">
        <v>1</v>
      </c>
      <c r="AQ966" s="476">
        <f ca="1">IF($AP966=1,IF(INDIRECT(ADDRESS(($AN966-1)*3+$AO966+5,$AP966+7))="",0,INDIRECT(ADDRESS(($AN966-1)*3+$AO966+5,$AP966+7))),IF(INDIRECT(ADDRESS(($AN966-1)*3+$AO966+5,$AP966+7))="",0,IF(COUNTIF(INDIRECT(ADDRESS(($AN966-1)*36+($AO966-1)*12+6,COLUMN())):INDIRECT(ADDRESS(($AN966-1)*36+($AO966-1)*12+$AP966+4,COLUMN())),INDIRECT(ADDRESS(($AN966-1)*3+$AO966+5,$AP966+7)))&gt;=1,0,INDIRECT(ADDRESS(($AN966-1)*3+$AO966+5,$AP966+7)))))</f>
        <v>0</v>
      </c>
      <c r="AR966" s="468">
        <f ca="1">COUNTIF(INDIRECT("H"&amp;(ROW()+12*(($AN966-1)*3+$AO966)-ROW())/12+5):INDIRECT("S"&amp;(ROW()+12*(($AN966-1)*3+$AO966)-ROW())/12+5),AQ966)</f>
        <v>0</v>
      </c>
      <c r="AS966" s="476">
        <f ca="1">IF($AP966=1,IF(INDIRECT(ADDRESS(($AN966-1)*3+$AO966+5,$AP966+20))="",0,INDIRECT(ADDRESS(($AN966-1)*3+$AO966+5,$AP966+20))),IF(INDIRECT(ADDRESS(($AN966-1)*3+$AO966+5,$AP966+20))="",0,IF(COUNTIF(INDIRECT(ADDRESS(($AN966-1)*36+($AO966-1)*12+6,COLUMN())):INDIRECT(ADDRESS(($AN966-1)*36+($AO966-1)*12+$AP966+4,COLUMN())),INDIRECT(ADDRESS(($AN966-1)*3+$AO966+5,$AP966+20)))&gt;=1,0,INDIRECT(ADDRESS(($AN966-1)*3+$AO966+5,$AP966+20)))))</f>
        <v>0</v>
      </c>
      <c r="AT966" s="468">
        <f ca="1">COUNTIF(INDIRECT("U"&amp;(ROW()+12*(($AN966-1)*3+$AO966)-ROW())/12+5):INDIRECT("AF"&amp;(ROW()+12*(($AN966-1)*3+$AO966)-ROW())/12+5),AS966)</f>
        <v>0</v>
      </c>
      <c r="AU966" s="468">
        <f ca="1">IF(AND(AQ966+AS966&gt;0,AR966+AT966&gt;0),COUNTIF(AU$6:AU965,"&gt;0")+1,0)</f>
        <v>0</v>
      </c>
    </row>
    <row r="967" spans="40:47" x14ac:dyDescent="0.15">
      <c r="AN967" s="468">
        <v>27</v>
      </c>
      <c r="AO967" s="468">
        <v>3</v>
      </c>
      <c r="AP967" s="468">
        <v>2</v>
      </c>
      <c r="AQ967" s="476">
        <f ca="1">IF($AP967=1,IF(INDIRECT(ADDRESS(($AN967-1)*3+$AO967+5,$AP967+7))="",0,INDIRECT(ADDRESS(($AN967-1)*3+$AO967+5,$AP967+7))),IF(INDIRECT(ADDRESS(($AN967-1)*3+$AO967+5,$AP967+7))="",0,IF(COUNTIF(INDIRECT(ADDRESS(($AN967-1)*36+($AO967-1)*12+6,COLUMN())):INDIRECT(ADDRESS(($AN967-1)*36+($AO967-1)*12+$AP967+4,COLUMN())),INDIRECT(ADDRESS(($AN967-1)*3+$AO967+5,$AP967+7)))&gt;=1,0,INDIRECT(ADDRESS(($AN967-1)*3+$AO967+5,$AP967+7)))))</f>
        <v>0</v>
      </c>
      <c r="AR967" s="468">
        <f ca="1">COUNTIF(INDIRECT("H"&amp;(ROW()+12*(($AN967-1)*3+$AO967)-ROW())/12+5):INDIRECT("S"&amp;(ROW()+12*(($AN967-1)*3+$AO967)-ROW())/12+5),AQ967)</f>
        <v>0</v>
      </c>
      <c r="AS967" s="476">
        <f ca="1">IF($AP967=1,IF(INDIRECT(ADDRESS(($AN967-1)*3+$AO967+5,$AP967+20))="",0,INDIRECT(ADDRESS(($AN967-1)*3+$AO967+5,$AP967+20))),IF(INDIRECT(ADDRESS(($AN967-1)*3+$AO967+5,$AP967+20))="",0,IF(COUNTIF(INDIRECT(ADDRESS(($AN967-1)*36+($AO967-1)*12+6,COLUMN())):INDIRECT(ADDRESS(($AN967-1)*36+($AO967-1)*12+$AP967+4,COLUMN())),INDIRECT(ADDRESS(($AN967-1)*3+$AO967+5,$AP967+20)))&gt;=1,0,INDIRECT(ADDRESS(($AN967-1)*3+$AO967+5,$AP967+20)))))</f>
        <v>0</v>
      </c>
      <c r="AT967" s="468">
        <f ca="1">COUNTIF(INDIRECT("U"&amp;(ROW()+12*(($AN967-1)*3+$AO967)-ROW())/12+5):INDIRECT("AF"&amp;(ROW()+12*(($AN967-1)*3+$AO967)-ROW())/12+5),AS967)</f>
        <v>0</v>
      </c>
      <c r="AU967" s="468">
        <f ca="1">IF(AND(AQ967+AS967&gt;0,AR967+AT967&gt;0),COUNTIF(AU$6:AU966,"&gt;0")+1,0)</f>
        <v>0</v>
      </c>
    </row>
    <row r="968" spans="40:47" x14ac:dyDescent="0.15">
      <c r="AN968" s="468">
        <v>27</v>
      </c>
      <c r="AO968" s="468">
        <v>3</v>
      </c>
      <c r="AP968" s="468">
        <v>3</v>
      </c>
      <c r="AQ968" s="476">
        <f ca="1">IF($AP968=1,IF(INDIRECT(ADDRESS(($AN968-1)*3+$AO968+5,$AP968+7))="",0,INDIRECT(ADDRESS(($AN968-1)*3+$AO968+5,$AP968+7))),IF(INDIRECT(ADDRESS(($AN968-1)*3+$AO968+5,$AP968+7))="",0,IF(COUNTIF(INDIRECT(ADDRESS(($AN968-1)*36+($AO968-1)*12+6,COLUMN())):INDIRECT(ADDRESS(($AN968-1)*36+($AO968-1)*12+$AP968+4,COLUMN())),INDIRECT(ADDRESS(($AN968-1)*3+$AO968+5,$AP968+7)))&gt;=1,0,INDIRECT(ADDRESS(($AN968-1)*3+$AO968+5,$AP968+7)))))</f>
        <v>0</v>
      </c>
      <c r="AR968" s="468">
        <f ca="1">COUNTIF(INDIRECT("H"&amp;(ROW()+12*(($AN968-1)*3+$AO968)-ROW())/12+5):INDIRECT("S"&amp;(ROW()+12*(($AN968-1)*3+$AO968)-ROW())/12+5),AQ968)</f>
        <v>0</v>
      </c>
      <c r="AS968" s="476">
        <f ca="1">IF($AP968=1,IF(INDIRECT(ADDRESS(($AN968-1)*3+$AO968+5,$AP968+20))="",0,INDIRECT(ADDRESS(($AN968-1)*3+$AO968+5,$AP968+20))),IF(INDIRECT(ADDRESS(($AN968-1)*3+$AO968+5,$AP968+20))="",0,IF(COUNTIF(INDIRECT(ADDRESS(($AN968-1)*36+($AO968-1)*12+6,COLUMN())):INDIRECT(ADDRESS(($AN968-1)*36+($AO968-1)*12+$AP968+4,COLUMN())),INDIRECT(ADDRESS(($AN968-1)*3+$AO968+5,$AP968+20)))&gt;=1,0,INDIRECT(ADDRESS(($AN968-1)*3+$AO968+5,$AP968+20)))))</f>
        <v>0</v>
      </c>
      <c r="AT968" s="468">
        <f ca="1">COUNTIF(INDIRECT("U"&amp;(ROW()+12*(($AN968-1)*3+$AO968)-ROW())/12+5):INDIRECT("AF"&amp;(ROW()+12*(($AN968-1)*3+$AO968)-ROW())/12+5),AS968)</f>
        <v>0</v>
      </c>
      <c r="AU968" s="468">
        <f ca="1">IF(AND(AQ968+AS968&gt;0,AR968+AT968&gt;0),COUNTIF(AU$6:AU967,"&gt;0")+1,0)</f>
        <v>0</v>
      </c>
    </row>
    <row r="969" spans="40:47" x14ac:dyDescent="0.15">
      <c r="AN969" s="468">
        <v>27</v>
      </c>
      <c r="AO969" s="468">
        <v>3</v>
      </c>
      <c r="AP969" s="468">
        <v>4</v>
      </c>
      <c r="AQ969" s="476">
        <f ca="1">IF($AP969=1,IF(INDIRECT(ADDRESS(($AN969-1)*3+$AO969+5,$AP969+7))="",0,INDIRECT(ADDRESS(($AN969-1)*3+$AO969+5,$AP969+7))),IF(INDIRECT(ADDRESS(($AN969-1)*3+$AO969+5,$AP969+7))="",0,IF(COUNTIF(INDIRECT(ADDRESS(($AN969-1)*36+($AO969-1)*12+6,COLUMN())):INDIRECT(ADDRESS(($AN969-1)*36+($AO969-1)*12+$AP969+4,COLUMN())),INDIRECT(ADDRESS(($AN969-1)*3+$AO969+5,$AP969+7)))&gt;=1,0,INDIRECT(ADDRESS(($AN969-1)*3+$AO969+5,$AP969+7)))))</f>
        <v>0</v>
      </c>
      <c r="AR969" s="468">
        <f ca="1">COUNTIF(INDIRECT("H"&amp;(ROW()+12*(($AN969-1)*3+$AO969)-ROW())/12+5):INDIRECT("S"&amp;(ROW()+12*(($AN969-1)*3+$AO969)-ROW())/12+5),AQ969)</f>
        <v>0</v>
      </c>
      <c r="AS969" s="476">
        <f ca="1">IF($AP969=1,IF(INDIRECT(ADDRESS(($AN969-1)*3+$AO969+5,$AP969+20))="",0,INDIRECT(ADDRESS(($AN969-1)*3+$AO969+5,$AP969+20))),IF(INDIRECT(ADDRESS(($AN969-1)*3+$AO969+5,$AP969+20))="",0,IF(COUNTIF(INDIRECT(ADDRESS(($AN969-1)*36+($AO969-1)*12+6,COLUMN())):INDIRECT(ADDRESS(($AN969-1)*36+($AO969-1)*12+$AP969+4,COLUMN())),INDIRECT(ADDRESS(($AN969-1)*3+$AO969+5,$AP969+20)))&gt;=1,0,INDIRECT(ADDRESS(($AN969-1)*3+$AO969+5,$AP969+20)))))</f>
        <v>0</v>
      </c>
      <c r="AT969" s="468">
        <f ca="1">COUNTIF(INDIRECT("U"&amp;(ROW()+12*(($AN969-1)*3+$AO969)-ROW())/12+5):INDIRECT("AF"&amp;(ROW()+12*(($AN969-1)*3+$AO969)-ROW())/12+5),AS969)</f>
        <v>0</v>
      </c>
      <c r="AU969" s="468">
        <f ca="1">IF(AND(AQ969+AS969&gt;0,AR969+AT969&gt;0),COUNTIF(AU$6:AU968,"&gt;0")+1,0)</f>
        <v>0</v>
      </c>
    </row>
    <row r="970" spans="40:47" x14ac:dyDescent="0.15">
      <c r="AN970" s="468">
        <v>27</v>
      </c>
      <c r="AO970" s="468">
        <v>3</v>
      </c>
      <c r="AP970" s="468">
        <v>5</v>
      </c>
      <c r="AQ970" s="476">
        <f ca="1">IF($AP970=1,IF(INDIRECT(ADDRESS(($AN970-1)*3+$AO970+5,$AP970+7))="",0,INDIRECT(ADDRESS(($AN970-1)*3+$AO970+5,$AP970+7))),IF(INDIRECT(ADDRESS(($AN970-1)*3+$AO970+5,$AP970+7))="",0,IF(COUNTIF(INDIRECT(ADDRESS(($AN970-1)*36+($AO970-1)*12+6,COLUMN())):INDIRECT(ADDRESS(($AN970-1)*36+($AO970-1)*12+$AP970+4,COLUMN())),INDIRECT(ADDRESS(($AN970-1)*3+$AO970+5,$AP970+7)))&gt;=1,0,INDIRECT(ADDRESS(($AN970-1)*3+$AO970+5,$AP970+7)))))</f>
        <v>0</v>
      </c>
      <c r="AR970" s="468">
        <f ca="1">COUNTIF(INDIRECT("H"&amp;(ROW()+12*(($AN970-1)*3+$AO970)-ROW())/12+5):INDIRECT("S"&amp;(ROW()+12*(($AN970-1)*3+$AO970)-ROW())/12+5),AQ970)</f>
        <v>0</v>
      </c>
      <c r="AS970" s="476">
        <f ca="1">IF($AP970=1,IF(INDIRECT(ADDRESS(($AN970-1)*3+$AO970+5,$AP970+20))="",0,INDIRECT(ADDRESS(($AN970-1)*3+$AO970+5,$AP970+20))),IF(INDIRECT(ADDRESS(($AN970-1)*3+$AO970+5,$AP970+20))="",0,IF(COUNTIF(INDIRECT(ADDRESS(($AN970-1)*36+($AO970-1)*12+6,COLUMN())):INDIRECT(ADDRESS(($AN970-1)*36+($AO970-1)*12+$AP970+4,COLUMN())),INDIRECT(ADDRESS(($AN970-1)*3+$AO970+5,$AP970+20)))&gt;=1,0,INDIRECT(ADDRESS(($AN970-1)*3+$AO970+5,$AP970+20)))))</f>
        <v>0</v>
      </c>
      <c r="AT970" s="468">
        <f ca="1">COUNTIF(INDIRECT("U"&amp;(ROW()+12*(($AN970-1)*3+$AO970)-ROW())/12+5):INDIRECT("AF"&amp;(ROW()+12*(($AN970-1)*3+$AO970)-ROW())/12+5),AS970)</f>
        <v>0</v>
      </c>
      <c r="AU970" s="468">
        <f ca="1">IF(AND(AQ970+AS970&gt;0,AR970+AT970&gt;0),COUNTIF(AU$6:AU969,"&gt;0")+1,0)</f>
        <v>0</v>
      </c>
    </row>
    <row r="971" spans="40:47" x14ac:dyDescent="0.15">
      <c r="AN971" s="468">
        <v>27</v>
      </c>
      <c r="AO971" s="468">
        <v>3</v>
      </c>
      <c r="AP971" s="468">
        <v>6</v>
      </c>
      <c r="AQ971" s="476">
        <f ca="1">IF($AP971=1,IF(INDIRECT(ADDRESS(($AN971-1)*3+$AO971+5,$AP971+7))="",0,INDIRECT(ADDRESS(($AN971-1)*3+$AO971+5,$AP971+7))),IF(INDIRECT(ADDRESS(($AN971-1)*3+$AO971+5,$AP971+7))="",0,IF(COUNTIF(INDIRECT(ADDRESS(($AN971-1)*36+($AO971-1)*12+6,COLUMN())):INDIRECT(ADDRESS(($AN971-1)*36+($AO971-1)*12+$AP971+4,COLUMN())),INDIRECT(ADDRESS(($AN971-1)*3+$AO971+5,$AP971+7)))&gt;=1,0,INDIRECT(ADDRESS(($AN971-1)*3+$AO971+5,$AP971+7)))))</f>
        <v>0</v>
      </c>
      <c r="AR971" s="468">
        <f ca="1">COUNTIF(INDIRECT("H"&amp;(ROW()+12*(($AN971-1)*3+$AO971)-ROW())/12+5):INDIRECT("S"&amp;(ROW()+12*(($AN971-1)*3+$AO971)-ROW())/12+5),AQ971)</f>
        <v>0</v>
      </c>
      <c r="AS971" s="476">
        <f ca="1">IF($AP971=1,IF(INDIRECT(ADDRESS(($AN971-1)*3+$AO971+5,$AP971+20))="",0,INDIRECT(ADDRESS(($AN971-1)*3+$AO971+5,$AP971+20))),IF(INDIRECT(ADDRESS(($AN971-1)*3+$AO971+5,$AP971+20))="",0,IF(COUNTIF(INDIRECT(ADDRESS(($AN971-1)*36+($AO971-1)*12+6,COLUMN())):INDIRECT(ADDRESS(($AN971-1)*36+($AO971-1)*12+$AP971+4,COLUMN())),INDIRECT(ADDRESS(($AN971-1)*3+$AO971+5,$AP971+20)))&gt;=1,0,INDIRECT(ADDRESS(($AN971-1)*3+$AO971+5,$AP971+20)))))</f>
        <v>0</v>
      </c>
      <c r="AT971" s="468">
        <f ca="1">COUNTIF(INDIRECT("U"&amp;(ROW()+12*(($AN971-1)*3+$AO971)-ROW())/12+5):INDIRECT("AF"&amp;(ROW()+12*(($AN971-1)*3+$AO971)-ROW())/12+5),AS971)</f>
        <v>0</v>
      </c>
      <c r="AU971" s="468">
        <f ca="1">IF(AND(AQ971+AS971&gt;0,AR971+AT971&gt;0),COUNTIF(AU$6:AU970,"&gt;0")+1,0)</f>
        <v>0</v>
      </c>
    </row>
    <row r="972" spans="40:47" x14ac:dyDescent="0.15">
      <c r="AN972" s="468">
        <v>27</v>
      </c>
      <c r="AO972" s="468">
        <v>3</v>
      </c>
      <c r="AP972" s="468">
        <v>7</v>
      </c>
      <c r="AQ972" s="476">
        <f ca="1">IF($AP972=1,IF(INDIRECT(ADDRESS(($AN972-1)*3+$AO972+5,$AP972+7))="",0,INDIRECT(ADDRESS(($AN972-1)*3+$AO972+5,$AP972+7))),IF(INDIRECT(ADDRESS(($AN972-1)*3+$AO972+5,$AP972+7))="",0,IF(COUNTIF(INDIRECT(ADDRESS(($AN972-1)*36+($AO972-1)*12+6,COLUMN())):INDIRECT(ADDRESS(($AN972-1)*36+($AO972-1)*12+$AP972+4,COLUMN())),INDIRECT(ADDRESS(($AN972-1)*3+$AO972+5,$AP972+7)))&gt;=1,0,INDIRECT(ADDRESS(($AN972-1)*3+$AO972+5,$AP972+7)))))</f>
        <v>0</v>
      </c>
      <c r="AR972" s="468">
        <f ca="1">COUNTIF(INDIRECT("H"&amp;(ROW()+12*(($AN972-1)*3+$AO972)-ROW())/12+5):INDIRECT("S"&amp;(ROW()+12*(($AN972-1)*3+$AO972)-ROW())/12+5),AQ972)</f>
        <v>0</v>
      </c>
      <c r="AS972" s="476">
        <f ca="1">IF($AP972=1,IF(INDIRECT(ADDRESS(($AN972-1)*3+$AO972+5,$AP972+20))="",0,INDIRECT(ADDRESS(($AN972-1)*3+$AO972+5,$AP972+20))),IF(INDIRECT(ADDRESS(($AN972-1)*3+$AO972+5,$AP972+20))="",0,IF(COUNTIF(INDIRECT(ADDRESS(($AN972-1)*36+($AO972-1)*12+6,COLUMN())):INDIRECT(ADDRESS(($AN972-1)*36+($AO972-1)*12+$AP972+4,COLUMN())),INDIRECT(ADDRESS(($AN972-1)*3+$AO972+5,$AP972+20)))&gt;=1,0,INDIRECT(ADDRESS(($AN972-1)*3+$AO972+5,$AP972+20)))))</f>
        <v>0</v>
      </c>
      <c r="AT972" s="468">
        <f ca="1">COUNTIF(INDIRECT("U"&amp;(ROW()+12*(($AN972-1)*3+$AO972)-ROW())/12+5):INDIRECT("AF"&amp;(ROW()+12*(($AN972-1)*3+$AO972)-ROW())/12+5),AS972)</f>
        <v>0</v>
      </c>
      <c r="AU972" s="468">
        <f ca="1">IF(AND(AQ972+AS972&gt;0,AR972+AT972&gt;0),COUNTIF(AU$6:AU971,"&gt;0")+1,0)</f>
        <v>0</v>
      </c>
    </row>
    <row r="973" spans="40:47" x14ac:dyDescent="0.15">
      <c r="AN973" s="468">
        <v>27</v>
      </c>
      <c r="AO973" s="468">
        <v>3</v>
      </c>
      <c r="AP973" s="468">
        <v>8</v>
      </c>
      <c r="AQ973" s="476">
        <f ca="1">IF($AP973=1,IF(INDIRECT(ADDRESS(($AN973-1)*3+$AO973+5,$AP973+7))="",0,INDIRECT(ADDRESS(($AN973-1)*3+$AO973+5,$AP973+7))),IF(INDIRECT(ADDRESS(($AN973-1)*3+$AO973+5,$AP973+7))="",0,IF(COUNTIF(INDIRECT(ADDRESS(($AN973-1)*36+($AO973-1)*12+6,COLUMN())):INDIRECT(ADDRESS(($AN973-1)*36+($AO973-1)*12+$AP973+4,COLUMN())),INDIRECT(ADDRESS(($AN973-1)*3+$AO973+5,$AP973+7)))&gt;=1,0,INDIRECT(ADDRESS(($AN973-1)*3+$AO973+5,$AP973+7)))))</f>
        <v>0</v>
      </c>
      <c r="AR973" s="468">
        <f ca="1">COUNTIF(INDIRECT("H"&amp;(ROW()+12*(($AN973-1)*3+$AO973)-ROW())/12+5):INDIRECT("S"&amp;(ROW()+12*(($AN973-1)*3+$AO973)-ROW())/12+5),AQ973)</f>
        <v>0</v>
      </c>
      <c r="AS973" s="476">
        <f ca="1">IF($AP973=1,IF(INDIRECT(ADDRESS(($AN973-1)*3+$AO973+5,$AP973+20))="",0,INDIRECT(ADDRESS(($AN973-1)*3+$AO973+5,$AP973+20))),IF(INDIRECT(ADDRESS(($AN973-1)*3+$AO973+5,$AP973+20))="",0,IF(COUNTIF(INDIRECT(ADDRESS(($AN973-1)*36+($AO973-1)*12+6,COLUMN())):INDIRECT(ADDRESS(($AN973-1)*36+($AO973-1)*12+$AP973+4,COLUMN())),INDIRECT(ADDRESS(($AN973-1)*3+$AO973+5,$AP973+20)))&gt;=1,0,INDIRECT(ADDRESS(($AN973-1)*3+$AO973+5,$AP973+20)))))</f>
        <v>0</v>
      </c>
      <c r="AT973" s="468">
        <f ca="1">COUNTIF(INDIRECT("U"&amp;(ROW()+12*(($AN973-1)*3+$AO973)-ROW())/12+5):INDIRECT("AF"&amp;(ROW()+12*(($AN973-1)*3+$AO973)-ROW())/12+5),AS973)</f>
        <v>0</v>
      </c>
      <c r="AU973" s="468">
        <f ca="1">IF(AND(AQ973+AS973&gt;0,AR973+AT973&gt;0),COUNTIF(AU$6:AU972,"&gt;0")+1,0)</f>
        <v>0</v>
      </c>
    </row>
    <row r="974" spans="40:47" x14ac:dyDescent="0.15">
      <c r="AN974" s="468">
        <v>27</v>
      </c>
      <c r="AO974" s="468">
        <v>3</v>
      </c>
      <c r="AP974" s="468">
        <v>9</v>
      </c>
      <c r="AQ974" s="476">
        <f ca="1">IF($AP974=1,IF(INDIRECT(ADDRESS(($AN974-1)*3+$AO974+5,$AP974+7))="",0,INDIRECT(ADDRESS(($AN974-1)*3+$AO974+5,$AP974+7))),IF(INDIRECT(ADDRESS(($AN974-1)*3+$AO974+5,$AP974+7))="",0,IF(COUNTIF(INDIRECT(ADDRESS(($AN974-1)*36+($AO974-1)*12+6,COLUMN())):INDIRECT(ADDRESS(($AN974-1)*36+($AO974-1)*12+$AP974+4,COLUMN())),INDIRECT(ADDRESS(($AN974-1)*3+$AO974+5,$AP974+7)))&gt;=1,0,INDIRECT(ADDRESS(($AN974-1)*3+$AO974+5,$AP974+7)))))</f>
        <v>0</v>
      </c>
      <c r="AR974" s="468">
        <f ca="1">COUNTIF(INDIRECT("H"&amp;(ROW()+12*(($AN974-1)*3+$AO974)-ROW())/12+5):INDIRECT("S"&amp;(ROW()+12*(($AN974-1)*3+$AO974)-ROW())/12+5),AQ974)</f>
        <v>0</v>
      </c>
      <c r="AS974" s="476">
        <f ca="1">IF($AP974=1,IF(INDIRECT(ADDRESS(($AN974-1)*3+$AO974+5,$AP974+20))="",0,INDIRECT(ADDRESS(($AN974-1)*3+$AO974+5,$AP974+20))),IF(INDIRECT(ADDRESS(($AN974-1)*3+$AO974+5,$AP974+20))="",0,IF(COUNTIF(INDIRECT(ADDRESS(($AN974-1)*36+($AO974-1)*12+6,COLUMN())):INDIRECT(ADDRESS(($AN974-1)*36+($AO974-1)*12+$AP974+4,COLUMN())),INDIRECT(ADDRESS(($AN974-1)*3+$AO974+5,$AP974+20)))&gt;=1,0,INDIRECT(ADDRESS(($AN974-1)*3+$AO974+5,$AP974+20)))))</f>
        <v>0</v>
      </c>
      <c r="AT974" s="468">
        <f ca="1">COUNTIF(INDIRECT("U"&amp;(ROW()+12*(($AN974-1)*3+$AO974)-ROW())/12+5):INDIRECT("AF"&amp;(ROW()+12*(($AN974-1)*3+$AO974)-ROW())/12+5),AS974)</f>
        <v>0</v>
      </c>
      <c r="AU974" s="468">
        <f ca="1">IF(AND(AQ974+AS974&gt;0,AR974+AT974&gt;0),COUNTIF(AU$6:AU973,"&gt;0")+1,0)</f>
        <v>0</v>
      </c>
    </row>
    <row r="975" spans="40:47" x14ac:dyDescent="0.15">
      <c r="AN975" s="468">
        <v>27</v>
      </c>
      <c r="AO975" s="468">
        <v>3</v>
      </c>
      <c r="AP975" s="468">
        <v>10</v>
      </c>
      <c r="AQ975" s="476">
        <f ca="1">IF($AP975=1,IF(INDIRECT(ADDRESS(($AN975-1)*3+$AO975+5,$AP975+7))="",0,INDIRECT(ADDRESS(($AN975-1)*3+$AO975+5,$AP975+7))),IF(INDIRECT(ADDRESS(($AN975-1)*3+$AO975+5,$AP975+7))="",0,IF(COUNTIF(INDIRECT(ADDRESS(($AN975-1)*36+($AO975-1)*12+6,COLUMN())):INDIRECT(ADDRESS(($AN975-1)*36+($AO975-1)*12+$AP975+4,COLUMN())),INDIRECT(ADDRESS(($AN975-1)*3+$AO975+5,$AP975+7)))&gt;=1,0,INDIRECT(ADDRESS(($AN975-1)*3+$AO975+5,$AP975+7)))))</f>
        <v>0</v>
      </c>
      <c r="AR975" s="468">
        <f ca="1">COUNTIF(INDIRECT("H"&amp;(ROW()+12*(($AN975-1)*3+$AO975)-ROW())/12+5):INDIRECT("S"&amp;(ROW()+12*(($AN975-1)*3+$AO975)-ROW())/12+5),AQ975)</f>
        <v>0</v>
      </c>
      <c r="AS975" s="476">
        <f ca="1">IF($AP975=1,IF(INDIRECT(ADDRESS(($AN975-1)*3+$AO975+5,$AP975+20))="",0,INDIRECT(ADDRESS(($AN975-1)*3+$AO975+5,$AP975+20))),IF(INDIRECT(ADDRESS(($AN975-1)*3+$AO975+5,$AP975+20))="",0,IF(COUNTIF(INDIRECT(ADDRESS(($AN975-1)*36+($AO975-1)*12+6,COLUMN())):INDIRECT(ADDRESS(($AN975-1)*36+($AO975-1)*12+$AP975+4,COLUMN())),INDIRECT(ADDRESS(($AN975-1)*3+$AO975+5,$AP975+20)))&gt;=1,0,INDIRECT(ADDRESS(($AN975-1)*3+$AO975+5,$AP975+20)))))</f>
        <v>0</v>
      </c>
      <c r="AT975" s="468">
        <f ca="1">COUNTIF(INDIRECT("U"&amp;(ROW()+12*(($AN975-1)*3+$AO975)-ROW())/12+5):INDIRECT("AF"&amp;(ROW()+12*(($AN975-1)*3+$AO975)-ROW())/12+5),AS975)</f>
        <v>0</v>
      </c>
      <c r="AU975" s="468">
        <f ca="1">IF(AND(AQ975+AS975&gt;0,AR975+AT975&gt;0),COUNTIF(AU$6:AU974,"&gt;0")+1,0)</f>
        <v>0</v>
      </c>
    </row>
    <row r="976" spans="40:47" x14ac:dyDescent="0.15">
      <c r="AN976" s="468">
        <v>27</v>
      </c>
      <c r="AO976" s="468">
        <v>3</v>
      </c>
      <c r="AP976" s="468">
        <v>11</v>
      </c>
      <c r="AQ976" s="476">
        <f ca="1">IF($AP976=1,IF(INDIRECT(ADDRESS(($AN976-1)*3+$AO976+5,$AP976+7))="",0,INDIRECT(ADDRESS(($AN976-1)*3+$AO976+5,$AP976+7))),IF(INDIRECT(ADDRESS(($AN976-1)*3+$AO976+5,$AP976+7))="",0,IF(COUNTIF(INDIRECT(ADDRESS(($AN976-1)*36+($AO976-1)*12+6,COLUMN())):INDIRECT(ADDRESS(($AN976-1)*36+($AO976-1)*12+$AP976+4,COLUMN())),INDIRECT(ADDRESS(($AN976-1)*3+$AO976+5,$AP976+7)))&gt;=1,0,INDIRECT(ADDRESS(($AN976-1)*3+$AO976+5,$AP976+7)))))</f>
        <v>0</v>
      </c>
      <c r="AR976" s="468">
        <f ca="1">COUNTIF(INDIRECT("H"&amp;(ROW()+12*(($AN976-1)*3+$AO976)-ROW())/12+5):INDIRECT("S"&amp;(ROW()+12*(($AN976-1)*3+$AO976)-ROW())/12+5),AQ976)</f>
        <v>0</v>
      </c>
      <c r="AS976" s="476">
        <f ca="1">IF($AP976=1,IF(INDIRECT(ADDRESS(($AN976-1)*3+$AO976+5,$AP976+20))="",0,INDIRECT(ADDRESS(($AN976-1)*3+$AO976+5,$AP976+20))),IF(INDIRECT(ADDRESS(($AN976-1)*3+$AO976+5,$AP976+20))="",0,IF(COUNTIF(INDIRECT(ADDRESS(($AN976-1)*36+($AO976-1)*12+6,COLUMN())):INDIRECT(ADDRESS(($AN976-1)*36+($AO976-1)*12+$AP976+4,COLUMN())),INDIRECT(ADDRESS(($AN976-1)*3+$AO976+5,$AP976+20)))&gt;=1,0,INDIRECT(ADDRESS(($AN976-1)*3+$AO976+5,$AP976+20)))))</f>
        <v>0</v>
      </c>
      <c r="AT976" s="468">
        <f ca="1">COUNTIF(INDIRECT("U"&amp;(ROW()+12*(($AN976-1)*3+$AO976)-ROW())/12+5):INDIRECT("AF"&amp;(ROW()+12*(($AN976-1)*3+$AO976)-ROW())/12+5),AS976)</f>
        <v>0</v>
      </c>
      <c r="AU976" s="468">
        <f ca="1">IF(AND(AQ976+AS976&gt;0,AR976+AT976&gt;0),COUNTIF(AU$6:AU975,"&gt;0")+1,0)</f>
        <v>0</v>
      </c>
    </row>
    <row r="977" spans="40:47" x14ac:dyDescent="0.15">
      <c r="AN977" s="468">
        <v>27</v>
      </c>
      <c r="AO977" s="468">
        <v>3</v>
      </c>
      <c r="AP977" s="468">
        <v>12</v>
      </c>
      <c r="AQ977" s="476">
        <f ca="1">IF($AP977=1,IF(INDIRECT(ADDRESS(($AN977-1)*3+$AO977+5,$AP977+7))="",0,INDIRECT(ADDRESS(($AN977-1)*3+$AO977+5,$AP977+7))),IF(INDIRECT(ADDRESS(($AN977-1)*3+$AO977+5,$AP977+7))="",0,IF(COUNTIF(INDIRECT(ADDRESS(($AN977-1)*36+($AO977-1)*12+6,COLUMN())):INDIRECT(ADDRESS(($AN977-1)*36+($AO977-1)*12+$AP977+4,COLUMN())),INDIRECT(ADDRESS(($AN977-1)*3+$AO977+5,$AP977+7)))&gt;=1,0,INDIRECT(ADDRESS(($AN977-1)*3+$AO977+5,$AP977+7)))))</f>
        <v>0</v>
      </c>
      <c r="AR977" s="468">
        <f ca="1">COUNTIF(INDIRECT("H"&amp;(ROW()+12*(($AN977-1)*3+$AO977)-ROW())/12+5):INDIRECT("S"&amp;(ROW()+12*(($AN977-1)*3+$AO977)-ROW())/12+5),AQ977)</f>
        <v>0</v>
      </c>
      <c r="AS977" s="476">
        <f ca="1">IF($AP977=1,IF(INDIRECT(ADDRESS(($AN977-1)*3+$AO977+5,$AP977+20))="",0,INDIRECT(ADDRESS(($AN977-1)*3+$AO977+5,$AP977+20))),IF(INDIRECT(ADDRESS(($AN977-1)*3+$AO977+5,$AP977+20))="",0,IF(COUNTIF(INDIRECT(ADDRESS(($AN977-1)*36+($AO977-1)*12+6,COLUMN())):INDIRECT(ADDRESS(($AN977-1)*36+($AO977-1)*12+$AP977+4,COLUMN())),INDIRECT(ADDRESS(($AN977-1)*3+$AO977+5,$AP977+20)))&gt;=1,0,INDIRECT(ADDRESS(($AN977-1)*3+$AO977+5,$AP977+20)))))</f>
        <v>0</v>
      </c>
      <c r="AT977" s="468">
        <f ca="1">COUNTIF(INDIRECT("U"&amp;(ROW()+12*(($AN977-1)*3+$AO977)-ROW())/12+5):INDIRECT("AF"&amp;(ROW()+12*(($AN977-1)*3+$AO977)-ROW())/12+5),AS977)</f>
        <v>0</v>
      </c>
      <c r="AU977" s="468">
        <f ca="1">IF(AND(AQ977+AS977&gt;0,AR977+AT977&gt;0),COUNTIF(AU$6:AU976,"&gt;0")+1,0)</f>
        <v>0</v>
      </c>
    </row>
    <row r="978" spans="40:47" x14ac:dyDescent="0.15">
      <c r="AN978" s="468">
        <v>28</v>
      </c>
      <c r="AO978" s="468">
        <v>1</v>
      </c>
      <c r="AP978" s="468">
        <v>1</v>
      </c>
      <c r="AQ978" s="476">
        <f ca="1">IF($AP978=1,IF(INDIRECT(ADDRESS(($AN978-1)*3+$AO978+5,$AP978+7))="",0,INDIRECT(ADDRESS(($AN978-1)*3+$AO978+5,$AP978+7))),IF(INDIRECT(ADDRESS(($AN978-1)*3+$AO978+5,$AP978+7))="",0,IF(COUNTIF(INDIRECT(ADDRESS(($AN978-1)*36+($AO978-1)*12+6,COLUMN())):INDIRECT(ADDRESS(($AN978-1)*36+($AO978-1)*12+$AP978+4,COLUMN())),INDIRECT(ADDRESS(($AN978-1)*3+$AO978+5,$AP978+7)))&gt;=1,0,INDIRECT(ADDRESS(($AN978-1)*3+$AO978+5,$AP978+7)))))</f>
        <v>0</v>
      </c>
      <c r="AR978" s="468">
        <f ca="1">COUNTIF(INDIRECT("H"&amp;(ROW()+12*(($AN978-1)*3+$AO978)-ROW())/12+5):INDIRECT("S"&amp;(ROW()+12*(($AN978-1)*3+$AO978)-ROW())/12+5),AQ978)</f>
        <v>0</v>
      </c>
      <c r="AS978" s="476">
        <f ca="1">IF($AP978=1,IF(INDIRECT(ADDRESS(($AN978-1)*3+$AO978+5,$AP978+20))="",0,INDIRECT(ADDRESS(($AN978-1)*3+$AO978+5,$AP978+20))),IF(INDIRECT(ADDRESS(($AN978-1)*3+$AO978+5,$AP978+20))="",0,IF(COUNTIF(INDIRECT(ADDRESS(($AN978-1)*36+($AO978-1)*12+6,COLUMN())):INDIRECT(ADDRESS(($AN978-1)*36+($AO978-1)*12+$AP978+4,COLUMN())),INDIRECT(ADDRESS(($AN978-1)*3+$AO978+5,$AP978+20)))&gt;=1,0,INDIRECT(ADDRESS(($AN978-1)*3+$AO978+5,$AP978+20)))))</f>
        <v>0</v>
      </c>
      <c r="AT978" s="468">
        <f ca="1">COUNTIF(INDIRECT("U"&amp;(ROW()+12*(($AN978-1)*3+$AO978)-ROW())/12+5):INDIRECT("AF"&amp;(ROW()+12*(($AN978-1)*3+$AO978)-ROW())/12+5),AS978)</f>
        <v>0</v>
      </c>
      <c r="AU978" s="468">
        <f ca="1">IF(AND(AQ978+AS978&gt;0,AR978+AT978&gt;0),COUNTIF(AU$6:AU977,"&gt;0")+1,0)</f>
        <v>0</v>
      </c>
    </row>
    <row r="979" spans="40:47" x14ac:dyDescent="0.15">
      <c r="AN979" s="468">
        <v>28</v>
      </c>
      <c r="AO979" s="468">
        <v>1</v>
      </c>
      <c r="AP979" s="468">
        <v>2</v>
      </c>
      <c r="AQ979" s="476">
        <f ca="1">IF($AP979=1,IF(INDIRECT(ADDRESS(($AN979-1)*3+$AO979+5,$AP979+7))="",0,INDIRECT(ADDRESS(($AN979-1)*3+$AO979+5,$AP979+7))),IF(INDIRECT(ADDRESS(($AN979-1)*3+$AO979+5,$AP979+7))="",0,IF(COUNTIF(INDIRECT(ADDRESS(($AN979-1)*36+($AO979-1)*12+6,COLUMN())):INDIRECT(ADDRESS(($AN979-1)*36+($AO979-1)*12+$AP979+4,COLUMN())),INDIRECT(ADDRESS(($AN979-1)*3+$AO979+5,$AP979+7)))&gt;=1,0,INDIRECT(ADDRESS(($AN979-1)*3+$AO979+5,$AP979+7)))))</f>
        <v>0</v>
      </c>
      <c r="AR979" s="468">
        <f ca="1">COUNTIF(INDIRECT("H"&amp;(ROW()+12*(($AN979-1)*3+$AO979)-ROW())/12+5):INDIRECT("S"&amp;(ROW()+12*(($AN979-1)*3+$AO979)-ROW())/12+5),AQ979)</f>
        <v>0</v>
      </c>
      <c r="AS979" s="476">
        <f ca="1">IF($AP979=1,IF(INDIRECT(ADDRESS(($AN979-1)*3+$AO979+5,$AP979+20))="",0,INDIRECT(ADDRESS(($AN979-1)*3+$AO979+5,$AP979+20))),IF(INDIRECT(ADDRESS(($AN979-1)*3+$AO979+5,$AP979+20))="",0,IF(COUNTIF(INDIRECT(ADDRESS(($AN979-1)*36+($AO979-1)*12+6,COLUMN())):INDIRECT(ADDRESS(($AN979-1)*36+($AO979-1)*12+$AP979+4,COLUMN())),INDIRECT(ADDRESS(($AN979-1)*3+$AO979+5,$AP979+20)))&gt;=1,0,INDIRECT(ADDRESS(($AN979-1)*3+$AO979+5,$AP979+20)))))</f>
        <v>0</v>
      </c>
      <c r="AT979" s="468">
        <f ca="1">COUNTIF(INDIRECT("U"&amp;(ROW()+12*(($AN979-1)*3+$AO979)-ROW())/12+5):INDIRECT("AF"&amp;(ROW()+12*(($AN979-1)*3+$AO979)-ROW())/12+5),AS979)</f>
        <v>0</v>
      </c>
      <c r="AU979" s="468">
        <f ca="1">IF(AND(AQ979+AS979&gt;0,AR979+AT979&gt;0),COUNTIF(AU$6:AU978,"&gt;0")+1,0)</f>
        <v>0</v>
      </c>
    </row>
    <row r="980" spans="40:47" x14ac:dyDescent="0.15">
      <c r="AN980" s="468">
        <v>28</v>
      </c>
      <c r="AO980" s="468">
        <v>1</v>
      </c>
      <c r="AP980" s="468">
        <v>3</v>
      </c>
      <c r="AQ980" s="476">
        <f ca="1">IF($AP980=1,IF(INDIRECT(ADDRESS(($AN980-1)*3+$AO980+5,$AP980+7))="",0,INDIRECT(ADDRESS(($AN980-1)*3+$AO980+5,$AP980+7))),IF(INDIRECT(ADDRESS(($AN980-1)*3+$AO980+5,$AP980+7))="",0,IF(COUNTIF(INDIRECT(ADDRESS(($AN980-1)*36+($AO980-1)*12+6,COLUMN())):INDIRECT(ADDRESS(($AN980-1)*36+($AO980-1)*12+$AP980+4,COLUMN())),INDIRECT(ADDRESS(($AN980-1)*3+$AO980+5,$AP980+7)))&gt;=1,0,INDIRECT(ADDRESS(($AN980-1)*3+$AO980+5,$AP980+7)))))</f>
        <v>0</v>
      </c>
      <c r="AR980" s="468">
        <f ca="1">COUNTIF(INDIRECT("H"&amp;(ROW()+12*(($AN980-1)*3+$AO980)-ROW())/12+5):INDIRECT("S"&amp;(ROW()+12*(($AN980-1)*3+$AO980)-ROW())/12+5),AQ980)</f>
        <v>0</v>
      </c>
      <c r="AS980" s="476">
        <f ca="1">IF($AP980=1,IF(INDIRECT(ADDRESS(($AN980-1)*3+$AO980+5,$AP980+20))="",0,INDIRECT(ADDRESS(($AN980-1)*3+$AO980+5,$AP980+20))),IF(INDIRECT(ADDRESS(($AN980-1)*3+$AO980+5,$AP980+20))="",0,IF(COUNTIF(INDIRECT(ADDRESS(($AN980-1)*36+($AO980-1)*12+6,COLUMN())):INDIRECT(ADDRESS(($AN980-1)*36+($AO980-1)*12+$AP980+4,COLUMN())),INDIRECT(ADDRESS(($AN980-1)*3+$AO980+5,$AP980+20)))&gt;=1,0,INDIRECT(ADDRESS(($AN980-1)*3+$AO980+5,$AP980+20)))))</f>
        <v>0</v>
      </c>
      <c r="AT980" s="468">
        <f ca="1">COUNTIF(INDIRECT("U"&amp;(ROW()+12*(($AN980-1)*3+$AO980)-ROW())/12+5):INDIRECT("AF"&amp;(ROW()+12*(($AN980-1)*3+$AO980)-ROW())/12+5),AS980)</f>
        <v>0</v>
      </c>
      <c r="AU980" s="468">
        <f ca="1">IF(AND(AQ980+AS980&gt;0,AR980+AT980&gt;0),COUNTIF(AU$6:AU979,"&gt;0")+1,0)</f>
        <v>0</v>
      </c>
    </row>
    <row r="981" spans="40:47" x14ac:dyDescent="0.15">
      <c r="AN981" s="468">
        <v>28</v>
      </c>
      <c r="AO981" s="468">
        <v>1</v>
      </c>
      <c r="AP981" s="468">
        <v>4</v>
      </c>
      <c r="AQ981" s="476">
        <f ca="1">IF($AP981=1,IF(INDIRECT(ADDRESS(($AN981-1)*3+$AO981+5,$AP981+7))="",0,INDIRECT(ADDRESS(($AN981-1)*3+$AO981+5,$AP981+7))),IF(INDIRECT(ADDRESS(($AN981-1)*3+$AO981+5,$AP981+7))="",0,IF(COUNTIF(INDIRECT(ADDRESS(($AN981-1)*36+($AO981-1)*12+6,COLUMN())):INDIRECT(ADDRESS(($AN981-1)*36+($AO981-1)*12+$AP981+4,COLUMN())),INDIRECT(ADDRESS(($AN981-1)*3+$AO981+5,$AP981+7)))&gt;=1,0,INDIRECT(ADDRESS(($AN981-1)*3+$AO981+5,$AP981+7)))))</f>
        <v>0</v>
      </c>
      <c r="AR981" s="468">
        <f ca="1">COUNTIF(INDIRECT("H"&amp;(ROW()+12*(($AN981-1)*3+$AO981)-ROW())/12+5):INDIRECT("S"&amp;(ROW()+12*(($AN981-1)*3+$AO981)-ROW())/12+5),AQ981)</f>
        <v>0</v>
      </c>
      <c r="AS981" s="476">
        <f ca="1">IF($AP981=1,IF(INDIRECT(ADDRESS(($AN981-1)*3+$AO981+5,$AP981+20))="",0,INDIRECT(ADDRESS(($AN981-1)*3+$AO981+5,$AP981+20))),IF(INDIRECT(ADDRESS(($AN981-1)*3+$AO981+5,$AP981+20))="",0,IF(COUNTIF(INDIRECT(ADDRESS(($AN981-1)*36+($AO981-1)*12+6,COLUMN())):INDIRECT(ADDRESS(($AN981-1)*36+($AO981-1)*12+$AP981+4,COLUMN())),INDIRECT(ADDRESS(($AN981-1)*3+$AO981+5,$AP981+20)))&gt;=1,0,INDIRECT(ADDRESS(($AN981-1)*3+$AO981+5,$AP981+20)))))</f>
        <v>0</v>
      </c>
      <c r="AT981" s="468">
        <f ca="1">COUNTIF(INDIRECT("U"&amp;(ROW()+12*(($AN981-1)*3+$AO981)-ROW())/12+5):INDIRECT("AF"&amp;(ROW()+12*(($AN981-1)*3+$AO981)-ROW())/12+5),AS981)</f>
        <v>0</v>
      </c>
      <c r="AU981" s="468">
        <f ca="1">IF(AND(AQ981+AS981&gt;0,AR981+AT981&gt;0),COUNTIF(AU$6:AU980,"&gt;0")+1,0)</f>
        <v>0</v>
      </c>
    </row>
    <row r="982" spans="40:47" x14ac:dyDescent="0.15">
      <c r="AN982" s="468">
        <v>28</v>
      </c>
      <c r="AO982" s="468">
        <v>1</v>
      </c>
      <c r="AP982" s="468">
        <v>5</v>
      </c>
      <c r="AQ982" s="476">
        <f ca="1">IF($AP982=1,IF(INDIRECT(ADDRESS(($AN982-1)*3+$AO982+5,$AP982+7))="",0,INDIRECT(ADDRESS(($AN982-1)*3+$AO982+5,$AP982+7))),IF(INDIRECT(ADDRESS(($AN982-1)*3+$AO982+5,$AP982+7))="",0,IF(COUNTIF(INDIRECT(ADDRESS(($AN982-1)*36+($AO982-1)*12+6,COLUMN())):INDIRECT(ADDRESS(($AN982-1)*36+($AO982-1)*12+$AP982+4,COLUMN())),INDIRECT(ADDRESS(($AN982-1)*3+$AO982+5,$AP982+7)))&gt;=1,0,INDIRECT(ADDRESS(($AN982-1)*3+$AO982+5,$AP982+7)))))</f>
        <v>0</v>
      </c>
      <c r="AR982" s="468">
        <f ca="1">COUNTIF(INDIRECT("H"&amp;(ROW()+12*(($AN982-1)*3+$AO982)-ROW())/12+5):INDIRECT("S"&amp;(ROW()+12*(($AN982-1)*3+$AO982)-ROW())/12+5),AQ982)</f>
        <v>0</v>
      </c>
      <c r="AS982" s="476">
        <f ca="1">IF($AP982=1,IF(INDIRECT(ADDRESS(($AN982-1)*3+$AO982+5,$AP982+20))="",0,INDIRECT(ADDRESS(($AN982-1)*3+$AO982+5,$AP982+20))),IF(INDIRECT(ADDRESS(($AN982-1)*3+$AO982+5,$AP982+20))="",0,IF(COUNTIF(INDIRECT(ADDRESS(($AN982-1)*36+($AO982-1)*12+6,COLUMN())):INDIRECT(ADDRESS(($AN982-1)*36+($AO982-1)*12+$AP982+4,COLUMN())),INDIRECT(ADDRESS(($AN982-1)*3+$AO982+5,$AP982+20)))&gt;=1,0,INDIRECT(ADDRESS(($AN982-1)*3+$AO982+5,$AP982+20)))))</f>
        <v>0</v>
      </c>
      <c r="AT982" s="468">
        <f ca="1">COUNTIF(INDIRECT("U"&amp;(ROW()+12*(($AN982-1)*3+$AO982)-ROW())/12+5):INDIRECT("AF"&amp;(ROW()+12*(($AN982-1)*3+$AO982)-ROW())/12+5),AS982)</f>
        <v>0</v>
      </c>
      <c r="AU982" s="468">
        <f ca="1">IF(AND(AQ982+AS982&gt;0,AR982+AT982&gt;0),COUNTIF(AU$6:AU981,"&gt;0")+1,0)</f>
        <v>0</v>
      </c>
    </row>
    <row r="983" spans="40:47" x14ac:dyDescent="0.15">
      <c r="AN983" s="468">
        <v>28</v>
      </c>
      <c r="AO983" s="468">
        <v>1</v>
      </c>
      <c r="AP983" s="468">
        <v>6</v>
      </c>
      <c r="AQ983" s="476">
        <f ca="1">IF($AP983=1,IF(INDIRECT(ADDRESS(($AN983-1)*3+$AO983+5,$AP983+7))="",0,INDIRECT(ADDRESS(($AN983-1)*3+$AO983+5,$AP983+7))),IF(INDIRECT(ADDRESS(($AN983-1)*3+$AO983+5,$AP983+7))="",0,IF(COUNTIF(INDIRECT(ADDRESS(($AN983-1)*36+($AO983-1)*12+6,COLUMN())):INDIRECT(ADDRESS(($AN983-1)*36+($AO983-1)*12+$AP983+4,COLUMN())),INDIRECT(ADDRESS(($AN983-1)*3+$AO983+5,$AP983+7)))&gt;=1,0,INDIRECT(ADDRESS(($AN983-1)*3+$AO983+5,$AP983+7)))))</f>
        <v>0</v>
      </c>
      <c r="AR983" s="468">
        <f ca="1">COUNTIF(INDIRECT("H"&amp;(ROW()+12*(($AN983-1)*3+$AO983)-ROW())/12+5):INDIRECT("S"&amp;(ROW()+12*(($AN983-1)*3+$AO983)-ROW())/12+5),AQ983)</f>
        <v>0</v>
      </c>
      <c r="AS983" s="476">
        <f ca="1">IF($AP983=1,IF(INDIRECT(ADDRESS(($AN983-1)*3+$AO983+5,$AP983+20))="",0,INDIRECT(ADDRESS(($AN983-1)*3+$AO983+5,$AP983+20))),IF(INDIRECT(ADDRESS(($AN983-1)*3+$AO983+5,$AP983+20))="",0,IF(COUNTIF(INDIRECT(ADDRESS(($AN983-1)*36+($AO983-1)*12+6,COLUMN())):INDIRECT(ADDRESS(($AN983-1)*36+($AO983-1)*12+$AP983+4,COLUMN())),INDIRECT(ADDRESS(($AN983-1)*3+$AO983+5,$AP983+20)))&gt;=1,0,INDIRECT(ADDRESS(($AN983-1)*3+$AO983+5,$AP983+20)))))</f>
        <v>0</v>
      </c>
      <c r="AT983" s="468">
        <f ca="1">COUNTIF(INDIRECT("U"&amp;(ROW()+12*(($AN983-1)*3+$AO983)-ROW())/12+5):INDIRECT("AF"&amp;(ROW()+12*(($AN983-1)*3+$AO983)-ROW())/12+5),AS983)</f>
        <v>0</v>
      </c>
      <c r="AU983" s="468">
        <f ca="1">IF(AND(AQ983+AS983&gt;0,AR983+AT983&gt;0),COUNTIF(AU$6:AU982,"&gt;0")+1,0)</f>
        <v>0</v>
      </c>
    </row>
    <row r="984" spans="40:47" x14ac:dyDescent="0.15">
      <c r="AN984" s="468">
        <v>28</v>
      </c>
      <c r="AO984" s="468">
        <v>1</v>
      </c>
      <c r="AP984" s="468">
        <v>7</v>
      </c>
      <c r="AQ984" s="476">
        <f ca="1">IF($AP984=1,IF(INDIRECT(ADDRESS(($AN984-1)*3+$AO984+5,$AP984+7))="",0,INDIRECT(ADDRESS(($AN984-1)*3+$AO984+5,$AP984+7))),IF(INDIRECT(ADDRESS(($AN984-1)*3+$AO984+5,$AP984+7))="",0,IF(COUNTIF(INDIRECT(ADDRESS(($AN984-1)*36+($AO984-1)*12+6,COLUMN())):INDIRECT(ADDRESS(($AN984-1)*36+($AO984-1)*12+$AP984+4,COLUMN())),INDIRECT(ADDRESS(($AN984-1)*3+$AO984+5,$AP984+7)))&gt;=1,0,INDIRECT(ADDRESS(($AN984-1)*3+$AO984+5,$AP984+7)))))</f>
        <v>0</v>
      </c>
      <c r="AR984" s="468">
        <f ca="1">COUNTIF(INDIRECT("H"&amp;(ROW()+12*(($AN984-1)*3+$AO984)-ROW())/12+5):INDIRECT("S"&amp;(ROW()+12*(($AN984-1)*3+$AO984)-ROW())/12+5),AQ984)</f>
        <v>0</v>
      </c>
      <c r="AS984" s="476">
        <f ca="1">IF($AP984=1,IF(INDIRECT(ADDRESS(($AN984-1)*3+$AO984+5,$AP984+20))="",0,INDIRECT(ADDRESS(($AN984-1)*3+$AO984+5,$AP984+20))),IF(INDIRECT(ADDRESS(($AN984-1)*3+$AO984+5,$AP984+20))="",0,IF(COUNTIF(INDIRECT(ADDRESS(($AN984-1)*36+($AO984-1)*12+6,COLUMN())):INDIRECT(ADDRESS(($AN984-1)*36+($AO984-1)*12+$AP984+4,COLUMN())),INDIRECT(ADDRESS(($AN984-1)*3+$AO984+5,$AP984+20)))&gt;=1,0,INDIRECT(ADDRESS(($AN984-1)*3+$AO984+5,$AP984+20)))))</f>
        <v>0</v>
      </c>
      <c r="AT984" s="468">
        <f ca="1">COUNTIF(INDIRECT("U"&amp;(ROW()+12*(($AN984-1)*3+$AO984)-ROW())/12+5):INDIRECT("AF"&amp;(ROW()+12*(($AN984-1)*3+$AO984)-ROW())/12+5),AS984)</f>
        <v>0</v>
      </c>
      <c r="AU984" s="468">
        <f ca="1">IF(AND(AQ984+AS984&gt;0,AR984+AT984&gt;0),COUNTIF(AU$6:AU983,"&gt;0")+1,0)</f>
        <v>0</v>
      </c>
    </row>
    <row r="985" spans="40:47" x14ac:dyDescent="0.15">
      <c r="AN985" s="468">
        <v>28</v>
      </c>
      <c r="AO985" s="468">
        <v>1</v>
      </c>
      <c r="AP985" s="468">
        <v>8</v>
      </c>
      <c r="AQ985" s="476">
        <f ca="1">IF($AP985=1,IF(INDIRECT(ADDRESS(($AN985-1)*3+$AO985+5,$AP985+7))="",0,INDIRECT(ADDRESS(($AN985-1)*3+$AO985+5,$AP985+7))),IF(INDIRECT(ADDRESS(($AN985-1)*3+$AO985+5,$AP985+7))="",0,IF(COUNTIF(INDIRECT(ADDRESS(($AN985-1)*36+($AO985-1)*12+6,COLUMN())):INDIRECT(ADDRESS(($AN985-1)*36+($AO985-1)*12+$AP985+4,COLUMN())),INDIRECT(ADDRESS(($AN985-1)*3+$AO985+5,$AP985+7)))&gt;=1,0,INDIRECT(ADDRESS(($AN985-1)*3+$AO985+5,$AP985+7)))))</f>
        <v>0</v>
      </c>
      <c r="AR985" s="468">
        <f ca="1">COUNTIF(INDIRECT("H"&amp;(ROW()+12*(($AN985-1)*3+$AO985)-ROW())/12+5):INDIRECT("S"&amp;(ROW()+12*(($AN985-1)*3+$AO985)-ROW())/12+5),AQ985)</f>
        <v>0</v>
      </c>
      <c r="AS985" s="476">
        <f ca="1">IF($AP985=1,IF(INDIRECT(ADDRESS(($AN985-1)*3+$AO985+5,$AP985+20))="",0,INDIRECT(ADDRESS(($AN985-1)*3+$AO985+5,$AP985+20))),IF(INDIRECT(ADDRESS(($AN985-1)*3+$AO985+5,$AP985+20))="",0,IF(COUNTIF(INDIRECT(ADDRESS(($AN985-1)*36+($AO985-1)*12+6,COLUMN())):INDIRECT(ADDRESS(($AN985-1)*36+($AO985-1)*12+$AP985+4,COLUMN())),INDIRECT(ADDRESS(($AN985-1)*3+$AO985+5,$AP985+20)))&gt;=1,0,INDIRECT(ADDRESS(($AN985-1)*3+$AO985+5,$AP985+20)))))</f>
        <v>0</v>
      </c>
      <c r="AT985" s="468">
        <f ca="1">COUNTIF(INDIRECT("U"&amp;(ROW()+12*(($AN985-1)*3+$AO985)-ROW())/12+5):INDIRECT("AF"&amp;(ROW()+12*(($AN985-1)*3+$AO985)-ROW())/12+5),AS985)</f>
        <v>0</v>
      </c>
      <c r="AU985" s="468">
        <f ca="1">IF(AND(AQ985+AS985&gt;0,AR985+AT985&gt;0),COUNTIF(AU$6:AU984,"&gt;0")+1,0)</f>
        <v>0</v>
      </c>
    </row>
    <row r="986" spans="40:47" x14ac:dyDescent="0.15">
      <c r="AN986" s="468">
        <v>28</v>
      </c>
      <c r="AO986" s="468">
        <v>1</v>
      </c>
      <c r="AP986" s="468">
        <v>9</v>
      </c>
      <c r="AQ986" s="476">
        <f ca="1">IF($AP986=1,IF(INDIRECT(ADDRESS(($AN986-1)*3+$AO986+5,$AP986+7))="",0,INDIRECT(ADDRESS(($AN986-1)*3+$AO986+5,$AP986+7))),IF(INDIRECT(ADDRESS(($AN986-1)*3+$AO986+5,$AP986+7))="",0,IF(COUNTIF(INDIRECT(ADDRESS(($AN986-1)*36+($AO986-1)*12+6,COLUMN())):INDIRECT(ADDRESS(($AN986-1)*36+($AO986-1)*12+$AP986+4,COLUMN())),INDIRECT(ADDRESS(($AN986-1)*3+$AO986+5,$AP986+7)))&gt;=1,0,INDIRECT(ADDRESS(($AN986-1)*3+$AO986+5,$AP986+7)))))</f>
        <v>0</v>
      </c>
      <c r="AR986" s="468">
        <f ca="1">COUNTIF(INDIRECT("H"&amp;(ROW()+12*(($AN986-1)*3+$AO986)-ROW())/12+5):INDIRECT("S"&amp;(ROW()+12*(($AN986-1)*3+$AO986)-ROW())/12+5),AQ986)</f>
        <v>0</v>
      </c>
      <c r="AS986" s="476">
        <f ca="1">IF($AP986=1,IF(INDIRECT(ADDRESS(($AN986-1)*3+$AO986+5,$AP986+20))="",0,INDIRECT(ADDRESS(($AN986-1)*3+$AO986+5,$AP986+20))),IF(INDIRECT(ADDRESS(($AN986-1)*3+$AO986+5,$AP986+20))="",0,IF(COUNTIF(INDIRECT(ADDRESS(($AN986-1)*36+($AO986-1)*12+6,COLUMN())):INDIRECT(ADDRESS(($AN986-1)*36+($AO986-1)*12+$AP986+4,COLUMN())),INDIRECT(ADDRESS(($AN986-1)*3+$AO986+5,$AP986+20)))&gt;=1,0,INDIRECT(ADDRESS(($AN986-1)*3+$AO986+5,$AP986+20)))))</f>
        <v>0</v>
      </c>
      <c r="AT986" s="468">
        <f ca="1">COUNTIF(INDIRECT("U"&amp;(ROW()+12*(($AN986-1)*3+$AO986)-ROW())/12+5):INDIRECT("AF"&amp;(ROW()+12*(($AN986-1)*3+$AO986)-ROW())/12+5),AS986)</f>
        <v>0</v>
      </c>
      <c r="AU986" s="468">
        <f ca="1">IF(AND(AQ986+AS986&gt;0,AR986+AT986&gt;0),COUNTIF(AU$6:AU985,"&gt;0")+1,0)</f>
        <v>0</v>
      </c>
    </row>
    <row r="987" spans="40:47" x14ac:dyDescent="0.15">
      <c r="AN987" s="468">
        <v>28</v>
      </c>
      <c r="AO987" s="468">
        <v>1</v>
      </c>
      <c r="AP987" s="468">
        <v>10</v>
      </c>
      <c r="AQ987" s="476">
        <f ca="1">IF($AP987=1,IF(INDIRECT(ADDRESS(($AN987-1)*3+$AO987+5,$AP987+7))="",0,INDIRECT(ADDRESS(($AN987-1)*3+$AO987+5,$AP987+7))),IF(INDIRECT(ADDRESS(($AN987-1)*3+$AO987+5,$AP987+7))="",0,IF(COUNTIF(INDIRECT(ADDRESS(($AN987-1)*36+($AO987-1)*12+6,COLUMN())):INDIRECT(ADDRESS(($AN987-1)*36+($AO987-1)*12+$AP987+4,COLUMN())),INDIRECT(ADDRESS(($AN987-1)*3+$AO987+5,$AP987+7)))&gt;=1,0,INDIRECT(ADDRESS(($AN987-1)*3+$AO987+5,$AP987+7)))))</f>
        <v>0</v>
      </c>
      <c r="AR987" s="468">
        <f ca="1">COUNTIF(INDIRECT("H"&amp;(ROW()+12*(($AN987-1)*3+$AO987)-ROW())/12+5):INDIRECT("S"&amp;(ROW()+12*(($AN987-1)*3+$AO987)-ROW())/12+5),AQ987)</f>
        <v>0</v>
      </c>
      <c r="AS987" s="476">
        <f ca="1">IF($AP987=1,IF(INDIRECT(ADDRESS(($AN987-1)*3+$AO987+5,$AP987+20))="",0,INDIRECT(ADDRESS(($AN987-1)*3+$AO987+5,$AP987+20))),IF(INDIRECT(ADDRESS(($AN987-1)*3+$AO987+5,$AP987+20))="",0,IF(COUNTIF(INDIRECT(ADDRESS(($AN987-1)*36+($AO987-1)*12+6,COLUMN())):INDIRECT(ADDRESS(($AN987-1)*36+($AO987-1)*12+$AP987+4,COLUMN())),INDIRECT(ADDRESS(($AN987-1)*3+$AO987+5,$AP987+20)))&gt;=1,0,INDIRECT(ADDRESS(($AN987-1)*3+$AO987+5,$AP987+20)))))</f>
        <v>0</v>
      </c>
      <c r="AT987" s="468">
        <f ca="1">COUNTIF(INDIRECT("U"&amp;(ROW()+12*(($AN987-1)*3+$AO987)-ROW())/12+5):INDIRECT("AF"&amp;(ROW()+12*(($AN987-1)*3+$AO987)-ROW())/12+5),AS987)</f>
        <v>0</v>
      </c>
      <c r="AU987" s="468">
        <f ca="1">IF(AND(AQ987+AS987&gt;0,AR987+AT987&gt;0),COUNTIF(AU$6:AU986,"&gt;0")+1,0)</f>
        <v>0</v>
      </c>
    </row>
    <row r="988" spans="40:47" x14ac:dyDescent="0.15">
      <c r="AN988" s="468">
        <v>28</v>
      </c>
      <c r="AO988" s="468">
        <v>1</v>
      </c>
      <c r="AP988" s="468">
        <v>11</v>
      </c>
      <c r="AQ988" s="476">
        <f ca="1">IF($AP988=1,IF(INDIRECT(ADDRESS(($AN988-1)*3+$AO988+5,$AP988+7))="",0,INDIRECT(ADDRESS(($AN988-1)*3+$AO988+5,$AP988+7))),IF(INDIRECT(ADDRESS(($AN988-1)*3+$AO988+5,$AP988+7))="",0,IF(COUNTIF(INDIRECT(ADDRESS(($AN988-1)*36+($AO988-1)*12+6,COLUMN())):INDIRECT(ADDRESS(($AN988-1)*36+($AO988-1)*12+$AP988+4,COLUMN())),INDIRECT(ADDRESS(($AN988-1)*3+$AO988+5,$AP988+7)))&gt;=1,0,INDIRECT(ADDRESS(($AN988-1)*3+$AO988+5,$AP988+7)))))</f>
        <v>0</v>
      </c>
      <c r="AR988" s="468">
        <f ca="1">COUNTIF(INDIRECT("H"&amp;(ROW()+12*(($AN988-1)*3+$AO988)-ROW())/12+5):INDIRECT("S"&amp;(ROW()+12*(($AN988-1)*3+$AO988)-ROW())/12+5),AQ988)</f>
        <v>0</v>
      </c>
      <c r="AS988" s="476">
        <f ca="1">IF($AP988=1,IF(INDIRECT(ADDRESS(($AN988-1)*3+$AO988+5,$AP988+20))="",0,INDIRECT(ADDRESS(($AN988-1)*3+$AO988+5,$AP988+20))),IF(INDIRECT(ADDRESS(($AN988-1)*3+$AO988+5,$AP988+20))="",0,IF(COUNTIF(INDIRECT(ADDRESS(($AN988-1)*36+($AO988-1)*12+6,COLUMN())):INDIRECT(ADDRESS(($AN988-1)*36+($AO988-1)*12+$AP988+4,COLUMN())),INDIRECT(ADDRESS(($AN988-1)*3+$AO988+5,$AP988+20)))&gt;=1,0,INDIRECT(ADDRESS(($AN988-1)*3+$AO988+5,$AP988+20)))))</f>
        <v>0</v>
      </c>
      <c r="AT988" s="468">
        <f ca="1">COUNTIF(INDIRECT("U"&amp;(ROW()+12*(($AN988-1)*3+$AO988)-ROW())/12+5):INDIRECT("AF"&amp;(ROW()+12*(($AN988-1)*3+$AO988)-ROW())/12+5),AS988)</f>
        <v>0</v>
      </c>
      <c r="AU988" s="468">
        <f ca="1">IF(AND(AQ988+AS988&gt;0,AR988+AT988&gt;0),COUNTIF(AU$6:AU987,"&gt;0")+1,0)</f>
        <v>0</v>
      </c>
    </row>
    <row r="989" spans="40:47" x14ac:dyDescent="0.15">
      <c r="AN989" s="468">
        <v>28</v>
      </c>
      <c r="AO989" s="468">
        <v>1</v>
      </c>
      <c r="AP989" s="468">
        <v>12</v>
      </c>
      <c r="AQ989" s="476">
        <f ca="1">IF($AP989=1,IF(INDIRECT(ADDRESS(($AN989-1)*3+$AO989+5,$AP989+7))="",0,INDIRECT(ADDRESS(($AN989-1)*3+$AO989+5,$AP989+7))),IF(INDIRECT(ADDRESS(($AN989-1)*3+$AO989+5,$AP989+7))="",0,IF(COUNTIF(INDIRECT(ADDRESS(($AN989-1)*36+($AO989-1)*12+6,COLUMN())):INDIRECT(ADDRESS(($AN989-1)*36+($AO989-1)*12+$AP989+4,COLUMN())),INDIRECT(ADDRESS(($AN989-1)*3+$AO989+5,$AP989+7)))&gt;=1,0,INDIRECT(ADDRESS(($AN989-1)*3+$AO989+5,$AP989+7)))))</f>
        <v>0</v>
      </c>
      <c r="AR989" s="468">
        <f ca="1">COUNTIF(INDIRECT("H"&amp;(ROW()+12*(($AN989-1)*3+$AO989)-ROW())/12+5):INDIRECT("S"&amp;(ROW()+12*(($AN989-1)*3+$AO989)-ROW())/12+5),AQ989)</f>
        <v>0</v>
      </c>
      <c r="AS989" s="476">
        <f ca="1">IF($AP989=1,IF(INDIRECT(ADDRESS(($AN989-1)*3+$AO989+5,$AP989+20))="",0,INDIRECT(ADDRESS(($AN989-1)*3+$AO989+5,$AP989+20))),IF(INDIRECT(ADDRESS(($AN989-1)*3+$AO989+5,$AP989+20))="",0,IF(COUNTIF(INDIRECT(ADDRESS(($AN989-1)*36+($AO989-1)*12+6,COLUMN())):INDIRECT(ADDRESS(($AN989-1)*36+($AO989-1)*12+$AP989+4,COLUMN())),INDIRECT(ADDRESS(($AN989-1)*3+$AO989+5,$AP989+20)))&gt;=1,0,INDIRECT(ADDRESS(($AN989-1)*3+$AO989+5,$AP989+20)))))</f>
        <v>0</v>
      </c>
      <c r="AT989" s="468">
        <f ca="1">COUNTIF(INDIRECT("U"&amp;(ROW()+12*(($AN989-1)*3+$AO989)-ROW())/12+5):INDIRECT("AF"&amp;(ROW()+12*(($AN989-1)*3+$AO989)-ROW())/12+5),AS989)</f>
        <v>0</v>
      </c>
      <c r="AU989" s="468">
        <f ca="1">IF(AND(AQ989+AS989&gt;0,AR989+AT989&gt;0),COUNTIF(AU$6:AU988,"&gt;0")+1,0)</f>
        <v>0</v>
      </c>
    </row>
    <row r="990" spans="40:47" x14ac:dyDescent="0.15">
      <c r="AN990" s="468">
        <v>28</v>
      </c>
      <c r="AO990" s="468">
        <v>2</v>
      </c>
      <c r="AP990" s="468">
        <v>1</v>
      </c>
      <c r="AQ990" s="476">
        <f ca="1">IF($AP990=1,IF(INDIRECT(ADDRESS(($AN990-1)*3+$AO990+5,$AP990+7))="",0,INDIRECT(ADDRESS(($AN990-1)*3+$AO990+5,$AP990+7))),IF(INDIRECT(ADDRESS(($AN990-1)*3+$AO990+5,$AP990+7))="",0,IF(COUNTIF(INDIRECT(ADDRESS(($AN990-1)*36+($AO990-1)*12+6,COLUMN())):INDIRECT(ADDRESS(($AN990-1)*36+($AO990-1)*12+$AP990+4,COLUMN())),INDIRECT(ADDRESS(($AN990-1)*3+$AO990+5,$AP990+7)))&gt;=1,0,INDIRECT(ADDRESS(($AN990-1)*3+$AO990+5,$AP990+7)))))</f>
        <v>0</v>
      </c>
      <c r="AR990" s="468">
        <f ca="1">COUNTIF(INDIRECT("H"&amp;(ROW()+12*(($AN990-1)*3+$AO990)-ROW())/12+5):INDIRECT("S"&amp;(ROW()+12*(($AN990-1)*3+$AO990)-ROW())/12+5),AQ990)</f>
        <v>0</v>
      </c>
      <c r="AS990" s="476">
        <f ca="1">IF($AP990=1,IF(INDIRECT(ADDRESS(($AN990-1)*3+$AO990+5,$AP990+20))="",0,INDIRECT(ADDRESS(($AN990-1)*3+$AO990+5,$AP990+20))),IF(INDIRECT(ADDRESS(($AN990-1)*3+$AO990+5,$AP990+20))="",0,IF(COUNTIF(INDIRECT(ADDRESS(($AN990-1)*36+($AO990-1)*12+6,COLUMN())):INDIRECT(ADDRESS(($AN990-1)*36+($AO990-1)*12+$AP990+4,COLUMN())),INDIRECT(ADDRESS(($AN990-1)*3+$AO990+5,$AP990+20)))&gt;=1,0,INDIRECT(ADDRESS(($AN990-1)*3+$AO990+5,$AP990+20)))))</f>
        <v>0</v>
      </c>
      <c r="AT990" s="468">
        <f ca="1">COUNTIF(INDIRECT("U"&amp;(ROW()+12*(($AN990-1)*3+$AO990)-ROW())/12+5):INDIRECT("AF"&amp;(ROW()+12*(($AN990-1)*3+$AO990)-ROW())/12+5),AS990)</f>
        <v>0</v>
      </c>
      <c r="AU990" s="468">
        <f ca="1">IF(AND(AQ990+AS990&gt;0,AR990+AT990&gt;0),COUNTIF(AU$6:AU989,"&gt;0")+1,0)</f>
        <v>0</v>
      </c>
    </row>
    <row r="991" spans="40:47" x14ac:dyDescent="0.15">
      <c r="AN991" s="468">
        <v>28</v>
      </c>
      <c r="AO991" s="468">
        <v>2</v>
      </c>
      <c r="AP991" s="468">
        <v>2</v>
      </c>
      <c r="AQ991" s="476">
        <f ca="1">IF($AP991=1,IF(INDIRECT(ADDRESS(($AN991-1)*3+$AO991+5,$AP991+7))="",0,INDIRECT(ADDRESS(($AN991-1)*3+$AO991+5,$AP991+7))),IF(INDIRECT(ADDRESS(($AN991-1)*3+$AO991+5,$AP991+7))="",0,IF(COUNTIF(INDIRECT(ADDRESS(($AN991-1)*36+($AO991-1)*12+6,COLUMN())):INDIRECT(ADDRESS(($AN991-1)*36+($AO991-1)*12+$AP991+4,COLUMN())),INDIRECT(ADDRESS(($AN991-1)*3+$AO991+5,$AP991+7)))&gt;=1,0,INDIRECT(ADDRESS(($AN991-1)*3+$AO991+5,$AP991+7)))))</f>
        <v>0</v>
      </c>
      <c r="AR991" s="468">
        <f ca="1">COUNTIF(INDIRECT("H"&amp;(ROW()+12*(($AN991-1)*3+$AO991)-ROW())/12+5):INDIRECT("S"&amp;(ROW()+12*(($AN991-1)*3+$AO991)-ROW())/12+5),AQ991)</f>
        <v>0</v>
      </c>
      <c r="AS991" s="476">
        <f ca="1">IF($AP991=1,IF(INDIRECT(ADDRESS(($AN991-1)*3+$AO991+5,$AP991+20))="",0,INDIRECT(ADDRESS(($AN991-1)*3+$AO991+5,$AP991+20))),IF(INDIRECT(ADDRESS(($AN991-1)*3+$AO991+5,$AP991+20))="",0,IF(COUNTIF(INDIRECT(ADDRESS(($AN991-1)*36+($AO991-1)*12+6,COLUMN())):INDIRECT(ADDRESS(($AN991-1)*36+($AO991-1)*12+$AP991+4,COLUMN())),INDIRECT(ADDRESS(($AN991-1)*3+$AO991+5,$AP991+20)))&gt;=1,0,INDIRECT(ADDRESS(($AN991-1)*3+$AO991+5,$AP991+20)))))</f>
        <v>0</v>
      </c>
      <c r="AT991" s="468">
        <f ca="1">COUNTIF(INDIRECT("U"&amp;(ROW()+12*(($AN991-1)*3+$AO991)-ROW())/12+5):INDIRECT("AF"&amp;(ROW()+12*(($AN991-1)*3+$AO991)-ROW())/12+5),AS991)</f>
        <v>0</v>
      </c>
      <c r="AU991" s="468">
        <f ca="1">IF(AND(AQ991+AS991&gt;0,AR991+AT991&gt;0),COUNTIF(AU$6:AU990,"&gt;0")+1,0)</f>
        <v>0</v>
      </c>
    </row>
    <row r="992" spans="40:47" x14ac:dyDescent="0.15">
      <c r="AN992" s="468">
        <v>28</v>
      </c>
      <c r="AO992" s="468">
        <v>2</v>
      </c>
      <c r="AP992" s="468">
        <v>3</v>
      </c>
      <c r="AQ992" s="476">
        <f ca="1">IF($AP992=1,IF(INDIRECT(ADDRESS(($AN992-1)*3+$AO992+5,$AP992+7))="",0,INDIRECT(ADDRESS(($AN992-1)*3+$AO992+5,$AP992+7))),IF(INDIRECT(ADDRESS(($AN992-1)*3+$AO992+5,$AP992+7))="",0,IF(COUNTIF(INDIRECT(ADDRESS(($AN992-1)*36+($AO992-1)*12+6,COLUMN())):INDIRECT(ADDRESS(($AN992-1)*36+($AO992-1)*12+$AP992+4,COLUMN())),INDIRECT(ADDRESS(($AN992-1)*3+$AO992+5,$AP992+7)))&gt;=1,0,INDIRECT(ADDRESS(($AN992-1)*3+$AO992+5,$AP992+7)))))</f>
        <v>0</v>
      </c>
      <c r="AR992" s="468">
        <f ca="1">COUNTIF(INDIRECT("H"&amp;(ROW()+12*(($AN992-1)*3+$AO992)-ROW())/12+5):INDIRECT("S"&amp;(ROW()+12*(($AN992-1)*3+$AO992)-ROW())/12+5),AQ992)</f>
        <v>0</v>
      </c>
      <c r="AS992" s="476">
        <f ca="1">IF($AP992=1,IF(INDIRECT(ADDRESS(($AN992-1)*3+$AO992+5,$AP992+20))="",0,INDIRECT(ADDRESS(($AN992-1)*3+$AO992+5,$AP992+20))),IF(INDIRECT(ADDRESS(($AN992-1)*3+$AO992+5,$AP992+20))="",0,IF(COUNTIF(INDIRECT(ADDRESS(($AN992-1)*36+($AO992-1)*12+6,COLUMN())):INDIRECT(ADDRESS(($AN992-1)*36+($AO992-1)*12+$AP992+4,COLUMN())),INDIRECT(ADDRESS(($AN992-1)*3+$AO992+5,$AP992+20)))&gt;=1,0,INDIRECT(ADDRESS(($AN992-1)*3+$AO992+5,$AP992+20)))))</f>
        <v>0</v>
      </c>
      <c r="AT992" s="468">
        <f ca="1">COUNTIF(INDIRECT("U"&amp;(ROW()+12*(($AN992-1)*3+$AO992)-ROW())/12+5):INDIRECT("AF"&amp;(ROW()+12*(($AN992-1)*3+$AO992)-ROW())/12+5),AS992)</f>
        <v>0</v>
      </c>
      <c r="AU992" s="468">
        <f ca="1">IF(AND(AQ992+AS992&gt;0,AR992+AT992&gt;0),COUNTIF(AU$6:AU991,"&gt;0")+1,0)</f>
        <v>0</v>
      </c>
    </row>
    <row r="993" spans="40:47" x14ac:dyDescent="0.15">
      <c r="AN993" s="468">
        <v>28</v>
      </c>
      <c r="AO993" s="468">
        <v>2</v>
      </c>
      <c r="AP993" s="468">
        <v>4</v>
      </c>
      <c r="AQ993" s="476">
        <f ca="1">IF($AP993=1,IF(INDIRECT(ADDRESS(($AN993-1)*3+$AO993+5,$AP993+7))="",0,INDIRECT(ADDRESS(($AN993-1)*3+$AO993+5,$AP993+7))),IF(INDIRECT(ADDRESS(($AN993-1)*3+$AO993+5,$AP993+7))="",0,IF(COUNTIF(INDIRECT(ADDRESS(($AN993-1)*36+($AO993-1)*12+6,COLUMN())):INDIRECT(ADDRESS(($AN993-1)*36+($AO993-1)*12+$AP993+4,COLUMN())),INDIRECT(ADDRESS(($AN993-1)*3+$AO993+5,$AP993+7)))&gt;=1,0,INDIRECT(ADDRESS(($AN993-1)*3+$AO993+5,$AP993+7)))))</f>
        <v>0</v>
      </c>
      <c r="AR993" s="468">
        <f ca="1">COUNTIF(INDIRECT("H"&amp;(ROW()+12*(($AN993-1)*3+$AO993)-ROW())/12+5):INDIRECT("S"&amp;(ROW()+12*(($AN993-1)*3+$AO993)-ROW())/12+5),AQ993)</f>
        <v>0</v>
      </c>
      <c r="AS993" s="476">
        <f ca="1">IF($AP993=1,IF(INDIRECT(ADDRESS(($AN993-1)*3+$AO993+5,$AP993+20))="",0,INDIRECT(ADDRESS(($AN993-1)*3+$AO993+5,$AP993+20))),IF(INDIRECT(ADDRESS(($AN993-1)*3+$AO993+5,$AP993+20))="",0,IF(COUNTIF(INDIRECT(ADDRESS(($AN993-1)*36+($AO993-1)*12+6,COLUMN())):INDIRECT(ADDRESS(($AN993-1)*36+($AO993-1)*12+$AP993+4,COLUMN())),INDIRECT(ADDRESS(($AN993-1)*3+$AO993+5,$AP993+20)))&gt;=1,0,INDIRECT(ADDRESS(($AN993-1)*3+$AO993+5,$AP993+20)))))</f>
        <v>0</v>
      </c>
      <c r="AT993" s="468">
        <f ca="1">COUNTIF(INDIRECT("U"&amp;(ROW()+12*(($AN993-1)*3+$AO993)-ROW())/12+5):INDIRECT("AF"&amp;(ROW()+12*(($AN993-1)*3+$AO993)-ROW())/12+5),AS993)</f>
        <v>0</v>
      </c>
      <c r="AU993" s="468">
        <f ca="1">IF(AND(AQ993+AS993&gt;0,AR993+AT993&gt;0),COUNTIF(AU$6:AU992,"&gt;0")+1,0)</f>
        <v>0</v>
      </c>
    </row>
    <row r="994" spans="40:47" x14ac:dyDescent="0.15">
      <c r="AN994" s="468">
        <v>28</v>
      </c>
      <c r="AO994" s="468">
        <v>2</v>
      </c>
      <c r="AP994" s="468">
        <v>5</v>
      </c>
      <c r="AQ994" s="476">
        <f ca="1">IF($AP994=1,IF(INDIRECT(ADDRESS(($AN994-1)*3+$AO994+5,$AP994+7))="",0,INDIRECT(ADDRESS(($AN994-1)*3+$AO994+5,$AP994+7))),IF(INDIRECT(ADDRESS(($AN994-1)*3+$AO994+5,$AP994+7))="",0,IF(COUNTIF(INDIRECT(ADDRESS(($AN994-1)*36+($AO994-1)*12+6,COLUMN())):INDIRECT(ADDRESS(($AN994-1)*36+($AO994-1)*12+$AP994+4,COLUMN())),INDIRECT(ADDRESS(($AN994-1)*3+$AO994+5,$AP994+7)))&gt;=1,0,INDIRECT(ADDRESS(($AN994-1)*3+$AO994+5,$AP994+7)))))</f>
        <v>0</v>
      </c>
      <c r="AR994" s="468">
        <f ca="1">COUNTIF(INDIRECT("H"&amp;(ROW()+12*(($AN994-1)*3+$AO994)-ROW())/12+5):INDIRECT("S"&amp;(ROW()+12*(($AN994-1)*3+$AO994)-ROW())/12+5),AQ994)</f>
        <v>0</v>
      </c>
      <c r="AS994" s="476">
        <f ca="1">IF($AP994=1,IF(INDIRECT(ADDRESS(($AN994-1)*3+$AO994+5,$AP994+20))="",0,INDIRECT(ADDRESS(($AN994-1)*3+$AO994+5,$AP994+20))),IF(INDIRECT(ADDRESS(($AN994-1)*3+$AO994+5,$AP994+20))="",0,IF(COUNTIF(INDIRECT(ADDRESS(($AN994-1)*36+($AO994-1)*12+6,COLUMN())):INDIRECT(ADDRESS(($AN994-1)*36+($AO994-1)*12+$AP994+4,COLUMN())),INDIRECT(ADDRESS(($AN994-1)*3+$AO994+5,$AP994+20)))&gt;=1,0,INDIRECT(ADDRESS(($AN994-1)*3+$AO994+5,$AP994+20)))))</f>
        <v>0</v>
      </c>
      <c r="AT994" s="468">
        <f ca="1">COUNTIF(INDIRECT("U"&amp;(ROW()+12*(($AN994-1)*3+$AO994)-ROW())/12+5):INDIRECT("AF"&amp;(ROW()+12*(($AN994-1)*3+$AO994)-ROW())/12+5),AS994)</f>
        <v>0</v>
      </c>
      <c r="AU994" s="468">
        <f ca="1">IF(AND(AQ994+AS994&gt;0,AR994+AT994&gt;0),COUNTIF(AU$6:AU993,"&gt;0")+1,0)</f>
        <v>0</v>
      </c>
    </row>
    <row r="995" spans="40:47" x14ac:dyDescent="0.15">
      <c r="AN995" s="468">
        <v>28</v>
      </c>
      <c r="AO995" s="468">
        <v>2</v>
      </c>
      <c r="AP995" s="468">
        <v>6</v>
      </c>
      <c r="AQ995" s="476">
        <f ca="1">IF($AP995=1,IF(INDIRECT(ADDRESS(($AN995-1)*3+$AO995+5,$AP995+7))="",0,INDIRECT(ADDRESS(($AN995-1)*3+$AO995+5,$AP995+7))),IF(INDIRECT(ADDRESS(($AN995-1)*3+$AO995+5,$AP995+7))="",0,IF(COUNTIF(INDIRECT(ADDRESS(($AN995-1)*36+($AO995-1)*12+6,COLUMN())):INDIRECT(ADDRESS(($AN995-1)*36+($AO995-1)*12+$AP995+4,COLUMN())),INDIRECT(ADDRESS(($AN995-1)*3+$AO995+5,$AP995+7)))&gt;=1,0,INDIRECT(ADDRESS(($AN995-1)*3+$AO995+5,$AP995+7)))))</f>
        <v>0</v>
      </c>
      <c r="AR995" s="468">
        <f ca="1">COUNTIF(INDIRECT("H"&amp;(ROW()+12*(($AN995-1)*3+$AO995)-ROW())/12+5):INDIRECT("S"&amp;(ROW()+12*(($AN995-1)*3+$AO995)-ROW())/12+5),AQ995)</f>
        <v>0</v>
      </c>
      <c r="AS995" s="476">
        <f ca="1">IF($AP995=1,IF(INDIRECT(ADDRESS(($AN995-1)*3+$AO995+5,$AP995+20))="",0,INDIRECT(ADDRESS(($AN995-1)*3+$AO995+5,$AP995+20))),IF(INDIRECT(ADDRESS(($AN995-1)*3+$AO995+5,$AP995+20))="",0,IF(COUNTIF(INDIRECT(ADDRESS(($AN995-1)*36+($AO995-1)*12+6,COLUMN())):INDIRECT(ADDRESS(($AN995-1)*36+($AO995-1)*12+$AP995+4,COLUMN())),INDIRECT(ADDRESS(($AN995-1)*3+$AO995+5,$AP995+20)))&gt;=1,0,INDIRECT(ADDRESS(($AN995-1)*3+$AO995+5,$AP995+20)))))</f>
        <v>0</v>
      </c>
      <c r="AT995" s="468">
        <f ca="1">COUNTIF(INDIRECT("U"&amp;(ROW()+12*(($AN995-1)*3+$AO995)-ROW())/12+5):INDIRECT("AF"&amp;(ROW()+12*(($AN995-1)*3+$AO995)-ROW())/12+5),AS995)</f>
        <v>0</v>
      </c>
      <c r="AU995" s="468">
        <f ca="1">IF(AND(AQ995+AS995&gt;0,AR995+AT995&gt;0),COUNTIF(AU$6:AU994,"&gt;0")+1,0)</f>
        <v>0</v>
      </c>
    </row>
    <row r="996" spans="40:47" x14ac:dyDescent="0.15">
      <c r="AN996" s="468">
        <v>28</v>
      </c>
      <c r="AO996" s="468">
        <v>2</v>
      </c>
      <c r="AP996" s="468">
        <v>7</v>
      </c>
      <c r="AQ996" s="476">
        <f ca="1">IF($AP996=1,IF(INDIRECT(ADDRESS(($AN996-1)*3+$AO996+5,$AP996+7))="",0,INDIRECT(ADDRESS(($AN996-1)*3+$AO996+5,$AP996+7))),IF(INDIRECT(ADDRESS(($AN996-1)*3+$AO996+5,$AP996+7))="",0,IF(COUNTIF(INDIRECT(ADDRESS(($AN996-1)*36+($AO996-1)*12+6,COLUMN())):INDIRECT(ADDRESS(($AN996-1)*36+($AO996-1)*12+$AP996+4,COLUMN())),INDIRECT(ADDRESS(($AN996-1)*3+$AO996+5,$AP996+7)))&gt;=1,0,INDIRECT(ADDRESS(($AN996-1)*3+$AO996+5,$AP996+7)))))</f>
        <v>0</v>
      </c>
      <c r="AR996" s="468">
        <f ca="1">COUNTIF(INDIRECT("H"&amp;(ROW()+12*(($AN996-1)*3+$AO996)-ROW())/12+5):INDIRECT("S"&amp;(ROW()+12*(($AN996-1)*3+$AO996)-ROW())/12+5),AQ996)</f>
        <v>0</v>
      </c>
      <c r="AS996" s="476">
        <f ca="1">IF($AP996=1,IF(INDIRECT(ADDRESS(($AN996-1)*3+$AO996+5,$AP996+20))="",0,INDIRECT(ADDRESS(($AN996-1)*3+$AO996+5,$AP996+20))),IF(INDIRECT(ADDRESS(($AN996-1)*3+$AO996+5,$AP996+20))="",0,IF(COUNTIF(INDIRECT(ADDRESS(($AN996-1)*36+($AO996-1)*12+6,COLUMN())):INDIRECT(ADDRESS(($AN996-1)*36+($AO996-1)*12+$AP996+4,COLUMN())),INDIRECT(ADDRESS(($AN996-1)*3+$AO996+5,$AP996+20)))&gt;=1,0,INDIRECT(ADDRESS(($AN996-1)*3+$AO996+5,$AP996+20)))))</f>
        <v>0</v>
      </c>
      <c r="AT996" s="468">
        <f ca="1">COUNTIF(INDIRECT("U"&amp;(ROW()+12*(($AN996-1)*3+$AO996)-ROW())/12+5):INDIRECT("AF"&amp;(ROW()+12*(($AN996-1)*3+$AO996)-ROW())/12+5),AS996)</f>
        <v>0</v>
      </c>
      <c r="AU996" s="468">
        <f ca="1">IF(AND(AQ996+AS996&gt;0,AR996+AT996&gt;0),COUNTIF(AU$6:AU995,"&gt;0")+1,0)</f>
        <v>0</v>
      </c>
    </row>
    <row r="997" spans="40:47" x14ac:dyDescent="0.15">
      <c r="AN997" s="468">
        <v>28</v>
      </c>
      <c r="AO997" s="468">
        <v>2</v>
      </c>
      <c r="AP997" s="468">
        <v>8</v>
      </c>
      <c r="AQ997" s="476">
        <f ca="1">IF($AP997=1,IF(INDIRECT(ADDRESS(($AN997-1)*3+$AO997+5,$AP997+7))="",0,INDIRECT(ADDRESS(($AN997-1)*3+$AO997+5,$AP997+7))),IF(INDIRECT(ADDRESS(($AN997-1)*3+$AO997+5,$AP997+7))="",0,IF(COUNTIF(INDIRECT(ADDRESS(($AN997-1)*36+($AO997-1)*12+6,COLUMN())):INDIRECT(ADDRESS(($AN997-1)*36+($AO997-1)*12+$AP997+4,COLUMN())),INDIRECT(ADDRESS(($AN997-1)*3+$AO997+5,$AP997+7)))&gt;=1,0,INDIRECT(ADDRESS(($AN997-1)*3+$AO997+5,$AP997+7)))))</f>
        <v>0</v>
      </c>
      <c r="AR997" s="468">
        <f ca="1">COUNTIF(INDIRECT("H"&amp;(ROW()+12*(($AN997-1)*3+$AO997)-ROW())/12+5):INDIRECT("S"&amp;(ROW()+12*(($AN997-1)*3+$AO997)-ROW())/12+5),AQ997)</f>
        <v>0</v>
      </c>
      <c r="AS997" s="476">
        <f ca="1">IF($AP997=1,IF(INDIRECT(ADDRESS(($AN997-1)*3+$AO997+5,$AP997+20))="",0,INDIRECT(ADDRESS(($AN997-1)*3+$AO997+5,$AP997+20))),IF(INDIRECT(ADDRESS(($AN997-1)*3+$AO997+5,$AP997+20))="",0,IF(COUNTIF(INDIRECT(ADDRESS(($AN997-1)*36+($AO997-1)*12+6,COLUMN())):INDIRECT(ADDRESS(($AN997-1)*36+($AO997-1)*12+$AP997+4,COLUMN())),INDIRECT(ADDRESS(($AN997-1)*3+$AO997+5,$AP997+20)))&gt;=1,0,INDIRECT(ADDRESS(($AN997-1)*3+$AO997+5,$AP997+20)))))</f>
        <v>0</v>
      </c>
      <c r="AT997" s="468">
        <f ca="1">COUNTIF(INDIRECT("U"&amp;(ROW()+12*(($AN997-1)*3+$AO997)-ROW())/12+5):INDIRECT("AF"&amp;(ROW()+12*(($AN997-1)*3+$AO997)-ROW())/12+5),AS997)</f>
        <v>0</v>
      </c>
      <c r="AU997" s="468">
        <f ca="1">IF(AND(AQ997+AS997&gt;0,AR997+AT997&gt;0),COUNTIF(AU$6:AU996,"&gt;0")+1,0)</f>
        <v>0</v>
      </c>
    </row>
    <row r="998" spans="40:47" x14ac:dyDescent="0.15">
      <c r="AN998" s="468">
        <v>28</v>
      </c>
      <c r="AO998" s="468">
        <v>2</v>
      </c>
      <c r="AP998" s="468">
        <v>9</v>
      </c>
      <c r="AQ998" s="476">
        <f ca="1">IF($AP998=1,IF(INDIRECT(ADDRESS(($AN998-1)*3+$AO998+5,$AP998+7))="",0,INDIRECT(ADDRESS(($AN998-1)*3+$AO998+5,$AP998+7))),IF(INDIRECT(ADDRESS(($AN998-1)*3+$AO998+5,$AP998+7))="",0,IF(COUNTIF(INDIRECT(ADDRESS(($AN998-1)*36+($AO998-1)*12+6,COLUMN())):INDIRECT(ADDRESS(($AN998-1)*36+($AO998-1)*12+$AP998+4,COLUMN())),INDIRECT(ADDRESS(($AN998-1)*3+$AO998+5,$AP998+7)))&gt;=1,0,INDIRECT(ADDRESS(($AN998-1)*3+$AO998+5,$AP998+7)))))</f>
        <v>0</v>
      </c>
      <c r="AR998" s="468">
        <f ca="1">COUNTIF(INDIRECT("H"&amp;(ROW()+12*(($AN998-1)*3+$AO998)-ROW())/12+5):INDIRECT("S"&amp;(ROW()+12*(($AN998-1)*3+$AO998)-ROW())/12+5),AQ998)</f>
        <v>0</v>
      </c>
      <c r="AS998" s="476">
        <f ca="1">IF($AP998=1,IF(INDIRECT(ADDRESS(($AN998-1)*3+$AO998+5,$AP998+20))="",0,INDIRECT(ADDRESS(($AN998-1)*3+$AO998+5,$AP998+20))),IF(INDIRECT(ADDRESS(($AN998-1)*3+$AO998+5,$AP998+20))="",0,IF(COUNTIF(INDIRECT(ADDRESS(($AN998-1)*36+($AO998-1)*12+6,COLUMN())):INDIRECT(ADDRESS(($AN998-1)*36+($AO998-1)*12+$AP998+4,COLUMN())),INDIRECT(ADDRESS(($AN998-1)*3+$AO998+5,$AP998+20)))&gt;=1,0,INDIRECT(ADDRESS(($AN998-1)*3+$AO998+5,$AP998+20)))))</f>
        <v>0</v>
      </c>
      <c r="AT998" s="468">
        <f ca="1">COUNTIF(INDIRECT("U"&amp;(ROW()+12*(($AN998-1)*3+$AO998)-ROW())/12+5):INDIRECT("AF"&amp;(ROW()+12*(($AN998-1)*3+$AO998)-ROW())/12+5),AS998)</f>
        <v>0</v>
      </c>
      <c r="AU998" s="468">
        <f ca="1">IF(AND(AQ998+AS998&gt;0,AR998+AT998&gt;0),COUNTIF(AU$6:AU997,"&gt;0")+1,0)</f>
        <v>0</v>
      </c>
    </row>
    <row r="999" spans="40:47" x14ac:dyDescent="0.15">
      <c r="AN999" s="468">
        <v>28</v>
      </c>
      <c r="AO999" s="468">
        <v>2</v>
      </c>
      <c r="AP999" s="468">
        <v>10</v>
      </c>
      <c r="AQ999" s="476">
        <f ca="1">IF($AP999=1,IF(INDIRECT(ADDRESS(($AN999-1)*3+$AO999+5,$AP999+7))="",0,INDIRECT(ADDRESS(($AN999-1)*3+$AO999+5,$AP999+7))),IF(INDIRECT(ADDRESS(($AN999-1)*3+$AO999+5,$AP999+7))="",0,IF(COUNTIF(INDIRECT(ADDRESS(($AN999-1)*36+($AO999-1)*12+6,COLUMN())):INDIRECT(ADDRESS(($AN999-1)*36+($AO999-1)*12+$AP999+4,COLUMN())),INDIRECT(ADDRESS(($AN999-1)*3+$AO999+5,$AP999+7)))&gt;=1,0,INDIRECT(ADDRESS(($AN999-1)*3+$AO999+5,$AP999+7)))))</f>
        <v>0</v>
      </c>
      <c r="AR999" s="468">
        <f ca="1">COUNTIF(INDIRECT("H"&amp;(ROW()+12*(($AN999-1)*3+$AO999)-ROW())/12+5):INDIRECT("S"&amp;(ROW()+12*(($AN999-1)*3+$AO999)-ROW())/12+5),AQ999)</f>
        <v>0</v>
      </c>
      <c r="AS999" s="476">
        <f ca="1">IF($AP999=1,IF(INDIRECT(ADDRESS(($AN999-1)*3+$AO999+5,$AP999+20))="",0,INDIRECT(ADDRESS(($AN999-1)*3+$AO999+5,$AP999+20))),IF(INDIRECT(ADDRESS(($AN999-1)*3+$AO999+5,$AP999+20))="",0,IF(COUNTIF(INDIRECT(ADDRESS(($AN999-1)*36+($AO999-1)*12+6,COLUMN())):INDIRECT(ADDRESS(($AN999-1)*36+($AO999-1)*12+$AP999+4,COLUMN())),INDIRECT(ADDRESS(($AN999-1)*3+$AO999+5,$AP999+20)))&gt;=1,0,INDIRECT(ADDRESS(($AN999-1)*3+$AO999+5,$AP999+20)))))</f>
        <v>0</v>
      </c>
      <c r="AT999" s="468">
        <f ca="1">COUNTIF(INDIRECT("U"&amp;(ROW()+12*(($AN999-1)*3+$AO999)-ROW())/12+5):INDIRECT("AF"&amp;(ROW()+12*(($AN999-1)*3+$AO999)-ROW())/12+5),AS999)</f>
        <v>0</v>
      </c>
      <c r="AU999" s="468">
        <f ca="1">IF(AND(AQ999+AS999&gt;0,AR999+AT999&gt;0),COUNTIF(AU$6:AU998,"&gt;0")+1,0)</f>
        <v>0</v>
      </c>
    </row>
    <row r="1000" spans="40:47" x14ac:dyDescent="0.15">
      <c r="AN1000" s="468">
        <v>28</v>
      </c>
      <c r="AO1000" s="468">
        <v>2</v>
      </c>
      <c r="AP1000" s="468">
        <v>11</v>
      </c>
      <c r="AQ1000" s="476">
        <f ca="1">IF($AP1000=1,IF(INDIRECT(ADDRESS(($AN1000-1)*3+$AO1000+5,$AP1000+7))="",0,INDIRECT(ADDRESS(($AN1000-1)*3+$AO1000+5,$AP1000+7))),IF(INDIRECT(ADDRESS(($AN1000-1)*3+$AO1000+5,$AP1000+7))="",0,IF(COUNTIF(INDIRECT(ADDRESS(($AN1000-1)*36+($AO1000-1)*12+6,COLUMN())):INDIRECT(ADDRESS(($AN1000-1)*36+($AO1000-1)*12+$AP1000+4,COLUMN())),INDIRECT(ADDRESS(($AN1000-1)*3+$AO1000+5,$AP1000+7)))&gt;=1,0,INDIRECT(ADDRESS(($AN1000-1)*3+$AO1000+5,$AP1000+7)))))</f>
        <v>0</v>
      </c>
      <c r="AR1000" s="468">
        <f ca="1">COUNTIF(INDIRECT("H"&amp;(ROW()+12*(($AN1000-1)*3+$AO1000)-ROW())/12+5):INDIRECT("S"&amp;(ROW()+12*(($AN1000-1)*3+$AO1000)-ROW())/12+5),AQ1000)</f>
        <v>0</v>
      </c>
      <c r="AS1000" s="476">
        <f ca="1">IF($AP1000=1,IF(INDIRECT(ADDRESS(($AN1000-1)*3+$AO1000+5,$AP1000+20))="",0,INDIRECT(ADDRESS(($AN1000-1)*3+$AO1000+5,$AP1000+20))),IF(INDIRECT(ADDRESS(($AN1000-1)*3+$AO1000+5,$AP1000+20))="",0,IF(COUNTIF(INDIRECT(ADDRESS(($AN1000-1)*36+($AO1000-1)*12+6,COLUMN())):INDIRECT(ADDRESS(($AN1000-1)*36+($AO1000-1)*12+$AP1000+4,COLUMN())),INDIRECT(ADDRESS(($AN1000-1)*3+$AO1000+5,$AP1000+20)))&gt;=1,0,INDIRECT(ADDRESS(($AN1000-1)*3+$AO1000+5,$AP1000+20)))))</f>
        <v>0</v>
      </c>
      <c r="AT1000" s="468">
        <f ca="1">COUNTIF(INDIRECT("U"&amp;(ROW()+12*(($AN1000-1)*3+$AO1000)-ROW())/12+5):INDIRECT("AF"&amp;(ROW()+12*(($AN1000-1)*3+$AO1000)-ROW())/12+5),AS1000)</f>
        <v>0</v>
      </c>
      <c r="AU1000" s="468">
        <f ca="1">IF(AND(AQ1000+AS1000&gt;0,AR1000+AT1000&gt;0),COUNTIF(AU$6:AU999,"&gt;0")+1,0)</f>
        <v>0</v>
      </c>
    </row>
    <row r="1001" spans="40:47" x14ac:dyDescent="0.15">
      <c r="AN1001" s="468">
        <v>28</v>
      </c>
      <c r="AO1001" s="468">
        <v>2</v>
      </c>
      <c r="AP1001" s="468">
        <v>12</v>
      </c>
      <c r="AQ1001" s="476">
        <f ca="1">IF($AP1001=1,IF(INDIRECT(ADDRESS(($AN1001-1)*3+$AO1001+5,$AP1001+7))="",0,INDIRECT(ADDRESS(($AN1001-1)*3+$AO1001+5,$AP1001+7))),IF(INDIRECT(ADDRESS(($AN1001-1)*3+$AO1001+5,$AP1001+7))="",0,IF(COUNTIF(INDIRECT(ADDRESS(($AN1001-1)*36+($AO1001-1)*12+6,COLUMN())):INDIRECT(ADDRESS(($AN1001-1)*36+($AO1001-1)*12+$AP1001+4,COLUMN())),INDIRECT(ADDRESS(($AN1001-1)*3+$AO1001+5,$AP1001+7)))&gt;=1,0,INDIRECT(ADDRESS(($AN1001-1)*3+$AO1001+5,$AP1001+7)))))</f>
        <v>0</v>
      </c>
      <c r="AR1001" s="468">
        <f ca="1">COUNTIF(INDIRECT("H"&amp;(ROW()+12*(($AN1001-1)*3+$AO1001)-ROW())/12+5):INDIRECT("S"&amp;(ROW()+12*(($AN1001-1)*3+$AO1001)-ROW())/12+5),AQ1001)</f>
        <v>0</v>
      </c>
      <c r="AS1001" s="476">
        <f ca="1">IF($AP1001=1,IF(INDIRECT(ADDRESS(($AN1001-1)*3+$AO1001+5,$AP1001+20))="",0,INDIRECT(ADDRESS(($AN1001-1)*3+$AO1001+5,$AP1001+20))),IF(INDIRECT(ADDRESS(($AN1001-1)*3+$AO1001+5,$AP1001+20))="",0,IF(COUNTIF(INDIRECT(ADDRESS(($AN1001-1)*36+($AO1001-1)*12+6,COLUMN())):INDIRECT(ADDRESS(($AN1001-1)*36+($AO1001-1)*12+$AP1001+4,COLUMN())),INDIRECT(ADDRESS(($AN1001-1)*3+$AO1001+5,$AP1001+20)))&gt;=1,0,INDIRECT(ADDRESS(($AN1001-1)*3+$AO1001+5,$AP1001+20)))))</f>
        <v>0</v>
      </c>
      <c r="AT1001" s="468">
        <f ca="1">COUNTIF(INDIRECT("U"&amp;(ROW()+12*(($AN1001-1)*3+$AO1001)-ROW())/12+5):INDIRECT("AF"&amp;(ROW()+12*(($AN1001-1)*3+$AO1001)-ROW())/12+5),AS1001)</f>
        <v>0</v>
      </c>
      <c r="AU1001" s="468">
        <f ca="1">IF(AND(AQ1001+AS1001&gt;0,AR1001+AT1001&gt;0),COUNTIF(AU$6:AU1000,"&gt;0")+1,0)</f>
        <v>0</v>
      </c>
    </row>
    <row r="1002" spans="40:47" x14ac:dyDescent="0.15">
      <c r="AN1002" s="468">
        <v>28</v>
      </c>
      <c r="AO1002" s="468">
        <v>3</v>
      </c>
      <c r="AP1002" s="468">
        <v>1</v>
      </c>
      <c r="AQ1002" s="476">
        <f ca="1">IF($AP1002=1,IF(INDIRECT(ADDRESS(($AN1002-1)*3+$AO1002+5,$AP1002+7))="",0,INDIRECT(ADDRESS(($AN1002-1)*3+$AO1002+5,$AP1002+7))),IF(INDIRECT(ADDRESS(($AN1002-1)*3+$AO1002+5,$AP1002+7))="",0,IF(COUNTIF(INDIRECT(ADDRESS(($AN1002-1)*36+($AO1002-1)*12+6,COLUMN())):INDIRECT(ADDRESS(($AN1002-1)*36+($AO1002-1)*12+$AP1002+4,COLUMN())),INDIRECT(ADDRESS(($AN1002-1)*3+$AO1002+5,$AP1002+7)))&gt;=1,0,INDIRECT(ADDRESS(($AN1002-1)*3+$AO1002+5,$AP1002+7)))))</f>
        <v>0</v>
      </c>
      <c r="AR1002" s="468">
        <f ca="1">COUNTIF(INDIRECT("H"&amp;(ROW()+12*(($AN1002-1)*3+$AO1002)-ROW())/12+5):INDIRECT("S"&amp;(ROW()+12*(($AN1002-1)*3+$AO1002)-ROW())/12+5),AQ1002)</f>
        <v>0</v>
      </c>
      <c r="AS1002" s="476">
        <f ca="1">IF($AP1002=1,IF(INDIRECT(ADDRESS(($AN1002-1)*3+$AO1002+5,$AP1002+20))="",0,INDIRECT(ADDRESS(($AN1002-1)*3+$AO1002+5,$AP1002+20))),IF(INDIRECT(ADDRESS(($AN1002-1)*3+$AO1002+5,$AP1002+20))="",0,IF(COUNTIF(INDIRECT(ADDRESS(($AN1002-1)*36+($AO1002-1)*12+6,COLUMN())):INDIRECT(ADDRESS(($AN1002-1)*36+($AO1002-1)*12+$AP1002+4,COLUMN())),INDIRECT(ADDRESS(($AN1002-1)*3+$AO1002+5,$AP1002+20)))&gt;=1,0,INDIRECT(ADDRESS(($AN1002-1)*3+$AO1002+5,$AP1002+20)))))</f>
        <v>0</v>
      </c>
      <c r="AT1002" s="468">
        <f ca="1">COUNTIF(INDIRECT("U"&amp;(ROW()+12*(($AN1002-1)*3+$AO1002)-ROW())/12+5):INDIRECT("AF"&amp;(ROW()+12*(($AN1002-1)*3+$AO1002)-ROW())/12+5),AS1002)</f>
        <v>0</v>
      </c>
      <c r="AU1002" s="468">
        <f ca="1">IF(AND(AQ1002+AS1002&gt;0,AR1002+AT1002&gt;0),COUNTIF(AU$6:AU1001,"&gt;0")+1,0)</f>
        <v>0</v>
      </c>
    </row>
    <row r="1003" spans="40:47" x14ac:dyDescent="0.15">
      <c r="AN1003" s="468">
        <v>28</v>
      </c>
      <c r="AO1003" s="468">
        <v>3</v>
      </c>
      <c r="AP1003" s="468">
        <v>2</v>
      </c>
      <c r="AQ1003" s="476">
        <f ca="1">IF($AP1003=1,IF(INDIRECT(ADDRESS(($AN1003-1)*3+$AO1003+5,$AP1003+7))="",0,INDIRECT(ADDRESS(($AN1003-1)*3+$AO1003+5,$AP1003+7))),IF(INDIRECT(ADDRESS(($AN1003-1)*3+$AO1003+5,$AP1003+7))="",0,IF(COUNTIF(INDIRECT(ADDRESS(($AN1003-1)*36+($AO1003-1)*12+6,COLUMN())):INDIRECT(ADDRESS(($AN1003-1)*36+($AO1003-1)*12+$AP1003+4,COLUMN())),INDIRECT(ADDRESS(($AN1003-1)*3+$AO1003+5,$AP1003+7)))&gt;=1,0,INDIRECT(ADDRESS(($AN1003-1)*3+$AO1003+5,$AP1003+7)))))</f>
        <v>0</v>
      </c>
      <c r="AR1003" s="468">
        <f ca="1">COUNTIF(INDIRECT("H"&amp;(ROW()+12*(($AN1003-1)*3+$AO1003)-ROW())/12+5):INDIRECT("S"&amp;(ROW()+12*(($AN1003-1)*3+$AO1003)-ROW())/12+5),AQ1003)</f>
        <v>0</v>
      </c>
      <c r="AS1003" s="476">
        <f ca="1">IF($AP1003=1,IF(INDIRECT(ADDRESS(($AN1003-1)*3+$AO1003+5,$AP1003+20))="",0,INDIRECT(ADDRESS(($AN1003-1)*3+$AO1003+5,$AP1003+20))),IF(INDIRECT(ADDRESS(($AN1003-1)*3+$AO1003+5,$AP1003+20))="",0,IF(COUNTIF(INDIRECT(ADDRESS(($AN1003-1)*36+($AO1003-1)*12+6,COLUMN())):INDIRECT(ADDRESS(($AN1003-1)*36+($AO1003-1)*12+$AP1003+4,COLUMN())),INDIRECT(ADDRESS(($AN1003-1)*3+$AO1003+5,$AP1003+20)))&gt;=1,0,INDIRECT(ADDRESS(($AN1003-1)*3+$AO1003+5,$AP1003+20)))))</f>
        <v>0</v>
      </c>
      <c r="AT1003" s="468">
        <f ca="1">COUNTIF(INDIRECT("U"&amp;(ROW()+12*(($AN1003-1)*3+$AO1003)-ROW())/12+5):INDIRECT("AF"&amp;(ROW()+12*(($AN1003-1)*3+$AO1003)-ROW())/12+5),AS1003)</f>
        <v>0</v>
      </c>
      <c r="AU1003" s="468">
        <f ca="1">IF(AND(AQ1003+AS1003&gt;0,AR1003+AT1003&gt;0),COUNTIF(AU$6:AU1002,"&gt;0")+1,0)</f>
        <v>0</v>
      </c>
    </row>
    <row r="1004" spans="40:47" x14ac:dyDescent="0.15">
      <c r="AN1004" s="468">
        <v>28</v>
      </c>
      <c r="AO1004" s="468">
        <v>3</v>
      </c>
      <c r="AP1004" s="468">
        <v>3</v>
      </c>
      <c r="AQ1004" s="476">
        <f ca="1">IF($AP1004=1,IF(INDIRECT(ADDRESS(($AN1004-1)*3+$AO1004+5,$AP1004+7))="",0,INDIRECT(ADDRESS(($AN1004-1)*3+$AO1004+5,$AP1004+7))),IF(INDIRECT(ADDRESS(($AN1004-1)*3+$AO1004+5,$AP1004+7))="",0,IF(COUNTIF(INDIRECT(ADDRESS(($AN1004-1)*36+($AO1004-1)*12+6,COLUMN())):INDIRECT(ADDRESS(($AN1004-1)*36+($AO1004-1)*12+$AP1004+4,COLUMN())),INDIRECT(ADDRESS(($AN1004-1)*3+$AO1004+5,$AP1004+7)))&gt;=1,0,INDIRECT(ADDRESS(($AN1004-1)*3+$AO1004+5,$AP1004+7)))))</f>
        <v>0</v>
      </c>
      <c r="AR1004" s="468">
        <f ca="1">COUNTIF(INDIRECT("H"&amp;(ROW()+12*(($AN1004-1)*3+$AO1004)-ROW())/12+5):INDIRECT("S"&amp;(ROW()+12*(($AN1004-1)*3+$AO1004)-ROW())/12+5),AQ1004)</f>
        <v>0</v>
      </c>
      <c r="AS1004" s="476">
        <f ca="1">IF($AP1004=1,IF(INDIRECT(ADDRESS(($AN1004-1)*3+$AO1004+5,$AP1004+20))="",0,INDIRECT(ADDRESS(($AN1004-1)*3+$AO1004+5,$AP1004+20))),IF(INDIRECT(ADDRESS(($AN1004-1)*3+$AO1004+5,$AP1004+20))="",0,IF(COUNTIF(INDIRECT(ADDRESS(($AN1004-1)*36+($AO1004-1)*12+6,COLUMN())):INDIRECT(ADDRESS(($AN1004-1)*36+($AO1004-1)*12+$AP1004+4,COLUMN())),INDIRECT(ADDRESS(($AN1004-1)*3+$AO1004+5,$AP1004+20)))&gt;=1,0,INDIRECT(ADDRESS(($AN1004-1)*3+$AO1004+5,$AP1004+20)))))</f>
        <v>0</v>
      </c>
      <c r="AT1004" s="468">
        <f ca="1">COUNTIF(INDIRECT("U"&amp;(ROW()+12*(($AN1004-1)*3+$AO1004)-ROW())/12+5):INDIRECT("AF"&amp;(ROW()+12*(($AN1004-1)*3+$AO1004)-ROW())/12+5),AS1004)</f>
        <v>0</v>
      </c>
      <c r="AU1004" s="468">
        <f ca="1">IF(AND(AQ1004+AS1004&gt;0,AR1004+AT1004&gt;0),COUNTIF(AU$6:AU1003,"&gt;0")+1,0)</f>
        <v>0</v>
      </c>
    </row>
    <row r="1005" spans="40:47" x14ac:dyDescent="0.15">
      <c r="AN1005" s="468">
        <v>28</v>
      </c>
      <c r="AO1005" s="468">
        <v>3</v>
      </c>
      <c r="AP1005" s="468">
        <v>4</v>
      </c>
      <c r="AQ1005" s="476">
        <f ca="1">IF($AP1005=1,IF(INDIRECT(ADDRESS(($AN1005-1)*3+$AO1005+5,$AP1005+7))="",0,INDIRECT(ADDRESS(($AN1005-1)*3+$AO1005+5,$AP1005+7))),IF(INDIRECT(ADDRESS(($AN1005-1)*3+$AO1005+5,$AP1005+7))="",0,IF(COUNTIF(INDIRECT(ADDRESS(($AN1005-1)*36+($AO1005-1)*12+6,COLUMN())):INDIRECT(ADDRESS(($AN1005-1)*36+($AO1005-1)*12+$AP1005+4,COLUMN())),INDIRECT(ADDRESS(($AN1005-1)*3+$AO1005+5,$AP1005+7)))&gt;=1,0,INDIRECT(ADDRESS(($AN1005-1)*3+$AO1005+5,$AP1005+7)))))</f>
        <v>0</v>
      </c>
      <c r="AR1005" s="468">
        <f ca="1">COUNTIF(INDIRECT("H"&amp;(ROW()+12*(($AN1005-1)*3+$AO1005)-ROW())/12+5):INDIRECT("S"&amp;(ROW()+12*(($AN1005-1)*3+$AO1005)-ROW())/12+5),AQ1005)</f>
        <v>0</v>
      </c>
      <c r="AS1005" s="476">
        <f ca="1">IF($AP1005=1,IF(INDIRECT(ADDRESS(($AN1005-1)*3+$AO1005+5,$AP1005+20))="",0,INDIRECT(ADDRESS(($AN1005-1)*3+$AO1005+5,$AP1005+20))),IF(INDIRECT(ADDRESS(($AN1005-1)*3+$AO1005+5,$AP1005+20))="",0,IF(COUNTIF(INDIRECT(ADDRESS(($AN1005-1)*36+($AO1005-1)*12+6,COLUMN())):INDIRECT(ADDRESS(($AN1005-1)*36+($AO1005-1)*12+$AP1005+4,COLUMN())),INDIRECT(ADDRESS(($AN1005-1)*3+$AO1005+5,$AP1005+20)))&gt;=1,0,INDIRECT(ADDRESS(($AN1005-1)*3+$AO1005+5,$AP1005+20)))))</f>
        <v>0</v>
      </c>
      <c r="AT1005" s="468">
        <f ca="1">COUNTIF(INDIRECT("U"&amp;(ROW()+12*(($AN1005-1)*3+$AO1005)-ROW())/12+5):INDIRECT("AF"&amp;(ROW()+12*(($AN1005-1)*3+$AO1005)-ROW())/12+5),AS1005)</f>
        <v>0</v>
      </c>
      <c r="AU1005" s="468">
        <f ca="1">IF(AND(AQ1005+AS1005&gt;0,AR1005+AT1005&gt;0),COUNTIF(AU$6:AU1004,"&gt;0")+1,0)</f>
        <v>0</v>
      </c>
    </row>
    <row r="1006" spans="40:47" x14ac:dyDescent="0.15">
      <c r="AN1006" s="468">
        <v>28</v>
      </c>
      <c r="AO1006" s="468">
        <v>3</v>
      </c>
      <c r="AP1006" s="468">
        <v>5</v>
      </c>
      <c r="AQ1006" s="476">
        <f ca="1">IF($AP1006=1,IF(INDIRECT(ADDRESS(($AN1006-1)*3+$AO1006+5,$AP1006+7))="",0,INDIRECT(ADDRESS(($AN1006-1)*3+$AO1006+5,$AP1006+7))),IF(INDIRECT(ADDRESS(($AN1006-1)*3+$AO1006+5,$AP1006+7))="",0,IF(COUNTIF(INDIRECT(ADDRESS(($AN1006-1)*36+($AO1006-1)*12+6,COLUMN())):INDIRECT(ADDRESS(($AN1006-1)*36+($AO1006-1)*12+$AP1006+4,COLUMN())),INDIRECT(ADDRESS(($AN1006-1)*3+$AO1006+5,$AP1006+7)))&gt;=1,0,INDIRECT(ADDRESS(($AN1006-1)*3+$AO1006+5,$AP1006+7)))))</f>
        <v>0</v>
      </c>
      <c r="AR1006" s="468">
        <f ca="1">COUNTIF(INDIRECT("H"&amp;(ROW()+12*(($AN1006-1)*3+$AO1006)-ROW())/12+5):INDIRECT("S"&amp;(ROW()+12*(($AN1006-1)*3+$AO1006)-ROW())/12+5),AQ1006)</f>
        <v>0</v>
      </c>
      <c r="AS1006" s="476">
        <f ca="1">IF($AP1006=1,IF(INDIRECT(ADDRESS(($AN1006-1)*3+$AO1006+5,$AP1006+20))="",0,INDIRECT(ADDRESS(($AN1006-1)*3+$AO1006+5,$AP1006+20))),IF(INDIRECT(ADDRESS(($AN1006-1)*3+$AO1006+5,$AP1006+20))="",0,IF(COUNTIF(INDIRECT(ADDRESS(($AN1006-1)*36+($AO1006-1)*12+6,COLUMN())):INDIRECT(ADDRESS(($AN1006-1)*36+($AO1006-1)*12+$AP1006+4,COLUMN())),INDIRECT(ADDRESS(($AN1006-1)*3+$AO1006+5,$AP1006+20)))&gt;=1,0,INDIRECT(ADDRESS(($AN1006-1)*3+$AO1006+5,$AP1006+20)))))</f>
        <v>0</v>
      </c>
      <c r="AT1006" s="468">
        <f ca="1">COUNTIF(INDIRECT("U"&amp;(ROW()+12*(($AN1006-1)*3+$AO1006)-ROW())/12+5):INDIRECT("AF"&amp;(ROW()+12*(($AN1006-1)*3+$AO1006)-ROW())/12+5),AS1006)</f>
        <v>0</v>
      </c>
      <c r="AU1006" s="468">
        <f ca="1">IF(AND(AQ1006+AS1006&gt;0,AR1006+AT1006&gt;0),COUNTIF(AU$6:AU1005,"&gt;0")+1,0)</f>
        <v>0</v>
      </c>
    </row>
    <row r="1007" spans="40:47" x14ac:dyDescent="0.15">
      <c r="AN1007" s="468">
        <v>28</v>
      </c>
      <c r="AO1007" s="468">
        <v>3</v>
      </c>
      <c r="AP1007" s="468">
        <v>6</v>
      </c>
      <c r="AQ1007" s="476">
        <f ca="1">IF($AP1007=1,IF(INDIRECT(ADDRESS(($AN1007-1)*3+$AO1007+5,$AP1007+7))="",0,INDIRECT(ADDRESS(($AN1007-1)*3+$AO1007+5,$AP1007+7))),IF(INDIRECT(ADDRESS(($AN1007-1)*3+$AO1007+5,$AP1007+7))="",0,IF(COUNTIF(INDIRECT(ADDRESS(($AN1007-1)*36+($AO1007-1)*12+6,COLUMN())):INDIRECT(ADDRESS(($AN1007-1)*36+($AO1007-1)*12+$AP1007+4,COLUMN())),INDIRECT(ADDRESS(($AN1007-1)*3+$AO1007+5,$AP1007+7)))&gt;=1,0,INDIRECT(ADDRESS(($AN1007-1)*3+$AO1007+5,$AP1007+7)))))</f>
        <v>0</v>
      </c>
      <c r="AR1007" s="468">
        <f ca="1">COUNTIF(INDIRECT("H"&amp;(ROW()+12*(($AN1007-1)*3+$AO1007)-ROW())/12+5):INDIRECT("S"&amp;(ROW()+12*(($AN1007-1)*3+$AO1007)-ROW())/12+5),AQ1007)</f>
        <v>0</v>
      </c>
      <c r="AS1007" s="476">
        <f ca="1">IF($AP1007=1,IF(INDIRECT(ADDRESS(($AN1007-1)*3+$AO1007+5,$AP1007+20))="",0,INDIRECT(ADDRESS(($AN1007-1)*3+$AO1007+5,$AP1007+20))),IF(INDIRECT(ADDRESS(($AN1007-1)*3+$AO1007+5,$AP1007+20))="",0,IF(COUNTIF(INDIRECT(ADDRESS(($AN1007-1)*36+($AO1007-1)*12+6,COLUMN())):INDIRECT(ADDRESS(($AN1007-1)*36+($AO1007-1)*12+$AP1007+4,COLUMN())),INDIRECT(ADDRESS(($AN1007-1)*3+$AO1007+5,$AP1007+20)))&gt;=1,0,INDIRECT(ADDRESS(($AN1007-1)*3+$AO1007+5,$AP1007+20)))))</f>
        <v>0</v>
      </c>
      <c r="AT1007" s="468">
        <f ca="1">COUNTIF(INDIRECT("U"&amp;(ROW()+12*(($AN1007-1)*3+$AO1007)-ROW())/12+5):INDIRECT("AF"&amp;(ROW()+12*(($AN1007-1)*3+$AO1007)-ROW())/12+5),AS1007)</f>
        <v>0</v>
      </c>
      <c r="AU1007" s="468">
        <f ca="1">IF(AND(AQ1007+AS1007&gt;0,AR1007+AT1007&gt;0),COUNTIF(AU$6:AU1006,"&gt;0")+1,0)</f>
        <v>0</v>
      </c>
    </row>
    <row r="1008" spans="40:47" x14ac:dyDescent="0.15">
      <c r="AN1008" s="468">
        <v>28</v>
      </c>
      <c r="AO1008" s="468">
        <v>3</v>
      </c>
      <c r="AP1008" s="468">
        <v>7</v>
      </c>
      <c r="AQ1008" s="476">
        <f ca="1">IF($AP1008=1,IF(INDIRECT(ADDRESS(($AN1008-1)*3+$AO1008+5,$AP1008+7))="",0,INDIRECT(ADDRESS(($AN1008-1)*3+$AO1008+5,$AP1008+7))),IF(INDIRECT(ADDRESS(($AN1008-1)*3+$AO1008+5,$AP1008+7))="",0,IF(COUNTIF(INDIRECT(ADDRESS(($AN1008-1)*36+($AO1008-1)*12+6,COLUMN())):INDIRECT(ADDRESS(($AN1008-1)*36+($AO1008-1)*12+$AP1008+4,COLUMN())),INDIRECT(ADDRESS(($AN1008-1)*3+$AO1008+5,$AP1008+7)))&gt;=1,0,INDIRECT(ADDRESS(($AN1008-1)*3+$AO1008+5,$AP1008+7)))))</f>
        <v>0</v>
      </c>
      <c r="AR1008" s="468">
        <f ca="1">COUNTIF(INDIRECT("H"&amp;(ROW()+12*(($AN1008-1)*3+$AO1008)-ROW())/12+5):INDIRECT("S"&amp;(ROW()+12*(($AN1008-1)*3+$AO1008)-ROW())/12+5),AQ1008)</f>
        <v>0</v>
      </c>
      <c r="AS1008" s="476">
        <f ca="1">IF($AP1008=1,IF(INDIRECT(ADDRESS(($AN1008-1)*3+$AO1008+5,$AP1008+20))="",0,INDIRECT(ADDRESS(($AN1008-1)*3+$AO1008+5,$AP1008+20))),IF(INDIRECT(ADDRESS(($AN1008-1)*3+$AO1008+5,$AP1008+20))="",0,IF(COUNTIF(INDIRECT(ADDRESS(($AN1008-1)*36+($AO1008-1)*12+6,COLUMN())):INDIRECT(ADDRESS(($AN1008-1)*36+($AO1008-1)*12+$AP1008+4,COLUMN())),INDIRECT(ADDRESS(($AN1008-1)*3+$AO1008+5,$AP1008+20)))&gt;=1,0,INDIRECT(ADDRESS(($AN1008-1)*3+$AO1008+5,$AP1008+20)))))</f>
        <v>0</v>
      </c>
      <c r="AT1008" s="468">
        <f ca="1">COUNTIF(INDIRECT("U"&amp;(ROW()+12*(($AN1008-1)*3+$AO1008)-ROW())/12+5):INDIRECT("AF"&amp;(ROW()+12*(($AN1008-1)*3+$AO1008)-ROW())/12+5),AS1008)</f>
        <v>0</v>
      </c>
      <c r="AU1008" s="468">
        <f ca="1">IF(AND(AQ1008+AS1008&gt;0,AR1008+AT1008&gt;0),COUNTIF(AU$6:AU1007,"&gt;0")+1,0)</f>
        <v>0</v>
      </c>
    </row>
    <row r="1009" spans="40:47" x14ac:dyDescent="0.15">
      <c r="AN1009" s="468">
        <v>28</v>
      </c>
      <c r="AO1009" s="468">
        <v>3</v>
      </c>
      <c r="AP1009" s="468">
        <v>8</v>
      </c>
      <c r="AQ1009" s="476">
        <f ca="1">IF($AP1009=1,IF(INDIRECT(ADDRESS(($AN1009-1)*3+$AO1009+5,$AP1009+7))="",0,INDIRECT(ADDRESS(($AN1009-1)*3+$AO1009+5,$AP1009+7))),IF(INDIRECT(ADDRESS(($AN1009-1)*3+$AO1009+5,$AP1009+7))="",0,IF(COUNTIF(INDIRECT(ADDRESS(($AN1009-1)*36+($AO1009-1)*12+6,COLUMN())):INDIRECT(ADDRESS(($AN1009-1)*36+($AO1009-1)*12+$AP1009+4,COLUMN())),INDIRECT(ADDRESS(($AN1009-1)*3+$AO1009+5,$AP1009+7)))&gt;=1,0,INDIRECT(ADDRESS(($AN1009-1)*3+$AO1009+5,$AP1009+7)))))</f>
        <v>0</v>
      </c>
      <c r="AR1009" s="468">
        <f ca="1">COUNTIF(INDIRECT("H"&amp;(ROW()+12*(($AN1009-1)*3+$AO1009)-ROW())/12+5):INDIRECT("S"&amp;(ROW()+12*(($AN1009-1)*3+$AO1009)-ROW())/12+5),AQ1009)</f>
        <v>0</v>
      </c>
      <c r="AS1009" s="476">
        <f ca="1">IF($AP1009=1,IF(INDIRECT(ADDRESS(($AN1009-1)*3+$AO1009+5,$AP1009+20))="",0,INDIRECT(ADDRESS(($AN1009-1)*3+$AO1009+5,$AP1009+20))),IF(INDIRECT(ADDRESS(($AN1009-1)*3+$AO1009+5,$AP1009+20))="",0,IF(COUNTIF(INDIRECT(ADDRESS(($AN1009-1)*36+($AO1009-1)*12+6,COLUMN())):INDIRECT(ADDRESS(($AN1009-1)*36+($AO1009-1)*12+$AP1009+4,COLUMN())),INDIRECT(ADDRESS(($AN1009-1)*3+$AO1009+5,$AP1009+20)))&gt;=1,0,INDIRECT(ADDRESS(($AN1009-1)*3+$AO1009+5,$AP1009+20)))))</f>
        <v>0</v>
      </c>
      <c r="AT1009" s="468">
        <f ca="1">COUNTIF(INDIRECT("U"&amp;(ROW()+12*(($AN1009-1)*3+$AO1009)-ROW())/12+5):INDIRECT("AF"&amp;(ROW()+12*(($AN1009-1)*3+$AO1009)-ROW())/12+5),AS1009)</f>
        <v>0</v>
      </c>
      <c r="AU1009" s="468">
        <f ca="1">IF(AND(AQ1009+AS1009&gt;0,AR1009+AT1009&gt;0),COUNTIF(AU$6:AU1008,"&gt;0")+1,0)</f>
        <v>0</v>
      </c>
    </row>
    <row r="1010" spans="40:47" x14ac:dyDescent="0.15">
      <c r="AN1010" s="468">
        <v>28</v>
      </c>
      <c r="AO1010" s="468">
        <v>3</v>
      </c>
      <c r="AP1010" s="468">
        <v>9</v>
      </c>
      <c r="AQ1010" s="476">
        <f ca="1">IF($AP1010=1,IF(INDIRECT(ADDRESS(($AN1010-1)*3+$AO1010+5,$AP1010+7))="",0,INDIRECT(ADDRESS(($AN1010-1)*3+$AO1010+5,$AP1010+7))),IF(INDIRECT(ADDRESS(($AN1010-1)*3+$AO1010+5,$AP1010+7))="",0,IF(COUNTIF(INDIRECT(ADDRESS(($AN1010-1)*36+($AO1010-1)*12+6,COLUMN())):INDIRECT(ADDRESS(($AN1010-1)*36+($AO1010-1)*12+$AP1010+4,COLUMN())),INDIRECT(ADDRESS(($AN1010-1)*3+$AO1010+5,$AP1010+7)))&gt;=1,0,INDIRECT(ADDRESS(($AN1010-1)*3+$AO1010+5,$AP1010+7)))))</f>
        <v>0</v>
      </c>
      <c r="AR1010" s="468">
        <f ca="1">COUNTIF(INDIRECT("H"&amp;(ROW()+12*(($AN1010-1)*3+$AO1010)-ROW())/12+5):INDIRECT("S"&amp;(ROW()+12*(($AN1010-1)*3+$AO1010)-ROW())/12+5),AQ1010)</f>
        <v>0</v>
      </c>
      <c r="AS1010" s="476">
        <f ca="1">IF($AP1010=1,IF(INDIRECT(ADDRESS(($AN1010-1)*3+$AO1010+5,$AP1010+20))="",0,INDIRECT(ADDRESS(($AN1010-1)*3+$AO1010+5,$AP1010+20))),IF(INDIRECT(ADDRESS(($AN1010-1)*3+$AO1010+5,$AP1010+20))="",0,IF(COUNTIF(INDIRECT(ADDRESS(($AN1010-1)*36+($AO1010-1)*12+6,COLUMN())):INDIRECT(ADDRESS(($AN1010-1)*36+($AO1010-1)*12+$AP1010+4,COLUMN())),INDIRECT(ADDRESS(($AN1010-1)*3+$AO1010+5,$AP1010+20)))&gt;=1,0,INDIRECT(ADDRESS(($AN1010-1)*3+$AO1010+5,$AP1010+20)))))</f>
        <v>0</v>
      </c>
      <c r="AT1010" s="468">
        <f ca="1">COUNTIF(INDIRECT("U"&amp;(ROW()+12*(($AN1010-1)*3+$AO1010)-ROW())/12+5):INDIRECT("AF"&amp;(ROW()+12*(($AN1010-1)*3+$AO1010)-ROW())/12+5),AS1010)</f>
        <v>0</v>
      </c>
      <c r="AU1010" s="468">
        <f ca="1">IF(AND(AQ1010+AS1010&gt;0,AR1010+AT1010&gt;0),COUNTIF(AU$6:AU1009,"&gt;0")+1,0)</f>
        <v>0</v>
      </c>
    </row>
    <row r="1011" spans="40:47" x14ac:dyDescent="0.15">
      <c r="AN1011" s="468">
        <v>28</v>
      </c>
      <c r="AO1011" s="468">
        <v>3</v>
      </c>
      <c r="AP1011" s="468">
        <v>10</v>
      </c>
      <c r="AQ1011" s="476">
        <f ca="1">IF($AP1011=1,IF(INDIRECT(ADDRESS(($AN1011-1)*3+$AO1011+5,$AP1011+7))="",0,INDIRECT(ADDRESS(($AN1011-1)*3+$AO1011+5,$AP1011+7))),IF(INDIRECT(ADDRESS(($AN1011-1)*3+$AO1011+5,$AP1011+7))="",0,IF(COUNTIF(INDIRECT(ADDRESS(($AN1011-1)*36+($AO1011-1)*12+6,COLUMN())):INDIRECT(ADDRESS(($AN1011-1)*36+($AO1011-1)*12+$AP1011+4,COLUMN())),INDIRECT(ADDRESS(($AN1011-1)*3+$AO1011+5,$AP1011+7)))&gt;=1,0,INDIRECT(ADDRESS(($AN1011-1)*3+$AO1011+5,$AP1011+7)))))</f>
        <v>0</v>
      </c>
      <c r="AR1011" s="468">
        <f ca="1">COUNTIF(INDIRECT("H"&amp;(ROW()+12*(($AN1011-1)*3+$AO1011)-ROW())/12+5):INDIRECT("S"&amp;(ROW()+12*(($AN1011-1)*3+$AO1011)-ROW())/12+5),AQ1011)</f>
        <v>0</v>
      </c>
      <c r="AS1011" s="476">
        <f ca="1">IF($AP1011=1,IF(INDIRECT(ADDRESS(($AN1011-1)*3+$AO1011+5,$AP1011+20))="",0,INDIRECT(ADDRESS(($AN1011-1)*3+$AO1011+5,$AP1011+20))),IF(INDIRECT(ADDRESS(($AN1011-1)*3+$AO1011+5,$AP1011+20))="",0,IF(COUNTIF(INDIRECT(ADDRESS(($AN1011-1)*36+($AO1011-1)*12+6,COLUMN())):INDIRECT(ADDRESS(($AN1011-1)*36+($AO1011-1)*12+$AP1011+4,COLUMN())),INDIRECT(ADDRESS(($AN1011-1)*3+$AO1011+5,$AP1011+20)))&gt;=1,0,INDIRECT(ADDRESS(($AN1011-1)*3+$AO1011+5,$AP1011+20)))))</f>
        <v>0</v>
      </c>
      <c r="AT1011" s="468">
        <f ca="1">COUNTIF(INDIRECT("U"&amp;(ROW()+12*(($AN1011-1)*3+$AO1011)-ROW())/12+5):INDIRECT("AF"&amp;(ROW()+12*(($AN1011-1)*3+$AO1011)-ROW())/12+5),AS1011)</f>
        <v>0</v>
      </c>
      <c r="AU1011" s="468">
        <f ca="1">IF(AND(AQ1011+AS1011&gt;0,AR1011+AT1011&gt;0),COUNTIF(AU$6:AU1010,"&gt;0")+1,0)</f>
        <v>0</v>
      </c>
    </row>
    <row r="1012" spans="40:47" x14ac:dyDescent="0.15">
      <c r="AN1012" s="468">
        <v>28</v>
      </c>
      <c r="AO1012" s="468">
        <v>3</v>
      </c>
      <c r="AP1012" s="468">
        <v>11</v>
      </c>
      <c r="AQ1012" s="476">
        <f ca="1">IF($AP1012=1,IF(INDIRECT(ADDRESS(($AN1012-1)*3+$AO1012+5,$AP1012+7))="",0,INDIRECT(ADDRESS(($AN1012-1)*3+$AO1012+5,$AP1012+7))),IF(INDIRECT(ADDRESS(($AN1012-1)*3+$AO1012+5,$AP1012+7))="",0,IF(COUNTIF(INDIRECT(ADDRESS(($AN1012-1)*36+($AO1012-1)*12+6,COLUMN())):INDIRECT(ADDRESS(($AN1012-1)*36+($AO1012-1)*12+$AP1012+4,COLUMN())),INDIRECT(ADDRESS(($AN1012-1)*3+$AO1012+5,$AP1012+7)))&gt;=1,0,INDIRECT(ADDRESS(($AN1012-1)*3+$AO1012+5,$AP1012+7)))))</f>
        <v>0</v>
      </c>
      <c r="AR1012" s="468">
        <f ca="1">COUNTIF(INDIRECT("H"&amp;(ROW()+12*(($AN1012-1)*3+$AO1012)-ROW())/12+5):INDIRECT("S"&amp;(ROW()+12*(($AN1012-1)*3+$AO1012)-ROW())/12+5),AQ1012)</f>
        <v>0</v>
      </c>
      <c r="AS1012" s="476">
        <f ca="1">IF($AP1012=1,IF(INDIRECT(ADDRESS(($AN1012-1)*3+$AO1012+5,$AP1012+20))="",0,INDIRECT(ADDRESS(($AN1012-1)*3+$AO1012+5,$AP1012+20))),IF(INDIRECT(ADDRESS(($AN1012-1)*3+$AO1012+5,$AP1012+20))="",0,IF(COUNTIF(INDIRECT(ADDRESS(($AN1012-1)*36+($AO1012-1)*12+6,COLUMN())):INDIRECT(ADDRESS(($AN1012-1)*36+($AO1012-1)*12+$AP1012+4,COLUMN())),INDIRECT(ADDRESS(($AN1012-1)*3+$AO1012+5,$AP1012+20)))&gt;=1,0,INDIRECT(ADDRESS(($AN1012-1)*3+$AO1012+5,$AP1012+20)))))</f>
        <v>0</v>
      </c>
      <c r="AT1012" s="468">
        <f ca="1">COUNTIF(INDIRECT("U"&amp;(ROW()+12*(($AN1012-1)*3+$AO1012)-ROW())/12+5):INDIRECT("AF"&amp;(ROW()+12*(($AN1012-1)*3+$AO1012)-ROW())/12+5),AS1012)</f>
        <v>0</v>
      </c>
      <c r="AU1012" s="468">
        <f ca="1">IF(AND(AQ1012+AS1012&gt;0,AR1012+AT1012&gt;0),COUNTIF(AU$6:AU1011,"&gt;0")+1,0)</f>
        <v>0</v>
      </c>
    </row>
    <row r="1013" spans="40:47" x14ac:dyDescent="0.15">
      <c r="AN1013" s="468">
        <v>28</v>
      </c>
      <c r="AO1013" s="468">
        <v>3</v>
      </c>
      <c r="AP1013" s="468">
        <v>12</v>
      </c>
      <c r="AQ1013" s="476">
        <f ca="1">IF($AP1013=1,IF(INDIRECT(ADDRESS(($AN1013-1)*3+$AO1013+5,$AP1013+7))="",0,INDIRECT(ADDRESS(($AN1013-1)*3+$AO1013+5,$AP1013+7))),IF(INDIRECT(ADDRESS(($AN1013-1)*3+$AO1013+5,$AP1013+7))="",0,IF(COUNTIF(INDIRECT(ADDRESS(($AN1013-1)*36+($AO1013-1)*12+6,COLUMN())):INDIRECT(ADDRESS(($AN1013-1)*36+($AO1013-1)*12+$AP1013+4,COLUMN())),INDIRECT(ADDRESS(($AN1013-1)*3+$AO1013+5,$AP1013+7)))&gt;=1,0,INDIRECT(ADDRESS(($AN1013-1)*3+$AO1013+5,$AP1013+7)))))</f>
        <v>0</v>
      </c>
      <c r="AR1013" s="468">
        <f ca="1">COUNTIF(INDIRECT("H"&amp;(ROW()+12*(($AN1013-1)*3+$AO1013)-ROW())/12+5):INDIRECT("S"&amp;(ROW()+12*(($AN1013-1)*3+$AO1013)-ROW())/12+5),AQ1013)</f>
        <v>0</v>
      </c>
      <c r="AS1013" s="476">
        <f ca="1">IF($AP1013=1,IF(INDIRECT(ADDRESS(($AN1013-1)*3+$AO1013+5,$AP1013+20))="",0,INDIRECT(ADDRESS(($AN1013-1)*3+$AO1013+5,$AP1013+20))),IF(INDIRECT(ADDRESS(($AN1013-1)*3+$AO1013+5,$AP1013+20))="",0,IF(COUNTIF(INDIRECT(ADDRESS(($AN1013-1)*36+($AO1013-1)*12+6,COLUMN())):INDIRECT(ADDRESS(($AN1013-1)*36+($AO1013-1)*12+$AP1013+4,COLUMN())),INDIRECT(ADDRESS(($AN1013-1)*3+$AO1013+5,$AP1013+20)))&gt;=1,0,INDIRECT(ADDRESS(($AN1013-1)*3+$AO1013+5,$AP1013+20)))))</f>
        <v>0</v>
      </c>
      <c r="AT1013" s="468">
        <f ca="1">COUNTIF(INDIRECT("U"&amp;(ROW()+12*(($AN1013-1)*3+$AO1013)-ROW())/12+5):INDIRECT("AF"&amp;(ROW()+12*(($AN1013-1)*3+$AO1013)-ROW())/12+5),AS1013)</f>
        <v>0</v>
      </c>
      <c r="AU1013" s="468">
        <f ca="1">IF(AND(AQ1013+AS1013&gt;0,AR1013+AT1013&gt;0),COUNTIF(AU$6:AU1012,"&gt;0")+1,0)</f>
        <v>0</v>
      </c>
    </row>
    <row r="1014" spans="40:47" x14ac:dyDescent="0.15">
      <c r="AN1014" s="468">
        <v>29</v>
      </c>
      <c r="AO1014" s="468">
        <v>1</v>
      </c>
      <c r="AP1014" s="468">
        <v>1</v>
      </c>
      <c r="AQ1014" s="476">
        <f ca="1">IF($AP1014=1,IF(INDIRECT(ADDRESS(($AN1014-1)*3+$AO1014+5,$AP1014+7))="",0,INDIRECT(ADDRESS(($AN1014-1)*3+$AO1014+5,$AP1014+7))),IF(INDIRECT(ADDRESS(($AN1014-1)*3+$AO1014+5,$AP1014+7))="",0,IF(COUNTIF(INDIRECT(ADDRESS(($AN1014-1)*36+($AO1014-1)*12+6,COLUMN())):INDIRECT(ADDRESS(($AN1014-1)*36+($AO1014-1)*12+$AP1014+4,COLUMN())),INDIRECT(ADDRESS(($AN1014-1)*3+$AO1014+5,$AP1014+7)))&gt;=1,0,INDIRECT(ADDRESS(($AN1014-1)*3+$AO1014+5,$AP1014+7)))))</f>
        <v>0</v>
      </c>
      <c r="AR1014" s="468">
        <f ca="1">COUNTIF(INDIRECT("H"&amp;(ROW()+12*(($AN1014-1)*3+$AO1014)-ROW())/12+5):INDIRECT("S"&amp;(ROW()+12*(($AN1014-1)*3+$AO1014)-ROW())/12+5),AQ1014)</f>
        <v>0</v>
      </c>
      <c r="AS1014" s="476">
        <f ca="1">IF($AP1014=1,IF(INDIRECT(ADDRESS(($AN1014-1)*3+$AO1014+5,$AP1014+20))="",0,INDIRECT(ADDRESS(($AN1014-1)*3+$AO1014+5,$AP1014+20))),IF(INDIRECT(ADDRESS(($AN1014-1)*3+$AO1014+5,$AP1014+20))="",0,IF(COUNTIF(INDIRECT(ADDRESS(($AN1014-1)*36+($AO1014-1)*12+6,COLUMN())):INDIRECT(ADDRESS(($AN1014-1)*36+($AO1014-1)*12+$AP1014+4,COLUMN())),INDIRECT(ADDRESS(($AN1014-1)*3+$AO1014+5,$AP1014+20)))&gt;=1,0,INDIRECT(ADDRESS(($AN1014-1)*3+$AO1014+5,$AP1014+20)))))</f>
        <v>0</v>
      </c>
      <c r="AT1014" s="468">
        <f ca="1">COUNTIF(INDIRECT("U"&amp;(ROW()+12*(($AN1014-1)*3+$AO1014)-ROW())/12+5):INDIRECT("AF"&amp;(ROW()+12*(($AN1014-1)*3+$AO1014)-ROW())/12+5),AS1014)</f>
        <v>0</v>
      </c>
      <c r="AU1014" s="468">
        <f ca="1">IF(AND(AQ1014+AS1014&gt;0,AR1014+AT1014&gt;0),COUNTIF(AU$6:AU1013,"&gt;0")+1,0)</f>
        <v>0</v>
      </c>
    </row>
    <row r="1015" spans="40:47" x14ac:dyDescent="0.15">
      <c r="AN1015" s="468">
        <v>29</v>
      </c>
      <c r="AO1015" s="468">
        <v>1</v>
      </c>
      <c r="AP1015" s="468">
        <v>2</v>
      </c>
      <c r="AQ1015" s="476">
        <f ca="1">IF($AP1015=1,IF(INDIRECT(ADDRESS(($AN1015-1)*3+$AO1015+5,$AP1015+7))="",0,INDIRECT(ADDRESS(($AN1015-1)*3+$AO1015+5,$AP1015+7))),IF(INDIRECT(ADDRESS(($AN1015-1)*3+$AO1015+5,$AP1015+7))="",0,IF(COUNTIF(INDIRECT(ADDRESS(($AN1015-1)*36+($AO1015-1)*12+6,COLUMN())):INDIRECT(ADDRESS(($AN1015-1)*36+($AO1015-1)*12+$AP1015+4,COLUMN())),INDIRECT(ADDRESS(($AN1015-1)*3+$AO1015+5,$AP1015+7)))&gt;=1,0,INDIRECT(ADDRESS(($AN1015-1)*3+$AO1015+5,$AP1015+7)))))</f>
        <v>0</v>
      </c>
      <c r="AR1015" s="468">
        <f ca="1">COUNTIF(INDIRECT("H"&amp;(ROW()+12*(($AN1015-1)*3+$AO1015)-ROW())/12+5):INDIRECT("S"&amp;(ROW()+12*(($AN1015-1)*3+$AO1015)-ROW())/12+5),AQ1015)</f>
        <v>0</v>
      </c>
      <c r="AS1015" s="476">
        <f ca="1">IF($AP1015=1,IF(INDIRECT(ADDRESS(($AN1015-1)*3+$AO1015+5,$AP1015+20))="",0,INDIRECT(ADDRESS(($AN1015-1)*3+$AO1015+5,$AP1015+20))),IF(INDIRECT(ADDRESS(($AN1015-1)*3+$AO1015+5,$AP1015+20))="",0,IF(COUNTIF(INDIRECT(ADDRESS(($AN1015-1)*36+($AO1015-1)*12+6,COLUMN())):INDIRECT(ADDRESS(($AN1015-1)*36+($AO1015-1)*12+$AP1015+4,COLUMN())),INDIRECT(ADDRESS(($AN1015-1)*3+$AO1015+5,$AP1015+20)))&gt;=1,0,INDIRECT(ADDRESS(($AN1015-1)*3+$AO1015+5,$AP1015+20)))))</f>
        <v>0</v>
      </c>
      <c r="AT1015" s="468">
        <f ca="1">COUNTIF(INDIRECT("U"&amp;(ROW()+12*(($AN1015-1)*3+$AO1015)-ROW())/12+5):INDIRECT("AF"&amp;(ROW()+12*(($AN1015-1)*3+$AO1015)-ROW())/12+5),AS1015)</f>
        <v>0</v>
      </c>
      <c r="AU1015" s="468">
        <f ca="1">IF(AND(AQ1015+AS1015&gt;0,AR1015+AT1015&gt;0),COUNTIF(AU$6:AU1014,"&gt;0")+1,0)</f>
        <v>0</v>
      </c>
    </row>
    <row r="1016" spans="40:47" x14ac:dyDescent="0.15">
      <c r="AN1016" s="468">
        <v>29</v>
      </c>
      <c r="AO1016" s="468">
        <v>1</v>
      </c>
      <c r="AP1016" s="468">
        <v>3</v>
      </c>
      <c r="AQ1016" s="476">
        <f ca="1">IF($AP1016=1,IF(INDIRECT(ADDRESS(($AN1016-1)*3+$AO1016+5,$AP1016+7))="",0,INDIRECT(ADDRESS(($AN1016-1)*3+$AO1016+5,$AP1016+7))),IF(INDIRECT(ADDRESS(($AN1016-1)*3+$AO1016+5,$AP1016+7))="",0,IF(COUNTIF(INDIRECT(ADDRESS(($AN1016-1)*36+($AO1016-1)*12+6,COLUMN())):INDIRECT(ADDRESS(($AN1016-1)*36+($AO1016-1)*12+$AP1016+4,COLUMN())),INDIRECT(ADDRESS(($AN1016-1)*3+$AO1016+5,$AP1016+7)))&gt;=1,0,INDIRECT(ADDRESS(($AN1016-1)*3+$AO1016+5,$AP1016+7)))))</f>
        <v>0</v>
      </c>
      <c r="AR1016" s="468">
        <f ca="1">COUNTIF(INDIRECT("H"&amp;(ROW()+12*(($AN1016-1)*3+$AO1016)-ROW())/12+5):INDIRECT("S"&amp;(ROW()+12*(($AN1016-1)*3+$AO1016)-ROW())/12+5),AQ1016)</f>
        <v>0</v>
      </c>
      <c r="AS1016" s="476">
        <f ca="1">IF($AP1016=1,IF(INDIRECT(ADDRESS(($AN1016-1)*3+$AO1016+5,$AP1016+20))="",0,INDIRECT(ADDRESS(($AN1016-1)*3+$AO1016+5,$AP1016+20))),IF(INDIRECT(ADDRESS(($AN1016-1)*3+$AO1016+5,$AP1016+20))="",0,IF(COUNTIF(INDIRECT(ADDRESS(($AN1016-1)*36+($AO1016-1)*12+6,COLUMN())):INDIRECT(ADDRESS(($AN1016-1)*36+($AO1016-1)*12+$AP1016+4,COLUMN())),INDIRECT(ADDRESS(($AN1016-1)*3+$AO1016+5,$AP1016+20)))&gt;=1,0,INDIRECT(ADDRESS(($AN1016-1)*3+$AO1016+5,$AP1016+20)))))</f>
        <v>0</v>
      </c>
      <c r="AT1016" s="468">
        <f ca="1">COUNTIF(INDIRECT("U"&amp;(ROW()+12*(($AN1016-1)*3+$AO1016)-ROW())/12+5):INDIRECT("AF"&amp;(ROW()+12*(($AN1016-1)*3+$AO1016)-ROW())/12+5),AS1016)</f>
        <v>0</v>
      </c>
      <c r="AU1016" s="468">
        <f ca="1">IF(AND(AQ1016+AS1016&gt;0,AR1016+AT1016&gt;0),COUNTIF(AU$6:AU1015,"&gt;0")+1,0)</f>
        <v>0</v>
      </c>
    </row>
    <row r="1017" spans="40:47" x14ac:dyDescent="0.15">
      <c r="AN1017" s="468">
        <v>29</v>
      </c>
      <c r="AO1017" s="468">
        <v>1</v>
      </c>
      <c r="AP1017" s="468">
        <v>4</v>
      </c>
      <c r="AQ1017" s="476">
        <f ca="1">IF($AP1017=1,IF(INDIRECT(ADDRESS(($AN1017-1)*3+$AO1017+5,$AP1017+7))="",0,INDIRECT(ADDRESS(($AN1017-1)*3+$AO1017+5,$AP1017+7))),IF(INDIRECT(ADDRESS(($AN1017-1)*3+$AO1017+5,$AP1017+7))="",0,IF(COUNTIF(INDIRECT(ADDRESS(($AN1017-1)*36+($AO1017-1)*12+6,COLUMN())):INDIRECT(ADDRESS(($AN1017-1)*36+($AO1017-1)*12+$AP1017+4,COLUMN())),INDIRECT(ADDRESS(($AN1017-1)*3+$AO1017+5,$AP1017+7)))&gt;=1,0,INDIRECT(ADDRESS(($AN1017-1)*3+$AO1017+5,$AP1017+7)))))</f>
        <v>0</v>
      </c>
      <c r="AR1017" s="468">
        <f ca="1">COUNTIF(INDIRECT("H"&amp;(ROW()+12*(($AN1017-1)*3+$AO1017)-ROW())/12+5):INDIRECT("S"&amp;(ROW()+12*(($AN1017-1)*3+$AO1017)-ROW())/12+5),AQ1017)</f>
        <v>0</v>
      </c>
      <c r="AS1017" s="476">
        <f ca="1">IF($AP1017=1,IF(INDIRECT(ADDRESS(($AN1017-1)*3+$AO1017+5,$AP1017+20))="",0,INDIRECT(ADDRESS(($AN1017-1)*3+$AO1017+5,$AP1017+20))),IF(INDIRECT(ADDRESS(($AN1017-1)*3+$AO1017+5,$AP1017+20))="",0,IF(COUNTIF(INDIRECT(ADDRESS(($AN1017-1)*36+($AO1017-1)*12+6,COLUMN())):INDIRECT(ADDRESS(($AN1017-1)*36+($AO1017-1)*12+$AP1017+4,COLUMN())),INDIRECT(ADDRESS(($AN1017-1)*3+$AO1017+5,$AP1017+20)))&gt;=1,0,INDIRECT(ADDRESS(($AN1017-1)*3+$AO1017+5,$AP1017+20)))))</f>
        <v>0</v>
      </c>
      <c r="AT1017" s="468">
        <f ca="1">COUNTIF(INDIRECT("U"&amp;(ROW()+12*(($AN1017-1)*3+$AO1017)-ROW())/12+5):INDIRECT("AF"&amp;(ROW()+12*(($AN1017-1)*3+$AO1017)-ROW())/12+5),AS1017)</f>
        <v>0</v>
      </c>
      <c r="AU1017" s="468">
        <f ca="1">IF(AND(AQ1017+AS1017&gt;0,AR1017+AT1017&gt;0),COUNTIF(AU$6:AU1016,"&gt;0")+1,0)</f>
        <v>0</v>
      </c>
    </row>
    <row r="1018" spans="40:47" x14ac:dyDescent="0.15">
      <c r="AN1018" s="468">
        <v>29</v>
      </c>
      <c r="AO1018" s="468">
        <v>1</v>
      </c>
      <c r="AP1018" s="468">
        <v>5</v>
      </c>
      <c r="AQ1018" s="476">
        <f ca="1">IF($AP1018=1,IF(INDIRECT(ADDRESS(($AN1018-1)*3+$AO1018+5,$AP1018+7))="",0,INDIRECT(ADDRESS(($AN1018-1)*3+$AO1018+5,$AP1018+7))),IF(INDIRECT(ADDRESS(($AN1018-1)*3+$AO1018+5,$AP1018+7))="",0,IF(COUNTIF(INDIRECT(ADDRESS(($AN1018-1)*36+($AO1018-1)*12+6,COLUMN())):INDIRECT(ADDRESS(($AN1018-1)*36+($AO1018-1)*12+$AP1018+4,COLUMN())),INDIRECT(ADDRESS(($AN1018-1)*3+$AO1018+5,$AP1018+7)))&gt;=1,0,INDIRECT(ADDRESS(($AN1018-1)*3+$AO1018+5,$AP1018+7)))))</f>
        <v>0</v>
      </c>
      <c r="AR1018" s="468">
        <f ca="1">COUNTIF(INDIRECT("H"&amp;(ROW()+12*(($AN1018-1)*3+$AO1018)-ROW())/12+5):INDIRECT("S"&amp;(ROW()+12*(($AN1018-1)*3+$AO1018)-ROW())/12+5),AQ1018)</f>
        <v>0</v>
      </c>
      <c r="AS1018" s="476">
        <f ca="1">IF($AP1018=1,IF(INDIRECT(ADDRESS(($AN1018-1)*3+$AO1018+5,$AP1018+20))="",0,INDIRECT(ADDRESS(($AN1018-1)*3+$AO1018+5,$AP1018+20))),IF(INDIRECT(ADDRESS(($AN1018-1)*3+$AO1018+5,$AP1018+20))="",0,IF(COUNTIF(INDIRECT(ADDRESS(($AN1018-1)*36+($AO1018-1)*12+6,COLUMN())):INDIRECT(ADDRESS(($AN1018-1)*36+($AO1018-1)*12+$AP1018+4,COLUMN())),INDIRECT(ADDRESS(($AN1018-1)*3+$AO1018+5,$AP1018+20)))&gt;=1,0,INDIRECT(ADDRESS(($AN1018-1)*3+$AO1018+5,$AP1018+20)))))</f>
        <v>0</v>
      </c>
      <c r="AT1018" s="468">
        <f ca="1">COUNTIF(INDIRECT("U"&amp;(ROW()+12*(($AN1018-1)*3+$AO1018)-ROW())/12+5):INDIRECT("AF"&amp;(ROW()+12*(($AN1018-1)*3+$AO1018)-ROW())/12+5),AS1018)</f>
        <v>0</v>
      </c>
      <c r="AU1018" s="468">
        <f ca="1">IF(AND(AQ1018+AS1018&gt;0,AR1018+AT1018&gt;0),COUNTIF(AU$6:AU1017,"&gt;0")+1,0)</f>
        <v>0</v>
      </c>
    </row>
    <row r="1019" spans="40:47" x14ac:dyDescent="0.15">
      <c r="AN1019" s="468">
        <v>29</v>
      </c>
      <c r="AO1019" s="468">
        <v>1</v>
      </c>
      <c r="AP1019" s="468">
        <v>6</v>
      </c>
      <c r="AQ1019" s="476">
        <f ca="1">IF($AP1019=1,IF(INDIRECT(ADDRESS(($AN1019-1)*3+$AO1019+5,$AP1019+7))="",0,INDIRECT(ADDRESS(($AN1019-1)*3+$AO1019+5,$AP1019+7))),IF(INDIRECT(ADDRESS(($AN1019-1)*3+$AO1019+5,$AP1019+7))="",0,IF(COUNTIF(INDIRECT(ADDRESS(($AN1019-1)*36+($AO1019-1)*12+6,COLUMN())):INDIRECT(ADDRESS(($AN1019-1)*36+($AO1019-1)*12+$AP1019+4,COLUMN())),INDIRECT(ADDRESS(($AN1019-1)*3+$AO1019+5,$AP1019+7)))&gt;=1,0,INDIRECT(ADDRESS(($AN1019-1)*3+$AO1019+5,$AP1019+7)))))</f>
        <v>0</v>
      </c>
      <c r="AR1019" s="468">
        <f ca="1">COUNTIF(INDIRECT("H"&amp;(ROW()+12*(($AN1019-1)*3+$AO1019)-ROW())/12+5):INDIRECT("S"&amp;(ROW()+12*(($AN1019-1)*3+$AO1019)-ROW())/12+5),AQ1019)</f>
        <v>0</v>
      </c>
      <c r="AS1019" s="476">
        <f ca="1">IF($AP1019=1,IF(INDIRECT(ADDRESS(($AN1019-1)*3+$AO1019+5,$AP1019+20))="",0,INDIRECT(ADDRESS(($AN1019-1)*3+$AO1019+5,$AP1019+20))),IF(INDIRECT(ADDRESS(($AN1019-1)*3+$AO1019+5,$AP1019+20))="",0,IF(COUNTIF(INDIRECT(ADDRESS(($AN1019-1)*36+($AO1019-1)*12+6,COLUMN())):INDIRECT(ADDRESS(($AN1019-1)*36+($AO1019-1)*12+$AP1019+4,COLUMN())),INDIRECT(ADDRESS(($AN1019-1)*3+$AO1019+5,$AP1019+20)))&gt;=1,0,INDIRECT(ADDRESS(($AN1019-1)*3+$AO1019+5,$AP1019+20)))))</f>
        <v>0</v>
      </c>
      <c r="AT1019" s="468">
        <f ca="1">COUNTIF(INDIRECT("U"&amp;(ROW()+12*(($AN1019-1)*3+$AO1019)-ROW())/12+5):INDIRECT("AF"&amp;(ROW()+12*(($AN1019-1)*3+$AO1019)-ROW())/12+5),AS1019)</f>
        <v>0</v>
      </c>
      <c r="AU1019" s="468">
        <f ca="1">IF(AND(AQ1019+AS1019&gt;0,AR1019+AT1019&gt;0),COUNTIF(AU$6:AU1018,"&gt;0")+1,0)</f>
        <v>0</v>
      </c>
    </row>
    <row r="1020" spans="40:47" x14ac:dyDescent="0.15">
      <c r="AN1020" s="468">
        <v>29</v>
      </c>
      <c r="AO1020" s="468">
        <v>1</v>
      </c>
      <c r="AP1020" s="468">
        <v>7</v>
      </c>
      <c r="AQ1020" s="476">
        <f ca="1">IF($AP1020=1,IF(INDIRECT(ADDRESS(($AN1020-1)*3+$AO1020+5,$AP1020+7))="",0,INDIRECT(ADDRESS(($AN1020-1)*3+$AO1020+5,$AP1020+7))),IF(INDIRECT(ADDRESS(($AN1020-1)*3+$AO1020+5,$AP1020+7))="",0,IF(COUNTIF(INDIRECT(ADDRESS(($AN1020-1)*36+($AO1020-1)*12+6,COLUMN())):INDIRECT(ADDRESS(($AN1020-1)*36+($AO1020-1)*12+$AP1020+4,COLUMN())),INDIRECT(ADDRESS(($AN1020-1)*3+$AO1020+5,$AP1020+7)))&gt;=1,0,INDIRECT(ADDRESS(($AN1020-1)*3+$AO1020+5,$AP1020+7)))))</f>
        <v>0</v>
      </c>
      <c r="AR1020" s="468">
        <f ca="1">COUNTIF(INDIRECT("H"&amp;(ROW()+12*(($AN1020-1)*3+$AO1020)-ROW())/12+5):INDIRECT("S"&amp;(ROW()+12*(($AN1020-1)*3+$AO1020)-ROW())/12+5),AQ1020)</f>
        <v>0</v>
      </c>
      <c r="AS1020" s="476">
        <f ca="1">IF($AP1020=1,IF(INDIRECT(ADDRESS(($AN1020-1)*3+$AO1020+5,$AP1020+20))="",0,INDIRECT(ADDRESS(($AN1020-1)*3+$AO1020+5,$AP1020+20))),IF(INDIRECT(ADDRESS(($AN1020-1)*3+$AO1020+5,$AP1020+20))="",0,IF(COUNTIF(INDIRECT(ADDRESS(($AN1020-1)*36+($AO1020-1)*12+6,COLUMN())):INDIRECT(ADDRESS(($AN1020-1)*36+($AO1020-1)*12+$AP1020+4,COLUMN())),INDIRECT(ADDRESS(($AN1020-1)*3+$AO1020+5,$AP1020+20)))&gt;=1,0,INDIRECT(ADDRESS(($AN1020-1)*3+$AO1020+5,$AP1020+20)))))</f>
        <v>0</v>
      </c>
      <c r="AT1020" s="468">
        <f ca="1">COUNTIF(INDIRECT("U"&amp;(ROW()+12*(($AN1020-1)*3+$AO1020)-ROW())/12+5):INDIRECT("AF"&amp;(ROW()+12*(($AN1020-1)*3+$AO1020)-ROW())/12+5),AS1020)</f>
        <v>0</v>
      </c>
      <c r="AU1020" s="468">
        <f ca="1">IF(AND(AQ1020+AS1020&gt;0,AR1020+AT1020&gt;0),COUNTIF(AU$6:AU1019,"&gt;0")+1,0)</f>
        <v>0</v>
      </c>
    </row>
    <row r="1021" spans="40:47" x14ac:dyDescent="0.15">
      <c r="AN1021" s="468">
        <v>29</v>
      </c>
      <c r="AO1021" s="468">
        <v>1</v>
      </c>
      <c r="AP1021" s="468">
        <v>8</v>
      </c>
      <c r="AQ1021" s="476">
        <f ca="1">IF($AP1021=1,IF(INDIRECT(ADDRESS(($AN1021-1)*3+$AO1021+5,$AP1021+7))="",0,INDIRECT(ADDRESS(($AN1021-1)*3+$AO1021+5,$AP1021+7))),IF(INDIRECT(ADDRESS(($AN1021-1)*3+$AO1021+5,$AP1021+7))="",0,IF(COUNTIF(INDIRECT(ADDRESS(($AN1021-1)*36+($AO1021-1)*12+6,COLUMN())):INDIRECT(ADDRESS(($AN1021-1)*36+($AO1021-1)*12+$AP1021+4,COLUMN())),INDIRECT(ADDRESS(($AN1021-1)*3+$AO1021+5,$AP1021+7)))&gt;=1,0,INDIRECT(ADDRESS(($AN1021-1)*3+$AO1021+5,$AP1021+7)))))</f>
        <v>0</v>
      </c>
      <c r="AR1021" s="468">
        <f ca="1">COUNTIF(INDIRECT("H"&amp;(ROW()+12*(($AN1021-1)*3+$AO1021)-ROW())/12+5):INDIRECT("S"&amp;(ROW()+12*(($AN1021-1)*3+$AO1021)-ROW())/12+5),AQ1021)</f>
        <v>0</v>
      </c>
      <c r="AS1021" s="476">
        <f ca="1">IF($AP1021=1,IF(INDIRECT(ADDRESS(($AN1021-1)*3+$AO1021+5,$AP1021+20))="",0,INDIRECT(ADDRESS(($AN1021-1)*3+$AO1021+5,$AP1021+20))),IF(INDIRECT(ADDRESS(($AN1021-1)*3+$AO1021+5,$AP1021+20))="",0,IF(COUNTIF(INDIRECT(ADDRESS(($AN1021-1)*36+($AO1021-1)*12+6,COLUMN())):INDIRECT(ADDRESS(($AN1021-1)*36+($AO1021-1)*12+$AP1021+4,COLUMN())),INDIRECT(ADDRESS(($AN1021-1)*3+$AO1021+5,$AP1021+20)))&gt;=1,0,INDIRECT(ADDRESS(($AN1021-1)*3+$AO1021+5,$AP1021+20)))))</f>
        <v>0</v>
      </c>
      <c r="AT1021" s="468">
        <f ca="1">COUNTIF(INDIRECT("U"&amp;(ROW()+12*(($AN1021-1)*3+$AO1021)-ROW())/12+5):INDIRECT("AF"&amp;(ROW()+12*(($AN1021-1)*3+$AO1021)-ROW())/12+5),AS1021)</f>
        <v>0</v>
      </c>
      <c r="AU1021" s="468">
        <f ca="1">IF(AND(AQ1021+AS1021&gt;0,AR1021+AT1021&gt;0),COUNTIF(AU$6:AU1020,"&gt;0")+1,0)</f>
        <v>0</v>
      </c>
    </row>
    <row r="1022" spans="40:47" x14ac:dyDescent="0.15">
      <c r="AN1022" s="468">
        <v>29</v>
      </c>
      <c r="AO1022" s="468">
        <v>1</v>
      </c>
      <c r="AP1022" s="468">
        <v>9</v>
      </c>
      <c r="AQ1022" s="476">
        <f ca="1">IF($AP1022=1,IF(INDIRECT(ADDRESS(($AN1022-1)*3+$AO1022+5,$AP1022+7))="",0,INDIRECT(ADDRESS(($AN1022-1)*3+$AO1022+5,$AP1022+7))),IF(INDIRECT(ADDRESS(($AN1022-1)*3+$AO1022+5,$AP1022+7))="",0,IF(COUNTIF(INDIRECT(ADDRESS(($AN1022-1)*36+($AO1022-1)*12+6,COLUMN())):INDIRECT(ADDRESS(($AN1022-1)*36+($AO1022-1)*12+$AP1022+4,COLUMN())),INDIRECT(ADDRESS(($AN1022-1)*3+$AO1022+5,$AP1022+7)))&gt;=1,0,INDIRECT(ADDRESS(($AN1022-1)*3+$AO1022+5,$AP1022+7)))))</f>
        <v>0</v>
      </c>
      <c r="AR1022" s="468">
        <f ca="1">COUNTIF(INDIRECT("H"&amp;(ROW()+12*(($AN1022-1)*3+$AO1022)-ROW())/12+5):INDIRECT("S"&amp;(ROW()+12*(($AN1022-1)*3+$AO1022)-ROW())/12+5),AQ1022)</f>
        <v>0</v>
      </c>
      <c r="AS1022" s="476">
        <f ca="1">IF($AP1022=1,IF(INDIRECT(ADDRESS(($AN1022-1)*3+$AO1022+5,$AP1022+20))="",0,INDIRECT(ADDRESS(($AN1022-1)*3+$AO1022+5,$AP1022+20))),IF(INDIRECT(ADDRESS(($AN1022-1)*3+$AO1022+5,$AP1022+20))="",0,IF(COUNTIF(INDIRECT(ADDRESS(($AN1022-1)*36+($AO1022-1)*12+6,COLUMN())):INDIRECT(ADDRESS(($AN1022-1)*36+($AO1022-1)*12+$AP1022+4,COLUMN())),INDIRECT(ADDRESS(($AN1022-1)*3+$AO1022+5,$AP1022+20)))&gt;=1,0,INDIRECT(ADDRESS(($AN1022-1)*3+$AO1022+5,$AP1022+20)))))</f>
        <v>0</v>
      </c>
      <c r="AT1022" s="468">
        <f ca="1">COUNTIF(INDIRECT("U"&amp;(ROW()+12*(($AN1022-1)*3+$AO1022)-ROW())/12+5):INDIRECT("AF"&amp;(ROW()+12*(($AN1022-1)*3+$AO1022)-ROW())/12+5),AS1022)</f>
        <v>0</v>
      </c>
      <c r="AU1022" s="468">
        <f ca="1">IF(AND(AQ1022+AS1022&gt;0,AR1022+AT1022&gt;0),COUNTIF(AU$6:AU1021,"&gt;0")+1,0)</f>
        <v>0</v>
      </c>
    </row>
    <row r="1023" spans="40:47" x14ac:dyDescent="0.15">
      <c r="AN1023" s="468">
        <v>29</v>
      </c>
      <c r="AO1023" s="468">
        <v>1</v>
      </c>
      <c r="AP1023" s="468">
        <v>10</v>
      </c>
      <c r="AQ1023" s="476">
        <f ca="1">IF($AP1023=1,IF(INDIRECT(ADDRESS(($AN1023-1)*3+$AO1023+5,$AP1023+7))="",0,INDIRECT(ADDRESS(($AN1023-1)*3+$AO1023+5,$AP1023+7))),IF(INDIRECT(ADDRESS(($AN1023-1)*3+$AO1023+5,$AP1023+7))="",0,IF(COUNTIF(INDIRECT(ADDRESS(($AN1023-1)*36+($AO1023-1)*12+6,COLUMN())):INDIRECT(ADDRESS(($AN1023-1)*36+($AO1023-1)*12+$AP1023+4,COLUMN())),INDIRECT(ADDRESS(($AN1023-1)*3+$AO1023+5,$AP1023+7)))&gt;=1,0,INDIRECT(ADDRESS(($AN1023-1)*3+$AO1023+5,$AP1023+7)))))</f>
        <v>0</v>
      </c>
      <c r="AR1023" s="468">
        <f ca="1">COUNTIF(INDIRECT("H"&amp;(ROW()+12*(($AN1023-1)*3+$AO1023)-ROW())/12+5):INDIRECT("S"&amp;(ROW()+12*(($AN1023-1)*3+$AO1023)-ROW())/12+5),AQ1023)</f>
        <v>0</v>
      </c>
      <c r="AS1023" s="476">
        <f ca="1">IF($AP1023=1,IF(INDIRECT(ADDRESS(($AN1023-1)*3+$AO1023+5,$AP1023+20))="",0,INDIRECT(ADDRESS(($AN1023-1)*3+$AO1023+5,$AP1023+20))),IF(INDIRECT(ADDRESS(($AN1023-1)*3+$AO1023+5,$AP1023+20))="",0,IF(COUNTIF(INDIRECT(ADDRESS(($AN1023-1)*36+($AO1023-1)*12+6,COLUMN())):INDIRECT(ADDRESS(($AN1023-1)*36+($AO1023-1)*12+$AP1023+4,COLUMN())),INDIRECT(ADDRESS(($AN1023-1)*3+$AO1023+5,$AP1023+20)))&gt;=1,0,INDIRECT(ADDRESS(($AN1023-1)*3+$AO1023+5,$AP1023+20)))))</f>
        <v>0</v>
      </c>
      <c r="AT1023" s="468">
        <f ca="1">COUNTIF(INDIRECT("U"&amp;(ROW()+12*(($AN1023-1)*3+$AO1023)-ROW())/12+5):INDIRECT("AF"&amp;(ROW()+12*(($AN1023-1)*3+$AO1023)-ROW())/12+5),AS1023)</f>
        <v>0</v>
      </c>
      <c r="AU1023" s="468">
        <f ca="1">IF(AND(AQ1023+AS1023&gt;0,AR1023+AT1023&gt;0),COUNTIF(AU$6:AU1022,"&gt;0")+1,0)</f>
        <v>0</v>
      </c>
    </row>
    <row r="1024" spans="40:47" x14ac:dyDescent="0.15">
      <c r="AN1024" s="468">
        <v>29</v>
      </c>
      <c r="AO1024" s="468">
        <v>1</v>
      </c>
      <c r="AP1024" s="468">
        <v>11</v>
      </c>
      <c r="AQ1024" s="476">
        <f ca="1">IF($AP1024=1,IF(INDIRECT(ADDRESS(($AN1024-1)*3+$AO1024+5,$AP1024+7))="",0,INDIRECT(ADDRESS(($AN1024-1)*3+$AO1024+5,$AP1024+7))),IF(INDIRECT(ADDRESS(($AN1024-1)*3+$AO1024+5,$AP1024+7))="",0,IF(COUNTIF(INDIRECT(ADDRESS(($AN1024-1)*36+($AO1024-1)*12+6,COLUMN())):INDIRECT(ADDRESS(($AN1024-1)*36+($AO1024-1)*12+$AP1024+4,COLUMN())),INDIRECT(ADDRESS(($AN1024-1)*3+$AO1024+5,$AP1024+7)))&gt;=1,0,INDIRECT(ADDRESS(($AN1024-1)*3+$AO1024+5,$AP1024+7)))))</f>
        <v>0</v>
      </c>
      <c r="AR1024" s="468">
        <f ca="1">COUNTIF(INDIRECT("H"&amp;(ROW()+12*(($AN1024-1)*3+$AO1024)-ROW())/12+5):INDIRECT("S"&amp;(ROW()+12*(($AN1024-1)*3+$AO1024)-ROW())/12+5),AQ1024)</f>
        <v>0</v>
      </c>
      <c r="AS1024" s="476">
        <f ca="1">IF($AP1024=1,IF(INDIRECT(ADDRESS(($AN1024-1)*3+$AO1024+5,$AP1024+20))="",0,INDIRECT(ADDRESS(($AN1024-1)*3+$AO1024+5,$AP1024+20))),IF(INDIRECT(ADDRESS(($AN1024-1)*3+$AO1024+5,$AP1024+20))="",0,IF(COUNTIF(INDIRECT(ADDRESS(($AN1024-1)*36+($AO1024-1)*12+6,COLUMN())):INDIRECT(ADDRESS(($AN1024-1)*36+($AO1024-1)*12+$AP1024+4,COLUMN())),INDIRECT(ADDRESS(($AN1024-1)*3+$AO1024+5,$AP1024+20)))&gt;=1,0,INDIRECT(ADDRESS(($AN1024-1)*3+$AO1024+5,$AP1024+20)))))</f>
        <v>0</v>
      </c>
      <c r="AT1024" s="468">
        <f ca="1">COUNTIF(INDIRECT("U"&amp;(ROW()+12*(($AN1024-1)*3+$AO1024)-ROW())/12+5):INDIRECT("AF"&amp;(ROW()+12*(($AN1024-1)*3+$AO1024)-ROW())/12+5),AS1024)</f>
        <v>0</v>
      </c>
      <c r="AU1024" s="468">
        <f ca="1">IF(AND(AQ1024+AS1024&gt;0,AR1024+AT1024&gt;0),COUNTIF(AU$6:AU1023,"&gt;0")+1,0)</f>
        <v>0</v>
      </c>
    </row>
    <row r="1025" spans="40:47" x14ac:dyDescent="0.15">
      <c r="AN1025" s="468">
        <v>29</v>
      </c>
      <c r="AO1025" s="468">
        <v>1</v>
      </c>
      <c r="AP1025" s="468">
        <v>12</v>
      </c>
      <c r="AQ1025" s="476">
        <f ca="1">IF($AP1025=1,IF(INDIRECT(ADDRESS(($AN1025-1)*3+$AO1025+5,$AP1025+7))="",0,INDIRECT(ADDRESS(($AN1025-1)*3+$AO1025+5,$AP1025+7))),IF(INDIRECT(ADDRESS(($AN1025-1)*3+$AO1025+5,$AP1025+7))="",0,IF(COUNTIF(INDIRECT(ADDRESS(($AN1025-1)*36+($AO1025-1)*12+6,COLUMN())):INDIRECT(ADDRESS(($AN1025-1)*36+($AO1025-1)*12+$AP1025+4,COLUMN())),INDIRECT(ADDRESS(($AN1025-1)*3+$AO1025+5,$AP1025+7)))&gt;=1,0,INDIRECT(ADDRESS(($AN1025-1)*3+$AO1025+5,$AP1025+7)))))</f>
        <v>0</v>
      </c>
      <c r="AR1025" s="468">
        <f ca="1">COUNTIF(INDIRECT("H"&amp;(ROW()+12*(($AN1025-1)*3+$AO1025)-ROW())/12+5):INDIRECT("S"&amp;(ROW()+12*(($AN1025-1)*3+$AO1025)-ROW())/12+5),AQ1025)</f>
        <v>0</v>
      </c>
      <c r="AS1025" s="476">
        <f ca="1">IF($AP1025=1,IF(INDIRECT(ADDRESS(($AN1025-1)*3+$AO1025+5,$AP1025+20))="",0,INDIRECT(ADDRESS(($AN1025-1)*3+$AO1025+5,$AP1025+20))),IF(INDIRECT(ADDRESS(($AN1025-1)*3+$AO1025+5,$AP1025+20))="",0,IF(COUNTIF(INDIRECT(ADDRESS(($AN1025-1)*36+($AO1025-1)*12+6,COLUMN())):INDIRECT(ADDRESS(($AN1025-1)*36+($AO1025-1)*12+$AP1025+4,COLUMN())),INDIRECT(ADDRESS(($AN1025-1)*3+$AO1025+5,$AP1025+20)))&gt;=1,0,INDIRECT(ADDRESS(($AN1025-1)*3+$AO1025+5,$AP1025+20)))))</f>
        <v>0</v>
      </c>
      <c r="AT1025" s="468">
        <f ca="1">COUNTIF(INDIRECT("U"&amp;(ROW()+12*(($AN1025-1)*3+$AO1025)-ROW())/12+5):INDIRECT("AF"&amp;(ROW()+12*(($AN1025-1)*3+$AO1025)-ROW())/12+5),AS1025)</f>
        <v>0</v>
      </c>
      <c r="AU1025" s="468">
        <f ca="1">IF(AND(AQ1025+AS1025&gt;0,AR1025+AT1025&gt;0),COUNTIF(AU$6:AU1024,"&gt;0")+1,0)</f>
        <v>0</v>
      </c>
    </row>
    <row r="1026" spans="40:47" x14ac:dyDescent="0.15">
      <c r="AN1026" s="468">
        <v>29</v>
      </c>
      <c r="AO1026" s="468">
        <v>2</v>
      </c>
      <c r="AP1026" s="468">
        <v>1</v>
      </c>
      <c r="AQ1026" s="476">
        <f ca="1">IF($AP1026=1,IF(INDIRECT(ADDRESS(($AN1026-1)*3+$AO1026+5,$AP1026+7))="",0,INDIRECT(ADDRESS(($AN1026-1)*3+$AO1026+5,$AP1026+7))),IF(INDIRECT(ADDRESS(($AN1026-1)*3+$AO1026+5,$AP1026+7))="",0,IF(COUNTIF(INDIRECT(ADDRESS(($AN1026-1)*36+($AO1026-1)*12+6,COLUMN())):INDIRECT(ADDRESS(($AN1026-1)*36+($AO1026-1)*12+$AP1026+4,COLUMN())),INDIRECT(ADDRESS(($AN1026-1)*3+$AO1026+5,$AP1026+7)))&gt;=1,0,INDIRECT(ADDRESS(($AN1026-1)*3+$AO1026+5,$AP1026+7)))))</f>
        <v>0</v>
      </c>
      <c r="AR1026" s="468">
        <f ca="1">COUNTIF(INDIRECT("H"&amp;(ROW()+12*(($AN1026-1)*3+$AO1026)-ROW())/12+5):INDIRECT("S"&amp;(ROW()+12*(($AN1026-1)*3+$AO1026)-ROW())/12+5),AQ1026)</f>
        <v>0</v>
      </c>
      <c r="AS1026" s="476">
        <f ca="1">IF($AP1026=1,IF(INDIRECT(ADDRESS(($AN1026-1)*3+$AO1026+5,$AP1026+20))="",0,INDIRECT(ADDRESS(($AN1026-1)*3+$AO1026+5,$AP1026+20))),IF(INDIRECT(ADDRESS(($AN1026-1)*3+$AO1026+5,$AP1026+20))="",0,IF(COUNTIF(INDIRECT(ADDRESS(($AN1026-1)*36+($AO1026-1)*12+6,COLUMN())):INDIRECT(ADDRESS(($AN1026-1)*36+($AO1026-1)*12+$AP1026+4,COLUMN())),INDIRECT(ADDRESS(($AN1026-1)*3+$AO1026+5,$AP1026+20)))&gt;=1,0,INDIRECT(ADDRESS(($AN1026-1)*3+$AO1026+5,$AP1026+20)))))</f>
        <v>0</v>
      </c>
      <c r="AT1026" s="468">
        <f ca="1">COUNTIF(INDIRECT("U"&amp;(ROW()+12*(($AN1026-1)*3+$AO1026)-ROW())/12+5):INDIRECT("AF"&amp;(ROW()+12*(($AN1026-1)*3+$AO1026)-ROW())/12+5),AS1026)</f>
        <v>0</v>
      </c>
      <c r="AU1026" s="468">
        <f ca="1">IF(AND(AQ1026+AS1026&gt;0,AR1026+AT1026&gt;0),COUNTIF(AU$6:AU1025,"&gt;0")+1,0)</f>
        <v>0</v>
      </c>
    </row>
    <row r="1027" spans="40:47" x14ac:dyDescent="0.15">
      <c r="AN1027" s="468">
        <v>29</v>
      </c>
      <c r="AO1027" s="468">
        <v>2</v>
      </c>
      <c r="AP1027" s="468">
        <v>2</v>
      </c>
      <c r="AQ1027" s="476">
        <f ca="1">IF($AP1027=1,IF(INDIRECT(ADDRESS(($AN1027-1)*3+$AO1027+5,$AP1027+7))="",0,INDIRECT(ADDRESS(($AN1027-1)*3+$AO1027+5,$AP1027+7))),IF(INDIRECT(ADDRESS(($AN1027-1)*3+$AO1027+5,$AP1027+7))="",0,IF(COUNTIF(INDIRECT(ADDRESS(($AN1027-1)*36+($AO1027-1)*12+6,COLUMN())):INDIRECT(ADDRESS(($AN1027-1)*36+($AO1027-1)*12+$AP1027+4,COLUMN())),INDIRECT(ADDRESS(($AN1027-1)*3+$AO1027+5,$AP1027+7)))&gt;=1,0,INDIRECT(ADDRESS(($AN1027-1)*3+$AO1027+5,$AP1027+7)))))</f>
        <v>0</v>
      </c>
      <c r="AR1027" s="468">
        <f ca="1">COUNTIF(INDIRECT("H"&amp;(ROW()+12*(($AN1027-1)*3+$AO1027)-ROW())/12+5):INDIRECT("S"&amp;(ROW()+12*(($AN1027-1)*3+$AO1027)-ROW())/12+5),AQ1027)</f>
        <v>0</v>
      </c>
      <c r="AS1027" s="476">
        <f ca="1">IF($AP1027=1,IF(INDIRECT(ADDRESS(($AN1027-1)*3+$AO1027+5,$AP1027+20))="",0,INDIRECT(ADDRESS(($AN1027-1)*3+$AO1027+5,$AP1027+20))),IF(INDIRECT(ADDRESS(($AN1027-1)*3+$AO1027+5,$AP1027+20))="",0,IF(COUNTIF(INDIRECT(ADDRESS(($AN1027-1)*36+($AO1027-1)*12+6,COLUMN())):INDIRECT(ADDRESS(($AN1027-1)*36+($AO1027-1)*12+$AP1027+4,COLUMN())),INDIRECT(ADDRESS(($AN1027-1)*3+$AO1027+5,$AP1027+20)))&gt;=1,0,INDIRECT(ADDRESS(($AN1027-1)*3+$AO1027+5,$AP1027+20)))))</f>
        <v>0</v>
      </c>
      <c r="AT1027" s="468">
        <f ca="1">COUNTIF(INDIRECT("U"&amp;(ROW()+12*(($AN1027-1)*3+$AO1027)-ROW())/12+5):INDIRECT("AF"&amp;(ROW()+12*(($AN1027-1)*3+$AO1027)-ROW())/12+5),AS1027)</f>
        <v>0</v>
      </c>
      <c r="AU1027" s="468">
        <f ca="1">IF(AND(AQ1027+AS1027&gt;0,AR1027+AT1027&gt;0),COUNTIF(AU$6:AU1026,"&gt;0")+1,0)</f>
        <v>0</v>
      </c>
    </row>
    <row r="1028" spans="40:47" x14ac:dyDescent="0.15">
      <c r="AN1028" s="468">
        <v>29</v>
      </c>
      <c r="AO1028" s="468">
        <v>2</v>
      </c>
      <c r="AP1028" s="468">
        <v>3</v>
      </c>
      <c r="AQ1028" s="476">
        <f ca="1">IF($AP1028=1,IF(INDIRECT(ADDRESS(($AN1028-1)*3+$AO1028+5,$AP1028+7))="",0,INDIRECT(ADDRESS(($AN1028-1)*3+$AO1028+5,$AP1028+7))),IF(INDIRECT(ADDRESS(($AN1028-1)*3+$AO1028+5,$AP1028+7))="",0,IF(COUNTIF(INDIRECT(ADDRESS(($AN1028-1)*36+($AO1028-1)*12+6,COLUMN())):INDIRECT(ADDRESS(($AN1028-1)*36+($AO1028-1)*12+$AP1028+4,COLUMN())),INDIRECT(ADDRESS(($AN1028-1)*3+$AO1028+5,$AP1028+7)))&gt;=1,0,INDIRECT(ADDRESS(($AN1028-1)*3+$AO1028+5,$AP1028+7)))))</f>
        <v>0</v>
      </c>
      <c r="AR1028" s="468">
        <f ca="1">COUNTIF(INDIRECT("H"&amp;(ROW()+12*(($AN1028-1)*3+$AO1028)-ROW())/12+5):INDIRECT("S"&amp;(ROW()+12*(($AN1028-1)*3+$AO1028)-ROW())/12+5),AQ1028)</f>
        <v>0</v>
      </c>
      <c r="AS1028" s="476">
        <f ca="1">IF($AP1028=1,IF(INDIRECT(ADDRESS(($AN1028-1)*3+$AO1028+5,$AP1028+20))="",0,INDIRECT(ADDRESS(($AN1028-1)*3+$AO1028+5,$AP1028+20))),IF(INDIRECT(ADDRESS(($AN1028-1)*3+$AO1028+5,$AP1028+20))="",0,IF(COUNTIF(INDIRECT(ADDRESS(($AN1028-1)*36+($AO1028-1)*12+6,COLUMN())):INDIRECT(ADDRESS(($AN1028-1)*36+($AO1028-1)*12+$AP1028+4,COLUMN())),INDIRECT(ADDRESS(($AN1028-1)*3+$AO1028+5,$AP1028+20)))&gt;=1,0,INDIRECT(ADDRESS(($AN1028-1)*3+$AO1028+5,$AP1028+20)))))</f>
        <v>0</v>
      </c>
      <c r="AT1028" s="468">
        <f ca="1">COUNTIF(INDIRECT("U"&amp;(ROW()+12*(($AN1028-1)*3+$AO1028)-ROW())/12+5):INDIRECT("AF"&amp;(ROW()+12*(($AN1028-1)*3+$AO1028)-ROW())/12+5),AS1028)</f>
        <v>0</v>
      </c>
      <c r="AU1028" s="468">
        <f ca="1">IF(AND(AQ1028+AS1028&gt;0,AR1028+AT1028&gt;0),COUNTIF(AU$6:AU1027,"&gt;0")+1,0)</f>
        <v>0</v>
      </c>
    </row>
    <row r="1029" spans="40:47" x14ac:dyDescent="0.15">
      <c r="AN1029" s="468">
        <v>29</v>
      </c>
      <c r="AO1029" s="468">
        <v>2</v>
      </c>
      <c r="AP1029" s="468">
        <v>4</v>
      </c>
      <c r="AQ1029" s="476">
        <f ca="1">IF($AP1029=1,IF(INDIRECT(ADDRESS(($AN1029-1)*3+$AO1029+5,$AP1029+7))="",0,INDIRECT(ADDRESS(($AN1029-1)*3+$AO1029+5,$AP1029+7))),IF(INDIRECT(ADDRESS(($AN1029-1)*3+$AO1029+5,$AP1029+7))="",0,IF(COUNTIF(INDIRECT(ADDRESS(($AN1029-1)*36+($AO1029-1)*12+6,COLUMN())):INDIRECT(ADDRESS(($AN1029-1)*36+($AO1029-1)*12+$AP1029+4,COLUMN())),INDIRECT(ADDRESS(($AN1029-1)*3+$AO1029+5,$AP1029+7)))&gt;=1,0,INDIRECT(ADDRESS(($AN1029-1)*3+$AO1029+5,$AP1029+7)))))</f>
        <v>0</v>
      </c>
      <c r="AR1029" s="468">
        <f ca="1">COUNTIF(INDIRECT("H"&amp;(ROW()+12*(($AN1029-1)*3+$AO1029)-ROW())/12+5):INDIRECT("S"&amp;(ROW()+12*(($AN1029-1)*3+$AO1029)-ROW())/12+5),AQ1029)</f>
        <v>0</v>
      </c>
      <c r="AS1029" s="476">
        <f ca="1">IF($AP1029=1,IF(INDIRECT(ADDRESS(($AN1029-1)*3+$AO1029+5,$AP1029+20))="",0,INDIRECT(ADDRESS(($AN1029-1)*3+$AO1029+5,$AP1029+20))),IF(INDIRECT(ADDRESS(($AN1029-1)*3+$AO1029+5,$AP1029+20))="",0,IF(COUNTIF(INDIRECT(ADDRESS(($AN1029-1)*36+($AO1029-1)*12+6,COLUMN())):INDIRECT(ADDRESS(($AN1029-1)*36+($AO1029-1)*12+$AP1029+4,COLUMN())),INDIRECT(ADDRESS(($AN1029-1)*3+$AO1029+5,$AP1029+20)))&gt;=1,0,INDIRECT(ADDRESS(($AN1029-1)*3+$AO1029+5,$AP1029+20)))))</f>
        <v>0</v>
      </c>
      <c r="AT1029" s="468">
        <f ca="1">COUNTIF(INDIRECT("U"&amp;(ROW()+12*(($AN1029-1)*3+$AO1029)-ROW())/12+5):INDIRECT("AF"&amp;(ROW()+12*(($AN1029-1)*3+$AO1029)-ROW())/12+5),AS1029)</f>
        <v>0</v>
      </c>
      <c r="AU1029" s="468">
        <f ca="1">IF(AND(AQ1029+AS1029&gt;0,AR1029+AT1029&gt;0),COUNTIF(AU$6:AU1028,"&gt;0")+1,0)</f>
        <v>0</v>
      </c>
    </row>
    <row r="1030" spans="40:47" x14ac:dyDescent="0.15">
      <c r="AN1030" s="468">
        <v>29</v>
      </c>
      <c r="AO1030" s="468">
        <v>2</v>
      </c>
      <c r="AP1030" s="468">
        <v>5</v>
      </c>
      <c r="AQ1030" s="476">
        <f ca="1">IF($AP1030=1,IF(INDIRECT(ADDRESS(($AN1030-1)*3+$AO1030+5,$AP1030+7))="",0,INDIRECT(ADDRESS(($AN1030-1)*3+$AO1030+5,$AP1030+7))),IF(INDIRECT(ADDRESS(($AN1030-1)*3+$AO1030+5,$AP1030+7))="",0,IF(COUNTIF(INDIRECT(ADDRESS(($AN1030-1)*36+($AO1030-1)*12+6,COLUMN())):INDIRECT(ADDRESS(($AN1030-1)*36+($AO1030-1)*12+$AP1030+4,COLUMN())),INDIRECT(ADDRESS(($AN1030-1)*3+$AO1030+5,$AP1030+7)))&gt;=1,0,INDIRECT(ADDRESS(($AN1030-1)*3+$AO1030+5,$AP1030+7)))))</f>
        <v>0</v>
      </c>
      <c r="AR1030" s="468">
        <f ca="1">COUNTIF(INDIRECT("H"&amp;(ROW()+12*(($AN1030-1)*3+$AO1030)-ROW())/12+5):INDIRECT("S"&amp;(ROW()+12*(($AN1030-1)*3+$AO1030)-ROW())/12+5),AQ1030)</f>
        <v>0</v>
      </c>
      <c r="AS1030" s="476">
        <f ca="1">IF($AP1030=1,IF(INDIRECT(ADDRESS(($AN1030-1)*3+$AO1030+5,$AP1030+20))="",0,INDIRECT(ADDRESS(($AN1030-1)*3+$AO1030+5,$AP1030+20))),IF(INDIRECT(ADDRESS(($AN1030-1)*3+$AO1030+5,$AP1030+20))="",0,IF(COUNTIF(INDIRECT(ADDRESS(($AN1030-1)*36+($AO1030-1)*12+6,COLUMN())):INDIRECT(ADDRESS(($AN1030-1)*36+($AO1030-1)*12+$AP1030+4,COLUMN())),INDIRECT(ADDRESS(($AN1030-1)*3+$AO1030+5,$AP1030+20)))&gt;=1,0,INDIRECT(ADDRESS(($AN1030-1)*3+$AO1030+5,$AP1030+20)))))</f>
        <v>0</v>
      </c>
      <c r="AT1030" s="468">
        <f ca="1">COUNTIF(INDIRECT("U"&amp;(ROW()+12*(($AN1030-1)*3+$AO1030)-ROW())/12+5):INDIRECT("AF"&amp;(ROW()+12*(($AN1030-1)*3+$AO1030)-ROW())/12+5),AS1030)</f>
        <v>0</v>
      </c>
      <c r="AU1030" s="468">
        <f ca="1">IF(AND(AQ1030+AS1030&gt;0,AR1030+AT1030&gt;0),COUNTIF(AU$6:AU1029,"&gt;0")+1,0)</f>
        <v>0</v>
      </c>
    </row>
    <row r="1031" spans="40:47" x14ac:dyDescent="0.15">
      <c r="AN1031" s="468">
        <v>29</v>
      </c>
      <c r="AO1031" s="468">
        <v>2</v>
      </c>
      <c r="AP1031" s="468">
        <v>6</v>
      </c>
      <c r="AQ1031" s="476">
        <f ca="1">IF($AP1031=1,IF(INDIRECT(ADDRESS(($AN1031-1)*3+$AO1031+5,$AP1031+7))="",0,INDIRECT(ADDRESS(($AN1031-1)*3+$AO1031+5,$AP1031+7))),IF(INDIRECT(ADDRESS(($AN1031-1)*3+$AO1031+5,$AP1031+7))="",0,IF(COUNTIF(INDIRECT(ADDRESS(($AN1031-1)*36+($AO1031-1)*12+6,COLUMN())):INDIRECT(ADDRESS(($AN1031-1)*36+($AO1031-1)*12+$AP1031+4,COLUMN())),INDIRECT(ADDRESS(($AN1031-1)*3+$AO1031+5,$AP1031+7)))&gt;=1,0,INDIRECT(ADDRESS(($AN1031-1)*3+$AO1031+5,$AP1031+7)))))</f>
        <v>0</v>
      </c>
      <c r="AR1031" s="468">
        <f ca="1">COUNTIF(INDIRECT("H"&amp;(ROW()+12*(($AN1031-1)*3+$AO1031)-ROW())/12+5):INDIRECT("S"&amp;(ROW()+12*(($AN1031-1)*3+$AO1031)-ROW())/12+5),AQ1031)</f>
        <v>0</v>
      </c>
      <c r="AS1031" s="476">
        <f ca="1">IF($AP1031=1,IF(INDIRECT(ADDRESS(($AN1031-1)*3+$AO1031+5,$AP1031+20))="",0,INDIRECT(ADDRESS(($AN1031-1)*3+$AO1031+5,$AP1031+20))),IF(INDIRECT(ADDRESS(($AN1031-1)*3+$AO1031+5,$AP1031+20))="",0,IF(COUNTIF(INDIRECT(ADDRESS(($AN1031-1)*36+($AO1031-1)*12+6,COLUMN())):INDIRECT(ADDRESS(($AN1031-1)*36+($AO1031-1)*12+$AP1031+4,COLUMN())),INDIRECT(ADDRESS(($AN1031-1)*3+$AO1031+5,$AP1031+20)))&gt;=1,0,INDIRECT(ADDRESS(($AN1031-1)*3+$AO1031+5,$AP1031+20)))))</f>
        <v>0</v>
      </c>
      <c r="AT1031" s="468">
        <f ca="1">COUNTIF(INDIRECT("U"&amp;(ROW()+12*(($AN1031-1)*3+$AO1031)-ROW())/12+5):INDIRECT("AF"&amp;(ROW()+12*(($AN1031-1)*3+$AO1031)-ROW())/12+5),AS1031)</f>
        <v>0</v>
      </c>
      <c r="AU1031" s="468">
        <f ca="1">IF(AND(AQ1031+AS1031&gt;0,AR1031+AT1031&gt;0),COUNTIF(AU$6:AU1030,"&gt;0")+1,0)</f>
        <v>0</v>
      </c>
    </row>
    <row r="1032" spans="40:47" x14ac:dyDescent="0.15">
      <c r="AN1032" s="468">
        <v>29</v>
      </c>
      <c r="AO1032" s="468">
        <v>2</v>
      </c>
      <c r="AP1032" s="468">
        <v>7</v>
      </c>
      <c r="AQ1032" s="476">
        <f ca="1">IF($AP1032=1,IF(INDIRECT(ADDRESS(($AN1032-1)*3+$AO1032+5,$AP1032+7))="",0,INDIRECT(ADDRESS(($AN1032-1)*3+$AO1032+5,$AP1032+7))),IF(INDIRECT(ADDRESS(($AN1032-1)*3+$AO1032+5,$AP1032+7))="",0,IF(COUNTIF(INDIRECT(ADDRESS(($AN1032-1)*36+($AO1032-1)*12+6,COLUMN())):INDIRECT(ADDRESS(($AN1032-1)*36+($AO1032-1)*12+$AP1032+4,COLUMN())),INDIRECT(ADDRESS(($AN1032-1)*3+$AO1032+5,$AP1032+7)))&gt;=1,0,INDIRECT(ADDRESS(($AN1032-1)*3+$AO1032+5,$AP1032+7)))))</f>
        <v>0</v>
      </c>
      <c r="AR1032" s="468">
        <f ca="1">COUNTIF(INDIRECT("H"&amp;(ROW()+12*(($AN1032-1)*3+$AO1032)-ROW())/12+5):INDIRECT("S"&amp;(ROW()+12*(($AN1032-1)*3+$AO1032)-ROW())/12+5),AQ1032)</f>
        <v>0</v>
      </c>
      <c r="AS1032" s="476">
        <f ca="1">IF($AP1032=1,IF(INDIRECT(ADDRESS(($AN1032-1)*3+$AO1032+5,$AP1032+20))="",0,INDIRECT(ADDRESS(($AN1032-1)*3+$AO1032+5,$AP1032+20))),IF(INDIRECT(ADDRESS(($AN1032-1)*3+$AO1032+5,$AP1032+20))="",0,IF(COUNTIF(INDIRECT(ADDRESS(($AN1032-1)*36+($AO1032-1)*12+6,COLUMN())):INDIRECT(ADDRESS(($AN1032-1)*36+($AO1032-1)*12+$AP1032+4,COLUMN())),INDIRECT(ADDRESS(($AN1032-1)*3+$AO1032+5,$AP1032+20)))&gt;=1,0,INDIRECT(ADDRESS(($AN1032-1)*3+$AO1032+5,$AP1032+20)))))</f>
        <v>0</v>
      </c>
      <c r="AT1032" s="468">
        <f ca="1">COUNTIF(INDIRECT("U"&amp;(ROW()+12*(($AN1032-1)*3+$AO1032)-ROW())/12+5):INDIRECT("AF"&amp;(ROW()+12*(($AN1032-1)*3+$AO1032)-ROW())/12+5),AS1032)</f>
        <v>0</v>
      </c>
      <c r="AU1032" s="468">
        <f ca="1">IF(AND(AQ1032+AS1032&gt;0,AR1032+AT1032&gt;0),COUNTIF(AU$6:AU1031,"&gt;0")+1,0)</f>
        <v>0</v>
      </c>
    </row>
    <row r="1033" spans="40:47" x14ac:dyDescent="0.15">
      <c r="AN1033" s="468">
        <v>29</v>
      </c>
      <c r="AO1033" s="468">
        <v>2</v>
      </c>
      <c r="AP1033" s="468">
        <v>8</v>
      </c>
      <c r="AQ1033" s="476">
        <f ca="1">IF($AP1033=1,IF(INDIRECT(ADDRESS(($AN1033-1)*3+$AO1033+5,$AP1033+7))="",0,INDIRECT(ADDRESS(($AN1033-1)*3+$AO1033+5,$AP1033+7))),IF(INDIRECT(ADDRESS(($AN1033-1)*3+$AO1033+5,$AP1033+7))="",0,IF(COUNTIF(INDIRECT(ADDRESS(($AN1033-1)*36+($AO1033-1)*12+6,COLUMN())):INDIRECT(ADDRESS(($AN1033-1)*36+($AO1033-1)*12+$AP1033+4,COLUMN())),INDIRECT(ADDRESS(($AN1033-1)*3+$AO1033+5,$AP1033+7)))&gt;=1,0,INDIRECT(ADDRESS(($AN1033-1)*3+$AO1033+5,$AP1033+7)))))</f>
        <v>0</v>
      </c>
      <c r="AR1033" s="468">
        <f ca="1">COUNTIF(INDIRECT("H"&amp;(ROW()+12*(($AN1033-1)*3+$AO1033)-ROW())/12+5):INDIRECT("S"&amp;(ROW()+12*(($AN1033-1)*3+$AO1033)-ROW())/12+5),AQ1033)</f>
        <v>0</v>
      </c>
      <c r="AS1033" s="476">
        <f ca="1">IF($AP1033=1,IF(INDIRECT(ADDRESS(($AN1033-1)*3+$AO1033+5,$AP1033+20))="",0,INDIRECT(ADDRESS(($AN1033-1)*3+$AO1033+5,$AP1033+20))),IF(INDIRECT(ADDRESS(($AN1033-1)*3+$AO1033+5,$AP1033+20))="",0,IF(COUNTIF(INDIRECT(ADDRESS(($AN1033-1)*36+($AO1033-1)*12+6,COLUMN())):INDIRECT(ADDRESS(($AN1033-1)*36+($AO1033-1)*12+$AP1033+4,COLUMN())),INDIRECT(ADDRESS(($AN1033-1)*3+$AO1033+5,$AP1033+20)))&gt;=1,0,INDIRECT(ADDRESS(($AN1033-1)*3+$AO1033+5,$AP1033+20)))))</f>
        <v>0</v>
      </c>
      <c r="AT1033" s="468">
        <f ca="1">COUNTIF(INDIRECT("U"&amp;(ROW()+12*(($AN1033-1)*3+$AO1033)-ROW())/12+5):INDIRECT("AF"&amp;(ROW()+12*(($AN1033-1)*3+$AO1033)-ROW())/12+5),AS1033)</f>
        <v>0</v>
      </c>
      <c r="AU1033" s="468">
        <f ca="1">IF(AND(AQ1033+AS1033&gt;0,AR1033+AT1033&gt;0),COUNTIF(AU$6:AU1032,"&gt;0")+1,0)</f>
        <v>0</v>
      </c>
    </row>
    <row r="1034" spans="40:47" x14ac:dyDescent="0.15">
      <c r="AN1034" s="468">
        <v>29</v>
      </c>
      <c r="AO1034" s="468">
        <v>2</v>
      </c>
      <c r="AP1034" s="468">
        <v>9</v>
      </c>
      <c r="AQ1034" s="476">
        <f ca="1">IF($AP1034=1,IF(INDIRECT(ADDRESS(($AN1034-1)*3+$AO1034+5,$AP1034+7))="",0,INDIRECT(ADDRESS(($AN1034-1)*3+$AO1034+5,$AP1034+7))),IF(INDIRECT(ADDRESS(($AN1034-1)*3+$AO1034+5,$AP1034+7))="",0,IF(COUNTIF(INDIRECT(ADDRESS(($AN1034-1)*36+($AO1034-1)*12+6,COLUMN())):INDIRECT(ADDRESS(($AN1034-1)*36+($AO1034-1)*12+$AP1034+4,COLUMN())),INDIRECT(ADDRESS(($AN1034-1)*3+$AO1034+5,$AP1034+7)))&gt;=1,0,INDIRECT(ADDRESS(($AN1034-1)*3+$AO1034+5,$AP1034+7)))))</f>
        <v>0</v>
      </c>
      <c r="AR1034" s="468">
        <f ca="1">COUNTIF(INDIRECT("H"&amp;(ROW()+12*(($AN1034-1)*3+$AO1034)-ROW())/12+5):INDIRECT("S"&amp;(ROW()+12*(($AN1034-1)*3+$AO1034)-ROW())/12+5),AQ1034)</f>
        <v>0</v>
      </c>
      <c r="AS1034" s="476">
        <f ca="1">IF($AP1034=1,IF(INDIRECT(ADDRESS(($AN1034-1)*3+$AO1034+5,$AP1034+20))="",0,INDIRECT(ADDRESS(($AN1034-1)*3+$AO1034+5,$AP1034+20))),IF(INDIRECT(ADDRESS(($AN1034-1)*3+$AO1034+5,$AP1034+20))="",0,IF(COUNTIF(INDIRECT(ADDRESS(($AN1034-1)*36+($AO1034-1)*12+6,COLUMN())):INDIRECT(ADDRESS(($AN1034-1)*36+($AO1034-1)*12+$AP1034+4,COLUMN())),INDIRECT(ADDRESS(($AN1034-1)*3+$AO1034+5,$AP1034+20)))&gt;=1,0,INDIRECT(ADDRESS(($AN1034-1)*3+$AO1034+5,$AP1034+20)))))</f>
        <v>0</v>
      </c>
      <c r="AT1034" s="468">
        <f ca="1">COUNTIF(INDIRECT("U"&amp;(ROW()+12*(($AN1034-1)*3+$AO1034)-ROW())/12+5):INDIRECT("AF"&amp;(ROW()+12*(($AN1034-1)*3+$AO1034)-ROW())/12+5),AS1034)</f>
        <v>0</v>
      </c>
      <c r="AU1034" s="468">
        <f ca="1">IF(AND(AQ1034+AS1034&gt;0,AR1034+AT1034&gt;0),COUNTIF(AU$6:AU1033,"&gt;0")+1,0)</f>
        <v>0</v>
      </c>
    </row>
    <row r="1035" spans="40:47" x14ac:dyDescent="0.15">
      <c r="AN1035" s="468">
        <v>29</v>
      </c>
      <c r="AO1035" s="468">
        <v>2</v>
      </c>
      <c r="AP1035" s="468">
        <v>10</v>
      </c>
      <c r="AQ1035" s="476">
        <f ca="1">IF($AP1035=1,IF(INDIRECT(ADDRESS(($AN1035-1)*3+$AO1035+5,$AP1035+7))="",0,INDIRECT(ADDRESS(($AN1035-1)*3+$AO1035+5,$AP1035+7))),IF(INDIRECT(ADDRESS(($AN1035-1)*3+$AO1035+5,$AP1035+7))="",0,IF(COUNTIF(INDIRECT(ADDRESS(($AN1035-1)*36+($AO1035-1)*12+6,COLUMN())):INDIRECT(ADDRESS(($AN1035-1)*36+($AO1035-1)*12+$AP1035+4,COLUMN())),INDIRECT(ADDRESS(($AN1035-1)*3+$AO1035+5,$AP1035+7)))&gt;=1,0,INDIRECT(ADDRESS(($AN1035-1)*3+$AO1035+5,$AP1035+7)))))</f>
        <v>0</v>
      </c>
      <c r="AR1035" s="468">
        <f ca="1">COUNTIF(INDIRECT("H"&amp;(ROW()+12*(($AN1035-1)*3+$AO1035)-ROW())/12+5):INDIRECT("S"&amp;(ROW()+12*(($AN1035-1)*3+$AO1035)-ROW())/12+5),AQ1035)</f>
        <v>0</v>
      </c>
      <c r="AS1035" s="476">
        <f ca="1">IF($AP1035=1,IF(INDIRECT(ADDRESS(($AN1035-1)*3+$AO1035+5,$AP1035+20))="",0,INDIRECT(ADDRESS(($AN1035-1)*3+$AO1035+5,$AP1035+20))),IF(INDIRECT(ADDRESS(($AN1035-1)*3+$AO1035+5,$AP1035+20))="",0,IF(COUNTIF(INDIRECT(ADDRESS(($AN1035-1)*36+($AO1035-1)*12+6,COLUMN())):INDIRECT(ADDRESS(($AN1035-1)*36+($AO1035-1)*12+$AP1035+4,COLUMN())),INDIRECT(ADDRESS(($AN1035-1)*3+$AO1035+5,$AP1035+20)))&gt;=1,0,INDIRECT(ADDRESS(($AN1035-1)*3+$AO1035+5,$AP1035+20)))))</f>
        <v>0</v>
      </c>
      <c r="AT1035" s="468">
        <f ca="1">COUNTIF(INDIRECT("U"&amp;(ROW()+12*(($AN1035-1)*3+$AO1035)-ROW())/12+5):INDIRECT("AF"&amp;(ROW()+12*(($AN1035-1)*3+$AO1035)-ROW())/12+5),AS1035)</f>
        <v>0</v>
      </c>
      <c r="AU1035" s="468">
        <f ca="1">IF(AND(AQ1035+AS1035&gt;0,AR1035+AT1035&gt;0),COUNTIF(AU$6:AU1034,"&gt;0")+1,0)</f>
        <v>0</v>
      </c>
    </row>
    <row r="1036" spans="40:47" x14ac:dyDescent="0.15">
      <c r="AN1036" s="468">
        <v>29</v>
      </c>
      <c r="AO1036" s="468">
        <v>2</v>
      </c>
      <c r="AP1036" s="468">
        <v>11</v>
      </c>
      <c r="AQ1036" s="476">
        <f ca="1">IF($AP1036=1,IF(INDIRECT(ADDRESS(($AN1036-1)*3+$AO1036+5,$AP1036+7))="",0,INDIRECT(ADDRESS(($AN1036-1)*3+$AO1036+5,$AP1036+7))),IF(INDIRECT(ADDRESS(($AN1036-1)*3+$AO1036+5,$AP1036+7))="",0,IF(COUNTIF(INDIRECT(ADDRESS(($AN1036-1)*36+($AO1036-1)*12+6,COLUMN())):INDIRECT(ADDRESS(($AN1036-1)*36+($AO1036-1)*12+$AP1036+4,COLUMN())),INDIRECT(ADDRESS(($AN1036-1)*3+$AO1036+5,$AP1036+7)))&gt;=1,0,INDIRECT(ADDRESS(($AN1036-1)*3+$AO1036+5,$AP1036+7)))))</f>
        <v>0</v>
      </c>
      <c r="AR1036" s="468">
        <f ca="1">COUNTIF(INDIRECT("H"&amp;(ROW()+12*(($AN1036-1)*3+$AO1036)-ROW())/12+5):INDIRECT("S"&amp;(ROW()+12*(($AN1036-1)*3+$AO1036)-ROW())/12+5),AQ1036)</f>
        <v>0</v>
      </c>
      <c r="AS1036" s="476">
        <f ca="1">IF($AP1036=1,IF(INDIRECT(ADDRESS(($AN1036-1)*3+$AO1036+5,$AP1036+20))="",0,INDIRECT(ADDRESS(($AN1036-1)*3+$AO1036+5,$AP1036+20))),IF(INDIRECT(ADDRESS(($AN1036-1)*3+$AO1036+5,$AP1036+20))="",0,IF(COUNTIF(INDIRECT(ADDRESS(($AN1036-1)*36+($AO1036-1)*12+6,COLUMN())):INDIRECT(ADDRESS(($AN1036-1)*36+($AO1036-1)*12+$AP1036+4,COLUMN())),INDIRECT(ADDRESS(($AN1036-1)*3+$AO1036+5,$AP1036+20)))&gt;=1,0,INDIRECT(ADDRESS(($AN1036-1)*3+$AO1036+5,$AP1036+20)))))</f>
        <v>0</v>
      </c>
      <c r="AT1036" s="468">
        <f ca="1">COUNTIF(INDIRECT("U"&amp;(ROW()+12*(($AN1036-1)*3+$AO1036)-ROW())/12+5):INDIRECT("AF"&amp;(ROW()+12*(($AN1036-1)*3+$AO1036)-ROW())/12+5),AS1036)</f>
        <v>0</v>
      </c>
      <c r="AU1036" s="468">
        <f ca="1">IF(AND(AQ1036+AS1036&gt;0,AR1036+AT1036&gt;0),COUNTIF(AU$6:AU1035,"&gt;0")+1,0)</f>
        <v>0</v>
      </c>
    </row>
    <row r="1037" spans="40:47" x14ac:dyDescent="0.15">
      <c r="AN1037" s="468">
        <v>29</v>
      </c>
      <c r="AO1037" s="468">
        <v>2</v>
      </c>
      <c r="AP1037" s="468">
        <v>12</v>
      </c>
      <c r="AQ1037" s="476">
        <f ca="1">IF($AP1037=1,IF(INDIRECT(ADDRESS(($AN1037-1)*3+$AO1037+5,$AP1037+7))="",0,INDIRECT(ADDRESS(($AN1037-1)*3+$AO1037+5,$AP1037+7))),IF(INDIRECT(ADDRESS(($AN1037-1)*3+$AO1037+5,$AP1037+7))="",0,IF(COUNTIF(INDIRECT(ADDRESS(($AN1037-1)*36+($AO1037-1)*12+6,COLUMN())):INDIRECT(ADDRESS(($AN1037-1)*36+($AO1037-1)*12+$AP1037+4,COLUMN())),INDIRECT(ADDRESS(($AN1037-1)*3+$AO1037+5,$AP1037+7)))&gt;=1,0,INDIRECT(ADDRESS(($AN1037-1)*3+$AO1037+5,$AP1037+7)))))</f>
        <v>0</v>
      </c>
      <c r="AR1037" s="468">
        <f ca="1">COUNTIF(INDIRECT("H"&amp;(ROW()+12*(($AN1037-1)*3+$AO1037)-ROW())/12+5):INDIRECT("S"&amp;(ROW()+12*(($AN1037-1)*3+$AO1037)-ROW())/12+5),AQ1037)</f>
        <v>0</v>
      </c>
      <c r="AS1037" s="476">
        <f ca="1">IF($AP1037=1,IF(INDIRECT(ADDRESS(($AN1037-1)*3+$AO1037+5,$AP1037+20))="",0,INDIRECT(ADDRESS(($AN1037-1)*3+$AO1037+5,$AP1037+20))),IF(INDIRECT(ADDRESS(($AN1037-1)*3+$AO1037+5,$AP1037+20))="",0,IF(COUNTIF(INDIRECT(ADDRESS(($AN1037-1)*36+($AO1037-1)*12+6,COLUMN())):INDIRECT(ADDRESS(($AN1037-1)*36+($AO1037-1)*12+$AP1037+4,COLUMN())),INDIRECT(ADDRESS(($AN1037-1)*3+$AO1037+5,$AP1037+20)))&gt;=1,0,INDIRECT(ADDRESS(($AN1037-1)*3+$AO1037+5,$AP1037+20)))))</f>
        <v>0</v>
      </c>
      <c r="AT1037" s="468">
        <f ca="1">COUNTIF(INDIRECT("U"&amp;(ROW()+12*(($AN1037-1)*3+$AO1037)-ROW())/12+5):INDIRECT("AF"&amp;(ROW()+12*(($AN1037-1)*3+$AO1037)-ROW())/12+5),AS1037)</f>
        <v>0</v>
      </c>
      <c r="AU1037" s="468">
        <f ca="1">IF(AND(AQ1037+AS1037&gt;0,AR1037+AT1037&gt;0),COUNTIF(AU$6:AU1036,"&gt;0")+1,0)</f>
        <v>0</v>
      </c>
    </row>
    <row r="1038" spans="40:47" x14ac:dyDescent="0.15">
      <c r="AN1038" s="468">
        <v>29</v>
      </c>
      <c r="AO1038" s="468">
        <v>3</v>
      </c>
      <c r="AP1038" s="468">
        <v>1</v>
      </c>
      <c r="AQ1038" s="476">
        <f ca="1">IF($AP1038=1,IF(INDIRECT(ADDRESS(($AN1038-1)*3+$AO1038+5,$AP1038+7))="",0,INDIRECT(ADDRESS(($AN1038-1)*3+$AO1038+5,$AP1038+7))),IF(INDIRECT(ADDRESS(($AN1038-1)*3+$AO1038+5,$AP1038+7))="",0,IF(COUNTIF(INDIRECT(ADDRESS(($AN1038-1)*36+($AO1038-1)*12+6,COLUMN())):INDIRECT(ADDRESS(($AN1038-1)*36+($AO1038-1)*12+$AP1038+4,COLUMN())),INDIRECT(ADDRESS(($AN1038-1)*3+$AO1038+5,$AP1038+7)))&gt;=1,0,INDIRECT(ADDRESS(($AN1038-1)*3+$AO1038+5,$AP1038+7)))))</f>
        <v>0</v>
      </c>
      <c r="AR1038" s="468">
        <f ca="1">COUNTIF(INDIRECT("H"&amp;(ROW()+12*(($AN1038-1)*3+$AO1038)-ROW())/12+5):INDIRECT("S"&amp;(ROW()+12*(($AN1038-1)*3+$AO1038)-ROW())/12+5),AQ1038)</f>
        <v>0</v>
      </c>
      <c r="AS1038" s="476">
        <f ca="1">IF($AP1038=1,IF(INDIRECT(ADDRESS(($AN1038-1)*3+$AO1038+5,$AP1038+20))="",0,INDIRECT(ADDRESS(($AN1038-1)*3+$AO1038+5,$AP1038+20))),IF(INDIRECT(ADDRESS(($AN1038-1)*3+$AO1038+5,$AP1038+20))="",0,IF(COUNTIF(INDIRECT(ADDRESS(($AN1038-1)*36+($AO1038-1)*12+6,COLUMN())):INDIRECT(ADDRESS(($AN1038-1)*36+($AO1038-1)*12+$AP1038+4,COLUMN())),INDIRECT(ADDRESS(($AN1038-1)*3+$AO1038+5,$AP1038+20)))&gt;=1,0,INDIRECT(ADDRESS(($AN1038-1)*3+$AO1038+5,$AP1038+20)))))</f>
        <v>0</v>
      </c>
      <c r="AT1038" s="468">
        <f ca="1">COUNTIF(INDIRECT("U"&amp;(ROW()+12*(($AN1038-1)*3+$AO1038)-ROW())/12+5):INDIRECT("AF"&amp;(ROW()+12*(($AN1038-1)*3+$AO1038)-ROW())/12+5),AS1038)</f>
        <v>0</v>
      </c>
      <c r="AU1038" s="468">
        <f ca="1">IF(AND(AQ1038+AS1038&gt;0,AR1038+AT1038&gt;0),COUNTIF(AU$6:AU1037,"&gt;0")+1,0)</f>
        <v>0</v>
      </c>
    </row>
    <row r="1039" spans="40:47" x14ac:dyDescent="0.15">
      <c r="AN1039" s="468">
        <v>29</v>
      </c>
      <c r="AO1039" s="468">
        <v>3</v>
      </c>
      <c r="AP1039" s="468">
        <v>2</v>
      </c>
      <c r="AQ1039" s="476">
        <f ca="1">IF($AP1039=1,IF(INDIRECT(ADDRESS(($AN1039-1)*3+$AO1039+5,$AP1039+7))="",0,INDIRECT(ADDRESS(($AN1039-1)*3+$AO1039+5,$AP1039+7))),IF(INDIRECT(ADDRESS(($AN1039-1)*3+$AO1039+5,$AP1039+7))="",0,IF(COUNTIF(INDIRECT(ADDRESS(($AN1039-1)*36+($AO1039-1)*12+6,COLUMN())):INDIRECT(ADDRESS(($AN1039-1)*36+($AO1039-1)*12+$AP1039+4,COLUMN())),INDIRECT(ADDRESS(($AN1039-1)*3+$AO1039+5,$AP1039+7)))&gt;=1,0,INDIRECT(ADDRESS(($AN1039-1)*3+$AO1039+5,$AP1039+7)))))</f>
        <v>0</v>
      </c>
      <c r="AR1039" s="468">
        <f ca="1">COUNTIF(INDIRECT("H"&amp;(ROW()+12*(($AN1039-1)*3+$AO1039)-ROW())/12+5):INDIRECT("S"&amp;(ROW()+12*(($AN1039-1)*3+$AO1039)-ROW())/12+5),AQ1039)</f>
        <v>0</v>
      </c>
      <c r="AS1039" s="476">
        <f ca="1">IF($AP1039=1,IF(INDIRECT(ADDRESS(($AN1039-1)*3+$AO1039+5,$AP1039+20))="",0,INDIRECT(ADDRESS(($AN1039-1)*3+$AO1039+5,$AP1039+20))),IF(INDIRECT(ADDRESS(($AN1039-1)*3+$AO1039+5,$AP1039+20))="",0,IF(COUNTIF(INDIRECT(ADDRESS(($AN1039-1)*36+($AO1039-1)*12+6,COLUMN())):INDIRECT(ADDRESS(($AN1039-1)*36+($AO1039-1)*12+$AP1039+4,COLUMN())),INDIRECT(ADDRESS(($AN1039-1)*3+$AO1039+5,$AP1039+20)))&gt;=1,0,INDIRECT(ADDRESS(($AN1039-1)*3+$AO1039+5,$AP1039+20)))))</f>
        <v>0</v>
      </c>
      <c r="AT1039" s="468">
        <f ca="1">COUNTIF(INDIRECT("U"&amp;(ROW()+12*(($AN1039-1)*3+$AO1039)-ROW())/12+5):INDIRECT("AF"&amp;(ROW()+12*(($AN1039-1)*3+$AO1039)-ROW())/12+5),AS1039)</f>
        <v>0</v>
      </c>
      <c r="AU1039" s="468">
        <f ca="1">IF(AND(AQ1039+AS1039&gt;0,AR1039+AT1039&gt;0),COUNTIF(AU$6:AU1038,"&gt;0")+1,0)</f>
        <v>0</v>
      </c>
    </row>
    <row r="1040" spans="40:47" x14ac:dyDescent="0.15">
      <c r="AN1040" s="468">
        <v>29</v>
      </c>
      <c r="AO1040" s="468">
        <v>3</v>
      </c>
      <c r="AP1040" s="468">
        <v>3</v>
      </c>
      <c r="AQ1040" s="476">
        <f ca="1">IF($AP1040=1,IF(INDIRECT(ADDRESS(($AN1040-1)*3+$AO1040+5,$AP1040+7))="",0,INDIRECT(ADDRESS(($AN1040-1)*3+$AO1040+5,$AP1040+7))),IF(INDIRECT(ADDRESS(($AN1040-1)*3+$AO1040+5,$AP1040+7))="",0,IF(COUNTIF(INDIRECT(ADDRESS(($AN1040-1)*36+($AO1040-1)*12+6,COLUMN())):INDIRECT(ADDRESS(($AN1040-1)*36+($AO1040-1)*12+$AP1040+4,COLUMN())),INDIRECT(ADDRESS(($AN1040-1)*3+$AO1040+5,$AP1040+7)))&gt;=1,0,INDIRECT(ADDRESS(($AN1040-1)*3+$AO1040+5,$AP1040+7)))))</f>
        <v>0</v>
      </c>
      <c r="AR1040" s="468">
        <f ca="1">COUNTIF(INDIRECT("H"&amp;(ROW()+12*(($AN1040-1)*3+$AO1040)-ROW())/12+5):INDIRECT("S"&amp;(ROW()+12*(($AN1040-1)*3+$AO1040)-ROW())/12+5),AQ1040)</f>
        <v>0</v>
      </c>
      <c r="AS1040" s="476">
        <f ca="1">IF($AP1040=1,IF(INDIRECT(ADDRESS(($AN1040-1)*3+$AO1040+5,$AP1040+20))="",0,INDIRECT(ADDRESS(($AN1040-1)*3+$AO1040+5,$AP1040+20))),IF(INDIRECT(ADDRESS(($AN1040-1)*3+$AO1040+5,$AP1040+20))="",0,IF(COUNTIF(INDIRECT(ADDRESS(($AN1040-1)*36+($AO1040-1)*12+6,COLUMN())):INDIRECT(ADDRESS(($AN1040-1)*36+($AO1040-1)*12+$AP1040+4,COLUMN())),INDIRECT(ADDRESS(($AN1040-1)*3+$AO1040+5,$AP1040+20)))&gt;=1,0,INDIRECT(ADDRESS(($AN1040-1)*3+$AO1040+5,$AP1040+20)))))</f>
        <v>0</v>
      </c>
      <c r="AT1040" s="468">
        <f ca="1">COUNTIF(INDIRECT("U"&amp;(ROW()+12*(($AN1040-1)*3+$AO1040)-ROW())/12+5):INDIRECT("AF"&amp;(ROW()+12*(($AN1040-1)*3+$AO1040)-ROW())/12+5),AS1040)</f>
        <v>0</v>
      </c>
      <c r="AU1040" s="468">
        <f ca="1">IF(AND(AQ1040+AS1040&gt;0,AR1040+AT1040&gt;0),COUNTIF(AU$6:AU1039,"&gt;0")+1,0)</f>
        <v>0</v>
      </c>
    </row>
    <row r="1041" spans="40:47" x14ac:dyDescent="0.15">
      <c r="AN1041" s="468">
        <v>29</v>
      </c>
      <c r="AO1041" s="468">
        <v>3</v>
      </c>
      <c r="AP1041" s="468">
        <v>4</v>
      </c>
      <c r="AQ1041" s="476">
        <f ca="1">IF($AP1041=1,IF(INDIRECT(ADDRESS(($AN1041-1)*3+$AO1041+5,$AP1041+7))="",0,INDIRECT(ADDRESS(($AN1041-1)*3+$AO1041+5,$AP1041+7))),IF(INDIRECT(ADDRESS(($AN1041-1)*3+$AO1041+5,$AP1041+7))="",0,IF(COUNTIF(INDIRECT(ADDRESS(($AN1041-1)*36+($AO1041-1)*12+6,COLUMN())):INDIRECT(ADDRESS(($AN1041-1)*36+($AO1041-1)*12+$AP1041+4,COLUMN())),INDIRECT(ADDRESS(($AN1041-1)*3+$AO1041+5,$AP1041+7)))&gt;=1,0,INDIRECT(ADDRESS(($AN1041-1)*3+$AO1041+5,$AP1041+7)))))</f>
        <v>0</v>
      </c>
      <c r="AR1041" s="468">
        <f ca="1">COUNTIF(INDIRECT("H"&amp;(ROW()+12*(($AN1041-1)*3+$AO1041)-ROW())/12+5):INDIRECT("S"&amp;(ROW()+12*(($AN1041-1)*3+$AO1041)-ROW())/12+5),AQ1041)</f>
        <v>0</v>
      </c>
      <c r="AS1041" s="476">
        <f ca="1">IF($AP1041=1,IF(INDIRECT(ADDRESS(($AN1041-1)*3+$AO1041+5,$AP1041+20))="",0,INDIRECT(ADDRESS(($AN1041-1)*3+$AO1041+5,$AP1041+20))),IF(INDIRECT(ADDRESS(($AN1041-1)*3+$AO1041+5,$AP1041+20))="",0,IF(COUNTIF(INDIRECT(ADDRESS(($AN1041-1)*36+($AO1041-1)*12+6,COLUMN())):INDIRECT(ADDRESS(($AN1041-1)*36+($AO1041-1)*12+$AP1041+4,COLUMN())),INDIRECT(ADDRESS(($AN1041-1)*3+$AO1041+5,$AP1041+20)))&gt;=1,0,INDIRECT(ADDRESS(($AN1041-1)*3+$AO1041+5,$AP1041+20)))))</f>
        <v>0</v>
      </c>
      <c r="AT1041" s="468">
        <f ca="1">COUNTIF(INDIRECT("U"&amp;(ROW()+12*(($AN1041-1)*3+$AO1041)-ROW())/12+5):INDIRECT("AF"&amp;(ROW()+12*(($AN1041-1)*3+$AO1041)-ROW())/12+5),AS1041)</f>
        <v>0</v>
      </c>
      <c r="AU1041" s="468">
        <f ca="1">IF(AND(AQ1041+AS1041&gt;0,AR1041+AT1041&gt;0),COUNTIF(AU$6:AU1040,"&gt;0")+1,0)</f>
        <v>0</v>
      </c>
    </row>
    <row r="1042" spans="40:47" x14ac:dyDescent="0.15">
      <c r="AN1042" s="468">
        <v>29</v>
      </c>
      <c r="AO1042" s="468">
        <v>3</v>
      </c>
      <c r="AP1042" s="468">
        <v>5</v>
      </c>
      <c r="AQ1042" s="476">
        <f ca="1">IF($AP1042=1,IF(INDIRECT(ADDRESS(($AN1042-1)*3+$AO1042+5,$AP1042+7))="",0,INDIRECT(ADDRESS(($AN1042-1)*3+$AO1042+5,$AP1042+7))),IF(INDIRECT(ADDRESS(($AN1042-1)*3+$AO1042+5,$AP1042+7))="",0,IF(COUNTIF(INDIRECT(ADDRESS(($AN1042-1)*36+($AO1042-1)*12+6,COLUMN())):INDIRECT(ADDRESS(($AN1042-1)*36+($AO1042-1)*12+$AP1042+4,COLUMN())),INDIRECT(ADDRESS(($AN1042-1)*3+$AO1042+5,$AP1042+7)))&gt;=1,0,INDIRECT(ADDRESS(($AN1042-1)*3+$AO1042+5,$AP1042+7)))))</f>
        <v>0</v>
      </c>
      <c r="AR1042" s="468">
        <f ca="1">COUNTIF(INDIRECT("H"&amp;(ROW()+12*(($AN1042-1)*3+$AO1042)-ROW())/12+5):INDIRECT("S"&amp;(ROW()+12*(($AN1042-1)*3+$AO1042)-ROW())/12+5),AQ1042)</f>
        <v>0</v>
      </c>
      <c r="AS1042" s="476">
        <f ca="1">IF($AP1042=1,IF(INDIRECT(ADDRESS(($AN1042-1)*3+$AO1042+5,$AP1042+20))="",0,INDIRECT(ADDRESS(($AN1042-1)*3+$AO1042+5,$AP1042+20))),IF(INDIRECT(ADDRESS(($AN1042-1)*3+$AO1042+5,$AP1042+20))="",0,IF(COUNTIF(INDIRECT(ADDRESS(($AN1042-1)*36+($AO1042-1)*12+6,COLUMN())):INDIRECT(ADDRESS(($AN1042-1)*36+($AO1042-1)*12+$AP1042+4,COLUMN())),INDIRECT(ADDRESS(($AN1042-1)*3+$AO1042+5,$AP1042+20)))&gt;=1,0,INDIRECT(ADDRESS(($AN1042-1)*3+$AO1042+5,$AP1042+20)))))</f>
        <v>0</v>
      </c>
      <c r="AT1042" s="468">
        <f ca="1">COUNTIF(INDIRECT("U"&amp;(ROW()+12*(($AN1042-1)*3+$AO1042)-ROW())/12+5):INDIRECT("AF"&amp;(ROW()+12*(($AN1042-1)*3+$AO1042)-ROW())/12+5),AS1042)</f>
        <v>0</v>
      </c>
      <c r="AU1042" s="468">
        <f ca="1">IF(AND(AQ1042+AS1042&gt;0,AR1042+AT1042&gt;0),COUNTIF(AU$6:AU1041,"&gt;0")+1,0)</f>
        <v>0</v>
      </c>
    </row>
    <row r="1043" spans="40:47" x14ac:dyDescent="0.15">
      <c r="AN1043" s="468">
        <v>29</v>
      </c>
      <c r="AO1043" s="468">
        <v>3</v>
      </c>
      <c r="AP1043" s="468">
        <v>6</v>
      </c>
      <c r="AQ1043" s="476">
        <f ca="1">IF($AP1043=1,IF(INDIRECT(ADDRESS(($AN1043-1)*3+$AO1043+5,$AP1043+7))="",0,INDIRECT(ADDRESS(($AN1043-1)*3+$AO1043+5,$AP1043+7))),IF(INDIRECT(ADDRESS(($AN1043-1)*3+$AO1043+5,$AP1043+7))="",0,IF(COUNTIF(INDIRECT(ADDRESS(($AN1043-1)*36+($AO1043-1)*12+6,COLUMN())):INDIRECT(ADDRESS(($AN1043-1)*36+($AO1043-1)*12+$AP1043+4,COLUMN())),INDIRECT(ADDRESS(($AN1043-1)*3+$AO1043+5,$AP1043+7)))&gt;=1,0,INDIRECT(ADDRESS(($AN1043-1)*3+$AO1043+5,$AP1043+7)))))</f>
        <v>0</v>
      </c>
      <c r="AR1043" s="468">
        <f ca="1">COUNTIF(INDIRECT("H"&amp;(ROW()+12*(($AN1043-1)*3+$AO1043)-ROW())/12+5):INDIRECT("S"&amp;(ROW()+12*(($AN1043-1)*3+$AO1043)-ROW())/12+5),AQ1043)</f>
        <v>0</v>
      </c>
      <c r="AS1043" s="476">
        <f ca="1">IF($AP1043=1,IF(INDIRECT(ADDRESS(($AN1043-1)*3+$AO1043+5,$AP1043+20))="",0,INDIRECT(ADDRESS(($AN1043-1)*3+$AO1043+5,$AP1043+20))),IF(INDIRECT(ADDRESS(($AN1043-1)*3+$AO1043+5,$AP1043+20))="",0,IF(COUNTIF(INDIRECT(ADDRESS(($AN1043-1)*36+($AO1043-1)*12+6,COLUMN())):INDIRECT(ADDRESS(($AN1043-1)*36+($AO1043-1)*12+$AP1043+4,COLUMN())),INDIRECT(ADDRESS(($AN1043-1)*3+$AO1043+5,$AP1043+20)))&gt;=1,0,INDIRECT(ADDRESS(($AN1043-1)*3+$AO1043+5,$AP1043+20)))))</f>
        <v>0</v>
      </c>
      <c r="AT1043" s="468">
        <f ca="1">COUNTIF(INDIRECT("U"&amp;(ROW()+12*(($AN1043-1)*3+$AO1043)-ROW())/12+5):INDIRECT("AF"&amp;(ROW()+12*(($AN1043-1)*3+$AO1043)-ROW())/12+5),AS1043)</f>
        <v>0</v>
      </c>
      <c r="AU1043" s="468">
        <f ca="1">IF(AND(AQ1043+AS1043&gt;0,AR1043+AT1043&gt;0),COUNTIF(AU$6:AU1042,"&gt;0")+1,0)</f>
        <v>0</v>
      </c>
    </row>
    <row r="1044" spans="40:47" x14ac:dyDescent="0.15">
      <c r="AN1044" s="468">
        <v>29</v>
      </c>
      <c r="AO1044" s="468">
        <v>3</v>
      </c>
      <c r="AP1044" s="468">
        <v>7</v>
      </c>
      <c r="AQ1044" s="476">
        <f ca="1">IF($AP1044=1,IF(INDIRECT(ADDRESS(($AN1044-1)*3+$AO1044+5,$AP1044+7))="",0,INDIRECT(ADDRESS(($AN1044-1)*3+$AO1044+5,$AP1044+7))),IF(INDIRECT(ADDRESS(($AN1044-1)*3+$AO1044+5,$AP1044+7))="",0,IF(COUNTIF(INDIRECT(ADDRESS(($AN1044-1)*36+($AO1044-1)*12+6,COLUMN())):INDIRECT(ADDRESS(($AN1044-1)*36+($AO1044-1)*12+$AP1044+4,COLUMN())),INDIRECT(ADDRESS(($AN1044-1)*3+$AO1044+5,$AP1044+7)))&gt;=1,0,INDIRECT(ADDRESS(($AN1044-1)*3+$AO1044+5,$AP1044+7)))))</f>
        <v>0</v>
      </c>
      <c r="AR1044" s="468">
        <f ca="1">COUNTIF(INDIRECT("H"&amp;(ROW()+12*(($AN1044-1)*3+$AO1044)-ROW())/12+5):INDIRECT("S"&amp;(ROW()+12*(($AN1044-1)*3+$AO1044)-ROW())/12+5),AQ1044)</f>
        <v>0</v>
      </c>
      <c r="AS1044" s="476">
        <f ca="1">IF($AP1044=1,IF(INDIRECT(ADDRESS(($AN1044-1)*3+$AO1044+5,$AP1044+20))="",0,INDIRECT(ADDRESS(($AN1044-1)*3+$AO1044+5,$AP1044+20))),IF(INDIRECT(ADDRESS(($AN1044-1)*3+$AO1044+5,$AP1044+20))="",0,IF(COUNTIF(INDIRECT(ADDRESS(($AN1044-1)*36+($AO1044-1)*12+6,COLUMN())):INDIRECT(ADDRESS(($AN1044-1)*36+($AO1044-1)*12+$AP1044+4,COLUMN())),INDIRECT(ADDRESS(($AN1044-1)*3+$AO1044+5,$AP1044+20)))&gt;=1,0,INDIRECT(ADDRESS(($AN1044-1)*3+$AO1044+5,$AP1044+20)))))</f>
        <v>0</v>
      </c>
      <c r="AT1044" s="468">
        <f ca="1">COUNTIF(INDIRECT("U"&amp;(ROW()+12*(($AN1044-1)*3+$AO1044)-ROW())/12+5):INDIRECT("AF"&amp;(ROW()+12*(($AN1044-1)*3+$AO1044)-ROW())/12+5),AS1044)</f>
        <v>0</v>
      </c>
      <c r="AU1044" s="468">
        <f ca="1">IF(AND(AQ1044+AS1044&gt;0,AR1044+AT1044&gt;0),COUNTIF(AU$6:AU1043,"&gt;0")+1,0)</f>
        <v>0</v>
      </c>
    </row>
    <row r="1045" spans="40:47" x14ac:dyDescent="0.15">
      <c r="AN1045" s="468">
        <v>29</v>
      </c>
      <c r="AO1045" s="468">
        <v>3</v>
      </c>
      <c r="AP1045" s="468">
        <v>8</v>
      </c>
      <c r="AQ1045" s="476">
        <f ca="1">IF($AP1045=1,IF(INDIRECT(ADDRESS(($AN1045-1)*3+$AO1045+5,$AP1045+7))="",0,INDIRECT(ADDRESS(($AN1045-1)*3+$AO1045+5,$AP1045+7))),IF(INDIRECT(ADDRESS(($AN1045-1)*3+$AO1045+5,$AP1045+7))="",0,IF(COUNTIF(INDIRECT(ADDRESS(($AN1045-1)*36+($AO1045-1)*12+6,COLUMN())):INDIRECT(ADDRESS(($AN1045-1)*36+($AO1045-1)*12+$AP1045+4,COLUMN())),INDIRECT(ADDRESS(($AN1045-1)*3+$AO1045+5,$AP1045+7)))&gt;=1,0,INDIRECT(ADDRESS(($AN1045-1)*3+$AO1045+5,$AP1045+7)))))</f>
        <v>0</v>
      </c>
      <c r="AR1045" s="468">
        <f ca="1">COUNTIF(INDIRECT("H"&amp;(ROW()+12*(($AN1045-1)*3+$AO1045)-ROW())/12+5):INDIRECT("S"&amp;(ROW()+12*(($AN1045-1)*3+$AO1045)-ROW())/12+5),AQ1045)</f>
        <v>0</v>
      </c>
      <c r="AS1045" s="476">
        <f ca="1">IF($AP1045=1,IF(INDIRECT(ADDRESS(($AN1045-1)*3+$AO1045+5,$AP1045+20))="",0,INDIRECT(ADDRESS(($AN1045-1)*3+$AO1045+5,$AP1045+20))),IF(INDIRECT(ADDRESS(($AN1045-1)*3+$AO1045+5,$AP1045+20))="",0,IF(COUNTIF(INDIRECT(ADDRESS(($AN1045-1)*36+($AO1045-1)*12+6,COLUMN())):INDIRECT(ADDRESS(($AN1045-1)*36+($AO1045-1)*12+$AP1045+4,COLUMN())),INDIRECT(ADDRESS(($AN1045-1)*3+$AO1045+5,$AP1045+20)))&gt;=1,0,INDIRECT(ADDRESS(($AN1045-1)*3+$AO1045+5,$AP1045+20)))))</f>
        <v>0</v>
      </c>
      <c r="AT1045" s="468">
        <f ca="1">COUNTIF(INDIRECT("U"&amp;(ROW()+12*(($AN1045-1)*3+$AO1045)-ROW())/12+5):INDIRECT("AF"&amp;(ROW()+12*(($AN1045-1)*3+$AO1045)-ROW())/12+5),AS1045)</f>
        <v>0</v>
      </c>
      <c r="AU1045" s="468">
        <f ca="1">IF(AND(AQ1045+AS1045&gt;0,AR1045+AT1045&gt;0),COUNTIF(AU$6:AU1044,"&gt;0")+1,0)</f>
        <v>0</v>
      </c>
    </row>
    <row r="1046" spans="40:47" x14ac:dyDescent="0.15">
      <c r="AN1046" s="468">
        <v>29</v>
      </c>
      <c r="AO1046" s="468">
        <v>3</v>
      </c>
      <c r="AP1046" s="468">
        <v>9</v>
      </c>
      <c r="AQ1046" s="476">
        <f ca="1">IF($AP1046=1,IF(INDIRECT(ADDRESS(($AN1046-1)*3+$AO1046+5,$AP1046+7))="",0,INDIRECT(ADDRESS(($AN1046-1)*3+$AO1046+5,$AP1046+7))),IF(INDIRECT(ADDRESS(($AN1046-1)*3+$AO1046+5,$AP1046+7))="",0,IF(COUNTIF(INDIRECT(ADDRESS(($AN1046-1)*36+($AO1046-1)*12+6,COLUMN())):INDIRECT(ADDRESS(($AN1046-1)*36+($AO1046-1)*12+$AP1046+4,COLUMN())),INDIRECT(ADDRESS(($AN1046-1)*3+$AO1046+5,$AP1046+7)))&gt;=1,0,INDIRECT(ADDRESS(($AN1046-1)*3+$AO1046+5,$AP1046+7)))))</f>
        <v>0</v>
      </c>
      <c r="AR1046" s="468">
        <f ca="1">COUNTIF(INDIRECT("H"&amp;(ROW()+12*(($AN1046-1)*3+$AO1046)-ROW())/12+5):INDIRECT("S"&amp;(ROW()+12*(($AN1046-1)*3+$AO1046)-ROW())/12+5),AQ1046)</f>
        <v>0</v>
      </c>
      <c r="AS1046" s="476">
        <f ca="1">IF($AP1046=1,IF(INDIRECT(ADDRESS(($AN1046-1)*3+$AO1046+5,$AP1046+20))="",0,INDIRECT(ADDRESS(($AN1046-1)*3+$AO1046+5,$AP1046+20))),IF(INDIRECT(ADDRESS(($AN1046-1)*3+$AO1046+5,$AP1046+20))="",0,IF(COUNTIF(INDIRECT(ADDRESS(($AN1046-1)*36+($AO1046-1)*12+6,COLUMN())):INDIRECT(ADDRESS(($AN1046-1)*36+($AO1046-1)*12+$AP1046+4,COLUMN())),INDIRECT(ADDRESS(($AN1046-1)*3+$AO1046+5,$AP1046+20)))&gt;=1,0,INDIRECT(ADDRESS(($AN1046-1)*3+$AO1046+5,$AP1046+20)))))</f>
        <v>0</v>
      </c>
      <c r="AT1046" s="468">
        <f ca="1">COUNTIF(INDIRECT("U"&amp;(ROW()+12*(($AN1046-1)*3+$AO1046)-ROW())/12+5):INDIRECT("AF"&amp;(ROW()+12*(($AN1046-1)*3+$AO1046)-ROW())/12+5),AS1046)</f>
        <v>0</v>
      </c>
      <c r="AU1046" s="468">
        <f ca="1">IF(AND(AQ1046+AS1046&gt;0,AR1046+AT1046&gt;0),COUNTIF(AU$6:AU1045,"&gt;0")+1,0)</f>
        <v>0</v>
      </c>
    </row>
    <row r="1047" spans="40:47" x14ac:dyDescent="0.15">
      <c r="AN1047" s="468">
        <v>29</v>
      </c>
      <c r="AO1047" s="468">
        <v>3</v>
      </c>
      <c r="AP1047" s="468">
        <v>10</v>
      </c>
      <c r="AQ1047" s="476">
        <f ca="1">IF($AP1047=1,IF(INDIRECT(ADDRESS(($AN1047-1)*3+$AO1047+5,$AP1047+7))="",0,INDIRECT(ADDRESS(($AN1047-1)*3+$AO1047+5,$AP1047+7))),IF(INDIRECT(ADDRESS(($AN1047-1)*3+$AO1047+5,$AP1047+7))="",0,IF(COUNTIF(INDIRECT(ADDRESS(($AN1047-1)*36+($AO1047-1)*12+6,COLUMN())):INDIRECT(ADDRESS(($AN1047-1)*36+($AO1047-1)*12+$AP1047+4,COLUMN())),INDIRECT(ADDRESS(($AN1047-1)*3+$AO1047+5,$AP1047+7)))&gt;=1,0,INDIRECT(ADDRESS(($AN1047-1)*3+$AO1047+5,$AP1047+7)))))</f>
        <v>0</v>
      </c>
      <c r="AR1047" s="468">
        <f ca="1">COUNTIF(INDIRECT("H"&amp;(ROW()+12*(($AN1047-1)*3+$AO1047)-ROW())/12+5):INDIRECT("S"&amp;(ROW()+12*(($AN1047-1)*3+$AO1047)-ROW())/12+5),AQ1047)</f>
        <v>0</v>
      </c>
      <c r="AS1047" s="476">
        <f ca="1">IF($AP1047=1,IF(INDIRECT(ADDRESS(($AN1047-1)*3+$AO1047+5,$AP1047+20))="",0,INDIRECT(ADDRESS(($AN1047-1)*3+$AO1047+5,$AP1047+20))),IF(INDIRECT(ADDRESS(($AN1047-1)*3+$AO1047+5,$AP1047+20))="",0,IF(COUNTIF(INDIRECT(ADDRESS(($AN1047-1)*36+($AO1047-1)*12+6,COLUMN())):INDIRECT(ADDRESS(($AN1047-1)*36+($AO1047-1)*12+$AP1047+4,COLUMN())),INDIRECT(ADDRESS(($AN1047-1)*3+$AO1047+5,$AP1047+20)))&gt;=1,0,INDIRECT(ADDRESS(($AN1047-1)*3+$AO1047+5,$AP1047+20)))))</f>
        <v>0</v>
      </c>
      <c r="AT1047" s="468">
        <f ca="1">COUNTIF(INDIRECT("U"&amp;(ROW()+12*(($AN1047-1)*3+$AO1047)-ROW())/12+5):INDIRECT("AF"&amp;(ROW()+12*(($AN1047-1)*3+$AO1047)-ROW())/12+5),AS1047)</f>
        <v>0</v>
      </c>
      <c r="AU1047" s="468">
        <f ca="1">IF(AND(AQ1047+AS1047&gt;0,AR1047+AT1047&gt;0),COUNTIF(AU$6:AU1046,"&gt;0")+1,0)</f>
        <v>0</v>
      </c>
    </row>
    <row r="1048" spans="40:47" x14ac:dyDescent="0.15">
      <c r="AN1048" s="468">
        <v>29</v>
      </c>
      <c r="AO1048" s="468">
        <v>3</v>
      </c>
      <c r="AP1048" s="468">
        <v>11</v>
      </c>
      <c r="AQ1048" s="476">
        <f ca="1">IF($AP1048=1,IF(INDIRECT(ADDRESS(($AN1048-1)*3+$AO1048+5,$AP1048+7))="",0,INDIRECT(ADDRESS(($AN1048-1)*3+$AO1048+5,$AP1048+7))),IF(INDIRECT(ADDRESS(($AN1048-1)*3+$AO1048+5,$AP1048+7))="",0,IF(COUNTIF(INDIRECT(ADDRESS(($AN1048-1)*36+($AO1048-1)*12+6,COLUMN())):INDIRECT(ADDRESS(($AN1048-1)*36+($AO1048-1)*12+$AP1048+4,COLUMN())),INDIRECT(ADDRESS(($AN1048-1)*3+$AO1048+5,$AP1048+7)))&gt;=1,0,INDIRECT(ADDRESS(($AN1048-1)*3+$AO1048+5,$AP1048+7)))))</f>
        <v>0</v>
      </c>
      <c r="AR1048" s="468">
        <f ca="1">COUNTIF(INDIRECT("H"&amp;(ROW()+12*(($AN1048-1)*3+$AO1048)-ROW())/12+5):INDIRECT("S"&amp;(ROW()+12*(($AN1048-1)*3+$AO1048)-ROW())/12+5),AQ1048)</f>
        <v>0</v>
      </c>
      <c r="AS1048" s="476">
        <f ca="1">IF($AP1048=1,IF(INDIRECT(ADDRESS(($AN1048-1)*3+$AO1048+5,$AP1048+20))="",0,INDIRECT(ADDRESS(($AN1048-1)*3+$AO1048+5,$AP1048+20))),IF(INDIRECT(ADDRESS(($AN1048-1)*3+$AO1048+5,$AP1048+20))="",0,IF(COUNTIF(INDIRECT(ADDRESS(($AN1048-1)*36+($AO1048-1)*12+6,COLUMN())):INDIRECT(ADDRESS(($AN1048-1)*36+($AO1048-1)*12+$AP1048+4,COLUMN())),INDIRECT(ADDRESS(($AN1048-1)*3+$AO1048+5,$AP1048+20)))&gt;=1,0,INDIRECT(ADDRESS(($AN1048-1)*3+$AO1048+5,$AP1048+20)))))</f>
        <v>0</v>
      </c>
      <c r="AT1048" s="468">
        <f ca="1">COUNTIF(INDIRECT("U"&amp;(ROW()+12*(($AN1048-1)*3+$AO1048)-ROW())/12+5):INDIRECT("AF"&amp;(ROW()+12*(($AN1048-1)*3+$AO1048)-ROW())/12+5),AS1048)</f>
        <v>0</v>
      </c>
      <c r="AU1048" s="468">
        <f ca="1">IF(AND(AQ1048+AS1048&gt;0,AR1048+AT1048&gt;0),COUNTIF(AU$6:AU1047,"&gt;0")+1,0)</f>
        <v>0</v>
      </c>
    </row>
    <row r="1049" spans="40:47" x14ac:dyDescent="0.15">
      <c r="AN1049" s="468">
        <v>29</v>
      </c>
      <c r="AO1049" s="468">
        <v>3</v>
      </c>
      <c r="AP1049" s="468">
        <v>12</v>
      </c>
      <c r="AQ1049" s="476">
        <f ca="1">IF($AP1049=1,IF(INDIRECT(ADDRESS(($AN1049-1)*3+$AO1049+5,$AP1049+7))="",0,INDIRECT(ADDRESS(($AN1049-1)*3+$AO1049+5,$AP1049+7))),IF(INDIRECT(ADDRESS(($AN1049-1)*3+$AO1049+5,$AP1049+7))="",0,IF(COUNTIF(INDIRECT(ADDRESS(($AN1049-1)*36+($AO1049-1)*12+6,COLUMN())):INDIRECT(ADDRESS(($AN1049-1)*36+($AO1049-1)*12+$AP1049+4,COLUMN())),INDIRECT(ADDRESS(($AN1049-1)*3+$AO1049+5,$AP1049+7)))&gt;=1,0,INDIRECT(ADDRESS(($AN1049-1)*3+$AO1049+5,$AP1049+7)))))</f>
        <v>0</v>
      </c>
      <c r="AR1049" s="468">
        <f ca="1">COUNTIF(INDIRECT("H"&amp;(ROW()+12*(($AN1049-1)*3+$AO1049)-ROW())/12+5):INDIRECT("S"&amp;(ROW()+12*(($AN1049-1)*3+$AO1049)-ROW())/12+5),AQ1049)</f>
        <v>0</v>
      </c>
      <c r="AS1049" s="476">
        <f ca="1">IF($AP1049=1,IF(INDIRECT(ADDRESS(($AN1049-1)*3+$AO1049+5,$AP1049+20))="",0,INDIRECT(ADDRESS(($AN1049-1)*3+$AO1049+5,$AP1049+20))),IF(INDIRECT(ADDRESS(($AN1049-1)*3+$AO1049+5,$AP1049+20))="",0,IF(COUNTIF(INDIRECT(ADDRESS(($AN1049-1)*36+($AO1049-1)*12+6,COLUMN())):INDIRECT(ADDRESS(($AN1049-1)*36+($AO1049-1)*12+$AP1049+4,COLUMN())),INDIRECT(ADDRESS(($AN1049-1)*3+$AO1049+5,$AP1049+20)))&gt;=1,0,INDIRECT(ADDRESS(($AN1049-1)*3+$AO1049+5,$AP1049+20)))))</f>
        <v>0</v>
      </c>
      <c r="AT1049" s="468">
        <f ca="1">COUNTIF(INDIRECT("U"&amp;(ROW()+12*(($AN1049-1)*3+$AO1049)-ROW())/12+5):INDIRECT("AF"&amp;(ROW()+12*(($AN1049-1)*3+$AO1049)-ROW())/12+5),AS1049)</f>
        <v>0</v>
      </c>
      <c r="AU1049" s="468">
        <f ca="1">IF(AND(AQ1049+AS1049&gt;0,AR1049+AT1049&gt;0),COUNTIF(AU$6:AU1048,"&gt;0")+1,0)</f>
        <v>0</v>
      </c>
    </row>
    <row r="1050" spans="40:47" x14ac:dyDescent="0.15">
      <c r="AN1050" s="468">
        <v>30</v>
      </c>
      <c r="AO1050" s="468">
        <v>1</v>
      </c>
      <c r="AP1050" s="468">
        <v>1</v>
      </c>
      <c r="AQ1050" s="476">
        <f ca="1">IF($AP1050=1,IF(INDIRECT(ADDRESS(($AN1050-1)*3+$AO1050+5,$AP1050+7))="",0,INDIRECT(ADDRESS(($AN1050-1)*3+$AO1050+5,$AP1050+7))),IF(INDIRECT(ADDRESS(($AN1050-1)*3+$AO1050+5,$AP1050+7))="",0,IF(COUNTIF(INDIRECT(ADDRESS(($AN1050-1)*36+($AO1050-1)*12+6,COLUMN())):INDIRECT(ADDRESS(($AN1050-1)*36+($AO1050-1)*12+$AP1050+4,COLUMN())),INDIRECT(ADDRESS(($AN1050-1)*3+$AO1050+5,$AP1050+7)))&gt;=1,0,INDIRECT(ADDRESS(($AN1050-1)*3+$AO1050+5,$AP1050+7)))))</f>
        <v>0</v>
      </c>
      <c r="AR1050" s="468">
        <f ca="1">COUNTIF(INDIRECT("H"&amp;(ROW()+12*(($AN1050-1)*3+$AO1050)-ROW())/12+5):INDIRECT("S"&amp;(ROW()+12*(($AN1050-1)*3+$AO1050)-ROW())/12+5),AQ1050)</f>
        <v>0</v>
      </c>
      <c r="AS1050" s="476">
        <f ca="1">IF($AP1050=1,IF(INDIRECT(ADDRESS(($AN1050-1)*3+$AO1050+5,$AP1050+20))="",0,INDIRECT(ADDRESS(($AN1050-1)*3+$AO1050+5,$AP1050+20))),IF(INDIRECT(ADDRESS(($AN1050-1)*3+$AO1050+5,$AP1050+20))="",0,IF(COUNTIF(INDIRECT(ADDRESS(($AN1050-1)*36+($AO1050-1)*12+6,COLUMN())):INDIRECT(ADDRESS(($AN1050-1)*36+($AO1050-1)*12+$AP1050+4,COLUMN())),INDIRECT(ADDRESS(($AN1050-1)*3+$AO1050+5,$AP1050+20)))&gt;=1,0,INDIRECT(ADDRESS(($AN1050-1)*3+$AO1050+5,$AP1050+20)))))</f>
        <v>0</v>
      </c>
      <c r="AT1050" s="468">
        <f ca="1">COUNTIF(INDIRECT("U"&amp;(ROW()+12*(($AN1050-1)*3+$AO1050)-ROW())/12+5):INDIRECT("AF"&amp;(ROW()+12*(($AN1050-1)*3+$AO1050)-ROW())/12+5),AS1050)</f>
        <v>0</v>
      </c>
      <c r="AU1050" s="468">
        <f ca="1">IF(AND(AQ1050+AS1050&gt;0,AR1050+AT1050&gt;0),COUNTIF(AU$6:AU1049,"&gt;0")+1,0)</f>
        <v>0</v>
      </c>
    </row>
    <row r="1051" spans="40:47" x14ac:dyDescent="0.15">
      <c r="AN1051" s="468">
        <v>30</v>
      </c>
      <c r="AO1051" s="468">
        <v>1</v>
      </c>
      <c r="AP1051" s="468">
        <v>2</v>
      </c>
      <c r="AQ1051" s="476">
        <f ca="1">IF($AP1051=1,IF(INDIRECT(ADDRESS(($AN1051-1)*3+$AO1051+5,$AP1051+7))="",0,INDIRECT(ADDRESS(($AN1051-1)*3+$AO1051+5,$AP1051+7))),IF(INDIRECT(ADDRESS(($AN1051-1)*3+$AO1051+5,$AP1051+7))="",0,IF(COUNTIF(INDIRECT(ADDRESS(($AN1051-1)*36+($AO1051-1)*12+6,COLUMN())):INDIRECT(ADDRESS(($AN1051-1)*36+($AO1051-1)*12+$AP1051+4,COLUMN())),INDIRECT(ADDRESS(($AN1051-1)*3+$AO1051+5,$AP1051+7)))&gt;=1,0,INDIRECT(ADDRESS(($AN1051-1)*3+$AO1051+5,$AP1051+7)))))</f>
        <v>0</v>
      </c>
      <c r="AR1051" s="468">
        <f ca="1">COUNTIF(INDIRECT("H"&amp;(ROW()+12*(($AN1051-1)*3+$AO1051)-ROW())/12+5):INDIRECT("S"&amp;(ROW()+12*(($AN1051-1)*3+$AO1051)-ROW())/12+5),AQ1051)</f>
        <v>0</v>
      </c>
      <c r="AS1051" s="476">
        <f ca="1">IF($AP1051=1,IF(INDIRECT(ADDRESS(($AN1051-1)*3+$AO1051+5,$AP1051+20))="",0,INDIRECT(ADDRESS(($AN1051-1)*3+$AO1051+5,$AP1051+20))),IF(INDIRECT(ADDRESS(($AN1051-1)*3+$AO1051+5,$AP1051+20))="",0,IF(COUNTIF(INDIRECT(ADDRESS(($AN1051-1)*36+($AO1051-1)*12+6,COLUMN())):INDIRECT(ADDRESS(($AN1051-1)*36+($AO1051-1)*12+$AP1051+4,COLUMN())),INDIRECT(ADDRESS(($AN1051-1)*3+$AO1051+5,$AP1051+20)))&gt;=1,0,INDIRECT(ADDRESS(($AN1051-1)*3+$AO1051+5,$AP1051+20)))))</f>
        <v>0</v>
      </c>
      <c r="AT1051" s="468">
        <f ca="1">COUNTIF(INDIRECT("U"&amp;(ROW()+12*(($AN1051-1)*3+$AO1051)-ROW())/12+5):INDIRECT("AF"&amp;(ROW()+12*(($AN1051-1)*3+$AO1051)-ROW())/12+5),AS1051)</f>
        <v>0</v>
      </c>
      <c r="AU1051" s="468">
        <f ca="1">IF(AND(AQ1051+AS1051&gt;0,AR1051+AT1051&gt;0),COUNTIF(AU$6:AU1050,"&gt;0")+1,0)</f>
        <v>0</v>
      </c>
    </row>
    <row r="1052" spans="40:47" x14ac:dyDescent="0.15">
      <c r="AN1052" s="468">
        <v>30</v>
      </c>
      <c r="AO1052" s="468">
        <v>1</v>
      </c>
      <c r="AP1052" s="468">
        <v>3</v>
      </c>
      <c r="AQ1052" s="476">
        <f ca="1">IF($AP1052=1,IF(INDIRECT(ADDRESS(($AN1052-1)*3+$AO1052+5,$AP1052+7))="",0,INDIRECT(ADDRESS(($AN1052-1)*3+$AO1052+5,$AP1052+7))),IF(INDIRECT(ADDRESS(($AN1052-1)*3+$AO1052+5,$AP1052+7))="",0,IF(COUNTIF(INDIRECT(ADDRESS(($AN1052-1)*36+($AO1052-1)*12+6,COLUMN())):INDIRECT(ADDRESS(($AN1052-1)*36+($AO1052-1)*12+$AP1052+4,COLUMN())),INDIRECT(ADDRESS(($AN1052-1)*3+$AO1052+5,$AP1052+7)))&gt;=1,0,INDIRECT(ADDRESS(($AN1052-1)*3+$AO1052+5,$AP1052+7)))))</f>
        <v>0</v>
      </c>
      <c r="AR1052" s="468">
        <f ca="1">COUNTIF(INDIRECT("H"&amp;(ROW()+12*(($AN1052-1)*3+$AO1052)-ROW())/12+5):INDIRECT("S"&amp;(ROW()+12*(($AN1052-1)*3+$AO1052)-ROW())/12+5),AQ1052)</f>
        <v>0</v>
      </c>
      <c r="AS1052" s="476">
        <f ca="1">IF($AP1052=1,IF(INDIRECT(ADDRESS(($AN1052-1)*3+$AO1052+5,$AP1052+20))="",0,INDIRECT(ADDRESS(($AN1052-1)*3+$AO1052+5,$AP1052+20))),IF(INDIRECT(ADDRESS(($AN1052-1)*3+$AO1052+5,$AP1052+20))="",0,IF(COUNTIF(INDIRECT(ADDRESS(($AN1052-1)*36+($AO1052-1)*12+6,COLUMN())):INDIRECT(ADDRESS(($AN1052-1)*36+($AO1052-1)*12+$AP1052+4,COLUMN())),INDIRECT(ADDRESS(($AN1052-1)*3+$AO1052+5,$AP1052+20)))&gt;=1,0,INDIRECT(ADDRESS(($AN1052-1)*3+$AO1052+5,$AP1052+20)))))</f>
        <v>0</v>
      </c>
      <c r="AT1052" s="468">
        <f ca="1">COUNTIF(INDIRECT("U"&amp;(ROW()+12*(($AN1052-1)*3+$AO1052)-ROW())/12+5):INDIRECT("AF"&amp;(ROW()+12*(($AN1052-1)*3+$AO1052)-ROW())/12+5),AS1052)</f>
        <v>0</v>
      </c>
      <c r="AU1052" s="468">
        <f ca="1">IF(AND(AQ1052+AS1052&gt;0,AR1052+AT1052&gt;0),COUNTIF(AU$6:AU1051,"&gt;0")+1,0)</f>
        <v>0</v>
      </c>
    </row>
    <row r="1053" spans="40:47" x14ac:dyDescent="0.15">
      <c r="AN1053" s="468">
        <v>30</v>
      </c>
      <c r="AO1053" s="468">
        <v>1</v>
      </c>
      <c r="AP1053" s="468">
        <v>4</v>
      </c>
      <c r="AQ1053" s="476">
        <f ca="1">IF($AP1053=1,IF(INDIRECT(ADDRESS(($AN1053-1)*3+$AO1053+5,$AP1053+7))="",0,INDIRECT(ADDRESS(($AN1053-1)*3+$AO1053+5,$AP1053+7))),IF(INDIRECT(ADDRESS(($AN1053-1)*3+$AO1053+5,$AP1053+7))="",0,IF(COUNTIF(INDIRECT(ADDRESS(($AN1053-1)*36+($AO1053-1)*12+6,COLUMN())):INDIRECT(ADDRESS(($AN1053-1)*36+($AO1053-1)*12+$AP1053+4,COLUMN())),INDIRECT(ADDRESS(($AN1053-1)*3+$AO1053+5,$AP1053+7)))&gt;=1,0,INDIRECT(ADDRESS(($AN1053-1)*3+$AO1053+5,$AP1053+7)))))</f>
        <v>0</v>
      </c>
      <c r="AR1053" s="468">
        <f ca="1">COUNTIF(INDIRECT("H"&amp;(ROW()+12*(($AN1053-1)*3+$AO1053)-ROW())/12+5):INDIRECT("S"&amp;(ROW()+12*(($AN1053-1)*3+$AO1053)-ROW())/12+5),AQ1053)</f>
        <v>0</v>
      </c>
      <c r="AS1053" s="476">
        <f ca="1">IF($AP1053=1,IF(INDIRECT(ADDRESS(($AN1053-1)*3+$AO1053+5,$AP1053+20))="",0,INDIRECT(ADDRESS(($AN1053-1)*3+$AO1053+5,$AP1053+20))),IF(INDIRECT(ADDRESS(($AN1053-1)*3+$AO1053+5,$AP1053+20))="",0,IF(COUNTIF(INDIRECT(ADDRESS(($AN1053-1)*36+($AO1053-1)*12+6,COLUMN())):INDIRECT(ADDRESS(($AN1053-1)*36+($AO1053-1)*12+$AP1053+4,COLUMN())),INDIRECT(ADDRESS(($AN1053-1)*3+$AO1053+5,$AP1053+20)))&gt;=1,0,INDIRECT(ADDRESS(($AN1053-1)*3+$AO1053+5,$AP1053+20)))))</f>
        <v>0</v>
      </c>
      <c r="AT1053" s="468">
        <f ca="1">COUNTIF(INDIRECT("U"&amp;(ROW()+12*(($AN1053-1)*3+$AO1053)-ROW())/12+5):INDIRECT("AF"&amp;(ROW()+12*(($AN1053-1)*3+$AO1053)-ROW())/12+5),AS1053)</f>
        <v>0</v>
      </c>
      <c r="AU1053" s="468">
        <f ca="1">IF(AND(AQ1053+AS1053&gt;0,AR1053+AT1053&gt;0),COUNTIF(AU$6:AU1052,"&gt;0")+1,0)</f>
        <v>0</v>
      </c>
    </row>
    <row r="1054" spans="40:47" x14ac:dyDescent="0.15">
      <c r="AN1054" s="468">
        <v>30</v>
      </c>
      <c r="AO1054" s="468">
        <v>1</v>
      </c>
      <c r="AP1054" s="468">
        <v>5</v>
      </c>
      <c r="AQ1054" s="476">
        <f ca="1">IF($AP1054=1,IF(INDIRECT(ADDRESS(($AN1054-1)*3+$AO1054+5,$AP1054+7))="",0,INDIRECT(ADDRESS(($AN1054-1)*3+$AO1054+5,$AP1054+7))),IF(INDIRECT(ADDRESS(($AN1054-1)*3+$AO1054+5,$AP1054+7))="",0,IF(COUNTIF(INDIRECT(ADDRESS(($AN1054-1)*36+($AO1054-1)*12+6,COLUMN())):INDIRECT(ADDRESS(($AN1054-1)*36+($AO1054-1)*12+$AP1054+4,COLUMN())),INDIRECT(ADDRESS(($AN1054-1)*3+$AO1054+5,$AP1054+7)))&gt;=1,0,INDIRECT(ADDRESS(($AN1054-1)*3+$AO1054+5,$AP1054+7)))))</f>
        <v>0</v>
      </c>
      <c r="AR1054" s="468">
        <f ca="1">COUNTIF(INDIRECT("H"&amp;(ROW()+12*(($AN1054-1)*3+$AO1054)-ROW())/12+5):INDIRECT("S"&amp;(ROW()+12*(($AN1054-1)*3+$AO1054)-ROW())/12+5),AQ1054)</f>
        <v>0</v>
      </c>
      <c r="AS1054" s="476">
        <f ca="1">IF($AP1054=1,IF(INDIRECT(ADDRESS(($AN1054-1)*3+$AO1054+5,$AP1054+20))="",0,INDIRECT(ADDRESS(($AN1054-1)*3+$AO1054+5,$AP1054+20))),IF(INDIRECT(ADDRESS(($AN1054-1)*3+$AO1054+5,$AP1054+20))="",0,IF(COUNTIF(INDIRECT(ADDRESS(($AN1054-1)*36+($AO1054-1)*12+6,COLUMN())):INDIRECT(ADDRESS(($AN1054-1)*36+($AO1054-1)*12+$AP1054+4,COLUMN())),INDIRECT(ADDRESS(($AN1054-1)*3+$AO1054+5,$AP1054+20)))&gt;=1,0,INDIRECT(ADDRESS(($AN1054-1)*3+$AO1054+5,$AP1054+20)))))</f>
        <v>0</v>
      </c>
      <c r="AT1054" s="468">
        <f ca="1">COUNTIF(INDIRECT("U"&amp;(ROW()+12*(($AN1054-1)*3+$AO1054)-ROW())/12+5):INDIRECT("AF"&amp;(ROW()+12*(($AN1054-1)*3+$AO1054)-ROW())/12+5),AS1054)</f>
        <v>0</v>
      </c>
      <c r="AU1054" s="468">
        <f ca="1">IF(AND(AQ1054+AS1054&gt;0,AR1054+AT1054&gt;0),COUNTIF(AU$6:AU1053,"&gt;0")+1,0)</f>
        <v>0</v>
      </c>
    </row>
    <row r="1055" spans="40:47" x14ac:dyDescent="0.15">
      <c r="AN1055" s="468">
        <v>30</v>
      </c>
      <c r="AO1055" s="468">
        <v>1</v>
      </c>
      <c r="AP1055" s="468">
        <v>6</v>
      </c>
      <c r="AQ1055" s="476">
        <f ca="1">IF($AP1055=1,IF(INDIRECT(ADDRESS(($AN1055-1)*3+$AO1055+5,$AP1055+7))="",0,INDIRECT(ADDRESS(($AN1055-1)*3+$AO1055+5,$AP1055+7))),IF(INDIRECT(ADDRESS(($AN1055-1)*3+$AO1055+5,$AP1055+7))="",0,IF(COUNTIF(INDIRECT(ADDRESS(($AN1055-1)*36+($AO1055-1)*12+6,COLUMN())):INDIRECT(ADDRESS(($AN1055-1)*36+($AO1055-1)*12+$AP1055+4,COLUMN())),INDIRECT(ADDRESS(($AN1055-1)*3+$AO1055+5,$AP1055+7)))&gt;=1,0,INDIRECT(ADDRESS(($AN1055-1)*3+$AO1055+5,$AP1055+7)))))</f>
        <v>0</v>
      </c>
      <c r="AR1055" s="468">
        <f ca="1">COUNTIF(INDIRECT("H"&amp;(ROW()+12*(($AN1055-1)*3+$AO1055)-ROW())/12+5):INDIRECT("S"&amp;(ROW()+12*(($AN1055-1)*3+$AO1055)-ROW())/12+5),AQ1055)</f>
        <v>0</v>
      </c>
      <c r="AS1055" s="476">
        <f ca="1">IF($AP1055=1,IF(INDIRECT(ADDRESS(($AN1055-1)*3+$AO1055+5,$AP1055+20))="",0,INDIRECT(ADDRESS(($AN1055-1)*3+$AO1055+5,$AP1055+20))),IF(INDIRECT(ADDRESS(($AN1055-1)*3+$AO1055+5,$AP1055+20))="",0,IF(COUNTIF(INDIRECT(ADDRESS(($AN1055-1)*36+($AO1055-1)*12+6,COLUMN())):INDIRECT(ADDRESS(($AN1055-1)*36+($AO1055-1)*12+$AP1055+4,COLUMN())),INDIRECT(ADDRESS(($AN1055-1)*3+$AO1055+5,$AP1055+20)))&gt;=1,0,INDIRECT(ADDRESS(($AN1055-1)*3+$AO1055+5,$AP1055+20)))))</f>
        <v>0</v>
      </c>
      <c r="AT1055" s="468">
        <f ca="1">COUNTIF(INDIRECT("U"&amp;(ROW()+12*(($AN1055-1)*3+$AO1055)-ROW())/12+5):INDIRECT("AF"&amp;(ROW()+12*(($AN1055-1)*3+$AO1055)-ROW())/12+5),AS1055)</f>
        <v>0</v>
      </c>
      <c r="AU1055" s="468">
        <f ca="1">IF(AND(AQ1055+AS1055&gt;0,AR1055+AT1055&gt;0),COUNTIF(AU$6:AU1054,"&gt;0")+1,0)</f>
        <v>0</v>
      </c>
    </row>
    <row r="1056" spans="40:47" x14ac:dyDescent="0.15">
      <c r="AN1056" s="468">
        <v>30</v>
      </c>
      <c r="AO1056" s="468">
        <v>1</v>
      </c>
      <c r="AP1056" s="468">
        <v>7</v>
      </c>
      <c r="AQ1056" s="476">
        <f ca="1">IF($AP1056=1,IF(INDIRECT(ADDRESS(($AN1056-1)*3+$AO1056+5,$AP1056+7))="",0,INDIRECT(ADDRESS(($AN1056-1)*3+$AO1056+5,$AP1056+7))),IF(INDIRECT(ADDRESS(($AN1056-1)*3+$AO1056+5,$AP1056+7))="",0,IF(COUNTIF(INDIRECT(ADDRESS(($AN1056-1)*36+($AO1056-1)*12+6,COLUMN())):INDIRECT(ADDRESS(($AN1056-1)*36+($AO1056-1)*12+$AP1056+4,COLUMN())),INDIRECT(ADDRESS(($AN1056-1)*3+$AO1056+5,$AP1056+7)))&gt;=1,0,INDIRECT(ADDRESS(($AN1056-1)*3+$AO1056+5,$AP1056+7)))))</f>
        <v>0</v>
      </c>
      <c r="AR1056" s="468">
        <f ca="1">COUNTIF(INDIRECT("H"&amp;(ROW()+12*(($AN1056-1)*3+$AO1056)-ROW())/12+5):INDIRECT("S"&amp;(ROW()+12*(($AN1056-1)*3+$AO1056)-ROW())/12+5),AQ1056)</f>
        <v>0</v>
      </c>
      <c r="AS1056" s="476">
        <f ca="1">IF($AP1056=1,IF(INDIRECT(ADDRESS(($AN1056-1)*3+$AO1056+5,$AP1056+20))="",0,INDIRECT(ADDRESS(($AN1056-1)*3+$AO1056+5,$AP1056+20))),IF(INDIRECT(ADDRESS(($AN1056-1)*3+$AO1056+5,$AP1056+20))="",0,IF(COUNTIF(INDIRECT(ADDRESS(($AN1056-1)*36+($AO1056-1)*12+6,COLUMN())):INDIRECT(ADDRESS(($AN1056-1)*36+($AO1056-1)*12+$AP1056+4,COLUMN())),INDIRECT(ADDRESS(($AN1056-1)*3+$AO1056+5,$AP1056+20)))&gt;=1,0,INDIRECT(ADDRESS(($AN1056-1)*3+$AO1056+5,$AP1056+20)))))</f>
        <v>0</v>
      </c>
      <c r="AT1056" s="468">
        <f ca="1">COUNTIF(INDIRECT("U"&amp;(ROW()+12*(($AN1056-1)*3+$AO1056)-ROW())/12+5):INDIRECT("AF"&amp;(ROW()+12*(($AN1056-1)*3+$AO1056)-ROW())/12+5),AS1056)</f>
        <v>0</v>
      </c>
      <c r="AU1056" s="468">
        <f ca="1">IF(AND(AQ1056+AS1056&gt;0,AR1056+AT1056&gt;0),COUNTIF(AU$6:AU1055,"&gt;0")+1,0)</f>
        <v>0</v>
      </c>
    </row>
    <row r="1057" spans="40:47" x14ac:dyDescent="0.15">
      <c r="AN1057" s="468">
        <v>30</v>
      </c>
      <c r="AO1057" s="468">
        <v>1</v>
      </c>
      <c r="AP1057" s="468">
        <v>8</v>
      </c>
      <c r="AQ1057" s="476">
        <f ca="1">IF($AP1057=1,IF(INDIRECT(ADDRESS(($AN1057-1)*3+$AO1057+5,$AP1057+7))="",0,INDIRECT(ADDRESS(($AN1057-1)*3+$AO1057+5,$AP1057+7))),IF(INDIRECT(ADDRESS(($AN1057-1)*3+$AO1057+5,$AP1057+7))="",0,IF(COUNTIF(INDIRECT(ADDRESS(($AN1057-1)*36+($AO1057-1)*12+6,COLUMN())):INDIRECT(ADDRESS(($AN1057-1)*36+($AO1057-1)*12+$AP1057+4,COLUMN())),INDIRECT(ADDRESS(($AN1057-1)*3+$AO1057+5,$AP1057+7)))&gt;=1,0,INDIRECT(ADDRESS(($AN1057-1)*3+$AO1057+5,$AP1057+7)))))</f>
        <v>0</v>
      </c>
      <c r="AR1057" s="468">
        <f ca="1">COUNTIF(INDIRECT("H"&amp;(ROW()+12*(($AN1057-1)*3+$AO1057)-ROW())/12+5):INDIRECT("S"&amp;(ROW()+12*(($AN1057-1)*3+$AO1057)-ROW())/12+5),AQ1057)</f>
        <v>0</v>
      </c>
      <c r="AS1057" s="476">
        <f ca="1">IF($AP1057=1,IF(INDIRECT(ADDRESS(($AN1057-1)*3+$AO1057+5,$AP1057+20))="",0,INDIRECT(ADDRESS(($AN1057-1)*3+$AO1057+5,$AP1057+20))),IF(INDIRECT(ADDRESS(($AN1057-1)*3+$AO1057+5,$AP1057+20))="",0,IF(COUNTIF(INDIRECT(ADDRESS(($AN1057-1)*36+($AO1057-1)*12+6,COLUMN())):INDIRECT(ADDRESS(($AN1057-1)*36+($AO1057-1)*12+$AP1057+4,COLUMN())),INDIRECT(ADDRESS(($AN1057-1)*3+$AO1057+5,$AP1057+20)))&gt;=1,0,INDIRECT(ADDRESS(($AN1057-1)*3+$AO1057+5,$AP1057+20)))))</f>
        <v>0</v>
      </c>
      <c r="AT1057" s="468">
        <f ca="1">COUNTIF(INDIRECT("U"&amp;(ROW()+12*(($AN1057-1)*3+$AO1057)-ROW())/12+5):INDIRECT("AF"&amp;(ROW()+12*(($AN1057-1)*3+$AO1057)-ROW())/12+5),AS1057)</f>
        <v>0</v>
      </c>
      <c r="AU1057" s="468">
        <f ca="1">IF(AND(AQ1057+AS1057&gt;0,AR1057+AT1057&gt;0),COUNTIF(AU$6:AU1056,"&gt;0")+1,0)</f>
        <v>0</v>
      </c>
    </row>
    <row r="1058" spans="40:47" x14ac:dyDescent="0.15">
      <c r="AN1058" s="468">
        <v>30</v>
      </c>
      <c r="AO1058" s="468">
        <v>1</v>
      </c>
      <c r="AP1058" s="468">
        <v>9</v>
      </c>
      <c r="AQ1058" s="476">
        <f ca="1">IF($AP1058=1,IF(INDIRECT(ADDRESS(($AN1058-1)*3+$AO1058+5,$AP1058+7))="",0,INDIRECT(ADDRESS(($AN1058-1)*3+$AO1058+5,$AP1058+7))),IF(INDIRECT(ADDRESS(($AN1058-1)*3+$AO1058+5,$AP1058+7))="",0,IF(COUNTIF(INDIRECT(ADDRESS(($AN1058-1)*36+($AO1058-1)*12+6,COLUMN())):INDIRECT(ADDRESS(($AN1058-1)*36+($AO1058-1)*12+$AP1058+4,COLUMN())),INDIRECT(ADDRESS(($AN1058-1)*3+$AO1058+5,$AP1058+7)))&gt;=1,0,INDIRECT(ADDRESS(($AN1058-1)*3+$AO1058+5,$AP1058+7)))))</f>
        <v>0</v>
      </c>
      <c r="AR1058" s="468">
        <f ca="1">COUNTIF(INDIRECT("H"&amp;(ROW()+12*(($AN1058-1)*3+$AO1058)-ROW())/12+5):INDIRECT("S"&amp;(ROW()+12*(($AN1058-1)*3+$AO1058)-ROW())/12+5),AQ1058)</f>
        <v>0</v>
      </c>
      <c r="AS1058" s="476">
        <f ca="1">IF($AP1058=1,IF(INDIRECT(ADDRESS(($AN1058-1)*3+$AO1058+5,$AP1058+20))="",0,INDIRECT(ADDRESS(($AN1058-1)*3+$AO1058+5,$AP1058+20))),IF(INDIRECT(ADDRESS(($AN1058-1)*3+$AO1058+5,$AP1058+20))="",0,IF(COUNTIF(INDIRECT(ADDRESS(($AN1058-1)*36+($AO1058-1)*12+6,COLUMN())):INDIRECT(ADDRESS(($AN1058-1)*36+($AO1058-1)*12+$AP1058+4,COLUMN())),INDIRECT(ADDRESS(($AN1058-1)*3+$AO1058+5,$AP1058+20)))&gt;=1,0,INDIRECT(ADDRESS(($AN1058-1)*3+$AO1058+5,$AP1058+20)))))</f>
        <v>0</v>
      </c>
      <c r="AT1058" s="468">
        <f ca="1">COUNTIF(INDIRECT("U"&amp;(ROW()+12*(($AN1058-1)*3+$AO1058)-ROW())/12+5):INDIRECT("AF"&amp;(ROW()+12*(($AN1058-1)*3+$AO1058)-ROW())/12+5),AS1058)</f>
        <v>0</v>
      </c>
      <c r="AU1058" s="468">
        <f ca="1">IF(AND(AQ1058+AS1058&gt;0,AR1058+AT1058&gt;0),COUNTIF(AU$6:AU1057,"&gt;0")+1,0)</f>
        <v>0</v>
      </c>
    </row>
    <row r="1059" spans="40:47" x14ac:dyDescent="0.15">
      <c r="AN1059" s="468">
        <v>30</v>
      </c>
      <c r="AO1059" s="468">
        <v>1</v>
      </c>
      <c r="AP1059" s="468">
        <v>10</v>
      </c>
      <c r="AQ1059" s="476">
        <f ca="1">IF($AP1059=1,IF(INDIRECT(ADDRESS(($AN1059-1)*3+$AO1059+5,$AP1059+7))="",0,INDIRECT(ADDRESS(($AN1059-1)*3+$AO1059+5,$AP1059+7))),IF(INDIRECT(ADDRESS(($AN1059-1)*3+$AO1059+5,$AP1059+7))="",0,IF(COUNTIF(INDIRECT(ADDRESS(($AN1059-1)*36+($AO1059-1)*12+6,COLUMN())):INDIRECT(ADDRESS(($AN1059-1)*36+($AO1059-1)*12+$AP1059+4,COLUMN())),INDIRECT(ADDRESS(($AN1059-1)*3+$AO1059+5,$AP1059+7)))&gt;=1,0,INDIRECT(ADDRESS(($AN1059-1)*3+$AO1059+5,$AP1059+7)))))</f>
        <v>0</v>
      </c>
      <c r="AR1059" s="468">
        <f ca="1">COUNTIF(INDIRECT("H"&amp;(ROW()+12*(($AN1059-1)*3+$AO1059)-ROW())/12+5):INDIRECT("S"&amp;(ROW()+12*(($AN1059-1)*3+$AO1059)-ROW())/12+5),AQ1059)</f>
        <v>0</v>
      </c>
      <c r="AS1059" s="476">
        <f ca="1">IF($AP1059=1,IF(INDIRECT(ADDRESS(($AN1059-1)*3+$AO1059+5,$AP1059+20))="",0,INDIRECT(ADDRESS(($AN1059-1)*3+$AO1059+5,$AP1059+20))),IF(INDIRECT(ADDRESS(($AN1059-1)*3+$AO1059+5,$AP1059+20))="",0,IF(COUNTIF(INDIRECT(ADDRESS(($AN1059-1)*36+($AO1059-1)*12+6,COLUMN())):INDIRECT(ADDRESS(($AN1059-1)*36+($AO1059-1)*12+$AP1059+4,COLUMN())),INDIRECT(ADDRESS(($AN1059-1)*3+$AO1059+5,$AP1059+20)))&gt;=1,0,INDIRECT(ADDRESS(($AN1059-1)*3+$AO1059+5,$AP1059+20)))))</f>
        <v>0</v>
      </c>
      <c r="AT1059" s="468">
        <f ca="1">COUNTIF(INDIRECT("U"&amp;(ROW()+12*(($AN1059-1)*3+$AO1059)-ROW())/12+5):INDIRECT("AF"&amp;(ROW()+12*(($AN1059-1)*3+$AO1059)-ROW())/12+5),AS1059)</f>
        <v>0</v>
      </c>
      <c r="AU1059" s="468">
        <f ca="1">IF(AND(AQ1059+AS1059&gt;0,AR1059+AT1059&gt;0),COUNTIF(AU$6:AU1058,"&gt;0")+1,0)</f>
        <v>0</v>
      </c>
    </row>
    <row r="1060" spans="40:47" x14ac:dyDescent="0.15">
      <c r="AN1060" s="468">
        <v>30</v>
      </c>
      <c r="AO1060" s="468">
        <v>1</v>
      </c>
      <c r="AP1060" s="468">
        <v>11</v>
      </c>
      <c r="AQ1060" s="476">
        <f ca="1">IF($AP1060=1,IF(INDIRECT(ADDRESS(($AN1060-1)*3+$AO1060+5,$AP1060+7))="",0,INDIRECT(ADDRESS(($AN1060-1)*3+$AO1060+5,$AP1060+7))),IF(INDIRECT(ADDRESS(($AN1060-1)*3+$AO1060+5,$AP1060+7))="",0,IF(COUNTIF(INDIRECT(ADDRESS(($AN1060-1)*36+($AO1060-1)*12+6,COLUMN())):INDIRECT(ADDRESS(($AN1060-1)*36+($AO1060-1)*12+$AP1060+4,COLUMN())),INDIRECT(ADDRESS(($AN1060-1)*3+$AO1060+5,$AP1060+7)))&gt;=1,0,INDIRECT(ADDRESS(($AN1060-1)*3+$AO1060+5,$AP1060+7)))))</f>
        <v>0</v>
      </c>
      <c r="AR1060" s="468">
        <f ca="1">COUNTIF(INDIRECT("H"&amp;(ROW()+12*(($AN1060-1)*3+$AO1060)-ROW())/12+5):INDIRECT("S"&amp;(ROW()+12*(($AN1060-1)*3+$AO1060)-ROW())/12+5),AQ1060)</f>
        <v>0</v>
      </c>
      <c r="AS1060" s="476">
        <f ca="1">IF($AP1060=1,IF(INDIRECT(ADDRESS(($AN1060-1)*3+$AO1060+5,$AP1060+20))="",0,INDIRECT(ADDRESS(($AN1060-1)*3+$AO1060+5,$AP1060+20))),IF(INDIRECT(ADDRESS(($AN1060-1)*3+$AO1060+5,$AP1060+20))="",0,IF(COUNTIF(INDIRECT(ADDRESS(($AN1060-1)*36+($AO1060-1)*12+6,COLUMN())):INDIRECT(ADDRESS(($AN1060-1)*36+($AO1060-1)*12+$AP1060+4,COLUMN())),INDIRECT(ADDRESS(($AN1060-1)*3+$AO1060+5,$AP1060+20)))&gt;=1,0,INDIRECT(ADDRESS(($AN1060-1)*3+$AO1060+5,$AP1060+20)))))</f>
        <v>0</v>
      </c>
      <c r="AT1060" s="468">
        <f ca="1">COUNTIF(INDIRECT("U"&amp;(ROW()+12*(($AN1060-1)*3+$AO1060)-ROW())/12+5):INDIRECT("AF"&amp;(ROW()+12*(($AN1060-1)*3+$AO1060)-ROW())/12+5),AS1060)</f>
        <v>0</v>
      </c>
      <c r="AU1060" s="468">
        <f ca="1">IF(AND(AQ1060+AS1060&gt;0,AR1060+AT1060&gt;0),COUNTIF(AU$6:AU1059,"&gt;0")+1,0)</f>
        <v>0</v>
      </c>
    </row>
    <row r="1061" spans="40:47" x14ac:dyDescent="0.15">
      <c r="AN1061" s="468">
        <v>30</v>
      </c>
      <c r="AO1061" s="468">
        <v>1</v>
      </c>
      <c r="AP1061" s="468">
        <v>12</v>
      </c>
      <c r="AQ1061" s="476">
        <f ca="1">IF($AP1061=1,IF(INDIRECT(ADDRESS(($AN1061-1)*3+$AO1061+5,$AP1061+7))="",0,INDIRECT(ADDRESS(($AN1061-1)*3+$AO1061+5,$AP1061+7))),IF(INDIRECT(ADDRESS(($AN1061-1)*3+$AO1061+5,$AP1061+7))="",0,IF(COUNTIF(INDIRECT(ADDRESS(($AN1061-1)*36+($AO1061-1)*12+6,COLUMN())):INDIRECT(ADDRESS(($AN1061-1)*36+($AO1061-1)*12+$AP1061+4,COLUMN())),INDIRECT(ADDRESS(($AN1061-1)*3+$AO1061+5,$AP1061+7)))&gt;=1,0,INDIRECT(ADDRESS(($AN1061-1)*3+$AO1061+5,$AP1061+7)))))</f>
        <v>0</v>
      </c>
      <c r="AR1061" s="468">
        <f ca="1">COUNTIF(INDIRECT("H"&amp;(ROW()+12*(($AN1061-1)*3+$AO1061)-ROW())/12+5):INDIRECT("S"&amp;(ROW()+12*(($AN1061-1)*3+$AO1061)-ROW())/12+5),AQ1061)</f>
        <v>0</v>
      </c>
      <c r="AS1061" s="476">
        <f ca="1">IF($AP1061=1,IF(INDIRECT(ADDRESS(($AN1061-1)*3+$AO1061+5,$AP1061+20))="",0,INDIRECT(ADDRESS(($AN1061-1)*3+$AO1061+5,$AP1061+20))),IF(INDIRECT(ADDRESS(($AN1061-1)*3+$AO1061+5,$AP1061+20))="",0,IF(COUNTIF(INDIRECT(ADDRESS(($AN1061-1)*36+($AO1061-1)*12+6,COLUMN())):INDIRECT(ADDRESS(($AN1061-1)*36+($AO1061-1)*12+$AP1061+4,COLUMN())),INDIRECT(ADDRESS(($AN1061-1)*3+$AO1061+5,$AP1061+20)))&gt;=1,0,INDIRECT(ADDRESS(($AN1061-1)*3+$AO1061+5,$AP1061+20)))))</f>
        <v>0</v>
      </c>
      <c r="AT1061" s="468">
        <f ca="1">COUNTIF(INDIRECT("U"&amp;(ROW()+12*(($AN1061-1)*3+$AO1061)-ROW())/12+5):INDIRECT("AF"&amp;(ROW()+12*(($AN1061-1)*3+$AO1061)-ROW())/12+5),AS1061)</f>
        <v>0</v>
      </c>
      <c r="AU1061" s="468">
        <f ca="1">IF(AND(AQ1061+AS1061&gt;0,AR1061+AT1061&gt;0),COUNTIF(AU$6:AU1060,"&gt;0")+1,0)</f>
        <v>0</v>
      </c>
    </row>
    <row r="1062" spans="40:47" x14ac:dyDescent="0.15">
      <c r="AN1062" s="468">
        <v>30</v>
      </c>
      <c r="AO1062" s="468">
        <v>2</v>
      </c>
      <c r="AP1062" s="468">
        <v>1</v>
      </c>
      <c r="AQ1062" s="476">
        <f ca="1">IF($AP1062=1,IF(INDIRECT(ADDRESS(($AN1062-1)*3+$AO1062+5,$AP1062+7))="",0,INDIRECT(ADDRESS(($AN1062-1)*3+$AO1062+5,$AP1062+7))),IF(INDIRECT(ADDRESS(($AN1062-1)*3+$AO1062+5,$AP1062+7))="",0,IF(COUNTIF(INDIRECT(ADDRESS(($AN1062-1)*36+($AO1062-1)*12+6,COLUMN())):INDIRECT(ADDRESS(($AN1062-1)*36+($AO1062-1)*12+$AP1062+4,COLUMN())),INDIRECT(ADDRESS(($AN1062-1)*3+$AO1062+5,$AP1062+7)))&gt;=1,0,INDIRECT(ADDRESS(($AN1062-1)*3+$AO1062+5,$AP1062+7)))))</f>
        <v>0</v>
      </c>
      <c r="AR1062" s="468">
        <f ca="1">COUNTIF(INDIRECT("H"&amp;(ROW()+12*(($AN1062-1)*3+$AO1062)-ROW())/12+5):INDIRECT("S"&amp;(ROW()+12*(($AN1062-1)*3+$AO1062)-ROW())/12+5),AQ1062)</f>
        <v>0</v>
      </c>
      <c r="AS1062" s="476">
        <f ca="1">IF($AP1062=1,IF(INDIRECT(ADDRESS(($AN1062-1)*3+$AO1062+5,$AP1062+20))="",0,INDIRECT(ADDRESS(($AN1062-1)*3+$AO1062+5,$AP1062+20))),IF(INDIRECT(ADDRESS(($AN1062-1)*3+$AO1062+5,$AP1062+20))="",0,IF(COUNTIF(INDIRECT(ADDRESS(($AN1062-1)*36+($AO1062-1)*12+6,COLUMN())):INDIRECT(ADDRESS(($AN1062-1)*36+($AO1062-1)*12+$AP1062+4,COLUMN())),INDIRECT(ADDRESS(($AN1062-1)*3+$AO1062+5,$AP1062+20)))&gt;=1,0,INDIRECT(ADDRESS(($AN1062-1)*3+$AO1062+5,$AP1062+20)))))</f>
        <v>0</v>
      </c>
      <c r="AT1062" s="468">
        <f ca="1">COUNTIF(INDIRECT("U"&amp;(ROW()+12*(($AN1062-1)*3+$AO1062)-ROW())/12+5):INDIRECT("AF"&amp;(ROW()+12*(($AN1062-1)*3+$AO1062)-ROW())/12+5),AS1062)</f>
        <v>0</v>
      </c>
      <c r="AU1062" s="468">
        <f ca="1">IF(AND(AQ1062+AS1062&gt;0,AR1062+AT1062&gt;0),COUNTIF(AU$6:AU1061,"&gt;0")+1,0)</f>
        <v>0</v>
      </c>
    </row>
    <row r="1063" spans="40:47" x14ac:dyDescent="0.15">
      <c r="AN1063" s="468">
        <v>30</v>
      </c>
      <c r="AO1063" s="468">
        <v>2</v>
      </c>
      <c r="AP1063" s="468">
        <v>2</v>
      </c>
      <c r="AQ1063" s="476">
        <f ca="1">IF($AP1063=1,IF(INDIRECT(ADDRESS(($AN1063-1)*3+$AO1063+5,$AP1063+7))="",0,INDIRECT(ADDRESS(($AN1063-1)*3+$AO1063+5,$AP1063+7))),IF(INDIRECT(ADDRESS(($AN1063-1)*3+$AO1063+5,$AP1063+7))="",0,IF(COUNTIF(INDIRECT(ADDRESS(($AN1063-1)*36+($AO1063-1)*12+6,COLUMN())):INDIRECT(ADDRESS(($AN1063-1)*36+($AO1063-1)*12+$AP1063+4,COLUMN())),INDIRECT(ADDRESS(($AN1063-1)*3+$AO1063+5,$AP1063+7)))&gt;=1,0,INDIRECT(ADDRESS(($AN1063-1)*3+$AO1063+5,$AP1063+7)))))</f>
        <v>0</v>
      </c>
      <c r="AR1063" s="468">
        <f ca="1">COUNTIF(INDIRECT("H"&amp;(ROW()+12*(($AN1063-1)*3+$AO1063)-ROW())/12+5):INDIRECT("S"&amp;(ROW()+12*(($AN1063-1)*3+$AO1063)-ROW())/12+5),AQ1063)</f>
        <v>0</v>
      </c>
      <c r="AS1063" s="476">
        <f ca="1">IF($AP1063=1,IF(INDIRECT(ADDRESS(($AN1063-1)*3+$AO1063+5,$AP1063+20))="",0,INDIRECT(ADDRESS(($AN1063-1)*3+$AO1063+5,$AP1063+20))),IF(INDIRECT(ADDRESS(($AN1063-1)*3+$AO1063+5,$AP1063+20))="",0,IF(COUNTIF(INDIRECT(ADDRESS(($AN1063-1)*36+($AO1063-1)*12+6,COLUMN())):INDIRECT(ADDRESS(($AN1063-1)*36+($AO1063-1)*12+$AP1063+4,COLUMN())),INDIRECT(ADDRESS(($AN1063-1)*3+$AO1063+5,$AP1063+20)))&gt;=1,0,INDIRECT(ADDRESS(($AN1063-1)*3+$AO1063+5,$AP1063+20)))))</f>
        <v>0</v>
      </c>
      <c r="AT1063" s="468">
        <f ca="1">COUNTIF(INDIRECT("U"&amp;(ROW()+12*(($AN1063-1)*3+$AO1063)-ROW())/12+5):INDIRECT("AF"&amp;(ROW()+12*(($AN1063-1)*3+$AO1063)-ROW())/12+5),AS1063)</f>
        <v>0</v>
      </c>
      <c r="AU1063" s="468">
        <f ca="1">IF(AND(AQ1063+AS1063&gt;0,AR1063+AT1063&gt;0),COUNTIF(AU$6:AU1062,"&gt;0")+1,0)</f>
        <v>0</v>
      </c>
    </row>
    <row r="1064" spans="40:47" x14ac:dyDescent="0.15">
      <c r="AN1064" s="468">
        <v>30</v>
      </c>
      <c r="AO1064" s="468">
        <v>2</v>
      </c>
      <c r="AP1064" s="468">
        <v>3</v>
      </c>
      <c r="AQ1064" s="476">
        <f ca="1">IF($AP1064=1,IF(INDIRECT(ADDRESS(($AN1064-1)*3+$AO1064+5,$AP1064+7))="",0,INDIRECT(ADDRESS(($AN1064-1)*3+$AO1064+5,$AP1064+7))),IF(INDIRECT(ADDRESS(($AN1064-1)*3+$AO1064+5,$AP1064+7))="",0,IF(COUNTIF(INDIRECT(ADDRESS(($AN1064-1)*36+($AO1064-1)*12+6,COLUMN())):INDIRECT(ADDRESS(($AN1064-1)*36+($AO1064-1)*12+$AP1064+4,COLUMN())),INDIRECT(ADDRESS(($AN1064-1)*3+$AO1064+5,$AP1064+7)))&gt;=1,0,INDIRECT(ADDRESS(($AN1064-1)*3+$AO1064+5,$AP1064+7)))))</f>
        <v>0</v>
      </c>
      <c r="AR1064" s="468">
        <f ca="1">COUNTIF(INDIRECT("H"&amp;(ROW()+12*(($AN1064-1)*3+$AO1064)-ROW())/12+5):INDIRECT("S"&amp;(ROW()+12*(($AN1064-1)*3+$AO1064)-ROW())/12+5),AQ1064)</f>
        <v>0</v>
      </c>
      <c r="AS1064" s="476">
        <f ca="1">IF($AP1064=1,IF(INDIRECT(ADDRESS(($AN1064-1)*3+$AO1064+5,$AP1064+20))="",0,INDIRECT(ADDRESS(($AN1064-1)*3+$AO1064+5,$AP1064+20))),IF(INDIRECT(ADDRESS(($AN1064-1)*3+$AO1064+5,$AP1064+20))="",0,IF(COUNTIF(INDIRECT(ADDRESS(($AN1064-1)*36+($AO1064-1)*12+6,COLUMN())):INDIRECT(ADDRESS(($AN1064-1)*36+($AO1064-1)*12+$AP1064+4,COLUMN())),INDIRECT(ADDRESS(($AN1064-1)*3+$AO1064+5,$AP1064+20)))&gt;=1,0,INDIRECT(ADDRESS(($AN1064-1)*3+$AO1064+5,$AP1064+20)))))</f>
        <v>0</v>
      </c>
      <c r="AT1064" s="468">
        <f ca="1">COUNTIF(INDIRECT("U"&amp;(ROW()+12*(($AN1064-1)*3+$AO1064)-ROW())/12+5):INDIRECT("AF"&amp;(ROW()+12*(($AN1064-1)*3+$AO1064)-ROW())/12+5),AS1064)</f>
        <v>0</v>
      </c>
      <c r="AU1064" s="468">
        <f ca="1">IF(AND(AQ1064+AS1064&gt;0,AR1064+AT1064&gt;0),COUNTIF(AU$6:AU1063,"&gt;0")+1,0)</f>
        <v>0</v>
      </c>
    </row>
    <row r="1065" spans="40:47" x14ac:dyDescent="0.15">
      <c r="AN1065" s="468">
        <v>30</v>
      </c>
      <c r="AO1065" s="468">
        <v>2</v>
      </c>
      <c r="AP1065" s="468">
        <v>4</v>
      </c>
      <c r="AQ1065" s="476">
        <f ca="1">IF($AP1065=1,IF(INDIRECT(ADDRESS(($AN1065-1)*3+$AO1065+5,$AP1065+7))="",0,INDIRECT(ADDRESS(($AN1065-1)*3+$AO1065+5,$AP1065+7))),IF(INDIRECT(ADDRESS(($AN1065-1)*3+$AO1065+5,$AP1065+7))="",0,IF(COUNTIF(INDIRECT(ADDRESS(($AN1065-1)*36+($AO1065-1)*12+6,COLUMN())):INDIRECT(ADDRESS(($AN1065-1)*36+($AO1065-1)*12+$AP1065+4,COLUMN())),INDIRECT(ADDRESS(($AN1065-1)*3+$AO1065+5,$AP1065+7)))&gt;=1,0,INDIRECT(ADDRESS(($AN1065-1)*3+$AO1065+5,$AP1065+7)))))</f>
        <v>0</v>
      </c>
      <c r="AR1065" s="468">
        <f ca="1">COUNTIF(INDIRECT("H"&amp;(ROW()+12*(($AN1065-1)*3+$AO1065)-ROW())/12+5):INDIRECT("S"&amp;(ROW()+12*(($AN1065-1)*3+$AO1065)-ROW())/12+5),AQ1065)</f>
        <v>0</v>
      </c>
      <c r="AS1065" s="476">
        <f ca="1">IF($AP1065=1,IF(INDIRECT(ADDRESS(($AN1065-1)*3+$AO1065+5,$AP1065+20))="",0,INDIRECT(ADDRESS(($AN1065-1)*3+$AO1065+5,$AP1065+20))),IF(INDIRECT(ADDRESS(($AN1065-1)*3+$AO1065+5,$AP1065+20))="",0,IF(COUNTIF(INDIRECT(ADDRESS(($AN1065-1)*36+($AO1065-1)*12+6,COLUMN())):INDIRECT(ADDRESS(($AN1065-1)*36+($AO1065-1)*12+$AP1065+4,COLUMN())),INDIRECT(ADDRESS(($AN1065-1)*3+$AO1065+5,$AP1065+20)))&gt;=1,0,INDIRECT(ADDRESS(($AN1065-1)*3+$AO1065+5,$AP1065+20)))))</f>
        <v>0</v>
      </c>
      <c r="AT1065" s="468">
        <f ca="1">COUNTIF(INDIRECT("U"&amp;(ROW()+12*(($AN1065-1)*3+$AO1065)-ROW())/12+5):INDIRECT("AF"&amp;(ROW()+12*(($AN1065-1)*3+$AO1065)-ROW())/12+5),AS1065)</f>
        <v>0</v>
      </c>
      <c r="AU1065" s="468">
        <f ca="1">IF(AND(AQ1065+AS1065&gt;0,AR1065+AT1065&gt;0),COUNTIF(AU$6:AU1064,"&gt;0")+1,0)</f>
        <v>0</v>
      </c>
    </row>
    <row r="1066" spans="40:47" x14ac:dyDescent="0.15">
      <c r="AN1066" s="468">
        <v>30</v>
      </c>
      <c r="AO1066" s="468">
        <v>2</v>
      </c>
      <c r="AP1066" s="468">
        <v>5</v>
      </c>
      <c r="AQ1066" s="476">
        <f ca="1">IF($AP1066=1,IF(INDIRECT(ADDRESS(($AN1066-1)*3+$AO1066+5,$AP1066+7))="",0,INDIRECT(ADDRESS(($AN1066-1)*3+$AO1066+5,$AP1066+7))),IF(INDIRECT(ADDRESS(($AN1066-1)*3+$AO1066+5,$AP1066+7))="",0,IF(COUNTIF(INDIRECT(ADDRESS(($AN1066-1)*36+($AO1066-1)*12+6,COLUMN())):INDIRECT(ADDRESS(($AN1066-1)*36+($AO1066-1)*12+$AP1066+4,COLUMN())),INDIRECT(ADDRESS(($AN1066-1)*3+$AO1066+5,$AP1066+7)))&gt;=1,0,INDIRECT(ADDRESS(($AN1066-1)*3+$AO1066+5,$AP1066+7)))))</f>
        <v>0</v>
      </c>
      <c r="AR1066" s="468">
        <f ca="1">COUNTIF(INDIRECT("H"&amp;(ROW()+12*(($AN1066-1)*3+$AO1066)-ROW())/12+5):INDIRECT("S"&amp;(ROW()+12*(($AN1066-1)*3+$AO1066)-ROW())/12+5),AQ1066)</f>
        <v>0</v>
      </c>
      <c r="AS1066" s="476">
        <f ca="1">IF($AP1066=1,IF(INDIRECT(ADDRESS(($AN1066-1)*3+$AO1066+5,$AP1066+20))="",0,INDIRECT(ADDRESS(($AN1066-1)*3+$AO1066+5,$AP1066+20))),IF(INDIRECT(ADDRESS(($AN1066-1)*3+$AO1066+5,$AP1066+20))="",0,IF(COUNTIF(INDIRECT(ADDRESS(($AN1066-1)*36+($AO1066-1)*12+6,COLUMN())):INDIRECT(ADDRESS(($AN1066-1)*36+($AO1066-1)*12+$AP1066+4,COLUMN())),INDIRECT(ADDRESS(($AN1066-1)*3+$AO1066+5,$AP1066+20)))&gt;=1,0,INDIRECT(ADDRESS(($AN1066-1)*3+$AO1066+5,$AP1066+20)))))</f>
        <v>0</v>
      </c>
      <c r="AT1066" s="468">
        <f ca="1">COUNTIF(INDIRECT("U"&amp;(ROW()+12*(($AN1066-1)*3+$AO1066)-ROW())/12+5):INDIRECT("AF"&amp;(ROW()+12*(($AN1066-1)*3+$AO1066)-ROW())/12+5),AS1066)</f>
        <v>0</v>
      </c>
      <c r="AU1066" s="468">
        <f ca="1">IF(AND(AQ1066+AS1066&gt;0,AR1066+AT1066&gt;0),COUNTIF(AU$6:AU1065,"&gt;0")+1,0)</f>
        <v>0</v>
      </c>
    </row>
    <row r="1067" spans="40:47" x14ac:dyDescent="0.15">
      <c r="AN1067" s="468">
        <v>30</v>
      </c>
      <c r="AO1067" s="468">
        <v>2</v>
      </c>
      <c r="AP1067" s="468">
        <v>6</v>
      </c>
      <c r="AQ1067" s="476">
        <f ca="1">IF($AP1067=1,IF(INDIRECT(ADDRESS(($AN1067-1)*3+$AO1067+5,$AP1067+7))="",0,INDIRECT(ADDRESS(($AN1067-1)*3+$AO1067+5,$AP1067+7))),IF(INDIRECT(ADDRESS(($AN1067-1)*3+$AO1067+5,$AP1067+7))="",0,IF(COUNTIF(INDIRECT(ADDRESS(($AN1067-1)*36+($AO1067-1)*12+6,COLUMN())):INDIRECT(ADDRESS(($AN1067-1)*36+($AO1067-1)*12+$AP1067+4,COLUMN())),INDIRECT(ADDRESS(($AN1067-1)*3+$AO1067+5,$AP1067+7)))&gt;=1,0,INDIRECT(ADDRESS(($AN1067-1)*3+$AO1067+5,$AP1067+7)))))</f>
        <v>0</v>
      </c>
      <c r="AR1067" s="468">
        <f ca="1">COUNTIF(INDIRECT("H"&amp;(ROW()+12*(($AN1067-1)*3+$AO1067)-ROW())/12+5):INDIRECT("S"&amp;(ROW()+12*(($AN1067-1)*3+$AO1067)-ROW())/12+5),AQ1067)</f>
        <v>0</v>
      </c>
      <c r="AS1067" s="476">
        <f ca="1">IF($AP1067=1,IF(INDIRECT(ADDRESS(($AN1067-1)*3+$AO1067+5,$AP1067+20))="",0,INDIRECT(ADDRESS(($AN1067-1)*3+$AO1067+5,$AP1067+20))),IF(INDIRECT(ADDRESS(($AN1067-1)*3+$AO1067+5,$AP1067+20))="",0,IF(COUNTIF(INDIRECT(ADDRESS(($AN1067-1)*36+($AO1067-1)*12+6,COLUMN())):INDIRECT(ADDRESS(($AN1067-1)*36+($AO1067-1)*12+$AP1067+4,COLUMN())),INDIRECT(ADDRESS(($AN1067-1)*3+$AO1067+5,$AP1067+20)))&gt;=1,0,INDIRECT(ADDRESS(($AN1067-1)*3+$AO1067+5,$AP1067+20)))))</f>
        <v>0</v>
      </c>
      <c r="AT1067" s="468">
        <f ca="1">COUNTIF(INDIRECT("U"&amp;(ROW()+12*(($AN1067-1)*3+$AO1067)-ROW())/12+5):INDIRECT("AF"&amp;(ROW()+12*(($AN1067-1)*3+$AO1067)-ROW())/12+5),AS1067)</f>
        <v>0</v>
      </c>
      <c r="AU1067" s="468">
        <f ca="1">IF(AND(AQ1067+AS1067&gt;0,AR1067+AT1067&gt;0),COUNTIF(AU$6:AU1066,"&gt;0")+1,0)</f>
        <v>0</v>
      </c>
    </row>
    <row r="1068" spans="40:47" x14ac:dyDescent="0.15">
      <c r="AN1068" s="468">
        <v>30</v>
      </c>
      <c r="AO1068" s="468">
        <v>2</v>
      </c>
      <c r="AP1068" s="468">
        <v>7</v>
      </c>
      <c r="AQ1068" s="476">
        <f ca="1">IF($AP1068=1,IF(INDIRECT(ADDRESS(($AN1068-1)*3+$AO1068+5,$AP1068+7))="",0,INDIRECT(ADDRESS(($AN1068-1)*3+$AO1068+5,$AP1068+7))),IF(INDIRECT(ADDRESS(($AN1068-1)*3+$AO1068+5,$AP1068+7))="",0,IF(COUNTIF(INDIRECT(ADDRESS(($AN1068-1)*36+($AO1068-1)*12+6,COLUMN())):INDIRECT(ADDRESS(($AN1068-1)*36+($AO1068-1)*12+$AP1068+4,COLUMN())),INDIRECT(ADDRESS(($AN1068-1)*3+$AO1068+5,$AP1068+7)))&gt;=1,0,INDIRECT(ADDRESS(($AN1068-1)*3+$AO1068+5,$AP1068+7)))))</f>
        <v>0</v>
      </c>
      <c r="AR1068" s="468">
        <f ca="1">COUNTIF(INDIRECT("H"&amp;(ROW()+12*(($AN1068-1)*3+$AO1068)-ROW())/12+5):INDIRECT("S"&amp;(ROW()+12*(($AN1068-1)*3+$AO1068)-ROW())/12+5),AQ1068)</f>
        <v>0</v>
      </c>
      <c r="AS1068" s="476">
        <f ca="1">IF($AP1068=1,IF(INDIRECT(ADDRESS(($AN1068-1)*3+$AO1068+5,$AP1068+20))="",0,INDIRECT(ADDRESS(($AN1068-1)*3+$AO1068+5,$AP1068+20))),IF(INDIRECT(ADDRESS(($AN1068-1)*3+$AO1068+5,$AP1068+20))="",0,IF(COUNTIF(INDIRECT(ADDRESS(($AN1068-1)*36+($AO1068-1)*12+6,COLUMN())):INDIRECT(ADDRESS(($AN1068-1)*36+($AO1068-1)*12+$AP1068+4,COLUMN())),INDIRECT(ADDRESS(($AN1068-1)*3+$AO1068+5,$AP1068+20)))&gt;=1,0,INDIRECT(ADDRESS(($AN1068-1)*3+$AO1068+5,$AP1068+20)))))</f>
        <v>0</v>
      </c>
      <c r="AT1068" s="468">
        <f ca="1">COUNTIF(INDIRECT("U"&amp;(ROW()+12*(($AN1068-1)*3+$AO1068)-ROW())/12+5):INDIRECT("AF"&amp;(ROW()+12*(($AN1068-1)*3+$AO1068)-ROW())/12+5),AS1068)</f>
        <v>0</v>
      </c>
      <c r="AU1068" s="468">
        <f ca="1">IF(AND(AQ1068+AS1068&gt;0,AR1068+AT1068&gt;0),COUNTIF(AU$6:AU1067,"&gt;0")+1,0)</f>
        <v>0</v>
      </c>
    </row>
    <row r="1069" spans="40:47" x14ac:dyDescent="0.15">
      <c r="AN1069" s="468">
        <v>30</v>
      </c>
      <c r="AO1069" s="468">
        <v>2</v>
      </c>
      <c r="AP1069" s="468">
        <v>8</v>
      </c>
      <c r="AQ1069" s="476">
        <f ca="1">IF($AP1069=1,IF(INDIRECT(ADDRESS(($AN1069-1)*3+$AO1069+5,$AP1069+7))="",0,INDIRECT(ADDRESS(($AN1069-1)*3+$AO1069+5,$AP1069+7))),IF(INDIRECT(ADDRESS(($AN1069-1)*3+$AO1069+5,$AP1069+7))="",0,IF(COUNTIF(INDIRECT(ADDRESS(($AN1069-1)*36+($AO1069-1)*12+6,COLUMN())):INDIRECT(ADDRESS(($AN1069-1)*36+($AO1069-1)*12+$AP1069+4,COLUMN())),INDIRECT(ADDRESS(($AN1069-1)*3+$AO1069+5,$AP1069+7)))&gt;=1,0,INDIRECT(ADDRESS(($AN1069-1)*3+$AO1069+5,$AP1069+7)))))</f>
        <v>0</v>
      </c>
      <c r="AR1069" s="468">
        <f ca="1">COUNTIF(INDIRECT("H"&amp;(ROW()+12*(($AN1069-1)*3+$AO1069)-ROW())/12+5):INDIRECT("S"&amp;(ROW()+12*(($AN1069-1)*3+$AO1069)-ROW())/12+5),AQ1069)</f>
        <v>0</v>
      </c>
      <c r="AS1069" s="476">
        <f ca="1">IF($AP1069=1,IF(INDIRECT(ADDRESS(($AN1069-1)*3+$AO1069+5,$AP1069+20))="",0,INDIRECT(ADDRESS(($AN1069-1)*3+$AO1069+5,$AP1069+20))),IF(INDIRECT(ADDRESS(($AN1069-1)*3+$AO1069+5,$AP1069+20))="",0,IF(COUNTIF(INDIRECT(ADDRESS(($AN1069-1)*36+($AO1069-1)*12+6,COLUMN())):INDIRECT(ADDRESS(($AN1069-1)*36+($AO1069-1)*12+$AP1069+4,COLUMN())),INDIRECT(ADDRESS(($AN1069-1)*3+$AO1069+5,$AP1069+20)))&gt;=1,0,INDIRECT(ADDRESS(($AN1069-1)*3+$AO1069+5,$AP1069+20)))))</f>
        <v>0</v>
      </c>
      <c r="AT1069" s="468">
        <f ca="1">COUNTIF(INDIRECT("U"&amp;(ROW()+12*(($AN1069-1)*3+$AO1069)-ROW())/12+5):INDIRECT("AF"&amp;(ROW()+12*(($AN1069-1)*3+$AO1069)-ROW())/12+5),AS1069)</f>
        <v>0</v>
      </c>
      <c r="AU1069" s="468">
        <f ca="1">IF(AND(AQ1069+AS1069&gt;0,AR1069+AT1069&gt;0),COUNTIF(AU$6:AU1068,"&gt;0")+1,0)</f>
        <v>0</v>
      </c>
    </row>
    <row r="1070" spans="40:47" x14ac:dyDescent="0.15">
      <c r="AN1070" s="468">
        <v>30</v>
      </c>
      <c r="AO1070" s="468">
        <v>2</v>
      </c>
      <c r="AP1070" s="468">
        <v>9</v>
      </c>
      <c r="AQ1070" s="476">
        <f ca="1">IF($AP1070=1,IF(INDIRECT(ADDRESS(($AN1070-1)*3+$AO1070+5,$AP1070+7))="",0,INDIRECT(ADDRESS(($AN1070-1)*3+$AO1070+5,$AP1070+7))),IF(INDIRECT(ADDRESS(($AN1070-1)*3+$AO1070+5,$AP1070+7))="",0,IF(COUNTIF(INDIRECT(ADDRESS(($AN1070-1)*36+($AO1070-1)*12+6,COLUMN())):INDIRECT(ADDRESS(($AN1070-1)*36+($AO1070-1)*12+$AP1070+4,COLUMN())),INDIRECT(ADDRESS(($AN1070-1)*3+$AO1070+5,$AP1070+7)))&gt;=1,0,INDIRECT(ADDRESS(($AN1070-1)*3+$AO1070+5,$AP1070+7)))))</f>
        <v>0</v>
      </c>
      <c r="AR1070" s="468">
        <f ca="1">COUNTIF(INDIRECT("H"&amp;(ROW()+12*(($AN1070-1)*3+$AO1070)-ROW())/12+5):INDIRECT("S"&amp;(ROW()+12*(($AN1070-1)*3+$AO1070)-ROW())/12+5),AQ1070)</f>
        <v>0</v>
      </c>
      <c r="AS1070" s="476">
        <f ca="1">IF($AP1070=1,IF(INDIRECT(ADDRESS(($AN1070-1)*3+$AO1070+5,$AP1070+20))="",0,INDIRECT(ADDRESS(($AN1070-1)*3+$AO1070+5,$AP1070+20))),IF(INDIRECT(ADDRESS(($AN1070-1)*3+$AO1070+5,$AP1070+20))="",0,IF(COUNTIF(INDIRECT(ADDRESS(($AN1070-1)*36+($AO1070-1)*12+6,COLUMN())):INDIRECT(ADDRESS(($AN1070-1)*36+($AO1070-1)*12+$AP1070+4,COLUMN())),INDIRECT(ADDRESS(($AN1070-1)*3+$AO1070+5,$AP1070+20)))&gt;=1,0,INDIRECT(ADDRESS(($AN1070-1)*3+$AO1070+5,$AP1070+20)))))</f>
        <v>0</v>
      </c>
      <c r="AT1070" s="468">
        <f ca="1">COUNTIF(INDIRECT("U"&amp;(ROW()+12*(($AN1070-1)*3+$AO1070)-ROW())/12+5):INDIRECT("AF"&amp;(ROW()+12*(($AN1070-1)*3+$AO1070)-ROW())/12+5),AS1070)</f>
        <v>0</v>
      </c>
      <c r="AU1070" s="468">
        <f ca="1">IF(AND(AQ1070+AS1070&gt;0,AR1070+AT1070&gt;0),COUNTIF(AU$6:AU1069,"&gt;0")+1,0)</f>
        <v>0</v>
      </c>
    </row>
    <row r="1071" spans="40:47" x14ac:dyDescent="0.15">
      <c r="AN1071" s="468">
        <v>30</v>
      </c>
      <c r="AO1071" s="468">
        <v>2</v>
      </c>
      <c r="AP1071" s="468">
        <v>10</v>
      </c>
      <c r="AQ1071" s="476">
        <f ca="1">IF($AP1071=1,IF(INDIRECT(ADDRESS(($AN1071-1)*3+$AO1071+5,$AP1071+7))="",0,INDIRECT(ADDRESS(($AN1071-1)*3+$AO1071+5,$AP1071+7))),IF(INDIRECT(ADDRESS(($AN1071-1)*3+$AO1071+5,$AP1071+7))="",0,IF(COUNTIF(INDIRECT(ADDRESS(($AN1071-1)*36+($AO1071-1)*12+6,COLUMN())):INDIRECT(ADDRESS(($AN1071-1)*36+($AO1071-1)*12+$AP1071+4,COLUMN())),INDIRECT(ADDRESS(($AN1071-1)*3+$AO1071+5,$AP1071+7)))&gt;=1,0,INDIRECT(ADDRESS(($AN1071-1)*3+$AO1071+5,$AP1071+7)))))</f>
        <v>0</v>
      </c>
      <c r="AR1071" s="468">
        <f ca="1">COUNTIF(INDIRECT("H"&amp;(ROW()+12*(($AN1071-1)*3+$AO1071)-ROW())/12+5):INDIRECT("S"&amp;(ROW()+12*(($AN1071-1)*3+$AO1071)-ROW())/12+5),AQ1071)</f>
        <v>0</v>
      </c>
      <c r="AS1071" s="476">
        <f ca="1">IF($AP1071=1,IF(INDIRECT(ADDRESS(($AN1071-1)*3+$AO1071+5,$AP1071+20))="",0,INDIRECT(ADDRESS(($AN1071-1)*3+$AO1071+5,$AP1071+20))),IF(INDIRECT(ADDRESS(($AN1071-1)*3+$AO1071+5,$AP1071+20))="",0,IF(COUNTIF(INDIRECT(ADDRESS(($AN1071-1)*36+($AO1071-1)*12+6,COLUMN())):INDIRECT(ADDRESS(($AN1071-1)*36+($AO1071-1)*12+$AP1071+4,COLUMN())),INDIRECT(ADDRESS(($AN1071-1)*3+$AO1071+5,$AP1071+20)))&gt;=1,0,INDIRECT(ADDRESS(($AN1071-1)*3+$AO1071+5,$AP1071+20)))))</f>
        <v>0</v>
      </c>
      <c r="AT1071" s="468">
        <f ca="1">COUNTIF(INDIRECT("U"&amp;(ROW()+12*(($AN1071-1)*3+$AO1071)-ROW())/12+5):INDIRECT("AF"&amp;(ROW()+12*(($AN1071-1)*3+$AO1071)-ROW())/12+5),AS1071)</f>
        <v>0</v>
      </c>
      <c r="AU1071" s="468">
        <f ca="1">IF(AND(AQ1071+AS1071&gt;0,AR1071+AT1071&gt;0),COUNTIF(AU$6:AU1070,"&gt;0")+1,0)</f>
        <v>0</v>
      </c>
    </row>
    <row r="1072" spans="40:47" x14ac:dyDescent="0.15">
      <c r="AN1072" s="468">
        <v>30</v>
      </c>
      <c r="AO1072" s="468">
        <v>2</v>
      </c>
      <c r="AP1072" s="468">
        <v>11</v>
      </c>
      <c r="AQ1072" s="476">
        <f ca="1">IF($AP1072=1,IF(INDIRECT(ADDRESS(($AN1072-1)*3+$AO1072+5,$AP1072+7))="",0,INDIRECT(ADDRESS(($AN1072-1)*3+$AO1072+5,$AP1072+7))),IF(INDIRECT(ADDRESS(($AN1072-1)*3+$AO1072+5,$AP1072+7))="",0,IF(COUNTIF(INDIRECT(ADDRESS(($AN1072-1)*36+($AO1072-1)*12+6,COLUMN())):INDIRECT(ADDRESS(($AN1072-1)*36+($AO1072-1)*12+$AP1072+4,COLUMN())),INDIRECT(ADDRESS(($AN1072-1)*3+$AO1072+5,$AP1072+7)))&gt;=1,0,INDIRECT(ADDRESS(($AN1072-1)*3+$AO1072+5,$AP1072+7)))))</f>
        <v>0</v>
      </c>
      <c r="AR1072" s="468">
        <f ca="1">COUNTIF(INDIRECT("H"&amp;(ROW()+12*(($AN1072-1)*3+$AO1072)-ROW())/12+5):INDIRECT("S"&amp;(ROW()+12*(($AN1072-1)*3+$AO1072)-ROW())/12+5),AQ1072)</f>
        <v>0</v>
      </c>
      <c r="AS1072" s="476">
        <f ca="1">IF($AP1072=1,IF(INDIRECT(ADDRESS(($AN1072-1)*3+$AO1072+5,$AP1072+20))="",0,INDIRECT(ADDRESS(($AN1072-1)*3+$AO1072+5,$AP1072+20))),IF(INDIRECT(ADDRESS(($AN1072-1)*3+$AO1072+5,$AP1072+20))="",0,IF(COUNTIF(INDIRECT(ADDRESS(($AN1072-1)*36+($AO1072-1)*12+6,COLUMN())):INDIRECT(ADDRESS(($AN1072-1)*36+($AO1072-1)*12+$AP1072+4,COLUMN())),INDIRECT(ADDRESS(($AN1072-1)*3+$AO1072+5,$AP1072+20)))&gt;=1,0,INDIRECT(ADDRESS(($AN1072-1)*3+$AO1072+5,$AP1072+20)))))</f>
        <v>0</v>
      </c>
      <c r="AT1072" s="468">
        <f ca="1">COUNTIF(INDIRECT("U"&amp;(ROW()+12*(($AN1072-1)*3+$AO1072)-ROW())/12+5):INDIRECT("AF"&amp;(ROW()+12*(($AN1072-1)*3+$AO1072)-ROW())/12+5),AS1072)</f>
        <v>0</v>
      </c>
      <c r="AU1072" s="468">
        <f ca="1">IF(AND(AQ1072+AS1072&gt;0,AR1072+AT1072&gt;0),COUNTIF(AU$6:AU1071,"&gt;0")+1,0)</f>
        <v>0</v>
      </c>
    </row>
    <row r="1073" spans="40:47" x14ac:dyDescent="0.15">
      <c r="AN1073" s="468">
        <v>30</v>
      </c>
      <c r="AO1073" s="468">
        <v>2</v>
      </c>
      <c r="AP1073" s="468">
        <v>12</v>
      </c>
      <c r="AQ1073" s="476">
        <f ca="1">IF($AP1073=1,IF(INDIRECT(ADDRESS(($AN1073-1)*3+$AO1073+5,$AP1073+7))="",0,INDIRECT(ADDRESS(($AN1073-1)*3+$AO1073+5,$AP1073+7))),IF(INDIRECT(ADDRESS(($AN1073-1)*3+$AO1073+5,$AP1073+7))="",0,IF(COUNTIF(INDIRECT(ADDRESS(($AN1073-1)*36+($AO1073-1)*12+6,COLUMN())):INDIRECT(ADDRESS(($AN1073-1)*36+($AO1073-1)*12+$AP1073+4,COLUMN())),INDIRECT(ADDRESS(($AN1073-1)*3+$AO1073+5,$AP1073+7)))&gt;=1,0,INDIRECT(ADDRESS(($AN1073-1)*3+$AO1073+5,$AP1073+7)))))</f>
        <v>0</v>
      </c>
      <c r="AR1073" s="468">
        <f ca="1">COUNTIF(INDIRECT("H"&amp;(ROW()+12*(($AN1073-1)*3+$AO1073)-ROW())/12+5):INDIRECT("S"&amp;(ROW()+12*(($AN1073-1)*3+$AO1073)-ROW())/12+5),AQ1073)</f>
        <v>0</v>
      </c>
      <c r="AS1073" s="476">
        <f ca="1">IF($AP1073=1,IF(INDIRECT(ADDRESS(($AN1073-1)*3+$AO1073+5,$AP1073+20))="",0,INDIRECT(ADDRESS(($AN1073-1)*3+$AO1073+5,$AP1073+20))),IF(INDIRECT(ADDRESS(($AN1073-1)*3+$AO1073+5,$AP1073+20))="",0,IF(COUNTIF(INDIRECT(ADDRESS(($AN1073-1)*36+($AO1073-1)*12+6,COLUMN())):INDIRECT(ADDRESS(($AN1073-1)*36+($AO1073-1)*12+$AP1073+4,COLUMN())),INDIRECT(ADDRESS(($AN1073-1)*3+$AO1073+5,$AP1073+20)))&gt;=1,0,INDIRECT(ADDRESS(($AN1073-1)*3+$AO1073+5,$AP1073+20)))))</f>
        <v>0</v>
      </c>
      <c r="AT1073" s="468">
        <f ca="1">COUNTIF(INDIRECT("U"&amp;(ROW()+12*(($AN1073-1)*3+$AO1073)-ROW())/12+5):INDIRECT("AF"&amp;(ROW()+12*(($AN1073-1)*3+$AO1073)-ROW())/12+5),AS1073)</f>
        <v>0</v>
      </c>
      <c r="AU1073" s="468">
        <f ca="1">IF(AND(AQ1073+AS1073&gt;0,AR1073+AT1073&gt;0),COUNTIF(AU$6:AU1072,"&gt;0")+1,0)</f>
        <v>0</v>
      </c>
    </row>
    <row r="1074" spans="40:47" x14ac:dyDescent="0.15">
      <c r="AN1074" s="468">
        <v>30</v>
      </c>
      <c r="AO1074" s="468">
        <v>3</v>
      </c>
      <c r="AP1074" s="468">
        <v>1</v>
      </c>
      <c r="AQ1074" s="476">
        <f ca="1">IF($AP1074=1,IF(INDIRECT(ADDRESS(($AN1074-1)*3+$AO1074+5,$AP1074+7))="",0,INDIRECT(ADDRESS(($AN1074-1)*3+$AO1074+5,$AP1074+7))),IF(INDIRECT(ADDRESS(($AN1074-1)*3+$AO1074+5,$AP1074+7))="",0,IF(COUNTIF(INDIRECT(ADDRESS(($AN1074-1)*36+($AO1074-1)*12+6,COLUMN())):INDIRECT(ADDRESS(($AN1074-1)*36+($AO1074-1)*12+$AP1074+4,COLUMN())),INDIRECT(ADDRESS(($AN1074-1)*3+$AO1074+5,$AP1074+7)))&gt;=1,0,INDIRECT(ADDRESS(($AN1074-1)*3+$AO1074+5,$AP1074+7)))))</f>
        <v>0</v>
      </c>
      <c r="AR1074" s="468">
        <f ca="1">COUNTIF(INDIRECT("H"&amp;(ROW()+12*(($AN1074-1)*3+$AO1074)-ROW())/12+5):INDIRECT("S"&amp;(ROW()+12*(($AN1074-1)*3+$AO1074)-ROW())/12+5),AQ1074)</f>
        <v>0</v>
      </c>
      <c r="AS1074" s="476">
        <f ca="1">IF($AP1074=1,IF(INDIRECT(ADDRESS(($AN1074-1)*3+$AO1074+5,$AP1074+20))="",0,INDIRECT(ADDRESS(($AN1074-1)*3+$AO1074+5,$AP1074+20))),IF(INDIRECT(ADDRESS(($AN1074-1)*3+$AO1074+5,$AP1074+20))="",0,IF(COUNTIF(INDIRECT(ADDRESS(($AN1074-1)*36+($AO1074-1)*12+6,COLUMN())):INDIRECT(ADDRESS(($AN1074-1)*36+($AO1074-1)*12+$AP1074+4,COLUMN())),INDIRECT(ADDRESS(($AN1074-1)*3+$AO1074+5,$AP1074+20)))&gt;=1,0,INDIRECT(ADDRESS(($AN1074-1)*3+$AO1074+5,$AP1074+20)))))</f>
        <v>0</v>
      </c>
      <c r="AT1074" s="468">
        <f ca="1">COUNTIF(INDIRECT("U"&amp;(ROW()+12*(($AN1074-1)*3+$AO1074)-ROW())/12+5):INDIRECT("AF"&amp;(ROW()+12*(($AN1074-1)*3+$AO1074)-ROW())/12+5),AS1074)</f>
        <v>0</v>
      </c>
      <c r="AU1074" s="468">
        <f ca="1">IF(AND(AQ1074+AS1074&gt;0,AR1074+AT1074&gt;0),COUNTIF(AU$6:AU1073,"&gt;0")+1,0)</f>
        <v>0</v>
      </c>
    </row>
    <row r="1075" spans="40:47" x14ac:dyDescent="0.15">
      <c r="AN1075" s="468">
        <v>30</v>
      </c>
      <c r="AO1075" s="468">
        <v>3</v>
      </c>
      <c r="AP1075" s="468">
        <v>2</v>
      </c>
      <c r="AQ1075" s="476">
        <f ca="1">IF($AP1075=1,IF(INDIRECT(ADDRESS(($AN1075-1)*3+$AO1075+5,$AP1075+7))="",0,INDIRECT(ADDRESS(($AN1075-1)*3+$AO1075+5,$AP1075+7))),IF(INDIRECT(ADDRESS(($AN1075-1)*3+$AO1075+5,$AP1075+7))="",0,IF(COUNTIF(INDIRECT(ADDRESS(($AN1075-1)*36+($AO1075-1)*12+6,COLUMN())):INDIRECT(ADDRESS(($AN1075-1)*36+($AO1075-1)*12+$AP1075+4,COLUMN())),INDIRECT(ADDRESS(($AN1075-1)*3+$AO1075+5,$AP1075+7)))&gt;=1,0,INDIRECT(ADDRESS(($AN1075-1)*3+$AO1075+5,$AP1075+7)))))</f>
        <v>0</v>
      </c>
      <c r="AR1075" s="468">
        <f ca="1">COUNTIF(INDIRECT("H"&amp;(ROW()+12*(($AN1075-1)*3+$AO1075)-ROW())/12+5):INDIRECT("S"&amp;(ROW()+12*(($AN1075-1)*3+$AO1075)-ROW())/12+5),AQ1075)</f>
        <v>0</v>
      </c>
      <c r="AS1075" s="476">
        <f ca="1">IF($AP1075=1,IF(INDIRECT(ADDRESS(($AN1075-1)*3+$AO1075+5,$AP1075+20))="",0,INDIRECT(ADDRESS(($AN1075-1)*3+$AO1075+5,$AP1075+20))),IF(INDIRECT(ADDRESS(($AN1075-1)*3+$AO1075+5,$AP1075+20))="",0,IF(COUNTIF(INDIRECT(ADDRESS(($AN1075-1)*36+($AO1075-1)*12+6,COLUMN())):INDIRECT(ADDRESS(($AN1075-1)*36+($AO1075-1)*12+$AP1075+4,COLUMN())),INDIRECT(ADDRESS(($AN1075-1)*3+$AO1075+5,$AP1075+20)))&gt;=1,0,INDIRECT(ADDRESS(($AN1075-1)*3+$AO1075+5,$AP1075+20)))))</f>
        <v>0</v>
      </c>
      <c r="AT1075" s="468">
        <f ca="1">COUNTIF(INDIRECT("U"&amp;(ROW()+12*(($AN1075-1)*3+$AO1075)-ROW())/12+5):INDIRECT("AF"&amp;(ROW()+12*(($AN1075-1)*3+$AO1075)-ROW())/12+5),AS1075)</f>
        <v>0</v>
      </c>
      <c r="AU1075" s="468">
        <f ca="1">IF(AND(AQ1075+AS1075&gt;0,AR1075+AT1075&gt;0),COUNTIF(AU$6:AU1074,"&gt;0")+1,0)</f>
        <v>0</v>
      </c>
    </row>
    <row r="1076" spans="40:47" x14ac:dyDescent="0.15">
      <c r="AN1076" s="468">
        <v>30</v>
      </c>
      <c r="AO1076" s="468">
        <v>3</v>
      </c>
      <c r="AP1076" s="468">
        <v>3</v>
      </c>
      <c r="AQ1076" s="476">
        <f ca="1">IF($AP1076=1,IF(INDIRECT(ADDRESS(($AN1076-1)*3+$AO1076+5,$AP1076+7))="",0,INDIRECT(ADDRESS(($AN1076-1)*3+$AO1076+5,$AP1076+7))),IF(INDIRECT(ADDRESS(($AN1076-1)*3+$AO1076+5,$AP1076+7))="",0,IF(COUNTIF(INDIRECT(ADDRESS(($AN1076-1)*36+($AO1076-1)*12+6,COLUMN())):INDIRECT(ADDRESS(($AN1076-1)*36+($AO1076-1)*12+$AP1076+4,COLUMN())),INDIRECT(ADDRESS(($AN1076-1)*3+$AO1076+5,$AP1076+7)))&gt;=1,0,INDIRECT(ADDRESS(($AN1076-1)*3+$AO1076+5,$AP1076+7)))))</f>
        <v>0</v>
      </c>
      <c r="AR1076" s="468">
        <f ca="1">COUNTIF(INDIRECT("H"&amp;(ROW()+12*(($AN1076-1)*3+$AO1076)-ROW())/12+5):INDIRECT("S"&amp;(ROW()+12*(($AN1076-1)*3+$AO1076)-ROW())/12+5),AQ1076)</f>
        <v>0</v>
      </c>
      <c r="AS1076" s="476">
        <f ca="1">IF($AP1076=1,IF(INDIRECT(ADDRESS(($AN1076-1)*3+$AO1076+5,$AP1076+20))="",0,INDIRECT(ADDRESS(($AN1076-1)*3+$AO1076+5,$AP1076+20))),IF(INDIRECT(ADDRESS(($AN1076-1)*3+$AO1076+5,$AP1076+20))="",0,IF(COUNTIF(INDIRECT(ADDRESS(($AN1076-1)*36+($AO1076-1)*12+6,COLUMN())):INDIRECT(ADDRESS(($AN1076-1)*36+($AO1076-1)*12+$AP1076+4,COLUMN())),INDIRECT(ADDRESS(($AN1076-1)*3+$AO1076+5,$AP1076+20)))&gt;=1,0,INDIRECT(ADDRESS(($AN1076-1)*3+$AO1076+5,$AP1076+20)))))</f>
        <v>0</v>
      </c>
      <c r="AT1076" s="468">
        <f ca="1">COUNTIF(INDIRECT("U"&amp;(ROW()+12*(($AN1076-1)*3+$AO1076)-ROW())/12+5):INDIRECT("AF"&amp;(ROW()+12*(($AN1076-1)*3+$AO1076)-ROW())/12+5),AS1076)</f>
        <v>0</v>
      </c>
      <c r="AU1076" s="468">
        <f ca="1">IF(AND(AQ1076+AS1076&gt;0,AR1076+AT1076&gt;0),COUNTIF(AU$6:AU1075,"&gt;0")+1,0)</f>
        <v>0</v>
      </c>
    </row>
    <row r="1077" spans="40:47" x14ac:dyDescent="0.15">
      <c r="AN1077" s="468">
        <v>30</v>
      </c>
      <c r="AO1077" s="468">
        <v>3</v>
      </c>
      <c r="AP1077" s="468">
        <v>4</v>
      </c>
      <c r="AQ1077" s="476">
        <f ca="1">IF($AP1077=1,IF(INDIRECT(ADDRESS(($AN1077-1)*3+$AO1077+5,$AP1077+7))="",0,INDIRECT(ADDRESS(($AN1077-1)*3+$AO1077+5,$AP1077+7))),IF(INDIRECT(ADDRESS(($AN1077-1)*3+$AO1077+5,$AP1077+7))="",0,IF(COUNTIF(INDIRECT(ADDRESS(($AN1077-1)*36+($AO1077-1)*12+6,COLUMN())):INDIRECT(ADDRESS(($AN1077-1)*36+($AO1077-1)*12+$AP1077+4,COLUMN())),INDIRECT(ADDRESS(($AN1077-1)*3+$AO1077+5,$AP1077+7)))&gt;=1,0,INDIRECT(ADDRESS(($AN1077-1)*3+$AO1077+5,$AP1077+7)))))</f>
        <v>0</v>
      </c>
      <c r="AR1077" s="468">
        <f ca="1">COUNTIF(INDIRECT("H"&amp;(ROW()+12*(($AN1077-1)*3+$AO1077)-ROW())/12+5):INDIRECT("S"&amp;(ROW()+12*(($AN1077-1)*3+$AO1077)-ROW())/12+5),AQ1077)</f>
        <v>0</v>
      </c>
      <c r="AS1077" s="476">
        <f ca="1">IF($AP1077=1,IF(INDIRECT(ADDRESS(($AN1077-1)*3+$AO1077+5,$AP1077+20))="",0,INDIRECT(ADDRESS(($AN1077-1)*3+$AO1077+5,$AP1077+20))),IF(INDIRECT(ADDRESS(($AN1077-1)*3+$AO1077+5,$AP1077+20))="",0,IF(COUNTIF(INDIRECT(ADDRESS(($AN1077-1)*36+($AO1077-1)*12+6,COLUMN())):INDIRECT(ADDRESS(($AN1077-1)*36+($AO1077-1)*12+$AP1077+4,COLUMN())),INDIRECT(ADDRESS(($AN1077-1)*3+$AO1077+5,$AP1077+20)))&gt;=1,0,INDIRECT(ADDRESS(($AN1077-1)*3+$AO1077+5,$AP1077+20)))))</f>
        <v>0</v>
      </c>
      <c r="AT1077" s="468">
        <f ca="1">COUNTIF(INDIRECT("U"&amp;(ROW()+12*(($AN1077-1)*3+$AO1077)-ROW())/12+5):INDIRECT("AF"&amp;(ROW()+12*(($AN1077-1)*3+$AO1077)-ROW())/12+5),AS1077)</f>
        <v>0</v>
      </c>
      <c r="AU1077" s="468">
        <f ca="1">IF(AND(AQ1077+AS1077&gt;0,AR1077+AT1077&gt;0),COUNTIF(AU$6:AU1076,"&gt;0")+1,0)</f>
        <v>0</v>
      </c>
    </row>
    <row r="1078" spans="40:47" x14ac:dyDescent="0.15">
      <c r="AN1078" s="468">
        <v>30</v>
      </c>
      <c r="AO1078" s="468">
        <v>3</v>
      </c>
      <c r="AP1078" s="468">
        <v>5</v>
      </c>
      <c r="AQ1078" s="476">
        <f ca="1">IF($AP1078=1,IF(INDIRECT(ADDRESS(($AN1078-1)*3+$AO1078+5,$AP1078+7))="",0,INDIRECT(ADDRESS(($AN1078-1)*3+$AO1078+5,$AP1078+7))),IF(INDIRECT(ADDRESS(($AN1078-1)*3+$AO1078+5,$AP1078+7))="",0,IF(COUNTIF(INDIRECT(ADDRESS(($AN1078-1)*36+($AO1078-1)*12+6,COLUMN())):INDIRECT(ADDRESS(($AN1078-1)*36+($AO1078-1)*12+$AP1078+4,COLUMN())),INDIRECT(ADDRESS(($AN1078-1)*3+$AO1078+5,$AP1078+7)))&gt;=1,0,INDIRECT(ADDRESS(($AN1078-1)*3+$AO1078+5,$AP1078+7)))))</f>
        <v>0</v>
      </c>
      <c r="AR1078" s="468">
        <f ca="1">COUNTIF(INDIRECT("H"&amp;(ROW()+12*(($AN1078-1)*3+$AO1078)-ROW())/12+5):INDIRECT("S"&amp;(ROW()+12*(($AN1078-1)*3+$AO1078)-ROW())/12+5),AQ1078)</f>
        <v>0</v>
      </c>
      <c r="AS1078" s="476">
        <f ca="1">IF($AP1078=1,IF(INDIRECT(ADDRESS(($AN1078-1)*3+$AO1078+5,$AP1078+20))="",0,INDIRECT(ADDRESS(($AN1078-1)*3+$AO1078+5,$AP1078+20))),IF(INDIRECT(ADDRESS(($AN1078-1)*3+$AO1078+5,$AP1078+20))="",0,IF(COUNTIF(INDIRECT(ADDRESS(($AN1078-1)*36+($AO1078-1)*12+6,COLUMN())):INDIRECT(ADDRESS(($AN1078-1)*36+($AO1078-1)*12+$AP1078+4,COLUMN())),INDIRECT(ADDRESS(($AN1078-1)*3+$AO1078+5,$AP1078+20)))&gt;=1,0,INDIRECT(ADDRESS(($AN1078-1)*3+$AO1078+5,$AP1078+20)))))</f>
        <v>0</v>
      </c>
      <c r="AT1078" s="468">
        <f ca="1">COUNTIF(INDIRECT("U"&amp;(ROW()+12*(($AN1078-1)*3+$AO1078)-ROW())/12+5):INDIRECT("AF"&amp;(ROW()+12*(($AN1078-1)*3+$AO1078)-ROW())/12+5),AS1078)</f>
        <v>0</v>
      </c>
      <c r="AU1078" s="468">
        <f ca="1">IF(AND(AQ1078+AS1078&gt;0,AR1078+AT1078&gt;0),COUNTIF(AU$6:AU1077,"&gt;0")+1,0)</f>
        <v>0</v>
      </c>
    </row>
    <row r="1079" spans="40:47" x14ac:dyDescent="0.15">
      <c r="AN1079" s="468">
        <v>30</v>
      </c>
      <c r="AO1079" s="468">
        <v>3</v>
      </c>
      <c r="AP1079" s="468">
        <v>6</v>
      </c>
      <c r="AQ1079" s="476">
        <f ca="1">IF($AP1079=1,IF(INDIRECT(ADDRESS(($AN1079-1)*3+$AO1079+5,$AP1079+7))="",0,INDIRECT(ADDRESS(($AN1079-1)*3+$AO1079+5,$AP1079+7))),IF(INDIRECT(ADDRESS(($AN1079-1)*3+$AO1079+5,$AP1079+7))="",0,IF(COUNTIF(INDIRECT(ADDRESS(($AN1079-1)*36+($AO1079-1)*12+6,COLUMN())):INDIRECT(ADDRESS(($AN1079-1)*36+($AO1079-1)*12+$AP1079+4,COLUMN())),INDIRECT(ADDRESS(($AN1079-1)*3+$AO1079+5,$AP1079+7)))&gt;=1,0,INDIRECT(ADDRESS(($AN1079-1)*3+$AO1079+5,$AP1079+7)))))</f>
        <v>0</v>
      </c>
      <c r="AR1079" s="468">
        <f ca="1">COUNTIF(INDIRECT("H"&amp;(ROW()+12*(($AN1079-1)*3+$AO1079)-ROW())/12+5):INDIRECT("S"&amp;(ROW()+12*(($AN1079-1)*3+$AO1079)-ROW())/12+5),AQ1079)</f>
        <v>0</v>
      </c>
      <c r="AS1079" s="476">
        <f ca="1">IF($AP1079=1,IF(INDIRECT(ADDRESS(($AN1079-1)*3+$AO1079+5,$AP1079+20))="",0,INDIRECT(ADDRESS(($AN1079-1)*3+$AO1079+5,$AP1079+20))),IF(INDIRECT(ADDRESS(($AN1079-1)*3+$AO1079+5,$AP1079+20))="",0,IF(COUNTIF(INDIRECT(ADDRESS(($AN1079-1)*36+($AO1079-1)*12+6,COLUMN())):INDIRECT(ADDRESS(($AN1079-1)*36+($AO1079-1)*12+$AP1079+4,COLUMN())),INDIRECT(ADDRESS(($AN1079-1)*3+$AO1079+5,$AP1079+20)))&gt;=1,0,INDIRECT(ADDRESS(($AN1079-1)*3+$AO1079+5,$AP1079+20)))))</f>
        <v>0</v>
      </c>
      <c r="AT1079" s="468">
        <f ca="1">COUNTIF(INDIRECT("U"&amp;(ROW()+12*(($AN1079-1)*3+$AO1079)-ROW())/12+5):INDIRECT("AF"&amp;(ROW()+12*(($AN1079-1)*3+$AO1079)-ROW())/12+5),AS1079)</f>
        <v>0</v>
      </c>
      <c r="AU1079" s="468">
        <f ca="1">IF(AND(AQ1079+AS1079&gt;0,AR1079+AT1079&gt;0),COUNTIF(AU$6:AU1078,"&gt;0")+1,0)</f>
        <v>0</v>
      </c>
    </row>
    <row r="1080" spans="40:47" x14ac:dyDescent="0.15">
      <c r="AN1080" s="468">
        <v>30</v>
      </c>
      <c r="AO1080" s="468">
        <v>3</v>
      </c>
      <c r="AP1080" s="468">
        <v>7</v>
      </c>
      <c r="AQ1080" s="476">
        <f ca="1">IF($AP1080=1,IF(INDIRECT(ADDRESS(($AN1080-1)*3+$AO1080+5,$AP1080+7))="",0,INDIRECT(ADDRESS(($AN1080-1)*3+$AO1080+5,$AP1080+7))),IF(INDIRECT(ADDRESS(($AN1080-1)*3+$AO1080+5,$AP1080+7))="",0,IF(COUNTIF(INDIRECT(ADDRESS(($AN1080-1)*36+($AO1080-1)*12+6,COLUMN())):INDIRECT(ADDRESS(($AN1080-1)*36+($AO1080-1)*12+$AP1080+4,COLUMN())),INDIRECT(ADDRESS(($AN1080-1)*3+$AO1080+5,$AP1080+7)))&gt;=1,0,INDIRECT(ADDRESS(($AN1080-1)*3+$AO1080+5,$AP1080+7)))))</f>
        <v>0</v>
      </c>
      <c r="AR1080" s="468">
        <f ca="1">COUNTIF(INDIRECT("H"&amp;(ROW()+12*(($AN1080-1)*3+$AO1080)-ROW())/12+5):INDIRECT("S"&amp;(ROW()+12*(($AN1080-1)*3+$AO1080)-ROW())/12+5),AQ1080)</f>
        <v>0</v>
      </c>
      <c r="AS1080" s="476">
        <f ca="1">IF($AP1080=1,IF(INDIRECT(ADDRESS(($AN1080-1)*3+$AO1080+5,$AP1080+20))="",0,INDIRECT(ADDRESS(($AN1080-1)*3+$AO1080+5,$AP1080+20))),IF(INDIRECT(ADDRESS(($AN1080-1)*3+$AO1080+5,$AP1080+20))="",0,IF(COUNTIF(INDIRECT(ADDRESS(($AN1080-1)*36+($AO1080-1)*12+6,COLUMN())):INDIRECT(ADDRESS(($AN1080-1)*36+($AO1080-1)*12+$AP1080+4,COLUMN())),INDIRECT(ADDRESS(($AN1080-1)*3+$AO1080+5,$AP1080+20)))&gt;=1,0,INDIRECT(ADDRESS(($AN1080-1)*3+$AO1080+5,$AP1080+20)))))</f>
        <v>0</v>
      </c>
      <c r="AT1080" s="468">
        <f ca="1">COUNTIF(INDIRECT("U"&amp;(ROW()+12*(($AN1080-1)*3+$AO1080)-ROW())/12+5):INDIRECT("AF"&amp;(ROW()+12*(($AN1080-1)*3+$AO1080)-ROW())/12+5),AS1080)</f>
        <v>0</v>
      </c>
      <c r="AU1080" s="468">
        <f ca="1">IF(AND(AQ1080+AS1080&gt;0,AR1080+AT1080&gt;0),COUNTIF(AU$6:AU1079,"&gt;0")+1,0)</f>
        <v>0</v>
      </c>
    </row>
    <row r="1081" spans="40:47" x14ac:dyDescent="0.15">
      <c r="AN1081" s="468">
        <v>30</v>
      </c>
      <c r="AO1081" s="468">
        <v>3</v>
      </c>
      <c r="AP1081" s="468">
        <v>8</v>
      </c>
      <c r="AQ1081" s="476">
        <f ca="1">IF($AP1081=1,IF(INDIRECT(ADDRESS(($AN1081-1)*3+$AO1081+5,$AP1081+7))="",0,INDIRECT(ADDRESS(($AN1081-1)*3+$AO1081+5,$AP1081+7))),IF(INDIRECT(ADDRESS(($AN1081-1)*3+$AO1081+5,$AP1081+7))="",0,IF(COUNTIF(INDIRECT(ADDRESS(($AN1081-1)*36+($AO1081-1)*12+6,COLUMN())):INDIRECT(ADDRESS(($AN1081-1)*36+($AO1081-1)*12+$AP1081+4,COLUMN())),INDIRECT(ADDRESS(($AN1081-1)*3+$AO1081+5,$AP1081+7)))&gt;=1,0,INDIRECT(ADDRESS(($AN1081-1)*3+$AO1081+5,$AP1081+7)))))</f>
        <v>0</v>
      </c>
      <c r="AR1081" s="468">
        <f ca="1">COUNTIF(INDIRECT("H"&amp;(ROW()+12*(($AN1081-1)*3+$AO1081)-ROW())/12+5):INDIRECT("S"&amp;(ROW()+12*(($AN1081-1)*3+$AO1081)-ROW())/12+5),AQ1081)</f>
        <v>0</v>
      </c>
      <c r="AS1081" s="476">
        <f ca="1">IF($AP1081=1,IF(INDIRECT(ADDRESS(($AN1081-1)*3+$AO1081+5,$AP1081+20))="",0,INDIRECT(ADDRESS(($AN1081-1)*3+$AO1081+5,$AP1081+20))),IF(INDIRECT(ADDRESS(($AN1081-1)*3+$AO1081+5,$AP1081+20))="",0,IF(COUNTIF(INDIRECT(ADDRESS(($AN1081-1)*36+($AO1081-1)*12+6,COLUMN())):INDIRECT(ADDRESS(($AN1081-1)*36+($AO1081-1)*12+$AP1081+4,COLUMN())),INDIRECT(ADDRESS(($AN1081-1)*3+$AO1081+5,$AP1081+20)))&gt;=1,0,INDIRECT(ADDRESS(($AN1081-1)*3+$AO1081+5,$AP1081+20)))))</f>
        <v>0</v>
      </c>
      <c r="AT1081" s="468">
        <f ca="1">COUNTIF(INDIRECT("U"&amp;(ROW()+12*(($AN1081-1)*3+$AO1081)-ROW())/12+5):INDIRECT("AF"&amp;(ROW()+12*(($AN1081-1)*3+$AO1081)-ROW())/12+5),AS1081)</f>
        <v>0</v>
      </c>
      <c r="AU1081" s="468">
        <f ca="1">IF(AND(AQ1081+AS1081&gt;0,AR1081+AT1081&gt;0),COUNTIF(AU$6:AU1080,"&gt;0")+1,0)</f>
        <v>0</v>
      </c>
    </row>
    <row r="1082" spans="40:47" x14ac:dyDescent="0.15">
      <c r="AN1082" s="468">
        <v>30</v>
      </c>
      <c r="AO1082" s="468">
        <v>3</v>
      </c>
      <c r="AP1082" s="468">
        <v>9</v>
      </c>
      <c r="AQ1082" s="476">
        <f ca="1">IF($AP1082=1,IF(INDIRECT(ADDRESS(($AN1082-1)*3+$AO1082+5,$AP1082+7))="",0,INDIRECT(ADDRESS(($AN1082-1)*3+$AO1082+5,$AP1082+7))),IF(INDIRECT(ADDRESS(($AN1082-1)*3+$AO1082+5,$AP1082+7))="",0,IF(COUNTIF(INDIRECT(ADDRESS(($AN1082-1)*36+($AO1082-1)*12+6,COLUMN())):INDIRECT(ADDRESS(($AN1082-1)*36+($AO1082-1)*12+$AP1082+4,COLUMN())),INDIRECT(ADDRESS(($AN1082-1)*3+$AO1082+5,$AP1082+7)))&gt;=1,0,INDIRECT(ADDRESS(($AN1082-1)*3+$AO1082+5,$AP1082+7)))))</f>
        <v>0</v>
      </c>
      <c r="AR1082" s="468">
        <f ca="1">COUNTIF(INDIRECT("H"&amp;(ROW()+12*(($AN1082-1)*3+$AO1082)-ROW())/12+5):INDIRECT("S"&amp;(ROW()+12*(($AN1082-1)*3+$AO1082)-ROW())/12+5),AQ1082)</f>
        <v>0</v>
      </c>
      <c r="AS1082" s="476">
        <f ca="1">IF($AP1082=1,IF(INDIRECT(ADDRESS(($AN1082-1)*3+$AO1082+5,$AP1082+20))="",0,INDIRECT(ADDRESS(($AN1082-1)*3+$AO1082+5,$AP1082+20))),IF(INDIRECT(ADDRESS(($AN1082-1)*3+$AO1082+5,$AP1082+20))="",0,IF(COUNTIF(INDIRECT(ADDRESS(($AN1082-1)*36+($AO1082-1)*12+6,COLUMN())):INDIRECT(ADDRESS(($AN1082-1)*36+($AO1082-1)*12+$AP1082+4,COLUMN())),INDIRECT(ADDRESS(($AN1082-1)*3+$AO1082+5,$AP1082+20)))&gt;=1,0,INDIRECT(ADDRESS(($AN1082-1)*3+$AO1082+5,$AP1082+20)))))</f>
        <v>0</v>
      </c>
      <c r="AT1082" s="468">
        <f ca="1">COUNTIF(INDIRECT("U"&amp;(ROW()+12*(($AN1082-1)*3+$AO1082)-ROW())/12+5):INDIRECT("AF"&amp;(ROW()+12*(($AN1082-1)*3+$AO1082)-ROW())/12+5),AS1082)</f>
        <v>0</v>
      </c>
      <c r="AU1082" s="468">
        <f ca="1">IF(AND(AQ1082+AS1082&gt;0,AR1082+AT1082&gt;0),COUNTIF(AU$6:AU1081,"&gt;0")+1,0)</f>
        <v>0</v>
      </c>
    </row>
    <row r="1083" spans="40:47" x14ac:dyDescent="0.15">
      <c r="AN1083" s="468">
        <v>30</v>
      </c>
      <c r="AO1083" s="468">
        <v>3</v>
      </c>
      <c r="AP1083" s="468">
        <v>10</v>
      </c>
      <c r="AQ1083" s="476">
        <f ca="1">IF($AP1083=1,IF(INDIRECT(ADDRESS(($AN1083-1)*3+$AO1083+5,$AP1083+7))="",0,INDIRECT(ADDRESS(($AN1083-1)*3+$AO1083+5,$AP1083+7))),IF(INDIRECT(ADDRESS(($AN1083-1)*3+$AO1083+5,$AP1083+7))="",0,IF(COUNTIF(INDIRECT(ADDRESS(($AN1083-1)*36+($AO1083-1)*12+6,COLUMN())):INDIRECT(ADDRESS(($AN1083-1)*36+($AO1083-1)*12+$AP1083+4,COLUMN())),INDIRECT(ADDRESS(($AN1083-1)*3+$AO1083+5,$AP1083+7)))&gt;=1,0,INDIRECT(ADDRESS(($AN1083-1)*3+$AO1083+5,$AP1083+7)))))</f>
        <v>0</v>
      </c>
      <c r="AR1083" s="468">
        <f ca="1">COUNTIF(INDIRECT("H"&amp;(ROW()+12*(($AN1083-1)*3+$AO1083)-ROW())/12+5):INDIRECT("S"&amp;(ROW()+12*(($AN1083-1)*3+$AO1083)-ROW())/12+5),AQ1083)</f>
        <v>0</v>
      </c>
      <c r="AS1083" s="476">
        <f ca="1">IF($AP1083=1,IF(INDIRECT(ADDRESS(($AN1083-1)*3+$AO1083+5,$AP1083+20))="",0,INDIRECT(ADDRESS(($AN1083-1)*3+$AO1083+5,$AP1083+20))),IF(INDIRECT(ADDRESS(($AN1083-1)*3+$AO1083+5,$AP1083+20))="",0,IF(COUNTIF(INDIRECT(ADDRESS(($AN1083-1)*36+($AO1083-1)*12+6,COLUMN())):INDIRECT(ADDRESS(($AN1083-1)*36+($AO1083-1)*12+$AP1083+4,COLUMN())),INDIRECT(ADDRESS(($AN1083-1)*3+$AO1083+5,$AP1083+20)))&gt;=1,0,INDIRECT(ADDRESS(($AN1083-1)*3+$AO1083+5,$AP1083+20)))))</f>
        <v>0</v>
      </c>
      <c r="AT1083" s="468">
        <f ca="1">COUNTIF(INDIRECT("U"&amp;(ROW()+12*(($AN1083-1)*3+$AO1083)-ROW())/12+5):INDIRECT("AF"&amp;(ROW()+12*(($AN1083-1)*3+$AO1083)-ROW())/12+5),AS1083)</f>
        <v>0</v>
      </c>
      <c r="AU1083" s="468">
        <f ca="1">IF(AND(AQ1083+AS1083&gt;0,AR1083+AT1083&gt;0),COUNTIF(AU$6:AU1082,"&gt;0")+1,0)</f>
        <v>0</v>
      </c>
    </row>
    <row r="1084" spans="40:47" x14ac:dyDescent="0.15">
      <c r="AN1084" s="468">
        <v>30</v>
      </c>
      <c r="AO1084" s="468">
        <v>3</v>
      </c>
      <c r="AP1084" s="468">
        <v>11</v>
      </c>
      <c r="AQ1084" s="476">
        <f ca="1">IF($AP1084=1,IF(INDIRECT(ADDRESS(($AN1084-1)*3+$AO1084+5,$AP1084+7))="",0,INDIRECT(ADDRESS(($AN1084-1)*3+$AO1084+5,$AP1084+7))),IF(INDIRECT(ADDRESS(($AN1084-1)*3+$AO1084+5,$AP1084+7))="",0,IF(COUNTIF(INDIRECT(ADDRESS(($AN1084-1)*36+($AO1084-1)*12+6,COLUMN())):INDIRECT(ADDRESS(($AN1084-1)*36+($AO1084-1)*12+$AP1084+4,COLUMN())),INDIRECT(ADDRESS(($AN1084-1)*3+$AO1084+5,$AP1084+7)))&gt;=1,0,INDIRECT(ADDRESS(($AN1084-1)*3+$AO1084+5,$AP1084+7)))))</f>
        <v>0</v>
      </c>
      <c r="AR1084" s="468">
        <f ca="1">COUNTIF(INDIRECT("H"&amp;(ROW()+12*(($AN1084-1)*3+$AO1084)-ROW())/12+5):INDIRECT("S"&amp;(ROW()+12*(($AN1084-1)*3+$AO1084)-ROW())/12+5),AQ1084)</f>
        <v>0</v>
      </c>
      <c r="AS1084" s="476">
        <f ca="1">IF($AP1084=1,IF(INDIRECT(ADDRESS(($AN1084-1)*3+$AO1084+5,$AP1084+20))="",0,INDIRECT(ADDRESS(($AN1084-1)*3+$AO1084+5,$AP1084+20))),IF(INDIRECT(ADDRESS(($AN1084-1)*3+$AO1084+5,$AP1084+20))="",0,IF(COUNTIF(INDIRECT(ADDRESS(($AN1084-1)*36+($AO1084-1)*12+6,COLUMN())):INDIRECT(ADDRESS(($AN1084-1)*36+($AO1084-1)*12+$AP1084+4,COLUMN())),INDIRECT(ADDRESS(($AN1084-1)*3+$AO1084+5,$AP1084+20)))&gt;=1,0,INDIRECT(ADDRESS(($AN1084-1)*3+$AO1084+5,$AP1084+20)))))</f>
        <v>0</v>
      </c>
      <c r="AT1084" s="468">
        <f ca="1">COUNTIF(INDIRECT("U"&amp;(ROW()+12*(($AN1084-1)*3+$AO1084)-ROW())/12+5):INDIRECT("AF"&amp;(ROW()+12*(($AN1084-1)*3+$AO1084)-ROW())/12+5),AS1084)</f>
        <v>0</v>
      </c>
      <c r="AU1084" s="468">
        <f ca="1">IF(AND(AQ1084+AS1084&gt;0,AR1084+AT1084&gt;0),COUNTIF(AU$6:AU1083,"&gt;0")+1,0)</f>
        <v>0</v>
      </c>
    </row>
    <row r="1085" spans="40:47" x14ac:dyDescent="0.15">
      <c r="AN1085" s="468">
        <v>30</v>
      </c>
      <c r="AO1085" s="468">
        <v>3</v>
      </c>
      <c r="AP1085" s="468">
        <v>12</v>
      </c>
      <c r="AQ1085" s="476">
        <f ca="1">IF($AP1085=1,IF(INDIRECT(ADDRESS(($AN1085-1)*3+$AO1085+5,$AP1085+7))="",0,INDIRECT(ADDRESS(($AN1085-1)*3+$AO1085+5,$AP1085+7))),IF(INDIRECT(ADDRESS(($AN1085-1)*3+$AO1085+5,$AP1085+7))="",0,IF(COUNTIF(INDIRECT(ADDRESS(($AN1085-1)*36+($AO1085-1)*12+6,COLUMN())):INDIRECT(ADDRESS(($AN1085-1)*36+($AO1085-1)*12+$AP1085+4,COLUMN())),INDIRECT(ADDRESS(($AN1085-1)*3+$AO1085+5,$AP1085+7)))&gt;=1,0,INDIRECT(ADDRESS(($AN1085-1)*3+$AO1085+5,$AP1085+7)))))</f>
        <v>0</v>
      </c>
      <c r="AR1085" s="468">
        <f ca="1">COUNTIF(INDIRECT("H"&amp;(ROW()+12*(($AN1085-1)*3+$AO1085)-ROW())/12+5):INDIRECT("S"&amp;(ROW()+12*(($AN1085-1)*3+$AO1085)-ROW())/12+5),AQ1085)</f>
        <v>0</v>
      </c>
      <c r="AS1085" s="476">
        <f ca="1">IF($AP1085=1,IF(INDIRECT(ADDRESS(($AN1085-1)*3+$AO1085+5,$AP1085+20))="",0,INDIRECT(ADDRESS(($AN1085-1)*3+$AO1085+5,$AP1085+20))),IF(INDIRECT(ADDRESS(($AN1085-1)*3+$AO1085+5,$AP1085+20))="",0,IF(COUNTIF(INDIRECT(ADDRESS(($AN1085-1)*36+($AO1085-1)*12+6,COLUMN())):INDIRECT(ADDRESS(($AN1085-1)*36+($AO1085-1)*12+$AP1085+4,COLUMN())),INDIRECT(ADDRESS(($AN1085-1)*3+$AO1085+5,$AP1085+20)))&gt;=1,0,INDIRECT(ADDRESS(($AN1085-1)*3+$AO1085+5,$AP1085+20)))))</f>
        <v>0</v>
      </c>
      <c r="AT1085" s="468">
        <f ca="1">COUNTIF(INDIRECT("U"&amp;(ROW()+12*(($AN1085-1)*3+$AO1085)-ROW())/12+5):INDIRECT("AF"&amp;(ROW()+12*(($AN1085-1)*3+$AO1085)-ROW())/12+5),AS1085)</f>
        <v>0</v>
      </c>
      <c r="AU1085" s="468">
        <f ca="1">IF(AND(AQ1085+AS1085&gt;0,AR1085+AT1085&gt;0),COUNTIF(AU$6:AU1084,"&gt;0")+1,0)</f>
        <v>0</v>
      </c>
    </row>
    <row r="1086" spans="40:47" x14ac:dyDescent="0.15">
      <c r="AN1086" s="468">
        <v>31</v>
      </c>
      <c r="AO1086" s="468">
        <v>1</v>
      </c>
      <c r="AP1086" s="468">
        <v>1</v>
      </c>
      <c r="AQ1086" s="476">
        <f ca="1">IF($AP1086=1,IF(INDIRECT(ADDRESS(($AN1086-1)*3+$AO1086+5,$AP1086+7))="",0,INDIRECT(ADDRESS(($AN1086-1)*3+$AO1086+5,$AP1086+7))),IF(INDIRECT(ADDRESS(($AN1086-1)*3+$AO1086+5,$AP1086+7))="",0,IF(COUNTIF(INDIRECT(ADDRESS(($AN1086-1)*36+($AO1086-1)*12+6,COLUMN())):INDIRECT(ADDRESS(($AN1086-1)*36+($AO1086-1)*12+$AP1086+4,COLUMN())),INDIRECT(ADDRESS(($AN1086-1)*3+$AO1086+5,$AP1086+7)))&gt;=1,0,INDIRECT(ADDRESS(($AN1086-1)*3+$AO1086+5,$AP1086+7)))))</f>
        <v>0</v>
      </c>
      <c r="AR1086" s="468">
        <f ca="1">COUNTIF(INDIRECT("H"&amp;(ROW()+12*(($AN1086-1)*3+$AO1086)-ROW())/12+5):INDIRECT("S"&amp;(ROW()+12*(($AN1086-1)*3+$AO1086)-ROW())/12+5),AQ1086)</f>
        <v>0</v>
      </c>
      <c r="AS1086" s="476">
        <f ca="1">IF($AP1086=1,IF(INDIRECT(ADDRESS(($AN1086-1)*3+$AO1086+5,$AP1086+20))="",0,INDIRECT(ADDRESS(($AN1086-1)*3+$AO1086+5,$AP1086+20))),IF(INDIRECT(ADDRESS(($AN1086-1)*3+$AO1086+5,$AP1086+20))="",0,IF(COUNTIF(INDIRECT(ADDRESS(($AN1086-1)*36+($AO1086-1)*12+6,COLUMN())):INDIRECT(ADDRESS(($AN1086-1)*36+($AO1086-1)*12+$AP1086+4,COLUMN())),INDIRECT(ADDRESS(($AN1086-1)*3+$AO1086+5,$AP1086+20)))&gt;=1,0,INDIRECT(ADDRESS(($AN1086-1)*3+$AO1086+5,$AP1086+20)))))</f>
        <v>0</v>
      </c>
      <c r="AT1086" s="468">
        <f ca="1">COUNTIF(INDIRECT("U"&amp;(ROW()+12*(($AN1086-1)*3+$AO1086)-ROW())/12+5):INDIRECT("AF"&amp;(ROW()+12*(($AN1086-1)*3+$AO1086)-ROW())/12+5),AS1086)</f>
        <v>0</v>
      </c>
      <c r="AU1086" s="468">
        <f ca="1">IF(AND(AQ1086+AS1086&gt;0,AR1086+AT1086&gt;0),1,0)</f>
        <v>0</v>
      </c>
    </row>
    <row r="1087" spans="40:47" x14ac:dyDescent="0.15">
      <c r="AN1087" s="468">
        <v>31</v>
      </c>
      <c r="AO1087" s="468">
        <v>1</v>
      </c>
      <c r="AP1087" s="468">
        <v>2</v>
      </c>
      <c r="AQ1087" s="476">
        <f ca="1">IF($AP1087=1,IF(INDIRECT(ADDRESS(($AN1087-1)*3+$AO1087+5,$AP1087+7))="",0,INDIRECT(ADDRESS(($AN1087-1)*3+$AO1087+5,$AP1087+7))),IF(INDIRECT(ADDRESS(($AN1087-1)*3+$AO1087+5,$AP1087+7))="",0,IF(COUNTIF(INDIRECT(ADDRESS(($AN1087-1)*36+($AO1087-1)*12+6,COLUMN())):INDIRECT(ADDRESS(($AN1087-1)*36+($AO1087-1)*12+$AP1087+4,COLUMN())),INDIRECT(ADDRESS(($AN1087-1)*3+$AO1087+5,$AP1087+7)))&gt;=1,0,INDIRECT(ADDRESS(($AN1087-1)*3+$AO1087+5,$AP1087+7)))))</f>
        <v>0</v>
      </c>
      <c r="AR1087" s="468">
        <f ca="1">COUNTIF(INDIRECT("H"&amp;(ROW()+12*(($AN1087-1)*3+$AO1087)-ROW())/12+5):INDIRECT("S"&amp;(ROW()+12*(($AN1087-1)*3+$AO1087)-ROW())/12+5),AQ1087)</f>
        <v>0</v>
      </c>
      <c r="AS1087" s="476">
        <f ca="1">IF($AP1087=1,IF(INDIRECT(ADDRESS(($AN1087-1)*3+$AO1087+5,$AP1087+20))="",0,INDIRECT(ADDRESS(($AN1087-1)*3+$AO1087+5,$AP1087+20))),IF(INDIRECT(ADDRESS(($AN1087-1)*3+$AO1087+5,$AP1087+20))="",0,IF(COUNTIF(INDIRECT(ADDRESS(($AN1087-1)*36+($AO1087-1)*12+6,COLUMN())):INDIRECT(ADDRESS(($AN1087-1)*36+($AO1087-1)*12+$AP1087+4,COLUMN())),INDIRECT(ADDRESS(($AN1087-1)*3+$AO1087+5,$AP1087+20)))&gt;=1,0,INDIRECT(ADDRESS(($AN1087-1)*3+$AO1087+5,$AP1087+20)))))</f>
        <v>0</v>
      </c>
      <c r="AT1087" s="468">
        <f ca="1">COUNTIF(INDIRECT("U"&amp;(ROW()+12*(($AN1087-1)*3+$AO1087)-ROW())/12+5):INDIRECT("AF"&amp;(ROW()+12*(($AN1087-1)*3+$AO1087)-ROW())/12+5),AS1087)</f>
        <v>0</v>
      </c>
      <c r="AU1087" s="468">
        <f ca="1">IF(AND(AQ1087+AS1087&gt;0,AR1087+AT1087&gt;0),COUNTIF(AU$6:AU1086,"&gt;0")+1,0)</f>
        <v>0</v>
      </c>
    </row>
    <row r="1088" spans="40:47" x14ac:dyDescent="0.15">
      <c r="AN1088" s="468">
        <v>31</v>
      </c>
      <c r="AO1088" s="468">
        <v>1</v>
      </c>
      <c r="AP1088" s="468">
        <v>3</v>
      </c>
      <c r="AQ1088" s="476">
        <f ca="1">IF($AP1088=1,IF(INDIRECT(ADDRESS(($AN1088-1)*3+$AO1088+5,$AP1088+7))="",0,INDIRECT(ADDRESS(($AN1088-1)*3+$AO1088+5,$AP1088+7))),IF(INDIRECT(ADDRESS(($AN1088-1)*3+$AO1088+5,$AP1088+7))="",0,IF(COUNTIF(INDIRECT(ADDRESS(($AN1088-1)*36+($AO1088-1)*12+6,COLUMN())):INDIRECT(ADDRESS(($AN1088-1)*36+($AO1088-1)*12+$AP1088+4,COLUMN())),INDIRECT(ADDRESS(($AN1088-1)*3+$AO1088+5,$AP1088+7)))&gt;=1,0,INDIRECT(ADDRESS(($AN1088-1)*3+$AO1088+5,$AP1088+7)))))</f>
        <v>0</v>
      </c>
      <c r="AR1088" s="468">
        <f ca="1">COUNTIF(INDIRECT("H"&amp;(ROW()+12*(($AN1088-1)*3+$AO1088)-ROW())/12+5):INDIRECT("S"&amp;(ROW()+12*(($AN1088-1)*3+$AO1088)-ROW())/12+5),AQ1088)</f>
        <v>0</v>
      </c>
      <c r="AS1088" s="476">
        <f ca="1">IF($AP1088=1,IF(INDIRECT(ADDRESS(($AN1088-1)*3+$AO1088+5,$AP1088+20))="",0,INDIRECT(ADDRESS(($AN1088-1)*3+$AO1088+5,$AP1088+20))),IF(INDIRECT(ADDRESS(($AN1088-1)*3+$AO1088+5,$AP1088+20))="",0,IF(COUNTIF(INDIRECT(ADDRESS(($AN1088-1)*36+($AO1088-1)*12+6,COLUMN())):INDIRECT(ADDRESS(($AN1088-1)*36+($AO1088-1)*12+$AP1088+4,COLUMN())),INDIRECT(ADDRESS(($AN1088-1)*3+$AO1088+5,$AP1088+20)))&gt;=1,0,INDIRECT(ADDRESS(($AN1088-1)*3+$AO1088+5,$AP1088+20)))))</f>
        <v>0</v>
      </c>
      <c r="AT1088" s="468">
        <f ca="1">COUNTIF(INDIRECT("U"&amp;(ROW()+12*(($AN1088-1)*3+$AO1088)-ROW())/12+5):INDIRECT("AF"&amp;(ROW()+12*(($AN1088-1)*3+$AO1088)-ROW())/12+5),AS1088)</f>
        <v>0</v>
      </c>
      <c r="AU1088" s="468">
        <f ca="1">IF(AND(AQ1088+AS1088&gt;0,AR1088+AT1088&gt;0),COUNTIF(AU$6:AU1087,"&gt;0")+1,0)</f>
        <v>0</v>
      </c>
    </row>
    <row r="1089" spans="40:47" x14ac:dyDescent="0.15">
      <c r="AN1089" s="468">
        <v>31</v>
      </c>
      <c r="AO1089" s="468">
        <v>1</v>
      </c>
      <c r="AP1089" s="468">
        <v>4</v>
      </c>
      <c r="AQ1089" s="476">
        <f ca="1">IF($AP1089=1,IF(INDIRECT(ADDRESS(($AN1089-1)*3+$AO1089+5,$AP1089+7))="",0,INDIRECT(ADDRESS(($AN1089-1)*3+$AO1089+5,$AP1089+7))),IF(INDIRECT(ADDRESS(($AN1089-1)*3+$AO1089+5,$AP1089+7))="",0,IF(COUNTIF(INDIRECT(ADDRESS(($AN1089-1)*36+($AO1089-1)*12+6,COLUMN())):INDIRECT(ADDRESS(($AN1089-1)*36+($AO1089-1)*12+$AP1089+4,COLUMN())),INDIRECT(ADDRESS(($AN1089-1)*3+$AO1089+5,$AP1089+7)))&gt;=1,0,INDIRECT(ADDRESS(($AN1089-1)*3+$AO1089+5,$AP1089+7)))))</f>
        <v>0</v>
      </c>
      <c r="AR1089" s="468">
        <f ca="1">COUNTIF(INDIRECT("H"&amp;(ROW()+12*(($AN1089-1)*3+$AO1089)-ROW())/12+5):INDIRECT("S"&amp;(ROW()+12*(($AN1089-1)*3+$AO1089)-ROW())/12+5),AQ1089)</f>
        <v>0</v>
      </c>
      <c r="AS1089" s="476">
        <f ca="1">IF($AP1089=1,IF(INDIRECT(ADDRESS(($AN1089-1)*3+$AO1089+5,$AP1089+20))="",0,INDIRECT(ADDRESS(($AN1089-1)*3+$AO1089+5,$AP1089+20))),IF(INDIRECT(ADDRESS(($AN1089-1)*3+$AO1089+5,$AP1089+20))="",0,IF(COUNTIF(INDIRECT(ADDRESS(($AN1089-1)*36+($AO1089-1)*12+6,COLUMN())):INDIRECT(ADDRESS(($AN1089-1)*36+($AO1089-1)*12+$AP1089+4,COLUMN())),INDIRECT(ADDRESS(($AN1089-1)*3+$AO1089+5,$AP1089+20)))&gt;=1,0,INDIRECT(ADDRESS(($AN1089-1)*3+$AO1089+5,$AP1089+20)))))</f>
        <v>0</v>
      </c>
      <c r="AT1089" s="468">
        <f ca="1">COUNTIF(INDIRECT("U"&amp;(ROW()+12*(($AN1089-1)*3+$AO1089)-ROW())/12+5):INDIRECT("AF"&amp;(ROW()+12*(($AN1089-1)*3+$AO1089)-ROW())/12+5),AS1089)</f>
        <v>0</v>
      </c>
      <c r="AU1089" s="468">
        <f ca="1">IF(AND(AQ1089+AS1089&gt;0,AR1089+AT1089&gt;0),COUNTIF(AU$6:AU1088,"&gt;0")+1,0)</f>
        <v>0</v>
      </c>
    </row>
    <row r="1090" spans="40:47" x14ac:dyDescent="0.15">
      <c r="AN1090" s="468">
        <v>31</v>
      </c>
      <c r="AO1090" s="468">
        <v>1</v>
      </c>
      <c r="AP1090" s="468">
        <v>5</v>
      </c>
      <c r="AQ1090" s="476">
        <f ca="1">IF($AP1090=1,IF(INDIRECT(ADDRESS(($AN1090-1)*3+$AO1090+5,$AP1090+7))="",0,INDIRECT(ADDRESS(($AN1090-1)*3+$AO1090+5,$AP1090+7))),IF(INDIRECT(ADDRESS(($AN1090-1)*3+$AO1090+5,$AP1090+7))="",0,IF(COUNTIF(INDIRECT(ADDRESS(($AN1090-1)*36+($AO1090-1)*12+6,COLUMN())):INDIRECT(ADDRESS(($AN1090-1)*36+($AO1090-1)*12+$AP1090+4,COLUMN())),INDIRECT(ADDRESS(($AN1090-1)*3+$AO1090+5,$AP1090+7)))&gt;=1,0,INDIRECT(ADDRESS(($AN1090-1)*3+$AO1090+5,$AP1090+7)))))</f>
        <v>0</v>
      </c>
      <c r="AR1090" s="468">
        <f ca="1">COUNTIF(INDIRECT("H"&amp;(ROW()+12*(($AN1090-1)*3+$AO1090)-ROW())/12+5):INDIRECT("S"&amp;(ROW()+12*(($AN1090-1)*3+$AO1090)-ROW())/12+5),AQ1090)</f>
        <v>0</v>
      </c>
      <c r="AS1090" s="476">
        <f ca="1">IF($AP1090=1,IF(INDIRECT(ADDRESS(($AN1090-1)*3+$AO1090+5,$AP1090+20))="",0,INDIRECT(ADDRESS(($AN1090-1)*3+$AO1090+5,$AP1090+20))),IF(INDIRECT(ADDRESS(($AN1090-1)*3+$AO1090+5,$AP1090+20))="",0,IF(COUNTIF(INDIRECT(ADDRESS(($AN1090-1)*36+($AO1090-1)*12+6,COLUMN())):INDIRECT(ADDRESS(($AN1090-1)*36+($AO1090-1)*12+$AP1090+4,COLUMN())),INDIRECT(ADDRESS(($AN1090-1)*3+$AO1090+5,$AP1090+20)))&gt;=1,0,INDIRECT(ADDRESS(($AN1090-1)*3+$AO1090+5,$AP1090+20)))))</f>
        <v>0</v>
      </c>
      <c r="AT1090" s="468">
        <f ca="1">COUNTIF(INDIRECT("U"&amp;(ROW()+12*(($AN1090-1)*3+$AO1090)-ROW())/12+5):INDIRECT("AF"&amp;(ROW()+12*(($AN1090-1)*3+$AO1090)-ROW())/12+5),AS1090)</f>
        <v>0</v>
      </c>
      <c r="AU1090" s="468">
        <f ca="1">IF(AND(AQ1090+AS1090&gt;0,AR1090+AT1090&gt;0),COUNTIF(AU$6:AU1089,"&gt;0")+1,0)</f>
        <v>0</v>
      </c>
    </row>
    <row r="1091" spans="40:47" x14ac:dyDescent="0.15">
      <c r="AN1091" s="468">
        <v>31</v>
      </c>
      <c r="AO1091" s="468">
        <v>1</v>
      </c>
      <c r="AP1091" s="468">
        <v>6</v>
      </c>
      <c r="AQ1091" s="476">
        <f ca="1">IF($AP1091=1,IF(INDIRECT(ADDRESS(($AN1091-1)*3+$AO1091+5,$AP1091+7))="",0,INDIRECT(ADDRESS(($AN1091-1)*3+$AO1091+5,$AP1091+7))),IF(INDIRECT(ADDRESS(($AN1091-1)*3+$AO1091+5,$AP1091+7))="",0,IF(COUNTIF(INDIRECT(ADDRESS(($AN1091-1)*36+($AO1091-1)*12+6,COLUMN())):INDIRECT(ADDRESS(($AN1091-1)*36+($AO1091-1)*12+$AP1091+4,COLUMN())),INDIRECT(ADDRESS(($AN1091-1)*3+$AO1091+5,$AP1091+7)))&gt;=1,0,INDIRECT(ADDRESS(($AN1091-1)*3+$AO1091+5,$AP1091+7)))))</f>
        <v>0</v>
      </c>
      <c r="AR1091" s="468">
        <f ca="1">COUNTIF(INDIRECT("H"&amp;(ROW()+12*(($AN1091-1)*3+$AO1091)-ROW())/12+5):INDIRECT("S"&amp;(ROW()+12*(($AN1091-1)*3+$AO1091)-ROW())/12+5),AQ1091)</f>
        <v>0</v>
      </c>
      <c r="AS1091" s="476">
        <f ca="1">IF($AP1091=1,IF(INDIRECT(ADDRESS(($AN1091-1)*3+$AO1091+5,$AP1091+20))="",0,INDIRECT(ADDRESS(($AN1091-1)*3+$AO1091+5,$AP1091+20))),IF(INDIRECT(ADDRESS(($AN1091-1)*3+$AO1091+5,$AP1091+20))="",0,IF(COUNTIF(INDIRECT(ADDRESS(($AN1091-1)*36+($AO1091-1)*12+6,COLUMN())):INDIRECT(ADDRESS(($AN1091-1)*36+($AO1091-1)*12+$AP1091+4,COLUMN())),INDIRECT(ADDRESS(($AN1091-1)*3+$AO1091+5,$AP1091+20)))&gt;=1,0,INDIRECT(ADDRESS(($AN1091-1)*3+$AO1091+5,$AP1091+20)))))</f>
        <v>0</v>
      </c>
      <c r="AT1091" s="468">
        <f ca="1">COUNTIF(INDIRECT("U"&amp;(ROW()+12*(($AN1091-1)*3+$AO1091)-ROW())/12+5):INDIRECT("AF"&amp;(ROW()+12*(($AN1091-1)*3+$AO1091)-ROW())/12+5),AS1091)</f>
        <v>0</v>
      </c>
      <c r="AU1091" s="468">
        <f ca="1">IF(AND(AQ1091+AS1091&gt;0,AR1091+AT1091&gt;0),COUNTIF(AU$6:AU1090,"&gt;0")+1,0)</f>
        <v>0</v>
      </c>
    </row>
    <row r="1092" spans="40:47" x14ac:dyDescent="0.15">
      <c r="AN1092" s="468">
        <v>31</v>
      </c>
      <c r="AO1092" s="468">
        <v>1</v>
      </c>
      <c r="AP1092" s="468">
        <v>7</v>
      </c>
      <c r="AQ1092" s="476">
        <f ca="1">IF($AP1092=1,IF(INDIRECT(ADDRESS(($AN1092-1)*3+$AO1092+5,$AP1092+7))="",0,INDIRECT(ADDRESS(($AN1092-1)*3+$AO1092+5,$AP1092+7))),IF(INDIRECT(ADDRESS(($AN1092-1)*3+$AO1092+5,$AP1092+7))="",0,IF(COUNTIF(INDIRECT(ADDRESS(($AN1092-1)*36+($AO1092-1)*12+6,COLUMN())):INDIRECT(ADDRESS(($AN1092-1)*36+($AO1092-1)*12+$AP1092+4,COLUMN())),INDIRECT(ADDRESS(($AN1092-1)*3+$AO1092+5,$AP1092+7)))&gt;=1,0,INDIRECT(ADDRESS(($AN1092-1)*3+$AO1092+5,$AP1092+7)))))</f>
        <v>0</v>
      </c>
      <c r="AR1092" s="468">
        <f ca="1">COUNTIF(INDIRECT("H"&amp;(ROW()+12*(($AN1092-1)*3+$AO1092)-ROW())/12+5):INDIRECT("S"&amp;(ROW()+12*(($AN1092-1)*3+$AO1092)-ROW())/12+5),AQ1092)</f>
        <v>0</v>
      </c>
      <c r="AS1092" s="476">
        <f ca="1">IF($AP1092=1,IF(INDIRECT(ADDRESS(($AN1092-1)*3+$AO1092+5,$AP1092+20))="",0,INDIRECT(ADDRESS(($AN1092-1)*3+$AO1092+5,$AP1092+20))),IF(INDIRECT(ADDRESS(($AN1092-1)*3+$AO1092+5,$AP1092+20))="",0,IF(COUNTIF(INDIRECT(ADDRESS(($AN1092-1)*36+($AO1092-1)*12+6,COLUMN())):INDIRECT(ADDRESS(($AN1092-1)*36+($AO1092-1)*12+$AP1092+4,COLUMN())),INDIRECT(ADDRESS(($AN1092-1)*3+$AO1092+5,$AP1092+20)))&gt;=1,0,INDIRECT(ADDRESS(($AN1092-1)*3+$AO1092+5,$AP1092+20)))))</f>
        <v>0</v>
      </c>
      <c r="AT1092" s="468">
        <f ca="1">COUNTIF(INDIRECT("U"&amp;(ROW()+12*(($AN1092-1)*3+$AO1092)-ROW())/12+5):INDIRECT("AF"&amp;(ROW()+12*(($AN1092-1)*3+$AO1092)-ROW())/12+5),AS1092)</f>
        <v>0</v>
      </c>
      <c r="AU1092" s="468">
        <f ca="1">IF(AND(AQ1092+AS1092&gt;0,AR1092+AT1092&gt;0),COUNTIF(AU$6:AU1091,"&gt;0")+1,0)</f>
        <v>0</v>
      </c>
    </row>
    <row r="1093" spans="40:47" x14ac:dyDescent="0.15">
      <c r="AN1093" s="468">
        <v>31</v>
      </c>
      <c r="AO1093" s="468">
        <v>1</v>
      </c>
      <c r="AP1093" s="468">
        <v>8</v>
      </c>
      <c r="AQ1093" s="476">
        <f ca="1">IF($AP1093=1,IF(INDIRECT(ADDRESS(($AN1093-1)*3+$AO1093+5,$AP1093+7))="",0,INDIRECT(ADDRESS(($AN1093-1)*3+$AO1093+5,$AP1093+7))),IF(INDIRECT(ADDRESS(($AN1093-1)*3+$AO1093+5,$AP1093+7))="",0,IF(COUNTIF(INDIRECT(ADDRESS(($AN1093-1)*36+($AO1093-1)*12+6,COLUMN())):INDIRECT(ADDRESS(($AN1093-1)*36+($AO1093-1)*12+$AP1093+4,COLUMN())),INDIRECT(ADDRESS(($AN1093-1)*3+$AO1093+5,$AP1093+7)))&gt;=1,0,INDIRECT(ADDRESS(($AN1093-1)*3+$AO1093+5,$AP1093+7)))))</f>
        <v>0</v>
      </c>
      <c r="AR1093" s="468">
        <f ca="1">COUNTIF(INDIRECT("H"&amp;(ROW()+12*(($AN1093-1)*3+$AO1093)-ROW())/12+5):INDIRECT("S"&amp;(ROW()+12*(($AN1093-1)*3+$AO1093)-ROW())/12+5),AQ1093)</f>
        <v>0</v>
      </c>
      <c r="AS1093" s="476">
        <f ca="1">IF($AP1093=1,IF(INDIRECT(ADDRESS(($AN1093-1)*3+$AO1093+5,$AP1093+20))="",0,INDIRECT(ADDRESS(($AN1093-1)*3+$AO1093+5,$AP1093+20))),IF(INDIRECT(ADDRESS(($AN1093-1)*3+$AO1093+5,$AP1093+20))="",0,IF(COUNTIF(INDIRECT(ADDRESS(($AN1093-1)*36+($AO1093-1)*12+6,COLUMN())):INDIRECT(ADDRESS(($AN1093-1)*36+($AO1093-1)*12+$AP1093+4,COLUMN())),INDIRECT(ADDRESS(($AN1093-1)*3+$AO1093+5,$AP1093+20)))&gt;=1,0,INDIRECT(ADDRESS(($AN1093-1)*3+$AO1093+5,$AP1093+20)))))</f>
        <v>0</v>
      </c>
      <c r="AT1093" s="468">
        <f ca="1">COUNTIF(INDIRECT("U"&amp;(ROW()+12*(($AN1093-1)*3+$AO1093)-ROW())/12+5):INDIRECT("AF"&amp;(ROW()+12*(($AN1093-1)*3+$AO1093)-ROW())/12+5),AS1093)</f>
        <v>0</v>
      </c>
      <c r="AU1093" s="468">
        <f ca="1">IF(AND(AQ1093+AS1093&gt;0,AR1093+AT1093&gt;0),COUNTIF(AU$6:AU1092,"&gt;0")+1,0)</f>
        <v>0</v>
      </c>
    </row>
    <row r="1094" spans="40:47" x14ac:dyDescent="0.15">
      <c r="AN1094" s="468">
        <v>31</v>
      </c>
      <c r="AO1094" s="468">
        <v>1</v>
      </c>
      <c r="AP1094" s="468">
        <v>9</v>
      </c>
      <c r="AQ1094" s="476">
        <f ca="1">IF($AP1094=1,IF(INDIRECT(ADDRESS(($AN1094-1)*3+$AO1094+5,$AP1094+7))="",0,INDIRECT(ADDRESS(($AN1094-1)*3+$AO1094+5,$AP1094+7))),IF(INDIRECT(ADDRESS(($AN1094-1)*3+$AO1094+5,$AP1094+7))="",0,IF(COUNTIF(INDIRECT(ADDRESS(($AN1094-1)*36+($AO1094-1)*12+6,COLUMN())):INDIRECT(ADDRESS(($AN1094-1)*36+($AO1094-1)*12+$AP1094+4,COLUMN())),INDIRECT(ADDRESS(($AN1094-1)*3+$AO1094+5,$AP1094+7)))&gt;=1,0,INDIRECT(ADDRESS(($AN1094-1)*3+$AO1094+5,$AP1094+7)))))</f>
        <v>0</v>
      </c>
      <c r="AR1094" s="468">
        <f ca="1">COUNTIF(INDIRECT("H"&amp;(ROW()+12*(($AN1094-1)*3+$AO1094)-ROW())/12+5):INDIRECT("S"&amp;(ROW()+12*(($AN1094-1)*3+$AO1094)-ROW())/12+5),AQ1094)</f>
        <v>0</v>
      </c>
      <c r="AS1094" s="476">
        <f ca="1">IF($AP1094=1,IF(INDIRECT(ADDRESS(($AN1094-1)*3+$AO1094+5,$AP1094+20))="",0,INDIRECT(ADDRESS(($AN1094-1)*3+$AO1094+5,$AP1094+20))),IF(INDIRECT(ADDRESS(($AN1094-1)*3+$AO1094+5,$AP1094+20))="",0,IF(COUNTIF(INDIRECT(ADDRESS(($AN1094-1)*36+($AO1094-1)*12+6,COLUMN())):INDIRECT(ADDRESS(($AN1094-1)*36+($AO1094-1)*12+$AP1094+4,COLUMN())),INDIRECT(ADDRESS(($AN1094-1)*3+$AO1094+5,$AP1094+20)))&gt;=1,0,INDIRECT(ADDRESS(($AN1094-1)*3+$AO1094+5,$AP1094+20)))))</f>
        <v>0</v>
      </c>
      <c r="AT1094" s="468">
        <f ca="1">COUNTIF(INDIRECT("U"&amp;(ROW()+12*(($AN1094-1)*3+$AO1094)-ROW())/12+5):INDIRECT("AF"&amp;(ROW()+12*(($AN1094-1)*3+$AO1094)-ROW())/12+5),AS1094)</f>
        <v>0</v>
      </c>
      <c r="AU1094" s="468">
        <f ca="1">IF(AND(AQ1094+AS1094&gt;0,AR1094+AT1094&gt;0),COUNTIF(AU$6:AU1093,"&gt;0")+1,0)</f>
        <v>0</v>
      </c>
    </row>
    <row r="1095" spans="40:47" x14ac:dyDescent="0.15">
      <c r="AN1095" s="468">
        <v>31</v>
      </c>
      <c r="AO1095" s="468">
        <v>1</v>
      </c>
      <c r="AP1095" s="468">
        <v>10</v>
      </c>
      <c r="AQ1095" s="476">
        <f ca="1">IF($AP1095=1,IF(INDIRECT(ADDRESS(($AN1095-1)*3+$AO1095+5,$AP1095+7))="",0,INDIRECT(ADDRESS(($AN1095-1)*3+$AO1095+5,$AP1095+7))),IF(INDIRECT(ADDRESS(($AN1095-1)*3+$AO1095+5,$AP1095+7))="",0,IF(COUNTIF(INDIRECT(ADDRESS(($AN1095-1)*36+($AO1095-1)*12+6,COLUMN())):INDIRECT(ADDRESS(($AN1095-1)*36+($AO1095-1)*12+$AP1095+4,COLUMN())),INDIRECT(ADDRESS(($AN1095-1)*3+$AO1095+5,$AP1095+7)))&gt;=1,0,INDIRECT(ADDRESS(($AN1095-1)*3+$AO1095+5,$AP1095+7)))))</f>
        <v>0</v>
      </c>
      <c r="AR1095" s="468">
        <f ca="1">COUNTIF(INDIRECT("H"&amp;(ROW()+12*(($AN1095-1)*3+$AO1095)-ROW())/12+5):INDIRECT("S"&amp;(ROW()+12*(($AN1095-1)*3+$AO1095)-ROW())/12+5),AQ1095)</f>
        <v>0</v>
      </c>
      <c r="AS1095" s="476">
        <f ca="1">IF($AP1095=1,IF(INDIRECT(ADDRESS(($AN1095-1)*3+$AO1095+5,$AP1095+20))="",0,INDIRECT(ADDRESS(($AN1095-1)*3+$AO1095+5,$AP1095+20))),IF(INDIRECT(ADDRESS(($AN1095-1)*3+$AO1095+5,$AP1095+20))="",0,IF(COUNTIF(INDIRECT(ADDRESS(($AN1095-1)*36+($AO1095-1)*12+6,COLUMN())):INDIRECT(ADDRESS(($AN1095-1)*36+($AO1095-1)*12+$AP1095+4,COLUMN())),INDIRECT(ADDRESS(($AN1095-1)*3+$AO1095+5,$AP1095+20)))&gt;=1,0,INDIRECT(ADDRESS(($AN1095-1)*3+$AO1095+5,$AP1095+20)))))</f>
        <v>0</v>
      </c>
      <c r="AT1095" s="468">
        <f ca="1">COUNTIF(INDIRECT("U"&amp;(ROW()+12*(($AN1095-1)*3+$AO1095)-ROW())/12+5):INDIRECT("AF"&amp;(ROW()+12*(($AN1095-1)*3+$AO1095)-ROW())/12+5),AS1095)</f>
        <v>0</v>
      </c>
      <c r="AU1095" s="468">
        <f ca="1">IF(AND(AQ1095+AS1095&gt;0,AR1095+AT1095&gt;0),COUNTIF(AU$6:AU1094,"&gt;0")+1,0)</f>
        <v>0</v>
      </c>
    </row>
    <row r="1096" spans="40:47" x14ac:dyDescent="0.15">
      <c r="AN1096" s="468">
        <v>31</v>
      </c>
      <c r="AO1096" s="468">
        <v>1</v>
      </c>
      <c r="AP1096" s="468">
        <v>11</v>
      </c>
      <c r="AQ1096" s="476">
        <f ca="1">IF($AP1096=1,IF(INDIRECT(ADDRESS(($AN1096-1)*3+$AO1096+5,$AP1096+7))="",0,INDIRECT(ADDRESS(($AN1096-1)*3+$AO1096+5,$AP1096+7))),IF(INDIRECT(ADDRESS(($AN1096-1)*3+$AO1096+5,$AP1096+7))="",0,IF(COUNTIF(INDIRECT(ADDRESS(($AN1096-1)*36+($AO1096-1)*12+6,COLUMN())):INDIRECT(ADDRESS(($AN1096-1)*36+($AO1096-1)*12+$AP1096+4,COLUMN())),INDIRECT(ADDRESS(($AN1096-1)*3+$AO1096+5,$AP1096+7)))&gt;=1,0,INDIRECT(ADDRESS(($AN1096-1)*3+$AO1096+5,$AP1096+7)))))</f>
        <v>0</v>
      </c>
      <c r="AR1096" s="468">
        <f ca="1">COUNTIF(INDIRECT("H"&amp;(ROW()+12*(($AN1096-1)*3+$AO1096)-ROW())/12+5):INDIRECT("S"&amp;(ROW()+12*(($AN1096-1)*3+$AO1096)-ROW())/12+5),AQ1096)</f>
        <v>0</v>
      </c>
      <c r="AS1096" s="476">
        <f ca="1">IF($AP1096=1,IF(INDIRECT(ADDRESS(($AN1096-1)*3+$AO1096+5,$AP1096+20))="",0,INDIRECT(ADDRESS(($AN1096-1)*3+$AO1096+5,$AP1096+20))),IF(INDIRECT(ADDRESS(($AN1096-1)*3+$AO1096+5,$AP1096+20))="",0,IF(COUNTIF(INDIRECT(ADDRESS(($AN1096-1)*36+($AO1096-1)*12+6,COLUMN())):INDIRECT(ADDRESS(($AN1096-1)*36+($AO1096-1)*12+$AP1096+4,COLUMN())),INDIRECT(ADDRESS(($AN1096-1)*3+$AO1096+5,$AP1096+20)))&gt;=1,0,INDIRECT(ADDRESS(($AN1096-1)*3+$AO1096+5,$AP1096+20)))))</f>
        <v>0</v>
      </c>
      <c r="AT1096" s="468">
        <f ca="1">COUNTIF(INDIRECT("U"&amp;(ROW()+12*(($AN1096-1)*3+$AO1096)-ROW())/12+5):INDIRECT("AF"&amp;(ROW()+12*(($AN1096-1)*3+$AO1096)-ROW())/12+5),AS1096)</f>
        <v>0</v>
      </c>
      <c r="AU1096" s="468">
        <f ca="1">IF(AND(AQ1096+AS1096&gt;0,AR1096+AT1096&gt;0),COUNTIF(AU$6:AU1095,"&gt;0")+1,0)</f>
        <v>0</v>
      </c>
    </row>
    <row r="1097" spans="40:47" x14ac:dyDescent="0.15">
      <c r="AN1097" s="468">
        <v>31</v>
      </c>
      <c r="AO1097" s="468">
        <v>1</v>
      </c>
      <c r="AP1097" s="468">
        <v>12</v>
      </c>
      <c r="AQ1097" s="476">
        <f ca="1">IF($AP1097=1,IF(INDIRECT(ADDRESS(($AN1097-1)*3+$AO1097+5,$AP1097+7))="",0,INDIRECT(ADDRESS(($AN1097-1)*3+$AO1097+5,$AP1097+7))),IF(INDIRECT(ADDRESS(($AN1097-1)*3+$AO1097+5,$AP1097+7))="",0,IF(COUNTIF(INDIRECT(ADDRESS(($AN1097-1)*36+($AO1097-1)*12+6,COLUMN())):INDIRECT(ADDRESS(($AN1097-1)*36+($AO1097-1)*12+$AP1097+4,COLUMN())),INDIRECT(ADDRESS(($AN1097-1)*3+$AO1097+5,$AP1097+7)))&gt;=1,0,INDIRECT(ADDRESS(($AN1097-1)*3+$AO1097+5,$AP1097+7)))))</f>
        <v>0</v>
      </c>
      <c r="AR1097" s="468">
        <f ca="1">COUNTIF(INDIRECT("H"&amp;(ROW()+12*(($AN1097-1)*3+$AO1097)-ROW())/12+5):INDIRECT("S"&amp;(ROW()+12*(($AN1097-1)*3+$AO1097)-ROW())/12+5),AQ1097)</f>
        <v>0</v>
      </c>
      <c r="AS1097" s="476">
        <f ca="1">IF($AP1097=1,IF(INDIRECT(ADDRESS(($AN1097-1)*3+$AO1097+5,$AP1097+20))="",0,INDIRECT(ADDRESS(($AN1097-1)*3+$AO1097+5,$AP1097+20))),IF(INDIRECT(ADDRESS(($AN1097-1)*3+$AO1097+5,$AP1097+20))="",0,IF(COUNTIF(INDIRECT(ADDRESS(($AN1097-1)*36+($AO1097-1)*12+6,COLUMN())):INDIRECT(ADDRESS(($AN1097-1)*36+($AO1097-1)*12+$AP1097+4,COLUMN())),INDIRECT(ADDRESS(($AN1097-1)*3+$AO1097+5,$AP1097+20)))&gt;=1,0,INDIRECT(ADDRESS(($AN1097-1)*3+$AO1097+5,$AP1097+20)))))</f>
        <v>0</v>
      </c>
      <c r="AT1097" s="468">
        <f ca="1">COUNTIF(INDIRECT("U"&amp;(ROW()+12*(($AN1097-1)*3+$AO1097)-ROW())/12+5):INDIRECT("AF"&amp;(ROW()+12*(($AN1097-1)*3+$AO1097)-ROW())/12+5),AS1097)</f>
        <v>0</v>
      </c>
      <c r="AU1097" s="468">
        <f ca="1">IF(AND(AQ1097+AS1097&gt;0,AR1097+AT1097&gt;0),COUNTIF(AU$6:AU1096,"&gt;0")+1,0)</f>
        <v>0</v>
      </c>
    </row>
    <row r="1098" spans="40:47" x14ac:dyDescent="0.15">
      <c r="AN1098" s="468">
        <v>31</v>
      </c>
      <c r="AO1098" s="468">
        <v>2</v>
      </c>
      <c r="AP1098" s="468">
        <v>1</v>
      </c>
      <c r="AQ1098" s="476">
        <f ca="1">IF($AP1098=1,IF(INDIRECT(ADDRESS(($AN1098-1)*3+$AO1098+5,$AP1098+7))="",0,INDIRECT(ADDRESS(($AN1098-1)*3+$AO1098+5,$AP1098+7))),IF(INDIRECT(ADDRESS(($AN1098-1)*3+$AO1098+5,$AP1098+7))="",0,IF(COUNTIF(INDIRECT(ADDRESS(($AN1098-1)*36+($AO1098-1)*12+6,COLUMN())):INDIRECT(ADDRESS(($AN1098-1)*36+($AO1098-1)*12+$AP1098+4,COLUMN())),INDIRECT(ADDRESS(($AN1098-1)*3+$AO1098+5,$AP1098+7)))&gt;=1,0,INDIRECT(ADDRESS(($AN1098-1)*3+$AO1098+5,$AP1098+7)))))</f>
        <v>0</v>
      </c>
      <c r="AR1098" s="468">
        <f ca="1">COUNTIF(INDIRECT("H"&amp;(ROW()+12*(($AN1098-1)*3+$AO1098)-ROW())/12+5):INDIRECT("S"&amp;(ROW()+12*(($AN1098-1)*3+$AO1098)-ROW())/12+5),AQ1098)</f>
        <v>0</v>
      </c>
      <c r="AS1098" s="476">
        <f ca="1">IF($AP1098=1,IF(INDIRECT(ADDRESS(($AN1098-1)*3+$AO1098+5,$AP1098+20))="",0,INDIRECT(ADDRESS(($AN1098-1)*3+$AO1098+5,$AP1098+20))),IF(INDIRECT(ADDRESS(($AN1098-1)*3+$AO1098+5,$AP1098+20))="",0,IF(COUNTIF(INDIRECT(ADDRESS(($AN1098-1)*36+($AO1098-1)*12+6,COLUMN())):INDIRECT(ADDRESS(($AN1098-1)*36+($AO1098-1)*12+$AP1098+4,COLUMN())),INDIRECT(ADDRESS(($AN1098-1)*3+$AO1098+5,$AP1098+20)))&gt;=1,0,INDIRECT(ADDRESS(($AN1098-1)*3+$AO1098+5,$AP1098+20)))))</f>
        <v>0</v>
      </c>
      <c r="AT1098" s="468">
        <f ca="1">COUNTIF(INDIRECT("U"&amp;(ROW()+12*(($AN1098-1)*3+$AO1098)-ROW())/12+5):INDIRECT("AF"&amp;(ROW()+12*(($AN1098-1)*3+$AO1098)-ROW())/12+5),AS1098)</f>
        <v>0</v>
      </c>
      <c r="AU1098" s="468">
        <f ca="1">IF(AND(AQ1098+AS1098&gt;0,AR1098+AT1098&gt;0),COUNTIF(AU$6:AU1097,"&gt;0")+1,0)</f>
        <v>0</v>
      </c>
    </row>
    <row r="1099" spans="40:47" x14ac:dyDescent="0.15">
      <c r="AN1099" s="468">
        <v>31</v>
      </c>
      <c r="AO1099" s="468">
        <v>2</v>
      </c>
      <c r="AP1099" s="468">
        <v>2</v>
      </c>
      <c r="AQ1099" s="476">
        <f ca="1">IF($AP1099=1,IF(INDIRECT(ADDRESS(($AN1099-1)*3+$AO1099+5,$AP1099+7))="",0,INDIRECT(ADDRESS(($AN1099-1)*3+$AO1099+5,$AP1099+7))),IF(INDIRECT(ADDRESS(($AN1099-1)*3+$AO1099+5,$AP1099+7))="",0,IF(COUNTIF(INDIRECT(ADDRESS(($AN1099-1)*36+($AO1099-1)*12+6,COLUMN())):INDIRECT(ADDRESS(($AN1099-1)*36+($AO1099-1)*12+$AP1099+4,COLUMN())),INDIRECT(ADDRESS(($AN1099-1)*3+$AO1099+5,$AP1099+7)))&gt;=1,0,INDIRECT(ADDRESS(($AN1099-1)*3+$AO1099+5,$AP1099+7)))))</f>
        <v>0</v>
      </c>
      <c r="AR1099" s="468">
        <f ca="1">COUNTIF(INDIRECT("H"&amp;(ROW()+12*(($AN1099-1)*3+$AO1099)-ROW())/12+5):INDIRECT("S"&amp;(ROW()+12*(($AN1099-1)*3+$AO1099)-ROW())/12+5),AQ1099)</f>
        <v>0</v>
      </c>
      <c r="AS1099" s="476">
        <f ca="1">IF($AP1099=1,IF(INDIRECT(ADDRESS(($AN1099-1)*3+$AO1099+5,$AP1099+20))="",0,INDIRECT(ADDRESS(($AN1099-1)*3+$AO1099+5,$AP1099+20))),IF(INDIRECT(ADDRESS(($AN1099-1)*3+$AO1099+5,$AP1099+20))="",0,IF(COUNTIF(INDIRECT(ADDRESS(($AN1099-1)*36+($AO1099-1)*12+6,COLUMN())):INDIRECT(ADDRESS(($AN1099-1)*36+($AO1099-1)*12+$AP1099+4,COLUMN())),INDIRECT(ADDRESS(($AN1099-1)*3+$AO1099+5,$AP1099+20)))&gt;=1,0,INDIRECT(ADDRESS(($AN1099-1)*3+$AO1099+5,$AP1099+20)))))</f>
        <v>0</v>
      </c>
      <c r="AT1099" s="468">
        <f ca="1">COUNTIF(INDIRECT("U"&amp;(ROW()+12*(($AN1099-1)*3+$AO1099)-ROW())/12+5):INDIRECT("AF"&amp;(ROW()+12*(($AN1099-1)*3+$AO1099)-ROW())/12+5),AS1099)</f>
        <v>0</v>
      </c>
      <c r="AU1099" s="468">
        <f ca="1">IF(AND(AQ1099+AS1099&gt;0,AR1099+AT1099&gt;0),COUNTIF(AU$6:AU1098,"&gt;0")+1,0)</f>
        <v>0</v>
      </c>
    </row>
    <row r="1100" spans="40:47" x14ac:dyDescent="0.15">
      <c r="AN1100" s="468">
        <v>31</v>
      </c>
      <c r="AO1100" s="468">
        <v>2</v>
      </c>
      <c r="AP1100" s="468">
        <v>3</v>
      </c>
      <c r="AQ1100" s="476">
        <f ca="1">IF($AP1100=1,IF(INDIRECT(ADDRESS(($AN1100-1)*3+$AO1100+5,$AP1100+7))="",0,INDIRECT(ADDRESS(($AN1100-1)*3+$AO1100+5,$AP1100+7))),IF(INDIRECT(ADDRESS(($AN1100-1)*3+$AO1100+5,$AP1100+7))="",0,IF(COUNTIF(INDIRECT(ADDRESS(($AN1100-1)*36+($AO1100-1)*12+6,COLUMN())):INDIRECT(ADDRESS(($AN1100-1)*36+($AO1100-1)*12+$AP1100+4,COLUMN())),INDIRECT(ADDRESS(($AN1100-1)*3+$AO1100+5,$AP1100+7)))&gt;=1,0,INDIRECT(ADDRESS(($AN1100-1)*3+$AO1100+5,$AP1100+7)))))</f>
        <v>0</v>
      </c>
      <c r="AR1100" s="468">
        <f ca="1">COUNTIF(INDIRECT("H"&amp;(ROW()+12*(($AN1100-1)*3+$AO1100)-ROW())/12+5):INDIRECT("S"&amp;(ROW()+12*(($AN1100-1)*3+$AO1100)-ROW())/12+5),AQ1100)</f>
        <v>0</v>
      </c>
      <c r="AS1100" s="476">
        <f ca="1">IF($AP1100=1,IF(INDIRECT(ADDRESS(($AN1100-1)*3+$AO1100+5,$AP1100+20))="",0,INDIRECT(ADDRESS(($AN1100-1)*3+$AO1100+5,$AP1100+20))),IF(INDIRECT(ADDRESS(($AN1100-1)*3+$AO1100+5,$AP1100+20))="",0,IF(COUNTIF(INDIRECT(ADDRESS(($AN1100-1)*36+($AO1100-1)*12+6,COLUMN())):INDIRECT(ADDRESS(($AN1100-1)*36+($AO1100-1)*12+$AP1100+4,COLUMN())),INDIRECT(ADDRESS(($AN1100-1)*3+$AO1100+5,$AP1100+20)))&gt;=1,0,INDIRECT(ADDRESS(($AN1100-1)*3+$AO1100+5,$AP1100+20)))))</f>
        <v>0</v>
      </c>
      <c r="AT1100" s="468">
        <f ca="1">COUNTIF(INDIRECT("U"&amp;(ROW()+12*(($AN1100-1)*3+$AO1100)-ROW())/12+5):INDIRECT("AF"&amp;(ROW()+12*(($AN1100-1)*3+$AO1100)-ROW())/12+5),AS1100)</f>
        <v>0</v>
      </c>
      <c r="AU1100" s="468">
        <f ca="1">IF(AND(AQ1100+AS1100&gt;0,AR1100+AT1100&gt;0),COUNTIF(AU$6:AU1099,"&gt;0")+1,0)</f>
        <v>0</v>
      </c>
    </row>
    <row r="1101" spans="40:47" x14ac:dyDescent="0.15">
      <c r="AN1101" s="468">
        <v>31</v>
      </c>
      <c r="AO1101" s="468">
        <v>2</v>
      </c>
      <c r="AP1101" s="468">
        <v>4</v>
      </c>
      <c r="AQ1101" s="476">
        <f ca="1">IF($AP1101=1,IF(INDIRECT(ADDRESS(($AN1101-1)*3+$AO1101+5,$AP1101+7))="",0,INDIRECT(ADDRESS(($AN1101-1)*3+$AO1101+5,$AP1101+7))),IF(INDIRECT(ADDRESS(($AN1101-1)*3+$AO1101+5,$AP1101+7))="",0,IF(COUNTIF(INDIRECT(ADDRESS(($AN1101-1)*36+($AO1101-1)*12+6,COLUMN())):INDIRECT(ADDRESS(($AN1101-1)*36+($AO1101-1)*12+$AP1101+4,COLUMN())),INDIRECT(ADDRESS(($AN1101-1)*3+$AO1101+5,$AP1101+7)))&gt;=1,0,INDIRECT(ADDRESS(($AN1101-1)*3+$AO1101+5,$AP1101+7)))))</f>
        <v>0</v>
      </c>
      <c r="AR1101" s="468">
        <f ca="1">COUNTIF(INDIRECT("H"&amp;(ROW()+12*(($AN1101-1)*3+$AO1101)-ROW())/12+5):INDIRECT("S"&amp;(ROW()+12*(($AN1101-1)*3+$AO1101)-ROW())/12+5),AQ1101)</f>
        <v>0</v>
      </c>
      <c r="AS1101" s="476">
        <f ca="1">IF($AP1101=1,IF(INDIRECT(ADDRESS(($AN1101-1)*3+$AO1101+5,$AP1101+20))="",0,INDIRECT(ADDRESS(($AN1101-1)*3+$AO1101+5,$AP1101+20))),IF(INDIRECT(ADDRESS(($AN1101-1)*3+$AO1101+5,$AP1101+20))="",0,IF(COUNTIF(INDIRECT(ADDRESS(($AN1101-1)*36+($AO1101-1)*12+6,COLUMN())):INDIRECT(ADDRESS(($AN1101-1)*36+($AO1101-1)*12+$AP1101+4,COLUMN())),INDIRECT(ADDRESS(($AN1101-1)*3+$AO1101+5,$AP1101+20)))&gt;=1,0,INDIRECT(ADDRESS(($AN1101-1)*3+$AO1101+5,$AP1101+20)))))</f>
        <v>0</v>
      </c>
      <c r="AT1101" s="468">
        <f ca="1">COUNTIF(INDIRECT("U"&amp;(ROW()+12*(($AN1101-1)*3+$AO1101)-ROW())/12+5):INDIRECT("AF"&amp;(ROW()+12*(($AN1101-1)*3+$AO1101)-ROW())/12+5),AS1101)</f>
        <v>0</v>
      </c>
      <c r="AU1101" s="468">
        <f ca="1">IF(AND(AQ1101+AS1101&gt;0,AR1101+AT1101&gt;0),COUNTIF(AU$6:AU1100,"&gt;0")+1,0)</f>
        <v>0</v>
      </c>
    </row>
    <row r="1102" spans="40:47" x14ac:dyDescent="0.15">
      <c r="AN1102" s="468">
        <v>31</v>
      </c>
      <c r="AO1102" s="468">
        <v>2</v>
      </c>
      <c r="AP1102" s="468">
        <v>5</v>
      </c>
      <c r="AQ1102" s="476">
        <f ca="1">IF($AP1102=1,IF(INDIRECT(ADDRESS(($AN1102-1)*3+$AO1102+5,$AP1102+7))="",0,INDIRECT(ADDRESS(($AN1102-1)*3+$AO1102+5,$AP1102+7))),IF(INDIRECT(ADDRESS(($AN1102-1)*3+$AO1102+5,$AP1102+7))="",0,IF(COUNTIF(INDIRECT(ADDRESS(($AN1102-1)*36+($AO1102-1)*12+6,COLUMN())):INDIRECT(ADDRESS(($AN1102-1)*36+($AO1102-1)*12+$AP1102+4,COLUMN())),INDIRECT(ADDRESS(($AN1102-1)*3+$AO1102+5,$AP1102+7)))&gt;=1,0,INDIRECT(ADDRESS(($AN1102-1)*3+$AO1102+5,$AP1102+7)))))</f>
        <v>0</v>
      </c>
      <c r="AR1102" s="468">
        <f ca="1">COUNTIF(INDIRECT("H"&amp;(ROW()+12*(($AN1102-1)*3+$AO1102)-ROW())/12+5):INDIRECT("S"&amp;(ROW()+12*(($AN1102-1)*3+$AO1102)-ROW())/12+5),AQ1102)</f>
        <v>0</v>
      </c>
      <c r="AS1102" s="476">
        <f ca="1">IF($AP1102=1,IF(INDIRECT(ADDRESS(($AN1102-1)*3+$AO1102+5,$AP1102+20))="",0,INDIRECT(ADDRESS(($AN1102-1)*3+$AO1102+5,$AP1102+20))),IF(INDIRECT(ADDRESS(($AN1102-1)*3+$AO1102+5,$AP1102+20))="",0,IF(COUNTIF(INDIRECT(ADDRESS(($AN1102-1)*36+($AO1102-1)*12+6,COLUMN())):INDIRECT(ADDRESS(($AN1102-1)*36+($AO1102-1)*12+$AP1102+4,COLUMN())),INDIRECT(ADDRESS(($AN1102-1)*3+$AO1102+5,$AP1102+20)))&gt;=1,0,INDIRECT(ADDRESS(($AN1102-1)*3+$AO1102+5,$AP1102+20)))))</f>
        <v>0</v>
      </c>
      <c r="AT1102" s="468">
        <f ca="1">COUNTIF(INDIRECT("U"&amp;(ROW()+12*(($AN1102-1)*3+$AO1102)-ROW())/12+5):INDIRECT("AF"&amp;(ROW()+12*(($AN1102-1)*3+$AO1102)-ROW())/12+5),AS1102)</f>
        <v>0</v>
      </c>
      <c r="AU1102" s="468">
        <f ca="1">IF(AND(AQ1102+AS1102&gt;0,AR1102+AT1102&gt;0),COUNTIF(AU$6:AU1101,"&gt;0")+1,0)</f>
        <v>0</v>
      </c>
    </row>
    <row r="1103" spans="40:47" x14ac:dyDescent="0.15">
      <c r="AN1103" s="468">
        <v>31</v>
      </c>
      <c r="AO1103" s="468">
        <v>2</v>
      </c>
      <c r="AP1103" s="468">
        <v>6</v>
      </c>
      <c r="AQ1103" s="476">
        <f ca="1">IF($AP1103=1,IF(INDIRECT(ADDRESS(($AN1103-1)*3+$AO1103+5,$AP1103+7))="",0,INDIRECT(ADDRESS(($AN1103-1)*3+$AO1103+5,$AP1103+7))),IF(INDIRECT(ADDRESS(($AN1103-1)*3+$AO1103+5,$AP1103+7))="",0,IF(COUNTIF(INDIRECT(ADDRESS(($AN1103-1)*36+($AO1103-1)*12+6,COLUMN())):INDIRECT(ADDRESS(($AN1103-1)*36+($AO1103-1)*12+$AP1103+4,COLUMN())),INDIRECT(ADDRESS(($AN1103-1)*3+$AO1103+5,$AP1103+7)))&gt;=1,0,INDIRECT(ADDRESS(($AN1103-1)*3+$AO1103+5,$AP1103+7)))))</f>
        <v>0</v>
      </c>
      <c r="AR1103" s="468">
        <f ca="1">COUNTIF(INDIRECT("H"&amp;(ROW()+12*(($AN1103-1)*3+$AO1103)-ROW())/12+5):INDIRECT("S"&amp;(ROW()+12*(($AN1103-1)*3+$AO1103)-ROW())/12+5),AQ1103)</f>
        <v>0</v>
      </c>
      <c r="AS1103" s="476">
        <f ca="1">IF($AP1103=1,IF(INDIRECT(ADDRESS(($AN1103-1)*3+$AO1103+5,$AP1103+20))="",0,INDIRECT(ADDRESS(($AN1103-1)*3+$AO1103+5,$AP1103+20))),IF(INDIRECT(ADDRESS(($AN1103-1)*3+$AO1103+5,$AP1103+20))="",0,IF(COUNTIF(INDIRECT(ADDRESS(($AN1103-1)*36+($AO1103-1)*12+6,COLUMN())):INDIRECT(ADDRESS(($AN1103-1)*36+($AO1103-1)*12+$AP1103+4,COLUMN())),INDIRECT(ADDRESS(($AN1103-1)*3+$AO1103+5,$AP1103+20)))&gt;=1,0,INDIRECT(ADDRESS(($AN1103-1)*3+$AO1103+5,$AP1103+20)))))</f>
        <v>0</v>
      </c>
      <c r="AT1103" s="468">
        <f ca="1">COUNTIF(INDIRECT("U"&amp;(ROW()+12*(($AN1103-1)*3+$AO1103)-ROW())/12+5):INDIRECT("AF"&amp;(ROW()+12*(($AN1103-1)*3+$AO1103)-ROW())/12+5),AS1103)</f>
        <v>0</v>
      </c>
      <c r="AU1103" s="468">
        <f ca="1">IF(AND(AQ1103+AS1103&gt;0,AR1103+AT1103&gt;0),COUNTIF(AU$6:AU1102,"&gt;0")+1,0)</f>
        <v>0</v>
      </c>
    </row>
    <row r="1104" spans="40:47" x14ac:dyDescent="0.15">
      <c r="AN1104" s="468">
        <v>31</v>
      </c>
      <c r="AO1104" s="468">
        <v>2</v>
      </c>
      <c r="AP1104" s="468">
        <v>7</v>
      </c>
      <c r="AQ1104" s="476">
        <f ca="1">IF($AP1104=1,IF(INDIRECT(ADDRESS(($AN1104-1)*3+$AO1104+5,$AP1104+7))="",0,INDIRECT(ADDRESS(($AN1104-1)*3+$AO1104+5,$AP1104+7))),IF(INDIRECT(ADDRESS(($AN1104-1)*3+$AO1104+5,$AP1104+7))="",0,IF(COUNTIF(INDIRECT(ADDRESS(($AN1104-1)*36+($AO1104-1)*12+6,COLUMN())):INDIRECT(ADDRESS(($AN1104-1)*36+($AO1104-1)*12+$AP1104+4,COLUMN())),INDIRECT(ADDRESS(($AN1104-1)*3+$AO1104+5,$AP1104+7)))&gt;=1,0,INDIRECT(ADDRESS(($AN1104-1)*3+$AO1104+5,$AP1104+7)))))</f>
        <v>0</v>
      </c>
      <c r="AR1104" s="468">
        <f ca="1">COUNTIF(INDIRECT("H"&amp;(ROW()+12*(($AN1104-1)*3+$AO1104)-ROW())/12+5):INDIRECT("S"&amp;(ROW()+12*(($AN1104-1)*3+$AO1104)-ROW())/12+5),AQ1104)</f>
        <v>0</v>
      </c>
      <c r="AS1104" s="476">
        <f ca="1">IF($AP1104=1,IF(INDIRECT(ADDRESS(($AN1104-1)*3+$AO1104+5,$AP1104+20))="",0,INDIRECT(ADDRESS(($AN1104-1)*3+$AO1104+5,$AP1104+20))),IF(INDIRECT(ADDRESS(($AN1104-1)*3+$AO1104+5,$AP1104+20))="",0,IF(COUNTIF(INDIRECT(ADDRESS(($AN1104-1)*36+($AO1104-1)*12+6,COLUMN())):INDIRECT(ADDRESS(($AN1104-1)*36+($AO1104-1)*12+$AP1104+4,COLUMN())),INDIRECT(ADDRESS(($AN1104-1)*3+$AO1104+5,$AP1104+20)))&gt;=1,0,INDIRECT(ADDRESS(($AN1104-1)*3+$AO1104+5,$AP1104+20)))))</f>
        <v>0</v>
      </c>
      <c r="AT1104" s="468">
        <f ca="1">COUNTIF(INDIRECT("U"&amp;(ROW()+12*(($AN1104-1)*3+$AO1104)-ROW())/12+5):INDIRECT("AF"&amp;(ROW()+12*(($AN1104-1)*3+$AO1104)-ROW())/12+5),AS1104)</f>
        <v>0</v>
      </c>
      <c r="AU1104" s="468">
        <f ca="1">IF(AND(AQ1104+AS1104&gt;0,AR1104+AT1104&gt;0),COUNTIF(AU$6:AU1103,"&gt;0")+1,0)</f>
        <v>0</v>
      </c>
    </row>
    <row r="1105" spans="40:47" x14ac:dyDescent="0.15">
      <c r="AN1105" s="468">
        <v>31</v>
      </c>
      <c r="AO1105" s="468">
        <v>2</v>
      </c>
      <c r="AP1105" s="468">
        <v>8</v>
      </c>
      <c r="AQ1105" s="476">
        <f ca="1">IF($AP1105=1,IF(INDIRECT(ADDRESS(($AN1105-1)*3+$AO1105+5,$AP1105+7))="",0,INDIRECT(ADDRESS(($AN1105-1)*3+$AO1105+5,$AP1105+7))),IF(INDIRECT(ADDRESS(($AN1105-1)*3+$AO1105+5,$AP1105+7))="",0,IF(COUNTIF(INDIRECT(ADDRESS(($AN1105-1)*36+($AO1105-1)*12+6,COLUMN())):INDIRECT(ADDRESS(($AN1105-1)*36+($AO1105-1)*12+$AP1105+4,COLUMN())),INDIRECT(ADDRESS(($AN1105-1)*3+$AO1105+5,$AP1105+7)))&gt;=1,0,INDIRECT(ADDRESS(($AN1105-1)*3+$AO1105+5,$AP1105+7)))))</f>
        <v>0</v>
      </c>
      <c r="AR1105" s="468">
        <f ca="1">COUNTIF(INDIRECT("H"&amp;(ROW()+12*(($AN1105-1)*3+$AO1105)-ROW())/12+5):INDIRECT("S"&amp;(ROW()+12*(($AN1105-1)*3+$AO1105)-ROW())/12+5),AQ1105)</f>
        <v>0</v>
      </c>
      <c r="AS1105" s="476">
        <f ca="1">IF($AP1105=1,IF(INDIRECT(ADDRESS(($AN1105-1)*3+$AO1105+5,$AP1105+20))="",0,INDIRECT(ADDRESS(($AN1105-1)*3+$AO1105+5,$AP1105+20))),IF(INDIRECT(ADDRESS(($AN1105-1)*3+$AO1105+5,$AP1105+20))="",0,IF(COUNTIF(INDIRECT(ADDRESS(($AN1105-1)*36+($AO1105-1)*12+6,COLUMN())):INDIRECT(ADDRESS(($AN1105-1)*36+($AO1105-1)*12+$AP1105+4,COLUMN())),INDIRECT(ADDRESS(($AN1105-1)*3+$AO1105+5,$AP1105+20)))&gt;=1,0,INDIRECT(ADDRESS(($AN1105-1)*3+$AO1105+5,$AP1105+20)))))</f>
        <v>0</v>
      </c>
      <c r="AT1105" s="468">
        <f ca="1">COUNTIF(INDIRECT("U"&amp;(ROW()+12*(($AN1105-1)*3+$AO1105)-ROW())/12+5):INDIRECT("AF"&amp;(ROW()+12*(($AN1105-1)*3+$AO1105)-ROW())/12+5),AS1105)</f>
        <v>0</v>
      </c>
      <c r="AU1105" s="468">
        <f ca="1">IF(AND(AQ1105+AS1105&gt;0,AR1105+AT1105&gt;0),COUNTIF(AU$6:AU1104,"&gt;0")+1,0)</f>
        <v>0</v>
      </c>
    </row>
    <row r="1106" spans="40:47" x14ac:dyDescent="0.15">
      <c r="AN1106" s="468">
        <v>31</v>
      </c>
      <c r="AO1106" s="468">
        <v>2</v>
      </c>
      <c r="AP1106" s="468">
        <v>9</v>
      </c>
      <c r="AQ1106" s="476">
        <f ca="1">IF($AP1106=1,IF(INDIRECT(ADDRESS(($AN1106-1)*3+$AO1106+5,$AP1106+7))="",0,INDIRECT(ADDRESS(($AN1106-1)*3+$AO1106+5,$AP1106+7))),IF(INDIRECT(ADDRESS(($AN1106-1)*3+$AO1106+5,$AP1106+7))="",0,IF(COUNTIF(INDIRECT(ADDRESS(($AN1106-1)*36+($AO1106-1)*12+6,COLUMN())):INDIRECT(ADDRESS(($AN1106-1)*36+($AO1106-1)*12+$AP1106+4,COLUMN())),INDIRECT(ADDRESS(($AN1106-1)*3+$AO1106+5,$AP1106+7)))&gt;=1,0,INDIRECT(ADDRESS(($AN1106-1)*3+$AO1106+5,$AP1106+7)))))</f>
        <v>0</v>
      </c>
      <c r="AR1106" s="468">
        <f ca="1">COUNTIF(INDIRECT("H"&amp;(ROW()+12*(($AN1106-1)*3+$AO1106)-ROW())/12+5):INDIRECT("S"&amp;(ROW()+12*(($AN1106-1)*3+$AO1106)-ROW())/12+5),AQ1106)</f>
        <v>0</v>
      </c>
      <c r="AS1106" s="476">
        <f ca="1">IF($AP1106=1,IF(INDIRECT(ADDRESS(($AN1106-1)*3+$AO1106+5,$AP1106+20))="",0,INDIRECT(ADDRESS(($AN1106-1)*3+$AO1106+5,$AP1106+20))),IF(INDIRECT(ADDRESS(($AN1106-1)*3+$AO1106+5,$AP1106+20))="",0,IF(COUNTIF(INDIRECT(ADDRESS(($AN1106-1)*36+($AO1106-1)*12+6,COLUMN())):INDIRECT(ADDRESS(($AN1106-1)*36+($AO1106-1)*12+$AP1106+4,COLUMN())),INDIRECT(ADDRESS(($AN1106-1)*3+$AO1106+5,$AP1106+20)))&gt;=1,0,INDIRECT(ADDRESS(($AN1106-1)*3+$AO1106+5,$AP1106+20)))))</f>
        <v>0</v>
      </c>
      <c r="AT1106" s="468">
        <f ca="1">COUNTIF(INDIRECT("U"&amp;(ROW()+12*(($AN1106-1)*3+$AO1106)-ROW())/12+5):INDIRECT("AF"&amp;(ROW()+12*(($AN1106-1)*3+$AO1106)-ROW())/12+5),AS1106)</f>
        <v>0</v>
      </c>
      <c r="AU1106" s="468">
        <f ca="1">IF(AND(AQ1106+AS1106&gt;0,AR1106+AT1106&gt;0),COUNTIF(AU$6:AU1105,"&gt;0")+1,0)</f>
        <v>0</v>
      </c>
    </row>
    <row r="1107" spans="40:47" x14ac:dyDescent="0.15">
      <c r="AN1107" s="468">
        <v>31</v>
      </c>
      <c r="AO1107" s="468">
        <v>2</v>
      </c>
      <c r="AP1107" s="468">
        <v>10</v>
      </c>
      <c r="AQ1107" s="476">
        <f ca="1">IF($AP1107=1,IF(INDIRECT(ADDRESS(($AN1107-1)*3+$AO1107+5,$AP1107+7))="",0,INDIRECT(ADDRESS(($AN1107-1)*3+$AO1107+5,$AP1107+7))),IF(INDIRECT(ADDRESS(($AN1107-1)*3+$AO1107+5,$AP1107+7))="",0,IF(COUNTIF(INDIRECT(ADDRESS(($AN1107-1)*36+($AO1107-1)*12+6,COLUMN())):INDIRECT(ADDRESS(($AN1107-1)*36+($AO1107-1)*12+$AP1107+4,COLUMN())),INDIRECT(ADDRESS(($AN1107-1)*3+$AO1107+5,$AP1107+7)))&gt;=1,0,INDIRECT(ADDRESS(($AN1107-1)*3+$AO1107+5,$AP1107+7)))))</f>
        <v>0</v>
      </c>
      <c r="AR1107" s="468">
        <f ca="1">COUNTIF(INDIRECT("H"&amp;(ROW()+12*(($AN1107-1)*3+$AO1107)-ROW())/12+5):INDIRECT("S"&amp;(ROW()+12*(($AN1107-1)*3+$AO1107)-ROW())/12+5),AQ1107)</f>
        <v>0</v>
      </c>
      <c r="AS1107" s="476">
        <f ca="1">IF($AP1107=1,IF(INDIRECT(ADDRESS(($AN1107-1)*3+$AO1107+5,$AP1107+20))="",0,INDIRECT(ADDRESS(($AN1107-1)*3+$AO1107+5,$AP1107+20))),IF(INDIRECT(ADDRESS(($AN1107-1)*3+$AO1107+5,$AP1107+20))="",0,IF(COUNTIF(INDIRECT(ADDRESS(($AN1107-1)*36+($AO1107-1)*12+6,COLUMN())):INDIRECT(ADDRESS(($AN1107-1)*36+($AO1107-1)*12+$AP1107+4,COLUMN())),INDIRECT(ADDRESS(($AN1107-1)*3+$AO1107+5,$AP1107+20)))&gt;=1,0,INDIRECT(ADDRESS(($AN1107-1)*3+$AO1107+5,$AP1107+20)))))</f>
        <v>0</v>
      </c>
      <c r="AT1107" s="468">
        <f ca="1">COUNTIF(INDIRECT("U"&amp;(ROW()+12*(($AN1107-1)*3+$AO1107)-ROW())/12+5):INDIRECT("AF"&amp;(ROW()+12*(($AN1107-1)*3+$AO1107)-ROW())/12+5),AS1107)</f>
        <v>0</v>
      </c>
      <c r="AU1107" s="468">
        <f ca="1">IF(AND(AQ1107+AS1107&gt;0,AR1107+AT1107&gt;0),COUNTIF(AU$6:AU1106,"&gt;0")+1,0)</f>
        <v>0</v>
      </c>
    </row>
    <row r="1108" spans="40:47" x14ac:dyDescent="0.15">
      <c r="AN1108" s="468">
        <v>31</v>
      </c>
      <c r="AO1108" s="468">
        <v>2</v>
      </c>
      <c r="AP1108" s="468">
        <v>11</v>
      </c>
      <c r="AQ1108" s="476">
        <f ca="1">IF($AP1108=1,IF(INDIRECT(ADDRESS(($AN1108-1)*3+$AO1108+5,$AP1108+7))="",0,INDIRECT(ADDRESS(($AN1108-1)*3+$AO1108+5,$AP1108+7))),IF(INDIRECT(ADDRESS(($AN1108-1)*3+$AO1108+5,$AP1108+7))="",0,IF(COUNTIF(INDIRECT(ADDRESS(($AN1108-1)*36+($AO1108-1)*12+6,COLUMN())):INDIRECT(ADDRESS(($AN1108-1)*36+($AO1108-1)*12+$AP1108+4,COLUMN())),INDIRECT(ADDRESS(($AN1108-1)*3+$AO1108+5,$AP1108+7)))&gt;=1,0,INDIRECT(ADDRESS(($AN1108-1)*3+$AO1108+5,$AP1108+7)))))</f>
        <v>0</v>
      </c>
      <c r="AR1108" s="468">
        <f ca="1">COUNTIF(INDIRECT("H"&amp;(ROW()+12*(($AN1108-1)*3+$AO1108)-ROW())/12+5):INDIRECT("S"&amp;(ROW()+12*(($AN1108-1)*3+$AO1108)-ROW())/12+5),AQ1108)</f>
        <v>0</v>
      </c>
      <c r="AS1108" s="476">
        <f ca="1">IF($AP1108=1,IF(INDIRECT(ADDRESS(($AN1108-1)*3+$AO1108+5,$AP1108+20))="",0,INDIRECT(ADDRESS(($AN1108-1)*3+$AO1108+5,$AP1108+20))),IF(INDIRECT(ADDRESS(($AN1108-1)*3+$AO1108+5,$AP1108+20))="",0,IF(COUNTIF(INDIRECT(ADDRESS(($AN1108-1)*36+($AO1108-1)*12+6,COLUMN())):INDIRECT(ADDRESS(($AN1108-1)*36+($AO1108-1)*12+$AP1108+4,COLUMN())),INDIRECT(ADDRESS(($AN1108-1)*3+$AO1108+5,$AP1108+20)))&gt;=1,0,INDIRECT(ADDRESS(($AN1108-1)*3+$AO1108+5,$AP1108+20)))))</f>
        <v>0</v>
      </c>
      <c r="AT1108" s="468">
        <f ca="1">COUNTIF(INDIRECT("U"&amp;(ROW()+12*(($AN1108-1)*3+$AO1108)-ROW())/12+5):INDIRECT("AF"&amp;(ROW()+12*(($AN1108-1)*3+$AO1108)-ROW())/12+5),AS1108)</f>
        <v>0</v>
      </c>
      <c r="AU1108" s="468">
        <f ca="1">IF(AND(AQ1108+AS1108&gt;0,AR1108+AT1108&gt;0),COUNTIF(AU$6:AU1107,"&gt;0")+1,0)</f>
        <v>0</v>
      </c>
    </row>
    <row r="1109" spans="40:47" x14ac:dyDescent="0.15">
      <c r="AN1109" s="468">
        <v>31</v>
      </c>
      <c r="AO1109" s="468">
        <v>2</v>
      </c>
      <c r="AP1109" s="468">
        <v>12</v>
      </c>
      <c r="AQ1109" s="476">
        <f ca="1">IF($AP1109=1,IF(INDIRECT(ADDRESS(($AN1109-1)*3+$AO1109+5,$AP1109+7))="",0,INDIRECT(ADDRESS(($AN1109-1)*3+$AO1109+5,$AP1109+7))),IF(INDIRECT(ADDRESS(($AN1109-1)*3+$AO1109+5,$AP1109+7))="",0,IF(COUNTIF(INDIRECT(ADDRESS(($AN1109-1)*36+($AO1109-1)*12+6,COLUMN())):INDIRECT(ADDRESS(($AN1109-1)*36+($AO1109-1)*12+$AP1109+4,COLUMN())),INDIRECT(ADDRESS(($AN1109-1)*3+$AO1109+5,$AP1109+7)))&gt;=1,0,INDIRECT(ADDRESS(($AN1109-1)*3+$AO1109+5,$AP1109+7)))))</f>
        <v>0</v>
      </c>
      <c r="AR1109" s="468">
        <f ca="1">COUNTIF(INDIRECT("H"&amp;(ROW()+12*(($AN1109-1)*3+$AO1109)-ROW())/12+5):INDIRECT("S"&amp;(ROW()+12*(($AN1109-1)*3+$AO1109)-ROW())/12+5),AQ1109)</f>
        <v>0</v>
      </c>
      <c r="AS1109" s="476">
        <f ca="1">IF($AP1109=1,IF(INDIRECT(ADDRESS(($AN1109-1)*3+$AO1109+5,$AP1109+20))="",0,INDIRECT(ADDRESS(($AN1109-1)*3+$AO1109+5,$AP1109+20))),IF(INDIRECT(ADDRESS(($AN1109-1)*3+$AO1109+5,$AP1109+20))="",0,IF(COUNTIF(INDIRECT(ADDRESS(($AN1109-1)*36+($AO1109-1)*12+6,COLUMN())):INDIRECT(ADDRESS(($AN1109-1)*36+($AO1109-1)*12+$AP1109+4,COLUMN())),INDIRECT(ADDRESS(($AN1109-1)*3+$AO1109+5,$AP1109+20)))&gt;=1,0,INDIRECT(ADDRESS(($AN1109-1)*3+$AO1109+5,$AP1109+20)))))</f>
        <v>0</v>
      </c>
      <c r="AT1109" s="468">
        <f ca="1">COUNTIF(INDIRECT("U"&amp;(ROW()+12*(($AN1109-1)*3+$AO1109)-ROW())/12+5):INDIRECT("AF"&amp;(ROW()+12*(($AN1109-1)*3+$AO1109)-ROW())/12+5),AS1109)</f>
        <v>0</v>
      </c>
      <c r="AU1109" s="468">
        <f ca="1">IF(AND(AQ1109+AS1109&gt;0,AR1109+AT1109&gt;0),COUNTIF(AU$6:AU1108,"&gt;0")+1,0)</f>
        <v>0</v>
      </c>
    </row>
    <row r="1110" spans="40:47" x14ac:dyDescent="0.15">
      <c r="AN1110" s="468">
        <v>31</v>
      </c>
      <c r="AO1110" s="468">
        <v>3</v>
      </c>
      <c r="AP1110" s="468">
        <v>1</v>
      </c>
      <c r="AQ1110" s="476">
        <f ca="1">IF($AP1110=1,IF(INDIRECT(ADDRESS(($AN1110-1)*3+$AO1110+5,$AP1110+7))="",0,INDIRECT(ADDRESS(($AN1110-1)*3+$AO1110+5,$AP1110+7))),IF(INDIRECT(ADDRESS(($AN1110-1)*3+$AO1110+5,$AP1110+7))="",0,IF(COUNTIF(INDIRECT(ADDRESS(($AN1110-1)*36+($AO1110-1)*12+6,COLUMN())):INDIRECT(ADDRESS(($AN1110-1)*36+($AO1110-1)*12+$AP1110+4,COLUMN())),INDIRECT(ADDRESS(($AN1110-1)*3+$AO1110+5,$AP1110+7)))&gt;=1,0,INDIRECT(ADDRESS(($AN1110-1)*3+$AO1110+5,$AP1110+7)))))</f>
        <v>0</v>
      </c>
      <c r="AR1110" s="468">
        <f ca="1">COUNTIF(INDIRECT("H"&amp;(ROW()+12*(($AN1110-1)*3+$AO1110)-ROW())/12+5):INDIRECT("S"&amp;(ROW()+12*(($AN1110-1)*3+$AO1110)-ROW())/12+5),AQ1110)</f>
        <v>0</v>
      </c>
      <c r="AS1110" s="476">
        <f ca="1">IF($AP1110=1,IF(INDIRECT(ADDRESS(($AN1110-1)*3+$AO1110+5,$AP1110+20))="",0,INDIRECT(ADDRESS(($AN1110-1)*3+$AO1110+5,$AP1110+20))),IF(INDIRECT(ADDRESS(($AN1110-1)*3+$AO1110+5,$AP1110+20))="",0,IF(COUNTIF(INDIRECT(ADDRESS(($AN1110-1)*36+($AO1110-1)*12+6,COLUMN())):INDIRECT(ADDRESS(($AN1110-1)*36+($AO1110-1)*12+$AP1110+4,COLUMN())),INDIRECT(ADDRESS(($AN1110-1)*3+$AO1110+5,$AP1110+20)))&gt;=1,0,INDIRECT(ADDRESS(($AN1110-1)*3+$AO1110+5,$AP1110+20)))))</f>
        <v>0</v>
      </c>
      <c r="AT1110" s="468">
        <f ca="1">COUNTIF(INDIRECT("U"&amp;(ROW()+12*(($AN1110-1)*3+$AO1110)-ROW())/12+5):INDIRECT("AF"&amp;(ROW()+12*(($AN1110-1)*3+$AO1110)-ROW())/12+5),AS1110)</f>
        <v>0</v>
      </c>
      <c r="AU1110" s="468">
        <f ca="1">IF(AND(AQ1110+AS1110&gt;0,AR1110+AT1110&gt;0),COUNTIF(AU$6:AU1109,"&gt;0")+1,0)</f>
        <v>0</v>
      </c>
    </row>
    <row r="1111" spans="40:47" x14ac:dyDescent="0.15">
      <c r="AN1111" s="468">
        <v>31</v>
      </c>
      <c r="AO1111" s="468">
        <v>3</v>
      </c>
      <c r="AP1111" s="468">
        <v>2</v>
      </c>
      <c r="AQ1111" s="476">
        <f ca="1">IF($AP1111=1,IF(INDIRECT(ADDRESS(($AN1111-1)*3+$AO1111+5,$AP1111+7))="",0,INDIRECT(ADDRESS(($AN1111-1)*3+$AO1111+5,$AP1111+7))),IF(INDIRECT(ADDRESS(($AN1111-1)*3+$AO1111+5,$AP1111+7))="",0,IF(COUNTIF(INDIRECT(ADDRESS(($AN1111-1)*36+($AO1111-1)*12+6,COLUMN())):INDIRECT(ADDRESS(($AN1111-1)*36+($AO1111-1)*12+$AP1111+4,COLUMN())),INDIRECT(ADDRESS(($AN1111-1)*3+$AO1111+5,$AP1111+7)))&gt;=1,0,INDIRECT(ADDRESS(($AN1111-1)*3+$AO1111+5,$AP1111+7)))))</f>
        <v>0</v>
      </c>
      <c r="AR1111" s="468">
        <f ca="1">COUNTIF(INDIRECT("H"&amp;(ROW()+12*(($AN1111-1)*3+$AO1111)-ROW())/12+5):INDIRECT("S"&amp;(ROW()+12*(($AN1111-1)*3+$AO1111)-ROW())/12+5),AQ1111)</f>
        <v>0</v>
      </c>
      <c r="AS1111" s="476">
        <f ca="1">IF($AP1111=1,IF(INDIRECT(ADDRESS(($AN1111-1)*3+$AO1111+5,$AP1111+20))="",0,INDIRECT(ADDRESS(($AN1111-1)*3+$AO1111+5,$AP1111+20))),IF(INDIRECT(ADDRESS(($AN1111-1)*3+$AO1111+5,$AP1111+20))="",0,IF(COUNTIF(INDIRECT(ADDRESS(($AN1111-1)*36+($AO1111-1)*12+6,COLUMN())):INDIRECT(ADDRESS(($AN1111-1)*36+($AO1111-1)*12+$AP1111+4,COLUMN())),INDIRECT(ADDRESS(($AN1111-1)*3+$AO1111+5,$AP1111+20)))&gt;=1,0,INDIRECT(ADDRESS(($AN1111-1)*3+$AO1111+5,$AP1111+20)))))</f>
        <v>0</v>
      </c>
      <c r="AT1111" s="468">
        <f ca="1">COUNTIF(INDIRECT("U"&amp;(ROW()+12*(($AN1111-1)*3+$AO1111)-ROW())/12+5):INDIRECT("AF"&amp;(ROW()+12*(($AN1111-1)*3+$AO1111)-ROW())/12+5),AS1111)</f>
        <v>0</v>
      </c>
      <c r="AU1111" s="468">
        <f ca="1">IF(AND(AQ1111+AS1111&gt;0,AR1111+AT1111&gt;0),COUNTIF(AU$6:AU1110,"&gt;0")+1,0)</f>
        <v>0</v>
      </c>
    </row>
    <row r="1112" spans="40:47" x14ac:dyDescent="0.15">
      <c r="AN1112" s="468">
        <v>31</v>
      </c>
      <c r="AO1112" s="468">
        <v>3</v>
      </c>
      <c r="AP1112" s="468">
        <v>3</v>
      </c>
      <c r="AQ1112" s="476">
        <f ca="1">IF($AP1112=1,IF(INDIRECT(ADDRESS(($AN1112-1)*3+$AO1112+5,$AP1112+7))="",0,INDIRECT(ADDRESS(($AN1112-1)*3+$AO1112+5,$AP1112+7))),IF(INDIRECT(ADDRESS(($AN1112-1)*3+$AO1112+5,$AP1112+7))="",0,IF(COUNTIF(INDIRECT(ADDRESS(($AN1112-1)*36+($AO1112-1)*12+6,COLUMN())):INDIRECT(ADDRESS(($AN1112-1)*36+($AO1112-1)*12+$AP1112+4,COLUMN())),INDIRECT(ADDRESS(($AN1112-1)*3+$AO1112+5,$AP1112+7)))&gt;=1,0,INDIRECT(ADDRESS(($AN1112-1)*3+$AO1112+5,$AP1112+7)))))</f>
        <v>0</v>
      </c>
      <c r="AR1112" s="468">
        <f ca="1">COUNTIF(INDIRECT("H"&amp;(ROW()+12*(($AN1112-1)*3+$AO1112)-ROW())/12+5):INDIRECT("S"&amp;(ROW()+12*(($AN1112-1)*3+$AO1112)-ROW())/12+5),AQ1112)</f>
        <v>0</v>
      </c>
      <c r="AS1112" s="476">
        <f ca="1">IF($AP1112=1,IF(INDIRECT(ADDRESS(($AN1112-1)*3+$AO1112+5,$AP1112+20))="",0,INDIRECT(ADDRESS(($AN1112-1)*3+$AO1112+5,$AP1112+20))),IF(INDIRECT(ADDRESS(($AN1112-1)*3+$AO1112+5,$AP1112+20))="",0,IF(COUNTIF(INDIRECT(ADDRESS(($AN1112-1)*36+($AO1112-1)*12+6,COLUMN())):INDIRECT(ADDRESS(($AN1112-1)*36+($AO1112-1)*12+$AP1112+4,COLUMN())),INDIRECT(ADDRESS(($AN1112-1)*3+$AO1112+5,$AP1112+20)))&gt;=1,0,INDIRECT(ADDRESS(($AN1112-1)*3+$AO1112+5,$AP1112+20)))))</f>
        <v>0</v>
      </c>
      <c r="AT1112" s="468">
        <f ca="1">COUNTIF(INDIRECT("U"&amp;(ROW()+12*(($AN1112-1)*3+$AO1112)-ROW())/12+5):INDIRECT("AF"&amp;(ROW()+12*(($AN1112-1)*3+$AO1112)-ROW())/12+5),AS1112)</f>
        <v>0</v>
      </c>
      <c r="AU1112" s="468">
        <f ca="1">IF(AND(AQ1112+AS1112&gt;0,AR1112+AT1112&gt;0),COUNTIF(AU$6:AU1111,"&gt;0")+1,0)</f>
        <v>0</v>
      </c>
    </row>
    <row r="1113" spans="40:47" x14ac:dyDescent="0.15">
      <c r="AN1113" s="468">
        <v>31</v>
      </c>
      <c r="AO1113" s="468">
        <v>3</v>
      </c>
      <c r="AP1113" s="468">
        <v>4</v>
      </c>
      <c r="AQ1113" s="476">
        <f ca="1">IF($AP1113=1,IF(INDIRECT(ADDRESS(($AN1113-1)*3+$AO1113+5,$AP1113+7))="",0,INDIRECT(ADDRESS(($AN1113-1)*3+$AO1113+5,$AP1113+7))),IF(INDIRECT(ADDRESS(($AN1113-1)*3+$AO1113+5,$AP1113+7))="",0,IF(COUNTIF(INDIRECT(ADDRESS(($AN1113-1)*36+($AO1113-1)*12+6,COLUMN())):INDIRECT(ADDRESS(($AN1113-1)*36+($AO1113-1)*12+$AP1113+4,COLUMN())),INDIRECT(ADDRESS(($AN1113-1)*3+$AO1113+5,$AP1113+7)))&gt;=1,0,INDIRECT(ADDRESS(($AN1113-1)*3+$AO1113+5,$AP1113+7)))))</f>
        <v>0</v>
      </c>
      <c r="AR1113" s="468">
        <f ca="1">COUNTIF(INDIRECT("H"&amp;(ROW()+12*(($AN1113-1)*3+$AO1113)-ROW())/12+5):INDIRECT("S"&amp;(ROW()+12*(($AN1113-1)*3+$AO1113)-ROW())/12+5),AQ1113)</f>
        <v>0</v>
      </c>
      <c r="AS1113" s="476">
        <f ca="1">IF($AP1113=1,IF(INDIRECT(ADDRESS(($AN1113-1)*3+$AO1113+5,$AP1113+20))="",0,INDIRECT(ADDRESS(($AN1113-1)*3+$AO1113+5,$AP1113+20))),IF(INDIRECT(ADDRESS(($AN1113-1)*3+$AO1113+5,$AP1113+20))="",0,IF(COUNTIF(INDIRECT(ADDRESS(($AN1113-1)*36+($AO1113-1)*12+6,COLUMN())):INDIRECT(ADDRESS(($AN1113-1)*36+($AO1113-1)*12+$AP1113+4,COLUMN())),INDIRECT(ADDRESS(($AN1113-1)*3+$AO1113+5,$AP1113+20)))&gt;=1,0,INDIRECT(ADDRESS(($AN1113-1)*3+$AO1113+5,$AP1113+20)))))</f>
        <v>0</v>
      </c>
      <c r="AT1113" s="468">
        <f ca="1">COUNTIF(INDIRECT("U"&amp;(ROW()+12*(($AN1113-1)*3+$AO1113)-ROW())/12+5):INDIRECT("AF"&amp;(ROW()+12*(($AN1113-1)*3+$AO1113)-ROW())/12+5),AS1113)</f>
        <v>0</v>
      </c>
      <c r="AU1113" s="468">
        <f ca="1">IF(AND(AQ1113+AS1113&gt;0,AR1113+AT1113&gt;0),COUNTIF(AU$6:AU1112,"&gt;0")+1,0)</f>
        <v>0</v>
      </c>
    </row>
    <row r="1114" spans="40:47" x14ac:dyDescent="0.15">
      <c r="AN1114" s="468">
        <v>31</v>
      </c>
      <c r="AO1114" s="468">
        <v>3</v>
      </c>
      <c r="AP1114" s="468">
        <v>5</v>
      </c>
      <c r="AQ1114" s="476">
        <f ca="1">IF($AP1114=1,IF(INDIRECT(ADDRESS(($AN1114-1)*3+$AO1114+5,$AP1114+7))="",0,INDIRECT(ADDRESS(($AN1114-1)*3+$AO1114+5,$AP1114+7))),IF(INDIRECT(ADDRESS(($AN1114-1)*3+$AO1114+5,$AP1114+7))="",0,IF(COUNTIF(INDIRECT(ADDRESS(($AN1114-1)*36+($AO1114-1)*12+6,COLUMN())):INDIRECT(ADDRESS(($AN1114-1)*36+($AO1114-1)*12+$AP1114+4,COLUMN())),INDIRECT(ADDRESS(($AN1114-1)*3+$AO1114+5,$AP1114+7)))&gt;=1,0,INDIRECT(ADDRESS(($AN1114-1)*3+$AO1114+5,$AP1114+7)))))</f>
        <v>0</v>
      </c>
      <c r="AR1114" s="468">
        <f ca="1">COUNTIF(INDIRECT("H"&amp;(ROW()+12*(($AN1114-1)*3+$AO1114)-ROW())/12+5):INDIRECT("S"&amp;(ROW()+12*(($AN1114-1)*3+$AO1114)-ROW())/12+5),AQ1114)</f>
        <v>0</v>
      </c>
      <c r="AS1114" s="476">
        <f ca="1">IF($AP1114=1,IF(INDIRECT(ADDRESS(($AN1114-1)*3+$AO1114+5,$AP1114+20))="",0,INDIRECT(ADDRESS(($AN1114-1)*3+$AO1114+5,$AP1114+20))),IF(INDIRECT(ADDRESS(($AN1114-1)*3+$AO1114+5,$AP1114+20))="",0,IF(COUNTIF(INDIRECT(ADDRESS(($AN1114-1)*36+($AO1114-1)*12+6,COLUMN())):INDIRECT(ADDRESS(($AN1114-1)*36+($AO1114-1)*12+$AP1114+4,COLUMN())),INDIRECT(ADDRESS(($AN1114-1)*3+$AO1114+5,$AP1114+20)))&gt;=1,0,INDIRECT(ADDRESS(($AN1114-1)*3+$AO1114+5,$AP1114+20)))))</f>
        <v>0</v>
      </c>
      <c r="AT1114" s="468">
        <f ca="1">COUNTIF(INDIRECT("U"&amp;(ROW()+12*(($AN1114-1)*3+$AO1114)-ROW())/12+5):INDIRECT("AF"&amp;(ROW()+12*(($AN1114-1)*3+$AO1114)-ROW())/12+5),AS1114)</f>
        <v>0</v>
      </c>
      <c r="AU1114" s="468">
        <f ca="1">IF(AND(AQ1114+AS1114&gt;0,AR1114+AT1114&gt;0),COUNTIF(AU$6:AU1113,"&gt;0")+1,0)</f>
        <v>0</v>
      </c>
    </row>
    <row r="1115" spans="40:47" x14ac:dyDescent="0.15">
      <c r="AN1115" s="468">
        <v>31</v>
      </c>
      <c r="AO1115" s="468">
        <v>3</v>
      </c>
      <c r="AP1115" s="468">
        <v>6</v>
      </c>
      <c r="AQ1115" s="476">
        <f ca="1">IF($AP1115=1,IF(INDIRECT(ADDRESS(($AN1115-1)*3+$AO1115+5,$AP1115+7))="",0,INDIRECT(ADDRESS(($AN1115-1)*3+$AO1115+5,$AP1115+7))),IF(INDIRECT(ADDRESS(($AN1115-1)*3+$AO1115+5,$AP1115+7))="",0,IF(COUNTIF(INDIRECT(ADDRESS(($AN1115-1)*36+($AO1115-1)*12+6,COLUMN())):INDIRECT(ADDRESS(($AN1115-1)*36+($AO1115-1)*12+$AP1115+4,COLUMN())),INDIRECT(ADDRESS(($AN1115-1)*3+$AO1115+5,$AP1115+7)))&gt;=1,0,INDIRECT(ADDRESS(($AN1115-1)*3+$AO1115+5,$AP1115+7)))))</f>
        <v>0</v>
      </c>
      <c r="AR1115" s="468">
        <f ca="1">COUNTIF(INDIRECT("H"&amp;(ROW()+12*(($AN1115-1)*3+$AO1115)-ROW())/12+5):INDIRECT("S"&amp;(ROW()+12*(($AN1115-1)*3+$AO1115)-ROW())/12+5),AQ1115)</f>
        <v>0</v>
      </c>
      <c r="AS1115" s="476">
        <f ca="1">IF($AP1115=1,IF(INDIRECT(ADDRESS(($AN1115-1)*3+$AO1115+5,$AP1115+20))="",0,INDIRECT(ADDRESS(($AN1115-1)*3+$AO1115+5,$AP1115+20))),IF(INDIRECT(ADDRESS(($AN1115-1)*3+$AO1115+5,$AP1115+20))="",0,IF(COUNTIF(INDIRECT(ADDRESS(($AN1115-1)*36+($AO1115-1)*12+6,COLUMN())):INDIRECT(ADDRESS(($AN1115-1)*36+($AO1115-1)*12+$AP1115+4,COLUMN())),INDIRECT(ADDRESS(($AN1115-1)*3+$AO1115+5,$AP1115+20)))&gt;=1,0,INDIRECT(ADDRESS(($AN1115-1)*3+$AO1115+5,$AP1115+20)))))</f>
        <v>0</v>
      </c>
      <c r="AT1115" s="468">
        <f ca="1">COUNTIF(INDIRECT("U"&amp;(ROW()+12*(($AN1115-1)*3+$AO1115)-ROW())/12+5):INDIRECT("AF"&amp;(ROW()+12*(($AN1115-1)*3+$AO1115)-ROW())/12+5),AS1115)</f>
        <v>0</v>
      </c>
      <c r="AU1115" s="468">
        <f ca="1">IF(AND(AQ1115+AS1115&gt;0,AR1115+AT1115&gt;0),COUNTIF(AU$6:AU1114,"&gt;0")+1,0)</f>
        <v>0</v>
      </c>
    </row>
    <row r="1116" spans="40:47" x14ac:dyDescent="0.15">
      <c r="AN1116" s="468">
        <v>31</v>
      </c>
      <c r="AO1116" s="468">
        <v>3</v>
      </c>
      <c r="AP1116" s="468">
        <v>7</v>
      </c>
      <c r="AQ1116" s="476">
        <f ca="1">IF($AP1116=1,IF(INDIRECT(ADDRESS(($AN1116-1)*3+$AO1116+5,$AP1116+7))="",0,INDIRECT(ADDRESS(($AN1116-1)*3+$AO1116+5,$AP1116+7))),IF(INDIRECT(ADDRESS(($AN1116-1)*3+$AO1116+5,$AP1116+7))="",0,IF(COUNTIF(INDIRECT(ADDRESS(($AN1116-1)*36+($AO1116-1)*12+6,COLUMN())):INDIRECT(ADDRESS(($AN1116-1)*36+($AO1116-1)*12+$AP1116+4,COLUMN())),INDIRECT(ADDRESS(($AN1116-1)*3+$AO1116+5,$AP1116+7)))&gt;=1,0,INDIRECT(ADDRESS(($AN1116-1)*3+$AO1116+5,$AP1116+7)))))</f>
        <v>0</v>
      </c>
      <c r="AR1116" s="468">
        <f ca="1">COUNTIF(INDIRECT("H"&amp;(ROW()+12*(($AN1116-1)*3+$AO1116)-ROW())/12+5):INDIRECT("S"&amp;(ROW()+12*(($AN1116-1)*3+$AO1116)-ROW())/12+5),AQ1116)</f>
        <v>0</v>
      </c>
      <c r="AS1116" s="476">
        <f ca="1">IF($AP1116=1,IF(INDIRECT(ADDRESS(($AN1116-1)*3+$AO1116+5,$AP1116+20))="",0,INDIRECT(ADDRESS(($AN1116-1)*3+$AO1116+5,$AP1116+20))),IF(INDIRECT(ADDRESS(($AN1116-1)*3+$AO1116+5,$AP1116+20))="",0,IF(COUNTIF(INDIRECT(ADDRESS(($AN1116-1)*36+($AO1116-1)*12+6,COLUMN())):INDIRECT(ADDRESS(($AN1116-1)*36+($AO1116-1)*12+$AP1116+4,COLUMN())),INDIRECT(ADDRESS(($AN1116-1)*3+$AO1116+5,$AP1116+20)))&gt;=1,0,INDIRECT(ADDRESS(($AN1116-1)*3+$AO1116+5,$AP1116+20)))))</f>
        <v>0</v>
      </c>
      <c r="AT1116" s="468">
        <f ca="1">COUNTIF(INDIRECT("U"&amp;(ROW()+12*(($AN1116-1)*3+$AO1116)-ROW())/12+5):INDIRECT("AF"&amp;(ROW()+12*(($AN1116-1)*3+$AO1116)-ROW())/12+5),AS1116)</f>
        <v>0</v>
      </c>
      <c r="AU1116" s="468">
        <f ca="1">IF(AND(AQ1116+AS1116&gt;0,AR1116+AT1116&gt;0),COUNTIF(AU$6:AU1115,"&gt;0")+1,0)</f>
        <v>0</v>
      </c>
    </row>
    <row r="1117" spans="40:47" x14ac:dyDescent="0.15">
      <c r="AN1117" s="468">
        <v>31</v>
      </c>
      <c r="AO1117" s="468">
        <v>3</v>
      </c>
      <c r="AP1117" s="468">
        <v>8</v>
      </c>
      <c r="AQ1117" s="476">
        <f ca="1">IF($AP1117=1,IF(INDIRECT(ADDRESS(($AN1117-1)*3+$AO1117+5,$AP1117+7))="",0,INDIRECT(ADDRESS(($AN1117-1)*3+$AO1117+5,$AP1117+7))),IF(INDIRECT(ADDRESS(($AN1117-1)*3+$AO1117+5,$AP1117+7))="",0,IF(COUNTIF(INDIRECT(ADDRESS(($AN1117-1)*36+($AO1117-1)*12+6,COLUMN())):INDIRECT(ADDRESS(($AN1117-1)*36+($AO1117-1)*12+$AP1117+4,COLUMN())),INDIRECT(ADDRESS(($AN1117-1)*3+$AO1117+5,$AP1117+7)))&gt;=1,0,INDIRECT(ADDRESS(($AN1117-1)*3+$AO1117+5,$AP1117+7)))))</f>
        <v>0</v>
      </c>
      <c r="AR1117" s="468">
        <f ca="1">COUNTIF(INDIRECT("H"&amp;(ROW()+12*(($AN1117-1)*3+$AO1117)-ROW())/12+5):INDIRECT("S"&amp;(ROW()+12*(($AN1117-1)*3+$AO1117)-ROW())/12+5),AQ1117)</f>
        <v>0</v>
      </c>
      <c r="AS1117" s="476">
        <f ca="1">IF($AP1117=1,IF(INDIRECT(ADDRESS(($AN1117-1)*3+$AO1117+5,$AP1117+20))="",0,INDIRECT(ADDRESS(($AN1117-1)*3+$AO1117+5,$AP1117+20))),IF(INDIRECT(ADDRESS(($AN1117-1)*3+$AO1117+5,$AP1117+20))="",0,IF(COUNTIF(INDIRECT(ADDRESS(($AN1117-1)*36+($AO1117-1)*12+6,COLUMN())):INDIRECT(ADDRESS(($AN1117-1)*36+($AO1117-1)*12+$AP1117+4,COLUMN())),INDIRECT(ADDRESS(($AN1117-1)*3+$AO1117+5,$AP1117+20)))&gt;=1,0,INDIRECT(ADDRESS(($AN1117-1)*3+$AO1117+5,$AP1117+20)))))</f>
        <v>0</v>
      </c>
      <c r="AT1117" s="468">
        <f ca="1">COUNTIF(INDIRECT("U"&amp;(ROW()+12*(($AN1117-1)*3+$AO1117)-ROW())/12+5):INDIRECT("AF"&amp;(ROW()+12*(($AN1117-1)*3+$AO1117)-ROW())/12+5),AS1117)</f>
        <v>0</v>
      </c>
      <c r="AU1117" s="468">
        <f ca="1">IF(AND(AQ1117+AS1117&gt;0,AR1117+AT1117&gt;0),COUNTIF(AU$6:AU1116,"&gt;0")+1,0)</f>
        <v>0</v>
      </c>
    </row>
    <row r="1118" spans="40:47" x14ac:dyDescent="0.15">
      <c r="AN1118" s="468">
        <v>31</v>
      </c>
      <c r="AO1118" s="468">
        <v>3</v>
      </c>
      <c r="AP1118" s="468">
        <v>9</v>
      </c>
      <c r="AQ1118" s="476">
        <f ca="1">IF($AP1118=1,IF(INDIRECT(ADDRESS(($AN1118-1)*3+$AO1118+5,$AP1118+7))="",0,INDIRECT(ADDRESS(($AN1118-1)*3+$AO1118+5,$AP1118+7))),IF(INDIRECT(ADDRESS(($AN1118-1)*3+$AO1118+5,$AP1118+7))="",0,IF(COUNTIF(INDIRECT(ADDRESS(($AN1118-1)*36+($AO1118-1)*12+6,COLUMN())):INDIRECT(ADDRESS(($AN1118-1)*36+($AO1118-1)*12+$AP1118+4,COLUMN())),INDIRECT(ADDRESS(($AN1118-1)*3+$AO1118+5,$AP1118+7)))&gt;=1,0,INDIRECT(ADDRESS(($AN1118-1)*3+$AO1118+5,$AP1118+7)))))</f>
        <v>0</v>
      </c>
      <c r="AR1118" s="468">
        <f ca="1">COUNTIF(INDIRECT("H"&amp;(ROW()+12*(($AN1118-1)*3+$AO1118)-ROW())/12+5):INDIRECT("S"&amp;(ROW()+12*(($AN1118-1)*3+$AO1118)-ROW())/12+5),AQ1118)</f>
        <v>0</v>
      </c>
      <c r="AS1118" s="476">
        <f ca="1">IF($AP1118=1,IF(INDIRECT(ADDRESS(($AN1118-1)*3+$AO1118+5,$AP1118+20))="",0,INDIRECT(ADDRESS(($AN1118-1)*3+$AO1118+5,$AP1118+20))),IF(INDIRECT(ADDRESS(($AN1118-1)*3+$AO1118+5,$AP1118+20))="",0,IF(COUNTIF(INDIRECT(ADDRESS(($AN1118-1)*36+($AO1118-1)*12+6,COLUMN())):INDIRECT(ADDRESS(($AN1118-1)*36+($AO1118-1)*12+$AP1118+4,COLUMN())),INDIRECT(ADDRESS(($AN1118-1)*3+$AO1118+5,$AP1118+20)))&gt;=1,0,INDIRECT(ADDRESS(($AN1118-1)*3+$AO1118+5,$AP1118+20)))))</f>
        <v>0</v>
      </c>
      <c r="AT1118" s="468">
        <f ca="1">COUNTIF(INDIRECT("U"&amp;(ROW()+12*(($AN1118-1)*3+$AO1118)-ROW())/12+5):INDIRECT("AF"&amp;(ROW()+12*(($AN1118-1)*3+$AO1118)-ROW())/12+5),AS1118)</f>
        <v>0</v>
      </c>
      <c r="AU1118" s="468">
        <f ca="1">IF(AND(AQ1118+AS1118&gt;0,AR1118+AT1118&gt;0),COUNTIF(AU$6:AU1117,"&gt;0")+1,0)</f>
        <v>0</v>
      </c>
    </row>
    <row r="1119" spans="40:47" x14ac:dyDescent="0.15">
      <c r="AN1119" s="468">
        <v>31</v>
      </c>
      <c r="AO1119" s="468">
        <v>3</v>
      </c>
      <c r="AP1119" s="468">
        <v>10</v>
      </c>
      <c r="AQ1119" s="476">
        <f ca="1">IF($AP1119=1,IF(INDIRECT(ADDRESS(($AN1119-1)*3+$AO1119+5,$AP1119+7))="",0,INDIRECT(ADDRESS(($AN1119-1)*3+$AO1119+5,$AP1119+7))),IF(INDIRECT(ADDRESS(($AN1119-1)*3+$AO1119+5,$AP1119+7))="",0,IF(COUNTIF(INDIRECT(ADDRESS(($AN1119-1)*36+($AO1119-1)*12+6,COLUMN())):INDIRECT(ADDRESS(($AN1119-1)*36+($AO1119-1)*12+$AP1119+4,COLUMN())),INDIRECT(ADDRESS(($AN1119-1)*3+$AO1119+5,$AP1119+7)))&gt;=1,0,INDIRECT(ADDRESS(($AN1119-1)*3+$AO1119+5,$AP1119+7)))))</f>
        <v>0</v>
      </c>
      <c r="AR1119" s="468">
        <f ca="1">COUNTIF(INDIRECT("H"&amp;(ROW()+12*(($AN1119-1)*3+$AO1119)-ROW())/12+5):INDIRECT("S"&amp;(ROW()+12*(($AN1119-1)*3+$AO1119)-ROW())/12+5),AQ1119)</f>
        <v>0</v>
      </c>
      <c r="AS1119" s="476">
        <f ca="1">IF($AP1119=1,IF(INDIRECT(ADDRESS(($AN1119-1)*3+$AO1119+5,$AP1119+20))="",0,INDIRECT(ADDRESS(($AN1119-1)*3+$AO1119+5,$AP1119+20))),IF(INDIRECT(ADDRESS(($AN1119-1)*3+$AO1119+5,$AP1119+20))="",0,IF(COUNTIF(INDIRECT(ADDRESS(($AN1119-1)*36+($AO1119-1)*12+6,COLUMN())):INDIRECT(ADDRESS(($AN1119-1)*36+($AO1119-1)*12+$AP1119+4,COLUMN())),INDIRECT(ADDRESS(($AN1119-1)*3+$AO1119+5,$AP1119+20)))&gt;=1,0,INDIRECT(ADDRESS(($AN1119-1)*3+$AO1119+5,$AP1119+20)))))</f>
        <v>0</v>
      </c>
      <c r="AT1119" s="468">
        <f ca="1">COUNTIF(INDIRECT("U"&amp;(ROW()+12*(($AN1119-1)*3+$AO1119)-ROW())/12+5):INDIRECT("AF"&amp;(ROW()+12*(($AN1119-1)*3+$AO1119)-ROW())/12+5),AS1119)</f>
        <v>0</v>
      </c>
      <c r="AU1119" s="468">
        <f ca="1">IF(AND(AQ1119+AS1119&gt;0,AR1119+AT1119&gt;0),COUNTIF(AU$6:AU1118,"&gt;0")+1,0)</f>
        <v>0</v>
      </c>
    </row>
    <row r="1120" spans="40:47" x14ac:dyDescent="0.15">
      <c r="AN1120" s="468">
        <v>31</v>
      </c>
      <c r="AO1120" s="468">
        <v>3</v>
      </c>
      <c r="AP1120" s="468">
        <v>11</v>
      </c>
      <c r="AQ1120" s="476">
        <f ca="1">IF($AP1120=1,IF(INDIRECT(ADDRESS(($AN1120-1)*3+$AO1120+5,$AP1120+7))="",0,INDIRECT(ADDRESS(($AN1120-1)*3+$AO1120+5,$AP1120+7))),IF(INDIRECT(ADDRESS(($AN1120-1)*3+$AO1120+5,$AP1120+7))="",0,IF(COUNTIF(INDIRECT(ADDRESS(($AN1120-1)*36+($AO1120-1)*12+6,COLUMN())):INDIRECT(ADDRESS(($AN1120-1)*36+($AO1120-1)*12+$AP1120+4,COLUMN())),INDIRECT(ADDRESS(($AN1120-1)*3+$AO1120+5,$AP1120+7)))&gt;=1,0,INDIRECT(ADDRESS(($AN1120-1)*3+$AO1120+5,$AP1120+7)))))</f>
        <v>0</v>
      </c>
      <c r="AR1120" s="468">
        <f ca="1">COUNTIF(INDIRECT("H"&amp;(ROW()+12*(($AN1120-1)*3+$AO1120)-ROW())/12+5):INDIRECT("S"&amp;(ROW()+12*(($AN1120-1)*3+$AO1120)-ROW())/12+5),AQ1120)</f>
        <v>0</v>
      </c>
      <c r="AS1120" s="476">
        <f ca="1">IF($AP1120=1,IF(INDIRECT(ADDRESS(($AN1120-1)*3+$AO1120+5,$AP1120+20))="",0,INDIRECT(ADDRESS(($AN1120-1)*3+$AO1120+5,$AP1120+20))),IF(INDIRECT(ADDRESS(($AN1120-1)*3+$AO1120+5,$AP1120+20))="",0,IF(COUNTIF(INDIRECT(ADDRESS(($AN1120-1)*36+($AO1120-1)*12+6,COLUMN())):INDIRECT(ADDRESS(($AN1120-1)*36+($AO1120-1)*12+$AP1120+4,COLUMN())),INDIRECT(ADDRESS(($AN1120-1)*3+$AO1120+5,$AP1120+20)))&gt;=1,0,INDIRECT(ADDRESS(($AN1120-1)*3+$AO1120+5,$AP1120+20)))))</f>
        <v>0</v>
      </c>
      <c r="AT1120" s="468">
        <f ca="1">COUNTIF(INDIRECT("U"&amp;(ROW()+12*(($AN1120-1)*3+$AO1120)-ROW())/12+5):INDIRECT("AF"&amp;(ROW()+12*(($AN1120-1)*3+$AO1120)-ROW())/12+5),AS1120)</f>
        <v>0</v>
      </c>
      <c r="AU1120" s="468">
        <f ca="1">IF(AND(AQ1120+AS1120&gt;0,AR1120+AT1120&gt;0),COUNTIF(AU$6:AU1119,"&gt;0")+1,0)</f>
        <v>0</v>
      </c>
    </row>
    <row r="1121" spans="40:47" x14ac:dyDescent="0.15">
      <c r="AN1121" s="468">
        <v>31</v>
      </c>
      <c r="AO1121" s="468">
        <v>3</v>
      </c>
      <c r="AP1121" s="468">
        <v>12</v>
      </c>
      <c r="AQ1121" s="476">
        <f ca="1">IF($AP1121=1,IF(INDIRECT(ADDRESS(($AN1121-1)*3+$AO1121+5,$AP1121+7))="",0,INDIRECT(ADDRESS(($AN1121-1)*3+$AO1121+5,$AP1121+7))),IF(INDIRECT(ADDRESS(($AN1121-1)*3+$AO1121+5,$AP1121+7))="",0,IF(COUNTIF(INDIRECT(ADDRESS(($AN1121-1)*36+($AO1121-1)*12+6,COLUMN())):INDIRECT(ADDRESS(($AN1121-1)*36+($AO1121-1)*12+$AP1121+4,COLUMN())),INDIRECT(ADDRESS(($AN1121-1)*3+$AO1121+5,$AP1121+7)))&gt;=1,0,INDIRECT(ADDRESS(($AN1121-1)*3+$AO1121+5,$AP1121+7)))))</f>
        <v>0</v>
      </c>
      <c r="AR1121" s="468">
        <f ca="1">COUNTIF(INDIRECT("H"&amp;(ROW()+12*(($AN1121-1)*3+$AO1121)-ROW())/12+5):INDIRECT("S"&amp;(ROW()+12*(($AN1121-1)*3+$AO1121)-ROW())/12+5),AQ1121)</f>
        <v>0</v>
      </c>
      <c r="AS1121" s="476">
        <f ca="1">IF($AP1121=1,IF(INDIRECT(ADDRESS(($AN1121-1)*3+$AO1121+5,$AP1121+20))="",0,INDIRECT(ADDRESS(($AN1121-1)*3+$AO1121+5,$AP1121+20))),IF(INDIRECT(ADDRESS(($AN1121-1)*3+$AO1121+5,$AP1121+20))="",0,IF(COUNTIF(INDIRECT(ADDRESS(($AN1121-1)*36+($AO1121-1)*12+6,COLUMN())):INDIRECT(ADDRESS(($AN1121-1)*36+($AO1121-1)*12+$AP1121+4,COLUMN())),INDIRECT(ADDRESS(($AN1121-1)*3+$AO1121+5,$AP1121+20)))&gt;=1,0,INDIRECT(ADDRESS(($AN1121-1)*3+$AO1121+5,$AP1121+20)))))</f>
        <v>0</v>
      </c>
      <c r="AT1121" s="468">
        <f ca="1">COUNTIF(INDIRECT("U"&amp;(ROW()+12*(($AN1121-1)*3+$AO1121)-ROW())/12+5):INDIRECT("AF"&amp;(ROW()+12*(($AN1121-1)*3+$AO1121)-ROW())/12+5),AS1121)</f>
        <v>0</v>
      </c>
      <c r="AU1121" s="468">
        <f ca="1">IF(AND(AQ1121+AS1121&gt;0,AR1121+AT1121&gt;0),COUNTIF(AU$6:AU1120,"&gt;0")+1,0)</f>
        <v>0</v>
      </c>
    </row>
    <row r="1122" spans="40:47" x14ac:dyDescent="0.15">
      <c r="AN1122" s="468">
        <v>32</v>
      </c>
      <c r="AO1122" s="468">
        <v>1</v>
      </c>
      <c r="AP1122" s="468">
        <v>1</v>
      </c>
      <c r="AQ1122" s="476">
        <f ca="1">IF($AP1122=1,IF(INDIRECT(ADDRESS(($AN1122-1)*3+$AO1122+5,$AP1122+7))="",0,INDIRECT(ADDRESS(($AN1122-1)*3+$AO1122+5,$AP1122+7))),IF(INDIRECT(ADDRESS(($AN1122-1)*3+$AO1122+5,$AP1122+7))="",0,IF(COUNTIF(INDIRECT(ADDRESS(($AN1122-1)*36+($AO1122-1)*12+6,COLUMN())):INDIRECT(ADDRESS(($AN1122-1)*36+($AO1122-1)*12+$AP1122+4,COLUMN())),INDIRECT(ADDRESS(($AN1122-1)*3+$AO1122+5,$AP1122+7)))&gt;=1,0,INDIRECT(ADDRESS(($AN1122-1)*3+$AO1122+5,$AP1122+7)))))</f>
        <v>0</v>
      </c>
      <c r="AR1122" s="468">
        <f ca="1">COUNTIF(INDIRECT("H"&amp;(ROW()+12*(($AN1122-1)*3+$AO1122)-ROW())/12+5):INDIRECT("S"&amp;(ROW()+12*(($AN1122-1)*3+$AO1122)-ROW())/12+5),AQ1122)</f>
        <v>0</v>
      </c>
      <c r="AS1122" s="476">
        <f ca="1">IF($AP1122=1,IF(INDIRECT(ADDRESS(($AN1122-1)*3+$AO1122+5,$AP1122+20))="",0,INDIRECT(ADDRESS(($AN1122-1)*3+$AO1122+5,$AP1122+20))),IF(INDIRECT(ADDRESS(($AN1122-1)*3+$AO1122+5,$AP1122+20))="",0,IF(COUNTIF(INDIRECT(ADDRESS(($AN1122-1)*36+($AO1122-1)*12+6,COLUMN())):INDIRECT(ADDRESS(($AN1122-1)*36+($AO1122-1)*12+$AP1122+4,COLUMN())),INDIRECT(ADDRESS(($AN1122-1)*3+$AO1122+5,$AP1122+20)))&gt;=1,0,INDIRECT(ADDRESS(($AN1122-1)*3+$AO1122+5,$AP1122+20)))))</f>
        <v>0</v>
      </c>
      <c r="AT1122" s="468">
        <f ca="1">COUNTIF(INDIRECT("U"&amp;(ROW()+12*(($AN1122-1)*3+$AO1122)-ROW())/12+5):INDIRECT("AF"&amp;(ROW()+12*(($AN1122-1)*3+$AO1122)-ROW())/12+5),AS1122)</f>
        <v>0</v>
      </c>
      <c r="AU1122" s="468">
        <f ca="1">IF(AND(AQ1122+AS1122&gt;0,AR1122+AT1122&gt;0),COUNTIF(AU$6:AU1121,"&gt;0")+1,0)</f>
        <v>0</v>
      </c>
    </row>
    <row r="1123" spans="40:47" x14ac:dyDescent="0.15">
      <c r="AN1123" s="468">
        <v>32</v>
      </c>
      <c r="AO1123" s="468">
        <v>1</v>
      </c>
      <c r="AP1123" s="468">
        <v>2</v>
      </c>
      <c r="AQ1123" s="476">
        <f ca="1">IF($AP1123=1,IF(INDIRECT(ADDRESS(($AN1123-1)*3+$AO1123+5,$AP1123+7))="",0,INDIRECT(ADDRESS(($AN1123-1)*3+$AO1123+5,$AP1123+7))),IF(INDIRECT(ADDRESS(($AN1123-1)*3+$AO1123+5,$AP1123+7))="",0,IF(COUNTIF(INDIRECT(ADDRESS(($AN1123-1)*36+($AO1123-1)*12+6,COLUMN())):INDIRECT(ADDRESS(($AN1123-1)*36+($AO1123-1)*12+$AP1123+4,COLUMN())),INDIRECT(ADDRESS(($AN1123-1)*3+$AO1123+5,$AP1123+7)))&gt;=1,0,INDIRECT(ADDRESS(($AN1123-1)*3+$AO1123+5,$AP1123+7)))))</f>
        <v>0</v>
      </c>
      <c r="AR1123" s="468">
        <f ca="1">COUNTIF(INDIRECT("H"&amp;(ROW()+12*(($AN1123-1)*3+$AO1123)-ROW())/12+5):INDIRECT("S"&amp;(ROW()+12*(($AN1123-1)*3+$AO1123)-ROW())/12+5),AQ1123)</f>
        <v>0</v>
      </c>
      <c r="AS1123" s="476">
        <f ca="1">IF($AP1123=1,IF(INDIRECT(ADDRESS(($AN1123-1)*3+$AO1123+5,$AP1123+20))="",0,INDIRECT(ADDRESS(($AN1123-1)*3+$AO1123+5,$AP1123+20))),IF(INDIRECT(ADDRESS(($AN1123-1)*3+$AO1123+5,$AP1123+20))="",0,IF(COUNTIF(INDIRECT(ADDRESS(($AN1123-1)*36+($AO1123-1)*12+6,COLUMN())):INDIRECT(ADDRESS(($AN1123-1)*36+($AO1123-1)*12+$AP1123+4,COLUMN())),INDIRECT(ADDRESS(($AN1123-1)*3+$AO1123+5,$AP1123+20)))&gt;=1,0,INDIRECT(ADDRESS(($AN1123-1)*3+$AO1123+5,$AP1123+20)))))</f>
        <v>0</v>
      </c>
      <c r="AT1123" s="468">
        <f ca="1">COUNTIF(INDIRECT("U"&amp;(ROW()+12*(($AN1123-1)*3+$AO1123)-ROW())/12+5):INDIRECT("AF"&amp;(ROW()+12*(($AN1123-1)*3+$AO1123)-ROW())/12+5),AS1123)</f>
        <v>0</v>
      </c>
      <c r="AU1123" s="468">
        <f ca="1">IF(AND(AQ1123+AS1123&gt;0,AR1123+AT1123&gt;0),COUNTIF(AU$6:AU1122,"&gt;0")+1,0)</f>
        <v>0</v>
      </c>
    </row>
    <row r="1124" spans="40:47" x14ac:dyDescent="0.15">
      <c r="AN1124" s="468">
        <v>32</v>
      </c>
      <c r="AO1124" s="468">
        <v>1</v>
      </c>
      <c r="AP1124" s="468">
        <v>3</v>
      </c>
      <c r="AQ1124" s="476">
        <f ca="1">IF($AP1124=1,IF(INDIRECT(ADDRESS(($AN1124-1)*3+$AO1124+5,$AP1124+7))="",0,INDIRECT(ADDRESS(($AN1124-1)*3+$AO1124+5,$AP1124+7))),IF(INDIRECT(ADDRESS(($AN1124-1)*3+$AO1124+5,$AP1124+7))="",0,IF(COUNTIF(INDIRECT(ADDRESS(($AN1124-1)*36+($AO1124-1)*12+6,COLUMN())):INDIRECT(ADDRESS(($AN1124-1)*36+($AO1124-1)*12+$AP1124+4,COLUMN())),INDIRECT(ADDRESS(($AN1124-1)*3+$AO1124+5,$AP1124+7)))&gt;=1,0,INDIRECT(ADDRESS(($AN1124-1)*3+$AO1124+5,$AP1124+7)))))</f>
        <v>0</v>
      </c>
      <c r="AR1124" s="468">
        <f ca="1">COUNTIF(INDIRECT("H"&amp;(ROW()+12*(($AN1124-1)*3+$AO1124)-ROW())/12+5):INDIRECT("S"&amp;(ROW()+12*(($AN1124-1)*3+$AO1124)-ROW())/12+5),AQ1124)</f>
        <v>0</v>
      </c>
      <c r="AS1124" s="476">
        <f ca="1">IF($AP1124=1,IF(INDIRECT(ADDRESS(($AN1124-1)*3+$AO1124+5,$AP1124+20))="",0,INDIRECT(ADDRESS(($AN1124-1)*3+$AO1124+5,$AP1124+20))),IF(INDIRECT(ADDRESS(($AN1124-1)*3+$AO1124+5,$AP1124+20))="",0,IF(COUNTIF(INDIRECT(ADDRESS(($AN1124-1)*36+($AO1124-1)*12+6,COLUMN())):INDIRECT(ADDRESS(($AN1124-1)*36+($AO1124-1)*12+$AP1124+4,COLUMN())),INDIRECT(ADDRESS(($AN1124-1)*3+$AO1124+5,$AP1124+20)))&gt;=1,0,INDIRECT(ADDRESS(($AN1124-1)*3+$AO1124+5,$AP1124+20)))))</f>
        <v>0</v>
      </c>
      <c r="AT1124" s="468">
        <f ca="1">COUNTIF(INDIRECT("U"&amp;(ROW()+12*(($AN1124-1)*3+$AO1124)-ROW())/12+5):INDIRECT("AF"&amp;(ROW()+12*(($AN1124-1)*3+$AO1124)-ROW())/12+5),AS1124)</f>
        <v>0</v>
      </c>
      <c r="AU1124" s="468">
        <f ca="1">IF(AND(AQ1124+AS1124&gt;0,AR1124+AT1124&gt;0),COUNTIF(AU$6:AU1123,"&gt;0")+1,0)</f>
        <v>0</v>
      </c>
    </row>
    <row r="1125" spans="40:47" x14ac:dyDescent="0.15">
      <c r="AN1125" s="468">
        <v>32</v>
      </c>
      <c r="AO1125" s="468">
        <v>1</v>
      </c>
      <c r="AP1125" s="468">
        <v>4</v>
      </c>
      <c r="AQ1125" s="476">
        <f ca="1">IF($AP1125=1,IF(INDIRECT(ADDRESS(($AN1125-1)*3+$AO1125+5,$AP1125+7))="",0,INDIRECT(ADDRESS(($AN1125-1)*3+$AO1125+5,$AP1125+7))),IF(INDIRECT(ADDRESS(($AN1125-1)*3+$AO1125+5,$AP1125+7))="",0,IF(COUNTIF(INDIRECT(ADDRESS(($AN1125-1)*36+($AO1125-1)*12+6,COLUMN())):INDIRECT(ADDRESS(($AN1125-1)*36+($AO1125-1)*12+$AP1125+4,COLUMN())),INDIRECT(ADDRESS(($AN1125-1)*3+$AO1125+5,$AP1125+7)))&gt;=1,0,INDIRECT(ADDRESS(($AN1125-1)*3+$AO1125+5,$AP1125+7)))))</f>
        <v>0</v>
      </c>
      <c r="AR1125" s="468">
        <f ca="1">COUNTIF(INDIRECT("H"&amp;(ROW()+12*(($AN1125-1)*3+$AO1125)-ROW())/12+5):INDIRECT("S"&amp;(ROW()+12*(($AN1125-1)*3+$AO1125)-ROW())/12+5),AQ1125)</f>
        <v>0</v>
      </c>
      <c r="AS1125" s="476">
        <f ca="1">IF($AP1125=1,IF(INDIRECT(ADDRESS(($AN1125-1)*3+$AO1125+5,$AP1125+20))="",0,INDIRECT(ADDRESS(($AN1125-1)*3+$AO1125+5,$AP1125+20))),IF(INDIRECT(ADDRESS(($AN1125-1)*3+$AO1125+5,$AP1125+20))="",0,IF(COUNTIF(INDIRECT(ADDRESS(($AN1125-1)*36+($AO1125-1)*12+6,COLUMN())):INDIRECT(ADDRESS(($AN1125-1)*36+($AO1125-1)*12+$AP1125+4,COLUMN())),INDIRECT(ADDRESS(($AN1125-1)*3+$AO1125+5,$AP1125+20)))&gt;=1,0,INDIRECT(ADDRESS(($AN1125-1)*3+$AO1125+5,$AP1125+20)))))</f>
        <v>0</v>
      </c>
      <c r="AT1125" s="468">
        <f ca="1">COUNTIF(INDIRECT("U"&amp;(ROW()+12*(($AN1125-1)*3+$AO1125)-ROW())/12+5):INDIRECT("AF"&amp;(ROW()+12*(($AN1125-1)*3+$AO1125)-ROW())/12+5),AS1125)</f>
        <v>0</v>
      </c>
      <c r="AU1125" s="468">
        <f ca="1">IF(AND(AQ1125+AS1125&gt;0,AR1125+AT1125&gt;0),COUNTIF(AU$6:AU1124,"&gt;0")+1,0)</f>
        <v>0</v>
      </c>
    </row>
    <row r="1126" spans="40:47" x14ac:dyDescent="0.15">
      <c r="AN1126" s="468">
        <v>32</v>
      </c>
      <c r="AO1126" s="468">
        <v>1</v>
      </c>
      <c r="AP1126" s="468">
        <v>5</v>
      </c>
      <c r="AQ1126" s="476">
        <f ca="1">IF($AP1126=1,IF(INDIRECT(ADDRESS(($AN1126-1)*3+$AO1126+5,$AP1126+7))="",0,INDIRECT(ADDRESS(($AN1126-1)*3+$AO1126+5,$AP1126+7))),IF(INDIRECT(ADDRESS(($AN1126-1)*3+$AO1126+5,$AP1126+7))="",0,IF(COUNTIF(INDIRECT(ADDRESS(($AN1126-1)*36+($AO1126-1)*12+6,COLUMN())):INDIRECT(ADDRESS(($AN1126-1)*36+($AO1126-1)*12+$AP1126+4,COLUMN())),INDIRECT(ADDRESS(($AN1126-1)*3+$AO1126+5,$AP1126+7)))&gt;=1,0,INDIRECT(ADDRESS(($AN1126-1)*3+$AO1126+5,$AP1126+7)))))</f>
        <v>0</v>
      </c>
      <c r="AR1126" s="468">
        <f ca="1">COUNTIF(INDIRECT("H"&amp;(ROW()+12*(($AN1126-1)*3+$AO1126)-ROW())/12+5):INDIRECT("S"&amp;(ROW()+12*(($AN1126-1)*3+$AO1126)-ROW())/12+5),AQ1126)</f>
        <v>0</v>
      </c>
      <c r="AS1126" s="476">
        <f ca="1">IF($AP1126=1,IF(INDIRECT(ADDRESS(($AN1126-1)*3+$AO1126+5,$AP1126+20))="",0,INDIRECT(ADDRESS(($AN1126-1)*3+$AO1126+5,$AP1126+20))),IF(INDIRECT(ADDRESS(($AN1126-1)*3+$AO1126+5,$AP1126+20))="",0,IF(COUNTIF(INDIRECT(ADDRESS(($AN1126-1)*36+($AO1126-1)*12+6,COLUMN())):INDIRECT(ADDRESS(($AN1126-1)*36+($AO1126-1)*12+$AP1126+4,COLUMN())),INDIRECT(ADDRESS(($AN1126-1)*3+$AO1126+5,$AP1126+20)))&gt;=1,0,INDIRECT(ADDRESS(($AN1126-1)*3+$AO1126+5,$AP1126+20)))))</f>
        <v>0</v>
      </c>
      <c r="AT1126" s="468">
        <f ca="1">COUNTIF(INDIRECT("U"&amp;(ROW()+12*(($AN1126-1)*3+$AO1126)-ROW())/12+5):INDIRECT("AF"&amp;(ROW()+12*(($AN1126-1)*3+$AO1126)-ROW())/12+5),AS1126)</f>
        <v>0</v>
      </c>
      <c r="AU1126" s="468">
        <f ca="1">IF(AND(AQ1126+AS1126&gt;0,AR1126+AT1126&gt;0),COUNTIF(AU$6:AU1125,"&gt;0")+1,0)</f>
        <v>0</v>
      </c>
    </row>
    <row r="1127" spans="40:47" x14ac:dyDescent="0.15">
      <c r="AN1127" s="468">
        <v>32</v>
      </c>
      <c r="AO1127" s="468">
        <v>1</v>
      </c>
      <c r="AP1127" s="468">
        <v>6</v>
      </c>
      <c r="AQ1127" s="476">
        <f ca="1">IF($AP1127=1,IF(INDIRECT(ADDRESS(($AN1127-1)*3+$AO1127+5,$AP1127+7))="",0,INDIRECT(ADDRESS(($AN1127-1)*3+$AO1127+5,$AP1127+7))),IF(INDIRECT(ADDRESS(($AN1127-1)*3+$AO1127+5,$AP1127+7))="",0,IF(COUNTIF(INDIRECT(ADDRESS(($AN1127-1)*36+($AO1127-1)*12+6,COLUMN())):INDIRECT(ADDRESS(($AN1127-1)*36+($AO1127-1)*12+$AP1127+4,COLUMN())),INDIRECT(ADDRESS(($AN1127-1)*3+$AO1127+5,$AP1127+7)))&gt;=1,0,INDIRECT(ADDRESS(($AN1127-1)*3+$AO1127+5,$AP1127+7)))))</f>
        <v>0</v>
      </c>
      <c r="AR1127" s="468">
        <f ca="1">COUNTIF(INDIRECT("H"&amp;(ROW()+12*(($AN1127-1)*3+$AO1127)-ROW())/12+5):INDIRECT("S"&amp;(ROW()+12*(($AN1127-1)*3+$AO1127)-ROW())/12+5),AQ1127)</f>
        <v>0</v>
      </c>
      <c r="AS1127" s="476">
        <f ca="1">IF($AP1127=1,IF(INDIRECT(ADDRESS(($AN1127-1)*3+$AO1127+5,$AP1127+20))="",0,INDIRECT(ADDRESS(($AN1127-1)*3+$AO1127+5,$AP1127+20))),IF(INDIRECT(ADDRESS(($AN1127-1)*3+$AO1127+5,$AP1127+20))="",0,IF(COUNTIF(INDIRECT(ADDRESS(($AN1127-1)*36+($AO1127-1)*12+6,COLUMN())):INDIRECT(ADDRESS(($AN1127-1)*36+($AO1127-1)*12+$AP1127+4,COLUMN())),INDIRECT(ADDRESS(($AN1127-1)*3+$AO1127+5,$AP1127+20)))&gt;=1,0,INDIRECT(ADDRESS(($AN1127-1)*3+$AO1127+5,$AP1127+20)))))</f>
        <v>0</v>
      </c>
      <c r="AT1127" s="468">
        <f ca="1">COUNTIF(INDIRECT("U"&amp;(ROW()+12*(($AN1127-1)*3+$AO1127)-ROW())/12+5):INDIRECT("AF"&amp;(ROW()+12*(($AN1127-1)*3+$AO1127)-ROW())/12+5),AS1127)</f>
        <v>0</v>
      </c>
      <c r="AU1127" s="468">
        <f ca="1">IF(AND(AQ1127+AS1127&gt;0,AR1127+AT1127&gt;0),COUNTIF(AU$6:AU1126,"&gt;0")+1,0)</f>
        <v>0</v>
      </c>
    </row>
    <row r="1128" spans="40:47" x14ac:dyDescent="0.15">
      <c r="AN1128" s="468">
        <v>32</v>
      </c>
      <c r="AO1128" s="468">
        <v>1</v>
      </c>
      <c r="AP1128" s="468">
        <v>7</v>
      </c>
      <c r="AQ1128" s="476">
        <f ca="1">IF($AP1128=1,IF(INDIRECT(ADDRESS(($AN1128-1)*3+$AO1128+5,$AP1128+7))="",0,INDIRECT(ADDRESS(($AN1128-1)*3+$AO1128+5,$AP1128+7))),IF(INDIRECT(ADDRESS(($AN1128-1)*3+$AO1128+5,$AP1128+7))="",0,IF(COUNTIF(INDIRECT(ADDRESS(($AN1128-1)*36+($AO1128-1)*12+6,COLUMN())):INDIRECT(ADDRESS(($AN1128-1)*36+($AO1128-1)*12+$AP1128+4,COLUMN())),INDIRECT(ADDRESS(($AN1128-1)*3+$AO1128+5,$AP1128+7)))&gt;=1,0,INDIRECT(ADDRESS(($AN1128-1)*3+$AO1128+5,$AP1128+7)))))</f>
        <v>0</v>
      </c>
      <c r="AR1128" s="468">
        <f ca="1">COUNTIF(INDIRECT("H"&amp;(ROW()+12*(($AN1128-1)*3+$AO1128)-ROW())/12+5):INDIRECT("S"&amp;(ROW()+12*(($AN1128-1)*3+$AO1128)-ROW())/12+5),AQ1128)</f>
        <v>0</v>
      </c>
      <c r="AS1128" s="476">
        <f ca="1">IF($AP1128=1,IF(INDIRECT(ADDRESS(($AN1128-1)*3+$AO1128+5,$AP1128+20))="",0,INDIRECT(ADDRESS(($AN1128-1)*3+$AO1128+5,$AP1128+20))),IF(INDIRECT(ADDRESS(($AN1128-1)*3+$AO1128+5,$AP1128+20))="",0,IF(COUNTIF(INDIRECT(ADDRESS(($AN1128-1)*36+($AO1128-1)*12+6,COLUMN())):INDIRECT(ADDRESS(($AN1128-1)*36+($AO1128-1)*12+$AP1128+4,COLUMN())),INDIRECT(ADDRESS(($AN1128-1)*3+$AO1128+5,$AP1128+20)))&gt;=1,0,INDIRECT(ADDRESS(($AN1128-1)*3+$AO1128+5,$AP1128+20)))))</f>
        <v>0</v>
      </c>
      <c r="AT1128" s="468">
        <f ca="1">COUNTIF(INDIRECT("U"&amp;(ROW()+12*(($AN1128-1)*3+$AO1128)-ROW())/12+5):INDIRECT("AF"&amp;(ROW()+12*(($AN1128-1)*3+$AO1128)-ROW())/12+5),AS1128)</f>
        <v>0</v>
      </c>
      <c r="AU1128" s="468">
        <f ca="1">IF(AND(AQ1128+AS1128&gt;0,AR1128+AT1128&gt;0),COUNTIF(AU$6:AU1127,"&gt;0")+1,0)</f>
        <v>0</v>
      </c>
    </row>
    <row r="1129" spans="40:47" x14ac:dyDescent="0.15">
      <c r="AN1129" s="468">
        <v>32</v>
      </c>
      <c r="AO1129" s="468">
        <v>1</v>
      </c>
      <c r="AP1129" s="468">
        <v>8</v>
      </c>
      <c r="AQ1129" s="476">
        <f ca="1">IF($AP1129=1,IF(INDIRECT(ADDRESS(($AN1129-1)*3+$AO1129+5,$AP1129+7))="",0,INDIRECT(ADDRESS(($AN1129-1)*3+$AO1129+5,$AP1129+7))),IF(INDIRECT(ADDRESS(($AN1129-1)*3+$AO1129+5,$AP1129+7))="",0,IF(COUNTIF(INDIRECT(ADDRESS(($AN1129-1)*36+($AO1129-1)*12+6,COLUMN())):INDIRECT(ADDRESS(($AN1129-1)*36+($AO1129-1)*12+$AP1129+4,COLUMN())),INDIRECT(ADDRESS(($AN1129-1)*3+$AO1129+5,$AP1129+7)))&gt;=1,0,INDIRECT(ADDRESS(($AN1129-1)*3+$AO1129+5,$AP1129+7)))))</f>
        <v>0</v>
      </c>
      <c r="AR1129" s="468">
        <f ca="1">COUNTIF(INDIRECT("H"&amp;(ROW()+12*(($AN1129-1)*3+$AO1129)-ROW())/12+5):INDIRECT("S"&amp;(ROW()+12*(($AN1129-1)*3+$AO1129)-ROW())/12+5),AQ1129)</f>
        <v>0</v>
      </c>
      <c r="AS1129" s="476">
        <f ca="1">IF($AP1129=1,IF(INDIRECT(ADDRESS(($AN1129-1)*3+$AO1129+5,$AP1129+20))="",0,INDIRECT(ADDRESS(($AN1129-1)*3+$AO1129+5,$AP1129+20))),IF(INDIRECT(ADDRESS(($AN1129-1)*3+$AO1129+5,$AP1129+20))="",0,IF(COUNTIF(INDIRECT(ADDRESS(($AN1129-1)*36+($AO1129-1)*12+6,COLUMN())):INDIRECT(ADDRESS(($AN1129-1)*36+($AO1129-1)*12+$AP1129+4,COLUMN())),INDIRECT(ADDRESS(($AN1129-1)*3+$AO1129+5,$AP1129+20)))&gt;=1,0,INDIRECT(ADDRESS(($AN1129-1)*3+$AO1129+5,$AP1129+20)))))</f>
        <v>0</v>
      </c>
      <c r="AT1129" s="468">
        <f ca="1">COUNTIF(INDIRECT("U"&amp;(ROW()+12*(($AN1129-1)*3+$AO1129)-ROW())/12+5):INDIRECT("AF"&amp;(ROW()+12*(($AN1129-1)*3+$AO1129)-ROW())/12+5),AS1129)</f>
        <v>0</v>
      </c>
      <c r="AU1129" s="468">
        <f ca="1">IF(AND(AQ1129+AS1129&gt;0,AR1129+AT1129&gt;0),COUNTIF(AU$6:AU1128,"&gt;0")+1,0)</f>
        <v>0</v>
      </c>
    </row>
    <row r="1130" spans="40:47" x14ac:dyDescent="0.15">
      <c r="AN1130" s="468">
        <v>32</v>
      </c>
      <c r="AO1130" s="468">
        <v>1</v>
      </c>
      <c r="AP1130" s="468">
        <v>9</v>
      </c>
      <c r="AQ1130" s="476">
        <f ca="1">IF($AP1130=1,IF(INDIRECT(ADDRESS(($AN1130-1)*3+$AO1130+5,$AP1130+7))="",0,INDIRECT(ADDRESS(($AN1130-1)*3+$AO1130+5,$AP1130+7))),IF(INDIRECT(ADDRESS(($AN1130-1)*3+$AO1130+5,$AP1130+7))="",0,IF(COUNTIF(INDIRECT(ADDRESS(($AN1130-1)*36+($AO1130-1)*12+6,COLUMN())):INDIRECT(ADDRESS(($AN1130-1)*36+($AO1130-1)*12+$AP1130+4,COLUMN())),INDIRECT(ADDRESS(($AN1130-1)*3+$AO1130+5,$AP1130+7)))&gt;=1,0,INDIRECT(ADDRESS(($AN1130-1)*3+$AO1130+5,$AP1130+7)))))</f>
        <v>0</v>
      </c>
      <c r="AR1130" s="468">
        <f ca="1">COUNTIF(INDIRECT("H"&amp;(ROW()+12*(($AN1130-1)*3+$AO1130)-ROW())/12+5):INDIRECT("S"&amp;(ROW()+12*(($AN1130-1)*3+$AO1130)-ROW())/12+5),AQ1130)</f>
        <v>0</v>
      </c>
      <c r="AS1130" s="476">
        <f ca="1">IF($AP1130=1,IF(INDIRECT(ADDRESS(($AN1130-1)*3+$AO1130+5,$AP1130+20))="",0,INDIRECT(ADDRESS(($AN1130-1)*3+$AO1130+5,$AP1130+20))),IF(INDIRECT(ADDRESS(($AN1130-1)*3+$AO1130+5,$AP1130+20))="",0,IF(COUNTIF(INDIRECT(ADDRESS(($AN1130-1)*36+($AO1130-1)*12+6,COLUMN())):INDIRECT(ADDRESS(($AN1130-1)*36+($AO1130-1)*12+$AP1130+4,COLUMN())),INDIRECT(ADDRESS(($AN1130-1)*3+$AO1130+5,$AP1130+20)))&gt;=1,0,INDIRECT(ADDRESS(($AN1130-1)*3+$AO1130+5,$AP1130+20)))))</f>
        <v>0</v>
      </c>
      <c r="AT1130" s="468">
        <f ca="1">COUNTIF(INDIRECT("U"&amp;(ROW()+12*(($AN1130-1)*3+$AO1130)-ROW())/12+5):INDIRECT("AF"&amp;(ROW()+12*(($AN1130-1)*3+$AO1130)-ROW())/12+5),AS1130)</f>
        <v>0</v>
      </c>
      <c r="AU1130" s="468">
        <f ca="1">IF(AND(AQ1130+AS1130&gt;0,AR1130+AT1130&gt;0),COUNTIF(AU$6:AU1129,"&gt;0")+1,0)</f>
        <v>0</v>
      </c>
    </row>
    <row r="1131" spans="40:47" x14ac:dyDescent="0.15">
      <c r="AN1131" s="468">
        <v>32</v>
      </c>
      <c r="AO1131" s="468">
        <v>1</v>
      </c>
      <c r="AP1131" s="468">
        <v>10</v>
      </c>
      <c r="AQ1131" s="476">
        <f ca="1">IF($AP1131=1,IF(INDIRECT(ADDRESS(($AN1131-1)*3+$AO1131+5,$AP1131+7))="",0,INDIRECT(ADDRESS(($AN1131-1)*3+$AO1131+5,$AP1131+7))),IF(INDIRECT(ADDRESS(($AN1131-1)*3+$AO1131+5,$AP1131+7))="",0,IF(COUNTIF(INDIRECT(ADDRESS(($AN1131-1)*36+($AO1131-1)*12+6,COLUMN())):INDIRECT(ADDRESS(($AN1131-1)*36+($AO1131-1)*12+$AP1131+4,COLUMN())),INDIRECT(ADDRESS(($AN1131-1)*3+$AO1131+5,$AP1131+7)))&gt;=1,0,INDIRECT(ADDRESS(($AN1131-1)*3+$AO1131+5,$AP1131+7)))))</f>
        <v>0</v>
      </c>
      <c r="AR1131" s="468">
        <f ca="1">COUNTIF(INDIRECT("H"&amp;(ROW()+12*(($AN1131-1)*3+$AO1131)-ROW())/12+5):INDIRECT("S"&amp;(ROW()+12*(($AN1131-1)*3+$AO1131)-ROW())/12+5),AQ1131)</f>
        <v>0</v>
      </c>
      <c r="AS1131" s="476">
        <f ca="1">IF($AP1131=1,IF(INDIRECT(ADDRESS(($AN1131-1)*3+$AO1131+5,$AP1131+20))="",0,INDIRECT(ADDRESS(($AN1131-1)*3+$AO1131+5,$AP1131+20))),IF(INDIRECT(ADDRESS(($AN1131-1)*3+$AO1131+5,$AP1131+20))="",0,IF(COUNTIF(INDIRECT(ADDRESS(($AN1131-1)*36+($AO1131-1)*12+6,COLUMN())):INDIRECT(ADDRESS(($AN1131-1)*36+($AO1131-1)*12+$AP1131+4,COLUMN())),INDIRECT(ADDRESS(($AN1131-1)*3+$AO1131+5,$AP1131+20)))&gt;=1,0,INDIRECT(ADDRESS(($AN1131-1)*3+$AO1131+5,$AP1131+20)))))</f>
        <v>0</v>
      </c>
      <c r="AT1131" s="468">
        <f ca="1">COUNTIF(INDIRECT("U"&amp;(ROW()+12*(($AN1131-1)*3+$AO1131)-ROW())/12+5):INDIRECT("AF"&amp;(ROW()+12*(($AN1131-1)*3+$AO1131)-ROW())/12+5),AS1131)</f>
        <v>0</v>
      </c>
      <c r="AU1131" s="468">
        <f ca="1">IF(AND(AQ1131+AS1131&gt;0,AR1131+AT1131&gt;0),COUNTIF(AU$6:AU1130,"&gt;0")+1,0)</f>
        <v>0</v>
      </c>
    </row>
    <row r="1132" spans="40:47" x14ac:dyDescent="0.15">
      <c r="AN1132" s="468">
        <v>32</v>
      </c>
      <c r="AO1132" s="468">
        <v>1</v>
      </c>
      <c r="AP1132" s="468">
        <v>11</v>
      </c>
      <c r="AQ1132" s="476">
        <f ca="1">IF($AP1132=1,IF(INDIRECT(ADDRESS(($AN1132-1)*3+$AO1132+5,$AP1132+7))="",0,INDIRECT(ADDRESS(($AN1132-1)*3+$AO1132+5,$AP1132+7))),IF(INDIRECT(ADDRESS(($AN1132-1)*3+$AO1132+5,$AP1132+7))="",0,IF(COUNTIF(INDIRECT(ADDRESS(($AN1132-1)*36+($AO1132-1)*12+6,COLUMN())):INDIRECT(ADDRESS(($AN1132-1)*36+($AO1132-1)*12+$AP1132+4,COLUMN())),INDIRECT(ADDRESS(($AN1132-1)*3+$AO1132+5,$AP1132+7)))&gt;=1,0,INDIRECT(ADDRESS(($AN1132-1)*3+$AO1132+5,$AP1132+7)))))</f>
        <v>0</v>
      </c>
      <c r="AR1132" s="468">
        <f ca="1">COUNTIF(INDIRECT("H"&amp;(ROW()+12*(($AN1132-1)*3+$AO1132)-ROW())/12+5):INDIRECT("S"&amp;(ROW()+12*(($AN1132-1)*3+$AO1132)-ROW())/12+5),AQ1132)</f>
        <v>0</v>
      </c>
      <c r="AS1132" s="476">
        <f ca="1">IF($AP1132=1,IF(INDIRECT(ADDRESS(($AN1132-1)*3+$AO1132+5,$AP1132+20))="",0,INDIRECT(ADDRESS(($AN1132-1)*3+$AO1132+5,$AP1132+20))),IF(INDIRECT(ADDRESS(($AN1132-1)*3+$AO1132+5,$AP1132+20))="",0,IF(COUNTIF(INDIRECT(ADDRESS(($AN1132-1)*36+($AO1132-1)*12+6,COLUMN())):INDIRECT(ADDRESS(($AN1132-1)*36+($AO1132-1)*12+$AP1132+4,COLUMN())),INDIRECT(ADDRESS(($AN1132-1)*3+$AO1132+5,$AP1132+20)))&gt;=1,0,INDIRECT(ADDRESS(($AN1132-1)*3+$AO1132+5,$AP1132+20)))))</f>
        <v>0</v>
      </c>
      <c r="AT1132" s="468">
        <f ca="1">COUNTIF(INDIRECT("U"&amp;(ROW()+12*(($AN1132-1)*3+$AO1132)-ROW())/12+5):INDIRECT("AF"&amp;(ROW()+12*(($AN1132-1)*3+$AO1132)-ROW())/12+5),AS1132)</f>
        <v>0</v>
      </c>
      <c r="AU1132" s="468">
        <f ca="1">IF(AND(AQ1132+AS1132&gt;0,AR1132+AT1132&gt;0),COUNTIF(AU$6:AU1131,"&gt;0")+1,0)</f>
        <v>0</v>
      </c>
    </row>
    <row r="1133" spans="40:47" x14ac:dyDescent="0.15">
      <c r="AN1133" s="468">
        <v>32</v>
      </c>
      <c r="AO1133" s="468">
        <v>1</v>
      </c>
      <c r="AP1133" s="468">
        <v>12</v>
      </c>
      <c r="AQ1133" s="476">
        <f ca="1">IF($AP1133=1,IF(INDIRECT(ADDRESS(($AN1133-1)*3+$AO1133+5,$AP1133+7))="",0,INDIRECT(ADDRESS(($AN1133-1)*3+$AO1133+5,$AP1133+7))),IF(INDIRECT(ADDRESS(($AN1133-1)*3+$AO1133+5,$AP1133+7))="",0,IF(COUNTIF(INDIRECT(ADDRESS(($AN1133-1)*36+($AO1133-1)*12+6,COLUMN())):INDIRECT(ADDRESS(($AN1133-1)*36+($AO1133-1)*12+$AP1133+4,COLUMN())),INDIRECT(ADDRESS(($AN1133-1)*3+$AO1133+5,$AP1133+7)))&gt;=1,0,INDIRECT(ADDRESS(($AN1133-1)*3+$AO1133+5,$AP1133+7)))))</f>
        <v>0</v>
      </c>
      <c r="AR1133" s="468">
        <f ca="1">COUNTIF(INDIRECT("H"&amp;(ROW()+12*(($AN1133-1)*3+$AO1133)-ROW())/12+5):INDIRECT("S"&amp;(ROW()+12*(($AN1133-1)*3+$AO1133)-ROW())/12+5),AQ1133)</f>
        <v>0</v>
      </c>
      <c r="AS1133" s="476">
        <f ca="1">IF($AP1133=1,IF(INDIRECT(ADDRESS(($AN1133-1)*3+$AO1133+5,$AP1133+20))="",0,INDIRECT(ADDRESS(($AN1133-1)*3+$AO1133+5,$AP1133+20))),IF(INDIRECT(ADDRESS(($AN1133-1)*3+$AO1133+5,$AP1133+20))="",0,IF(COUNTIF(INDIRECT(ADDRESS(($AN1133-1)*36+($AO1133-1)*12+6,COLUMN())):INDIRECT(ADDRESS(($AN1133-1)*36+($AO1133-1)*12+$AP1133+4,COLUMN())),INDIRECT(ADDRESS(($AN1133-1)*3+$AO1133+5,$AP1133+20)))&gt;=1,0,INDIRECT(ADDRESS(($AN1133-1)*3+$AO1133+5,$AP1133+20)))))</f>
        <v>0</v>
      </c>
      <c r="AT1133" s="468">
        <f ca="1">COUNTIF(INDIRECT("U"&amp;(ROW()+12*(($AN1133-1)*3+$AO1133)-ROW())/12+5):INDIRECT("AF"&amp;(ROW()+12*(($AN1133-1)*3+$AO1133)-ROW())/12+5),AS1133)</f>
        <v>0</v>
      </c>
      <c r="AU1133" s="468">
        <f ca="1">IF(AND(AQ1133+AS1133&gt;0,AR1133+AT1133&gt;0),COUNTIF(AU$6:AU1132,"&gt;0")+1,0)</f>
        <v>0</v>
      </c>
    </row>
    <row r="1134" spans="40:47" x14ac:dyDescent="0.15">
      <c r="AN1134" s="468">
        <v>32</v>
      </c>
      <c r="AO1134" s="468">
        <v>2</v>
      </c>
      <c r="AP1134" s="468">
        <v>1</v>
      </c>
      <c r="AQ1134" s="476">
        <f ca="1">IF($AP1134=1,IF(INDIRECT(ADDRESS(($AN1134-1)*3+$AO1134+5,$AP1134+7))="",0,INDIRECT(ADDRESS(($AN1134-1)*3+$AO1134+5,$AP1134+7))),IF(INDIRECT(ADDRESS(($AN1134-1)*3+$AO1134+5,$AP1134+7))="",0,IF(COUNTIF(INDIRECT(ADDRESS(($AN1134-1)*36+($AO1134-1)*12+6,COLUMN())):INDIRECT(ADDRESS(($AN1134-1)*36+($AO1134-1)*12+$AP1134+4,COLUMN())),INDIRECT(ADDRESS(($AN1134-1)*3+$AO1134+5,$AP1134+7)))&gt;=1,0,INDIRECT(ADDRESS(($AN1134-1)*3+$AO1134+5,$AP1134+7)))))</f>
        <v>0</v>
      </c>
      <c r="AR1134" s="468">
        <f ca="1">COUNTIF(INDIRECT("H"&amp;(ROW()+12*(($AN1134-1)*3+$AO1134)-ROW())/12+5):INDIRECT("S"&amp;(ROW()+12*(($AN1134-1)*3+$AO1134)-ROW())/12+5),AQ1134)</f>
        <v>0</v>
      </c>
      <c r="AS1134" s="476">
        <f ca="1">IF($AP1134=1,IF(INDIRECT(ADDRESS(($AN1134-1)*3+$AO1134+5,$AP1134+20))="",0,INDIRECT(ADDRESS(($AN1134-1)*3+$AO1134+5,$AP1134+20))),IF(INDIRECT(ADDRESS(($AN1134-1)*3+$AO1134+5,$AP1134+20))="",0,IF(COUNTIF(INDIRECT(ADDRESS(($AN1134-1)*36+($AO1134-1)*12+6,COLUMN())):INDIRECT(ADDRESS(($AN1134-1)*36+($AO1134-1)*12+$AP1134+4,COLUMN())),INDIRECT(ADDRESS(($AN1134-1)*3+$AO1134+5,$AP1134+20)))&gt;=1,0,INDIRECT(ADDRESS(($AN1134-1)*3+$AO1134+5,$AP1134+20)))))</f>
        <v>0</v>
      </c>
      <c r="AT1134" s="468">
        <f ca="1">COUNTIF(INDIRECT("U"&amp;(ROW()+12*(($AN1134-1)*3+$AO1134)-ROW())/12+5):INDIRECT("AF"&amp;(ROW()+12*(($AN1134-1)*3+$AO1134)-ROW())/12+5),AS1134)</f>
        <v>0</v>
      </c>
      <c r="AU1134" s="468">
        <f ca="1">IF(AND(AQ1134+AS1134&gt;0,AR1134+AT1134&gt;0),COUNTIF(AU$6:AU1133,"&gt;0")+1,0)</f>
        <v>0</v>
      </c>
    </row>
    <row r="1135" spans="40:47" x14ac:dyDescent="0.15">
      <c r="AN1135" s="468">
        <v>32</v>
      </c>
      <c r="AO1135" s="468">
        <v>2</v>
      </c>
      <c r="AP1135" s="468">
        <v>2</v>
      </c>
      <c r="AQ1135" s="476">
        <f ca="1">IF($AP1135=1,IF(INDIRECT(ADDRESS(($AN1135-1)*3+$AO1135+5,$AP1135+7))="",0,INDIRECT(ADDRESS(($AN1135-1)*3+$AO1135+5,$AP1135+7))),IF(INDIRECT(ADDRESS(($AN1135-1)*3+$AO1135+5,$AP1135+7))="",0,IF(COUNTIF(INDIRECT(ADDRESS(($AN1135-1)*36+($AO1135-1)*12+6,COLUMN())):INDIRECT(ADDRESS(($AN1135-1)*36+($AO1135-1)*12+$AP1135+4,COLUMN())),INDIRECT(ADDRESS(($AN1135-1)*3+$AO1135+5,$AP1135+7)))&gt;=1,0,INDIRECT(ADDRESS(($AN1135-1)*3+$AO1135+5,$AP1135+7)))))</f>
        <v>0</v>
      </c>
      <c r="AR1135" s="468">
        <f ca="1">COUNTIF(INDIRECT("H"&amp;(ROW()+12*(($AN1135-1)*3+$AO1135)-ROW())/12+5):INDIRECT("S"&amp;(ROW()+12*(($AN1135-1)*3+$AO1135)-ROW())/12+5),AQ1135)</f>
        <v>0</v>
      </c>
      <c r="AS1135" s="476">
        <f ca="1">IF($AP1135=1,IF(INDIRECT(ADDRESS(($AN1135-1)*3+$AO1135+5,$AP1135+20))="",0,INDIRECT(ADDRESS(($AN1135-1)*3+$AO1135+5,$AP1135+20))),IF(INDIRECT(ADDRESS(($AN1135-1)*3+$AO1135+5,$AP1135+20))="",0,IF(COUNTIF(INDIRECT(ADDRESS(($AN1135-1)*36+($AO1135-1)*12+6,COLUMN())):INDIRECT(ADDRESS(($AN1135-1)*36+($AO1135-1)*12+$AP1135+4,COLUMN())),INDIRECT(ADDRESS(($AN1135-1)*3+$AO1135+5,$AP1135+20)))&gt;=1,0,INDIRECT(ADDRESS(($AN1135-1)*3+$AO1135+5,$AP1135+20)))))</f>
        <v>0</v>
      </c>
      <c r="AT1135" s="468">
        <f ca="1">COUNTIF(INDIRECT("U"&amp;(ROW()+12*(($AN1135-1)*3+$AO1135)-ROW())/12+5):INDIRECT("AF"&amp;(ROW()+12*(($AN1135-1)*3+$AO1135)-ROW())/12+5),AS1135)</f>
        <v>0</v>
      </c>
      <c r="AU1135" s="468">
        <f ca="1">IF(AND(AQ1135+AS1135&gt;0,AR1135+AT1135&gt;0),COUNTIF(AU$6:AU1134,"&gt;0")+1,0)</f>
        <v>0</v>
      </c>
    </row>
    <row r="1136" spans="40:47" x14ac:dyDescent="0.15">
      <c r="AN1136" s="468">
        <v>32</v>
      </c>
      <c r="AO1136" s="468">
        <v>2</v>
      </c>
      <c r="AP1136" s="468">
        <v>3</v>
      </c>
      <c r="AQ1136" s="476">
        <f ca="1">IF($AP1136=1,IF(INDIRECT(ADDRESS(($AN1136-1)*3+$AO1136+5,$AP1136+7))="",0,INDIRECT(ADDRESS(($AN1136-1)*3+$AO1136+5,$AP1136+7))),IF(INDIRECT(ADDRESS(($AN1136-1)*3+$AO1136+5,$AP1136+7))="",0,IF(COUNTIF(INDIRECT(ADDRESS(($AN1136-1)*36+($AO1136-1)*12+6,COLUMN())):INDIRECT(ADDRESS(($AN1136-1)*36+($AO1136-1)*12+$AP1136+4,COLUMN())),INDIRECT(ADDRESS(($AN1136-1)*3+$AO1136+5,$AP1136+7)))&gt;=1,0,INDIRECT(ADDRESS(($AN1136-1)*3+$AO1136+5,$AP1136+7)))))</f>
        <v>0</v>
      </c>
      <c r="AR1136" s="468">
        <f ca="1">COUNTIF(INDIRECT("H"&amp;(ROW()+12*(($AN1136-1)*3+$AO1136)-ROW())/12+5):INDIRECT("S"&amp;(ROW()+12*(($AN1136-1)*3+$AO1136)-ROW())/12+5),AQ1136)</f>
        <v>0</v>
      </c>
      <c r="AS1136" s="476">
        <f ca="1">IF($AP1136=1,IF(INDIRECT(ADDRESS(($AN1136-1)*3+$AO1136+5,$AP1136+20))="",0,INDIRECT(ADDRESS(($AN1136-1)*3+$AO1136+5,$AP1136+20))),IF(INDIRECT(ADDRESS(($AN1136-1)*3+$AO1136+5,$AP1136+20))="",0,IF(COUNTIF(INDIRECT(ADDRESS(($AN1136-1)*36+($AO1136-1)*12+6,COLUMN())):INDIRECT(ADDRESS(($AN1136-1)*36+($AO1136-1)*12+$AP1136+4,COLUMN())),INDIRECT(ADDRESS(($AN1136-1)*3+$AO1136+5,$AP1136+20)))&gt;=1,0,INDIRECT(ADDRESS(($AN1136-1)*3+$AO1136+5,$AP1136+20)))))</f>
        <v>0</v>
      </c>
      <c r="AT1136" s="468">
        <f ca="1">COUNTIF(INDIRECT("U"&amp;(ROW()+12*(($AN1136-1)*3+$AO1136)-ROW())/12+5):INDIRECT("AF"&amp;(ROW()+12*(($AN1136-1)*3+$AO1136)-ROW())/12+5),AS1136)</f>
        <v>0</v>
      </c>
      <c r="AU1136" s="468">
        <f ca="1">IF(AND(AQ1136+AS1136&gt;0,AR1136+AT1136&gt;0),COUNTIF(AU$6:AU1135,"&gt;0")+1,0)</f>
        <v>0</v>
      </c>
    </row>
    <row r="1137" spans="40:47" x14ac:dyDescent="0.15">
      <c r="AN1137" s="468">
        <v>32</v>
      </c>
      <c r="AO1137" s="468">
        <v>2</v>
      </c>
      <c r="AP1137" s="468">
        <v>4</v>
      </c>
      <c r="AQ1137" s="476">
        <f ca="1">IF($AP1137=1,IF(INDIRECT(ADDRESS(($AN1137-1)*3+$AO1137+5,$AP1137+7))="",0,INDIRECT(ADDRESS(($AN1137-1)*3+$AO1137+5,$AP1137+7))),IF(INDIRECT(ADDRESS(($AN1137-1)*3+$AO1137+5,$AP1137+7))="",0,IF(COUNTIF(INDIRECT(ADDRESS(($AN1137-1)*36+($AO1137-1)*12+6,COLUMN())):INDIRECT(ADDRESS(($AN1137-1)*36+($AO1137-1)*12+$AP1137+4,COLUMN())),INDIRECT(ADDRESS(($AN1137-1)*3+$AO1137+5,$AP1137+7)))&gt;=1,0,INDIRECT(ADDRESS(($AN1137-1)*3+$AO1137+5,$AP1137+7)))))</f>
        <v>0</v>
      </c>
      <c r="AR1137" s="468">
        <f ca="1">COUNTIF(INDIRECT("H"&amp;(ROW()+12*(($AN1137-1)*3+$AO1137)-ROW())/12+5):INDIRECT("S"&amp;(ROW()+12*(($AN1137-1)*3+$AO1137)-ROW())/12+5),AQ1137)</f>
        <v>0</v>
      </c>
      <c r="AS1137" s="476">
        <f ca="1">IF($AP1137=1,IF(INDIRECT(ADDRESS(($AN1137-1)*3+$AO1137+5,$AP1137+20))="",0,INDIRECT(ADDRESS(($AN1137-1)*3+$AO1137+5,$AP1137+20))),IF(INDIRECT(ADDRESS(($AN1137-1)*3+$AO1137+5,$AP1137+20))="",0,IF(COUNTIF(INDIRECT(ADDRESS(($AN1137-1)*36+($AO1137-1)*12+6,COLUMN())):INDIRECT(ADDRESS(($AN1137-1)*36+($AO1137-1)*12+$AP1137+4,COLUMN())),INDIRECT(ADDRESS(($AN1137-1)*3+$AO1137+5,$AP1137+20)))&gt;=1,0,INDIRECT(ADDRESS(($AN1137-1)*3+$AO1137+5,$AP1137+20)))))</f>
        <v>0</v>
      </c>
      <c r="AT1137" s="468">
        <f ca="1">COUNTIF(INDIRECT("U"&amp;(ROW()+12*(($AN1137-1)*3+$AO1137)-ROW())/12+5):INDIRECT("AF"&amp;(ROW()+12*(($AN1137-1)*3+$AO1137)-ROW())/12+5),AS1137)</f>
        <v>0</v>
      </c>
      <c r="AU1137" s="468">
        <f ca="1">IF(AND(AQ1137+AS1137&gt;0,AR1137+AT1137&gt;0),COUNTIF(AU$6:AU1136,"&gt;0")+1,0)</f>
        <v>0</v>
      </c>
    </row>
    <row r="1138" spans="40:47" x14ac:dyDescent="0.15">
      <c r="AN1138" s="468">
        <v>32</v>
      </c>
      <c r="AO1138" s="468">
        <v>2</v>
      </c>
      <c r="AP1138" s="468">
        <v>5</v>
      </c>
      <c r="AQ1138" s="476">
        <f ca="1">IF($AP1138=1,IF(INDIRECT(ADDRESS(($AN1138-1)*3+$AO1138+5,$AP1138+7))="",0,INDIRECT(ADDRESS(($AN1138-1)*3+$AO1138+5,$AP1138+7))),IF(INDIRECT(ADDRESS(($AN1138-1)*3+$AO1138+5,$AP1138+7))="",0,IF(COUNTIF(INDIRECT(ADDRESS(($AN1138-1)*36+($AO1138-1)*12+6,COLUMN())):INDIRECT(ADDRESS(($AN1138-1)*36+($AO1138-1)*12+$AP1138+4,COLUMN())),INDIRECT(ADDRESS(($AN1138-1)*3+$AO1138+5,$AP1138+7)))&gt;=1,0,INDIRECT(ADDRESS(($AN1138-1)*3+$AO1138+5,$AP1138+7)))))</f>
        <v>0</v>
      </c>
      <c r="AR1138" s="468">
        <f ca="1">COUNTIF(INDIRECT("H"&amp;(ROW()+12*(($AN1138-1)*3+$AO1138)-ROW())/12+5):INDIRECT("S"&amp;(ROW()+12*(($AN1138-1)*3+$AO1138)-ROW())/12+5),AQ1138)</f>
        <v>0</v>
      </c>
      <c r="AS1138" s="476">
        <f ca="1">IF($AP1138=1,IF(INDIRECT(ADDRESS(($AN1138-1)*3+$AO1138+5,$AP1138+20))="",0,INDIRECT(ADDRESS(($AN1138-1)*3+$AO1138+5,$AP1138+20))),IF(INDIRECT(ADDRESS(($AN1138-1)*3+$AO1138+5,$AP1138+20))="",0,IF(COUNTIF(INDIRECT(ADDRESS(($AN1138-1)*36+($AO1138-1)*12+6,COLUMN())):INDIRECT(ADDRESS(($AN1138-1)*36+($AO1138-1)*12+$AP1138+4,COLUMN())),INDIRECT(ADDRESS(($AN1138-1)*3+$AO1138+5,$AP1138+20)))&gt;=1,0,INDIRECT(ADDRESS(($AN1138-1)*3+$AO1138+5,$AP1138+20)))))</f>
        <v>0</v>
      </c>
      <c r="AT1138" s="468">
        <f ca="1">COUNTIF(INDIRECT("U"&amp;(ROW()+12*(($AN1138-1)*3+$AO1138)-ROW())/12+5):INDIRECT("AF"&amp;(ROW()+12*(($AN1138-1)*3+$AO1138)-ROW())/12+5),AS1138)</f>
        <v>0</v>
      </c>
      <c r="AU1138" s="468">
        <f ca="1">IF(AND(AQ1138+AS1138&gt;0,AR1138+AT1138&gt;0),COUNTIF(AU$6:AU1137,"&gt;0")+1,0)</f>
        <v>0</v>
      </c>
    </row>
    <row r="1139" spans="40:47" x14ac:dyDescent="0.15">
      <c r="AN1139" s="468">
        <v>32</v>
      </c>
      <c r="AO1139" s="468">
        <v>2</v>
      </c>
      <c r="AP1139" s="468">
        <v>6</v>
      </c>
      <c r="AQ1139" s="476">
        <f ca="1">IF($AP1139=1,IF(INDIRECT(ADDRESS(($AN1139-1)*3+$AO1139+5,$AP1139+7))="",0,INDIRECT(ADDRESS(($AN1139-1)*3+$AO1139+5,$AP1139+7))),IF(INDIRECT(ADDRESS(($AN1139-1)*3+$AO1139+5,$AP1139+7))="",0,IF(COUNTIF(INDIRECT(ADDRESS(($AN1139-1)*36+($AO1139-1)*12+6,COLUMN())):INDIRECT(ADDRESS(($AN1139-1)*36+($AO1139-1)*12+$AP1139+4,COLUMN())),INDIRECT(ADDRESS(($AN1139-1)*3+$AO1139+5,$AP1139+7)))&gt;=1,0,INDIRECT(ADDRESS(($AN1139-1)*3+$AO1139+5,$AP1139+7)))))</f>
        <v>0</v>
      </c>
      <c r="AR1139" s="468">
        <f ca="1">COUNTIF(INDIRECT("H"&amp;(ROW()+12*(($AN1139-1)*3+$AO1139)-ROW())/12+5):INDIRECT("S"&amp;(ROW()+12*(($AN1139-1)*3+$AO1139)-ROW())/12+5),AQ1139)</f>
        <v>0</v>
      </c>
      <c r="AS1139" s="476">
        <f ca="1">IF($AP1139=1,IF(INDIRECT(ADDRESS(($AN1139-1)*3+$AO1139+5,$AP1139+20))="",0,INDIRECT(ADDRESS(($AN1139-1)*3+$AO1139+5,$AP1139+20))),IF(INDIRECT(ADDRESS(($AN1139-1)*3+$AO1139+5,$AP1139+20))="",0,IF(COUNTIF(INDIRECT(ADDRESS(($AN1139-1)*36+($AO1139-1)*12+6,COLUMN())):INDIRECT(ADDRESS(($AN1139-1)*36+($AO1139-1)*12+$AP1139+4,COLUMN())),INDIRECT(ADDRESS(($AN1139-1)*3+$AO1139+5,$AP1139+20)))&gt;=1,0,INDIRECT(ADDRESS(($AN1139-1)*3+$AO1139+5,$AP1139+20)))))</f>
        <v>0</v>
      </c>
      <c r="AT1139" s="468">
        <f ca="1">COUNTIF(INDIRECT("U"&amp;(ROW()+12*(($AN1139-1)*3+$AO1139)-ROW())/12+5):INDIRECT("AF"&amp;(ROW()+12*(($AN1139-1)*3+$AO1139)-ROW())/12+5),AS1139)</f>
        <v>0</v>
      </c>
      <c r="AU1139" s="468">
        <f ca="1">IF(AND(AQ1139+AS1139&gt;0,AR1139+AT1139&gt;0),COUNTIF(AU$6:AU1138,"&gt;0")+1,0)</f>
        <v>0</v>
      </c>
    </row>
    <row r="1140" spans="40:47" x14ac:dyDescent="0.15">
      <c r="AN1140" s="468">
        <v>32</v>
      </c>
      <c r="AO1140" s="468">
        <v>2</v>
      </c>
      <c r="AP1140" s="468">
        <v>7</v>
      </c>
      <c r="AQ1140" s="476">
        <f ca="1">IF($AP1140=1,IF(INDIRECT(ADDRESS(($AN1140-1)*3+$AO1140+5,$AP1140+7))="",0,INDIRECT(ADDRESS(($AN1140-1)*3+$AO1140+5,$AP1140+7))),IF(INDIRECT(ADDRESS(($AN1140-1)*3+$AO1140+5,$AP1140+7))="",0,IF(COUNTIF(INDIRECT(ADDRESS(($AN1140-1)*36+($AO1140-1)*12+6,COLUMN())):INDIRECT(ADDRESS(($AN1140-1)*36+($AO1140-1)*12+$AP1140+4,COLUMN())),INDIRECT(ADDRESS(($AN1140-1)*3+$AO1140+5,$AP1140+7)))&gt;=1,0,INDIRECT(ADDRESS(($AN1140-1)*3+$AO1140+5,$AP1140+7)))))</f>
        <v>0</v>
      </c>
      <c r="AR1140" s="468">
        <f ca="1">COUNTIF(INDIRECT("H"&amp;(ROW()+12*(($AN1140-1)*3+$AO1140)-ROW())/12+5):INDIRECT("S"&amp;(ROW()+12*(($AN1140-1)*3+$AO1140)-ROW())/12+5),AQ1140)</f>
        <v>0</v>
      </c>
      <c r="AS1140" s="476">
        <f ca="1">IF($AP1140=1,IF(INDIRECT(ADDRESS(($AN1140-1)*3+$AO1140+5,$AP1140+20))="",0,INDIRECT(ADDRESS(($AN1140-1)*3+$AO1140+5,$AP1140+20))),IF(INDIRECT(ADDRESS(($AN1140-1)*3+$AO1140+5,$AP1140+20))="",0,IF(COUNTIF(INDIRECT(ADDRESS(($AN1140-1)*36+($AO1140-1)*12+6,COLUMN())):INDIRECT(ADDRESS(($AN1140-1)*36+($AO1140-1)*12+$AP1140+4,COLUMN())),INDIRECT(ADDRESS(($AN1140-1)*3+$AO1140+5,$AP1140+20)))&gt;=1,0,INDIRECT(ADDRESS(($AN1140-1)*3+$AO1140+5,$AP1140+20)))))</f>
        <v>0</v>
      </c>
      <c r="AT1140" s="468">
        <f ca="1">COUNTIF(INDIRECT("U"&amp;(ROW()+12*(($AN1140-1)*3+$AO1140)-ROW())/12+5):INDIRECT("AF"&amp;(ROW()+12*(($AN1140-1)*3+$AO1140)-ROW())/12+5),AS1140)</f>
        <v>0</v>
      </c>
      <c r="AU1140" s="468">
        <f ca="1">IF(AND(AQ1140+AS1140&gt;0,AR1140+AT1140&gt;0),COUNTIF(AU$6:AU1139,"&gt;0")+1,0)</f>
        <v>0</v>
      </c>
    </row>
    <row r="1141" spans="40:47" x14ac:dyDescent="0.15">
      <c r="AN1141" s="468">
        <v>32</v>
      </c>
      <c r="AO1141" s="468">
        <v>2</v>
      </c>
      <c r="AP1141" s="468">
        <v>8</v>
      </c>
      <c r="AQ1141" s="476">
        <f ca="1">IF($AP1141=1,IF(INDIRECT(ADDRESS(($AN1141-1)*3+$AO1141+5,$AP1141+7))="",0,INDIRECT(ADDRESS(($AN1141-1)*3+$AO1141+5,$AP1141+7))),IF(INDIRECT(ADDRESS(($AN1141-1)*3+$AO1141+5,$AP1141+7))="",0,IF(COUNTIF(INDIRECT(ADDRESS(($AN1141-1)*36+($AO1141-1)*12+6,COLUMN())):INDIRECT(ADDRESS(($AN1141-1)*36+($AO1141-1)*12+$AP1141+4,COLUMN())),INDIRECT(ADDRESS(($AN1141-1)*3+$AO1141+5,$AP1141+7)))&gt;=1,0,INDIRECT(ADDRESS(($AN1141-1)*3+$AO1141+5,$AP1141+7)))))</f>
        <v>0</v>
      </c>
      <c r="AR1141" s="468">
        <f ca="1">COUNTIF(INDIRECT("H"&amp;(ROW()+12*(($AN1141-1)*3+$AO1141)-ROW())/12+5):INDIRECT("S"&amp;(ROW()+12*(($AN1141-1)*3+$AO1141)-ROW())/12+5),AQ1141)</f>
        <v>0</v>
      </c>
      <c r="AS1141" s="476">
        <f ca="1">IF($AP1141=1,IF(INDIRECT(ADDRESS(($AN1141-1)*3+$AO1141+5,$AP1141+20))="",0,INDIRECT(ADDRESS(($AN1141-1)*3+$AO1141+5,$AP1141+20))),IF(INDIRECT(ADDRESS(($AN1141-1)*3+$AO1141+5,$AP1141+20))="",0,IF(COUNTIF(INDIRECT(ADDRESS(($AN1141-1)*36+($AO1141-1)*12+6,COLUMN())):INDIRECT(ADDRESS(($AN1141-1)*36+($AO1141-1)*12+$AP1141+4,COLUMN())),INDIRECT(ADDRESS(($AN1141-1)*3+$AO1141+5,$AP1141+20)))&gt;=1,0,INDIRECT(ADDRESS(($AN1141-1)*3+$AO1141+5,$AP1141+20)))))</f>
        <v>0</v>
      </c>
      <c r="AT1141" s="468">
        <f ca="1">COUNTIF(INDIRECT("U"&amp;(ROW()+12*(($AN1141-1)*3+$AO1141)-ROW())/12+5):INDIRECT("AF"&amp;(ROW()+12*(($AN1141-1)*3+$AO1141)-ROW())/12+5),AS1141)</f>
        <v>0</v>
      </c>
      <c r="AU1141" s="468">
        <f ca="1">IF(AND(AQ1141+AS1141&gt;0,AR1141+AT1141&gt;0),COUNTIF(AU$6:AU1140,"&gt;0")+1,0)</f>
        <v>0</v>
      </c>
    </row>
    <row r="1142" spans="40:47" x14ac:dyDescent="0.15">
      <c r="AN1142" s="468">
        <v>32</v>
      </c>
      <c r="AO1142" s="468">
        <v>2</v>
      </c>
      <c r="AP1142" s="468">
        <v>9</v>
      </c>
      <c r="AQ1142" s="476">
        <f ca="1">IF($AP1142=1,IF(INDIRECT(ADDRESS(($AN1142-1)*3+$AO1142+5,$AP1142+7))="",0,INDIRECT(ADDRESS(($AN1142-1)*3+$AO1142+5,$AP1142+7))),IF(INDIRECT(ADDRESS(($AN1142-1)*3+$AO1142+5,$AP1142+7))="",0,IF(COUNTIF(INDIRECT(ADDRESS(($AN1142-1)*36+($AO1142-1)*12+6,COLUMN())):INDIRECT(ADDRESS(($AN1142-1)*36+($AO1142-1)*12+$AP1142+4,COLUMN())),INDIRECT(ADDRESS(($AN1142-1)*3+$AO1142+5,$AP1142+7)))&gt;=1,0,INDIRECT(ADDRESS(($AN1142-1)*3+$AO1142+5,$AP1142+7)))))</f>
        <v>0</v>
      </c>
      <c r="AR1142" s="468">
        <f ca="1">COUNTIF(INDIRECT("H"&amp;(ROW()+12*(($AN1142-1)*3+$AO1142)-ROW())/12+5):INDIRECT("S"&amp;(ROW()+12*(($AN1142-1)*3+$AO1142)-ROW())/12+5),AQ1142)</f>
        <v>0</v>
      </c>
      <c r="AS1142" s="476">
        <f ca="1">IF($AP1142=1,IF(INDIRECT(ADDRESS(($AN1142-1)*3+$AO1142+5,$AP1142+20))="",0,INDIRECT(ADDRESS(($AN1142-1)*3+$AO1142+5,$AP1142+20))),IF(INDIRECT(ADDRESS(($AN1142-1)*3+$AO1142+5,$AP1142+20))="",0,IF(COUNTIF(INDIRECT(ADDRESS(($AN1142-1)*36+($AO1142-1)*12+6,COLUMN())):INDIRECT(ADDRESS(($AN1142-1)*36+($AO1142-1)*12+$AP1142+4,COLUMN())),INDIRECT(ADDRESS(($AN1142-1)*3+$AO1142+5,$AP1142+20)))&gt;=1,0,INDIRECT(ADDRESS(($AN1142-1)*3+$AO1142+5,$AP1142+20)))))</f>
        <v>0</v>
      </c>
      <c r="AT1142" s="468">
        <f ca="1">COUNTIF(INDIRECT("U"&amp;(ROW()+12*(($AN1142-1)*3+$AO1142)-ROW())/12+5):INDIRECT("AF"&amp;(ROW()+12*(($AN1142-1)*3+$AO1142)-ROW())/12+5),AS1142)</f>
        <v>0</v>
      </c>
      <c r="AU1142" s="468">
        <f ca="1">IF(AND(AQ1142+AS1142&gt;0,AR1142+AT1142&gt;0),COUNTIF(AU$6:AU1141,"&gt;0")+1,0)</f>
        <v>0</v>
      </c>
    </row>
    <row r="1143" spans="40:47" x14ac:dyDescent="0.15">
      <c r="AN1143" s="468">
        <v>32</v>
      </c>
      <c r="AO1143" s="468">
        <v>2</v>
      </c>
      <c r="AP1143" s="468">
        <v>10</v>
      </c>
      <c r="AQ1143" s="476">
        <f ca="1">IF($AP1143=1,IF(INDIRECT(ADDRESS(($AN1143-1)*3+$AO1143+5,$AP1143+7))="",0,INDIRECT(ADDRESS(($AN1143-1)*3+$AO1143+5,$AP1143+7))),IF(INDIRECT(ADDRESS(($AN1143-1)*3+$AO1143+5,$AP1143+7))="",0,IF(COUNTIF(INDIRECT(ADDRESS(($AN1143-1)*36+($AO1143-1)*12+6,COLUMN())):INDIRECT(ADDRESS(($AN1143-1)*36+($AO1143-1)*12+$AP1143+4,COLUMN())),INDIRECT(ADDRESS(($AN1143-1)*3+$AO1143+5,$AP1143+7)))&gt;=1,0,INDIRECT(ADDRESS(($AN1143-1)*3+$AO1143+5,$AP1143+7)))))</f>
        <v>0</v>
      </c>
      <c r="AR1143" s="468">
        <f ca="1">COUNTIF(INDIRECT("H"&amp;(ROW()+12*(($AN1143-1)*3+$AO1143)-ROW())/12+5):INDIRECT("S"&amp;(ROW()+12*(($AN1143-1)*3+$AO1143)-ROW())/12+5),AQ1143)</f>
        <v>0</v>
      </c>
      <c r="AS1143" s="476">
        <f ca="1">IF($AP1143=1,IF(INDIRECT(ADDRESS(($AN1143-1)*3+$AO1143+5,$AP1143+20))="",0,INDIRECT(ADDRESS(($AN1143-1)*3+$AO1143+5,$AP1143+20))),IF(INDIRECT(ADDRESS(($AN1143-1)*3+$AO1143+5,$AP1143+20))="",0,IF(COUNTIF(INDIRECT(ADDRESS(($AN1143-1)*36+($AO1143-1)*12+6,COLUMN())):INDIRECT(ADDRESS(($AN1143-1)*36+($AO1143-1)*12+$AP1143+4,COLUMN())),INDIRECT(ADDRESS(($AN1143-1)*3+$AO1143+5,$AP1143+20)))&gt;=1,0,INDIRECT(ADDRESS(($AN1143-1)*3+$AO1143+5,$AP1143+20)))))</f>
        <v>0</v>
      </c>
      <c r="AT1143" s="468">
        <f ca="1">COUNTIF(INDIRECT("U"&amp;(ROW()+12*(($AN1143-1)*3+$AO1143)-ROW())/12+5):INDIRECT("AF"&amp;(ROW()+12*(($AN1143-1)*3+$AO1143)-ROW())/12+5),AS1143)</f>
        <v>0</v>
      </c>
      <c r="AU1143" s="468">
        <f ca="1">IF(AND(AQ1143+AS1143&gt;0,AR1143+AT1143&gt;0),COUNTIF(AU$6:AU1142,"&gt;0")+1,0)</f>
        <v>0</v>
      </c>
    </row>
    <row r="1144" spans="40:47" x14ac:dyDescent="0.15">
      <c r="AN1144" s="468">
        <v>32</v>
      </c>
      <c r="AO1144" s="468">
        <v>2</v>
      </c>
      <c r="AP1144" s="468">
        <v>11</v>
      </c>
      <c r="AQ1144" s="476">
        <f ca="1">IF($AP1144=1,IF(INDIRECT(ADDRESS(($AN1144-1)*3+$AO1144+5,$AP1144+7))="",0,INDIRECT(ADDRESS(($AN1144-1)*3+$AO1144+5,$AP1144+7))),IF(INDIRECT(ADDRESS(($AN1144-1)*3+$AO1144+5,$AP1144+7))="",0,IF(COUNTIF(INDIRECT(ADDRESS(($AN1144-1)*36+($AO1144-1)*12+6,COLUMN())):INDIRECT(ADDRESS(($AN1144-1)*36+($AO1144-1)*12+$AP1144+4,COLUMN())),INDIRECT(ADDRESS(($AN1144-1)*3+$AO1144+5,$AP1144+7)))&gt;=1,0,INDIRECT(ADDRESS(($AN1144-1)*3+$AO1144+5,$AP1144+7)))))</f>
        <v>0</v>
      </c>
      <c r="AR1144" s="468">
        <f ca="1">COUNTIF(INDIRECT("H"&amp;(ROW()+12*(($AN1144-1)*3+$AO1144)-ROW())/12+5):INDIRECT("S"&amp;(ROW()+12*(($AN1144-1)*3+$AO1144)-ROW())/12+5),AQ1144)</f>
        <v>0</v>
      </c>
      <c r="AS1144" s="476">
        <f ca="1">IF($AP1144=1,IF(INDIRECT(ADDRESS(($AN1144-1)*3+$AO1144+5,$AP1144+20))="",0,INDIRECT(ADDRESS(($AN1144-1)*3+$AO1144+5,$AP1144+20))),IF(INDIRECT(ADDRESS(($AN1144-1)*3+$AO1144+5,$AP1144+20))="",0,IF(COUNTIF(INDIRECT(ADDRESS(($AN1144-1)*36+($AO1144-1)*12+6,COLUMN())):INDIRECT(ADDRESS(($AN1144-1)*36+($AO1144-1)*12+$AP1144+4,COLUMN())),INDIRECT(ADDRESS(($AN1144-1)*3+$AO1144+5,$AP1144+20)))&gt;=1,0,INDIRECT(ADDRESS(($AN1144-1)*3+$AO1144+5,$AP1144+20)))))</f>
        <v>0</v>
      </c>
      <c r="AT1144" s="468">
        <f ca="1">COUNTIF(INDIRECT("U"&amp;(ROW()+12*(($AN1144-1)*3+$AO1144)-ROW())/12+5):INDIRECT("AF"&amp;(ROW()+12*(($AN1144-1)*3+$AO1144)-ROW())/12+5),AS1144)</f>
        <v>0</v>
      </c>
      <c r="AU1144" s="468">
        <f ca="1">IF(AND(AQ1144+AS1144&gt;0,AR1144+AT1144&gt;0),COUNTIF(AU$6:AU1143,"&gt;0")+1,0)</f>
        <v>0</v>
      </c>
    </row>
    <row r="1145" spans="40:47" x14ac:dyDescent="0.15">
      <c r="AN1145" s="468">
        <v>32</v>
      </c>
      <c r="AO1145" s="468">
        <v>2</v>
      </c>
      <c r="AP1145" s="468">
        <v>12</v>
      </c>
      <c r="AQ1145" s="476">
        <f ca="1">IF($AP1145=1,IF(INDIRECT(ADDRESS(($AN1145-1)*3+$AO1145+5,$AP1145+7))="",0,INDIRECT(ADDRESS(($AN1145-1)*3+$AO1145+5,$AP1145+7))),IF(INDIRECT(ADDRESS(($AN1145-1)*3+$AO1145+5,$AP1145+7))="",0,IF(COUNTIF(INDIRECT(ADDRESS(($AN1145-1)*36+($AO1145-1)*12+6,COLUMN())):INDIRECT(ADDRESS(($AN1145-1)*36+($AO1145-1)*12+$AP1145+4,COLUMN())),INDIRECT(ADDRESS(($AN1145-1)*3+$AO1145+5,$AP1145+7)))&gt;=1,0,INDIRECT(ADDRESS(($AN1145-1)*3+$AO1145+5,$AP1145+7)))))</f>
        <v>0</v>
      </c>
      <c r="AR1145" s="468">
        <f ca="1">COUNTIF(INDIRECT("H"&amp;(ROW()+12*(($AN1145-1)*3+$AO1145)-ROW())/12+5):INDIRECT("S"&amp;(ROW()+12*(($AN1145-1)*3+$AO1145)-ROW())/12+5),AQ1145)</f>
        <v>0</v>
      </c>
      <c r="AS1145" s="476">
        <f ca="1">IF($AP1145=1,IF(INDIRECT(ADDRESS(($AN1145-1)*3+$AO1145+5,$AP1145+20))="",0,INDIRECT(ADDRESS(($AN1145-1)*3+$AO1145+5,$AP1145+20))),IF(INDIRECT(ADDRESS(($AN1145-1)*3+$AO1145+5,$AP1145+20))="",0,IF(COUNTIF(INDIRECT(ADDRESS(($AN1145-1)*36+($AO1145-1)*12+6,COLUMN())):INDIRECT(ADDRESS(($AN1145-1)*36+($AO1145-1)*12+$AP1145+4,COLUMN())),INDIRECT(ADDRESS(($AN1145-1)*3+$AO1145+5,$AP1145+20)))&gt;=1,0,INDIRECT(ADDRESS(($AN1145-1)*3+$AO1145+5,$AP1145+20)))))</f>
        <v>0</v>
      </c>
      <c r="AT1145" s="468">
        <f ca="1">COUNTIF(INDIRECT("U"&amp;(ROW()+12*(($AN1145-1)*3+$AO1145)-ROW())/12+5):INDIRECT("AF"&amp;(ROW()+12*(($AN1145-1)*3+$AO1145)-ROW())/12+5),AS1145)</f>
        <v>0</v>
      </c>
      <c r="AU1145" s="468">
        <f ca="1">IF(AND(AQ1145+AS1145&gt;0,AR1145+AT1145&gt;0),COUNTIF(AU$6:AU1144,"&gt;0")+1,0)</f>
        <v>0</v>
      </c>
    </row>
    <row r="1146" spans="40:47" x14ac:dyDescent="0.15">
      <c r="AN1146" s="468">
        <v>32</v>
      </c>
      <c r="AO1146" s="468">
        <v>3</v>
      </c>
      <c r="AP1146" s="468">
        <v>1</v>
      </c>
      <c r="AQ1146" s="476">
        <f ca="1">IF($AP1146=1,IF(INDIRECT(ADDRESS(($AN1146-1)*3+$AO1146+5,$AP1146+7))="",0,INDIRECT(ADDRESS(($AN1146-1)*3+$AO1146+5,$AP1146+7))),IF(INDIRECT(ADDRESS(($AN1146-1)*3+$AO1146+5,$AP1146+7))="",0,IF(COUNTIF(INDIRECT(ADDRESS(($AN1146-1)*36+($AO1146-1)*12+6,COLUMN())):INDIRECT(ADDRESS(($AN1146-1)*36+($AO1146-1)*12+$AP1146+4,COLUMN())),INDIRECT(ADDRESS(($AN1146-1)*3+$AO1146+5,$AP1146+7)))&gt;=1,0,INDIRECT(ADDRESS(($AN1146-1)*3+$AO1146+5,$AP1146+7)))))</f>
        <v>0</v>
      </c>
      <c r="AR1146" s="468">
        <f ca="1">COUNTIF(INDIRECT("H"&amp;(ROW()+12*(($AN1146-1)*3+$AO1146)-ROW())/12+5):INDIRECT("S"&amp;(ROW()+12*(($AN1146-1)*3+$AO1146)-ROW())/12+5),AQ1146)</f>
        <v>0</v>
      </c>
      <c r="AS1146" s="476">
        <f ca="1">IF($AP1146=1,IF(INDIRECT(ADDRESS(($AN1146-1)*3+$AO1146+5,$AP1146+20))="",0,INDIRECT(ADDRESS(($AN1146-1)*3+$AO1146+5,$AP1146+20))),IF(INDIRECT(ADDRESS(($AN1146-1)*3+$AO1146+5,$AP1146+20))="",0,IF(COUNTIF(INDIRECT(ADDRESS(($AN1146-1)*36+($AO1146-1)*12+6,COLUMN())):INDIRECT(ADDRESS(($AN1146-1)*36+($AO1146-1)*12+$AP1146+4,COLUMN())),INDIRECT(ADDRESS(($AN1146-1)*3+$AO1146+5,$AP1146+20)))&gt;=1,0,INDIRECT(ADDRESS(($AN1146-1)*3+$AO1146+5,$AP1146+20)))))</f>
        <v>0</v>
      </c>
      <c r="AT1146" s="468">
        <f ca="1">COUNTIF(INDIRECT("U"&amp;(ROW()+12*(($AN1146-1)*3+$AO1146)-ROW())/12+5):INDIRECT("AF"&amp;(ROW()+12*(($AN1146-1)*3+$AO1146)-ROW())/12+5),AS1146)</f>
        <v>0</v>
      </c>
      <c r="AU1146" s="468">
        <f ca="1">IF(AND(AQ1146+AS1146&gt;0,AR1146+AT1146&gt;0),COUNTIF(AU$6:AU1145,"&gt;0")+1,0)</f>
        <v>0</v>
      </c>
    </row>
    <row r="1147" spans="40:47" x14ac:dyDescent="0.15">
      <c r="AN1147" s="468">
        <v>32</v>
      </c>
      <c r="AO1147" s="468">
        <v>3</v>
      </c>
      <c r="AP1147" s="468">
        <v>2</v>
      </c>
      <c r="AQ1147" s="476">
        <f ca="1">IF($AP1147=1,IF(INDIRECT(ADDRESS(($AN1147-1)*3+$AO1147+5,$AP1147+7))="",0,INDIRECT(ADDRESS(($AN1147-1)*3+$AO1147+5,$AP1147+7))),IF(INDIRECT(ADDRESS(($AN1147-1)*3+$AO1147+5,$AP1147+7))="",0,IF(COUNTIF(INDIRECT(ADDRESS(($AN1147-1)*36+($AO1147-1)*12+6,COLUMN())):INDIRECT(ADDRESS(($AN1147-1)*36+($AO1147-1)*12+$AP1147+4,COLUMN())),INDIRECT(ADDRESS(($AN1147-1)*3+$AO1147+5,$AP1147+7)))&gt;=1,0,INDIRECT(ADDRESS(($AN1147-1)*3+$AO1147+5,$AP1147+7)))))</f>
        <v>0</v>
      </c>
      <c r="AR1147" s="468">
        <f ca="1">COUNTIF(INDIRECT("H"&amp;(ROW()+12*(($AN1147-1)*3+$AO1147)-ROW())/12+5):INDIRECT("S"&amp;(ROW()+12*(($AN1147-1)*3+$AO1147)-ROW())/12+5),AQ1147)</f>
        <v>0</v>
      </c>
      <c r="AS1147" s="476">
        <f ca="1">IF($AP1147=1,IF(INDIRECT(ADDRESS(($AN1147-1)*3+$AO1147+5,$AP1147+20))="",0,INDIRECT(ADDRESS(($AN1147-1)*3+$AO1147+5,$AP1147+20))),IF(INDIRECT(ADDRESS(($AN1147-1)*3+$AO1147+5,$AP1147+20))="",0,IF(COUNTIF(INDIRECT(ADDRESS(($AN1147-1)*36+($AO1147-1)*12+6,COLUMN())):INDIRECT(ADDRESS(($AN1147-1)*36+($AO1147-1)*12+$AP1147+4,COLUMN())),INDIRECT(ADDRESS(($AN1147-1)*3+$AO1147+5,$AP1147+20)))&gt;=1,0,INDIRECT(ADDRESS(($AN1147-1)*3+$AO1147+5,$AP1147+20)))))</f>
        <v>0</v>
      </c>
      <c r="AT1147" s="468">
        <f ca="1">COUNTIF(INDIRECT("U"&amp;(ROW()+12*(($AN1147-1)*3+$AO1147)-ROW())/12+5):INDIRECT("AF"&amp;(ROW()+12*(($AN1147-1)*3+$AO1147)-ROW())/12+5),AS1147)</f>
        <v>0</v>
      </c>
      <c r="AU1147" s="468">
        <f ca="1">IF(AND(AQ1147+AS1147&gt;0,AR1147+AT1147&gt;0),COUNTIF(AU$6:AU1146,"&gt;0")+1,0)</f>
        <v>0</v>
      </c>
    </row>
    <row r="1148" spans="40:47" x14ac:dyDescent="0.15">
      <c r="AN1148" s="468">
        <v>32</v>
      </c>
      <c r="AO1148" s="468">
        <v>3</v>
      </c>
      <c r="AP1148" s="468">
        <v>3</v>
      </c>
      <c r="AQ1148" s="476">
        <f ca="1">IF($AP1148=1,IF(INDIRECT(ADDRESS(($AN1148-1)*3+$AO1148+5,$AP1148+7))="",0,INDIRECT(ADDRESS(($AN1148-1)*3+$AO1148+5,$AP1148+7))),IF(INDIRECT(ADDRESS(($AN1148-1)*3+$AO1148+5,$AP1148+7))="",0,IF(COUNTIF(INDIRECT(ADDRESS(($AN1148-1)*36+($AO1148-1)*12+6,COLUMN())):INDIRECT(ADDRESS(($AN1148-1)*36+($AO1148-1)*12+$AP1148+4,COLUMN())),INDIRECT(ADDRESS(($AN1148-1)*3+$AO1148+5,$AP1148+7)))&gt;=1,0,INDIRECT(ADDRESS(($AN1148-1)*3+$AO1148+5,$AP1148+7)))))</f>
        <v>0</v>
      </c>
      <c r="AR1148" s="468">
        <f ca="1">COUNTIF(INDIRECT("H"&amp;(ROW()+12*(($AN1148-1)*3+$AO1148)-ROW())/12+5):INDIRECT("S"&amp;(ROW()+12*(($AN1148-1)*3+$AO1148)-ROW())/12+5),AQ1148)</f>
        <v>0</v>
      </c>
      <c r="AS1148" s="476">
        <f ca="1">IF($AP1148=1,IF(INDIRECT(ADDRESS(($AN1148-1)*3+$AO1148+5,$AP1148+20))="",0,INDIRECT(ADDRESS(($AN1148-1)*3+$AO1148+5,$AP1148+20))),IF(INDIRECT(ADDRESS(($AN1148-1)*3+$AO1148+5,$AP1148+20))="",0,IF(COUNTIF(INDIRECT(ADDRESS(($AN1148-1)*36+($AO1148-1)*12+6,COLUMN())):INDIRECT(ADDRESS(($AN1148-1)*36+($AO1148-1)*12+$AP1148+4,COLUMN())),INDIRECT(ADDRESS(($AN1148-1)*3+$AO1148+5,$AP1148+20)))&gt;=1,0,INDIRECT(ADDRESS(($AN1148-1)*3+$AO1148+5,$AP1148+20)))))</f>
        <v>0</v>
      </c>
      <c r="AT1148" s="468">
        <f ca="1">COUNTIF(INDIRECT("U"&amp;(ROW()+12*(($AN1148-1)*3+$AO1148)-ROW())/12+5):INDIRECT("AF"&amp;(ROW()+12*(($AN1148-1)*3+$AO1148)-ROW())/12+5),AS1148)</f>
        <v>0</v>
      </c>
      <c r="AU1148" s="468">
        <f ca="1">IF(AND(AQ1148+AS1148&gt;0,AR1148+AT1148&gt;0),COUNTIF(AU$6:AU1147,"&gt;0")+1,0)</f>
        <v>0</v>
      </c>
    </row>
    <row r="1149" spans="40:47" x14ac:dyDescent="0.15">
      <c r="AN1149" s="468">
        <v>32</v>
      </c>
      <c r="AO1149" s="468">
        <v>3</v>
      </c>
      <c r="AP1149" s="468">
        <v>4</v>
      </c>
      <c r="AQ1149" s="476">
        <f ca="1">IF($AP1149=1,IF(INDIRECT(ADDRESS(($AN1149-1)*3+$AO1149+5,$AP1149+7))="",0,INDIRECT(ADDRESS(($AN1149-1)*3+$AO1149+5,$AP1149+7))),IF(INDIRECT(ADDRESS(($AN1149-1)*3+$AO1149+5,$AP1149+7))="",0,IF(COUNTIF(INDIRECT(ADDRESS(($AN1149-1)*36+($AO1149-1)*12+6,COLUMN())):INDIRECT(ADDRESS(($AN1149-1)*36+($AO1149-1)*12+$AP1149+4,COLUMN())),INDIRECT(ADDRESS(($AN1149-1)*3+$AO1149+5,$AP1149+7)))&gt;=1,0,INDIRECT(ADDRESS(($AN1149-1)*3+$AO1149+5,$AP1149+7)))))</f>
        <v>0</v>
      </c>
      <c r="AR1149" s="468">
        <f ca="1">COUNTIF(INDIRECT("H"&amp;(ROW()+12*(($AN1149-1)*3+$AO1149)-ROW())/12+5):INDIRECT("S"&amp;(ROW()+12*(($AN1149-1)*3+$AO1149)-ROW())/12+5),AQ1149)</f>
        <v>0</v>
      </c>
      <c r="AS1149" s="476">
        <f ca="1">IF($AP1149=1,IF(INDIRECT(ADDRESS(($AN1149-1)*3+$AO1149+5,$AP1149+20))="",0,INDIRECT(ADDRESS(($AN1149-1)*3+$AO1149+5,$AP1149+20))),IF(INDIRECT(ADDRESS(($AN1149-1)*3+$AO1149+5,$AP1149+20))="",0,IF(COUNTIF(INDIRECT(ADDRESS(($AN1149-1)*36+($AO1149-1)*12+6,COLUMN())):INDIRECT(ADDRESS(($AN1149-1)*36+($AO1149-1)*12+$AP1149+4,COLUMN())),INDIRECT(ADDRESS(($AN1149-1)*3+$AO1149+5,$AP1149+20)))&gt;=1,0,INDIRECT(ADDRESS(($AN1149-1)*3+$AO1149+5,$AP1149+20)))))</f>
        <v>0</v>
      </c>
      <c r="AT1149" s="468">
        <f ca="1">COUNTIF(INDIRECT("U"&amp;(ROW()+12*(($AN1149-1)*3+$AO1149)-ROW())/12+5):INDIRECT("AF"&amp;(ROW()+12*(($AN1149-1)*3+$AO1149)-ROW())/12+5),AS1149)</f>
        <v>0</v>
      </c>
      <c r="AU1149" s="468">
        <f ca="1">IF(AND(AQ1149+AS1149&gt;0,AR1149+AT1149&gt;0),COUNTIF(AU$6:AU1148,"&gt;0")+1,0)</f>
        <v>0</v>
      </c>
    </row>
    <row r="1150" spans="40:47" x14ac:dyDescent="0.15">
      <c r="AN1150" s="468">
        <v>32</v>
      </c>
      <c r="AO1150" s="468">
        <v>3</v>
      </c>
      <c r="AP1150" s="468">
        <v>5</v>
      </c>
      <c r="AQ1150" s="476">
        <f ca="1">IF($AP1150=1,IF(INDIRECT(ADDRESS(($AN1150-1)*3+$AO1150+5,$AP1150+7))="",0,INDIRECT(ADDRESS(($AN1150-1)*3+$AO1150+5,$AP1150+7))),IF(INDIRECT(ADDRESS(($AN1150-1)*3+$AO1150+5,$AP1150+7))="",0,IF(COUNTIF(INDIRECT(ADDRESS(($AN1150-1)*36+($AO1150-1)*12+6,COLUMN())):INDIRECT(ADDRESS(($AN1150-1)*36+($AO1150-1)*12+$AP1150+4,COLUMN())),INDIRECT(ADDRESS(($AN1150-1)*3+$AO1150+5,$AP1150+7)))&gt;=1,0,INDIRECT(ADDRESS(($AN1150-1)*3+$AO1150+5,$AP1150+7)))))</f>
        <v>0</v>
      </c>
      <c r="AR1150" s="468">
        <f ca="1">COUNTIF(INDIRECT("H"&amp;(ROW()+12*(($AN1150-1)*3+$AO1150)-ROW())/12+5):INDIRECT("S"&amp;(ROW()+12*(($AN1150-1)*3+$AO1150)-ROW())/12+5),AQ1150)</f>
        <v>0</v>
      </c>
      <c r="AS1150" s="476">
        <f ca="1">IF($AP1150=1,IF(INDIRECT(ADDRESS(($AN1150-1)*3+$AO1150+5,$AP1150+20))="",0,INDIRECT(ADDRESS(($AN1150-1)*3+$AO1150+5,$AP1150+20))),IF(INDIRECT(ADDRESS(($AN1150-1)*3+$AO1150+5,$AP1150+20))="",0,IF(COUNTIF(INDIRECT(ADDRESS(($AN1150-1)*36+($AO1150-1)*12+6,COLUMN())):INDIRECT(ADDRESS(($AN1150-1)*36+($AO1150-1)*12+$AP1150+4,COLUMN())),INDIRECT(ADDRESS(($AN1150-1)*3+$AO1150+5,$AP1150+20)))&gt;=1,0,INDIRECT(ADDRESS(($AN1150-1)*3+$AO1150+5,$AP1150+20)))))</f>
        <v>0</v>
      </c>
      <c r="AT1150" s="468">
        <f ca="1">COUNTIF(INDIRECT("U"&amp;(ROW()+12*(($AN1150-1)*3+$AO1150)-ROW())/12+5):INDIRECT("AF"&amp;(ROW()+12*(($AN1150-1)*3+$AO1150)-ROW())/12+5),AS1150)</f>
        <v>0</v>
      </c>
      <c r="AU1150" s="468">
        <f ca="1">IF(AND(AQ1150+AS1150&gt;0,AR1150+AT1150&gt;0),COUNTIF(AU$6:AU1149,"&gt;0")+1,0)</f>
        <v>0</v>
      </c>
    </row>
    <row r="1151" spans="40:47" x14ac:dyDescent="0.15">
      <c r="AN1151" s="468">
        <v>32</v>
      </c>
      <c r="AO1151" s="468">
        <v>3</v>
      </c>
      <c r="AP1151" s="468">
        <v>6</v>
      </c>
      <c r="AQ1151" s="476">
        <f ca="1">IF($AP1151=1,IF(INDIRECT(ADDRESS(($AN1151-1)*3+$AO1151+5,$AP1151+7))="",0,INDIRECT(ADDRESS(($AN1151-1)*3+$AO1151+5,$AP1151+7))),IF(INDIRECT(ADDRESS(($AN1151-1)*3+$AO1151+5,$AP1151+7))="",0,IF(COUNTIF(INDIRECT(ADDRESS(($AN1151-1)*36+($AO1151-1)*12+6,COLUMN())):INDIRECT(ADDRESS(($AN1151-1)*36+($AO1151-1)*12+$AP1151+4,COLUMN())),INDIRECT(ADDRESS(($AN1151-1)*3+$AO1151+5,$AP1151+7)))&gt;=1,0,INDIRECT(ADDRESS(($AN1151-1)*3+$AO1151+5,$AP1151+7)))))</f>
        <v>0</v>
      </c>
      <c r="AR1151" s="468">
        <f ca="1">COUNTIF(INDIRECT("H"&amp;(ROW()+12*(($AN1151-1)*3+$AO1151)-ROW())/12+5):INDIRECT("S"&amp;(ROW()+12*(($AN1151-1)*3+$AO1151)-ROW())/12+5),AQ1151)</f>
        <v>0</v>
      </c>
      <c r="AS1151" s="476">
        <f ca="1">IF($AP1151=1,IF(INDIRECT(ADDRESS(($AN1151-1)*3+$AO1151+5,$AP1151+20))="",0,INDIRECT(ADDRESS(($AN1151-1)*3+$AO1151+5,$AP1151+20))),IF(INDIRECT(ADDRESS(($AN1151-1)*3+$AO1151+5,$AP1151+20))="",0,IF(COUNTIF(INDIRECT(ADDRESS(($AN1151-1)*36+($AO1151-1)*12+6,COLUMN())):INDIRECT(ADDRESS(($AN1151-1)*36+($AO1151-1)*12+$AP1151+4,COLUMN())),INDIRECT(ADDRESS(($AN1151-1)*3+$AO1151+5,$AP1151+20)))&gt;=1,0,INDIRECT(ADDRESS(($AN1151-1)*3+$AO1151+5,$AP1151+20)))))</f>
        <v>0</v>
      </c>
      <c r="AT1151" s="468">
        <f ca="1">COUNTIF(INDIRECT("U"&amp;(ROW()+12*(($AN1151-1)*3+$AO1151)-ROW())/12+5):INDIRECT("AF"&amp;(ROW()+12*(($AN1151-1)*3+$AO1151)-ROW())/12+5),AS1151)</f>
        <v>0</v>
      </c>
      <c r="AU1151" s="468">
        <f ca="1">IF(AND(AQ1151+AS1151&gt;0,AR1151+AT1151&gt;0),COUNTIF(AU$6:AU1150,"&gt;0")+1,0)</f>
        <v>0</v>
      </c>
    </row>
    <row r="1152" spans="40:47" x14ac:dyDescent="0.15">
      <c r="AN1152" s="468">
        <v>32</v>
      </c>
      <c r="AO1152" s="468">
        <v>3</v>
      </c>
      <c r="AP1152" s="468">
        <v>7</v>
      </c>
      <c r="AQ1152" s="476">
        <f ca="1">IF($AP1152=1,IF(INDIRECT(ADDRESS(($AN1152-1)*3+$AO1152+5,$AP1152+7))="",0,INDIRECT(ADDRESS(($AN1152-1)*3+$AO1152+5,$AP1152+7))),IF(INDIRECT(ADDRESS(($AN1152-1)*3+$AO1152+5,$AP1152+7))="",0,IF(COUNTIF(INDIRECT(ADDRESS(($AN1152-1)*36+($AO1152-1)*12+6,COLUMN())):INDIRECT(ADDRESS(($AN1152-1)*36+($AO1152-1)*12+$AP1152+4,COLUMN())),INDIRECT(ADDRESS(($AN1152-1)*3+$AO1152+5,$AP1152+7)))&gt;=1,0,INDIRECT(ADDRESS(($AN1152-1)*3+$AO1152+5,$AP1152+7)))))</f>
        <v>0</v>
      </c>
      <c r="AR1152" s="468">
        <f ca="1">COUNTIF(INDIRECT("H"&amp;(ROW()+12*(($AN1152-1)*3+$AO1152)-ROW())/12+5):INDIRECT("S"&amp;(ROW()+12*(($AN1152-1)*3+$AO1152)-ROW())/12+5),AQ1152)</f>
        <v>0</v>
      </c>
      <c r="AS1152" s="476">
        <f ca="1">IF($AP1152=1,IF(INDIRECT(ADDRESS(($AN1152-1)*3+$AO1152+5,$AP1152+20))="",0,INDIRECT(ADDRESS(($AN1152-1)*3+$AO1152+5,$AP1152+20))),IF(INDIRECT(ADDRESS(($AN1152-1)*3+$AO1152+5,$AP1152+20))="",0,IF(COUNTIF(INDIRECT(ADDRESS(($AN1152-1)*36+($AO1152-1)*12+6,COLUMN())):INDIRECT(ADDRESS(($AN1152-1)*36+($AO1152-1)*12+$AP1152+4,COLUMN())),INDIRECT(ADDRESS(($AN1152-1)*3+$AO1152+5,$AP1152+20)))&gt;=1,0,INDIRECT(ADDRESS(($AN1152-1)*3+$AO1152+5,$AP1152+20)))))</f>
        <v>0</v>
      </c>
      <c r="AT1152" s="468">
        <f ca="1">COUNTIF(INDIRECT("U"&amp;(ROW()+12*(($AN1152-1)*3+$AO1152)-ROW())/12+5):INDIRECT("AF"&amp;(ROW()+12*(($AN1152-1)*3+$AO1152)-ROW())/12+5),AS1152)</f>
        <v>0</v>
      </c>
      <c r="AU1152" s="468">
        <f ca="1">IF(AND(AQ1152+AS1152&gt;0,AR1152+AT1152&gt;0),COUNTIF(AU$6:AU1151,"&gt;0")+1,0)</f>
        <v>0</v>
      </c>
    </row>
    <row r="1153" spans="40:47" x14ac:dyDescent="0.15">
      <c r="AN1153" s="468">
        <v>32</v>
      </c>
      <c r="AO1153" s="468">
        <v>3</v>
      </c>
      <c r="AP1153" s="468">
        <v>8</v>
      </c>
      <c r="AQ1153" s="476">
        <f ca="1">IF($AP1153=1,IF(INDIRECT(ADDRESS(($AN1153-1)*3+$AO1153+5,$AP1153+7))="",0,INDIRECT(ADDRESS(($AN1153-1)*3+$AO1153+5,$AP1153+7))),IF(INDIRECT(ADDRESS(($AN1153-1)*3+$AO1153+5,$AP1153+7))="",0,IF(COUNTIF(INDIRECT(ADDRESS(($AN1153-1)*36+($AO1153-1)*12+6,COLUMN())):INDIRECT(ADDRESS(($AN1153-1)*36+($AO1153-1)*12+$AP1153+4,COLUMN())),INDIRECT(ADDRESS(($AN1153-1)*3+$AO1153+5,$AP1153+7)))&gt;=1,0,INDIRECT(ADDRESS(($AN1153-1)*3+$AO1153+5,$AP1153+7)))))</f>
        <v>0</v>
      </c>
      <c r="AR1153" s="468">
        <f ca="1">COUNTIF(INDIRECT("H"&amp;(ROW()+12*(($AN1153-1)*3+$AO1153)-ROW())/12+5):INDIRECT("S"&amp;(ROW()+12*(($AN1153-1)*3+$AO1153)-ROW())/12+5),AQ1153)</f>
        <v>0</v>
      </c>
      <c r="AS1153" s="476">
        <f ca="1">IF($AP1153=1,IF(INDIRECT(ADDRESS(($AN1153-1)*3+$AO1153+5,$AP1153+20))="",0,INDIRECT(ADDRESS(($AN1153-1)*3+$AO1153+5,$AP1153+20))),IF(INDIRECT(ADDRESS(($AN1153-1)*3+$AO1153+5,$AP1153+20))="",0,IF(COUNTIF(INDIRECT(ADDRESS(($AN1153-1)*36+($AO1153-1)*12+6,COLUMN())):INDIRECT(ADDRESS(($AN1153-1)*36+($AO1153-1)*12+$AP1153+4,COLUMN())),INDIRECT(ADDRESS(($AN1153-1)*3+$AO1153+5,$AP1153+20)))&gt;=1,0,INDIRECT(ADDRESS(($AN1153-1)*3+$AO1153+5,$AP1153+20)))))</f>
        <v>0</v>
      </c>
      <c r="AT1153" s="468">
        <f ca="1">COUNTIF(INDIRECT("U"&amp;(ROW()+12*(($AN1153-1)*3+$AO1153)-ROW())/12+5):INDIRECT("AF"&amp;(ROW()+12*(($AN1153-1)*3+$AO1153)-ROW())/12+5),AS1153)</f>
        <v>0</v>
      </c>
      <c r="AU1153" s="468">
        <f ca="1">IF(AND(AQ1153+AS1153&gt;0,AR1153+AT1153&gt;0),COUNTIF(AU$6:AU1152,"&gt;0")+1,0)</f>
        <v>0</v>
      </c>
    </row>
    <row r="1154" spans="40:47" x14ac:dyDescent="0.15">
      <c r="AN1154" s="468">
        <v>32</v>
      </c>
      <c r="AO1154" s="468">
        <v>3</v>
      </c>
      <c r="AP1154" s="468">
        <v>9</v>
      </c>
      <c r="AQ1154" s="476">
        <f ca="1">IF($AP1154=1,IF(INDIRECT(ADDRESS(($AN1154-1)*3+$AO1154+5,$AP1154+7))="",0,INDIRECT(ADDRESS(($AN1154-1)*3+$AO1154+5,$AP1154+7))),IF(INDIRECT(ADDRESS(($AN1154-1)*3+$AO1154+5,$AP1154+7))="",0,IF(COUNTIF(INDIRECT(ADDRESS(($AN1154-1)*36+($AO1154-1)*12+6,COLUMN())):INDIRECT(ADDRESS(($AN1154-1)*36+($AO1154-1)*12+$AP1154+4,COLUMN())),INDIRECT(ADDRESS(($AN1154-1)*3+$AO1154+5,$AP1154+7)))&gt;=1,0,INDIRECT(ADDRESS(($AN1154-1)*3+$AO1154+5,$AP1154+7)))))</f>
        <v>0</v>
      </c>
      <c r="AR1154" s="468">
        <f ca="1">COUNTIF(INDIRECT("H"&amp;(ROW()+12*(($AN1154-1)*3+$AO1154)-ROW())/12+5):INDIRECT("S"&amp;(ROW()+12*(($AN1154-1)*3+$AO1154)-ROW())/12+5),AQ1154)</f>
        <v>0</v>
      </c>
      <c r="AS1154" s="476">
        <f ca="1">IF($AP1154=1,IF(INDIRECT(ADDRESS(($AN1154-1)*3+$AO1154+5,$AP1154+20))="",0,INDIRECT(ADDRESS(($AN1154-1)*3+$AO1154+5,$AP1154+20))),IF(INDIRECT(ADDRESS(($AN1154-1)*3+$AO1154+5,$AP1154+20))="",0,IF(COUNTIF(INDIRECT(ADDRESS(($AN1154-1)*36+($AO1154-1)*12+6,COLUMN())):INDIRECT(ADDRESS(($AN1154-1)*36+($AO1154-1)*12+$AP1154+4,COLUMN())),INDIRECT(ADDRESS(($AN1154-1)*3+$AO1154+5,$AP1154+20)))&gt;=1,0,INDIRECT(ADDRESS(($AN1154-1)*3+$AO1154+5,$AP1154+20)))))</f>
        <v>0</v>
      </c>
      <c r="AT1154" s="468">
        <f ca="1">COUNTIF(INDIRECT("U"&amp;(ROW()+12*(($AN1154-1)*3+$AO1154)-ROW())/12+5):INDIRECT("AF"&amp;(ROW()+12*(($AN1154-1)*3+$AO1154)-ROW())/12+5),AS1154)</f>
        <v>0</v>
      </c>
      <c r="AU1154" s="468">
        <f ca="1">IF(AND(AQ1154+AS1154&gt;0,AR1154+AT1154&gt;0),COUNTIF(AU$6:AU1153,"&gt;0")+1,0)</f>
        <v>0</v>
      </c>
    </row>
    <row r="1155" spans="40:47" x14ac:dyDescent="0.15">
      <c r="AN1155" s="468">
        <v>32</v>
      </c>
      <c r="AO1155" s="468">
        <v>3</v>
      </c>
      <c r="AP1155" s="468">
        <v>10</v>
      </c>
      <c r="AQ1155" s="476">
        <f ca="1">IF($AP1155=1,IF(INDIRECT(ADDRESS(($AN1155-1)*3+$AO1155+5,$AP1155+7))="",0,INDIRECT(ADDRESS(($AN1155-1)*3+$AO1155+5,$AP1155+7))),IF(INDIRECT(ADDRESS(($AN1155-1)*3+$AO1155+5,$AP1155+7))="",0,IF(COUNTIF(INDIRECT(ADDRESS(($AN1155-1)*36+($AO1155-1)*12+6,COLUMN())):INDIRECT(ADDRESS(($AN1155-1)*36+($AO1155-1)*12+$AP1155+4,COLUMN())),INDIRECT(ADDRESS(($AN1155-1)*3+$AO1155+5,$AP1155+7)))&gt;=1,0,INDIRECT(ADDRESS(($AN1155-1)*3+$AO1155+5,$AP1155+7)))))</f>
        <v>0</v>
      </c>
      <c r="AR1155" s="468">
        <f ca="1">COUNTIF(INDIRECT("H"&amp;(ROW()+12*(($AN1155-1)*3+$AO1155)-ROW())/12+5):INDIRECT("S"&amp;(ROW()+12*(($AN1155-1)*3+$AO1155)-ROW())/12+5),AQ1155)</f>
        <v>0</v>
      </c>
      <c r="AS1155" s="476">
        <f ca="1">IF($AP1155=1,IF(INDIRECT(ADDRESS(($AN1155-1)*3+$AO1155+5,$AP1155+20))="",0,INDIRECT(ADDRESS(($AN1155-1)*3+$AO1155+5,$AP1155+20))),IF(INDIRECT(ADDRESS(($AN1155-1)*3+$AO1155+5,$AP1155+20))="",0,IF(COUNTIF(INDIRECT(ADDRESS(($AN1155-1)*36+($AO1155-1)*12+6,COLUMN())):INDIRECT(ADDRESS(($AN1155-1)*36+($AO1155-1)*12+$AP1155+4,COLUMN())),INDIRECT(ADDRESS(($AN1155-1)*3+$AO1155+5,$AP1155+20)))&gt;=1,0,INDIRECT(ADDRESS(($AN1155-1)*3+$AO1155+5,$AP1155+20)))))</f>
        <v>0</v>
      </c>
      <c r="AT1155" s="468">
        <f ca="1">COUNTIF(INDIRECT("U"&amp;(ROW()+12*(($AN1155-1)*3+$AO1155)-ROW())/12+5):INDIRECT("AF"&amp;(ROW()+12*(($AN1155-1)*3+$AO1155)-ROW())/12+5),AS1155)</f>
        <v>0</v>
      </c>
      <c r="AU1155" s="468">
        <f ca="1">IF(AND(AQ1155+AS1155&gt;0,AR1155+AT1155&gt;0),COUNTIF(AU$6:AU1154,"&gt;0")+1,0)</f>
        <v>0</v>
      </c>
    </row>
    <row r="1156" spans="40:47" x14ac:dyDescent="0.15">
      <c r="AN1156" s="468">
        <v>32</v>
      </c>
      <c r="AO1156" s="468">
        <v>3</v>
      </c>
      <c r="AP1156" s="468">
        <v>11</v>
      </c>
      <c r="AQ1156" s="476">
        <f ca="1">IF($AP1156=1,IF(INDIRECT(ADDRESS(($AN1156-1)*3+$AO1156+5,$AP1156+7))="",0,INDIRECT(ADDRESS(($AN1156-1)*3+$AO1156+5,$AP1156+7))),IF(INDIRECT(ADDRESS(($AN1156-1)*3+$AO1156+5,$AP1156+7))="",0,IF(COUNTIF(INDIRECT(ADDRESS(($AN1156-1)*36+($AO1156-1)*12+6,COLUMN())):INDIRECT(ADDRESS(($AN1156-1)*36+($AO1156-1)*12+$AP1156+4,COLUMN())),INDIRECT(ADDRESS(($AN1156-1)*3+$AO1156+5,$AP1156+7)))&gt;=1,0,INDIRECT(ADDRESS(($AN1156-1)*3+$AO1156+5,$AP1156+7)))))</f>
        <v>0</v>
      </c>
      <c r="AR1156" s="468">
        <f ca="1">COUNTIF(INDIRECT("H"&amp;(ROW()+12*(($AN1156-1)*3+$AO1156)-ROW())/12+5):INDIRECT("S"&amp;(ROW()+12*(($AN1156-1)*3+$AO1156)-ROW())/12+5),AQ1156)</f>
        <v>0</v>
      </c>
      <c r="AS1156" s="476">
        <f ca="1">IF($AP1156=1,IF(INDIRECT(ADDRESS(($AN1156-1)*3+$AO1156+5,$AP1156+20))="",0,INDIRECT(ADDRESS(($AN1156-1)*3+$AO1156+5,$AP1156+20))),IF(INDIRECT(ADDRESS(($AN1156-1)*3+$AO1156+5,$AP1156+20))="",0,IF(COUNTIF(INDIRECT(ADDRESS(($AN1156-1)*36+($AO1156-1)*12+6,COLUMN())):INDIRECT(ADDRESS(($AN1156-1)*36+($AO1156-1)*12+$AP1156+4,COLUMN())),INDIRECT(ADDRESS(($AN1156-1)*3+$AO1156+5,$AP1156+20)))&gt;=1,0,INDIRECT(ADDRESS(($AN1156-1)*3+$AO1156+5,$AP1156+20)))))</f>
        <v>0</v>
      </c>
      <c r="AT1156" s="468">
        <f ca="1">COUNTIF(INDIRECT("U"&amp;(ROW()+12*(($AN1156-1)*3+$AO1156)-ROW())/12+5):INDIRECT("AF"&amp;(ROW()+12*(($AN1156-1)*3+$AO1156)-ROW())/12+5),AS1156)</f>
        <v>0</v>
      </c>
      <c r="AU1156" s="468">
        <f ca="1">IF(AND(AQ1156+AS1156&gt;0,AR1156+AT1156&gt;0),COUNTIF(AU$6:AU1155,"&gt;0")+1,0)</f>
        <v>0</v>
      </c>
    </row>
    <row r="1157" spans="40:47" x14ac:dyDescent="0.15">
      <c r="AN1157" s="468">
        <v>32</v>
      </c>
      <c r="AO1157" s="468">
        <v>3</v>
      </c>
      <c r="AP1157" s="468">
        <v>12</v>
      </c>
      <c r="AQ1157" s="476">
        <f ca="1">IF($AP1157=1,IF(INDIRECT(ADDRESS(($AN1157-1)*3+$AO1157+5,$AP1157+7))="",0,INDIRECT(ADDRESS(($AN1157-1)*3+$AO1157+5,$AP1157+7))),IF(INDIRECT(ADDRESS(($AN1157-1)*3+$AO1157+5,$AP1157+7))="",0,IF(COUNTIF(INDIRECT(ADDRESS(($AN1157-1)*36+($AO1157-1)*12+6,COLUMN())):INDIRECT(ADDRESS(($AN1157-1)*36+($AO1157-1)*12+$AP1157+4,COLUMN())),INDIRECT(ADDRESS(($AN1157-1)*3+$AO1157+5,$AP1157+7)))&gt;=1,0,INDIRECT(ADDRESS(($AN1157-1)*3+$AO1157+5,$AP1157+7)))))</f>
        <v>0</v>
      </c>
      <c r="AR1157" s="468">
        <f ca="1">COUNTIF(INDIRECT("H"&amp;(ROW()+12*(($AN1157-1)*3+$AO1157)-ROW())/12+5):INDIRECT("S"&amp;(ROW()+12*(($AN1157-1)*3+$AO1157)-ROW())/12+5),AQ1157)</f>
        <v>0</v>
      </c>
      <c r="AS1157" s="476">
        <f ca="1">IF($AP1157=1,IF(INDIRECT(ADDRESS(($AN1157-1)*3+$AO1157+5,$AP1157+20))="",0,INDIRECT(ADDRESS(($AN1157-1)*3+$AO1157+5,$AP1157+20))),IF(INDIRECT(ADDRESS(($AN1157-1)*3+$AO1157+5,$AP1157+20))="",0,IF(COUNTIF(INDIRECT(ADDRESS(($AN1157-1)*36+($AO1157-1)*12+6,COLUMN())):INDIRECT(ADDRESS(($AN1157-1)*36+($AO1157-1)*12+$AP1157+4,COLUMN())),INDIRECT(ADDRESS(($AN1157-1)*3+$AO1157+5,$AP1157+20)))&gt;=1,0,INDIRECT(ADDRESS(($AN1157-1)*3+$AO1157+5,$AP1157+20)))))</f>
        <v>0</v>
      </c>
      <c r="AT1157" s="468">
        <f ca="1">COUNTIF(INDIRECT("U"&amp;(ROW()+12*(($AN1157-1)*3+$AO1157)-ROW())/12+5):INDIRECT("AF"&amp;(ROW()+12*(($AN1157-1)*3+$AO1157)-ROW())/12+5),AS1157)</f>
        <v>0</v>
      </c>
      <c r="AU1157" s="468">
        <f ca="1">IF(AND(AQ1157+AS1157&gt;0,AR1157+AT1157&gt;0),COUNTIF(AU$6:AU1156,"&gt;0")+1,0)</f>
        <v>0</v>
      </c>
    </row>
    <row r="1158" spans="40:47" x14ac:dyDescent="0.15">
      <c r="AN1158" s="468">
        <v>33</v>
      </c>
      <c r="AO1158" s="468">
        <v>1</v>
      </c>
      <c r="AP1158" s="468">
        <v>1</v>
      </c>
      <c r="AQ1158" s="476">
        <f ca="1">IF($AP1158=1,IF(INDIRECT(ADDRESS(($AN1158-1)*3+$AO1158+5,$AP1158+7))="",0,INDIRECT(ADDRESS(($AN1158-1)*3+$AO1158+5,$AP1158+7))),IF(INDIRECT(ADDRESS(($AN1158-1)*3+$AO1158+5,$AP1158+7))="",0,IF(COUNTIF(INDIRECT(ADDRESS(($AN1158-1)*36+($AO1158-1)*12+6,COLUMN())):INDIRECT(ADDRESS(($AN1158-1)*36+($AO1158-1)*12+$AP1158+4,COLUMN())),INDIRECT(ADDRESS(($AN1158-1)*3+$AO1158+5,$AP1158+7)))&gt;=1,0,INDIRECT(ADDRESS(($AN1158-1)*3+$AO1158+5,$AP1158+7)))))</f>
        <v>0</v>
      </c>
      <c r="AR1158" s="468">
        <f ca="1">COUNTIF(INDIRECT("H"&amp;(ROW()+12*(($AN1158-1)*3+$AO1158)-ROW())/12+5):INDIRECT("S"&amp;(ROW()+12*(($AN1158-1)*3+$AO1158)-ROW())/12+5),AQ1158)</f>
        <v>0</v>
      </c>
      <c r="AS1158" s="476">
        <f ca="1">IF($AP1158=1,IF(INDIRECT(ADDRESS(($AN1158-1)*3+$AO1158+5,$AP1158+20))="",0,INDIRECT(ADDRESS(($AN1158-1)*3+$AO1158+5,$AP1158+20))),IF(INDIRECT(ADDRESS(($AN1158-1)*3+$AO1158+5,$AP1158+20))="",0,IF(COUNTIF(INDIRECT(ADDRESS(($AN1158-1)*36+($AO1158-1)*12+6,COLUMN())):INDIRECT(ADDRESS(($AN1158-1)*36+($AO1158-1)*12+$AP1158+4,COLUMN())),INDIRECT(ADDRESS(($AN1158-1)*3+$AO1158+5,$AP1158+20)))&gt;=1,0,INDIRECT(ADDRESS(($AN1158-1)*3+$AO1158+5,$AP1158+20)))))</f>
        <v>0</v>
      </c>
      <c r="AT1158" s="468">
        <f ca="1">COUNTIF(INDIRECT("U"&amp;(ROW()+12*(($AN1158-1)*3+$AO1158)-ROW())/12+5):INDIRECT("AF"&amp;(ROW()+12*(($AN1158-1)*3+$AO1158)-ROW())/12+5),AS1158)</f>
        <v>0</v>
      </c>
      <c r="AU1158" s="468">
        <f ca="1">IF(AND(AQ1158+AS1158&gt;0,AR1158+AT1158&gt;0),COUNTIF(AU$6:AU1157,"&gt;0")+1,0)</f>
        <v>0</v>
      </c>
    </row>
    <row r="1159" spans="40:47" x14ac:dyDescent="0.15">
      <c r="AN1159" s="468">
        <v>33</v>
      </c>
      <c r="AO1159" s="468">
        <v>1</v>
      </c>
      <c r="AP1159" s="468">
        <v>2</v>
      </c>
      <c r="AQ1159" s="476">
        <f ca="1">IF($AP1159=1,IF(INDIRECT(ADDRESS(($AN1159-1)*3+$AO1159+5,$AP1159+7))="",0,INDIRECT(ADDRESS(($AN1159-1)*3+$AO1159+5,$AP1159+7))),IF(INDIRECT(ADDRESS(($AN1159-1)*3+$AO1159+5,$AP1159+7))="",0,IF(COUNTIF(INDIRECT(ADDRESS(($AN1159-1)*36+($AO1159-1)*12+6,COLUMN())):INDIRECT(ADDRESS(($AN1159-1)*36+($AO1159-1)*12+$AP1159+4,COLUMN())),INDIRECT(ADDRESS(($AN1159-1)*3+$AO1159+5,$AP1159+7)))&gt;=1,0,INDIRECT(ADDRESS(($AN1159-1)*3+$AO1159+5,$AP1159+7)))))</f>
        <v>0</v>
      </c>
      <c r="AR1159" s="468">
        <f ca="1">COUNTIF(INDIRECT("H"&amp;(ROW()+12*(($AN1159-1)*3+$AO1159)-ROW())/12+5):INDIRECT("S"&amp;(ROW()+12*(($AN1159-1)*3+$AO1159)-ROW())/12+5),AQ1159)</f>
        <v>0</v>
      </c>
      <c r="AS1159" s="476">
        <f ca="1">IF($AP1159=1,IF(INDIRECT(ADDRESS(($AN1159-1)*3+$AO1159+5,$AP1159+20))="",0,INDIRECT(ADDRESS(($AN1159-1)*3+$AO1159+5,$AP1159+20))),IF(INDIRECT(ADDRESS(($AN1159-1)*3+$AO1159+5,$AP1159+20))="",0,IF(COUNTIF(INDIRECT(ADDRESS(($AN1159-1)*36+($AO1159-1)*12+6,COLUMN())):INDIRECT(ADDRESS(($AN1159-1)*36+($AO1159-1)*12+$AP1159+4,COLUMN())),INDIRECT(ADDRESS(($AN1159-1)*3+$AO1159+5,$AP1159+20)))&gt;=1,0,INDIRECT(ADDRESS(($AN1159-1)*3+$AO1159+5,$AP1159+20)))))</f>
        <v>0</v>
      </c>
      <c r="AT1159" s="468">
        <f ca="1">COUNTIF(INDIRECT("U"&amp;(ROW()+12*(($AN1159-1)*3+$AO1159)-ROW())/12+5):INDIRECT("AF"&amp;(ROW()+12*(($AN1159-1)*3+$AO1159)-ROW())/12+5),AS1159)</f>
        <v>0</v>
      </c>
      <c r="AU1159" s="468">
        <f ca="1">IF(AND(AQ1159+AS1159&gt;0,AR1159+AT1159&gt;0),COUNTIF(AU$6:AU1158,"&gt;0")+1,0)</f>
        <v>0</v>
      </c>
    </row>
    <row r="1160" spans="40:47" x14ac:dyDescent="0.15">
      <c r="AN1160" s="468">
        <v>33</v>
      </c>
      <c r="AO1160" s="468">
        <v>1</v>
      </c>
      <c r="AP1160" s="468">
        <v>3</v>
      </c>
      <c r="AQ1160" s="476">
        <f ca="1">IF($AP1160=1,IF(INDIRECT(ADDRESS(($AN1160-1)*3+$AO1160+5,$AP1160+7))="",0,INDIRECT(ADDRESS(($AN1160-1)*3+$AO1160+5,$AP1160+7))),IF(INDIRECT(ADDRESS(($AN1160-1)*3+$AO1160+5,$AP1160+7))="",0,IF(COUNTIF(INDIRECT(ADDRESS(($AN1160-1)*36+($AO1160-1)*12+6,COLUMN())):INDIRECT(ADDRESS(($AN1160-1)*36+($AO1160-1)*12+$AP1160+4,COLUMN())),INDIRECT(ADDRESS(($AN1160-1)*3+$AO1160+5,$AP1160+7)))&gt;=1,0,INDIRECT(ADDRESS(($AN1160-1)*3+$AO1160+5,$AP1160+7)))))</f>
        <v>0</v>
      </c>
      <c r="AR1160" s="468">
        <f ca="1">COUNTIF(INDIRECT("H"&amp;(ROW()+12*(($AN1160-1)*3+$AO1160)-ROW())/12+5):INDIRECT("S"&amp;(ROW()+12*(($AN1160-1)*3+$AO1160)-ROW())/12+5),AQ1160)</f>
        <v>0</v>
      </c>
      <c r="AS1160" s="476">
        <f ca="1">IF($AP1160=1,IF(INDIRECT(ADDRESS(($AN1160-1)*3+$AO1160+5,$AP1160+20))="",0,INDIRECT(ADDRESS(($AN1160-1)*3+$AO1160+5,$AP1160+20))),IF(INDIRECT(ADDRESS(($AN1160-1)*3+$AO1160+5,$AP1160+20))="",0,IF(COUNTIF(INDIRECT(ADDRESS(($AN1160-1)*36+($AO1160-1)*12+6,COLUMN())):INDIRECT(ADDRESS(($AN1160-1)*36+($AO1160-1)*12+$AP1160+4,COLUMN())),INDIRECT(ADDRESS(($AN1160-1)*3+$AO1160+5,$AP1160+20)))&gt;=1,0,INDIRECT(ADDRESS(($AN1160-1)*3+$AO1160+5,$AP1160+20)))))</f>
        <v>0</v>
      </c>
      <c r="AT1160" s="468">
        <f ca="1">COUNTIF(INDIRECT("U"&amp;(ROW()+12*(($AN1160-1)*3+$AO1160)-ROW())/12+5):INDIRECT("AF"&amp;(ROW()+12*(($AN1160-1)*3+$AO1160)-ROW())/12+5),AS1160)</f>
        <v>0</v>
      </c>
      <c r="AU1160" s="468">
        <f ca="1">IF(AND(AQ1160+AS1160&gt;0,AR1160+AT1160&gt;0),COUNTIF(AU$6:AU1159,"&gt;0")+1,0)</f>
        <v>0</v>
      </c>
    </row>
    <row r="1161" spans="40:47" x14ac:dyDescent="0.15">
      <c r="AN1161" s="468">
        <v>33</v>
      </c>
      <c r="AO1161" s="468">
        <v>1</v>
      </c>
      <c r="AP1161" s="468">
        <v>4</v>
      </c>
      <c r="AQ1161" s="476">
        <f ca="1">IF($AP1161=1,IF(INDIRECT(ADDRESS(($AN1161-1)*3+$AO1161+5,$AP1161+7))="",0,INDIRECT(ADDRESS(($AN1161-1)*3+$AO1161+5,$AP1161+7))),IF(INDIRECT(ADDRESS(($AN1161-1)*3+$AO1161+5,$AP1161+7))="",0,IF(COUNTIF(INDIRECT(ADDRESS(($AN1161-1)*36+($AO1161-1)*12+6,COLUMN())):INDIRECT(ADDRESS(($AN1161-1)*36+($AO1161-1)*12+$AP1161+4,COLUMN())),INDIRECT(ADDRESS(($AN1161-1)*3+$AO1161+5,$AP1161+7)))&gt;=1,0,INDIRECT(ADDRESS(($AN1161-1)*3+$AO1161+5,$AP1161+7)))))</f>
        <v>0</v>
      </c>
      <c r="AR1161" s="468">
        <f ca="1">COUNTIF(INDIRECT("H"&amp;(ROW()+12*(($AN1161-1)*3+$AO1161)-ROW())/12+5):INDIRECT("S"&amp;(ROW()+12*(($AN1161-1)*3+$AO1161)-ROW())/12+5),AQ1161)</f>
        <v>0</v>
      </c>
      <c r="AS1161" s="476">
        <f ca="1">IF($AP1161=1,IF(INDIRECT(ADDRESS(($AN1161-1)*3+$AO1161+5,$AP1161+20))="",0,INDIRECT(ADDRESS(($AN1161-1)*3+$AO1161+5,$AP1161+20))),IF(INDIRECT(ADDRESS(($AN1161-1)*3+$AO1161+5,$AP1161+20))="",0,IF(COUNTIF(INDIRECT(ADDRESS(($AN1161-1)*36+($AO1161-1)*12+6,COLUMN())):INDIRECT(ADDRESS(($AN1161-1)*36+($AO1161-1)*12+$AP1161+4,COLUMN())),INDIRECT(ADDRESS(($AN1161-1)*3+$AO1161+5,$AP1161+20)))&gt;=1,0,INDIRECT(ADDRESS(($AN1161-1)*3+$AO1161+5,$AP1161+20)))))</f>
        <v>0</v>
      </c>
      <c r="AT1161" s="468">
        <f ca="1">COUNTIF(INDIRECT("U"&amp;(ROW()+12*(($AN1161-1)*3+$AO1161)-ROW())/12+5):INDIRECT("AF"&amp;(ROW()+12*(($AN1161-1)*3+$AO1161)-ROW())/12+5),AS1161)</f>
        <v>0</v>
      </c>
      <c r="AU1161" s="468">
        <f ca="1">IF(AND(AQ1161+AS1161&gt;0,AR1161+AT1161&gt;0),COUNTIF(AU$6:AU1160,"&gt;0")+1,0)</f>
        <v>0</v>
      </c>
    </row>
    <row r="1162" spans="40:47" x14ac:dyDescent="0.15">
      <c r="AN1162" s="468">
        <v>33</v>
      </c>
      <c r="AO1162" s="468">
        <v>1</v>
      </c>
      <c r="AP1162" s="468">
        <v>5</v>
      </c>
      <c r="AQ1162" s="476">
        <f ca="1">IF($AP1162=1,IF(INDIRECT(ADDRESS(($AN1162-1)*3+$AO1162+5,$AP1162+7))="",0,INDIRECT(ADDRESS(($AN1162-1)*3+$AO1162+5,$AP1162+7))),IF(INDIRECT(ADDRESS(($AN1162-1)*3+$AO1162+5,$AP1162+7))="",0,IF(COUNTIF(INDIRECT(ADDRESS(($AN1162-1)*36+($AO1162-1)*12+6,COLUMN())):INDIRECT(ADDRESS(($AN1162-1)*36+($AO1162-1)*12+$AP1162+4,COLUMN())),INDIRECT(ADDRESS(($AN1162-1)*3+$AO1162+5,$AP1162+7)))&gt;=1,0,INDIRECT(ADDRESS(($AN1162-1)*3+$AO1162+5,$AP1162+7)))))</f>
        <v>0</v>
      </c>
      <c r="AR1162" s="468">
        <f ca="1">COUNTIF(INDIRECT("H"&amp;(ROW()+12*(($AN1162-1)*3+$AO1162)-ROW())/12+5):INDIRECT("S"&amp;(ROW()+12*(($AN1162-1)*3+$AO1162)-ROW())/12+5),AQ1162)</f>
        <v>0</v>
      </c>
      <c r="AS1162" s="476">
        <f ca="1">IF($AP1162=1,IF(INDIRECT(ADDRESS(($AN1162-1)*3+$AO1162+5,$AP1162+20))="",0,INDIRECT(ADDRESS(($AN1162-1)*3+$AO1162+5,$AP1162+20))),IF(INDIRECT(ADDRESS(($AN1162-1)*3+$AO1162+5,$AP1162+20))="",0,IF(COUNTIF(INDIRECT(ADDRESS(($AN1162-1)*36+($AO1162-1)*12+6,COLUMN())):INDIRECT(ADDRESS(($AN1162-1)*36+($AO1162-1)*12+$AP1162+4,COLUMN())),INDIRECT(ADDRESS(($AN1162-1)*3+$AO1162+5,$AP1162+20)))&gt;=1,0,INDIRECT(ADDRESS(($AN1162-1)*3+$AO1162+5,$AP1162+20)))))</f>
        <v>0</v>
      </c>
      <c r="AT1162" s="468">
        <f ca="1">COUNTIF(INDIRECT("U"&amp;(ROW()+12*(($AN1162-1)*3+$AO1162)-ROW())/12+5):INDIRECT("AF"&amp;(ROW()+12*(($AN1162-1)*3+$AO1162)-ROW())/12+5),AS1162)</f>
        <v>0</v>
      </c>
      <c r="AU1162" s="468">
        <f ca="1">IF(AND(AQ1162+AS1162&gt;0,AR1162+AT1162&gt;0),COUNTIF(AU$6:AU1161,"&gt;0")+1,0)</f>
        <v>0</v>
      </c>
    </row>
    <row r="1163" spans="40:47" x14ac:dyDescent="0.15">
      <c r="AN1163" s="468">
        <v>33</v>
      </c>
      <c r="AO1163" s="468">
        <v>1</v>
      </c>
      <c r="AP1163" s="468">
        <v>6</v>
      </c>
      <c r="AQ1163" s="476">
        <f ca="1">IF($AP1163=1,IF(INDIRECT(ADDRESS(($AN1163-1)*3+$AO1163+5,$AP1163+7))="",0,INDIRECT(ADDRESS(($AN1163-1)*3+$AO1163+5,$AP1163+7))),IF(INDIRECT(ADDRESS(($AN1163-1)*3+$AO1163+5,$AP1163+7))="",0,IF(COUNTIF(INDIRECT(ADDRESS(($AN1163-1)*36+($AO1163-1)*12+6,COLUMN())):INDIRECT(ADDRESS(($AN1163-1)*36+($AO1163-1)*12+$AP1163+4,COLUMN())),INDIRECT(ADDRESS(($AN1163-1)*3+$AO1163+5,$AP1163+7)))&gt;=1,0,INDIRECT(ADDRESS(($AN1163-1)*3+$AO1163+5,$AP1163+7)))))</f>
        <v>0</v>
      </c>
      <c r="AR1163" s="468">
        <f ca="1">COUNTIF(INDIRECT("H"&amp;(ROW()+12*(($AN1163-1)*3+$AO1163)-ROW())/12+5):INDIRECT("S"&amp;(ROW()+12*(($AN1163-1)*3+$AO1163)-ROW())/12+5),AQ1163)</f>
        <v>0</v>
      </c>
      <c r="AS1163" s="476">
        <f ca="1">IF($AP1163=1,IF(INDIRECT(ADDRESS(($AN1163-1)*3+$AO1163+5,$AP1163+20))="",0,INDIRECT(ADDRESS(($AN1163-1)*3+$AO1163+5,$AP1163+20))),IF(INDIRECT(ADDRESS(($AN1163-1)*3+$AO1163+5,$AP1163+20))="",0,IF(COUNTIF(INDIRECT(ADDRESS(($AN1163-1)*36+($AO1163-1)*12+6,COLUMN())):INDIRECT(ADDRESS(($AN1163-1)*36+($AO1163-1)*12+$AP1163+4,COLUMN())),INDIRECT(ADDRESS(($AN1163-1)*3+$AO1163+5,$AP1163+20)))&gt;=1,0,INDIRECT(ADDRESS(($AN1163-1)*3+$AO1163+5,$AP1163+20)))))</f>
        <v>0</v>
      </c>
      <c r="AT1163" s="468">
        <f ca="1">COUNTIF(INDIRECT("U"&amp;(ROW()+12*(($AN1163-1)*3+$AO1163)-ROW())/12+5):INDIRECT("AF"&amp;(ROW()+12*(($AN1163-1)*3+$AO1163)-ROW())/12+5),AS1163)</f>
        <v>0</v>
      </c>
      <c r="AU1163" s="468">
        <f ca="1">IF(AND(AQ1163+AS1163&gt;0,AR1163+AT1163&gt;0),COUNTIF(AU$6:AU1162,"&gt;0")+1,0)</f>
        <v>0</v>
      </c>
    </row>
    <row r="1164" spans="40:47" x14ac:dyDescent="0.15">
      <c r="AN1164" s="468">
        <v>33</v>
      </c>
      <c r="AO1164" s="468">
        <v>1</v>
      </c>
      <c r="AP1164" s="468">
        <v>7</v>
      </c>
      <c r="AQ1164" s="476">
        <f ca="1">IF($AP1164=1,IF(INDIRECT(ADDRESS(($AN1164-1)*3+$AO1164+5,$AP1164+7))="",0,INDIRECT(ADDRESS(($AN1164-1)*3+$AO1164+5,$AP1164+7))),IF(INDIRECT(ADDRESS(($AN1164-1)*3+$AO1164+5,$AP1164+7))="",0,IF(COUNTIF(INDIRECT(ADDRESS(($AN1164-1)*36+($AO1164-1)*12+6,COLUMN())):INDIRECT(ADDRESS(($AN1164-1)*36+($AO1164-1)*12+$AP1164+4,COLUMN())),INDIRECT(ADDRESS(($AN1164-1)*3+$AO1164+5,$AP1164+7)))&gt;=1,0,INDIRECT(ADDRESS(($AN1164-1)*3+$AO1164+5,$AP1164+7)))))</f>
        <v>0</v>
      </c>
      <c r="AR1164" s="468">
        <f ca="1">COUNTIF(INDIRECT("H"&amp;(ROW()+12*(($AN1164-1)*3+$AO1164)-ROW())/12+5):INDIRECT("S"&amp;(ROW()+12*(($AN1164-1)*3+$AO1164)-ROW())/12+5),AQ1164)</f>
        <v>0</v>
      </c>
      <c r="AS1164" s="476">
        <f ca="1">IF($AP1164=1,IF(INDIRECT(ADDRESS(($AN1164-1)*3+$AO1164+5,$AP1164+20))="",0,INDIRECT(ADDRESS(($AN1164-1)*3+$AO1164+5,$AP1164+20))),IF(INDIRECT(ADDRESS(($AN1164-1)*3+$AO1164+5,$AP1164+20))="",0,IF(COUNTIF(INDIRECT(ADDRESS(($AN1164-1)*36+($AO1164-1)*12+6,COLUMN())):INDIRECT(ADDRESS(($AN1164-1)*36+($AO1164-1)*12+$AP1164+4,COLUMN())),INDIRECT(ADDRESS(($AN1164-1)*3+$AO1164+5,$AP1164+20)))&gt;=1,0,INDIRECT(ADDRESS(($AN1164-1)*3+$AO1164+5,$AP1164+20)))))</f>
        <v>0</v>
      </c>
      <c r="AT1164" s="468">
        <f ca="1">COUNTIF(INDIRECT("U"&amp;(ROW()+12*(($AN1164-1)*3+$AO1164)-ROW())/12+5):INDIRECT("AF"&amp;(ROW()+12*(($AN1164-1)*3+$AO1164)-ROW())/12+5),AS1164)</f>
        <v>0</v>
      </c>
      <c r="AU1164" s="468">
        <f ca="1">IF(AND(AQ1164+AS1164&gt;0,AR1164+AT1164&gt;0),COUNTIF(AU$6:AU1163,"&gt;0")+1,0)</f>
        <v>0</v>
      </c>
    </row>
    <row r="1165" spans="40:47" x14ac:dyDescent="0.15">
      <c r="AN1165" s="468">
        <v>33</v>
      </c>
      <c r="AO1165" s="468">
        <v>1</v>
      </c>
      <c r="AP1165" s="468">
        <v>8</v>
      </c>
      <c r="AQ1165" s="476">
        <f ca="1">IF($AP1165=1,IF(INDIRECT(ADDRESS(($AN1165-1)*3+$AO1165+5,$AP1165+7))="",0,INDIRECT(ADDRESS(($AN1165-1)*3+$AO1165+5,$AP1165+7))),IF(INDIRECT(ADDRESS(($AN1165-1)*3+$AO1165+5,$AP1165+7))="",0,IF(COUNTIF(INDIRECT(ADDRESS(($AN1165-1)*36+($AO1165-1)*12+6,COLUMN())):INDIRECT(ADDRESS(($AN1165-1)*36+($AO1165-1)*12+$AP1165+4,COLUMN())),INDIRECT(ADDRESS(($AN1165-1)*3+$AO1165+5,$AP1165+7)))&gt;=1,0,INDIRECT(ADDRESS(($AN1165-1)*3+$AO1165+5,$AP1165+7)))))</f>
        <v>0</v>
      </c>
      <c r="AR1165" s="468">
        <f ca="1">COUNTIF(INDIRECT("H"&amp;(ROW()+12*(($AN1165-1)*3+$AO1165)-ROW())/12+5):INDIRECT("S"&amp;(ROW()+12*(($AN1165-1)*3+$AO1165)-ROW())/12+5),AQ1165)</f>
        <v>0</v>
      </c>
      <c r="AS1165" s="476">
        <f ca="1">IF($AP1165=1,IF(INDIRECT(ADDRESS(($AN1165-1)*3+$AO1165+5,$AP1165+20))="",0,INDIRECT(ADDRESS(($AN1165-1)*3+$AO1165+5,$AP1165+20))),IF(INDIRECT(ADDRESS(($AN1165-1)*3+$AO1165+5,$AP1165+20))="",0,IF(COUNTIF(INDIRECT(ADDRESS(($AN1165-1)*36+($AO1165-1)*12+6,COLUMN())):INDIRECT(ADDRESS(($AN1165-1)*36+($AO1165-1)*12+$AP1165+4,COLUMN())),INDIRECT(ADDRESS(($AN1165-1)*3+$AO1165+5,$AP1165+20)))&gt;=1,0,INDIRECT(ADDRESS(($AN1165-1)*3+$AO1165+5,$AP1165+20)))))</f>
        <v>0</v>
      </c>
      <c r="AT1165" s="468">
        <f ca="1">COUNTIF(INDIRECT("U"&amp;(ROW()+12*(($AN1165-1)*3+$AO1165)-ROW())/12+5):INDIRECT("AF"&amp;(ROW()+12*(($AN1165-1)*3+$AO1165)-ROW())/12+5),AS1165)</f>
        <v>0</v>
      </c>
      <c r="AU1165" s="468">
        <f ca="1">IF(AND(AQ1165+AS1165&gt;0,AR1165+AT1165&gt;0),COUNTIF(AU$6:AU1164,"&gt;0")+1,0)</f>
        <v>0</v>
      </c>
    </row>
    <row r="1166" spans="40:47" x14ac:dyDescent="0.15">
      <c r="AN1166" s="468">
        <v>33</v>
      </c>
      <c r="AO1166" s="468">
        <v>1</v>
      </c>
      <c r="AP1166" s="468">
        <v>9</v>
      </c>
      <c r="AQ1166" s="476">
        <f ca="1">IF($AP1166=1,IF(INDIRECT(ADDRESS(($AN1166-1)*3+$AO1166+5,$AP1166+7))="",0,INDIRECT(ADDRESS(($AN1166-1)*3+$AO1166+5,$AP1166+7))),IF(INDIRECT(ADDRESS(($AN1166-1)*3+$AO1166+5,$AP1166+7))="",0,IF(COUNTIF(INDIRECT(ADDRESS(($AN1166-1)*36+($AO1166-1)*12+6,COLUMN())):INDIRECT(ADDRESS(($AN1166-1)*36+($AO1166-1)*12+$AP1166+4,COLUMN())),INDIRECT(ADDRESS(($AN1166-1)*3+$AO1166+5,$AP1166+7)))&gt;=1,0,INDIRECT(ADDRESS(($AN1166-1)*3+$AO1166+5,$AP1166+7)))))</f>
        <v>0</v>
      </c>
      <c r="AR1166" s="468">
        <f ca="1">COUNTIF(INDIRECT("H"&amp;(ROW()+12*(($AN1166-1)*3+$AO1166)-ROW())/12+5):INDIRECT("S"&amp;(ROW()+12*(($AN1166-1)*3+$AO1166)-ROW())/12+5),AQ1166)</f>
        <v>0</v>
      </c>
      <c r="AS1166" s="476">
        <f ca="1">IF($AP1166=1,IF(INDIRECT(ADDRESS(($AN1166-1)*3+$AO1166+5,$AP1166+20))="",0,INDIRECT(ADDRESS(($AN1166-1)*3+$AO1166+5,$AP1166+20))),IF(INDIRECT(ADDRESS(($AN1166-1)*3+$AO1166+5,$AP1166+20))="",0,IF(COUNTIF(INDIRECT(ADDRESS(($AN1166-1)*36+($AO1166-1)*12+6,COLUMN())):INDIRECT(ADDRESS(($AN1166-1)*36+($AO1166-1)*12+$AP1166+4,COLUMN())),INDIRECT(ADDRESS(($AN1166-1)*3+$AO1166+5,$AP1166+20)))&gt;=1,0,INDIRECT(ADDRESS(($AN1166-1)*3+$AO1166+5,$AP1166+20)))))</f>
        <v>0</v>
      </c>
      <c r="AT1166" s="468">
        <f ca="1">COUNTIF(INDIRECT("U"&amp;(ROW()+12*(($AN1166-1)*3+$AO1166)-ROW())/12+5):INDIRECT("AF"&amp;(ROW()+12*(($AN1166-1)*3+$AO1166)-ROW())/12+5),AS1166)</f>
        <v>0</v>
      </c>
      <c r="AU1166" s="468">
        <f ca="1">IF(AND(AQ1166+AS1166&gt;0,AR1166+AT1166&gt;0),COUNTIF(AU$6:AU1165,"&gt;0")+1,0)</f>
        <v>0</v>
      </c>
    </row>
    <row r="1167" spans="40:47" x14ac:dyDescent="0.15">
      <c r="AN1167" s="468">
        <v>33</v>
      </c>
      <c r="AO1167" s="468">
        <v>1</v>
      </c>
      <c r="AP1167" s="468">
        <v>10</v>
      </c>
      <c r="AQ1167" s="476">
        <f ca="1">IF($AP1167=1,IF(INDIRECT(ADDRESS(($AN1167-1)*3+$AO1167+5,$AP1167+7))="",0,INDIRECT(ADDRESS(($AN1167-1)*3+$AO1167+5,$AP1167+7))),IF(INDIRECT(ADDRESS(($AN1167-1)*3+$AO1167+5,$AP1167+7))="",0,IF(COUNTIF(INDIRECT(ADDRESS(($AN1167-1)*36+($AO1167-1)*12+6,COLUMN())):INDIRECT(ADDRESS(($AN1167-1)*36+($AO1167-1)*12+$AP1167+4,COLUMN())),INDIRECT(ADDRESS(($AN1167-1)*3+$AO1167+5,$AP1167+7)))&gt;=1,0,INDIRECT(ADDRESS(($AN1167-1)*3+$AO1167+5,$AP1167+7)))))</f>
        <v>0</v>
      </c>
      <c r="AR1167" s="468">
        <f ca="1">COUNTIF(INDIRECT("H"&amp;(ROW()+12*(($AN1167-1)*3+$AO1167)-ROW())/12+5):INDIRECT("S"&amp;(ROW()+12*(($AN1167-1)*3+$AO1167)-ROW())/12+5),AQ1167)</f>
        <v>0</v>
      </c>
      <c r="AS1167" s="476">
        <f ca="1">IF($AP1167=1,IF(INDIRECT(ADDRESS(($AN1167-1)*3+$AO1167+5,$AP1167+20))="",0,INDIRECT(ADDRESS(($AN1167-1)*3+$AO1167+5,$AP1167+20))),IF(INDIRECT(ADDRESS(($AN1167-1)*3+$AO1167+5,$AP1167+20))="",0,IF(COUNTIF(INDIRECT(ADDRESS(($AN1167-1)*36+($AO1167-1)*12+6,COLUMN())):INDIRECT(ADDRESS(($AN1167-1)*36+($AO1167-1)*12+$AP1167+4,COLUMN())),INDIRECT(ADDRESS(($AN1167-1)*3+$AO1167+5,$AP1167+20)))&gt;=1,0,INDIRECT(ADDRESS(($AN1167-1)*3+$AO1167+5,$AP1167+20)))))</f>
        <v>0</v>
      </c>
      <c r="AT1167" s="468">
        <f ca="1">COUNTIF(INDIRECT("U"&amp;(ROW()+12*(($AN1167-1)*3+$AO1167)-ROW())/12+5):INDIRECT("AF"&amp;(ROW()+12*(($AN1167-1)*3+$AO1167)-ROW())/12+5),AS1167)</f>
        <v>0</v>
      </c>
      <c r="AU1167" s="468">
        <f ca="1">IF(AND(AQ1167+AS1167&gt;0,AR1167+AT1167&gt;0),COUNTIF(AU$6:AU1166,"&gt;0")+1,0)</f>
        <v>0</v>
      </c>
    </row>
    <row r="1168" spans="40:47" x14ac:dyDescent="0.15">
      <c r="AN1168" s="468">
        <v>33</v>
      </c>
      <c r="AO1168" s="468">
        <v>1</v>
      </c>
      <c r="AP1168" s="468">
        <v>11</v>
      </c>
      <c r="AQ1168" s="476">
        <f ca="1">IF($AP1168=1,IF(INDIRECT(ADDRESS(($AN1168-1)*3+$AO1168+5,$AP1168+7))="",0,INDIRECT(ADDRESS(($AN1168-1)*3+$AO1168+5,$AP1168+7))),IF(INDIRECT(ADDRESS(($AN1168-1)*3+$AO1168+5,$AP1168+7))="",0,IF(COUNTIF(INDIRECT(ADDRESS(($AN1168-1)*36+($AO1168-1)*12+6,COLUMN())):INDIRECT(ADDRESS(($AN1168-1)*36+($AO1168-1)*12+$AP1168+4,COLUMN())),INDIRECT(ADDRESS(($AN1168-1)*3+$AO1168+5,$AP1168+7)))&gt;=1,0,INDIRECT(ADDRESS(($AN1168-1)*3+$AO1168+5,$AP1168+7)))))</f>
        <v>0</v>
      </c>
      <c r="AR1168" s="468">
        <f ca="1">COUNTIF(INDIRECT("H"&amp;(ROW()+12*(($AN1168-1)*3+$AO1168)-ROW())/12+5):INDIRECT("S"&amp;(ROW()+12*(($AN1168-1)*3+$AO1168)-ROW())/12+5),AQ1168)</f>
        <v>0</v>
      </c>
      <c r="AS1168" s="476">
        <f ca="1">IF($AP1168=1,IF(INDIRECT(ADDRESS(($AN1168-1)*3+$AO1168+5,$AP1168+20))="",0,INDIRECT(ADDRESS(($AN1168-1)*3+$AO1168+5,$AP1168+20))),IF(INDIRECT(ADDRESS(($AN1168-1)*3+$AO1168+5,$AP1168+20))="",0,IF(COUNTIF(INDIRECT(ADDRESS(($AN1168-1)*36+($AO1168-1)*12+6,COLUMN())):INDIRECT(ADDRESS(($AN1168-1)*36+($AO1168-1)*12+$AP1168+4,COLUMN())),INDIRECT(ADDRESS(($AN1168-1)*3+$AO1168+5,$AP1168+20)))&gt;=1,0,INDIRECT(ADDRESS(($AN1168-1)*3+$AO1168+5,$AP1168+20)))))</f>
        <v>0</v>
      </c>
      <c r="AT1168" s="468">
        <f ca="1">COUNTIF(INDIRECT("U"&amp;(ROW()+12*(($AN1168-1)*3+$AO1168)-ROW())/12+5):INDIRECT("AF"&amp;(ROW()+12*(($AN1168-1)*3+$AO1168)-ROW())/12+5),AS1168)</f>
        <v>0</v>
      </c>
      <c r="AU1168" s="468">
        <f ca="1">IF(AND(AQ1168+AS1168&gt;0,AR1168+AT1168&gt;0),COUNTIF(AU$6:AU1167,"&gt;0")+1,0)</f>
        <v>0</v>
      </c>
    </row>
    <row r="1169" spans="40:47" x14ac:dyDescent="0.15">
      <c r="AN1169" s="468">
        <v>33</v>
      </c>
      <c r="AO1169" s="468">
        <v>1</v>
      </c>
      <c r="AP1169" s="468">
        <v>12</v>
      </c>
      <c r="AQ1169" s="476">
        <f ca="1">IF($AP1169=1,IF(INDIRECT(ADDRESS(($AN1169-1)*3+$AO1169+5,$AP1169+7))="",0,INDIRECT(ADDRESS(($AN1169-1)*3+$AO1169+5,$AP1169+7))),IF(INDIRECT(ADDRESS(($AN1169-1)*3+$AO1169+5,$AP1169+7))="",0,IF(COUNTIF(INDIRECT(ADDRESS(($AN1169-1)*36+($AO1169-1)*12+6,COLUMN())):INDIRECT(ADDRESS(($AN1169-1)*36+($AO1169-1)*12+$AP1169+4,COLUMN())),INDIRECT(ADDRESS(($AN1169-1)*3+$AO1169+5,$AP1169+7)))&gt;=1,0,INDIRECT(ADDRESS(($AN1169-1)*3+$AO1169+5,$AP1169+7)))))</f>
        <v>0</v>
      </c>
      <c r="AR1169" s="468">
        <f ca="1">COUNTIF(INDIRECT("H"&amp;(ROW()+12*(($AN1169-1)*3+$AO1169)-ROW())/12+5):INDIRECT("S"&amp;(ROW()+12*(($AN1169-1)*3+$AO1169)-ROW())/12+5),AQ1169)</f>
        <v>0</v>
      </c>
      <c r="AS1169" s="476">
        <f ca="1">IF($AP1169=1,IF(INDIRECT(ADDRESS(($AN1169-1)*3+$AO1169+5,$AP1169+20))="",0,INDIRECT(ADDRESS(($AN1169-1)*3+$AO1169+5,$AP1169+20))),IF(INDIRECT(ADDRESS(($AN1169-1)*3+$AO1169+5,$AP1169+20))="",0,IF(COUNTIF(INDIRECT(ADDRESS(($AN1169-1)*36+($AO1169-1)*12+6,COLUMN())):INDIRECT(ADDRESS(($AN1169-1)*36+($AO1169-1)*12+$AP1169+4,COLUMN())),INDIRECT(ADDRESS(($AN1169-1)*3+$AO1169+5,$AP1169+20)))&gt;=1,0,INDIRECT(ADDRESS(($AN1169-1)*3+$AO1169+5,$AP1169+20)))))</f>
        <v>0</v>
      </c>
      <c r="AT1169" s="468">
        <f ca="1">COUNTIF(INDIRECT("U"&amp;(ROW()+12*(($AN1169-1)*3+$AO1169)-ROW())/12+5):INDIRECT("AF"&amp;(ROW()+12*(($AN1169-1)*3+$AO1169)-ROW())/12+5),AS1169)</f>
        <v>0</v>
      </c>
      <c r="AU1169" s="468">
        <f ca="1">IF(AND(AQ1169+AS1169&gt;0,AR1169+AT1169&gt;0),COUNTIF(AU$6:AU1168,"&gt;0")+1,0)</f>
        <v>0</v>
      </c>
    </row>
    <row r="1170" spans="40:47" x14ac:dyDescent="0.15">
      <c r="AN1170" s="468">
        <v>33</v>
      </c>
      <c r="AO1170" s="468">
        <v>2</v>
      </c>
      <c r="AP1170" s="468">
        <v>1</v>
      </c>
      <c r="AQ1170" s="476">
        <f ca="1">IF($AP1170=1,IF(INDIRECT(ADDRESS(($AN1170-1)*3+$AO1170+5,$AP1170+7))="",0,INDIRECT(ADDRESS(($AN1170-1)*3+$AO1170+5,$AP1170+7))),IF(INDIRECT(ADDRESS(($AN1170-1)*3+$AO1170+5,$AP1170+7))="",0,IF(COUNTIF(INDIRECT(ADDRESS(($AN1170-1)*36+($AO1170-1)*12+6,COLUMN())):INDIRECT(ADDRESS(($AN1170-1)*36+($AO1170-1)*12+$AP1170+4,COLUMN())),INDIRECT(ADDRESS(($AN1170-1)*3+$AO1170+5,$AP1170+7)))&gt;=1,0,INDIRECT(ADDRESS(($AN1170-1)*3+$AO1170+5,$AP1170+7)))))</f>
        <v>0</v>
      </c>
      <c r="AR1170" s="468">
        <f ca="1">COUNTIF(INDIRECT("H"&amp;(ROW()+12*(($AN1170-1)*3+$AO1170)-ROW())/12+5):INDIRECT("S"&amp;(ROW()+12*(($AN1170-1)*3+$AO1170)-ROW())/12+5),AQ1170)</f>
        <v>0</v>
      </c>
      <c r="AS1170" s="476">
        <f ca="1">IF($AP1170=1,IF(INDIRECT(ADDRESS(($AN1170-1)*3+$AO1170+5,$AP1170+20))="",0,INDIRECT(ADDRESS(($AN1170-1)*3+$AO1170+5,$AP1170+20))),IF(INDIRECT(ADDRESS(($AN1170-1)*3+$AO1170+5,$AP1170+20))="",0,IF(COUNTIF(INDIRECT(ADDRESS(($AN1170-1)*36+($AO1170-1)*12+6,COLUMN())):INDIRECT(ADDRESS(($AN1170-1)*36+($AO1170-1)*12+$AP1170+4,COLUMN())),INDIRECT(ADDRESS(($AN1170-1)*3+$AO1170+5,$AP1170+20)))&gt;=1,0,INDIRECT(ADDRESS(($AN1170-1)*3+$AO1170+5,$AP1170+20)))))</f>
        <v>0</v>
      </c>
      <c r="AT1170" s="468">
        <f ca="1">COUNTIF(INDIRECT("U"&amp;(ROW()+12*(($AN1170-1)*3+$AO1170)-ROW())/12+5):INDIRECT("AF"&amp;(ROW()+12*(($AN1170-1)*3+$AO1170)-ROW())/12+5),AS1170)</f>
        <v>0</v>
      </c>
      <c r="AU1170" s="468">
        <f ca="1">IF(AND(AQ1170+AS1170&gt;0,AR1170+AT1170&gt;0),COUNTIF(AU$6:AU1169,"&gt;0")+1,0)</f>
        <v>0</v>
      </c>
    </row>
    <row r="1171" spans="40:47" x14ac:dyDescent="0.15">
      <c r="AN1171" s="468">
        <v>33</v>
      </c>
      <c r="AO1171" s="468">
        <v>2</v>
      </c>
      <c r="AP1171" s="468">
        <v>2</v>
      </c>
      <c r="AQ1171" s="476">
        <f ca="1">IF($AP1171=1,IF(INDIRECT(ADDRESS(($AN1171-1)*3+$AO1171+5,$AP1171+7))="",0,INDIRECT(ADDRESS(($AN1171-1)*3+$AO1171+5,$AP1171+7))),IF(INDIRECT(ADDRESS(($AN1171-1)*3+$AO1171+5,$AP1171+7))="",0,IF(COUNTIF(INDIRECT(ADDRESS(($AN1171-1)*36+($AO1171-1)*12+6,COLUMN())):INDIRECT(ADDRESS(($AN1171-1)*36+($AO1171-1)*12+$AP1171+4,COLUMN())),INDIRECT(ADDRESS(($AN1171-1)*3+$AO1171+5,$AP1171+7)))&gt;=1,0,INDIRECT(ADDRESS(($AN1171-1)*3+$AO1171+5,$AP1171+7)))))</f>
        <v>0</v>
      </c>
      <c r="AR1171" s="468">
        <f ca="1">COUNTIF(INDIRECT("H"&amp;(ROW()+12*(($AN1171-1)*3+$AO1171)-ROW())/12+5):INDIRECT("S"&amp;(ROW()+12*(($AN1171-1)*3+$AO1171)-ROW())/12+5),AQ1171)</f>
        <v>0</v>
      </c>
      <c r="AS1171" s="476">
        <f ca="1">IF($AP1171=1,IF(INDIRECT(ADDRESS(($AN1171-1)*3+$AO1171+5,$AP1171+20))="",0,INDIRECT(ADDRESS(($AN1171-1)*3+$AO1171+5,$AP1171+20))),IF(INDIRECT(ADDRESS(($AN1171-1)*3+$AO1171+5,$AP1171+20))="",0,IF(COUNTIF(INDIRECT(ADDRESS(($AN1171-1)*36+($AO1171-1)*12+6,COLUMN())):INDIRECT(ADDRESS(($AN1171-1)*36+($AO1171-1)*12+$AP1171+4,COLUMN())),INDIRECT(ADDRESS(($AN1171-1)*3+$AO1171+5,$AP1171+20)))&gt;=1,0,INDIRECT(ADDRESS(($AN1171-1)*3+$AO1171+5,$AP1171+20)))))</f>
        <v>0</v>
      </c>
      <c r="AT1171" s="468">
        <f ca="1">COUNTIF(INDIRECT("U"&amp;(ROW()+12*(($AN1171-1)*3+$AO1171)-ROW())/12+5):INDIRECT("AF"&amp;(ROW()+12*(($AN1171-1)*3+$AO1171)-ROW())/12+5),AS1171)</f>
        <v>0</v>
      </c>
      <c r="AU1171" s="468">
        <f ca="1">IF(AND(AQ1171+AS1171&gt;0,AR1171+AT1171&gt;0),COUNTIF(AU$6:AU1170,"&gt;0")+1,0)</f>
        <v>0</v>
      </c>
    </row>
    <row r="1172" spans="40:47" x14ac:dyDescent="0.15">
      <c r="AN1172" s="468">
        <v>33</v>
      </c>
      <c r="AO1172" s="468">
        <v>2</v>
      </c>
      <c r="AP1172" s="468">
        <v>3</v>
      </c>
      <c r="AQ1172" s="476">
        <f ca="1">IF($AP1172=1,IF(INDIRECT(ADDRESS(($AN1172-1)*3+$AO1172+5,$AP1172+7))="",0,INDIRECT(ADDRESS(($AN1172-1)*3+$AO1172+5,$AP1172+7))),IF(INDIRECT(ADDRESS(($AN1172-1)*3+$AO1172+5,$AP1172+7))="",0,IF(COUNTIF(INDIRECT(ADDRESS(($AN1172-1)*36+($AO1172-1)*12+6,COLUMN())):INDIRECT(ADDRESS(($AN1172-1)*36+($AO1172-1)*12+$AP1172+4,COLUMN())),INDIRECT(ADDRESS(($AN1172-1)*3+$AO1172+5,$AP1172+7)))&gt;=1,0,INDIRECT(ADDRESS(($AN1172-1)*3+$AO1172+5,$AP1172+7)))))</f>
        <v>0</v>
      </c>
      <c r="AR1172" s="468">
        <f ca="1">COUNTIF(INDIRECT("H"&amp;(ROW()+12*(($AN1172-1)*3+$AO1172)-ROW())/12+5):INDIRECT("S"&amp;(ROW()+12*(($AN1172-1)*3+$AO1172)-ROW())/12+5),AQ1172)</f>
        <v>0</v>
      </c>
      <c r="AS1172" s="476">
        <f ca="1">IF($AP1172=1,IF(INDIRECT(ADDRESS(($AN1172-1)*3+$AO1172+5,$AP1172+20))="",0,INDIRECT(ADDRESS(($AN1172-1)*3+$AO1172+5,$AP1172+20))),IF(INDIRECT(ADDRESS(($AN1172-1)*3+$AO1172+5,$AP1172+20))="",0,IF(COUNTIF(INDIRECT(ADDRESS(($AN1172-1)*36+($AO1172-1)*12+6,COLUMN())):INDIRECT(ADDRESS(($AN1172-1)*36+($AO1172-1)*12+$AP1172+4,COLUMN())),INDIRECT(ADDRESS(($AN1172-1)*3+$AO1172+5,$AP1172+20)))&gt;=1,0,INDIRECT(ADDRESS(($AN1172-1)*3+$AO1172+5,$AP1172+20)))))</f>
        <v>0</v>
      </c>
      <c r="AT1172" s="468">
        <f ca="1">COUNTIF(INDIRECT("U"&amp;(ROW()+12*(($AN1172-1)*3+$AO1172)-ROW())/12+5):INDIRECT("AF"&amp;(ROW()+12*(($AN1172-1)*3+$AO1172)-ROW())/12+5),AS1172)</f>
        <v>0</v>
      </c>
      <c r="AU1172" s="468">
        <f ca="1">IF(AND(AQ1172+AS1172&gt;0,AR1172+AT1172&gt;0),COUNTIF(AU$6:AU1171,"&gt;0")+1,0)</f>
        <v>0</v>
      </c>
    </row>
    <row r="1173" spans="40:47" x14ac:dyDescent="0.15">
      <c r="AN1173" s="468">
        <v>33</v>
      </c>
      <c r="AO1173" s="468">
        <v>2</v>
      </c>
      <c r="AP1173" s="468">
        <v>4</v>
      </c>
      <c r="AQ1173" s="476">
        <f ca="1">IF($AP1173=1,IF(INDIRECT(ADDRESS(($AN1173-1)*3+$AO1173+5,$AP1173+7))="",0,INDIRECT(ADDRESS(($AN1173-1)*3+$AO1173+5,$AP1173+7))),IF(INDIRECT(ADDRESS(($AN1173-1)*3+$AO1173+5,$AP1173+7))="",0,IF(COUNTIF(INDIRECT(ADDRESS(($AN1173-1)*36+($AO1173-1)*12+6,COLUMN())):INDIRECT(ADDRESS(($AN1173-1)*36+($AO1173-1)*12+$AP1173+4,COLUMN())),INDIRECT(ADDRESS(($AN1173-1)*3+$AO1173+5,$AP1173+7)))&gt;=1,0,INDIRECT(ADDRESS(($AN1173-1)*3+$AO1173+5,$AP1173+7)))))</f>
        <v>0</v>
      </c>
      <c r="AR1173" s="468">
        <f ca="1">COUNTIF(INDIRECT("H"&amp;(ROW()+12*(($AN1173-1)*3+$AO1173)-ROW())/12+5):INDIRECT("S"&amp;(ROW()+12*(($AN1173-1)*3+$AO1173)-ROW())/12+5),AQ1173)</f>
        <v>0</v>
      </c>
      <c r="AS1173" s="476">
        <f ca="1">IF($AP1173=1,IF(INDIRECT(ADDRESS(($AN1173-1)*3+$AO1173+5,$AP1173+20))="",0,INDIRECT(ADDRESS(($AN1173-1)*3+$AO1173+5,$AP1173+20))),IF(INDIRECT(ADDRESS(($AN1173-1)*3+$AO1173+5,$AP1173+20))="",0,IF(COUNTIF(INDIRECT(ADDRESS(($AN1173-1)*36+($AO1173-1)*12+6,COLUMN())):INDIRECT(ADDRESS(($AN1173-1)*36+($AO1173-1)*12+$AP1173+4,COLUMN())),INDIRECT(ADDRESS(($AN1173-1)*3+$AO1173+5,$AP1173+20)))&gt;=1,0,INDIRECT(ADDRESS(($AN1173-1)*3+$AO1173+5,$AP1173+20)))))</f>
        <v>0</v>
      </c>
      <c r="AT1173" s="468">
        <f ca="1">COUNTIF(INDIRECT("U"&amp;(ROW()+12*(($AN1173-1)*3+$AO1173)-ROW())/12+5):INDIRECT("AF"&amp;(ROW()+12*(($AN1173-1)*3+$AO1173)-ROW())/12+5),AS1173)</f>
        <v>0</v>
      </c>
      <c r="AU1173" s="468">
        <f ca="1">IF(AND(AQ1173+AS1173&gt;0,AR1173+AT1173&gt;0),COUNTIF(AU$6:AU1172,"&gt;0")+1,0)</f>
        <v>0</v>
      </c>
    </row>
    <row r="1174" spans="40:47" x14ac:dyDescent="0.15">
      <c r="AN1174" s="468">
        <v>33</v>
      </c>
      <c r="AO1174" s="468">
        <v>2</v>
      </c>
      <c r="AP1174" s="468">
        <v>5</v>
      </c>
      <c r="AQ1174" s="476">
        <f ca="1">IF($AP1174=1,IF(INDIRECT(ADDRESS(($AN1174-1)*3+$AO1174+5,$AP1174+7))="",0,INDIRECT(ADDRESS(($AN1174-1)*3+$AO1174+5,$AP1174+7))),IF(INDIRECT(ADDRESS(($AN1174-1)*3+$AO1174+5,$AP1174+7))="",0,IF(COUNTIF(INDIRECT(ADDRESS(($AN1174-1)*36+($AO1174-1)*12+6,COLUMN())):INDIRECT(ADDRESS(($AN1174-1)*36+($AO1174-1)*12+$AP1174+4,COLUMN())),INDIRECT(ADDRESS(($AN1174-1)*3+$AO1174+5,$AP1174+7)))&gt;=1,0,INDIRECT(ADDRESS(($AN1174-1)*3+$AO1174+5,$AP1174+7)))))</f>
        <v>0</v>
      </c>
      <c r="AR1174" s="468">
        <f ca="1">COUNTIF(INDIRECT("H"&amp;(ROW()+12*(($AN1174-1)*3+$AO1174)-ROW())/12+5):INDIRECT("S"&amp;(ROW()+12*(($AN1174-1)*3+$AO1174)-ROW())/12+5),AQ1174)</f>
        <v>0</v>
      </c>
      <c r="AS1174" s="476">
        <f ca="1">IF($AP1174=1,IF(INDIRECT(ADDRESS(($AN1174-1)*3+$AO1174+5,$AP1174+20))="",0,INDIRECT(ADDRESS(($AN1174-1)*3+$AO1174+5,$AP1174+20))),IF(INDIRECT(ADDRESS(($AN1174-1)*3+$AO1174+5,$AP1174+20))="",0,IF(COUNTIF(INDIRECT(ADDRESS(($AN1174-1)*36+($AO1174-1)*12+6,COLUMN())):INDIRECT(ADDRESS(($AN1174-1)*36+($AO1174-1)*12+$AP1174+4,COLUMN())),INDIRECT(ADDRESS(($AN1174-1)*3+$AO1174+5,$AP1174+20)))&gt;=1,0,INDIRECT(ADDRESS(($AN1174-1)*3+$AO1174+5,$AP1174+20)))))</f>
        <v>0</v>
      </c>
      <c r="AT1174" s="468">
        <f ca="1">COUNTIF(INDIRECT("U"&amp;(ROW()+12*(($AN1174-1)*3+$AO1174)-ROW())/12+5):INDIRECT("AF"&amp;(ROW()+12*(($AN1174-1)*3+$AO1174)-ROW())/12+5),AS1174)</f>
        <v>0</v>
      </c>
      <c r="AU1174" s="468">
        <f ca="1">IF(AND(AQ1174+AS1174&gt;0,AR1174+AT1174&gt;0),COUNTIF(AU$6:AU1173,"&gt;0")+1,0)</f>
        <v>0</v>
      </c>
    </row>
    <row r="1175" spans="40:47" x14ac:dyDescent="0.15">
      <c r="AN1175" s="468">
        <v>33</v>
      </c>
      <c r="AO1175" s="468">
        <v>2</v>
      </c>
      <c r="AP1175" s="468">
        <v>6</v>
      </c>
      <c r="AQ1175" s="476">
        <f ca="1">IF($AP1175=1,IF(INDIRECT(ADDRESS(($AN1175-1)*3+$AO1175+5,$AP1175+7))="",0,INDIRECT(ADDRESS(($AN1175-1)*3+$AO1175+5,$AP1175+7))),IF(INDIRECT(ADDRESS(($AN1175-1)*3+$AO1175+5,$AP1175+7))="",0,IF(COUNTIF(INDIRECT(ADDRESS(($AN1175-1)*36+($AO1175-1)*12+6,COLUMN())):INDIRECT(ADDRESS(($AN1175-1)*36+($AO1175-1)*12+$AP1175+4,COLUMN())),INDIRECT(ADDRESS(($AN1175-1)*3+$AO1175+5,$AP1175+7)))&gt;=1,0,INDIRECT(ADDRESS(($AN1175-1)*3+$AO1175+5,$AP1175+7)))))</f>
        <v>0</v>
      </c>
      <c r="AR1175" s="468">
        <f ca="1">COUNTIF(INDIRECT("H"&amp;(ROW()+12*(($AN1175-1)*3+$AO1175)-ROW())/12+5):INDIRECT("S"&amp;(ROW()+12*(($AN1175-1)*3+$AO1175)-ROW())/12+5),AQ1175)</f>
        <v>0</v>
      </c>
      <c r="AS1175" s="476">
        <f ca="1">IF($AP1175=1,IF(INDIRECT(ADDRESS(($AN1175-1)*3+$AO1175+5,$AP1175+20))="",0,INDIRECT(ADDRESS(($AN1175-1)*3+$AO1175+5,$AP1175+20))),IF(INDIRECT(ADDRESS(($AN1175-1)*3+$AO1175+5,$AP1175+20))="",0,IF(COUNTIF(INDIRECT(ADDRESS(($AN1175-1)*36+($AO1175-1)*12+6,COLUMN())):INDIRECT(ADDRESS(($AN1175-1)*36+($AO1175-1)*12+$AP1175+4,COLUMN())),INDIRECT(ADDRESS(($AN1175-1)*3+$AO1175+5,$AP1175+20)))&gt;=1,0,INDIRECT(ADDRESS(($AN1175-1)*3+$AO1175+5,$AP1175+20)))))</f>
        <v>0</v>
      </c>
      <c r="AT1175" s="468">
        <f ca="1">COUNTIF(INDIRECT("U"&amp;(ROW()+12*(($AN1175-1)*3+$AO1175)-ROW())/12+5):INDIRECT("AF"&amp;(ROW()+12*(($AN1175-1)*3+$AO1175)-ROW())/12+5),AS1175)</f>
        <v>0</v>
      </c>
      <c r="AU1175" s="468">
        <f ca="1">IF(AND(AQ1175+AS1175&gt;0,AR1175+AT1175&gt;0),COUNTIF(AU$6:AU1174,"&gt;0")+1,0)</f>
        <v>0</v>
      </c>
    </row>
    <row r="1176" spans="40:47" x14ac:dyDescent="0.15">
      <c r="AN1176" s="468">
        <v>33</v>
      </c>
      <c r="AO1176" s="468">
        <v>2</v>
      </c>
      <c r="AP1176" s="468">
        <v>7</v>
      </c>
      <c r="AQ1176" s="476">
        <f ca="1">IF($AP1176=1,IF(INDIRECT(ADDRESS(($AN1176-1)*3+$AO1176+5,$AP1176+7))="",0,INDIRECT(ADDRESS(($AN1176-1)*3+$AO1176+5,$AP1176+7))),IF(INDIRECT(ADDRESS(($AN1176-1)*3+$AO1176+5,$AP1176+7))="",0,IF(COUNTIF(INDIRECT(ADDRESS(($AN1176-1)*36+($AO1176-1)*12+6,COLUMN())):INDIRECT(ADDRESS(($AN1176-1)*36+($AO1176-1)*12+$AP1176+4,COLUMN())),INDIRECT(ADDRESS(($AN1176-1)*3+$AO1176+5,$AP1176+7)))&gt;=1,0,INDIRECT(ADDRESS(($AN1176-1)*3+$AO1176+5,$AP1176+7)))))</f>
        <v>0</v>
      </c>
      <c r="AR1176" s="468">
        <f ca="1">COUNTIF(INDIRECT("H"&amp;(ROW()+12*(($AN1176-1)*3+$AO1176)-ROW())/12+5):INDIRECT("S"&amp;(ROW()+12*(($AN1176-1)*3+$AO1176)-ROW())/12+5),AQ1176)</f>
        <v>0</v>
      </c>
      <c r="AS1176" s="476">
        <f ca="1">IF($AP1176=1,IF(INDIRECT(ADDRESS(($AN1176-1)*3+$AO1176+5,$AP1176+20))="",0,INDIRECT(ADDRESS(($AN1176-1)*3+$AO1176+5,$AP1176+20))),IF(INDIRECT(ADDRESS(($AN1176-1)*3+$AO1176+5,$AP1176+20))="",0,IF(COUNTIF(INDIRECT(ADDRESS(($AN1176-1)*36+($AO1176-1)*12+6,COLUMN())):INDIRECT(ADDRESS(($AN1176-1)*36+($AO1176-1)*12+$AP1176+4,COLUMN())),INDIRECT(ADDRESS(($AN1176-1)*3+$AO1176+5,$AP1176+20)))&gt;=1,0,INDIRECT(ADDRESS(($AN1176-1)*3+$AO1176+5,$AP1176+20)))))</f>
        <v>0</v>
      </c>
      <c r="AT1176" s="468">
        <f ca="1">COUNTIF(INDIRECT("U"&amp;(ROW()+12*(($AN1176-1)*3+$AO1176)-ROW())/12+5):INDIRECT("AF"&amp;(ROW()+12*(($AN1176-1)*3+$AO1176)-ROW())/12+5),AS1176)</f>
        <v>0</v>
      </c>
      <c r="AU1176" s="468">
        <f ca="1">IF(AND(AQ1176+AS1176&gt;0,AR1176+AT1176&gt;0),COUNTIF(AU$6:AU1175,"&gt;0")+1,0)</f>
        <v>0</v>
      </c>
    </row>
    <row r="1177" spans="40:47" x14ac:dyDescent="0.15">
      <c r="AN1177" s="468">
        <v>33</v>
      </c>
      <c r="AO1177" s="468">
        <v>2</v>
      </c>
      <c r="AP1177" s="468">
        <v>8</v>
      </c>
      <c r="AQ1177" s="476">
        <f ca="1">IF($AP1177=1,IF(INDIRECT(ADDRESS(($AN1177-1)*3+$AO1177+5,$AP1177+7))="",0,INDIRECT(ADDRESS(($AN1177-1)*3+$AO1177+5,$AP1177+7))),IF(INDIRECT(ADDRESS(($AN1177-1)*3+$AO1177+5,$AP1177+7))="",0,IF(COUNTIF(INDIRECT(ADDRESS(($AN1177-1)*36+($AO1177-1)*12+6,COLUMN())):INDIRECT(ADDRESS(($AN1177-1)*36+($AO1177-1)*12+$AP1177+4,COLUMN())),INDIRECT(ADDRESS(($AN1177-1)*3+$AO1177+5,$AP1177+7)))&gt;=1,0,INDIRECT(ADDRESS(($AN1177-1)*3+$AO1177+5,$AP1177+7)))))</f>
        <v>0</v>
      </c>
      <c r="AR1177" s="468">
        <f ca="1">COUNTIF(INDIRECT("H"&amp;(ROW()+12*(($AN1177-1)*3+$AO1177)-ROW())/12+5):INDIRECT("S"&amp;(ROW()+12*(($AN1177-1)*3+$AO1177)-ROW())/12+5),AQ1177)</f>
        <v>0</v>
      </c>
      <c r="AS1177" s="476">
        <f ca="1">IF($AP1177=1,IF(INDIRECT(ADDRESS(($AN1177-1)*3+$AO1177+5,$AP1177+20))="",0,INDIRECT(ADDRESS(($AN1177-1)*3+$AO1177+5,$AP1177+20))),IF(INDIRECT(ADDRESS(($AN1177-1)*3+$AO1177+5,$AP1177+20))="",0,IF(COUNTIF(INDIRECT(ADDRESS(($AN1177-1)*36+($AO1177-1)*12+6,COLUMN())):INDIRECT(ADDRESS(($AN1177-1)*36+($AO1177-1)*12+$AP1177+4,COLUMN())),INDIRECT(ADDRESS(($AN1177-1)*3+$AO1177+5,$AP1177+20)))&gt;=1,0,INDIRECT(ADDRESS(($AN1177-1)*3+$AO1177+5,$AP1177+20)))))</f>
        <v>0</v>
      </c>
      <c r="AT1177" s="468">
        <f ca="1">COUNTIF(INDIRECT("U"&amp;(ROW()+12*(($AN1177-1)*3+$AO1177)-ROW())/12+5):INDIRECT("AF"&amp;(ROW()+12*(($AN1177-1)*3+$AO1177)-ROW())/12+5),AS1177)</f>
        <v>0</v>
      </c>
      <c r="AU1177" s="468">
        <f ca="1">IF(AND(AQ1177+AS1177&gt;0,AR1177+AT1177&gt;0),COUNTIF(AU$6:AU1176,"&gt;0")+1,0)</f>
        <v>0</v>
      </c>
    </row>
    <row r="1178" spans="40:47" x14ac:dyDescent="0.15">
      <c r="AN1178" s="468">
        <v>33</v>
      </c>
      <c r="AO1178" s="468">
        <v>2</v>
      </c>
      <c r="AP1178" s="468">
        <v>9</v>
      </c>
      <c r="AQ1178" s="476">
        <f ca="1">IF($AP1178=1,IF(INDIRECT(ADDRESS(($AN1178-1)*3+$AO1178+5,$AP1178+7))="",0,INDIRECT(ADDRESS(($AN1178-1)*3+$AO1178+5,$AP1178+7))),IF(INDIRECT(ADDRESS(($AN1178-1)*3+$AO1178+5,$AP1178+7))="",0,IF(COUNTIF(INDIRECT(ADDRESS(($AN1178-1)*36+($AO1178-1)*12+6,COLUMN())):INDIRECT(ADDRESS(($AN1178-1)*36+($AO1178-1)*12+$AP1178+4,COLUMN())),INDIRECT(ADDRESS(($AN1178-1)*3+$AO1178+5,$AP1178+7)))&gt;=1,0,INDIRECT(ADDRESS(($AN1178-1)*3+$AO1178+5,$AP1178+7)))))</f>
        <v>0</v>
      </c>
      <c r="AR1178" s="468">
        <f ca="1">COUNTIF(INDIRECT("H"&amp;(ROW()+12*(($AN1178-1)*3+$AO1178)-ROW())/12+5):INDIRECT("S"&amp;(ROW()+12*(($AN1178-1)*3+$AO1178)-ROW())/12+5),AQ1178)</f>
        <v>0</v>
      </c>
      <c r="AS1178" s="476">
        <f ca="1">IF($AP1178=1,IF(INDIRECT(ADDRESS(($AN1178-1)*3+$AO1178+5,$AP1178+20))="",0,INDIRECT(ADDRESS(($AN1178-1)*3+$AO1178+5,$AP1178+20))),IF(INDIRECT(ADDRESS(($AN1178-1)*3+$AO1178+5,$AP1178+20))="",0,IF(COUNTIF(INDIRECT(ADDRESS(($AN1178-1)*36+($AO1178-1)*12+6,COLUMN())):INDIRECT(ADDRESS(($AN1178-1)*36+($AO1178-1)*12+$AP1178+4,COLUMN())),INDIRECT(ADDRESS(($AN1178-1)*3+$AO1178+5,$AP1178+20)))&gt;=1,0,INDIRECT(ADDRESS(($AN1178-1)*3+$AO1178+5,$AP1178+20)))))</f>
        <v>0</v>
      </c>
      <c r="AT1178" s="468">
        <f ca="1">COUNTIF(INDIRECT("U"&amp;(ROW()+12*(($AN1178-1)*3+$AO1178)-ROW())/12+5):INDIRECT("AF"&amp;(ROW()+12*(($AN1178-1)*3+$AO1178)-ROW())/12+5),AS1178)</f>
        <v>0</v>
      </c>
      <c r="AU1178" s="468">
        <f ca="1">IF(AND(AQ1178+AS1178&gt;0,AR1178+AT1178&gt;0),COUNTIF(AU$6:AU1177,"&gt;0")+1,0)</f>
        <v>0</v>
      </c>
    </row>
    <row r="1179" spans="40:47" x14ac:dyDescent="0.15">
      <c r="AN1179" s="468">
        <v>33</v>
      </c>
      <c r="AO1179" s="468">
        <v>2</v>
      </c>
      <c r="AP1179" s="468">
        <v>10</v>
      </c>
      <c r="AQ1179" s="476">
        <f ca="1">IF($AP1179=1,IF(INDIRECT(ADDRESS(($AN1179-1)*3+$AO1179+5,$AP1179+7))="",0,INDIRECT(ADDRESS(($AN1179-1)*3+$AO1179+5,$AP1179+7))),IF(INDIRECT(ADDRESS(($AN1179-1)*3+$AO1179+5,$AP1179+7))="",0,IF(COUNTIF(INDIRECT(ADDRESS(($AN1179-1)*36+($AO1179-1)*12+6,COLUMN())):INDIRECT(ADDRESS(($AN1179-1)*36+($AO1179-1)*12+$AP1179+4,COLUMN())),INDIRECT(ADDRESS(($AN1179-1)*3+$AO1179+5,$AP1179+7)))&gt;=1,0,INDIRECT(ADDRESS(($AN1179-1)*3+$AO1179+5,$AP1179+7)))))</f>
        <v>0</v>
      </c>
      <c r="AR1179" s="468">
        <f ca="1">COUNTIF(INDIRECT("H"&amp;(ROW()+12*(($AN1179-1)*3+$AO1179)-ROW())/12+5):INDIRECT("S"&amp;(ROW()+12*(($AN1179-1)*3+$AO1179)-ROW())/12+5),AQ1179)</f>
        <v>0</v>
      </c>
      <c r="AS1179" s="476">
        <f ca="1">IF($AP1179=1,IF(INDIRECT(ADDRESS(($AN1179-1)*3+$AO1179+5,$AP1179+20))="",0,INDIRECT(ADDRESS(($AN1179-1)*3+$AO1179+5,$AP1179+20))),IF(INDIRECT(ADDRESS(($AN1179-1)*3+$AO1179+5,$AP1179+20))="",0,IF(COUNTIF(INDIRECT(ADDRESS(($AN1179-1)*36+($AO1179-1)*12+6,COLUMN())):INDIRECT(ADDRESS(($AN1179-1)*36+($AO1179-1)*12+$AP1179+4,COLUMN())),INDIRECT(ADDRESS(($AN1179-1)*3+$AO1179+5,$AP1179+20)))&gt;=1,0,INDIRECT(ADDRESS(($AN1179-1)*3+$AO1179+5,$AP1179+20)))))</f>
        <v>0</v>
      </c>
      <c r="AT1179" s="468">
        <f ca="1">COUNTIF(INDIRECT("U"&amp;(ROW()+12*(($AN1179-1)*3+$AO1179)-ROW())/12+5):INDIRECT("AF"&amp;(ROW()+12*(($AN1179-1)*3+$AO1179)-ROW())/12+5),AS1179)</f>
        <v>0</v>
      </c>
      <c r="AU1179" s="468">
        <f ca="1">IF(AND(AQ1179+AS1179&gt;0,AR1179+AT1179&gt;0),COUNTIF(AU$6:AU1178,"&gt;0")+1,0)</f>
        <v>0</v>
      </c>
    </row>
    <row r="1180" spans="40:47" x14ac:dyDescent="0.15">
      <c r="AN1180" s="468">
        <v>33</v>
      </c>
      <c r="AO1180" s="468">
        <v>2</v>
      </c>
      <c r="AP1180" s="468">
        <v>11</v>
      </c>
      <c r="AQ1180" s="476">
        <f ca="1">IF($AP1180=1,IF(INDIRECT(ADDRESS(($AN1180-1)*3+$AO1180+5,$AP1180+7))="",0,INDIRECT(ADDRESS(($AN1180-1)*3+$AO1180+5,$AP1180+7))),IF(INDIRECT(ADDRESS(($AN1180-1)*3+$AO1180+5,$AP1180+7))="",0,IF(COUNTIF(INDIRECT(ADDRESS(($AN1180-1)*36+($AO1180-1)*12+6,COLUMN())):INDIRECT(ADDRESS(($AN1180-1)*36+($AO1180-1)*12+$AP1180+4,COLUMN())),INDIRECT(ADDRESS(($AN1180-1)*3+$AO1180+5,$AP1180+7)))&gt;=1,0,INDIRECT(ADDRESS(($AN1180-1)*3+$AO1180+5,$AP1180+7)))))</f>
        <v>0</v>
      </c>
      <c r="AR1180" s="468">
        <f ca="1">COUNTIF(INDIRECT("H"&amp;(ROW()+12*(($AN1180-1)*3+$AO1180)-ROW())/12+5):INDIRECT("S"&amp;(ROW()+12*(($AN1180-1)*3+$AO1180)-ROW())/12+5),AQ1180)</f>
        <v>0</v>
      </c>
      <c r="AS1180" s="476">
        <f ca="1">IF($AP1180=1,IF(INDIRECT(ADDRESS(($AN1180-1)*3+$AO1180+5,$AP1180+20))="",0,INDIRECT(ADDRESS(($AN1180-1)*3+$AO1180+5,$AP1180+20))),IF(INDIRECT(ADDRESS(($AN1180-1)*3+$AO1180+5,$AP1180+20))="",0,IF(COUNTIF(INDIRECT(ADDRESS(($AN1180-1)*36+($AO1180-1)*12+6,COLUMN())):INDIRECT(ADDRESS(($AN1180-1)*36+($AO1180-1)*12+$AP1180+4,COLUMN())),INDIRECT(ADDRESS(($AN1180-1)*3+$AO1180+5,$AP1180+20)))&gt;=1,0,INDIRECT(ADDRESS(($AN1180-1)*3+$AO1180+5,$AP1180+20)))))</f>
        <v>0</v>
      </c>
      <c r="AT1180" s="468">
        <f ca="1">COUNTIF(INDIRECT("U"&amp;(ROW()+12*(($AN1180-1)*3+$AO1180)-ROW())/12+5):INDIRECT("AF"&amp;(ROW()+12*(($AN1180-1)*3+$AO1180)-ROW())/12+5),AS1180)</f>
        <v>0</v>
      </c>
      <c r="AU1180" s="468">
        <f ca="1">IF(AND(AQ1180+AS1180&gt;0,AR1180+AT1180&gt;0),COUNTIF(AU$6:AU1179,"&gt;0")+1,0)</f>
        <v>0</v>
      </c>
    </row>
    <row r="1181" spans="40:47" x14ac:dyDescent="0.15">
      <c r="AN1181" s="468">
        <v>33</v>
      </c>
      <c r="AO1181" s="468">
        <v>2</v>
      </c>
      <c r="AP1181" s="468">
        <v>12</v>
      </c>
      <c r="AQ1181" s="476">
        <f ca="1">IF($AP1181=1,IF(INDIRECT(ADDRESS(($AN1181-1)*3+$AO1181+5,$AP1181+7))="",0,INDIRECT(ADDRESS(($AN1181-1)*3+$AO1181+5,$AP1181+7))),IF(INDIRECT(ADDRESS(($AN1181-1)*3+$AO1181+5,$AP1181+7))="",0,IF(COUNTIF(INDIRECT(ADDRESS(($AN1181-1)*36+($AO1181-1)*12+6,COLUMN())):INDIRECT(ADDRESS(($AN1181-1)*36+($AO1181-1)*12+$AP1181+4,COLUMN())),INDIRECT(ADDRESS(($AN1181-1)*3+$AO1181+5,$AP1181+7)))&gt;=1,0,INDIRECT(ADDRESS(($AN1181-1)*3+$AO1181+5,$AP1181+7)))))</f>
        <v>0</v>
      </c>
      <c r="AR1181" s="468">
        <f ca="1">COUNTIF(INDIRECT("H"&amp;(ROW()+12*(($AN1181-1)*3+$AO1181)-ROW())/12+5):INDIRECT("S"&amp;(ROW()+12*(($AN1181-1)*3+$AO1181)-ROW())/12+5),AQ1181)</f>
        <v>0</v>
      </c>
      <c r="AS1181" s="476">
        <f ca="1">IF($AP1181=1,IF(INDIRECT(ADDRESS(($AN1181-1)*3+$AO1181+5,$AP1181+20))="",0,INDIRECT(ADDRESS(($AN1181-1)*3+$AO1181+5,$AP1181+20))),IF(INDIRECT(ADDRESS(($AN1181-1)*3+$AO1181+5,$AP1181+20))="",0,IF(COUNTIF(INDIRECT(ADDRESS(($AN1181-1)*36+($AO1181-1)*12+6,COLUMN())):INDIRECT(ADDRESS(($AN1181-1)*36+($AO1181-1)*12+$AP1181+4,COLUMN())),INDIRECT(ADDRESS(($AN1181-1)*3+$AO1181+5,$AP1181+20)))&gt;=1,0,INDIRECT(ADDRESS(($AN1181-1)*3+$AO1181+5,$AP1181+20)))))</f>
        <v>0</v>
      </c>
      <c r="AT1181" s="468">
        <f ca="1">COUNTIF(INDIRECT("U"&amp;(ROW()+12*(($AN1181-1)*3+$AO1181)-ROW())/12+5):INDIRECT("AF"&amp;(ROW()+12*(($AN1181-1)*3+$AO1181)-ROW())/12+5),AS1181)</f>
        <v>0</v>
      </c>
      <c r="AU1181" s="468">
        <f ca="1">IF(AND(AQ1181+AS1181&gt;0,AR1181+AT1181&gt;0),COUNTIF(AU$6:AU1180,"&gt;0")+1,0)</f>
        <v>0</v>
      </c>
    </row>
    <row r="1182" spans="40:47" x14ac:dyDescent="0.15">
      <c r="AN1182" s="468">
        <v>33</v>
      </c>
      <c r="AO1182" s="468">
        <v>3</v>
      </c>
      <c r="AP1182" s="468">
        <v>1</v>
      </c>
      <c r="AQ1182" s="476">
        <f ca="1">IF($AP1182=1,IF(INDIRECT(ADDRESS(($AN1182-1)*3+$AO1182+5,$AP1182+7))="",0,INDIRECT(ADDRESS(($AN1182-1)*3+$AO1182+5,$AP1182+7))),IF(INDIRECT(ADDRESS(($AN1182-1)*3+$AO1182+5,$AP1182+7))="",0,IF(COUNTIF(INDIRECT(ADDRESS(($AN1182-1)*36+($AO1182-1)*12+6,COLUMN())):INDIRECT(ADDRESS(($AN1182-1)*36+($AO1182-1)*12+$AP1182+4,COLUMN())),INDIRECT(ADDRESS(($AN1182-1)*3+$AO1182+5,$AP1182+7)))&gt;=1,0,INDIRECT(ADDRESS(($AN1182-1)*3+$AO1182+5,$AP1182+7)))))</f>
        <v>0</v>
      </c>
      <c r="AR1182" s="468">
        <f ca="1">COUNTIF(INDIRECT("H"&amp;(ROW()+12*(($AN1182-1)*3+$AO1182)-ROW())/12+5):INDIRECT("S"&amp;(ROW()+12*(($AN1182-1)*3+$AO1182)-ROW())/12+5),AQ1182)</f>
        <v>0</v>
      </c>
      <c r="AS1182" s="476">
        <f ca="1">IF($AP1182=1,IF(INDIRECT(ADDRESS(($AN1182-1)*3+$AO1182+5,$AP1182+20))="",0,INDIRECT(ADDRESS(($AN1182-1)*3+$AO1182+5,$AP1182+20))),IF(INDIRECT(ADDRESS(($AN1182-1)*3+$AO1182+5,$AP1182+20))="",0,IF(COUNTIF(INDIRECT(ADDRESS(($AN1182-1)*36+($AO1182-1)*12+6,COLUMN())):INDIRECT(ADDRESS(($AN1182-1)*36+($AO1182-1)*12+$AP1182+4,COLUMN())),INDIRECT(ADDRESS(($AN1182-1)*3+$AO1182+5,$AP1182+20)))&gt;=1,0,INDIRECT(ADDRESS(($AN1182-1)*3+$AO1182+5,$AP1182+20)))))</f>
        <v>0</v>
      </c>
      <c r="AT1182" s="468">
        <f ca="1">COUNTIF(INDIRECT("U"&amp;(ROW()+12*(($AN1182-1)*3+$AO1182)-ROW())/12+5):INDIRECT("AF"&amp;(ROW()+12*(($AN1182-1)*3+$AO1182)-ROW())/12+5),AS1182)</f>
        <v>0</v>
      </c>
      <c r="AU1182" s="468">
        <f ca="1">IF(AND(AQ1182+AS1182&gt;0,AR1182+AT1182&gt;0),COUNTIF(AU$6:AU1181,"&gt;0")+1,0)</f>
        <v>0</v>
      </c>
    </row>
    <row r="1183" spans="40:47" x14ac:dyDescent="0.15">
      <c r="AN1183" s="468">
        <v>33</v>
      </c>
      <c r="AO1183" s="468">
        <v>3</v>
      </c>
      <c r="AP1183" s="468">
        <v>2</v>
      </c>
      <c r="AQ1183" s="476">
        <f ca="1">IF($AP1183=1,IF(INDIRECT(ADDRESS(($AN1183-1)*3+$AO1183+5,$AP1183+7))="",0,INDIRECT(ADDRESS(($AN1183-1)*3+$AO1183+5,$AP1183+7))),IF(INDIRECT(ADDRESS(($AN1183-1)*3+$AO1183+5,$AP1183+7))="",0,IF(COUNTIF(INDIRECT(ADDRESS(($AN1183-1)*36+($AO1183-1)*12+6,COLUMN())):INDIRECT(ADDRESS(($AN1183-1)*36+($AO1183-1)*12+$AP1183+4,COLUMN())),INDIRECT(ADDRESS(($AN1183-1)*3+$AO1183+5,$AP1183+7)))&gt;=1,0,INDIRECT(ADDRESS(($AN1183-1)*3+$AO1183+5,$AP1183+7)))))</f>
        <v>0</v>
      </c>
      <c r="AR1183" s="468">
        <f ca="1">COUNTIF(INDIRECT("H"&amp;(ROW()+12*(($AN1183-1)*3+$AO1183)-ROW())/12+5):INDIRECT("S"&amp;(ROW()+12*(($AN1183-1)*3+$AO1183)-ROW())/12+5),AQ1183)</f>
        <v>0</v>
      </c>
      <c r="AS1183" s="476">
        <f ca="1">IF($AP1183=1,IF(INDIRECT(ADDRESS(($AN1183-1)*3+$AO1183+5,$AP1183+20))="",0,INDIRECT(ADDRESS(($AN1183-1)*3+$AO1183+5,$AP1183+20))),IF(INDIRECT(ADDRESS(($AN1183-1)*3+$AO1183+5,$AP1183+20))="",0,IF(COUNTIF(INDIRECT(ADDRESS(($AN1183-1)*36+($AO1183-1)*12+6,COLUMN())):INDIRECT(ADDRESS(($AN1183-1)*36+($AO1183-1)*12+$AP1183+4,COLUMN())),INDIRECT(ADDRESS(($AN1183-1)*3+$AO1183+5,$AP1183+20)))&gt;=1,0,INDIRECT(ADDRESS(($AN1183-1)*3+$AO1183+5,$AP1183+20)))))</f>
        <v>0</v>
      </c>
      <c r="AT1183" s="468">
        <f ca="1">COUNTIF(INDIRECT("U"&amp;(ROW()+12*(($AN1183-1)*3+$AO1183)-ROW())/12+5):INDIRECT("AF"&amp;(ROW()+12*(($AN1183-1)*3+$AO1183)-ROW())/12+5),AS1183)</f>
        <v>0</v>
      </c>
      <c r="AU1183" s="468">
        <f ca="1">IF(AND(AQ1183+AS1183&gt;0,AR1183+AT1183&gt;0),COUNTIF(AU$6:AU1182,"&gt;0")+1,0)</f>
        <v>0</v>
      </c>
    </row>
    <row r="1184" spans="40:47" x14ac:dyDescent="0.15">
      <c r="AN1184" s="468">
        <v>33</v>
      </c>
      <c r="AO1184" s="468">
        <v>3</v>
      </c>
      <c r="AP1184" s="468">
        <v>3</v>
      </c>
      <c r="AQ1184" s="476">
        <f ca="1">IF($AP1184=1,IF(INDIRECT(ADDRESS(($AN1184-1)*3+$AO1184+5,$AP1184+7))="",0,INDIRECT(ADDRESS(($AN1184-1)*3+$AO1184+5,$AP1184+7))),IF(INDIRECT(ADDRESS(($AN1184-1)*3+$AO1184+5,$AP1184+7))="",0,IF(COUNTIF(INDIRECT(ADDRESS(($AN1184-1)*36+($AO1184-1)*12+6,COLUMN())):INDIRECT(ADDRESS(($AN1184-1)*36+($AO1184-1)*12+$AP1184+4,COLUMN())),INDIRECT(ADDRESS(($AN1184-1)*3+$AO1184+5,$AP1184+7)))&gt;=1,0,INDIRECT(ADDRESS(($AN1184-1)*3+$AO1184+5,$AP1184+7)))))</f>
        <v>0</v>
      </c>
      <c r="AR1184" s="468">
        <f ca="1">COUNTIF(INDIRECT("H"&amp;(ROW()+12*(($AN1184-1)*3+$AO1184)-ROW())/12+5):INDIRECT("S"&amp;(ROW()+12*(($AN1184-1)*3+$AO1184)-ROW())/12+5),AQ1184)</f>
        <v>0</v>
      </c>
      <c r="AS1184" s="476">
        <f ca="1">IF($AP1184=1,IF(INDIRECT(ADDRESS(($AN1184-1)*3+$AO1184+5,$AP1184+20))="",0,INDIRECT(ADDRESS(($AN1184-1)*3+$AO1184+5,$AP1184+20))),IF(INDIRECT(ADDRESS(($AN1184-1)*3+$AO1184+5,$AP1184+20))="",0,IF(COUNTIF(INDIRECT(ADDRESS(($AN1184-1)*36+($AO1184-1)*12+6,COLUMN())):INDIRECT(ADDRESS(($AN1184-1)*36+($AO1184-1)*12+$AP1184+4,COLUMN())),INDIRECT(ADDRESS(($AN1184-1)*3+$AO1184+5,$AP1184+20)))&gt;=1,0,INDIRECT(ADDRESS(($AN1184-1)*3+$AO1184+5,$AP1184+20)))))</f>
        <v>0</v>
      </c>
      <c r="AT1184" s="468">
        <f ca="1">COUNTIF(INDIRECT("U"&amp;(ROW()+12*(($AN1184-1)*3+$AO1184)-ROW())/12+5):INDIRECT("AF"&amp;(ROW()+12*(($AN1184-1)*3+$AO1184)-ROW())/12+5),AS1184)</f>
        <v>0</v>
      </c>
      <c r="AU1184" s="468">
        <f ca="1">IF(AND(AQ1184+AS1184&gt;0,AR1184+AT1184&gt;0),COUNTIF(AU$6:AU1183,"&gt;0")+1,0)</f>
        <v>0</v>
      </c>
    </row>
    <row r="1185" spans="40:47" x14ac:dyDescent="0.15">
      <c r="AN1185" s="468">
        <v>33</v>
      </c>
      <c r="AO1185" s="468">
        <v>3</v>
      </c>
      <c r="AP1185" s="468">
        <v>4</v>
      </c>
      <c r="AQ1185" s="476">
        <f ca="1">IF($AP1185=1,IF(INDIRECT(ADDRESS(($AN1185-1)*3+$AO1185+5,$AP1185+7))="",0,INDIRECT(ADDRESS(($AN1185-1)*3+$AO1185+5,$AP1185+7))),IF(INDIRECT(ADDRESS(($AN1185-1)*3+$AO1185+5,$AP1185+7))="",0,IF(COUNTIF(INDIRECT(ADDRESS(($AN1185-1)*36+($AO1185-1)*12+6,COLUMN())):INDIRECT(ADDRESS(($AN1185-1)*36+($AO1185-1)*12+$AP1185+4,COLUMN())),INDIRECT(ADDRESS(($AN1185-1)*3+$AO1185+5,$AP1185+7)))&gt;=1,0,INDIRECT(ADDRESS(($AN1185-1)*3+$AO1185+5,$AP1185+7)))))</f>
        <v>0</v>
      </c>
      <c r="AR1185" s="468">
        <f ca="1">COUNTIF(INDIRECT("H"&amp;(ROW()+12*(($AN1185-1)*3+$AO1185)-ROW())/12+5):INDIRECT("S"&amp;(ROW()+12*(($AN1185-1)*3+$AO1185)-ROW())/12+5),AQ1185)</f>
        <v>0</v>
      </c>
      <c r="AS1185" s="476">
        <f ca="1">IF($AP1185=1,IF(INDIRECT(ADDRESS(($AN1185-1)*3+$AO1185+5,$AP1185+20))="",0,INDIRECT(ADDRESS(($AN1185-1)*3+$AO1185+5,$AP1185+20))),IF(INDIRECT(ADDRESS(($AN1185-1)*3+$AO1185+5,$AP1185+20))="",0,IF(COUNTIF(INDIRECT(ADDRESS(($AN1185-1)*36+($AO1185-1)*12+6,COLUMN())):INDIRECT(ADDRESS(($AN1185-1)*36+($AO1185-1)*12+$AP1185+4,COLUMN())),INDIRECT(ADDRESS(($AN1185-1)*3+$AO1185+5,$AP1185+20)))&gt;=1,0,INDIRECT(ADDRESS(($AN1185-1)*3+$AO1185+5,$AP1185+20)))))</f>
        <v>0</v>
      </c>
      <c r="AT1185" s="468">
        <f ca="1">COUNTIF(INDIRECT("U"&amp;(ROW()+12*(($AN1185-1)*3+$AO1185)-ROW())/12+5):INDIRECT("AF"&amp;(ROW()+12*(($AN1185-1)*3+$AO1185)-ROW())/12+5),AS1185)</f>
        <v>0</v>
      </c>
      <c r="AU1185" s="468">
        <f ca="1">IF(AND(AQ1185+AS1185&gt;0,AR1185+AT1185&gt;0),COUNTIF(AU$6:AU1184,"&gt;0")+1,0)</f>
        <v>0</v>
      </c>
    </row>
    <row r="1186" spans="40:47" x14ac:dyDescent="0.15">
      <c r="AN1186" s="468">
        <v>33</v>
      </c>
      <c r="AO1186" s="468">
        <v>3</v>
      </c>
      <c r="AP1186" s="468">
        <v>5</v>
      </c>
      <c r="AQ1186" s="476">
        <f ca="1">IF($AP1186=1,IF(INDIRECT(ADDRESS(($AN1186-1)*3+$AO1186+5,$AP1186+7))="",0,INDIRECT(ADDRESS(($AN1186-1)*3+$AO1186+5,$AP1186+7))),IF(INDIRECT(ADDRESS(($AN1186-1)*3+$AO1186+5,$AP1186+7))="",0,IF(COUNTIF(INDIRECT(ADDRESS(($AN1186-1)*36+($AO1186-1)*12+6,COLUMN())):INDIRECT(ADDRESS(($AN1186-1)*36+($AO1186-1)*12+$AP1186+4,COLUMN())),INDIRECT(ADDRESS(($AN1186-1)*3+$AO1186+5,$AP1186+7)))&gt;=1,0,INDIRECT(ADDRESS(($AN1186-1)*3+$AO1186+5,$AP1186+7)))))</f>
        <v>0</v>
      </c>
      <c r="AR1186" s="468">
        <f ca="1">COUNTIF(INDIRECT("H"&amp;(ROW()+12*(($AN1186-1)*3+$AO1186)-ROW())/12+5):INDIRECT("S"&amp;(ROW()+12*(($AN1186-1)*3+$AO1186)-ROW())/12+5),AQ1186)</f>
        <v>0</v>
      </c>
      <c r="AS1186" s="476">
        <f ca="1">IF($AP1186=1,IF(INDIRECT(ADDRESS(($AN1186-1)*3+$AO1186+5,$AP1186+20))="",0,INDIRECT(ADDRESS(($AN1186-1)*3+$AO1186+5,$AP1186+20))),IF(INDIRECT(ADDRESS(($AN1186-1)*3+$AO1186+5,$AP1186+20))="",0,IF(COUNTIF(INDIRECT(ADDRESS(($AN1186-1)*36+($AO1186-1)*12+6,COLUMN())):INDIRECT(ADDRESS(($AN1186-1)*36+($AO1186-1)*12+$AP1186+4,COLUMN())),INDIRECT(ADDRESS(($AN1186-1)*3+$AO1186+5,$AP1186+20)))&gt;=1,0,INDIRECT(ADDRESS(($AN1186-1)*3+$AO1186+5,$AP1186+20)))))</f>
        <v>0</v>
      </c>
      <c r="AT1186" s="468">
        <f ca="1">COUNTIF(INDIRECT("U"&amp;(ROW()+12*(($AN1186-1)*3+$AO1186)-ROW())/12+5):INDIRECT("AF"&amp;(ROW()+12*(($AN1186-1)*3+$AO1186)-ROW())/12+5),AS1186)</f>
        <v>0</v>
      </c>
      <c r="AU1186" s="468">
        <f ca="1">IF(AND(AQ1186+AS1186&gt;0,AR1186+AT1186&gt;0),COUNTIF(AU$6:AU1185,"&gt;0")+1,0)</f>
        <v>0</v>
      </c>
    </row>
    <row r="1187" spans="40:47" x14ac:dyDescent="0.15">
      <c r="AN1187" s="468">
        <v>33</v>
      </c>
      <c r="AO1187" s="468">
        <v>3</v>
      </c>
      <c r="AP1187" s="468">
        <v>6</v>
      </c>
      <c r="AQ1187" s="476">
        <f ca="1">IF($AP1187=1,IF(INDIRECT(ADDRESS(($AN1187-1)*3+$AO1187+5,$AP1187+7))="",0,INDIRECT(ADDRESS(($AN1187-1)*3+$AO1187+5,$AP1187+7))),IF(INDIRECT(ADDRESS(($AN1187-1)*3+$AO1187+5,$AP1187+7))="",0,IF(COUNTIF(INDIRECT(ADDRESS(($AN1187-1)*36+($AO1187-1)*12+6,COLUMN())):INDIRECT(ADDRESS(($AN1187-1)*36+($AO1187-1)*12+$AP1187+4,COLUMN())),INDIRECT(ADDRESS(($AN1187-1)*3+$AO1187+5,$AP1187+7)))&gt;=1,0,INDIRECT(ADDRESS(($AN1187-1)*3+$AO1187+5,$AP1187+7)))))</f>
        <v>0</v>
      </c>
      <c r="AR1187" s="468">
        <f ca="1">COUNTIF(INDIRECT("H"&amp;(ROW()+12*(($AN1187-1)*3+$AO1187)-ROW())/12+5):INDIRECT("S"&amp;(ROW()+12*(($AN1187-1)*3+$AO1187)-ROW())/12+5),AQ1187)</f>
        <v>0</v>
      </c>
      <c r="AS1187" s="476">
        <f ca="1">IF($AP1187=1,IF(INDIRECT(ADDRESS(($AN1187-1)*3+$AO1187+5,$AP1187+20))="",0,INDIRECT(ADDRESS(($AN1187-1)*3+$AO1187+5,$AP1187+20))),IF(INDIRECT(ADDRESS(($AN1187-1)*3+$AO1187+5,$AP1187+20))="",0,IF(COUNTIF(INDIRECT(ADDRESS(($AN1187-1)*36+($AO1187-1)*12+6,COLUMN())):INDIRECT(ADDRESS(($AN1187-1)*36+($AO1187-1)*12+$AP1187+4,COLUMN())),INDIRECT(ADDRESS(($AN1187-1)*3+$AO1187+5,$AP1187+20)))&gt;=1,0,INDIRECT(ADDRESS(($AN1187-1)*3+$AO1187+5,$AP1187+20)))))</f>
        <v>0</v>
      </c>
      <c r="AT1187" s="468">
        <f ca="1">COUNTIF(INDIRECT("U"&amp;(ROW()+12*(($AN1187-1)*3+$AO1187)-ROW())/12+5):INDIRECT("AF"&amp;(ROW()+12*(($AN1187-1)*3+$AO1187)-ROW())/12+5),AS1187)</f>
        <v>0</v>
      </c>
      <c r="AU1187" s="468">
        <f ca="1">IF(AND(AQ1187+AS1187&gt;0,AR1187+AT1187&gt;0),COUNTIF(AU$6:AU1186,"&gt;0")+1,0)</f>
        <v>0</v>
      </c>
    </row>
    <row r="1188" spans="40:47" x14ac:dyDescent="0.15">
      <c r="AN1188" s="468">
        <v>33</v>
      </c>
      <c r="AO1188" s="468">
        <v>3</v>
      </c>
      <c r="AP1188" s="468">
        <v>7</v>
      </c>
      <c r="AQ1188" s="476">
        <f ca="1">IF($AP1188=1,IF(INDIRECT(ADDRESS(($AN1188-1)*3+$AO1188+5,$AP1188+7))="",0,INDIRECT(ADDRESS(($AN1188-1)*3+$AO1188+5,$AP1188+7))),IF(INDIRECT(ADDRESS(($AN1188-1)*3+$AO1188+5,$AP1188+7))="",0,IF(COUNTIF(INDIRECT(ADDRESS(($AN1188-1)*36+($AO1188-1)*12+6,COLUMN())):INDIRECT(ADDRESS(($AN1188-1)*36+($AO1188-1)*12+$AP1188+4,COLUMN())),INDIRECT(ADDRESS(($AN1188-1)*3+$AO1188+5,$AP1188+7)))&gt;=1,0,INDIRECT(ADDRESS(($AN1188-1)*3+$AO1188+5,$AP1188+7)))))</f>
        <v>0</v>
      </c>
      <c r="AR1188" s="468">
        <f ca="1">COUNTIF(INDIRECT("H"&amp;(ROW()+12*(($AN1188-1)*3+$AO1188)-ROW())/12+5):INDIRECT("S"&amp;(ROW()+12*(($AN1188-1)*3+$AO1188)-ROW())/12+5),AQ1188)</f>
        <v>0</v>
      </c>
      <c r="AS1188" s="476">
        <f ca="1">IF($AP1188=1,IF(INDIRECT(ADDRESS(($AN1188-1)*3+$AO1188+5,$AP1188+20))="",0,INDIRECT(ADDRESS(($AN1188-1)*3+$AO1188+5,$AP1188+20))),IF(INDIRECT(ADDRESS(($AN1188-1)*3+$AO1188+5,$AP1188+20))="",0,IF(COUNTIF(INDIRECT(ADDRESS(($AN1188-1)*36+($AO1188-1)*12+6,COLUMN())):INDIRECT(ADDRESS(($AN1188-1)*36+($AO1188-1)*12+$AP1188+4,COLUMN())),INDIRECT(ADDRESS(($AN1188-1)*3+$AO1188+5,$AP1188+20)))&gt;=1,0,INDIRECT(ADDRESS(($AN1188-1)*3+$AO1188+5,$AP1188+20)))))</f>
        <v>0</v>
      </c>
      <c r="AT1188" s="468">
        <f ca="1">COUNTIF(INDIRECT("U"&amp;(ROW()+12*(($AN1188-1)*3+$AO1188)-ROW())/12+5):INDIRECT("AF"&amp;(ROW()+12*(($AN1188-1)*3+$AO1188)-ROW())/12+5),AS1188)</f>
        <v>0</v>
      </c>
      <c r="AU1188" s="468">
        <f ca="1">IF(AND(AQ1188+AS1188&gt;0,AR1188+AT1188&gt;0),COUNTIF(AU$6:AU1187,"&gt;0")+1,0)</f>
        <v>0</v>
      </c>
    </row>
    <row r="1189" spans="40:47" x14ac:dyDescent="0.15">
      <c r="AN1189" s="468">
        <v>33</v>
      </c>
      <c r="AO1189" s="468">
        <v>3</v>
      </c>
      <c r="AP1189" s="468">
        <v>8</v>
      </c>
      <c r="AQ1189" s="476">
        <f ca="1">IF($AP1189=1,IF(INDIRECT(ADDRESS(($AN1189-1)*3+$AO1189+5,$AP1189+7))="",0,INDIRECT(ADDRESS(($AN1189-1)*3+$AO1189+5,$AP1189+7))),IF(INDIRECT(ADDRESS(($AN1189-1)*3+$AO1189+5,$AP1189+7))="",0,IF(COUNTIF(INDIRECT(ADDRESS(($AN1189-1)*36+($AO1189-1)*12+6,COLUMN())):INDIRECT(ADDRESS(($AN1189-1)*36+($AO1189-1)*12+$AP1189+4,COLUMN())),INDIRECT(ADDRESS(($AN1189-1)*3+$AO1189+5,$AP1189+7)))&gt;=1,0,INDIRECT(ADDRESS(($AN1189-1)*3+$AO1189+5,$AP1189+7)))))</f>
        <v>0</v>
      </c>
      <c r="AR1189" s="468">
        <f ca="1">COUNTIF(INDIRECT("H"&amp;(ROW()+12*(($AN1189-1)*3+$AO1189)-ROW())/12+5):INDIRECT("S"&amp;(ROW()+12*(($AN1189-1)*3+$AO1189)-ROW())/12+5),AQ1189)</f>
        <v>0</v>
      </c>
      <c r="AS1189" s="476">
        <f ca="1">IF($AP1189=1,IF(INDIRECT(ADDRESS(($AN1189-1)*3+$AO1189+5,$AP1189+20))="",0,INDIRECT(ADDRESS(($AN1189-1)*3+$AO1189+5,$AP1189+20))),IF(INDIRECT(ADDRESS(($AN1189-1)*3+$AO1189+5,$AP1189+20))="",0,IF(COUNTIF(INDIRECT(ADDRESS(($AN1189-1)*36+($AO1189-1)*12+6,COLUMN())):INDIRECT(ADDRESS(($AN1189-1)*36+($AO1189-1)*12+$AP1189+4,COLUMN())),INDIRECT(ADDRESS(($AN1189-1)*3+$AO1189+5,$AP1189+20)))&gt;=1,0,INDIRECT(ADDRESS(($AN1189-1)*3+$AO1189+5,$AP1189+20)))))</f>
        <v>0</v>
      </c>
      <c r="AT1189" s="468">
        <f ca="1">COUNTIF(INDIRECT("U"&amp;(ROW()+12*(($AN1189-1)*3+$AO1189)-ROW())/12+5):INDIRECT("AF"&amp;(ROW()+12*(($AN1189-1)*3+$AO1189)-ROW())/12+5),AS1189)</f>
        <v>0</v>
      </c>
      <c r="AU1189" s="468">
        <f ca="1">IF(AND(AQ1189+AS1189&gt;0,AR1189+AT1189&gt;0),COUNTIF(AU$6:AU1188,"&gt;0")+1,0)</f>
        <v>0</v>
      </c>
    </row>
    <row r="1190" spans="40:47" x14ac:dyDescent="0.15">
      <c r="AN1190" s="468">
        <v>33</v>
      </c>
      <c r="AO1190" s="468">
        <v>3</v>
      </c>
      <c r="AP1190" s="468">
        <v>9</v>
      </c>
      <c r="AQ1190" s="476">
        <f ca="1">IF($AP1190=1,IF(INDIRECT(ADDRESS(($AN1190-1)*3+$AO1190+5,$AP1190+7))="",0,INDIRECT(ADDRESS(($AN1190-1)*3+$AO1190+5,$AP1190+7))),IF(INDIRECT(ADDRESS(($AN1190-1)*3+$AO1190+5,$AP1190+7))="",0,IF(COUNTIF(INDIRECT(ADDRESS(($AN1190-1)*36+($AO1190-1)*12+6,COLUMN())):INDIRECT(ADDRESS(($AN1190-1)*36+($AO1190-1)*12+$AP1190+4,COLUMN())),INDIRECT(ADDRESS(($AN1190-1)*3+$AO1190+5,$AP1190+7)))&gt;=1,0,INDIRECT(ADDRESS(($AN1190-1)*3+$AO1190+5,$AP1190+7)))))</f>
        <v>0</v>
      </c>
      <c r="AR1190" s="468">
        <f ca="1">COUNTIF(INDIRECT("H"&amp;(ROW()+12*(($AN1190-1)*3+$AO1190)-ROW())/12+5):INDIRECT("S"&amp;(ROW()+12*(($AN1190-1)*3+$AO1190)-ROW())/12+5),AQ1190)</f>
        <v>0</v>
      </c>
      <c r="AS1190" s="476">
        <f ca="1">IF($AP1190=1,IF(INDIRECT(ADDRESS(($AN1190-1)*3+$AO1190+5,$AP1190+20))="",0,INDIRECT(ADDRESS(($AN1190-1)*3+$AO1190+5,$AP1190+20))),IF(INDIRECT(ADDRESS(($AN1190-1)*3+$AO1190+5,$AP1190+20))="",0,IF(COUNTIF(INDIRECT(ADDRESS(($AN1190-1)*36+($AO1190-1)*12+6,COLUMN())):INDIRECT(ADDRESS(($AN1190-1)*36+($AO1190-1)*12+$AP1190+4,COLUMN())),INDIRECT(ADDRESS(($AN1190-1)*3+$AO1190+5,$AP1190+20)))&gt;=1,0,INDIRECT(ADDRESS(($AN1190-1)*3+$AO1190+5,$AP1190+20)))))</f>
        <v>0</v>
      </c>
      <c r="AT1190" s="468">
        <f ca="1">COUNTIF(INDIRECT("U"&amp;(ROW()+12*(($AN1190-1)*3+$AO1190)-ROW())/12+5):INDIRECT("AF"&amp;(ROW()+12*(($AN1190-1)*3+$AO1190)-ROW())/12+5),AS1190)</f>
        <v>0</v>
      </c>
      <c r="AU1190" s="468">
        <f ca="1">IF(AND(AQ1190+AS1190&gt;0,AR1190+AT1190&gt;0),COUNTIF(AU$6:AU1189,"&gt;0")+1,0)</f>
        <v>0</v>
      </c>
    </row>
    <row r="1191" spans="40:47" x14ac:dyDescent="0.15">
      <c r="AN1191" s="468">
        <v>33</v>
      </c>
      <c r="AO1191" s="468">
        <v>3</v>
      </c>
      <c r="AP1191" s="468">
        <v>10</v>
      </c>
      <c r="AQ1191" s="476">
        <f ca="1">IF($AP1191=1,IF(INDIRECT(ADDRESS(($AN1191-1)*3+$AO1191+5,$AP1191+7))="",0,INDIRECT(ADDRESS(($AN1191-1)*3+$AO1191+5,$AP1191+7))),IF(INDIRECT(ADDRESS(($AN1191-1)*3+$AO1191+5,$AP1191+7))="",0,IF(COUNTIF(INDIRECT(ADDRESS(($AN1191-1)*36+($AO1191-1)*12+6,COLUMN())):INDIRECT(ADDRESS(($AN1191-1)*36+($AO1191-1)*12+$AP1191+4,COLUMN())),INDIRECT(ADDRESS(($AN1191-1)*3+$AO1191+5,$AP1191+7)))&gt;=1,0,INDIRECT(ADDRESS(($AN1191-1)*3+$AO1191+5,$AP1191+7)))))</f>
        <v>0</v>
      </c>
      <c r="AR1191" s="468">
        <f ca="1">COUNTIF(INDIRECT("H"&amp;(ROW()+12*(($AN1191-1)*3+$AO1191)-ROW())/12+5):INDIRECT("S"&amp;(ROW()+12*(($AN1191-1)*3+$AO1191)-ROW())/12+5),AQ1191)</f>
        <v>0</v>
      </c>
      <c r="AS1191" s="476">
        <f ca="1">IF($AP1191=1,IF(INDIRECT(ADDRESS(($AN1191-1)*3+$AO1191+5,$AP1191+20))="",0,INDIRECT(ADDRESS(($AN1191-1)*3+$AO1191+5,$AP1191+20))),IF(INDIRECT(ADDRESS(($AN1191-1)*3+$AO1191+5,$AP1191+20))="",0,IF(COUNTIF(INDIRECT(ADDRESS(($AN1191-1)*36+($AO1191-1)*12+6,COLUMN())):INDIRECT(ADDRESS(($AN1191-1)*36+($AO1191-1)*12+$AP1191+4,COLUMN())),INDIRECT(ADDRESS(($AN1191-1)*3+$AO1191+5,$AP1191+20)))&gt;=1,0,INDIRECT(ADDRESS(($AN1191-1)*3+$AO1191+5,$AP1191+20)))))</f>
        <v>0</v>
      </c>
      <c r="AT1191" s="468">
        <f ca="1">COUNTIF(INDIRECT("U"&amp;(ROW()+12*(($AN1191-1)*3+$AO1191)-ROW())/12+5):INDIRECT("AF"&amp;(ROW()+12*(($AN1191-1)*3+$AO1191)-ROW())/12+5),AS1191)</f>
        <v>0</v>
      </c>
      <c r="AU1191" s="468">
        <f ca="1">IF(AND(AQ1191+AS1191&gt;0,AR1191+AT1191&gt;0),COUNTIF(AU$6:AU1190,"&gt;0")+1,0)</f>
        <v>0</v>
      </c>
    </row>
    <row r="1192" spans="40:47" x14ac:dyDescent="0.15">
      <c r="AN1192" s="468">
        <v>33</v>
      </c>
      <c r="AO1192" s="468">
        <v>3</v>
      </c>
      <c r="AP1192" s="468">
        <v>11</v>
      </c>
      <c r="AQ1192" s="476">
        <f ca="1">IF($AP1192=1,IF(INDIRECT(ADDRESS(($AN1192-1)*3+$AO1192+5,$AP1192+7))="",0,INDIRECT(ADDRESS(($AN1192-1)*3+$AO1192+5,$AP1192+7))),IF(INDIRECT(ADDRESS(($AN1192-1)*3+$AO1192+5,$AP1192+7))="",0,IF(COUNTIF(INDIRECT(ADDRESS(($AN1192-1)*36+($AO1192-1)*12+6,COLUMN())):INDIRECT(ADDRESS(($AN1192-1)*36+($AO1192-1)*12+$AP1192+4,COLUMN())),INDIRECT(ADDRESS(($AN1192-1)*3+$AO1192+5,$AP1192+7)))&gt;=1,0,INDIRECT(ADDRESS(($AN1192-1)*3+$AO1192+5,$AP1192+7)))))</f>
        <v>0</v>
      </c>
      <c r="AR1192" s="468">
        <f ca="1">COUNTIF(INDIRECT("H"&amp;(ROW()+12*(($AN1192-1)*3+$AO1192)-ROW())/12+5):INDIRECT("S"&amp;(ROW()+12*(($AN1192-1)*3+$AO1192)-ROW())/12+5),AQ1192)</f>
        <v>0</v>
      </c>
      <c r="AS1192" s="476">
        <f ca="1">IF($AP1192=1,IF(INDIRECT(ADDRESS(($AN1192-1)*3+$AO1192+5,$AP1192+20))="",0,INDIRECT(ADDRESS(($AN1192-1)*3+$AO1192+5,$AP1192+20))),IF(INDIRECT(ADDRESS(($AN1192-1)*3+$AO1192+5,$AP1192+20))="",0,IF(COUNTIF(INDIRECT(ADDRESS(($AN1192-1)*36+($AO1192-1)*12+6,COLUMN())):INDIRECT(ADDRESS(($AN1192-1)*36+($AO1192-1)*12+$AP1192+4,COLUMN())),INDIRECT(ADDRESS(($AN1192-1)*3+$AO1192+5,$AP1192+20)))&gt;=1,0,INDIRECT(ADDRESS(($AN1192-1)*3+$AO1192+5,$AP1192+20)))))</f>
        <v>0</v>
      </c>
      <c r="AT1192" s="468">
        <f ca="1">COUNTIF(INDIRECT("U"&amp;(ROW()+12*(($AN1192-1)*3+$AO1192)-ROW())/12+5):INDIRECT("AF"&amp;(ROW()+12*(($AN1192-1)*3+$AO1192)-ROW())/12+5),AS1192)</f>
        <v>0</v>
      </c>
      <c r="AU1192" s="468">
        <f ca="1">IF(AND(AQ1192+AS1192&gt;0,AR1192+AT1192&gt;0),COUNTIF(AU$6:AU1191,"&gt;0")+1,0)</f>
        <v>0</v>
      </c>
    </row>
    <row r="1193" spans="40:47" x14ac:dyDescent="0.15">
      <c r="AN1193" s="468">
        <v>33</v>
      </c>
      <c r="AO1193" s="468">
        <v>3</v>
      </c>
      <c r="AP1193" s="468">
        <v>12</v>
      </c>
      <c r="AQ1193" s="476">
        <f ca="1">IF($AP1193=1,IF(INDIRECT(ADDRESS(($AN1193-1)*3+$AO1193+5,$AP1193+7))="",0,INDIRECT(ADDRESS(($AN1193-1)*3+$AO1193+5,$AP1193+7))),IF(INDIRECT(ADDRESS(($AN1193-1)*3+$AO1193+5,$AP1193+7))="",0,IF(COUNTIF(INDIRECT(ADDRESS(($AN1193-1)*36+($AO1193-1)*12+6,COLUMN())):INDIRECT(ADDRESS(($AN1193-1)*36+($AO1193-1)*12+$AP1193+4,COLUMN())),INDIRECT(ADDRESS(($AN1193-1)*3+$AO1193+5,$AP1193+7)))&gt;=1,0,INDIRECT(ADDRESS(($AN1193-1)*3+$AO1193+5,$AP1193+7)))))</f>
        <v>0</v>
      </c>
      <c r="AR1193" s="468">
        <f ca="1">COUNTIF(INDIRECT("H"&amp;(ROW()+12*(($AN1193-1)*3+$AO1193)-ROW())/12+5):INDIRECT("S"&amp;(ROW()+12*(($AN1193-1)*3+$AO1193)-ROW())/12+5),AQ1193)</f>
        <v>0</v>
      </c>
      <c r="AS1193" s="476">
        <f ca="1">IF($AP1193=1,IF(INDIRECT(ADDRESS(($AN1193-1)*3+$AO1193+5,$AP1193+20))="",0,INDIRECT(ADDRESS(($AN1193-1)*3+$AO1193+5,$AP1193+20))),IF(INDIRECT(ADDRESS(($AN1193-1)*3+$AO1193+5,$AP1193+20))="",0,IF(COUNTIF(INDIRECT(ADDRESS(($AN1193-1)*36+($AO1193-1)*12+6,COLUMN())):INDIRECT(ADDRESS(($AN1193-1)*36+($AO1193-1)*12+$AP1193+4,COLUMN())),INDIRECT(ADDRESS(($AN1193-1)*3+$AO1193+5,$AP1193+20)))&gt;=1,0,INDIRECT(ADDRESS(($AN1193-1)*3+$AO1193+5,$AP1193+20)))))</f>
        <v>0</v>
      </c>
      <c r="AT1193" s="468">
        <f ca="1">COUNTIF(INDIRECT("U"&amp;(ROW()+12*(($AN1193-1)*3+$AO1193)-ROW())/12+5):INDIRECT("AF"&amp;(ROW()+12*(($AN1193-1)*3+$AO1193)-ROW())/12+5),AS1193)</f>
        <v>0</v>
      </c>
      <c r="AU1193" s="468">
        <f ca="1">IF(AND(AQ1193+AS1193&gt;0,AR1193+AT1193&gt;0),COUNTIF(AU$6:AU1192,"&gt;0")+1,0)</f>
        <v>0</v>
      </c>
    </row>
    <row r="1194" spans="40:47" x14ac:dyDescent="0.15">
      <c r="AN1194" s="468">
        <v>34</v>
      </c>
      <c r="AO1194" s="468">
        <v>1</v>
      </c>
      <c r="AP1194" s="468">
        <v>1</v>
      </c>
      <c r="AQ1194" s="476">
        <f ca="1">IF($AP1194=1,IF(INDIRECT(ADDRESS(($AN1194-1)*3+$AO1194+5,$AP1194+7))="",0,INDIRECT(ADDRESS(($AN1194-1)*3+$AO1194+5,$AP1194+7))),IF(INDIRECT(ADDRESS(($AN1194-1)*3+$AO1194+5,$AP1194+7))="",0,IF(COUNTIF(INDIRECT(ADDRESS(($AN1194-1)*36+($AO1194-1)*12+6,COLUMN())):INDIRECT(ADDRESS(($AN1194-1)*36+($AO1194-1)*12+$AP1194+4,COLUMN())),INDIRECT(ADDRESS(($AN1194-1)*3+$AO1194+5,$AP1194+7)))&gt;=1,0,INDIRECT(ADDRESS(($AN1194-1)*3+$AO1194+5,$AP1194+7)))))</f>
        <v>0</v>
      </c>
      <c r="AR1194" s="468">
        <f ca="1">COUNTIF(INDIRECT("H"&amp;(ROW()+12*(($AN1194-1)*3+$AO1194)-ROW())/12+5):INDIRECT("S"&amp;(ROW()+12*(($AN1194-1)*3+$AO1194)-ROW())/12+5),AQ1194)</f>
        <v>0</v>
      </c>
      <c r="AS1194" s="476">
        <f ca="1">IF($AP1194=1,IF(INDIRECT(ADDRESS(($AN1194-1)*3+$AO1194+5,$AP1194+20))="",0,INDIRECT(ADDRESS(($AN1194-1)*3+$AO1194+5,$AP1194+20))),IF(INDIRECT(ADDRESS(($AN1194-1)*3+$AO1194+5,$AP1194+20))="",0,IF(COUNTIF(INDIRECT(ADDRESS(($AN1194-1)*36+($AO1194-1)*12+6,COLUMN())):INDIRECT(ADDRESS(($AN1194-1)*36+($AO1194-1)*12+$AP1194+4,COLUMN())),INDIRECT(ADDRESS(($AN1194-1)*3+$AO1194+5,$AP1194+20)))&gt;=1,0,INDIRECT(ADDRESS(($AN1194-1)*3+$AO1194+5,$AP1194+20)))))</f>
        <v>0</v>
      </c>
      <c r="AT1194" s="468">
        <f ca="1">COUNTIF(INDIRECT("U"&amp;(ROW()+12*(($AN1194-1)*3+$AO1194)-ROW())/12+5):INDIRECT("AF"&amp;(ROW()+12*(($AN1194-1)*3+$AO1194)-ROW())/12+5),AS1194)</f>
        <v>0</v>
      </c>
      <c r="AU1194" s="468">
        <f ca="1">IF(AND(AQ1194+AS1194&gt;0,AR1194+AT1194&gt;0),COUNTIF(AU$6:AU1193,"&gt;0")+1,0)</f>
        <v>0</v>
      </c>
    </row>
    <row r="1195" spans="40:47" x14ac:dyDescent="0.15">
      <c r="AN1195" s="468">
        <v>34</v>
      </c>
      <c r="AO1195" s="468">
        <v>1</v>
      </c>
      <c r="AP1195" s="468">
        <v>2</v>
      </c>
      <c r="AQ1195" s="476">
        <f ca="1">IF($AP1195=1,IF(INDIRECT(ADDRESS(($AN1195-1)*3+$AO1195+5,$AP1195+7))="",0,INDIRECT(ADDRESS(($AN1195-1)*3+$AO1195+5,$AP1195+7))),IF(INDIRECT(ADDRESS(($AN1195-1)*3+$AO1195+5,$AP1195+7))="",0,IF(COUNTIF(INDIRECT(ADDRESS(($AN1195-1)*36+($AO1195-1)*12+6,COLUMN())):INDIRECT(ADDRESS(($AN1195-1)*36+($AO1195-1)*12+$AP1195+4,COLUMN())),INDIRECT(ADDRESS(($AN1195-1)*3+$AO1195+5,$AP1195+7)))&gt;=1,0,INDIRECT(ADDRESS(($AN1195-1)*3+$AO1195+5,$AP1195+7)))))</f>
        <v>0</v>
      </c>
      <c r="AR1195" s="468">
        <f ca="1">COUNTIF(INDIRECT("H"&amp;(ROW()+12*(($AN1195-1)*3+$AO1195)-ROW())/12+5):INDIRECT("S"&amp;(ROW()+12*(($AN1195-1)*3+$AO1195)-ROW())/12+5),AQ1195)</f>
        <v>0</v>
      </c>
      <c r="AS1195" s="476">
        <f ca="1">IF($AP1195=1,IF(INDIRECT(ADDRESS(($AN1195-1)*3+$AO1195+5,$AP1195+20))="",0,INDIRECT(ADDRESS(($AN1195-1)*3+$AO1195+5,$AP1195+20))),IF(INDIRECT(ADDRESS(($AN1195-1)*3+$AO1195+5,$AP1195+20))="",0,IF(COUNTIF(INDIRECT(ADDRESS(($AN1195-1)*36+($AO1195-1)*12+6,COLUMN())):INDIRECT(ADDRESS(($AN1195-1)*36+($AO1195-1)*12+$AP1195+4,COLUMN())),INDIRECT(ADDRESS(($AN1195-1)*3+$AO1195+5,$AP1195+20)))&gt;=1,0,INDIRECT(ADDRESS(($AN1195-1)*3+$AO1195+5,$AP1195+20)))))</f>
        <v>0</v>
      </c>
      <c r="AT1195" s="468">
        <f ca="1">COUNTIF(INDIRECT("U"&amp;(ROW()+12*(($AN1195-1)*3+$AO1195)-ROW())/12+5):INDIRECT("AF"&amp;(ROW()+12*(($AN1195-1)*3+$AO1195)-ROW())/12+5),AS1195)</f>
        <v>0</v>
      </c>
      <c r="AU1195" s="468">
        <f ca="1">IF(AND(AQ1195+AS1195&gt;0,AR1195+AT1195&gt;0),COUNTIF(AU$6:AU1194,"&gt;0")+1,0)</f>
        <v>0</v>
      </c>
    </row>
    <row r="1196" spans="40:47" x14ac:dyDescent="0.15">
      <c r="AN1196" s="468">
        <v>34</v>
      </c>
      <c r="AO1196" s="468">
        <v>1</v>
      </c>
      <c r="AP1196" s="468">
        <v>3</v>
      </c>
      <c r="AQ1196" s="476">
        <f ca="1">IF($AP1196=1,IF(INDIRECT(ADDRESS(($AN1196-1)*3+$AO1196+5,$AP1196+7))="",0,INDIRECT(ADDRESS(($AN1196-1)*3+$AO1196+5,$AP1196+7))),IF(INDIRECT(ADDRESS(($AN1196-1)*3+$AO1196+5,$AP1196+7))="",0,IF(COUNTIF(INDIRECT(ADDRESS(($AN1196-1)*36+($AO1196-1)*12+6,COLUMN())):INDIRECT(ADDRESS(($AN1196-1)*36+($AO1196-1)*12+$AP1196+4,COLUMN())),INDIRECT(ADDRESS(($AN1196-1)*3+$AO1196+5,$AP1196+7)))&gt;=1,0,INDIRECT(ADDRESS(($AN1196-1)*3+$AO1196+5,$AP1196+7)))))</f>
        <v>0</v>
      </c>
      <c r="AR1196" s="468">
        <f ca="1">COUNTIF(INDIRECT("H"&amp;(ROW()+12*(($AN1196-1)*3+$AO1196)-ROW())/12+5):INDIRECT("S"&amp;(ROW()+12*(($AN1196-1)*3+$AO1196)-ROW())/12+5),AQ1196)</f>
        <v>0</v>
      </c>
      <c r="AS1196" s="476">
        <f ca="1">IF($AP1196=1,IF(INDIRECT(ADDRESS(($AN1196-1)*3+$AO1196+5,$AP1196+20))="",0,INDIRECT(ADDRESS(($AN1196-1)*3+$AO1196+5,$AP1196+20))),IF(INDIRECT(ADDRESS(($AN1196-1)*3+$AO1196+5,$AP1196+20))="",0,IF(COUNTIF(INDIRECT(ADDRESS(($AN1196-1)*36+($AO1196-1)*12+6,COLUMN())):INDIRECT(ADDRESS(($AN1196-1)*36+($AO1196-1)*12+$AP1196+4,COLUMN())),INDIRECT(ADDRESS(($AN1196-1)*3+$AO1196+5,$AP1196+20)))&gt;=1,0,INDIRECT(ADDRESS(($AN1196-1)*3+$AO1196+5,$AP1196+20)))))</f>
        <v>0</v>
      </c>
      <c r="AT1196" s="468">
        <f ca="1">COUNTIF(INDIRECT("U"&amp;(ROW()+12*(($AN1196-1)*3+$AO1196)-ROW())/12+5):INDIRECT("AF"&amp;(ROW()+12*(($AN1196-1)*3+$AO1196)-ROW())/12+5),AS1196)</f>
        <v>0</v>
      </c>
      <c r="AU1196" s="468">
        <f ca="1">IF(AND(AQ1196+AS1196&gt;0,AR1196+AT1196&gt;0),COUNTIF(AU$6:AU1195,"&gt;0")+1,0)</f>
        <v>0</v>
      </c>
    </row>
    <row r="1197" spans="40:47" x14ac:dyDescent="0.15">
      <c r="AN1197" s="468">
        <v>34</v>
      </c>
      <c r="AO1197" s="468">
        <v>1</v>
      </c>
      <c r="AP1197" s="468">
        <v>4</v>
      </c>
      <c r="AQ1197" s="476">
        <f ca="1">IF($AP1197=1,IF(INDIRECT(ADDRESS(($AN1197-1)*3+$AO1197+5,$AP1197+7))="",0,INDIRECT(ADDRESS(($AN1197-1)*3+$AO1197+5,$AP1197+7))),IF(INDIRECT(ADDRESS(($AN1197-1)*3+$AO1197+5,$AP1197+7))="",0,IF(COUNTIF(INDIRECT(ADDRESS(($AN1197-1)*36+($AO1197-1)*12+6,COLUMN())):INDIRECT(ADDRESS(($AN1197-1)*36+($AO1197-1)*12+$AP1197+4,COLUMN())),INDIRECT(ADDRESS(($AN1197-1)*3+$AO1197+5,$AP1197+7)))&gt;=1,0,INDIRECT(ADDRESS(($AN1197-1)*3+$AO1197+5,$AP1197+7)))))</f>
        <v>0</v>
      </c>
      <c r="AR1197" s="468">
        <f ca="1">COUNTIF(INDIRECT("H"&amp;(ROW()+12*(($AN1197-1)*3+$AO1197)-ROW())/12+5):INDIRECT("S"&amp;(ROW()+12*(($AN1197-1)*3+$AO1197)-ROW())/12+5),AQ1197)</f>
        <v>0</v>
      </c>
      <c r="AS1197" s="476">
        <f ca="1">IF($AP1197=1,IF(INDIRECT(ADDRESS(($AN1197-1)*3+$AO1197+5,$AP1197+20))="",0,INDIRECT(ADDRESS(($AN1197-1)*3+$AO1197+5,$AP1197+20))),IF(INDIRECT(ADDRESS(($AN1197-1)*3+$AO1197+5,$AP1197+20))="",0,IF(COUNTIF(INDIRECT(ADDRESS(($AN1197-1)*36+($AO1197-1)*12+6,COLUMN())):INDIRECT(ADDRESS(($AN1197-1)*36+($AO1197-1)*12+$AP1197+4,COLUMN())),INDIRECT(ADDRESS(($AN1197-1)*3+$AO1197+5,$AP1197+20)))&gt;=1,0,INDIRECT(ADDRESS(($AN1197-1)*3+$AO1197+5,$AP1197+20)))))</f>
        <v>0</v>
      </c>
      <c r="AT1197" s="468">
        <f ca="1">COUNTIF(INDIRECT("U"&amp;(ROW()+12*(($AN1197-1)*3+$AO1197)-ROW())/12+5):INDIRECT("AF"&amp;(ROW()+12*(($AN1197-1)*3+$AO1197)-ROW())/12+5),AS1197)</f>
        <v>0</v>
      </c>
      <c r="AU1197" s="468">
        <f ca="1">IF(AND(AQ1197+AS1197&gt;0,AR1197+AT1197&gt;0),COUNTIF(AU$6:AU1196,"&gt;0")+1,0)</f>
        <v>0</v>
      </c>
    </row>
    <row r="1198" spans="40:47" x14ac:dyDescent="0.15">
      <c r="AN1198" s="468">
        <v>34</v>
      </c>
      <c r="AO1198" s="468">
        <v>1</v>
      </c>
      <c r="AP1198" s="468">
        <v>5</v>
      </c>
      <c r="AQ1198" s="476">
        <f ca="1">IF($AP1198=1,IF(INDIRECT(ADDRESS(($AN1198-1)*3+$AO1198+5,$AP1198+7))="",0,INDIRECT(ADDRESS(($AN1198-1)*3+$AO1198+5,$AP1198+7))),IF(INDIRECT(ADDRESS(($AN1198-1)*3+$AO1198+5,$AP1198+7))="",0,IF(COUNTIF(INDIRECT(ADDRESS(($AN1198-1)*36+($AO1198-1)*12+6,COLUMN())):INDIRECT(ADDRESS(($AN1198-1)*36+($AO1198-1)*12+$AP1198+4,COLUMN())),INDIRECT(ADDRESS(($AN1198-1)*3+$AO1198+5,$AP1198+7)))&gt;=1,0,INDIRECT(ADDRESS(($AN1198-1)*3+$AO1198+5,$AP1198+7)))))</f>
        <v>0</v>
      </c>
      <c r="AR1198" s="468">
        <f ca="1">COUNTIF(INDIRECT("H"&amp;(ROW()+12*(($AN1198-1)*3+$AO1198)-ROW())/12+5):INDIRECT("S"&amp;(ROW()+12*(($AN1198-1)*3+$AO1198)-ROW())/12+5),AQ1198)</f>
        <v>0</v>
      </c>
      <c r="AS1198" s="476">
        <f ca="1">IF($AP1198=1,IF(INDIRECT(ADDRESS(($AN1198-1)*3+$AO1198+5,$AP1198+20))="",0,INDIRECT(ADDRESS(($AN1198-1)*3+$AO1198+5,$AP1198+20))),IF(INDIRECT(ADDRESS(($AN1198-1)*3+$AO1198+5,$AP1198+20))="",0,IF(COUNTIF(INDIRECT(ADDRESS(($AN1198-1)*36+($AO1198-1)*12+6,COLUMN())):INDIRECT(ADDRESS(($AN1198-1)*36+($AO1198-1)*12+$AP1198+4,COLUMN())),INDIRECT(ADDRESS(($AN1198-1)*3+$AO1198+5,$AP1198+20)))&gt;=1,0,INDIRECT(ADDRESS(($AN1198-1)*3+$AO1198+5,$AP1198+20)))))</f>
        <v>0</v>
      </c>
      <c r="AT1198" s="468">
        <f ca="1">COUNTIF(INDIRECT("U"&amp;(ROW()+12*(($AN1198-1)*3+$AO1198)-ROW())/12+5):INDIRECT("AF"&amp;(ROW()+12*(($AN1198-1)*3+$AO1198)-ROW())/12+5),AS1198)</f>
        <v>0</v>
      </c>
      <c r="AU1198" s="468">
        <f ca="1">IF(AND(AQ1198+AS1198&gt;0,AR1198+AT1198&gt;0),COUNTIF(AU$6:AU1197,"&gt;0")+1,0)</f>
        <v>0</v>
      </c>
    </row>
    <row r="1199" spans="40:47" x14ac:dyDescent="0.15">
      <c r="AN1199" s="468">
        <v>34</v>
      </c>
      <c r="AO1199" s="468">
        <v>1</v>
      </c>
      <c r="AP1199" s="468">
        <v>6</v>
      </c>
      <c r="AQ1199" s="476">
        <f ca="1">IF($AP1199=1,IF(INDIRECT(ADDRESS(($AN1199-1)*3+$AO1199+5,$AP1199+7))="",0,INDIRECT(ADDRESS(($AN1199-1)*3+$AO1199+5,$AP1199+7))),IF(INDIRECT(ADDRESS(($AN1199-1)*3+$AO1199+5,$AP1199+7))="",0,IF(COUNTIF(INDIRECT(ADDRESS(($AN1199-1)*36+($AO1199-1)*12+6,COLUMN())):INDIRECT(ADDRESS(($AN1199-1)*36+($AO1199-1)*12+$AP1199+4,COLUMN())),INDIRECT(ADDRESS(($AN1199-1)*3+$AO1199+5,$AP1199+7)))&gt;=1,0,INDIRECT(ADDRESS(($AN1199-1)*3+$AO1199+5,$AP1199+7)))))</f>
        <v>0</v>
      </c>
      <c r="AR1199" s="468">
        <f ca="1">COUNTIF(INDIRECT("H"&amp;(ROW()+12*(($AN1199-1)*3+$AO1199)-ROW())/12+5):INDIRECT("S"&amp;(ROW()+12*(($AN1199-1)*3+$AO1199)-ROW())/12+5),AQ1199)</f>
        <v>0</v>
      </c>
      <c r="AS1199" s="476">
        <f ca="1">IF($AP1199=1,IF(INDIRECT(ADDRESS(($AN1199-1)*3+$AO1199+5,$AP1199+20))="",0,INDIRECT(ADDRESS(($AN1199-1)*3+$AO1199+5,$AP1199+20))),IF(INDIRECT(ADDRESS(($AN1199-1)*3+$AO1199+5,$AP1199+20))="",0,IF(COUNTIF(INDIRECT(ADDRESS(($AN1199-1)*36+($AO1199-1)*12+6,COLUMN())):INDIRECT(ADDRESS(($AN1199-1)*36+($AO1199-1)*12+$AP1199+4,COLUMN())),INDIRECT(ADDRESS(($AN1199-1)*3+$AO1199+5,$AP1199+20)))&gt;=1,0,INDIRECT(ADDRESS(($AN1199-1)*3+$AO1199+5,$AP1199+20)))))</f>
        <v>0</v>
      </c>
      <c r="AT1199" s="468">
        <f ca="1">COUNTIF(INDIRECT("U"&amp;(ROW()+12*(($AN1199-1)*3+$AO1199)-ROW())/12+5):INDIRECT("AF"&amp;(ROW()+12*(($AN1199-1)*3+$AO1199)-ROW())/12+5),AS1199)</f>
        <v>0</v>
      </c>
      <c r="AU1199" s="468">
        <f ca="1">IF(AND(AQ1199+AS1199&gt;0,AR1199+AT1199&gt;0),COUNTIF(AU$6:AU1198,"&gt;0")+1,0)</f>
        <v>0</v>
      </c>
    </row>
    <row r="1200" spans="40:47" x14ac:dyDescent="0.15">
      <c r="AN1200" s="468">
        <v>34</v>
      </c>
      <c r="AO1200" s="468">
        <v>1</v>
      </c>
      <c r="AP1200" s="468">
        <v>7</v>
      </c>
      <c r="AQ1200" s="476">
        <f ca="1">IF($AP1200=1,IF(INDIRECT(ADDRESS(($AN1200-1)*3+$AO1200+5,$AP1200+7))="",0,INDIRECT(ADDRESS(($AN1200-1)*3+$AO1200+5,$AP1200+7))),IF(INDIRECT(ADDRESS(($AN1200-1)*3+$AO1200+5,$AP1200+7))="",0,IF(COUNTIF(INDIRECT(ADDRESS(($AN1200-1)*36+($AO1200-1)*12+6,COLUMN())):INDIRECT(ADDRESS(($AN1200-1)*36+($AO1200-1)*12+$AP1200+4,COLUMN())),INDIRECT(ADDRESS(($AN1200-1)*3+$AO1200+5,$AP1200+7)))&gt;=1,0,INDIRECT(ADDRESS(($AN1200-1)*3+$AO1200+5,$AP1200+7)))))</f>
        <v>0</v>
      </c>
      <c r="AR1200" s="468">
        <f ca="1">COUNTIF(INDIRECT("H"&amp;(ROW()+12*(($AN1200-1)*3+$AO1200)-ROW())/12+5):INDIRECT("S"&amp;(ROW()+12*(($AN1200-1)*3+$AO1200)-ROW())/12+5),AQ1200)</f>
        <v>0</v>
      </c>
      <c r="AS1200" s="476">
        <f ca="1">IF($AP1200=1,IF(INDIRECT(ADDRESS(($AN1200-1)*3+$AO1200+5,$AP1200+20))="",0,INDIRECT(ADDRESS(($AN1200-1)*3+$AO1200+5,$AP1200+20))),IF(INDIRECT(ADDRESS(($AN1200-1)*3+$AO1200+5,$AP1200+20))="",0,IF(COUNTIF(INDIRECT(ADDRESS(($AN1200-1)*36+($AO1200-1)*12+6,COLUMN())):INDIRECT(ADDRESS(($AN1200-1)*36+($AO1200-1)*12+$AP1200+4,COLUMN())),INDIRECT(ADDRESS(($AN1200-1)*3+$AO1200+5,$AP1200+20)))&gt;=1,0,INDIRECT(ADDRESS(($AN1200-1)*3+$AO1200+5,$AP1200+20)))))</f>
        <v>0</v>
      </c>
      <c r="AT1200" s="468">
        <f ca="1">COUNTIF(INDIRECT("U"&amp;(ROW()+12*(($AN1200-1)*3+$AO1200)-ROW())/12+5):INDIRECT("AF"&amp;(ROW()+12*(($AN1200-1)*3+$AO1200)-ROW())/12+5),AS1200)</f>
        <v>0</v>
      </c>
      <c r="AU1200" s="468">
        <f ca="1">IF(AND(AQ1200+AS1200&gt;0,AR1200+AT1200&gt;0),COUNTIF(AU$6:AU1199,"&gt;0")+1,0)</f>
        <v>0</v>
      </c>
    </row>
    <row r="1201" spans="40:47" x14ac:dyDescent="0.15">
      <c r="AN1201" s="468">
        <v>34</v>
      </c>
      <c r="AO1201" s="468">
        <v>1</v>
      </c>
      <c r="AP1201" s="468">
        <v>8</v>
      </c>
      <c r="AQ1201" s="476">
        <f ca="1">IF($AP1201=1,IF(INDIRECT(ADDRESS(($AN1201-1)*3+$AO1201+5,$AP1201+7))="",0,INDIRECT(ADDRESS(($AN1201-1)*3+$AO1201+5,$AP1201+7))),IF(INDIRECT(ADDRESS(($AN1201-1)*3+$AO1201+5,$AP1201+7))="",0,IF(COUNTIF(INDIRECT(ADDRESS(($AN1201-1)*36+($AO1201-1)*12+6,COLUMN())):INDIRECT(ADDRESS(($AN1201-1)*36+($AO1201-1)*12+$AP1201+4,COLUMN())),INDIRECT(ADDRESS(($AN1201-1)*3+$AO1201+5,$AP1201+7)))&gt;=1,0,INDIRECT(ADDRESS(($AN1201-1)*3+$AO1201+5,$AP1201+7)))))</f>
        <v>0</v>
      </c>
      <c r="AR1201" s="468">
        <f ca="1">COUNTIF(INDIRECT("H"&amp;(ROW()+12*(($AN1201-1)*3+$AO1201)-ROW())/12+5):INDIRECT("S"&amp;(ROW()+12*(($AN1201-1)*3+$AO1201)-ROW())/12+5),AQ1201)</f>
        <v>0</v>
      </c>
      <c r="AS1201" s="476">
        <f ca="1">IF($AP1201=1,IF(INDIRECT(ADDRESS(($AN1201-1)*3+$AO1201+5,$AP1201+20))="",0,INDIRECT(ADDRESS(($AN1201-1)*3+$AO1201+5,$AP1201+20))),IF(INDIRECT(ADDRESS(($AN1201-1)*3+$AO1201+5,$AP1201+20))="",0,IF(COUNTIF(INDIRECT(ADDRESS(($AN1201-1)*36+($AO1201-1)*12+6,COLUMN())):INDIRECT(ADDRESS(($AN1201-1)*36+($AO1201-1)*12+$AP1201+4,COLUMN())),INDIRECT(ADDRESS(($AN1201-1)*3+$AO1201+5,$AP1201+20)))&gt;=1,0,INDIRECT(ADDRESS(($AN1201-1)*3+$AO1201+5,$AP1201+20)))))</f>
        <v>0</v>
      </c>
      <c r="AT1201" s="468">
        <f ca="1">COUNTIF(INDIRECT("U"&amp;(ROW()+12*(($AN1201-1)*3+$AO1201)-ROW())/12+5):INDIRECT("AF"&amp;(ROW()+12*(($AN1201-1)*3+$AO1201)-ROW())/12+5),AS1201)</f>
        <v>0</v>
      </c>
      <c r="AU1201" s="468">
        <f ca="1">IF(AND(AQ1201+AS1201&gt;0,AR1201+AT1201&gt;0),COUNTIF(AU$6:AU1200,"&gt;0")+1,0)</f>
        <v>0</v>
      </c>
    </row>
    <row r="1202" spans="40:47" x14ac:dyDescent="0.15">
      <c r="AN1202" s="468">
        <v>34</v>
      </c>
      <c r="AO1202" s="468">
        <v>1</v>
      </c>
      <c r="AP1202" s="468">
        <v>9</v>
      </c>
      <c r="AQ1202" s="476">
        <f ca="1">IF($AP1202=1,IF(INDIRECT(ADDRESS(($AN1202-1)*3+$AO1202+5,$AP1202+7))="",0,INDIRECT(ADDRESS(($AN1202-1)*3+$AO1202+5,$AP1202+7))),IF(INDIRECT(ADDRESS(($AN1202-1)*3+$AO1202+5,$AP1202+7))="",0,IF(COUNTIF(INDIRECT(ADDRESS(($AN1202-1)*36+($AO1202-1)*12+6,COLUMN())):INDIRECT(ADDRESS(($AN1202-1)*36+($AO1202-1)*12+$AP1202+4,COLUMN())),INDIRECT(ADDRESS(($AN1202-1)*3+$AO1202+5,$AP1202+7)))&gt;=1,0,INDIRECT(ADDRESS(($AN1202-1)*3+$AO1202+5,$AP1202+7)))))</f>
        <v>0</v>
      </c>
      <c r="AR1202" s="468">
        <f ca="1">COUNTIF(INDIRECT("H"&amp;(ROW()+12*(($AN1202-1)*3+$AO1202)-ROW())/12+5):INDIRECT("S"&amp;(ROW()+12*(($AN1202-1)*3+$AO1202)-ROW())/12+5),AQ1202)</f>
        <v>0</v>
      </c>
      <c r="AS1202" s="476">
        <f ca="1">IF($AP1202=1,IF(INDIRECT(ADDRESS(($AN1202-1)*3+$AO1202+5,$AP1202+20))="",0,INDIRECT(ADDRESS(($AN1202-1)*3+$AO1202+5,$AP1202+20))),IF(INDIRECT(ADDRESS(($AN1202-1)*3+$AO1202+5,$AP1202+20))="",0,IF(COUNTIF(INDIRECT(ADDRESS(($AN1202-1)*36+($AO1202-1)*12+6,COLUMN())):INDIRECT(ADDRESS(($AN1202-1)*36+($AO1202-1)*12+$AP1202+4,COLUMN())),INDIRECT(ADDRESS(($AN1202-1)*3+$AO1202+5,$AP1202+20)))&gt;=1,0,INDIRECT(ADDRESS(($AN1202-1)*3+$AO1202+5,$AP1202+20)))))</f>
        <v>0</v>
      </c>
      <c r="AT1202" s="468">
        <f ca="1">COUNTIF(INDIRECT("U"&amp;(ROW()+12*(($AN1202-1)*3+$AO1202)-ROW())/12+5):INDIRECT("AF"&amp;(ROW()+12*(($AN1202-1)*3+$AO1202)-ROW())/12+5),AS1202)</f>
        <v>0</v>
      </c>
      <c r="AU1202" s="468">
        <f ca="1">IF(AND(AQ1202+AS1202&gt;0,AR1202+AT1202&gt;0),COUNTIF(AU$6:AU1201,"&gt;0")+1,0)</f>
        <v>0</v>
      </c>
    </row>
    <row r="1203" spans="40:47" x14ac:dyDescent="0.15">
      <c r="AN1203" s="468">
        <v>34</v>
      </c>
      <c r="AO1203" s="468">
        <v>1</v>
      </c>
      <c r="AP1203" s="468">
        <v>10</v>
      </c>
      <c r="AQ1203" s="476">
        <f ca="1">IF($AP1203=1,IF(INDIRECT(ADDRESS(($AN1203-1)*3+$AO1203+5,$AP1203+7))="",0,INDIRECT(ADDRESS(($AN1203-1)*3+$AO1203+5,$AP1203+7))),IF(INDIRECT(ADDRESS(($AN1203-1)*3+$AO1203+5,$AP1203+7))="",0,IF(COUNTIF(INDIRECT(ADDRESS(($AN1203-1)*36+($AO1203-1)*12+6,COLUMN())):INDIRECT(ADDRESS(($AN1203-1)*36+($AO1203-1)*12+$AP1203+4,COLUMN())),INDIRECT(ADDRESS(($AN1203-1)*3+$AO1203+5,$AP1203+7)))&gt;=1,0,INDIRECT(ADDRESS(($AN1203-1)*3+$AO1203+5,$AP1203+7)))))</f>
        <v>0</v>
      </c>
      <c r="AR1203" s="468">
        <f ca="1">COUNTIF(INDIRECT("H"&amp;(ROW()+12*(($AN1203-1)*3+$AO1203)-ROW())/12+5):INDIRECT("S"&amp;(ROW()+12*(($AN1203-1)*3+$AO1203)-ROW())/12+5),AQ1203)</f>
        <v>0</v>
      </c>
      <c r="AS1203" s="476">
        <f ca="1">IF($AP1203=1,IF(INDIRECT(ADDRESS(($AN1203-1)*3+$AO1203+5,$AP1203+20))="",0,INDIRECT(ADDRESS(($AN1203-1)*3+$AO1203+5,$AP1203+20))),IF(INDIRECT(ADDRESS(($AN1203-1)*3+$AO1203+5,$AP1203+20))="",0,IF(COUNTIF(INDIRECT(ADDRESS(($AN1203-1)*36+($AO1203-1)*12+6,COLUMN())):INDIRECT(ADDRESS(($AN1203-1)*36+($AO1203-1)*12+$AP1203+4,COLUMN())),INDIRECT(ADDRESS(($AN1203-1)*3+$AO1203+5,$AP1203+20)))&gt;=1,0,INDIRECT(ADDRESS(($AN1203-1)*3+$AO1203+5,$AP1203+20)))))</f>
        <v>0</v>
      </c>
      <c r="AT1203" s="468">
        <f ca="1">COUNTIF(INDIRECT("U"&amp;(ROW()+12*(($AN1203-1)*3+$AO1203)-ROW())/12+5):INDIRECT("AF"&amp;(ROW()+12*(($AN1203-1)*3+$AO1203)-ROW())/12+5),AS1203)</f>
        <v>0</v>
      </c>
      <c r="AU1203" s="468">
        <f ca="1">IF(AND(AQ1203+AS1203&gt;0,AR1203+AT1203&gt;0),COUNTIF(AU$6:AU1202,"&gt;0")+1,0)</f>
        <v>0</v>
      </c>
    </row>
    <row r="1204" spans="40:47" x14ac:dyDescent="0.15">
      <c r="AN1204" s="468">
        <v>34</v>
      </c>
      <c r="AO1204" s="468">
        <v>1</v>
      </c>
      <c r="AP1204" s="468">
        <v>11</v>
      </c>
      <c r="AQ1204" s="476">
        <f ca="1">IF($AP1204=1,IF(INDIRECT(ADDRESS(($AN1204-1)*3+$AO1204+5,$AP1204+7))="",0,INDIRECT(ADDRESS(($AN1204-1)*3+$AO1204+5,$AP1204+7))),IF(INDIRECT(ADDRESS(($AN1204-1)*3+$AO1204+5,$AP1204+7))="",0,IF(COUNTIF(INDIRECT(ADDRESS(($AN1204-1)*36+($AO1204-1)*12+6,COLUMN())):INDIRECT(ADDRESS(($AN1204-1)*36+($AO1204-1)*12+$AP1204+4,COLUMN())),INDIRECT(ADDRESS(($AN1204-1)*3+$AO1204+5,$AP1204+7)))&gt;=1,0,INDIRECT(ADDRESS(($AN1204-1)*3+$AO1204+5,$AP1204+7)))))</f>
        <v>0</v>
      </c>
      <c r="AR1204" s="468">
        <f ca="1">COUNTIF(INDIRECT("H"&amp;(ROW()+12*(($AN1204-1)*3+$AO1204)-ROW())/12+5):INDIRECT("S"&amp;(ROW()+12*(($AN1204-1)*3+$AO1204)-ROW())/12+5),AQ1204)</f>
        <v>0</v>
      </c>
      <c r="AS1204" s="476">
        <f ca="1">IF($AP1204=1,IF(INDIRECT(ADDRESS(($AN1204-1)*3+$AO1204+5,$AP1204+20))="",0,INDIRECT(ADDRESS(($AN1204-1)*3+$AO1204+5,$AP1204+20))),IF(INDIRECT(ADDRESS(($AN1204-1)*3+$AO1204+5,$AP1204+20))="",0,IF(COUNTIF(INDIRECT(ADDRESS(($AN1204-1)*36+($AO1204-1)*12+6,COLUMN())):INDIRECT(ADDRESS(($AN1204-1)*36+($AO1204-1)*12+$AP1204+4,COLUMN())),INDIRECT(ADDRESS(($AN1204-1)*3+$AO1204+5,$AP1204+20)))&gt;=1,0,INDIRECT(ADDRESS(($AN1204-1)*3+$AO1204+5,$AP1204+20)))))</f>
        <v>0</v>
      </c>
      <c r="AT1204" s="468">
        <f ca="1">COUNTIF(INDIRECT("U"&amp;(ROW()+12*(($AN1204-1)*3+$AO1204)-ROW())/12+5):INDIRECT("AF"&amp;(ROW()+12*(($AN1204-1)*3+$AO1204)-ROW())/12+5),AS1204)</f>
        <v>0</v>
      </c>
      <c r="AU1204" s="468">
        <f ca="1">IF(AND(AQ1204+AS1204&gt;0,AR1204+AT1204&gt;0),COUNTIF(AU$6:AU1203,"&gt;0")+1,0)</f>
        <v>0</v>
      </c>
    </row>
    <row r="1205" spans="40:47" x14ac:dyDescent="0.15">
      <c r="AN1205" s="468">
        <v>34</v>
      </c>
      <c r="AO1205" s="468">
        <v>1</v>
      </c>
      <c r="AP1205" s="468">
        <v>12</v>
      </c>
      <c r="AQ1205" s="476">
        <f ca="1">IF($AP1205=1,IF(INDIRECT(ADDRESS(($AN1205-1)*3+$AO1205+5,$AP1205+7))="",0,INDIRECT(ADDRESS(($AN1205-1)*3+$AO1205+5,$AP1205+7))),IF(INDIRECT(ADDRESS(($AN1205-1)*3+$AO1205+5,$AP1205+7))="",0,IF(COUNTIF(INDIRECT(ADDRESS(($AN1205-1)*36+($AO1205-1)*12+6,COLUMN())):INDIRECT(ADDRESS(($AN1205-1)*36+($AO1205-1)*12+$AP1205+4,COLUMN())),INDIRECT(ADDRESS(($AN1205-1)*3+$AO1205+5,$AP1205+7)))&gt;=1,0,INDIRECT(ADDRESS(($AN1205-1)*3+$AO1205+5,$AP1205+7)))))</f>
        <v>0</v>
      </c>
      <c r="AR1205" s="468">
        <f ca="1">COUNTIF(INDIRECT("H"&amp;(ROW()+12*(($AN1205-1)*3+$AO1205)-ROW())/12+5):INDIRECT("S"&amp;(ROW()+12*(($AN1205-1)*3+$AO1205)-ROW())/12+5),AQ1205)</f>
        <v>0</v>
      </c>
      <c r="AS1205" s="476">
        <f ca="1">IF($AP1205=1,IF(INDIRECT(ADDRESS(($AN1205-1)*3+$AO1205+5,$AP1205+20))="",0,INDIRECT(ADDRESS(($AN1205-1)*3+$AO1205+5,$AP1205+20))),IF(INDIRECT(ADDRESS(($AN1205-1)*3+$AO1205+5,$AP1205+20))="",0,IF(COUNTIF(INDIRECT(ADDRESS(($AN1205-1)*36+($AO1205-1)*12+6,COLUMN())):INDIRECT(ADDRESS(($AN1205-1)*36+($AO1205-1)*12+$AP1205+4,COLUMN())),INDIRECT(ADDRESS(($AN1205-1)*3+$AO1205+5,$AP1205+20)))&gt;=1,0,INDIRECT(ADDRESS(($AN1205-1)*3+$AO1205+5,$AP1205+20)))))</f>
        <v>0</v>
      </c>
      <c r="AT1205" s="468">
        <f ca="1">COUNTIF(INDIRECT("U"&amp;(ROW()+12*(($AN1205-1)*3+$AO1205)-ROW())/12+5):INDIRECT("AF"&amp;(ROW()+12*(($AN1205-1)*3+$AO1205)-ROW())/12+5),AS1205)</f>
        <v>0</v>
      </c>
      <c r="AU1205" s="468">
        <f ca="1">IF(AND(AQ1205+AS1205&gt;0,AR1205+AT1205&gt;0),COUNTIF(AU$6:AU1204,"&gt;0")+1,0)</f>
        <v>0</v>
      </c>
    </row>
    <row r="1206" spans="40:47" x14ac:dyDescent="0.15">
      <c r="AN1206" s="468">
        <v>34</v>
      </c>
      <c r="AO1206" s="468">
        <v>2</v>
      </c>
      <c r="AP1206" s="468">
        <v>1</v>
      </c>
      <c r="AQ1206" s="476">
        <f ca="1">IF($AP1206=1,IF(INDIRECT(ADDRESS(($AN1206-1)*3+$AO1206+5,$AP1206+7))="",0,INDIRECT(ADDRESS(($AN1206-1)*3+$AO1206+5,$AP1206+7))),IF(INDIRECT(ADDRESS(($AN1206-1)*3+$AO1206+5,$AP1206+7))="",0,IF(COUNTIF(INDIRECT(ADDRESS(($AN1206-1)*36+($AO1206-1)*12+6,COLUMN())):INDIRECT(ADDRESS(($AN1206-1)*36+($AO1206-1)*12+$AP1206+4,COLUMN())),INDIRECT(ADDRESS(($AN1206-1)*3+$AO1206+5,$AP1206+7)))&gt;=1,0,INDIRECT(ADDRESS(($AN1206-1)*3+$AO1206+5,$AP1206+7)))))</f>
        <v>0</v>
      </c>
      <c r="AR1206" s="468">
        <f ca="1">COUNTIF(INDIRECT("H"&amp;(ROW()+12*(($AN1206-1)*3+$AO1206)-ROW())/12+5):INDIRECT("S"&amp;(ROW()+12*(($AN1206-1)*3+$AO1206)-ROW())/12+5),AQ1206)</f>
        <v>0</v>
      </c>
      <c r="AS1206" s="476">
        <f ca="1">IF($AP1206=1,IF(INDIRECT(ADDRESS(($AN1206-1)*3+$AO1206+5,$AP1206+20))="",0,INDIRECT(ADDRESS(($AN1206-1)*3+$AO1206+5,$AP1206+20))),IF(INDIRECT(ADDRESS(($AN1206-1)*3+$AO1206+5,$AP1206+20))="",0,IF(COUNTIF(INDIRECT(ADDRESS(($AN1206-1)*36+($AO1206-1)*12+6,COLUMN())):INDIRECT(ADDRESS(($AN1206-1)*36+($AO1206-1)*12+$AP1206+4,COLUMN())),INDIRECT(ADDRESS(($AN1206-1)*3+$AO1206+5,$AP1206+20)))&gt;=1,0,INDIRECT(ADDRESS(($AN1206-1)*3+$AO1206+5,$AP1206+20)))))</f>
        <v>0</v>
      </c>
      <c r="AT1206" s="468">
        <f ca="1">COUNTIF(INDIRECT("U"&amp;(ROW()+12*(($AN1206-1)*3+$AO1206)-ROW())/12+5):INDIRECT("AF"&amp;(ROW()+12*(($AN1206-1)*3+$AO1206)-ROW())/12+5),AS1206)</f>
        <v>0</v>
      </c>
      <c r="AU1206" s="468">
        <f ca="1">IF(AND(AQ1206+AS1206&gt;0,AR1206+AT1206&gt;0),COUNTIF(AU$6:AU1205,"&gt;0")+1,0)</f>
        <v>0</v>
      </c>
    </row>
    <row r="1207" spans="40:47" x14ac:dyDescent="0.15">
      <c r="AN1207" s="468">
        <v>34</v>
      </c>
      <c r="AO1207" s="468">
        <v>2</v>
      </c>
      <c r="AP1207" s="468">
        <v>2</v>
      </c>
      <c r="AQ1207" s="476">
        <f ca="1">IF($AP1207=1,IF(INDIRECT(ADDRESS(($AN1207-1)*3+$AO1207+5,$AP1207+7))="",0,INDIRECT(ADDRESS(($AN1207-1)*3+$AO1207+5,$AP1207+7))),IF(INDIRECT(ADDRESS(($AN1207-1)*3+$AO1207+5,$AP1207+7))="",0,IF(COUNTIF(INDIRECT(ADDRESS(($AN1207-1)*36+($AO1207-1)*12+6,COLUMN())):INDIRECT(ADDRESS(($AN1207-1)*36+($AO1207-1)*12+$AP1207+4,COLUMN())),INDIRECT(ADDRESS(($AN1207-1)*3+$AO1207+5,$AP1207+7)))&gt;=1,0,INDIRECT(ADDRESS(($AN1207-1)*3+$AO1207+5,$AP1207+7)))))</f>
        <v>0</v>
      </c>
      <c r="AR1207" s="468">
        <f ca="1">COUNTIF(INDIRECT("H"&amp;(ROW()+12*(($AN1207-1)*3+$AO1207)-ROW())/12+5):INDIRECT("S"&amp;(ROW()+12*(($AN1207-1)*3+$AO1207)-ROW())/12+5),AQ1207)</f>
        <v>0</v>
      </c>
      <c r="AS1207" s="476">
        <f ca="1">IF($AP1207=1,IF(INDIRECT(ADDRESS(($AN1207-1)*3+$AO1207+5,$AP1207+20))="",0,INDIRECT(ADDRESS(($AN1207-1)*3+$AO1207+5,$AP1207+20))),IF(INDIRECT(ADDRESS(($AN1207-1)*3+$AO1207+5,$AP1207+20))="",0,IF(COUNTIF(INDIRECT(ADDRESS(($AN1207-1)*36+($AO1207-1)*12+6,COLUMN())):INDIRECT(ADDRESS(($AN1207-1)*36+($AO1207-1)*12+$AP1207+4,COLUMN())),INDIRECT(ADDRESS(($AN1207-1)*3+$AO1207+5,$AP1207+20)))&gt;=1,0,INDIRECT(ADDRESS(($AN1207-1)*3+$AO1207+5,$AP1207+20)))))</f>
        <v>0</v>
      </c>
      <c r="AT1207" s="468">
        <f ca="1">COUNTIF(INDIRECT("U"&amp;(ROW()+12*(($AN1207-1)*3+$AO1207)-ROW())/12+5):INDIRECT("AF"&amp;(ROW()+12*(($AN1207-1)*3+$AO1207)-ROW())/12+5),AS1207)</f>
        <v>0</v>
      </c>
      <c r="AU1207" s="468">
        <f ca="1">IF(AND(AQ1207+AS1207&gt;0,AR1207+AT1207&gt;0),COUNTIF(AU$6:AU1206,"&gt;0")+1,0)</f>
        <v>0</v>
      </c>
    </row>
    <row r="1208" spans="40:47" x14ac:dyDescent="0.15">
      <c r="AN1208" s="468">
        <v>34</v>
      </c>
      <c r="AO1208" s="468">
        <v>2</v>
      </c>
      <c r="AP1208" s="468">
        <v>3</v>
      </c>
      <c r="AQ1208" s="476">
        <f ca="1">IF($AP1208=1,IF(INDIRECT(ADDRESS(($AN1208-1)*3+$AO1208+5,$AP1208+7))="",0,INDIRECT(ADDRESS(($AN1208-1)*3+$AO1208+5,$AP1208+7))),IF(INDIRECT(ADDRESS(($AN1208-1)*3+$AO1208+5,$AP1208+7))="",0,IF(COUNTIF(INDIRECT(ADDRESS(($AN1208-1)*36+($AO1208-1)*12+6,COLUMN())):INDIRECT(ADDRESS(($AN1208-1)*36+($AO1208-1)*12+$AP1208+4,COLUMN())),INDIRECT(ADDRESS(($AN1208-1)*3+$AO1208+5,$AP1208+7)))&gt;=1,0,INDIRECT(ADDRESS(($AN1208-1)*3+$AO1208+5,$AP1208+7)))))</f>
        <v>0</v>
      </c>
      <c r="AR1208" s="468">
        <f ca="1">COUNTIF(INDIRECT("H"&amp;(ROW()+12*(($AN1208-1)*3+$AO1208)-ROW())/12+5):INDIRECT("S"&amp;(ROW()+12*(($AN1208-1)*3+$AO1208)-ROW())/12+5),AQ1208)</f>
        <v>0</v>
      </c>
      <c r="AS1208" s="476">
        <f ca="1">IF($AP1208=1,IF(INDIRECT(ADDRESS(($AN1208-1)*3+$AO1208+5,$AP1208+20))="",0,INDIRECT(ADDRESS(($AN1208-1)*3+$AO1208+5,$AP1208+20))),IF(INDIRECT(ADDRESS(($AN1208-1)*3+$AO1208+5,$AP1208+20))="",0,IF(COUNTIF(INDIRECT(ADDRESS(($AN1208-1)*36+($AO1208-1)*12+6,COLUMN())):INDIRECT(ADDRESS(($AN1208-1)*36+($AO1208-1)*12+$AP1208+4,COLUMN())),INDIRECT(ADDRESS(($AN1208-1)*3+$AO1208+5,$AP1208+20)))&gt;=1,0,INDIRECT(ADDRESS(($AN1208-1)*3+$AO1208+5,$AP1208+20)))))</f>
        <v>0</v>
      </c>
      <c r="AT1208" s="468">
        <f ca="1">COUNTIF(INDIRECT("U"&amp;(ROW()+12*(($AN1208-1)*3+$AO1208)-ROW())/12+5):INDIRECT("AF"&amp;(ROW()+12*(($AN1208-1)*3+$AO1208)-ROW())/12+5),AS1208)</f>
        <v>0</v>
      </c>
      <c r="AU1208" s="468">
        <f ca="1">IF(AND(AQ1208+AS1208&gt;0,AR1208+AT1208&gt;0),COUNTIF(AU$6:AU1207,"&gt;0")+1,0)</f>
        <v>0</v>
      </c>
    </row>
    <row r="1209" spans="40:47" x14ac:dyDescent="0.15">
      <c r="AN1209" s="468">
        <v>34</v>
      </c>
      <c r="AO1209" s="468">
        <v>2</v>
      </c>
      <c r="AP1209" s="468">
        <v>4</v>
      </c>
      <c r="AQ1209" s="476">
        <f ca="1">IF($AP1209=1,IF(INDIRECT(ADDRESS(($AN1209-1)*3+$AO1209+5,$AP1209+7))="",0,INDIRECT(ADDRESS(($AN1209-1)*3+$AO1209+5,$AP1209+7))),IF(INDIRECT(ADDRESS(($AN1209-1)*3+$AO1209+5,$AP1209+7))="",0,IF(COUNTIF(INDIRECT(ADDRESS(($AN1209-1)*36+($AO1209-1)*12+6,COLUMN())):INDIRECT(ADDRESS(($AN1209-1)*36+($AO1209-1)*12+$AP1209+4,COLUMN())),INDIRECT(ADDRESS(($AN1209-1)*3+$AO1209+5,$AP1209+7)))&gt;=1,0,INDIRECT(ADDRESS(($AN1209-1)*3+$AO1209+5,$AP1209+7)))))</f>
        <v>0</v>
      </c>
      <c r="AR1209" s="468">
        <f ca="1">COUNTIF(INDIRECT("H"&amp;(ROW()+12*(($AN1209-1)*3+$AO1209)-ROW())/12+5):INDIRECT("S"&amp;(ROW()+12*(($AN1209-1)*3+$AO1209)-ROW())/12+5),AQ1209)</f>
        <v>0</v>
      </c>
      <c r="AS1209" s="476">
        <f ca="1">IF($AP1209=1,IF(INDIRECT(ADDRESS(($AN1209-1)*3+$AO1209+5,$AP1209+20))="",0,INDIRECT(ADDRESS(($AN1209-1)*3+$AO1209+5,$AP1209+20))),IF(INDIRECT(ADDRESS(($AN1209-1)*3+$AO1209+5,$AP1209+20))="",0,IF(COUNTIF(INDIRECT(ADDRESS(($AN1209-1)*36+($AO1209-1)*12+6,COLUMN())):INDIRECT(ADDRESS(($AN1209-1)*36+($AO1209-1)*12+$AP1209+4,COLUMN())),INDIRECT(ADDRESS(($AN1209-1)*3+$AO1209+5,$AP1209+20)))&gt;=1,0,INDIRECT(ADDRESS(($AN1209-1)*3+$AO1209+5,$AP1209+20)))))</f>
        <v>0</v>
      </c>
      <c r="AT1209" s="468">
        <f ca="1">COUNTIF(INDIRECT("U"&amp;(ROW()+12*(($AN1209-1)*3+$AO1209)-ROW())/12+5):INDIRECT("AF"&amp;(ROW()+12*(($AN1209-1)*3+$AO1209)-ROW())/12+5),AS1209)</f>
        <v>0</v>
      </c>
      <c r="AU1209" s="468">
        <f ca="1">IF(AND(AQ1209+AS1209&gt;0,AR1209+AT1209&gt;0),COUNTIF(AU$6:AU1208,"&gt;0")+1,0)</f>
        <v>0</v>
      </c>
    </row>
    <row r="1210" spans="40:47" x14ac:dyDescent="0.15">
      <c r="AN1210" s="468">
        <v>34</v>
      </c>
      <c r="AO1210" s="468">
        <v>2</v>
      </c>
      <c r="AP1210" s="468">
        <v>5</v>
      </c>
      <c r="AQ1210" s="476">
        <f ca="1">IF($AP1210=1,IF(INDIRECT(ADDRESS(($AN1210-1)*3+$AO1210+5,$AP1210+7))="",0,INDIRECT(ADDRESS(($AN1210-1)*3+$AO1210+5,$AP1210+7))),IF(INDIRECT(ADDRESS(($AN1210-1)*3+$AO1210+5,$AP1210+7))="",0,IF(COUNTIF(INDIRECT(ADDRESS(($AN1210-1)*36+($AO1210-1)*12+6,COLUMN())):INDIRECT(ADDRESS(($AN1210-1)*36+($AO1210-1)*12+$AP1210+4,COLUMN())),INDIRECT(ADDRESS(($AN1210-1)*3+$AO1210+5,$AP1210+7)))&gt;=1,0,INDIRECT(ADDRESS(($AN1210-1)*3+$AO1210+5,$AP1210+7)))))</f>
        <v>0</v>
      </c>
      <c r="AR1210" s="468">
        <f ca="1">COUNTIF(INDIRECT("H"&amp;(ROW()+12*(($AN1210-1)*3+$AO1210)-ROW())/12+5):INDIRECT("S"&amp;(ROW()+12*(($AN1210-1)*3+$AO1210)-ROW())/12+5),AQ1210)</f>
        <v>0</v>
      </c>
      <c r="AS1210" s="476">
        <f ca="1">IF($AP1210=1,IF(INDIRECT(ADDRESS(($AN1210-1)*3+$AO1210+5,$AP1210+20))="",0,INDIRECT(ADDRESS(($AN1210-1)*3+$AO1210+5,$AP1210+20))),IF(INDIRECT(ADDRESS(($AN1210-1)*3+$AO1210+5,$AP1210+20))="",0,IF(COUNTIF(INDIRECT(ADDRESS(($AN1210-1)*36+($AO1210-1)*12+6,COLUMN())):INDIRECT(ADDRESS(($AN1210-1)*36+($AO1210-1)*12+$AP1210+4,COLUMN())),INDIRECT(ADDRESS(($AN1210-1)*3+$AO1210+5,$AP1210+20)))&gt;=1,0,INDIRECT(ADDRESS(($AN1210-1)*3+$AO1210+5,$AP1210+20)))))</f>
        <v>0</v>
      </c>
      <c r="AT1210" s="468">
        <f ca="1">COUNTIF(INDIRECT("U"&amp;(ROW()+12*(($AN1210-1)*3+$AO1210)-ROW())/12+5):INDIRECT("AF"&amp;(ROW()+12*(($AN1210-1)*3+$AO1210)-ROW())/12+5),AS1210)</f>
        <v>0</v>
      </c>
      <c r="AU1210" s="468">
        <f ca="1">IF(AND(AQ1210+AS1210&gt;0,AR1210+AT1210&gt;0),COUNTIF(AU$6:AU1209,"&gt;0")+1,0)</f>
        <v>0</v>
      </c>
    </row>
    <row r="1211" spans="40:47" x14ac:dyDescent="0.15">
      <c r="AN1211" s="468">
        <v>34</v>
      </c>
      <c r="AO1211" s="468">
        <v>2</v>
      </c>
      <c r="AP1211" s="468">
        <v>6</v>
      </c>
      <c r="AQ1211" s="476">
        <f ca="1">IF($AP1211=1,IF(INDIRECT(ADDRESS(($AN1211-1)*3+$AO1211+5,$AP1211+7))="",0,INDIRECT(ADDRESS(($AN1211-1)*3+$AO1211+5,$AP1211+7))),IF(INDIRECT(ADDRESS(($AN1211-1)*3+$AO1211+5,$AP1211+7))="",0,IF(COUNTIF(INDIRECT(ADDRESS(($AN1211-1)*36+($AO1211-1)*12+6,COLUMN())):INDIRECT(ADDRESS(($AN1211-1)*36+($AO1211-1)*12+$AP1211+4,COLUMN())),INDIRECT(ADDRESS(($AN1211-1)*3+$AO1211+5,$AP1211+7)))&gt;=1,0,INDIRECT(ADDRESS(($AN1211-1)*3+$AO1211+5,$AP1211+7)))))</f>
        <v>0</v>
      </c>
      <c r="AR1211" s="468">
        <f ca="1">COUNTIF(INDIRECT("H"&amp;(ROW()+12*(($AN1211-1)*3+$AO1211)-ROW())/12+5):INDIRECT("S"&amp;(ROW()+12*(($AN1211-1)*3+$AO1211)-ROW())/12+5),AQ1211)</f>
        <v>0</v>
      </c>
      <c r="AS1211" s="476">
        <f ca="1">IF($AP1211=1,IF(INDIRECT(ADDRESS(($AN1211-1)*3+$AO1211+5,$AP1211+20))="",0,INDIRECT(ADDRESS(($AN1211-1)*3+$AO1211+5,$AP1211+20))),IF(INDIRECT(ADDRESS(($AN1211-1)*3+$AO1211+5,$AP1211+20))="",0,IF(COUNTIF(INDIRECT(ADDRESS(($AN1211-1)*36+($AO1211-1)*12+6,COLUMN())):INDIRECT(ADDRESS(($AN1211-1)*36+($AO1211-1)*12+$AP1211+4,COLUMN())),INDIRECT(ADDRESS(($AN1211-1)*3+$AO1211+5,$AP1211+20)))&gt;=1,0,INDIRECT(ADDRESS(($AN1211-1)*3+$AO1211+5,$AP1211+20)))))</f>
        <v>0</v>
      </c>
      <c r="AT1211" s="468">
        <f ca="1">COUNTIF(INDIRECT("U"&amp;(ROW()+12*(($AN1211-1)*3+$AO1211)-ROW())/12+5):INDIRECT("AF"&amp;(ROW()+12*(($AN1211-1)*3+$AO1211)-ROW())/12+5),AS1211)</f>
        <v>0</v>
      </c>
      <c r="AU1211" s="468">
        <f ca="1">IF(AND(AQ1211+AS1211&gt;0,AR1211+AT1211&gt;0),COUNTIF(AU$6:AU1210,"&gt;0")+1,0)</f>
        <v>0</v>
      </c>
    </row>
    <row r="1212" spans="40:47" x14ac:dyDescent="0.15">
      <c r="AN1212" s="468">
        <v>34</v>
      </c>
      <c r="AO1212" s="468">
        <v>2</v>
      </c>
      <c r="AP1212" s="468">
        <v>7</v>
      </c>
      <c r="AQ1212" s="476">
        <f ca="1">IF($AP1212=1,IF(INDIRECT(ADDRESS(($AN1212-1)*3+$AO1212+5,$AP1212+7))="",0,INDIRECT(ADDRESS(($AN1212-1)*3+$AO1212+5,$AP1212+7))),IF(INDIRECT(ADDRESS(($AN1212-1)*3+$AO1212+5,$AP1212+7))="",0,IF(COUNTIF(INDIRECT(ADDRESS(($AN1212-1)*36+($AO1212-1)*12+6,COLUMN())):INDIRECT(ADDRESS(($AN1212-1)*36+($AO1212-1)*12+$AP1212+4,COLUMN())),INDIRECT(ADDRESS(($AN1212-1)*3+$AO1212+5,$AP1212+7)))&gt;=1,0,INDIRECT(ADDRESS(($AN1212-1)*3+$AO1212+5,$AP1212+7)))))</f>
        <v>0</v>
      </c>
      <c r="AR1212" s="468">
        <f ca="1">COUNTIF(INDIRECT("H"&amp;(ROW()+12*(($AN1212-1)*3+$AO1212)-ROW())/12+5):INDIRECT("S"&amp;(ROW()+12*(($AN1212-1)*3+$AO1212)-ROW())/12+5),AQ1212)</f>
        <v>0</v>
      </c>
      <c r="AS1212" s="476">
        <f ca="1">IF($AP1212=1,IF(INDIRECT(ADDRESS(($AN1212-1)*3+$AO1212+5,$AP1212+20))="",0,INDIRECT(ADDRESS(($AN1212-1)*3+$AO1212+5,$AP1212+20))),IF(INDIRECT(ADDRESS(($AN1212-1)*3+$AO1212+5,$AP1212+20))="",0,IF(COUNTIF(INDIRECT(ADDRESS(($AN1212-1)*36+($AO1212-1)*12+6,COLUMN())):INDIRECT(ADDRESS(($AN1212-1)*36+($AO1212-1)*12+$AP1212+4,COLUMN())),INDIRECT(ADDRESS(($AN1212-1)*3+$AO1212+5,$AP1212+20)))&gt;=1,0,INDIRECT(ADDRESS(($AN1212-1)*3+$AO1212+5,$AP1212+20)))))</f>
        <v>0</v>
      </c>
      <c r="AT1212" s="468">
        <f ca="1">COUNTIF(INDIRECT("U"&amp;(ROW()+12*(($AN1212-1)*3+$AO1212)-ROW())/12+5):INDIRECT("AF"&amp;(ROW()+12*(($AN1212-1)*3+$AO1212)-ROW())/12+5),AS1212)</f>
        <v>0</v>
      </c>
      <c r="AU1212" s="468">
        <f ca="1">IF(AND(AQ1212+AS1212&gt;0,AR1212+AT1212&gt;0),COUNTIF(AU$6:AU1211,"&gt;0")+1,0)</f>
        <v>0</v>
      </c>
    </row>
    <row r="1213" spans="40:47" x14ac:dyDescent="0.15">
      <c r="AN1213" s="468">
        <v>34</v>
      </c>
      <c r="AO1213" s="468">
        <v>2</v>
      </c>
      <c r="AP1213" s="468">
        <v>8</v>
      </c>
      <c r="AQ1213" s="476">
        <f ca="1">IF($AP1213=1,IF(INDIRECT(ADDRESS(($AN1213-1)*3+$AO1213+5,$AP1213+7))="",0,INDIRECT(ADDRESS(($AN1213-1)*3+$AO1213+5,$AP1213+7))),IF(INDIRECT(ADDRESS(($AN1213-1)*3+$AO1213+5,$AP1213+7))="",0,IF(COUNTIF(INDIRECT(ADDRESS(($AN1213-1)*36+($AO1213-1)*12+6,COLUMN())):INDIRECT(ADDRESS(($AN1213-1)*36+($AO1213-1)*12+$AP1213+4,COLUMN())),INDIRECT(ADDRESS(($AN1213-1)*3+$AO1213+5,$AP1213+7)))&gt;=1,0,INDIRECT(ADDRESS(($AN1213-1)*3+$AO1213+5,$AP1213+7)))))</f>
        <v>0</v>
      </c>
      <c r="AR1213" s="468">
        <f ca="1">COUNTIF(INDIRECT("H"&amp;(ROW()+12*(($AN1213-1)*3+$AO1213)-ROW())/12+5):INDIRECT("S"&amp;(ROW()+12*(($AN1213-1)*3+$AO1213)-ROW())/12+5),AQ1213)</f>
        <v>0</v>
      </c>
      <c r="AS1213" s="476">
        <f ca="1">IF($AP1213=1,IF(INDIRECT(ADDRESS(($AN1213-1)*3+$AO1213+5,$AP1213+20))="",0,INDIRECT(ADDRESS(($AN1213-1)*3+$AO1213+5,$AP1213+20))),IF(INDIRECT(ADDRESS(($AN1213-1)*3+$AO1213+5,$AP1213+20))="",0,IF(COUNTIF(INDIRECT(ADDRESS(($AN1213-1)*36+($AO1213-1)*12+6,COLUMN())):INDIRECT(ADDRESS(($AN1213-1)*36+($AO1213-1)*12+$AP1213+4,COLUMN())),INDIRECT(ADDRESS(($AN1213-1)*3+$AO1213+5,$AP1213+20)))&gt;=1,0,INDIRECT(ADDRESS(($AN1213-1)*3+$AO1213+5,$AP1213+20)))))</f>
        <v>0</v>
      </c>
      <c r="AT1213" s="468">
        <f ca="1">COUNTIF(INDIRECT("U"&amp;(ROW()+12*(($AN1213-1)*3+$AO1213)-ROW())/12+5):INDIRECT("AF"&amp;(ROW()+12*(($AN1213-1)*3+$AO1213)-ROW())/12+5),AS1213)</f>
        <v>0</v>
      </c>
      <c r="AU1213" s="468">
        <f ca="1">IF(AND(AQ1213+AS1213&gt;0,AR1213+AT1213&gt;0),COUNTIF(AU$6:AU1212,"&gt;0")+1,0)</f>
        <v>0</v>
      </c>
    </row>
    <row r="1214" spans="40:47" x14ac:dyDescent="0.15">
      <c r="AN1214" s="468">
        <v>34</v>
      </c>
      <c r="AO1214" s="468">
        <v>2</v>
      </c>
      <c r="AP1214" s="468">
        <v>9</v>
      </c>
      <c r="AQ1214" s="476">
        <f ca="1">IF($AP1214=1,IF(INDIRECT(ADDRESS(($AN1214-1)*3+$AO1214+5,$AP1214+7))="",0,INDIRECT(ADDRESS(($AN1214-1)*3+$AO1214+5,$AP1214+7))),IF(INDIRECT(ADDRESS(($AN1214-1)*3+$AO1214+5,$AP1214+7))="",0,IF(COUNTIF(INDIRECT(ADDRESS(($AN1214-1)*36+($AO1214-1)*12+6,COLUMN())):INDIRECT(ADDRESS(($AN1214-1)*36+($AO1214-1)*12+$AP1214+4,COLUMN())),INDIRECT(ADDRESS(($AN1214-1)*3+$AO1214+5,$AP1214+7)))&gt;=1,0,INDIRECT(ADDRESS(($AN1214-1)*3+$AO1214+5,$AP1214+7)))))</f>
        <v>0</v>
      </c>
      <c r="AR1214" s="468">
        <f ca="1">COUNTIF(INDIRECT("H"&amp;(ROW()+12*(($AN1214-1)*3+$AO1214)-ROW())/12+5):INDIRECT("S"&amp;(ROW()+12*(($AN1214-1)*3+$AO1214)-ROW())/12+5),AQ1214)</f>
        <v>0</v>
      </c>
      <c r="AS1214" s="476">
        <f ca="1">IF($AP1214=1,IF(INDIRECT(ADDRESS(($AN1214-1)*3+$AO1214+5,$AP1214+20))="",0,INDIRECT(ADDRESS(($AN1214-1)*3+$AO1214+5,$AP1214+20))),IF(INDIRECT(ADDRESS(($AN1214-1)*3+$AO1214+5,$AP1214+20))="",0,IF(COUNTIF(INDIRECT(ADDRESS(($AN1214-1)*36+($AO1214-1)*12+6,COLUMN())):INDIRECT(ADDRESS(($AN1214-1)*36+($AO1214-1)*12+$AP1214+4,COLUMN())),INDIRECT(ADDRESS(($AN1214-1)*3+$AO1214+5,$AP1214+20)))&gt;=1,0,INDIRECT(ADDRESS(($AN1214-1)*3+$AO1214+5,$AP1214+20)))))</f>
        <v>0</v>
      </c>
      <c r="AT1214" s="468">
        <f ca="1">COUNTIF(INDIRECT("U"&amp;(ROW()+12*(($AN1214-1)*3+$AO1214)-ROW())/12+5):INDIRECT("AF"&amp;(ROW()+12*(($AN1214-1)*3+$AO1214)-ROW())/12+5),AS1214)</f>
        <v>0</v>
      </c>
      <c r="AU1214" s="468">
        <f ca="1">IF(AND(AQ1214+AS1214&gt;0,AR1214+AT1214&gt;0),COUNTIF(AU$6:AU1213,"&gt;0")+1,0)</f>
        <v>0</v>
      </c>
    </row>
    <row r="1215" spans="40:47" x14ac:dyDescent="0.15">
      <c r="AN1215" s="468">
        <v>34</v>
      </c>
      <c r="AO1215" s="468">
        <v>2</v>
      </c>
      <c r="AP1215" s="468">
        <v>10</v>
      </c>
      <c r="AQ1215" s="476">
        <f ca="1">IF($AP1215=1,IF(INDIRECT(ADDRESS(($AN1215-1)*3+$AO1215+5,$AP1215+7))="",0,INDIRECT(ADDRESS(($AN1215-1)*3+$AO1215+5,$AP1215+7))),IF(INDIRECT(ADDRESS(($AN1215-1)*3+$AO1215+5,$AP1215+7))="",0,IF(COUNTIF(INDIRECT(ADDRESS(($AN1215-1)*36+($AO1215-1)*12+6,COLUMN())):INDIRECT(ADDRESS(($AN1215-1)*36+($AO1215-1)*12+$AP1215+4,COLUMN())),INDIRECT(ADDRESS(($AN1215-1)*3+$AO1215+5,$AP1215+7)))&gt;=1,0,INDIRECT(ADDRESS(($AN1215-1)*3+$AO1215+5,$AP1215+7)))))</f>
        <v>0</v>
      </c>
      <c r="AR1215" s="468">
        <f ca="1">COUNTIF(INDIRECT("H"&amp;(ROW()+12*(($AN1215-1)*3+$AO1215)-ROW())/12+5):INDIRECT("S"&amp;(ROW()+12*(($AN1215-1)*3+$AO1215)-ROW())/12+5),AQ1215)</f>
        <v>0</v>
      </c>
      <c r="AS1215" s="476">
        <f ca="1">IF($AP1215=1,IF(INDIRECT(ADDRESS(($AN1215-1)*3+$AO1215+5,$AP1215+20))="",0,INDIRECT(ADDRESS(($AN1215-1)*3+$AO1215+5,$AP1215+20))),IF(INDIRECT(ADDRESS(($AN1215-1)*3+$AO1215+5,$AP1215+20))="",0,IF(COUNTIF(INDIRECT(ADDRESS(($AN1215-1)*36+($AO1215-1)*12+6,COLUMN())):INDIRECT(ADDRESS(($AN1215-1)*36+($AO1215-1)*12+$AP1215+4,COLUMN())),INDIRECT(ADDRESS(($AN1215-1)*3+$AO1215+5,$AP1215+20)))&gt;=1,0,INDIRECT(ADDRESS(($AN1215-1)*3+$AO1215+5,$AP1215+20)))))</f>
        <v>0</v>
      </c>
      <c r="AT1215" s="468">
        <f ca="1">COUNTIF(INDIRECT("U"&amp;(ROW()+12*(($AN1215-1)*3+$AO1215)-ROW())/12+5):INDIRECT("AF"&amp;(ROW()+12*(($AN1215-1)*3+$AO1215)-ROW())/12+5),AS1215)</f>
        <v>0</v>
      </c>
      <c r="AU1215" s="468">
        <f ca="1">IF(AND(AQ1215+AS1215&gt;0,AR1215+AT1215&gt;0),COUNTIF(AU$6:AU1214,"&gt;0")+1,0)</f>
        <v>0</v>
      </c>
    </row>
    <row r="1216" spans="40:47" x14ac:dyDescent="0.15">
      <c r="AN1216" s="468">
        <v>34</v>
      </c>
      <c r="AO1216" s="468">
        <v>2</v>
      </c>
      <c r="AP1216" s="468">
        <v>11</v>
      </c>
      <c r="AQ1216" s="476">
        <f ca="1">IF($AP1216=1,IF(INDIRECT(ADDRESS(($AN1216-1)*3+$AO1216+5,$AP1216+7))="",0,INDIRECT(ADDRESS(($AN1216-1)*3+$AO1216+5,$AP1216+7))),IF(INDIRECT(ADDRESS(($AN1216-1)*3+$AO1216+5,$AP1216+7))="",0,IF(COUNTIF(INDIRECT(ADDRESS(($AN1216-1)*36+($AO1216-1)*12+6,COLUMN())):INDIRECT(ADDRESS(($AN1216-1)*36+($AO1216-1)*12+$AP1216+4,COLUMN())),INDIRECT(ADDRESS(($AN1216-1)*3+$AO1216+5,$AP1216+7)))&gt;=1,0,INDIRECT(ADDRESS(($AN1216-1)*3+$AO1216+5,$AP1216+7)))))</f>
        <v>0</v>
      </c>
      <c r="AR1216" s="468">
        <f ca="1">COUNTIF(INDIRECT("H"&amp;(ROW()+12*(($AN1216-1)*3+$AO1216)-ROW())/12+5):INDIRECT("S"&amp;(ROW()+12*(($AN1216-1)*3+$AO1216)-ROW())/12+5),AQ1216)</f>
        <v>0</v>
      </c>
      <c r="AS1216" s="476">
        <f ca="1">IF($AP1216=1,IF(INDIRECT(ADDRESS(($AN1216-1)*3+$AO1216+5,$AP1216+20))="",0,INDIRECT(ADDRESS(($AN1216-1)*3+$AO1216+5,$AP1216+20))),IF(INDIRECT(ADDRESS(($AN1216-1)*3+$AO1216+5,$AP1216+20))="",0,IF(COUNTIF(INDIRECT(ADDRESS(($AN1216-1)*36+($AO1216-1)*12+6,COLUMN())):INDIRECT(ADDRESS(($AN1216-1)*36+($AO1216-1)*12+$AP1216+4,COLUMN())),INDIRECT(ADDRESS(($AN1216-1)*3+$AO1216+5,$AP1216+20)))&gt;=1,0,INDIRECT(ADDRESS(($AN1216-1)*3+$AO1216+5,$AP1216+20)))))</f>
        <v>0</v>
      </c>
      <c r="AT1216" s="468">
        <f ca="1">COUNTIF(INDIRECT("U"&amp;(ROW()+12*(($AN1216-1)*3+$AO1216)-ROW())/12+5):INDIRECT("AF"&amp;(ROW()+12*(($AN1216-1)*3+$AO1216)-ROW())/12+5),AS1216)</f>
        <v>0</v>
      </c>
      <c r="AU1216" s="468">
        <f ca="1">IF(AND(AQ1216+AS1216&gt;0,AR1216+AT1216&gt;0),COUNTIF(AU$6:AU1215,"&gt;0")+1,0)</f>
        <v>0</v>
      </c>
    </row>
    <row r="1217" spans="40:47" x14ac:dyDescent="0.15">
      <c r="AN1217" s="468">
        <v>34</v>
      </c>
      <c r="AO1217" s="468">
        <v>2</v>
      </c>
      <c r="AP1217" s="468">
        <v>12</v>
      </c>
      <c r="AQ1217" s="476">
        <f ca="1">IF($AP1217=1,IF(INDIRECT(ADDRESS(($AN1217-1)*3+$AO1217+5,$AP1217+7))="",0,INDIRECT(ADDRESS(($AN1217-1)*3+$AO1217+5,$AP1217+7))),IF(INDIRECT(ADDRESS(($AN1217-1)*3+$AO1217+5,$AP1217+7))="",0,IF(COUNTIF(INDIRECT(ADDRESS(($AN1217-1)*36+($AO1217-1)*12+6,COLUMN())):INDIRECT(ADDRESS(($AN1217-1)*36+($AO1217-1)*12+$AP1217+4,COLUMN())),INDIRECT(ADDRESS(($AN1217-1)*3+$AO1217+5,$AP1217+7)))&gt;=1,0,INDIRECT(ADDRESS(($AN1217-1)*3+$AO1217+5,$AP1217+7)))))</f>
        <v>0</v>
      </c>
      <c r="AR1217" s="468">
        <f ca="1">COUNTIF(INDIRECT("H"&amp;(ROW()+12*(($AN1217-1)*3+$AO1217)-ROW())/12+5):INDIRECT("S"&amp;(ROW()+12*(($AN1217-1)*3+$AO1217)-ROW())/12+5),AQ1217)</f>
        <v>0</v>
      </c>
      <c r="AS1217" s="476">
        <f ca="1">IF($AP1217=1,IF(INDIRECT(ADDRESS(($AN1217-1)*3+$AO1217+5,$AP1217+20))="",0,INDIRECT(ADDRESS(($AN1217-1)*3+$AO1217+5,$AP1217+20))),IF(INDIRECT(ADDRESS(($AN1217-1)*3+$AO1217+5,$AP1217+20))="",0,IF(COUNTIF(INDIRECT(ADDRESS(($AN1217-1)*36+($AO1217-1)*12+6,COLUMN())):INDIRECT(ADDRESS(($AN1217-1)*36+($AO1217-1)*12+$AP1217+4,COLUMN())),INDIRECT(ADDRESS(($AN1217-1)*3+$AO1217+5,$AP1217+20)))&gt;=1,0,INDIRECT(ADDRESS(($AN1217-1)*3+$AO1217+5,$AP1217+20)))))</f>
        <v>0</v>
      </c>
      <c r="AT1217" s="468">
        <f ca="1">COUNTIF(INDIRECT("U"&amp;(ROW()+12*(($AN1217-1)*3+$AO1217)-ROW())/12+5):INDIRECT("AF"&amp;(ROW()+12*(($AN1217-1)*3+$AO1217)-ROW())/12+5),AS1217)</f>
        <v>0</v>
      </c>
      <c r="AU1217" s="468">
        <f ca="1">IF(AND(AQ1217+AS1217&gt;0,AR1217+AT1217&gt;0),COUNTIF(AU$6:AU1216,"&gt;0")+1,0)</f>
        <v>0</v>
      </c>
    </row>
    <row r="1218" spans="40:47" x14ac:dyDescent="0.15">
      <c r="AN1218" s="468">
        <v>34</v>
      </c>
      <c r="AO1218" s="468">
        <v>3</v>
      </c>
      <c r="AP1218" s="468">
        <v>1</v>
      </c>
      <c r="AQ1218" s="476">
        <f ca="1">IF($AP1218=1,IF(INDIRECT(ADDRESS(($AN1218-1)*3+$AO1218+5,$AP1218+7))="",0,INDIRECT(ADDRESS(($AN1218-1)*3+$AO1218+5,$AP1218+7))),IF(INDIRECT(ADDRESS(($AN1218-1)*3+$AO1218+5,$AP1218+7))="",0,IF(COUNTIF(INDIRECT(ADDRESS(($AN1218-1)*36+($AO1218-1)*12+6,COLUMN())):INDIRECT(ADDRESS(($AN1218-1)*36+($AO1218-1)*12+$AP1218+4,COLUMN())),INDIRECT(ADDRESS(($AN1218-1)*3+$AO1218+5,$AP1218+7)))&gt;=1,0,INDIRECT(ADDRESS(($AN1218-1)*3+$AO1218+5,$AP1218+7)))))</f>
        <v>0</v>
      </c>
      <c r="AR1218" s="468">
        <f ca="1">COUNTIF(INDIRECT("H"&amp;(ROW()+12*(($AN1218-1)*3+$AO1218)-ROW())/12+5):INDIRECT("S"&amp;(ROW()+12*(($AN1218-1)*3+$AO1218)-ROW())/12+5),AQ1218)</f>
        <v>0</v>
      </c>
      <c r="AS1218" s="476">
        <f ca="1">IF($AP1218=1,IF(INDIRECT(ADDRESS(($AN1218-1)*3+$AO1218+5,$AP1218+20))="",0,INDIRECT(ADDRESS(($AN1218-1)*3+$AO1218+5,$AP1218+20))),IF(INDIRECT(ADDRESS(($AN1218-1)*3+$AO1218+5,$AP1218+20))="",0,IF(COUNTIF(INDIRECT(ADDRESS(($AN1218-1)*36+($AO1218-1)*12+6,COLUMN())):INDIRECT(ADDRESS(($AN1218-1)*36+($AO1218-1)*12+$AP1218+4,COLUMN())),INDIRECT(ADDRESS(($AN1218-1)*3+$AO1218+5,$AP1218+20)))&gt;=1,0,INDIRECT(ADDRESS(($AN1218-1)*3+$AO1218+5,$AP1218+20)))))</f>
        <v>0</v>
      </c>
      <c r="AT1218" s="468">
        <f ca="1">COUNTIF(INDIRECT("U"&amp;(ROW()+12*(($AN1218-1)*3+$AO1218)-ROW())/12+5):INDIRECT("AF"&amp;(ROW()+12*(($AN1218-1)*3+$AO1218)-ROW())/12+5),AS1218)</f>
        <v>0</v>
      </c>
      <c r="AU1218" s="468">
        <f ca="1">IF(AND(AQ1218+AS1218&gt;0,AR1218+AT1218&gt;0),COUNTIF(AU$6:AU1217,"&gt;0")+1,0)</f>
        <v>0</v>
      </c>
    </row>
    <row r="1219" spans="40:47" x14ac:dyDescent="0.15">
      <c r="AN1219" s="468">
        <v>34</v>
      </c>
      <c r="AO1219" s="468">
        <v>3</v>
      </c>
      <c r="AP1219" s="468">
        <v>2</v>
      </c>
      <c r="AQ1219" s="476">
        <f ca="1">IF($AP1219=1,IF(INDIRECT(ADDRESS(($AN1219-1)*3+$AO1219+5,$AP1219+7))="",0,INDIRECT(ADDRESS(($AN1219-1)*3+$AO1219+5,$AP1219+7))),IF(INDIRECT(ADDRESS(($AN1219-1)*3+$AO1219+5,$AP1219+7))="",0,IF(COUNTIF(INDIRECT(ADDRESS(($AN1219-1)*36+($AO1219-1)*12+6,COLUMN())):INDIRECT(ADDRESS(($AN1219-1)*36+($AO1219-1)*12+$AP1219+4,COLUMN())),INDIRECT(ADDRESS(($AN1219-1)*3+$AO1219+5,$AP1219+7)))&gt;=1,0,INDIRECT(ADDRESS(($AN1219-1)*3+$AO1219+5,$AP1219+7)))))</f>
        <v>0</v>
      </c>
      <c r="AR1219" s="468">
        <f ca="1">COUNTIF(INDIRECT("H"&amp;(ROW()+12*(($AN1219-1)*3+$AO1219)-ROW())/12+5):INDIRECT("S"&amp;(ROW()+12*(($AN1219-1)*3+$AO1219)-ROW())/12+5),AQ1219)</f>
        <v>0</v>
      </c>
      <c r="AS1219" s="476">
        <f ca="1">IF($AP1219=1,IF(INDIRECT(ADDRESS(($AN1219-1)*3+$AO1219+5,$AP1219+20))="",0,INDIRECT(ADDRESS(($AN1219-1)*3+$AO1219+5,$AP1219+20))),IF(INDIRECT(ADDRESS(($AN1219-1)*3+$AO1219+5,$AP1219+20))="",0,IF(COUNTIF(INDIRECT(ADDRESS(($AN1219-1)*36+($AO1219-1)*12+6,COLUMN())):INDIRECT(ADDRESS(($AN1219-1)*36+($AO1219-1)*12+$AP1219+4,COLUMN())),INDIRECT(ADDRESS(($AN1219-1)*3+$AO1219+5,$AP1219+20)))&gt;=1,0,INDIRECT(ADDRESS(($AN1219-1)*3+$AO1219+5,$AP1219+20)))))</f>
        <v>0</v>
      </c>
      <c r="AT1219" s="468">
        <f ca="1">COUNTIF(INDIRECT("U"&amp;(ROW()+12*(($AN1219-1)*3+$AO1219)-ROW())/12+5):INDIRECT("AF"&amp;(ROW()+12*(($AN1219-1)*3+$AO1219)-ROW())/12+5),AS1219)</f>
        <v>0</v>
      </c>
      <c r="AU1219" s="468">
        <f ca="1">IF(AND(AQ1219+AS1219&gt;0,AR1219+AT1219&gt;0),COUNTIF(AU$6:AU1218,"&gt;0")+1,0)</f>
        <v>0</v>
      </c>
    </row>
    <row r="1220" spans="40:47" x14ac:dyDescent="0.15">
      <c r="AN1220" s="468">
        <v>34</v>
      </c>
      <c r="AO1220" s="468">
        <v>3</v>
      </c>
      <c r="AP1220" s="468">
        <v>3</v>
      </c>
      <c r="AQ1220" s="476">
        <f ca="1">IF($AP1220=1,IF(INDIRECT(ADDRESS(($AN1220-1)*3+$AO1220+5,$AP1220+7))="",0,INDIRECT(ADDRESS(($AN1220-1)*3+$AO1220+5,$AP1220+7))),IF(INDIRECT(ADDRESS(($AN1220-1)*3+$AO1220+5,$AP1220+7))="",0,IF(COUNTIF(INDIRECT(ADDRESS(($AN1220-1)*36+($AO1220-1)*12+6,COLUMN())):INDIRECT(ADDRESS(($AN1220-1)*36+($AO1220-1)*12+$AP1220+4,COLUMN())),INDIRECT(ADDRESS(($AN1220-1)*3+$AO1220+5,$AP1220+7)))&gt;=1,0,INDIRECT(ADDRESS(($AN1220-1)*3+$AO1220+5,$AP1220+7)))))</f>
        <v>0</v>
      </c>
      <c r="AR1220" s="468">
        <f ca="1">COUNTIF(INDIRECT("H"&amp;(ROW()+12*(($AN1220-1)*3+$AO1220)-ROW())/12+5):INDIRECT("S"&amp;(ROW()+12*(($AN1220-1)*3+$AO1220)-ROW())/12+5),AQ1220)</f>
        <v>0</v>
      </c>
      <c r="AS1220" s="476">
        <f ca="1">IF($AP1220=1,IF(INDIRECT(ADDRESS(($AN1220-1)*3+$AO1220+5,$AP1220+20))="",0,INDIRECT(ADDRESS(($AN1220-1)*3+$AO1220+5,$AP1220+20))),IF(INDIRECT(ADDRESS(($AN1220-1)*3+$AO1220+5,$AP1220+20))="",0,IF(COUNTIF(INDIRECT(ADDRESS(($AN1220-1)*36+($AO1220-1)*12+6,COLUMN())):INDIRECT(ADDRESS(($AN1220-1)*36+($AO1220-1)*12+$AP1220+4,COLUMN())),INDIRECT(ADDRESS(($AN1220-1)*3+$AO1220+5,$AP1220+20)))&gt;=1,0,INDIRECT(ADDRESS(($AN1220-1)*3+$AO1220+5,$AP1220+20)))))</f>
        <v>0</v>
      </c>
      <c r="AT1220" s="468">
        <f ca="1">COUNTIF(INDIRECT("U"&amp;(ROW()+12*(($AN1220-1)*3+$AO1220)-ROW())/12+5):INDIRECT("AF"&amp;(ROW()+12*(($AN1220-1)*3+$AO1220)-ROW())/12+5),AS1220)</f>
        <v>0</v>
      </c>
      <c r="AU1220" s="468">
        <f ca="1">IF(AND(AQ1220+AS1220&gt;0,AR1220+AT1220&gt;0),COUNTIF(AU$6:AU1219,"&gt;0")+1,0)</f>
        <v>0</v>
      </c>
    </row>
    <row r="1221" spans="40:47" x14ac:dyDescent="0.15">
      <c r="AN1221" s="468">
        <v>34</v>
      </c>
      <c r="AO1221" s="468">
        <v>3</v>
      </c>
      <c r="AP1221" s="468">
        <v>4</v>
      </c>
      <c r="AQ1221" s="476">
        <f ca="1">IF($AP1221=1,IF(INDIRECT(ADDRESS(($AN1221-1)*3+$AO1221+5,$AP1221+7))="",0,INDIRECT(ADDRESS(($AN1221-1)*3+$AO1221+5,$AP1221+7))),IF(INDIRECT(ADDRESS(($AN1221-1)*3+$AO1221+5,$AP1221+7))="",0,IF(COUNTIF(INDIRECT(ADDRESS(($AN1221-1)*36+($AO1221-1)*12+6,COLUMN())):INDIRECT(ADDRESS(($AN1221-1)*36+($AO1221-1)*12+$AP1221+4,COLUMN())),INDIRECT(ADDRESS(($AN1221-1)*3+$AO1221+5,$AP1221+7)))&gt;=1,0,INDIRECT(ADDRESS(($AN1221-1)*3+$AO1221+5,$AP1221+7)))))</f>
        <v>0</v>
      </c>
      <c r="AR1221" s="468">
        <f ca="1">COUNTIF(INDIRECT("H"&amp;(ROW()+12*(($AN1221-1)*3+$AO1221)-ROW())/12+5):INDIRECT("S"&amp;(ROW()+12*(($AN1221-1)*3+$AO1221)-ROW())/12+5),AQ1221)</f>
        <v>0</v>
      </c>
      <c r="AS1221" s="476">
        <f ca="1">IF($AP1221=1,IF(INDIRECT(ADDRESS(($AN1221-1)*3+$AO1221+5,$AP1221+20))="",0,INDIRECT(ADDRESS(($AN1221-1)*3+$AO1221+5,$AP1221+20))),IF(INDIRECT(ADDRESS(($AN1221-1)*3+$AO1221+5,$AP1221+20))="",0,IF(COUNTIF(INDIRECT(ADDRESS(($AN1221-1)*36+($AO1221-1)*12+6,COLUMN())):INDIRECT(ADDRESS(($AN1221-1)*36+($AO1221-1)*12+$AP1221+4,COLUMN())),INDIRECT(ADDRESS(($AN1221-1)*3+$AO1221+5,$AP1221+20)))&gt;=1,0,INDIRECT(ADDRESS(($AN1221-1)*3+$AO1221+5,$AP1221+20)))))</f>
        <v>0</v>
      </c>
      <c r="AT1221" s="468">
        <f ca="1">COUNTIF(INDIRECT("U"&amp;(ROW()+12*(($AN1221-1)*3+$AO1221)-ROW())/12+5):INDIRECT("AF"&amp;(ROW()+12*(($AN1221-1)*3+$AO1221)-ROW())/12+5),AS1221)</f>
        <v>0</v>
      </c>
      <c r="AU1221" s="468">
        <f ca="1">IF(AND(AQ1221+AS1221&gt;0,AR1221+AT1221&gt;0),COUNTIF(AU$6:AU1220,"&gt;0")+1,0)</f>
        <v>0</v>
      </c>
    </row>
    <row r="1222" spans="40:47" x14ac:dyDescent="0.15">
      <c r="AN1222" s="468">
        <v>34</v>
      </c>
      <c r="AO1222" s="468">
        <v>3</v>
      </c>
      <c r="AP1222" s="468">
        <v>5</v>
      </c>
      <c r="AQ1222" s="476">
        <f ca="1">IF($AP1222=1,IF(INDIRECT(ADDRESS(($AN1222-1)*3+$AO1222+5,$AP1222+7))="",0,INDIRECT(ADDRESS(($AN1222-1)*3+$AO1222+5,$AP1222+7))),IF(INDIRECT(ADDRESS(($AN1222-1)*3+$AO1222+5,$AP1222+7))="",0,IF(COUNTIF(INDIRECT(ADDRESS(($AN1222-1)*36+($AO1222-1)*12+6,COLUMN())):INDIRECT(ADDRESS(($AN1222-1)*36+($AO1222-1)*12+$AP1222+4,COLUMN())),INDIRECT(ADDRESS(($AN1222-1)*3+$AO1222+5,$AP1222+7)))&gt;=1,0,INDIRECT(ADDRESS(($AN1222-1)*3+$AO1222+5,$AP1222+7)))))</f>
        <v>0</v>
      </c>
      <c r="AR1222" s="468">
        <f ca="1">COUNTIF(INDIRECT("H"&amp;(ROW()+12*(($AN1222-1)*3+$AO1222)-ROW())/12+5):INDIRECT("S"&amp;(ROW()+12*(($AN1222-1)*3+$AO1222)-ROW())/12+5),AQ1222)</f>
        <v>0</v>
      </c>
      <c r="AS1222" s="476">
        <f ca="1">IF($AP1222=1,IF(INDIRECT(ADDRESS(($AN1222-1)*3+$AO1222+5,$AP1222+20))="",0,INDIRECT(ADDRESS(($AN1222-1)*3+$AO1222+5,$AP1222+20))),IF(INDIRECT(ADDRESS(($AN1222-1)*3+$AO1222+5,$AP1222+20))="",0,IF(COUNTIF(INDIRECT(ADDRESS(($AN1222-1)*36+($AO1222-1)*12+6,COLUMN())):INDIRECT(ADDRESS(($AN1222-1)*36+($AO1222-1)*12+$AP1222+4,COLUMN())),INDIRECT(ADDRESS(($AN1222-1)*3+$AO1222+5,$AP1222+20)))&gt;=1,0,INDIRECT(ADDRESS(($AN1222-1)*3+$AO1222+5,$AP1222+20)))))</f>
        <v>0</v>
      </c>
      <c r="AT1222" s="468">
        <f ca="1">COUNTIF(INDIRECT("U"&amp;(ROW()+12*(($AN1222-1)*3+$AO1222)-ROW())/12+5):INDIRECT("AF"&amp;(ROW()+12*(($AN1222-1)*3+$AO1222)-ROW())/12+5),AS1222)</f>
        <v>0</v>
      </c>
      <c r="AU1222" s="468">
        <f ca="1">IF(AND(AQ1222+AS1222&gt;0,AR1222+AT1222&gt;0),COUNTIF(AU$6:AU1221,"&gt;0")+1,0)</f>
        <v>0</v>
      </c>
    </row>
    <row r="1223" spans="40:47" x14ac:dyDescent="0.15">
      <c r="AN1223" s="468">
        <v>34</v>
      </c>
      <c r="AO1223" s="468">
        <v>3</v>
      </c>
      <c r="AP1223" s="468">
        <v>6</v>
      </c>
      <c r="AQ1223" s="476">
        <f ca="1">IF($AP1223=1,IF(INDIRECT(ADDRESS(($AN1223-1)*3+$AO1223+5,$AP1223+7))="",0,INDIRECT(ADDRESS(($AN1223-1)*3+$AO1223+5,$AP1223+7))),IF(INDIRECT(ADDRESS(($AN1223-1)*3+$AO1223+5,$AP1223+7))="",0,IF(COUNTIF(INDIRECT(ADDRESS(($AN1223-1)*36+($AO1223-1)*12+6,COLUMN())):INDIRECT(ADDRESS(($AN1223-1)*36+($AO1223-1)*12+$AP1223+4,COLUMN())),INDIRECT(ADDRESS(($AN1223-1)*3+$AO1223+5,$AP1223+7)))&gt;=1,0,INDIRECT(ADDRESS(($AN1223-1)*3+$AO1223+5,$AP1223+7)))))</f>
        <v>0</v>
      </c>
      <c r="AR1223" s="468">
        <f ca="1">COUNTIF(INDIRECT("H"&amp;(ROW()+12*(($AN1223-1)*3+$AO1223)-ROW())/12+5):INDIRECT("S"&amp;(ROW()+12*(($AN1223-1)*3+$AO1223)-ROW())/12+5),AQ1223)</f>
        <v>0</v>
      </c>
      <c r="AS1223" s="476">
        <f ca="1">IF($AP1223=1,IF(INDIRECT(ADDRESS(($AN1223-1)*3+$AO1223+5,$AP1223+20))="",0,INDIRECT(ADDRESS(($AN1223-1)*3+$AO1223+5,$AP1223+20))),IF(INDIRECT(ADDRESS(($AN1223-1)*3+$AO1223+5,$AP1223+20))="",0,IF(COUNTIF(INDIRECT(ADDRESS(($AN1223-1)*36+($AO1223-1)*12+6,COLUMN())):INDIRECT(ADDRESS(($AN1223-1)*36+($AO1223-1)*12+$AP1223+4,COLUMN())),INDIRECT(ADDRESS(($AN1223-1)*3+$AO1223+5,$AP1223+20)))&gt;=1,0,INDIRECT(ADDRESS(($AN1223-1)*3+$AO1223+5,$AP1223+20)))))</f>
        <v>0</v>
      </c>
      <c r="AT1223" s="468">
        <f ca="1">COUNTIF(INDIRECT("U"&amp;(ROW()+12*(($AN1223-1)*3+$AO1223)-ROW())/12+5):INDIRECT("AF"&amp;(ROW()+12*(($AN1223-1)*3+$AO1223)-ROW())/12+5),AS1223)</f>
        <v>0</v>
      </c>
      <c r="AU1223" s="468">
        <f ca="1">IF(AND(AQ1223+AS1223&gt;0,AR1223+AT1223&gt;0),COUNTIF(AU$6:AU1222,"&gt;0")+1,0)</f>
        <v>0</v>
      </c>
    </row>
    <row r="1224" spans="40:47" x14ac:dyDescent="0.15">
      <c r="AN1224" s="468">
        <v>34</v>
      </c>
      <c r="AO1224" s="468">
        <v>3</v>
      </c>
      <c r="AP1224" s="468">
        <v>7</v>
      </c>
      <c r="AQ1224" s="476">
        <f ca="1">IF($AP1224=1,IF(INDIRECT(ADDRESS(($AN1224-1)*3+$AO1224+5,$AP1224+7))="",0,INDIRECT(ADDRESS(($AN1224-1)*3+$AO1224+5,$AP1224+7))),IF(INDIRECT(ADDRESS(($AN1224-1)*3+$AO1224+5,$AP1224+7))="",0,IF(COUNTIF(INDIRECT(ADDRESS(($AN1224-1)*36+($AO1224-1)*12+6,COLUMN())):INDIRECT(ADDRESS(($AN1224-1)*36+($AO1224-1)*12+$AP1224+4,COLUMN())),INDIRECT(ADDRESS(($AN1224-1)*3+$AO1224+5,$AP1224+7)))&gt;=1,0,INDIRECT(ADDRESS(($AN1224-1)*3+$AO1224+5,$AP1224+7)))))</f>
        <v>0</v>
      </c>
      <c r="AR1224" s="468">
        <f ca="1">COUNTIF(INDIRECT("H"&amp;(ROW()+12*(($AN1224-1)*3+$AO1224)-ROW())/12+5):INDIRECT("S"&amp;(ROW()+12*(($AN1224-1)*3+$AO1224)-ROW())/12+5),AQ1224)</f>
        <v>0</v>
      </c>
      <c r="AS1224" s="476">
        <f ca="1">IF($AP1224=1,IF(INDIRECT(ADDRESS(($AN1224-1)*3+$AO1224+5,$AP1224+20))="",0,INDIRECT(ADDRESS(($AN1224-1)*3+$AO1224+5,$AP1224+20))),IF(INDIRECT(ADDRESS(($AN1224-1)*3+$AO1224+5,$AP1224+20))="",0,IF(COUNTIF(INDIRECT(ADDRESS(($AN1224-1)*36+($AO1224-1)*12+6,COLUMN())):INDIRECT(ADDRESS(($AN1224-1)*36+($AO1224-1)*12+$AP1224+4,COLUMN())),INDIRECT(ADDRESS(($AN1224-1)*3+$AO1224+5,$AP1224+20)))&gt;=1,0,INDIRECT(ADDRESS(($AN1224-1)*3+$AO1224+5,$AP1224+20)))))</f>
        <v>0</v>
      </c>
      <c r="AT1224" s="468">
        <f ca="1">COUNTIF(INDIRECT("U"&amp;(ROW()+12*(($AN1224-1)*3+$AO1224)-ROW())/12+5):INDIRECT("AF"&amp;(ROW()+12*(($AN1224-1)*3+$AO1224)-ROW())/12+5),AS1224)</f>
        <v>0</v>
      </c>
      <c r="AU1224" s="468">
        <f ca="1">IF(AND(AQ1224+AS1224&gt;0,AR1224+AT1224&gt;0),COUNTIF(AU$6:AU1223,"&gt;0")+1,0)</f>
        <v>0</v>
      </c>
    </row>
    <row r="1225" spans="40:47" x14ac:dyDescent="0.15">
      <c r="AN1225" s="468">
        <v>34</v>
      </c>
      <c r="AO1225" s="468">
        <v>3</v>
      </c>
      <c r="AP1225" s="468">
        <v>8</v>
      </c>
      <c r="AQ1225" s="476">
        <f ca="1">IF($AP1225=1,IF(INDIRECT(ADDRESS(($AN1225-1)*3+$AO1225+5,$AP1225+7))="",0,INDIRECT(ADDRESS(($AN1225-1)*3+$AO1225+5,$AP1225+7))),IF(INDIRECT(ADDRESS(($AN1225-1)*3+$AO1225+5,$AP1225+7))="",0,IF(COUNTIF(INDIRECT(ADDRESS(($AN1225-1)*36+($AO1225-1)*12+6,COLUMN())):INDIRECT(ADDRESS(($AN1225-1)*36+($AO1225-1)*12+$AP1225+4,COLUMN())),INDIRECT(ADDRESS(($AN1225-1)*3+$AO1225+5,$AP1225+7)))&gt;=1,0,INDIRECT(ADDRESS(($AN1225-1)*3+$AO1225+5,$AP1225+7)))))</f>
        <v>0</v>
      </c>
      <c r="AR1225" s="468">
        <f ca="1">COUNTIF(INDIRECT("H"&amp;(ROW()+12*(($AN1225-1)*3+$AO1225)-ROW())/12+5):INDIRECT("S"&amp;(ROW()+12*(($AN1225-1)*3+$AO1225)-ROW())/12+5),AQ1225)</f>
        <v>0</v>
      </c>
      <c r="AS1225" s="476">
        <f ca="1">IF($AP1225=1,IF(INDIRECT(ADDRESS(($AN1225-1)*3+$AO1225+5,$AP1225+20))="",0,INDIRECT(ADDRESS(($AN1225-1)*3+$AO1225+5,$AP1225+20))),IF(INDIRECT(ADDRESS(($AN1225-1)*3+$AO1225+5,$AP1225+20))="",0,IF(COUNTIF(INDIRECT(ADDRESS(($AN1225-1)*36+($AO1225-1)*12+6,COLUMN())):INDIRECT(ADDRESS(($AN1225-1)*36+($AO1225-1)*12+$AP1225+4,COLUMN())),INDIRECT(ADDRESS(($AN1225-1)*3+$AO1225+5,$AP1225+20)))&gt;=1,0,INDIRECT(ADDRESS(($AN1225-1)*3+$AO1225+5,$AP1225+20)))))</f>
        <v>0</v>
      </c>
      <c r="AT1225" s="468">
        <f ca="1">COUNTIF(INDIRECT("U"&amp;(ROW()+12*(($AN1225-1)*3+$AO1225)-ROW())/12+5):INDIRECT("AF"&amp;(ROW()+12*(($AN1225-1)*3+$AO1225)-ROW())/12+5),AS1225)</f>
        <v>0</v>
      </c>
      <c r="AU1225" s="468">
        <f ca="1">IF(AND(AQ1225+AS1225&gt;0,AR1225+AT1225&gt;0),COUNTIF(AU$6:AU1224,"&gt;0")+1,0)</f>
        <v>0</v>
      </c>
    </row>
    <row r="1226" spans="40:47" x14ac:dyDescent="0.15">
      <c r="AN1226" s="468">
        <v>34</v>
      </c>
      <c r="AO1226" s="468">
        <v>3</v>
      </c>
      <c r="AP1226" s="468">
        <v>9</v>
      </c>
      <c r="AQ1226" s="476">
        <f ca="1">IF($AP1226=1,IF(INDIRECT(ADDRESS(($AN1226-1)*3+$AO1226+5,$AP1226+7))="",0,INDIRECT(ADDRESS(($AN1226-1)*3+$AO1226+5,$AP1226+7))),IF(INDIRECT(ADDRESS(($AN1226-1)*3+$AO1226+5,$AP1226+7))="",0,IF(COUNTIF(INDIRECT(ADDRESS(($AN1226-1)*36+($AO1226-1)*12+6,COLUMN())):INDIRECT(ADDRESS(($AN1226-1)*36+($AO1226-1)*12+$AP1226+4,COLUMN())),INDIRECT(ADDRESS(($AN1226-1)*3+$AO1226+5,$AP1226+7)))&gt;=1,0,INDIRECT(ADDRESS(($AN1226-1)*3+$AO1226+5,$AP1226+7)))))</f>
        <v>0</v>
      </c>
      <c r="AR1226" s="468">
        <f ca="1">COUNTIF(INDIRECT("H"&amp;(ROW()+12*(($AN1226-1)*3+$AO1226)-ROW())/12+5):INDIRECT("S"&amp;(ROW()+12*(($AN1226-1)*3+$AO1226)-ROW())/12+5),AQ1226)</f>
        <v>0</v>
      </c>
      <c r="AS1226" s="476">
        <f ca="1">IF($AP1226=1,IF(INDIRECT(ADDRESS(($AN1226-1)*3+$AO1226+5,$AP1226+20))="",0,INDIRECT(ADDRESS(($AN1226-1)*3+$AO1226+5,$AP1226+20))),IF(INDIRECT(ADDRESS(($AN1226-1)*3+$AO1226+5,$AP1226+20))="",0,IF(COUNTIF(INDIRECT(ADDRESS(($AN1226-1)*36+($AO1226-1)*12+6,COLUMN())):INDIRECT(ADDRESS(($AN1226-1)*36+($AO1226-1)*12+$AP1226+4,COLUMN())),INDIRECT(ADDRESS(($AN1226-1)*3+$AO1226+5,$AP1226+20)))&gt;=1,0,INDIRECT(ADDRESS(($AN1226-1)*3+$AO1226+5,$AP1226+20)))))</f>
        <v>0</v>
      </c>
      <c r="AT1226" s="468">
        <f ca="1">COUNTIF(INDIRECT("U"&amp;(ROW()+12*(($AN1226-1)*3+$AO1226)-ROW())/12+5):INDIRECT("AF"&amp;(ROW()+12*(($AN1226-1)*3+$AO1226)-ROW())/12+5),AS1226)</f>
        <v>0</v>
      </c>
      <c r="AU1226" s="468">
        <f ca="1">IF(AND(AQ1226+AS1226&gt;0,AR1226+AT1226&gt;0),COUNTIF(AU$6:AU1225,"&gt;0")+1,0)</f>
        <v>0</v>
      </c>
    </row>
    <row r="1227" spans="40:47" x14ac:dyDescent="0.15">
      <c r="AN1227" s="468">
        <v>34</v>
      </c>
      <c r="AO1227" s="468">
        <v>3</v>
      </c>
      <c r="AP1227" s="468">
        <v>10</v>
      </c>
      <c r="AQ1227" s="476">
        <f ca="1">IF($AP1227=1,IF(INDIRECT(ADDRESS(($AN1227-1)*3+$AO1227+5,$AP1227+7))="",0,INDIRECT(ADDRESS(($AN1227-1)*3+$AO1227+5,$AP1227+7))),IF(INDIRECT(ADDRESS(($AN1227-1)*3+$AO1227+5,$AP1227+7))="",0,IF(COUNTIF(INDIRECT(ADDRESS(($AN1227-1)*36+($AO1227-1)*12+6,COLUMN())):INDIRECT(ADDRESS(($AN1227-1)*36+($AO1227-1)*12+$AP1227+4,COLUMN())),INDIRECT(ADDRESS(($AN1227-1)*3+$AO1227+5,$AP1227+7)))&gt;=1,0,INDIRECT(ADDRESS(($AN1227-1)*3+$AO1227+5,$AP1227+7)))))</f>
        <v>0</v>
      </c>
      <c r="AR1227" s="468">
        <f ca="1">COUNTIF(INDIRECT("H"&amp;(ROW()+12*(($AN1227-1)*3+$AO1227)-ROW())/12+5):INDIRECT("S"&amp;(ROW()+12*(($AN1227-1)*3+$AO1227)-ROW())/12+5),AQ1227)</f>
        <v>0</v>
      </c>
      <c r="AS1227" s="476">
        <f ca="1">IF($AP1227=1,IF(INDIRECT(ADDRESS(($AN1227-1)*3+$AO1227+5,$AP1227+20))="",0,INDIRECT(ADDRESS(($AN1227-1)*3+$AO1227+5,$AP1227+20))),IF(INDIRECT(ADDRESS(($AN1227-1)*3+$AO1227+5,$AP1227+20))="",0,IF(COUNTIF(INDIRECT(ADDRESS(($AN1227-1)*36+($AO1227-1)*12+6,COLUMN())):INDIRECT(ADDRESS(($AN1227-1)*36+($AO1227-1)*12+$AP1227+4,COLUMN())),INDIRECT(ADDRESS(($AN1227-1)*3+$AO1227+5,$AP1227+20)))&gt;=1,0,INDIRECT(ADDRESS(($AN1227-1)*3+$AO1227+5,$AP1227+20)))))</f>
        <v>0</v>
      </c>
      <c r="AT1227" s="468">
        <f ca="1">COUNTIF(INDIRECT("U"&amp;(ROW()+12*(($AN1227-1)*3+$AO1227)-ROW())/12+5):INDIRECT("AF"&amp;(ROW()+12*(($AN1227-1)*3+$AO1227)-ROW())/12+5),AS1227)</f>
        <v>0</v>
      </c>
      <c r="AU1227" s="468">
        <f ca="1">IF(AND(AQ1227+AS1227&gt;0,AR1227+AT1227&gt;0),COUNTIF(AU$6:AU1226,"&gt;0")+1,0)</f>
        <v>0</v>
      </c>
    </row>
    <row r="1228" spans="40:47" x14ac:dyDescent="0.15">
      <c r="AN1228" s="468">
        <v>34</v>
      </c>
      <c r="AO1228" s="468">
        <v>3</v>
      </c>
      <c r="AP1228" s="468">
        <v>11</v>
      </c>
      <c r="AQ1228" s="476">
        <f ca="1">IF($AP1228=1,IF(INDIRECT(ADDRESS(($AN1228-1)*3+$AO1228+5,$AP1228+7))="",0,INDIRECT(ADDRESS(($AN1228-1)*3+$AO1228+5,$AP1228+7))),IF(INDIRECT(ADDRESS(($AN1228-1)*3+$AO1228+5,$AP1228+7))="",0,IF(COUNTIF(INDIRECT(ADDRESS(($AN1228-1)*36+($AO1228-1)*12+6,COLUMN())):INDIRECT(ADDRESS(($AN1228-1)*36+($AO1228-1)*12+$AP1228+4,COLUMN())),INDIRECT(ADDRESS(($AN1228-1)*3+$AO1228+5,$AP1228+7)))&gt;=1,0,INDIRECT(ADDRESS(($AN1228-1)*3+$AO1228+5,$AP1228+7)))))</f>
        <v>0</v>
      </c>
      <c r="AR1228" s="468">
        <f ca="1">COUNTIF(INDIRECT("H"&amp;(ROW()+12*(($AN1228-1)*3+$AO1228)-ROW())/12+5):INDIRECT("S"&amp;(ROW()+12*(($AN1228-1)*3+$AO1228)-ROW())/12+5),AQ1228)</f>
        <v>0</v>
      </c>
      <c r="AS1228" s="476">
        <f ca="1">IF($AP1228=1,IF(INDIRECT(ADDRESS(($AN1228-1)*3+$AO1228+5,$AP1228+20))="",0,INDIRECT(ADDRESS(($AN1228-1)*3+$AO1228+5,$AP1228+20))),IF(INDIRECT(ADDRESS(($AN1228-1)*3+$AO1228+5,$AP1228+20))="",0,IF(COUNTIF(INDIRECT(ADDRESS(($AN1228-1)*36+($AO1228-1)*12+6,COLUMN())):INDIRECT(ADDRESS(($AN1228-1)*36+($AO1228-1)*12+$AP1228+4,COLUMN())),INDIRECT(ADDRESS(($AN1228-1)*3+$AO1228+5,$AP1228+20)))&gt;=1,0,INDIRECT(ADDRESS(($AN1228-1)*3+$AO1228+5,$AP1228+20)))))</f>
        <v>0</v>
      </c>
      <c r="AT1228" s="468">
        <f ca="1">COUNTIF(INDIRECT("U"&amp;(ROW()+12*(($AN1228-1)*3+$AO1228)-ROW())/12+5):INDIRECT("AF"&amp;(ROW()+12*(($AN1228-1)*3+$AO1228)-ROW())/12+5),AS1228)</f>
        <v>0</v>
      </c>
      <c r="AU1228" s="468">
        <f ca="1">IF(AND(AQ1228+AS1228&gt;0,AR1228+AT1228&gt;0),COUNTIF(AU$6:AU1227,"&gt;0")+1,0)</f>
        <v>0</v>
      </c>
    </row>
    <row r="1229" spans="40:47" x14ac:dyDescent="0.15">
      <c r="AN1229" s="468">
        <v>34</v>
      </c>
      <c r="AO1229" s="468">
        <v>3</v>
      </c>
      <c r="AP1229" s="468">
        <v>12</v>
      </c>
      <c r="AQ1229" s="476">
        <f ca="1">IF($AP1229=1,IF(INDIRECT(ADDRESS(($AN1229-1)*3+$AO1229+5,$AP1229+7))="",0,INDIRECT(ADDRESS(($AN1229-1)*3+$AO1229+5,$AP1229+7))),IF(INDIRECT(ADDRESS(($AN1229-1)*3+$AO1229+5,$AP1229+7))="",0,IF(COUNTIF(INDIRECT(ADDRESS(($AN1229-1)*36+($AO1229-1)*12+6,COLUMN())):INDIRECT(ADDRESS(($AN1229-1)*36+($AO1229-1)*12+$AP1229+4,COLUMN())),INDIRECT(ADDRESS(($AN1229-1)*3+$AO1229+5,$AP1229+7)))&gt;=1,0,INDIRECT(ADDRESS(($AN1229-1)*3+$AO1229+5,$AP1229+7)))))</f>
        <v>0</v>
      </c>
      <c r="AR1229" s="468">
        <f ca="1">COUNTIF(INDIRECT("H"&amp;(ROW()+12*(($AN1229-1)*3+$AO1229)-ROW())/12+5):INDIRECT("S"&amp;(ROW()+12*(($AN1229-1)*3+$AO1229)-ROW())/12+5),AQ1229)</f>
        <v>0</v>
      </c>
      <c r="AS1229" s="476">
        <f ca="1">IF($AP1229=1,IF(INDIRECT(ADDRESS(($AN1229-1)*3+$AO1229+5,$AP1229+20))="",0,INDIRECT(ADDRESS(($AN1229-1)*3+$AO1229+5,$AP1229+20))),IF(INDIRECT(ADDRESS(($AN1229-1)*3+$AO1229+5,$AP1229+20))="",0,IF(COUNTIF(INDIRECT(ADDRESS(($AN1229-1)*36+($AO1229-1)*12+6,COLUMN())):INDIRECT(ADDRESS(($AN1229-1)*36+($AO1229-1)*12+$AP1229+4,COLUMN())),INDIRECT(ADDRESS(($AN1229-1)*3+$AO1229+5,$AP1229+20)))&gt;=1,0,INDIRECT(ADDRESS(($AN1229-1)*3+$AO1229+5,$AP1229+20)))))</f>
        <v>0</v>
      </c>
      <c r="AT1229" s="468">
        <f ca="1">COUNTIF(INDIRECT("U"&amp;(ROW()+12*(($AN1229-1)*3+$AO1229)-ROW())/12+5):INDIRECT("AF"&amp;(ROW()+12*(($AN1229-1)*3+$AO1229)-ROW())/12+5),AS1229)</f>
        <v>0</v>
      </c>
      <c r="AU1229" s="468">
        <f ca="1">IF(AND(AQ1229+AS1229&gt;0,AR1229+AT1229&gt;0),COUNTIF(AU$6:AU1228,"&gt;0")+1,0)</f>
        <v>0</v>
      </c>
    </row>
    <row r="1230" spans="40:47" x14ac:dyDescent="0.15">
      <c r="AN1230" s="468">
        <v>35</v>
      </c>
      <c r="AO1230" s="468">
        <v>1</v>
      </c>
      <c r="AP1230" s="468">
        <v>1</v>
      </c>
      <c r="AQ1230" s="476">
        <f ca="1">IF($AP1230=1,IF(INDIRECT(ADDRESS(($AN1230-1)*3+$AO1230+5,$AP1230+7))="",0,INDIRECT(ADDRESS(($AN1230-1)*3+$AO1230+5,$AP1230+7))),IF(INDIRECT(ADDRESS(($AN1230-1)*3+$AO1230+5,$AP1230+7))="",0,IF(COUNTIF(INDIRECT(ADDRESS(($AN1230-1)*36+($AO1230-1)*12+6,COLUMN())):INDIRECT(ADDRESS(($AN1230-1)*36+($AO1230-1)*12+$AP1230+4,COLUMN())),INDIRECT(ADDRESS(($AN1230-1)*3+$AO1230+5,$AP1230+7)))&gt;=1,0,INDIRECT(ADDRESS(($AN1230-1)*3+$AO1230+5,$AP1230+7)))))</f>
        <v>0</v>
      </c>
      <c r="AR1230" s="468">
        <f ca="1">COUNTIF(INDIRECT("H"&amp;(ROW()+12*(($AN1230-1)*3+$AO1230)-ROW())/12+5):INDIRECT("S"&amp;(ROW()+12*(($AN1230-1)*3+$AO1230)-ROW())/12+5),AQ1230)</f>
        <v>0</v>
      </c>
      <c r="AS1230" s="476">
        <f ca="1">IF($AP1230=1,IF(INDIRECT(ADDRESS(($AN1230-1)*3+$AO1230+5,$AP1230+20))="",0,INDIRECT(ADDRESS(($AN1230-1)*3+$AO1230+5,$AP1230+20))),IF(INDIRECT(ADDRESS(($AN1230-1)*3+$AO1230+5,$AP1230+20))="",0,IF(COUNTIF(INDIRECT(ADDRESS(($AN1230-1)*36+($AO1230-1)*12+6,COLUMN())):INDIRECT(ADDRESS(($AN1230-1)*36+($AO1230-1)*12+$AP1230+4,COLUMN())),INDIRECT(ADDRESS(($AN1230-1)*3+$AO1230+5,$AP1230+20)))&gt;=1,0,INDIRECT(ADDRESS(($AN1230-1)*3+$AO1230+5,$AP1230+20)))))</f>
        <v>0</v>
      </c>
      <c r="AT1230" s="468">
        <f ca="1">COUNTIF(INDIRECT("U"&amp;(ROW()+12*(($AN1230-1)*3+$AO1230)-ROW())/12+5):INDIRECT("AF"&amp;(ROW()+12*(($AN1230-1)*3+$AO1230)-ROW())/12+5),AS1230)</f>
        <v>0</v>
      </c>
      <c r="AU1230" s="468">
        <f ca="1">IF(AND(AQ1230+AS1230&gt;0,AR1230+AT1230&gt;0),COUNTIF(AU$6:AU1229,"&gt;0")+1,0)</f>
        <v>0</v>
      </c>
    </row>
    <row r="1231" spans="40:47" x14ac:dyDescent="0.15">
      <c r="AN1231" s="468">
        <v>35</v>
      </c>
      <c r="AO1231" s="468">
        <v>1</v>
      </c>
      <c r="AP1231" s="468">
        <v>2</v>
      </c>
      <c r="AQ1231" s="476">
        <f ca="1">IF($AP1231=1,IF(INDIRECT(ADDRESS(($AN1231-1)*3+$AO1231+5,$AP1231+7))="",0,INDIRECT(ADDRESS(($AN1231-1)*3+$AO1231+5,$AP1231+7))),IF(INDIRECT(ADDRESS(($AN1231-1)*3+$AO1231+5,$AP1231+7))="",0,IF(COUNTIF(INDIRECT(ADDRESS(($AN1231-1)*36+($AO1231-1)*12+6,COLUMN())):INDIRECT(ADDRESS(($AN1231-1)*36+($AO1231-1)*12+$AP1231+4,COLUMN())),INDIRECT(ADDRESS(($AN1231-1)*3+$AO1231+5,$AP1231+7)))&gt;=1,0,INDIRECT(ADDRESS(($AN1231-1)*3+$AO1231+5,$AP1231+7)))))</f>
        <v>0</v>
      </c>
      <c r="AR1231" s="468">
        <f ca="1">COUNTIF(INDIRECT("H"&amp;(ROW()+12*(($AN1231-1)*3+$AO1231)-ROW())/12+5):INDIRECT("S"&amp;(ROW()+12*(($AN1231-1)*3+$AO1231)-ROW())/12+5),AQ1231)</f>
        <v>0</v>
      </c>
      <c r="AS1231" s="476">
        <f ca="1">IF($AP1231=1,IF(INDIRECT(ADDRESS(($AN1231-1)*3+$AO1231+5,$AP1231+20))="",0,INDIRECT(ADDRESS(($AN1231-1)*3+$AO1231+5,$AP1231+20))),IF(INDIRECT(ADDRESS(($AN1231-1)*3+$AO1231+5,$AP1231+20))="",0,IF(COUNTIF(INDIRECT(ADDRESS(($AN1231-1)*36+($AO1231-1)*12+6,COLUMN())):INDIRECT(ADDRESS(($AN1231-1)*36+($AO1231-1)*12+$AP1231+4,COLUMN())),INDIRECT(ADDRESS(($AN1231-1)*3+$AO1231+5,$AP1231+20)))&gt;=1,0,INDIRECT(ADDRESS(($AN1231-1)*3+$AO1231+5,$AP1231+20)))))</f>
        <v>0</v>
      </c>
      <c r="AT1231" s="468">
        <f ca="1">COUNTIF(INDIRECT("U"&amp;(ROW()+12*(($AN1231-1)*3+$AO1231)-ROW())/12+5):INDIRECT("AF"&amp;(ROW()+12*(($AN1231-1)*3+$AO1231)-ROW())/12+5),AS1231)</f>
        <v>0</v>
      </c>
      <c r="AU1231" s="468">
        <f ca="1">IF(AND(AQ1231+AS1231&gt;0,AR1231+AT1231&gt;0),COUNTIF(AU$6:AU1230,"&gt;0")+1,0)</f>
        <v>0</v>
      </c>
    </row>
    <row r="1232" spans="40:47" x14ac:dyDescent="0.15">
      <c r="AN1232" s="468">
        <v>35</v>
      </c>
      <c r="AO1232" s="468">
        <v>1</v>
      </c>
      <c r="AP1232" s="468">
        <v>3</v>
      </c>
      <c r="AQ1232" s="476">
        <f ca="1">IF($AP1232=1,IF(INDIRECT(ADDRESS(($AN1232-1)*3+$AO1232+5,$AP1232+7))="",0,INDIRECT(ADDRESS(($AN1232-1)*3+$AO1232+5,$AP1232+7))),IF(INDIRECT(ADDRESS(($AN1232-1)*3+$AO1232+5,$AP1232+7))="",0,IF(COUNTIF(INDIRECT(ADDRESS(($AN1232-1)*36+($AO1232-1)*12+6,COLUMN())):INDIRECT(ADDRESS(($AN1232-1)*36+($AO1232-1)*12+$AP1232+4,COLUMN())),INDIRECT(ADDRESS(($AN1232-1)*3+$AO1232+5,$AP1232+7)))&gt;=1,0,INDIRECT(ADDRESS(($AN1232-1)*3+$AO1232+5,$AP1232+7)))))</f>
        <v>0</v>
      </c>
      <c r="AR1232" s="468">
        <f ca="1">COUNTIF(INDIRECT("H"&amp;(ROW()+12*(($AN1232-1)*3+$AO1232)-ROW())/12+5):INDIRECT("S"&amp;(ROW()+12*(($AN1232-1)*3+$AO1232)-ROW())/12+5),AQ1232)</f>
        <v>0</v>
      </c>
      <c r="AS1232" s="476">
        <f ca="1">IF($AP1232=1,IF(INDIRECT(ADDRESS(($AN1232-1)*3+$AO1232+5,$AP1232+20))="",0,INDIRECT(ADDRESS(($AN1232-1)*3+$AO1232+5,$AP1232+20))),IF(INDIRECT(ADDRESS(($AN1232-1)*3+$AO1232+5,$AP1232+20))="",0,IF(COUNTIF(INDIRECT(ADDRESS(($AN1232-1)*36+($AO1232-1)*12+6,COLUMN())):INDIRECT(ADDRESS(($AN1232-1)*36+($AO1232-1)*12+$AP1232+4,COLUMN())),INDIRECT(ADDRESS(($AN1232-1)*3+$AO1232+5,$AP1232+20)))&gt;=1,0,INDIRECT(ADDRESS(($AN1232-1)*3+$AO1232+5,$AP1232+20)))))</f>
        <v>0</v>
      </c>
      <c r="AT1232" s="468">
        <f ca="1">COUNTIF(INDIRECT("U"&amp;(ROW()+12*(($AN1232-1)*3+$AO1232)-ROW())/12+5):INDIRECT("AF"&amp;(ROW()+12*(($AN1232-1)*3+$AO1232)-ROW())/12+5),AS1232)</f>
        <v>0</v>
      </c>
      <c r="AU1232" s="468">
        <f ca="1">IF(AND(AQ1232+AS1232&gt;0,AR1232+AT1232&gt;0),COUNTIF(AU$6:AU1231,"&gt;0")+1,0)</f>
        <v>0</v>
      </c>
    </row>
    <row r="1233" spans="40:47" x14ac:dyDescent="0.15">
      <c r="AN1233" s="468">
        <v>35</v>
      </c>
      <c r="AO1233" s="468">
        <v>1</v>
      </c>
      <c r="AP1233" s="468">
        <v>4</v>
      </c>
      <c r="AQ1233" s="476">
        <f ca="1">IF($AP1233=1,IF(INDIRECT(ADDRESS(($AN1233-1)*3+$AO1233+5,$AP1233+7))="",0,INDIRECT(ADDRESS(($AN1233-1)*3+$AO1233+5,$AP1233+7))),IF(INDIRECT(ADDRESS(($AN1233-1)*3+$AO1233+5,$AP1233+7))="",0,IF(COUNTIF(INDIRECT(ADDRESS(($AN1233-1)*36+($AO1233-1)*12+6,COLUMN())):INDIRECT(ADDRESS(($AN1233-1)*36+($AO1233-1)*12+$AP1233+4,COLUMN())),INDIRECT(ADDRESS(($AN1233-1)*3+$AO1233+5,$AP1233+7)))&gt;=1,0,INDIRECT(ADDRESS(($AN1233-1)*3+$AO1233+5,$AP1233+7)))))</f>
        <v>0</v>
      </c>
      <c r="AR1233" s="468">
        <f ca="1">COUNTIF(INDIRECT("H"&amp;(ROW()+12*(($AN1233-1)*3+$AO1233)-ROW())/12+5):INDIRECT("S"&amp;(ROW()+12*(($AN1233-1)*3+$AO1233)-ROW())/12+5),AQ1233)</f>
        <v>0</v>
      </c>
      <c r="AS1233" s="476">
        <f ca="1">IF($AP1233=1,IF(INDIRECT(ADDRESS(($AN1233-1)*3+$AO1233+5,$AP1233+20))="",0,INDIRECT(ADDRESS(($AN1233-1)*3+$AO1233+5,$AP1233+20))),IF(INDIRECT(ADDRESS(($AN1233-1)*3+$AO1233+5,$AP1233+20))="",0,IF(COUNTIF(INDIRECT(ADDRESS(($AN1233-1)*36+($AO1233-1)*12+6,COLUMN())):INDIRECT(ADDRESS(($AN1233-1)*36+($AO1233-1)*12+$AP1233+4,COLUMN())),INDIRECT(ADDRESS(($AN1233-1)*3+$AO1233+5,$AP1233+20)))&gt;=1,0,INDIRECT(ADDRESS(($AN1233-1)*3+$AO1233+5,$AP1233+20)))))</f>
        <v>0</v>
      </c>
      <c r="AT1233" s="468">
        <f ca="1">COUNTIF(INDIRECT("U"&amp;(ROW()+12*(($AN1233-1)*3+$AO1233)-ROW())/12+5):INDIRECT("AF"&amp;(ROW()+12*(($AN1233-1)*3+$AO1233)-ROW())/12+5),AS1233)</f>
        <v>0</v>
      </c>
      <c r="AU1233" s="468">
        <f ca="1">IF(AND(AQ1233+AS1233&gt;0,AR1233+AT1233&gt;0),COUNTIF(AU$6:AU1232,"&gt;0")+1,0)</f>
        <v>0</v>
      </c>
    </row>
    <row r="1234" spans="40:47" x14ac:dyDescent="0.15">
      <c r="AN1234" s="468">
        <v>35</v>
      </c>
      <c r="AO1234" s="468">
        <v>1</v>
      </c>
      <c r="AP1234" s="468">
        <v>5</v>
      </c>
      <c r="AQ1234" s="476">
        <f ca="1">IF($AP1234=1,IF(INDIRECT(ADDRESS(($AN1234-1)*3+$AO1234+5,$AP1234+7))="",0,INDIRECT(ADDRESS(($AN1234-1)*3+$AO1234+5,$AP1234+7))),IF(INDIRECT(ADDRESS(($AN1234-1)*3+$AO1234+5,$AP1234+7))="",0,IF(COUNTIF(INDIRECT(ADDRESS(($AN1234-1)*36+($AO1234-1)*12+6,COLUMN())):INDIRECT(ADDRESS(($AN1234-1)*36+($AO1234-1)*12+$AP1234+4,COLUMN())),INDIRECT(ADDRESS(($AN1234-1)*3+$AO1234+5,$AP1234+7)))&gt;=1,0,INDIRECT(ADDRESS(($AN1234-1)*3+$AO1234+5,$AP1234+7)))))</f>
        <v>0</v>
      </c>
      <c r="AR1234" s="468">
        <f ca="1">COUNTIF(INDIRECT("H"&amp;(ROW()+12*(($AN1234-1)*3+$AO1234)-ROW())/12+5):INDIRECT("S"&amp;(ROW()+12*(($AN1234-1)*3+$AO1234)-ROW())/12+5),AQ1234)</f>
        <v>0</v>
      </c>
      <c r="AS1234" s="476">
        <f ca="1">IF($AP1234=1,IF(INDIRECT(ADDRESS(($AN1234-1)*3+$AO1234+5,$AP1234+20))="",0,INDIRECT(ADDRESS(($AN1234-1)*3+$AO1234+5,$AP1234+20))),IF(INDIRECT(ADDRESS(($AN1234-1)*3+$AO1234+5,$AP1234+20))="",0,IF(COUNTIF(INDIRECT(ADDRESS(($AN1234-1)*36+($AO1234-1)*12+6,COLUMN())):INDIRECT(ADDRESS(($AN1234-1)*36+($AO1234-1)*12+$AP1234+4,COLUMN())),INDIRECT(ADDRESS(($AN1234-1)*3+$AO1234+5,$AP1234+20)))&gt;=1,0,INDIRECT(ADDRESS(($AN1234-1)*3+$AO1234+5,$AP1234+20)))))</f>
        <v>0</v>
      </c>
      <c r="AT1234" s="468">
        <f ca="1">COUNTIF(INDIRECT("U"&amp;(ROW()+12*(($AN1234-1)*3+$AO1234)-ROW())/12+5):INDIRECT("AF"&amp;(ROW()+12*(($AN1234-1)*3+$AO1234)-ROW())/12+5),AS1234)</f>
        <v>0</v>
      </c>
      <c r="AU1234" s="468">
        <f ca="1">IF(AND(AQ1234+AS1234&gt;0,AR1234+AT1234&gt;0),COUNTIF(AU$6:AU1233,"&gt;0")+1,0)</f>
        <v>0</v>
      </c>
    </row>
    <row r="1235" spans="40:47" x14ac:dyDescent="0.15">
      <c r="AN1235" s="468">
        <v>35</v>
      </c>
      <c r="AO1235" s="468">
        <v>1</v>
      </c>
      <c r="AP1235" s="468">
        <v>6</v>
      </c>
      <c r="AQ1235" s="476">
        <f ca="1">IF($AP1235=1,IF(INDIRECT(ADDRESS(($AN1235-1)*3+$AO1235+5,$AP1235+7))="",0,INDIRECT(ADDRESS(($AN1235-1)*3+$AO1235+5,$AP1235+7))),IF(INDIRECT(ADDRESS(($AN1235-1)*3+$AO1235+5,$AP1235+7))="",0,IF(COUNTIF(INDIRECT(ADDRESS(($AN1235-1)*36+($AO1235-1)*12+6,COLUMN())):INDIRECT(ADDRESS(($AN1235-1)*36+($AO1235-1)*12+$AP1235+4,COLUMN())),INDIRECT(ADDRESS(($AN1235-1)*3+$AO1235+5,$AP1235+7)))&gt;=1,0,INDIRECT(ADDRESS(($AN1235-1)*3+$AO1235+5,$AP1235+7)))))</f>
        <v>0</v>
      </c>
      <c r="AR1235" s="468">
        <f ca="1">COUNTIF(INDIRECT("H"&amp;(ROW()+12*(($AN1235-1)*3+$AO1235)-ROW())/12+5):INDIRECT("S"&amp;(ROW()+12*(($AN1235-1)*3+$AO1235)-ROW())/12+5),AQ1235)</f>
        <v>0</v>
      </c>
      <c r="AS1235" s="476">
        <f ca="1">IF($AP1235=1,IF(INDIRECT(ADDRESS(($AN1235-1)*3+$AO1235+5,$AP1235+20))="",0,INDIRECT(ADDRESS(($AN1235-1)*3+$AO1235+5,$AP1235+20))),IF(INDIRECT(ADDRESS(($AN1235-1)*3+$AO1235+5,$AP1235+20))="",0,IF(COUNTIF(INDIRECT(ADDRESS(($AN1235-1)*36+($AO1235-1)*12+6,COLUMN())):INDIRECT(ADDRESS(($AN1235-1)*36+($AO1235-1)*12+$AP1235+4,COLUMN())),INDIRECT(ADDRESS(($AN1235-1)*3+$AO1235+5,$AP1235+20)))&gt;=1,0,INDIRECT(ADDRESS(($AN1235-1)*3+$AO1235+5,$AP1235+20)))))</f>
        <v>0</v>
      </c>
      <c r="AT1235" s="468">
        <f ca="1">COUNTIF(INDIRECT("U"&amp;(ROW()+12*(($AN1235-1)*3+$AO1235)-ROW())/12+5):INDIRECT("AF"&amp;(ROW()+12*(($AN1235-1)*3+$AO1235)-ROW())/12+5),AS1235)</f>
        <v>0</v>
      </c>
      <c r="AU1235" s="468">
        <f ca="1">IF(AND(AQ1235+AS1235&gt;0,AR1235+AT1235&gt;0),COUNTIF(AU$6:AU1234,"&gt;0")+1,0)</f>
        <v>0</v>
      </c>
    </row>
    <row r="1236" spans="40:47" x14ac:dyDescent="0.15">
      <c r="AN1236" s="468">
        <v>35</v>
      </c>
      <c r="AO1236" s="468">
        <v>1</v>
      </c>
      <c r="AP1236" s="468">
        <v>7</v>
      </c>
      <c r="AQ1236" s="476">
        <f ca="1">IF($AP1236=1,IF(INDIRECT(ADDRESS(($AN1236-1)*3+$AO1236+5,$AP1236+7))="",0,INDIRECT(ADDRESS(($AN1236-1)*3+$AO1236+5,$AP1236+7))),IF(INDIRECT(ADDRESS(($AN1236-1)*3+$AO1236+5,$AP1236+7))="",0,IF(COUNTIF(INDIRECT(ADDRESS(($AN1236-1)*36+($AO1236-1)*12+6,COLUMN())):INDIRECT(ADDRESS(($AN1236-1)*36+($AO1236-1)*12+$AP1236+4,COLUMN())),INDIRECT(ADDRESS(($AN1236-1)*3+$AO1236+5,$AP1236+7)))&gt;=1,0,INDIRECT(ADDRESS(($AN1236-1)*3+$AO1236+5,$AP1236+7)))))</f>
        <v>0</v>
      </c>
      <c r="AR1236" s="468">
        <f ca="1">COUNTIF(INDIRECT("H"&amp;(ROW()+12*(($AN1236-1)*3+$AO1236)-ROW())/12+5):INDIRECT("S"&amp;(ROW()+12*(($AN1236-1)*3+$AO1236)-ROW())/12+5),AQ1236)</f>
        <v>0</v>
      </c>
      <c r="AS1236" s="476">
        <f ca="1">IF($AP1236=1,IF(INDIRECT(ADDRESS(($AN1236-1)*3+$AO1236+5,$AP1236+20))="",0,INDIRECT(ADDRESS(($AN1236-1)*3+$AO1236+5,$AP1236+20))),IF(INDIRECT(ADDRESS(($AN1236-1)*3+$AO1236+5,$AP1236+20))="",0,IF(COUNTIF(INDIRECT(ADDRESS(($AN1236-1)*36+($AO1236-1)*12+6,COLUMN())):INDIRECT(ADDRESS(($AN1236-1)*36+($AO1236-1)*12+$AP1236+4,COLUMN())),INDIRECT(ADDRESS(($AN1236-1)*3+$AO1236+5,$AP1236+20)))&gt;=1,0,INDIRECT(ADDRESS(($AN1236-1)*3+$AO1236+5,$AP1236+20)))))</f>
        <v>0</v>
      </c>
      <c r="AT1236" s="468">
        <f ca="1">COUNTIF(INDIRECT("U"&amp;(ROW()+12*(($AN1236-1)*3+$AO1236)-ROW())/12+5):INDIRECT("AF"&amp;(ROW()+12*(($AN1236-1)*3+$AO1236)-ROW())/12+5),AS1236)</f>
        <v>0</v>
      </c>
      <c r="AU1236" s="468">
        <f ca="1">IF(AND(AQ1236+AS1236&gt;0,AR1236+AT1236&gt;0),COUNTIF(AU$6:AU1235,"&gt;0")+1,0)</f>
        <v>0</v>
      </c>
    </row>
    <row r="1237" spans="40:47" x14ac:dyDescent="0.15">
      <c r="AN1237" s="468">
        <v>35</v>
      </c>
      <c r="AO1237" s="468">
        <v>1</v>
      </c>
      <c r="AP1237" s="468">
        <v>8</v>
      </c>
      <c r="AQ1237" s="476">
        <f ca="1">IF($AP1237=1,IF(INDIRECT(ADDRESS(($AN1237-1)*3+$AO1237+5,$AP1237+7))="",0,INDIRECT(ADDRESS(($AN1237-1)*3+$AO1237+5,$AP1237+7))),IF(INDIRECT(ADDRESS(($AN1237-1)*3+$AO1237+5,$AP1237+7))="",0,IF(COUNTIF(INDIRECT(ADDRESS(($AN1237-1)*36+($AO1237-1)*12+6,COLUMN())):INDIRECT(ADDRESS(($AN1237-1)*36+($AO1237-1)*12+$AP1237+4,COLUMN())),INDIRECT(ADDRESS(($AN1237-1)*3+$AO1237+5,$AP1237+7)))&gt;=1,0,INDIRECT(ADDRESS(($AN1237-1)*3+$AO1237+5,$AP1237+7)))))</f>
        <v>0</v>
      </c>
      <c r="AR1237" s="468">
        <f ca="1">COUNTIF(INDIRECT("H"&amp;(ROW()+12*(($AN1237-1)*3+$AO1237)-ROW())/12+5):INDIRECT("S"&amp;(ROW()+12*(($AN1237-1)*3+$AO1237)-ROW())/12+5),AQ1237)</f>
        <v>0</v>
      </c>
      <c r="AS1237" s="476">
        <f ca="1">IF($AP1237=1,IF(INDIRECT(ADDRESS(($AN1237-1)*3+$AO1237+5,$AP1237+20))="",0,INDIRECT(ADDRESS(($AN1237-1)*3+$AO1237+5,$AP1237+20))),IF(INDIRECT(ADDRESS(($AN1237-1)*3+$AO1237+5,$AP1237+20))="",0,IF(COUNTIF(INDIRECT(ADDRESS(($AN1237-1)*36+($AO1237-1)*12+6,COLUMN())):INDIRECT(ADDRESS(($AN1237-1)*36+($AO1237-1)*12+$AP1237+4,COLUMN())),INDIRECT(ADDRESS(($AN1237-1)*3+$AO1237+5,$AP1237+20)))&gt;=1,0,INDIRECT(ADDRESS(($AN1237-1)*3+$AO1237+5,$AP1237+20)))))</f>
        <v>0</v>
      </c>
      <c r="AT1237" s="468">
        <f ca="1">COUNTIF(INDIRECT("U"&amp;(ROW()+12*(($AN1237-1)*3+$AO1237)-ROW())/12+5):INDIRECT("AF"&amp;(ROW()+12*(($AN1237-1)*3+$AO1237)-ROW())/12+5),AS1237)</f>
        <v>0</v>
      </c>
      <c r="AU1237" s="468">
        <f ca="1">IF(AND(AQ1237+AS1237&gt;0,AR1237+AT1237&gt;0),COUNTIF(AU$6:AU1236,"&gt;0")+1,0)</f>
        <v>0</v>
      </c>
    </row>
    <row r="1238" spans="40:47" x14ac:dyDescent="0.15">
      <c r="AN1238" s="468">
        <v>35</v>
      </c>
      <c r="AO1238" s="468">
        <v>1</v>
      </c>
      <c r="AP1238" s="468">
        <v>9</v>
      </c>
      <c r="AQ1238" s="476">
        <f ca="1">IF($AP1238=1,IF(INDIRECT(ADDRESS(($AN1238-1)*3+$AO1238+5,$AP1238+7))="",0,INDIRECT(ADDRESS(($AN1238-1)*3+$AO1238+5,$AP1238+7))),IF(INDIRECT(ADDRESS(($AN1238-1)*3+$AO1238+5,$AP1238+7))="",0,IF(COUNTIF(INDIRECT(ADDRESS(($AN1238-1)*36+($AO1238-1)*12+6,COLUMN())):INDIRECT(ADDRESS(($AN1238-1)*36+($AO1238-1)*12+$AP1238+4,COLUMN())),INDIRECT(ADDRESS(($AN1238-1)*3+$AO1238+5,$AP1238+7)))&gt;=1,0,INDIRECT(ADDRESS(($AN1238-1)*3+$AO1238+5,$AP1238+7)))))</f>
        <v>0</v>
      </c>
      <c r="AR1238" s="468">
        <f ca="1">COUNTIF(INDIRECT("H"&amp;(ROW()+12*(($AN1238-1)*3+$AO1238)-ROW())/12+5):INDIRECT("S"&amp;(ROW()+12*(($AN1238-1)*3+$AO1238)-ROW())/12+5),AQ1238)</f>
        <v>0</v>
      </c>
      <c r="AS1238" s="476">
        <f ca="1">IF($AP1238=1,IF(INDIRECT(ADDRESS(($AN1238-1)*3+$AO1238+5,$AP1238+20))="",0,INDIRECT(ADDRESS(($AN1238-1)*3+$AO1238+5,$AP1238+20))),IF(INDIRECT(ADDRESS(($AN1238-1)*3+$AO1238+5,$AP1238+20))="",0,IF(COUNTIF(INDIRECT(ADDRESS(($AN1238-1)*36+($AO1238-1)*12+6,COLUMN())):INDIRECT(ADDRESS(($AN1238-1)*36+($AO1238-1)*12+$AP1238+4,COLUMN())),INDIRECT(ADDRESS(($AN1238-1)*3+$AO1238+5,$AP1238+20)))&gt;=1,0,INDIRECT(ADDRESS(($AN1238-1)*3+$AO1238+5,$AP1238+20)))))</f>
        <v>0</v>
      </c>
      <c r="AT1238" s="468">
        <f ca="1">COUNTIF(INDIRECT("U"&amp;(ROW()+12*(($AN1238-1)*3+$AO1238)-ROW())/12+5):INDIRECT("AF"&amp;(ROW()+12*(($AN1238-1)*3+$AO1238)-ROW())/12+5),AS1238)</f>
        <v>0</v>
      </c>
      <c r="AU1238" s="468">
        <f ca="1">IF(AND(AQ1238+AS1238&gt;0,AR1238+AT1238&gt;0),COUNTIF(AU$6:AU1237,"&gt;0")+1,0)</f>
        <v>0</v>
      </c>
    </row>
    <row r="1239" spans="40:47" x14ac:dyDescent="0.15">
      <c r="AN1239" s="468">
        <v>35</v>
      </c>
      <c r="AO1239" s="468">
        <v>1</v>
      </c>
      <c r="AP1239" s="468">
        <v>10</v>
      </c>
      <c r="AQ1239" s="476">
        <f ca="1">IF($AP1239=1,IF(INDIRECT(ADDRESS(($AN1239-1)*3+$AO1239+5,$AP1239+7))="",0,INDIRECT(ADDRESS(($AN1239-1)*3+$AO1239+5,$AP1239+7))),IF(INDIRECT(ADDRESS(($AN1239-1)*3+$AO1239+5,$AP1239+7))="",0,IF(COUNTIF(INDIRECT(ADDRESS(($AN1239-1)*36+($AO1239-1)*12+6,COLUMN())):INDIRECT(ADDRESS(($AN1239-1)*36+($AO1239-1)*12+$AP1239+4,COLUMN())),INDIRECT(ADDRESS(($AN1239-1)*3+$AO1239+5,$AP1239+7)))&gt;=1,0,INDIRECT(ADDRESS(($AN1239-1)*3+$AO1239+5,$AP1239+7)))))</f>
        <v>0</v>
      </c>
      <c r="AR1239" s="468">
        <f ca="1">COUNTIF(INDIRECT("H"&amp;(ROW()+12*(($AN1239-1)*3+$AO1239)-ROW())/12+5):INDIRECT("S"&amp;(ROW()+12*(($AN1239-1)*3+$AO1239)-ROW())/12+5),AQ1239)</f>
        <v>0</v>
      </c>
      <c r="AS1239" s="476">
        <f ca="1">IF($AP1239=1,IF(INDIRECT(ADDRESS(($AN1239-1)*3+$AO1239+5,$AP1239+20))="",0,INDIRECT(ADDRESS(($AN1239-1)*3+$AO1239+5,$AP1239+20))),IF(INDIRECT(ADDRESS(($AN1239-1)*3+$AO1239+5,$AP1239+20))="",0,IF(COUNTIF(INDIRECT(ADDRESS(($AN1239-1)*36+($AO1239-1)*12+6,COLUMN())):INDIRECT(ADDRESS(($AN1239-1)*36+($AO1239-1)*12+$AP1239+4,COLUMN())),INDIRECT(ADDRESS(($AN1239-1)*3+$AO1239+5,$AP1239+20)))&gt;=1,0,INDIRECT(ADDRESS(($AN1239-1)*3+$AO1239+5,$AP1239+20)))))</f>
        <v>0</v>
      </c>
      <c r="AT1239" s="468">
        <f ca="1">COUNTIF(INDIRECT("U"&amp;(ROW()+12*(($AN1239-1)*3+$AO1239)-ROW())/12+5):INDIRECT("AF"&amp;(ROW()+12*(($AN1239-1)*3+$AO1239)-ROW())/12+5),AS1239)</f>
        <v>0</v>
      </c>
      <c r="AU1239" s="468">
        <f ca="1">IF(AND(AQ1239+AS1239&gt;0,AR1239+AT1239&gt;0),COUNTIF(AU$6:AU1238,"&gt;0")+1,0)</f>
        <v>0</v>
      </c>
    </row>
    <row r="1240" spans="40:47" x14ac:dyDescent="0.15">
      <c r="AN1240" s="468">
        <v>35</v>
      </c>
      <c r="AO1240" s="468">
        <v>1</v>
      </c>
      <c r="AP1240" s="468">
        <v>11</v>
      </c>
      <c r="AQ1240" s="476">
        <f ca="1">IF($AP1240=1,IF(INDIRECT(ADDRESS(($AN1240-1)*3+$AO1240+5,$AP1240+7))="",0,INDIRECT(ADDRESS(($AN1240-1)*3+$AO1240+5,$AP1240+7))),IF(INDIRECT(ADDRESS(($AN1240-1)*3+$AO1240+5,$AP1240+7))="",0,IF(COUNTIF(INDIRECT(ADDRESS(($AN1240-1)*36+($AO1240-1)*12+6,COLUMN())):INDIRECT(ADDRESS(($AN1240-1)*36+($AO1240-1)*12+$AP1240+4,COLUMN())),INDIRECT(ADDRESS(($AN1240-1)*3+$AO1240+5,$AP1240+7)))&gt;=1,0,INDIRECT(ADDRESS(($AN1240-1)*3+$AO1240+5,$AP1240+7)))))</f>
        <v>0</v>
      </c>
      <c r="AR1240" s="468">
        <f ca="1">COUNTIF(INDIRECT("H"&amp;(ROW()+12*(($AN1240-1)*3+$AO1240)-ROW())/12+5):INDIRECT("S"&amp;(ROW()+12*(($AN1240-1)*3+$AO1240)-ROW())/12+5),AQ1240)</f>
        <v>0</v>
      </c>
      <c r="AS1240" s="476">
        <f ca="1">IF($AP1240=1,IF(INDIRECT(ADDRESS(($AN1240-1)*3+$AO1240+5,$AP1240+20))="",0,INDIRECT(ADDRESS(($AN1240-1)*3+$AO1240+5,$AP1240+20))),IF(INDIRECT(ADDRESS(($AN1240-1)*3+$AO1240+5,$AP1240+20))="",0,IF(COUNTIF(INDIRECT(ADDRESS(($AN1240-1)*36+($AO1240-1)*12+6,COLUMN())):INDIRECT(ADDRESS(($AN1240-1)*36+($AO1240-1)*12+$AP1240+4,COLUMN())),INDIRECT(ADDRESS(($AN1240-1)*3+$AO1240+5,$AP1240+20)))&gt;=1,0,INDIRECT(ADDRESS(($AN1240-1)*3+$AO1240+5,$AP1240+20)))))</f>
        <v>0</v>
      </c>
      <c r="AT1240" s="468">
        <f ca="1">COUNTIF(INDIRECT("U"&amp;(ROW()+12*(($AN1240-1)*3+$AO1240)-ROW())/12+5):INDIRECT("AF"&amp;(ROW()+12*(($AN1240-1)*3+$AO1240)-ROW())/12+5),AS1240)</f>
        <v>0</v>
      </c>
      <c r="AU1240" s="468">
        <f ca="1">IF(AND(AQ1240+AS1240&gt;0,AR1240+AT1240&gt;0),COUNTIF(AU$6:AU1239,"&gt;0")+1,0)</f>
        <v>0</v>
      </c>
    </row>
    <row r="1241" spans="40:47" x14ac:dyDescent="0.15">
      <c r="AN1241" s="468">
        <v>35</v>
      </c>
      <c r="AO1241" s="468">
        <v>1</v>
      </c>
      <c r="AP1241" s="468">
        <v>12</v>
      </c>
      <c r="AQ1241" s="476">
        <f ca="1">IF($AP1241=1,IF(INDIRECT(ADDRESS(($AN1241-1)*3+$AO1241+5,$AP1241+7))="",0,INDIRECT(ADDRESS(($AN1241-1)*3+$AO1241+5,$AP1241+7))),IF(INDIRECT(ADDRESS(($AN1241-1)*3+$AO1241+5,$AP1241+7))="",0,IF(COUNTIF(INDIRECT(ADDRESS(($AN1241-1)*36+($AO1241-1)*12+6,COLUMN())):INDIRECT(ADDRESS(($AN1241-1)*36+($AO1241-1)*12+$AP1241+4,COLUMN())),INDIRECT(ADDRESS(($AN1241-1)*3+$AO1241+5,$AP1241+7)))&gt;=1,0,INDIRECT(ADDRESS(($AN1241-1)*3+$AO1241+5,$AP1241+7)))))</f>
        <v>0</v>
      </c>
      <c r="AR1241" s="468">
        <f ca="1">COUNTIF(INDIRECT("H"&amp;(ROW()+12*(($AN1241-1)*3+$AO1241)-ROW())/12+5):INDIRECT("S"&amp;(ROW()+12*(($AN1241-1)*3+$AO1241)-ROW())/12+5),AQ1241)</f>
        <v>0</v>
      </c>
      <c r="AS1241" s="476">
        <f ca="1">IF($AP1241=1,IF(INDIRECT(ADDRESS(($AN1241-1)*3+$AO1241+5,$AP1241+20))="",0,INDIRECT(ADDRESS(($AN1241-1)*3+$AO1241+5,$AP1241+20))),IF(INDIRECT(ADDRESS(($AN1241-1)*3+$AO1241+5,$AP1241+20))="",0,IF(COUNTIF(INDIRECT(ADDRESS(($AN1241-1)*36+($AO1241-1)*12+6,COLUMN())):INDIRECT(ADDRESS(($AN1241-1)*36+($AO1241-1)*12+$AP1241+4,COLUMN())),INDIRECT(ADDRESS(($AN1241-1)*3+$AO1241+5,$AP1241+20)))&gt;=1,0,INDIRECT(ADDRESS(($AN1241-1)*3+$AO1241+5,$AP1241+20)))))</f>
        <v>0</v>
      </c>
      <c r="AT1241" s="468">
        <f ca="1">COUNTIF(INDIRECT("U"&amp;(ROW()+12*(($AN1241-1)*3+$AO1241)-ROW())/12+5):INDIRECT("AF"&amp;(ROW()+12*(($AN1241-1)*3+$AO1241)-ROW())/12+5),AS1241)</f>
        <v>0</v>
      </c>
      <c r="AU1241" s="468">
        <f ca="1">IF(AND(AQ1241+AS1241&gt;0,AR1241+AT1241&gt;0),COUNTIF(AU$6:AU1240,"&gt;0")+1,0)</f>
        <v>0</v>
      </c>
    </row>
    <row r="1242" spans="40:47" x14ac:dyDescent="0.15">
      <c r="AN1242" s="468">
        <v>35</v>
      </c>
      <c r="AO1242" s="468">
        <v>2</v>
      </c>
      <c r="AP1242" s="468">
        <v>1</v>
      </c>
      <c r="AQ1242" s="476">
        <f ca="1">IF($AP1242=1,IF(INDIRECT(ADDRESS(($AN1242-1)*3+$AO1242+5,$AP1242+7))="",0,INDIRECT(ADDRESS(($AN1242-1)*3+$AO1242+5,$AP1242+7))),IF(INDIRECT(ADDRESS(($AN1242-1)*3+$AO1242+5,$AP1242+7))="",0,IF(COUNTIF(INDIRECT(ADDRESS(($AN1242-1)*36+($AO1242-1)*12+6,COLUMN())):INDIRECT(ADDRESS(($AN1242-1)*36+($AO1242-1)*12+$AP1242+4,COLUMN())),INDIRECT(ADDRESS(($AN1242-1)*3+$AO1242+5,$AP1242+7)))&gt;=1,0,INDIRECT(ADDRESS(($AN1242-1)*3+$AO1242+5,$AP1242+7)))))</f>
        <v>0</v>
      </c>
      <c r="AR1242" s="468">
        <f ca="1">COUNTIF(INDIRECT("H"&amp;(ROW()+12*(($AN1242-1)*3+$AO1242)-ROW())/12+5):INDIRECT("S"&amp;(ROW()+12*(($AN1242-1)*3+$AO1242)-ROW())/12+5),AQ1242)</f>
        <v>0</v>
      </c>
      <c r="AS1242" s="476">
        <f ca="1">IF($AP1242=1,IF(INDIRECT(ADDRESS(($AN1242-1)*3+$AO1242+5,$AP1242+20))="",0,INDIRECT(ADDRESS(($AN1242-1)*3+$AO1242+5,$AP1242+20))),IF(INDIRECT(ADDRESS(($AN1242-1)*3+$AO1242+5,$AP1242+20))="",0,IF(COUNTIF(INDIRECT(ADDRESS(($AN1242-1)*36+($AO1242-1)*12+6,COLUMN())):INDIRECT(ADDRESS(($AN1242-1)*36+($AO1242-1)*12+$AP1242+4,COLUMN())),INDIRECT(ADDRESS(($AN1242-1)*3+$AO1242+5,$AP1242+20)))&gt;=1,0,INDIRECT(ADDRESS(($AN1242-1)*3+$AO1242+5,$AP1242+20)))))</f>
        <v>0</v>
      </c>
      <c r="AT1242" s="468">
        <f ca="1">COUNTIF(INDIRECT("U"&amp;(ROW()+12*(($AN1242-1)*3+$AO1242)-ROW())/12+5):INDIRECT("AF"&amp;(ROW()+12*(($AN1242-1)*3+$AO1242)-ROW())/12+5),AS1242)</f>
        <v>0</v>
      </c>
      <c r="AU1242" s="468">
        <f ca="1">IF(AND(AQ1242+AS1242&gt;0,AR1242+AT1242&gt;0),COUNTIF(AU$6:AU1241,"&gt;0")+1,0)</f>
        <v>0</v>
      </c>
    </row>
    <row r="1243" spans="40:47" x14ac:dyDescent="0.15">
      <c r="AN1243" s="468">
        <v>35</v>
      </c>
      <c r="AO1243" s="468">
        <v>2</v>
      </c>
      <c r="AP1243" s="468">
        <v>2</v>
      </c>
      <c r="AQ1243" s="476">
        <f ca="1">IF($AP1243=1,IF(INDIRECT(ADDRESS(($AN1243-1)*3+$AO1243+5,$AP1243+7))="",0,INDIRECT(ADDRESS(($AN1243-1)*3+$AO1243+5,$AP1243+7))),IF(INDIRECT(ADDRESS(($AN1243-1)*3+$AO1243+5,$AP1243+7))="",0,IF(COUNTIF(INDIRECT(ADDRESS(($AN1243-1)*36+($AO1243-1)*12+6,COLUMN())):INDIRECT(ADDRESS(($AN1243-1)*36+($AO1243-1)*12+$AP1243+4,COLUMN())),INDIRECT(ADDRESS(($AN1243-1)*3+$AO1243+5,$AP1243+7)))&gt;=1,0,INDIRECT(ADDRESS(($AN1243-1)*3+$AO1243+5,$AP1243+7)))))</f>
        <v>0</v>
      </c>
      <c r="AR1243" s="468">
        <f ca="1">COUNTIF(INDIRECT("H"&amp;(ROW()+12*(($AN1243-1)*3+$AO1243)-ROW())/12+5):INDIRECT("S"&amp;(ROW()+12*(($AN1243-1)*3+$AO1243)-ROW())/12+5),AQ1243)</f>
        <v>0</v>
      </c>
      <c r="AS1243" s="476">
        <f ca="1">IF($AP1243=1,IF(INDIRECT(ADDRESS(($AN1243-1)*3+$AO1243+5,$AP1243+20))="",0,INDIRECT(ADDRESS(($AN1243-1)*3+$AO1243+5,$AP1243+20))),IF(INDIRECT(ADDRESS(($AN1243-1)*3+$AO1243+5,$AP1243+20))="",0,IF(COUNTIF(INDIRECT(ADDRESS(($AN1243-1)*36+($AO1243-1)*12+6,COLUMN())):INDIRECT(ADDRESS(($AN1243-1)*36+($AO1243-1)*12+$AP1243+4,COLUMN())),INDIRECT(ADDRESS(($AN1243-1)*3+$AO1243+5,$AP1243+20)))&gt;=1,0,INDIRECT(ADDRESS(($AN1243-1)*3+$AO1243+5,$AP1243+20)))))</f>
        <v>0</v>
      </c>
      <c r="AT1243" s="468">
        <f ca="1">COUNTIF(INDIRECT("U"&amp;(ROW()+12*(($AN1243-1)*3+$AO1243)-ROW())/12+5):INDIRECT("AF"&amp;(ROW()+12*(($AN1243-1)*3+$AO1243)-ROW())/12+5),AS1243)</f>
        <v>0</v>
      </c>
      <c r="AU1243" s="468">
        <f ca="1">IF(AND(AQ1243+AS1243&gt;0,AR1243+AT1243&gt;0),COUNTIF(AU$6:AU1242,"&gt;0")+1,0)</f>
        <v>0</v>
      </c>
    </row>
    <row r="1244" spans="40:47" x14ac:dyDescent="0.15">
      <c r="AN1244" s="468">
        <v>35</v>
      </c>
      <c r="AO1244" s="468">
        <v>2</v>
      </c>
      <c r="AP1244" s="468">
        <v>3</v>
      </c>
      <c r="AQ1244" s="476">
        <f ca="1">IF($AP1244=1,IF(INDIRECT(ADDRESS(($AN1244-1)*3+$AO1244+5,$AP1244+7))="",0,INDIRECT(ADDRESS(($AN1244-1)*3+$AO1244+5,$AP1244+7))),IF(INDIRECT(ADDRESS(($AN1244-1)*3+$AO1244+5,$AP1244+7))="",0,IF(COUNTIF(INDIRECT(ADDRESS(($AN1244-1)*36+($AO1244-1)*12+6,COLUMN())):INDIRECT(ADDRESS(($AN1244-1)*36+($AO1244-1)*12+$AP1244+4,COLUMN())),INDIRECT(ADDRESS(($AN1244-1)*3+$AO1244+5,$AP1244+7)))&gt;=1,0,INDIRECT(ADDRESS(($AN1244-1)*3+$AO1244+5,$AP1244+7)))))</f>
        <v>0</v>
      </c>
      <c r="AR1244" s="468">
        <f ca="1">COUNTIF(INDIRECT("H"&amp;(ROW()+12*(($AN1244-1)*3+$AO1244)-ROW())/12+5):INDIRECT("S"&amp;(ROW()+12*(($AN1244-1)*3+$AO1244)-ROW())/12+5),AQ1244)</f>
        <v>0</v>
      </c>
      <c r="AS1244" s="476">
        <f ca="1">IF($AP1244=1,IF(INDIRECT(ADDRESS(($AN1244-1)*3+$AO1244+5,$AP1244+20))="",0,INDIRECT(ADDRESS(($AN1244-1)*3+$AO1244+5,$AP1244+20))),IF(INDIRECT(ADDRESS(($AN1244-1)*3+$AO1244+5,$AP1244+20))="",0,IF(COUNTIF(INDIRECT(ADDRESS(($AN1244-1)*36+($AO1244-1)*12+6,COLUMN())):INDIRECT(ADDRESS(($AN1244-1)*36+($AO1244-1)*12+$AP1244+4,COLUMN())),INDIRECT(ADDRESS(($AN1244-1)*3+$AO1244+5,$AP1244+20)))&gt;=1,0,INDIRECT(ADDRESS(($AN1244-1)*3+$AO1244+5,$AP1244+20)))))</f>
        <v>0</v>
      </c>
      <c r="AT1244" s="468">
        <f ca="1">COUNTIF(INDIRECT("U"&amp;(ROW()+12*(($AN1244-1)*3+$AO1244)-ROW())/12+5):INDIRECT("AF"&amp;(ROW()+12*(($AN1244-1)*3+$AO1244)-ROW())/12+5),AS1244)</f>
        <v>0</v>
      </c>
      <c r="AU1244" s="468">
        <f ca="1">IF(AND(AQ1244+AS1244&gt;0,AR1244+AT1244&gt;0),COUNTIF(AU$6:AU1243,"&gt;0")+1,0)</f>
        <v>0</v>
      </c>
    </row>
    <row r="1245" spans="40:47" x14ac:dyDescent="0.15">
      <c r="AN1245" s="468">
        <v>35</v>
      </c>
      <c r="AO1245" s="468">
        <v>2</v>
      </c>
      <c r="AP1245" s="468">
        <v>4</v>
      </c>
      <c r="AQ1245" s="476">
        <f ca="1">IF($AP1245=1,IF(INDIRECT(ADDRESS(($AN1245-1)*3+$AO1245+5,$AP1245+7))="",0,INDIRECT(ADDRESS(($AN1245-1)*3+$AO1245+5,$AP1245+7))),IF(INDIRECT(ADDRESS(($AN1245-1)*3+$AO1245+5,$AP1245+7))="",0,IF(COUNTIF(INDIRECT(ADDRESS(($AN1245-1)*36+($AO1245-1)*12+6,COLUMN())):INDIRECT(ADDRESS(($AN1245-1)*36+($AO1245-1)*12+$AP1245+4,COLUMN())),INDIRECT(ADDRESS(($AN1245-1)*3+$AO1245+5,$AP1245+7)))&gt;=1,0,INDIRECT(ADDRESS(($AN1245-1)*3+$AO1245+5,$AP1245+7)))))</f>
        <v>0</v>
      </c>
      <c r="AR1245" s="468">
        <f ca="1">COUNTIF(INDIRECT("H"&amp;(ROW()+12*(($AN1245-1)*3+$AO1245)-ROW())/12+5):INDIRECT("S"&amp;(ROW()+12*(($AN1245-1)*3+$AO1245)-ROW())/12+5),AQ1245)</f>
        <v>0</v>
      </c>
      <c r="AS1245" s="476">
        <f ca="1">IF($AP1245=1,IF(INDIRECT(ADDRESS(($AN1245-1)*3+$AO1245+5,$AP1245+20))="",0,INDIRECT(ADDRESS(($AN1245-1)*3+$AO1245+5,$AP1245+20))),IF(INDIRECT(ADDRESS(($AN1245-1)*3+$AO1245+5,$AP1245+20))="",0,IF(COUNTIF(INDIRECT(ADDRESS(($AN1245-1)*36+($AO1245-1)*12+6,COLUMN())):INDIRECT(ADDRESS(($AN1245-1)*36+($AO1245-1)*12+$AP1245+4,COLUMN())),INDIRECT(ADDRESS(($AN1245-1)*3+$AO1245+5,$AP1245+20)))&gt;=1,0,INDIRECT(ADDRESS(($AN1245-1)*3+$AO1245+5,$AP1245+20)))))</f>
        <v>0</v>
      </c>
      <c r="AT1245" s="468">
        <f ca="1">COUNTIF(INDIRECT("U"&amp;(ROW()+12*(($AN1245-1)*3+$AO1245)-ROW())/12+5):INDIRECT("AF"&amp;(ROW()+12*(($AN1245-1)*3+$AO1245)-ROW())/12+5),AS1245)</f>
        <v>0</v>
      </c>
      <c r="AU1245" s="468">
        <f ca="1">IF(AND(AQ1245+AS1245&gt;0,AR1245+AT1245&gt;0),COUNTIF(AU$6:AU1244,"&gt;0")+1,0)</f>
        <v>0</v>
      </c>
    </row>
    <row r="1246" spans="40:47" x14ac:dyDescent="0.15">
      <c r="AN1246" s="468">
        <v>35</v>
      </c>
      <c r="AO1246" s="468">
        <v>2</v>
      </c>
      <c r="AP1246" s="468">
        <v>5</v>
      </c>
      <c r="AQ1246" s="476">
        <f ca="1">IF($AP1246=1,IF(INDIRECT(ADDRESS(($AN1246-1)*3+$AO1246+5,$AP1246+7))="",0,INDIRECT(ADDRESS(($AN1246-1)*3+$AO1246+5,$AP1246+7))),IF(INDIRECT(ADDRESS(($AN1246-1)*3+$AO1246+5,$AP1246+7))="",0,IF(COUNTIF(INDIRECT(ADDRESS(($AN1246-1)*36+($AO1246-1)*12+6,COLUMN())):INDIRECT(ADDRESS(($AN1246-1)*36+($AO1246-1)*12+$AP1246+4,COLUMN())),INDIRECT(ADDRESS(($AN1246-1)*3+$AO1246+5,$AP1246+7)))&gt;=1,0,INDIRECT(ADDRESS(($AN1246-1)*3+$AO1246+5,$AP1246+7)))))</f>
        <v>0</v>
      </c>
      <c r="AR1246" s="468">
        <f ca="1">COUNTIF(INDIRECT("H"&amp;(ROW()+12*(($AN1246-1)*3+$AO1246)-ROW())/12+5):INDIRECT("S"&amp;(ROW()+12*(($AN1246-1)*3+$AO1246)-ROW())/12+5),AQ1246)</f>
        <v>0</v>
      </c>
      <c r="AS1246" s="476">
        <f ca="1">IF($AP1246=1,IF(INDIRECT(ADDRESS(($AN1246-1)*3+$AO1246+5,$AP1246+20))="",0,INDIRECT(ADDRESS(($AN1246-1)*3+$AO1246+5,$AP1246+20))),IF(INDIRECT(ADDRESS(($AN1246-1)*3+$AO1246+5,$AP1246+20))="",0,IF(COUNTIF(INDIRECT(ADDRESS(($AN1246-1)*36+($AO1246-1)*12+6,COLUMN())):INDIRECT(ADDRESS(($AN1246-1)*36+($AO1246-1)*12+$AP1246+4,COLUMN())),INDIRECT(ADDRESS(($AN1246-1)*3+$AO1246+5,$AP1246+20)))&gt;=1,0,INDIRECT(ADDRESS(($AN1246-1)*3+$AO1246+5,$AP1246+20)))))</f>
        <v>0</v>
      </c>
      <c r="AT1246" s="468">
        <f ca="1">COUNTIF(INDIRECT("U"&amp;(ROW()+12*(($AN1246-1)*3+$AO1246)-ROW())/12+5):INDIRECT("AF"&amp;(ROW()+12*(($AN1246-1)*3+$AO1246)-ROW())/12+5),AS1246)</f>
        <v>0</v>
      </c>
      <c r="AU1246" s="468">
        <f ca="1">IF(AND(AQ1246+AS1246&gt;0,AR1246+AT1246&gt;0),COUNTIF(AU$6:AU1245,"&gt;0")+1,0)</f>
        <v>0</v>
      </c>
    </row>
    <row r="1247" spans="40:47" x14ac:dyDescent="0.15">
      <c r="AN1247" s="468">
        <v>35</v>
      </c>
      <c r="AO1247" s="468">
        <v>2</v>
      </c>
      <c r="AP1247" s="468">
        <v>6</v>
      </c>
      <c r="AQ1247" s="476">
        <f ca="1">IF($AP1247=1,IF(INDIRECT(ADDRESS(($AN1247-1)*3+$AO1247+5,$AP1247+7))="",0,INDIRECT(ADDRESS(($AN1247-1)*3+$AO1247+5,$AP1247+7))),IF(INDIRECT(ADDRESS(($AN1247-1)*3+$AO1247+5,$AP1247+7))="",0,IF(COUNTIF(INDIRECT(ADDRESS(($AN1247-1)*36+($AO1247-1)*12+6,COLUMN())):INDIRECT(ADDRESS(($AN1247-1)*36+($AO1247-1)*12+$AP1247+4,COLUMN())),INDIRECT(ADDRESS(($AN1247-1)*3+$AO1247+5,$AP1247+7)))&gt;=1,0,INDIRECT(ADDRESS(($AN1247-1)*3+$AO1247+5,$AP1247+7)))))</f>
        <v>0</v>
      </c>
      <c r="AR1247" s="468">
        <f ca="1">COUNTIF(INDIRECT("H"&amp;(ROW()+12*(($AN1247-1)*3+$AO1247)-ROW())/12+5):INDIRECT("S"&amp;(ROW()+12*(($AN1247-1)*3+$AO1247)-ROW())/12+5),AQ1247)</f>
        <v>0</v>
      </c>
      <c r="AS1247" s="476">
        <f ca="1">IF($AP1247=1,IF(INDIRECT(ADDRESS(($AN1247-1)*3+$AO1247+5,$AP1247+20))="",0,INDIRECT(ADDRESS(($AN1247-1)*3+$AO1247+5,$AP1247+20))),IF(INDIRECT(ADDRESS(($AN1247-1)*3+$AO1247+5,$AP1247+20))="",0,IF(COUNTIF(INDIRECT(ADDRESS(($AN1247-1)*36+($AO1247-1)*12+6,COLUMN())):INDIRECT(ADDRESS(($AN1247-1)*36+($AO1247-1)*12+$AP1247+4,COLUMN())),INDIRECT(ADDRESS(($AN1247-1)*3+$AO1247+5,$AP1247+20)))&gt;=1,0,INDIRECT(ADDRESS(($AN1247-1)*3+$AO1247+5,$AP1247+20)))))</f>
        <v>0</v>
      </c>
      <c r="AT1247" s="468">
        <f ca="1">COUNTIF(INDIRECT("U"&amp;(ROW()+12*(($AN1247-1)*3+$AO1247)-ROW())/12+5):INDIRECT("AF"&amp;(ROW()+12*(($AN1247-1)*3+$AO1247)-ROW())/12+5),AS1247)</f>
        <v>0</v>
      </c>
      <c r="AU1247" s="468">
        <f ca="1">IF(AND(AQ1247+AS1247&gt;0,AR1247+AT1247&gt;0),COUNTIF(AU$6:AU1246,"&gt;0")+1,0)</f>
        <v>0</v>
      </c>
    </row>
    <row r="1248" spans="40:47" x14ac:dyDescent="0.15">
      <c r="AN1248" s="468">
        <v>35</v>
      </c>
      <c r="AO1248" s="468">
        <v>2</v>
      </c>
      <c r="AP1248" s="468">
        <v>7</v>
      </c>
      <c r="AQ1248" s="476">
        <f ca="1">IF($AP1248=1,IF(INDIRECT(ADDRESS(($AN1248-1)*3+$AO1248+5,$AP1248+7))="",0,INDIRECT(ADDRESS(($AN1248-1)*3+$AO1248+5,$AP1248+7))),IF(INDIRECT(ADDRESS(($AN1248-1)*3+$AO1248+5,$AP1248+7))="",0,IF(COUNTIF(INDIRECT(ADDRESS(($AN1248-1)*36+($AO1248-1)*12+6,COLUMN())):INDIRECT(ADDRESS(($AN1248-1)*36+($AO1248-1)*12+$AP1248+4,COLUMN())),INDIRECT(ADDRESS(($AN1248-1)*3+$AO1248+5,$AP1248+7)))&gt;=1,0,INDIRECT(ADDRESS(($AN1248-1)*3+$AO1248+5,$AP1248+7)))))</f>
        <v>0</v>
      </c>
      <c r="AR1248" s="468">
        <f ca="1">COUNTIF(INDIRECT("H"&amp;(ROW()+12*(($AN1248-1)*3+$AO1248)-ROW())/12+5):INDIRECT("S"&amp;(ROW()+12*(($AN1248-1)*3+$AO1248)-ROW())/12+5),AQ1248)</f>
        <v>0</v>
      </c>
      <c r="AS1248" s="476">
        <f ca="1">IF($AP1248=1,IF(INDIRECT(ADDRESS(($AN1248-1)*3+$AO1248+5,$AP1248+20))="",0,INDIRECT(ADDRESS(($AN1248-1)*3+$AO1248+5,$AP1248+20))),IF(INDIRECT(ADDRESS(($AN1248-1)*3+$AO1248+5,$AP1248+20))="",0,IF(COUNTIF(INDIRECT(ADDRESS(($AN1248-1)*36+($AO1248-1)*12+6,COLUMN())):INDIRECT(ADDRESS(($AN1248-1)*36+($AO1248-1)*12+$AP1248+4,COLUMN())),INDIRECT(ADDRESS(($AN1248-1)*3+$AO1248+5,$AP1248+20)))&gt;=1,0,INDIRECT(ADDRESS(($AN1248-1)*3+$AO1248+5,$AP1248+20)))))</f>
        <v>0</v>
      </c>
      <c r="AT1248" s="468">
        <f ca="1">COUNTIF(INDIRECT("U"&amp;(ROW()+12*(($AN1248-1)*3+$AO1248)-ROW())/12+5):INDIRECT("AF"&amp;(ROW()+12*(($AN1248-1)*3+$AO1248)-ROW())/12+5),AS1248)</f>
        <v>0</v>
      </c>
      <c r="AU1248" s="468">
        <f ca="1">IF(AND(AQ1248+AS1248&gt;0,AR1248+AT1248&gt;0),COUNTIF(AU$6:AU1247,"&gt;0")+1,0)</f>
        <v>0</v>
      </c>
    </row>
    <row r="1249" spans="40:47" x14ac:dyDescent="0.15">
      <c r="AN1249" s="468">
        <v>35</v>
      </c>
      <c r="AO1249" s="468">
        <v>2</v>
      </c>
      <c r="AP1249" s="468">
        <v>8</v>
      </c>
      <c r="AQ1249" s="476">
        <f ca="1">IF($AP1249=1,IF(INDIRECT(ADDRESS(($AN1249-1)*3+$AO1249+5,$AP1249+7))="",0,INDIRECT(ADDRESS(($AN1249-1)*3+$AO1249+5,$AP1249+7))),IF(INDIRECT(ADDRESS(($AN1249-1)*3+$AO1249+5,$AP1249+7))="",0,IF(COUNTIF(INDIRECT(ADDRESS(($AN1249-1)*36+($AO1249-1)*12+6,COLUMN())):INDIRECT(ADDRESS(($AN1249-1)*36+($AO1249-1)*12+$AP1249+4,COLUMN())),INDIRECT(ADDRESS(($AN1249-1)*3+$AO1249+5,$AP1249+7)))&gt;=1,0,INDIRECT(ADDRESS(($AN1249-1)*3+$AO1249+5,$AP1249+7)))))</f>
        <v>0</v>
      </c>
      <c r="AR1249" s="468">
        <f ca="1">COUNTIF(INDIRECT("H"&amp;(ROW()+12*(($AN1249-1)*3+$AO1249)-ROW())/12+5):INDIRECT("S"&amp;(ROW()+12*(($AN1249-1)*3+$AO1249)-ROW())/12+5),AQ1249)</f>
        <v>0</v>
      </c>
      <c r="AS1249" s="476">
        <f ca="1">IF($AP1249=1,IF(INDIRECT(ADDRESS(($AN1249-1)*3+$AO1249+5,$AP1249+20))="",0,INDIRECT(ADDRESS(($AN1249-1)*3+$AO1249+5,$AP1249+20))),IF(INDIRECT(ADDRESS(($AN1249-1)*3+$AO1249+5,$AP1249+20))="",0,IF(COUNTIF(INDIRECT(ADDRESS(($AN1249-1)*36+($AO1249-1)*12+6,COLUMN())):INDIRECT(ADDRESS(($AN1249-1)*36+($AO1249-1)*12+$AP1249+4,COLUMN())),INDIRECT(ADDRESS(($AN1249-1)*3+$AO1249+5,$AP1249+20)))&gt;=1,0,INDIRECT(ADDRESS(($AN1249-1)*3+$AO1249+5,$AP1249+20)))))</f>
        <v>0</v>
      </c>
      <c r="AT1249" s="468">
        <f ca="1">COUNTIF(INDIRECT("U"&amp;(ROW()+12*(($AN1249-1)*3+$AO1249)-ROW())/12+5):INDIRECT("AF"&amp;(ROW()+12*(($AN1249-1)*3+$AO1249)-ROW())/12+5),AS1249)</f>
        <v>0</v>
      </c>
      <c r="AU1249" s="468">
        <f ca="1">IF(AND(AQ1249+AS1249&gt;0,AR1249+AT1249&gt;0),COUNTIF(AU$6:AU1248,"&gt;0")+1,0)</f>
        <v>0</v>
      </c>
    </row>
    <row r="1250" spans="40:47" x14ac:dyDescent="0.15">
      <c r="AN1250" s="468">
        <v>35</v>
      </c>
      <c r="AO1250" s="468">
        <v>2</v>
      </c>
      <c r="AP1250" s="468">
        <v>9</v>
      </c>
      <c r="AQ1250" s="476">
        <f ca="1">IF($AP1250=1,IF(INDIRECT(ADDRESS(($AN1250-1)*3+$AO1250+5,$AP1250+7))="",0,INDIRECT(ADDRESS(($AN1250-1)*3+$AO1250+5,$AP1250+7))),IF(INDIRECT(ADDRESS(($AN1250-1)*3+$AO1250+5,$AP1250+7))="",0,IF(COUNTIF(INDIRECT(ADDRESS(($AN1250-1)*36+($AO1250-1)*12+6,COLUMN())):INDIRECT(ADDRESS(($AN1250-1)*36+($AO1250-1)*12+$AP1250+4,COLUMN())),INDIRECT(ADDRESS(($AN1250-1)*3+$AO1250+5,$AP1250+7)))&gt;=1,0,INDIRECT(ADDRESS(($AN1250-1)*3+$AO1250+5,$AP1250+7)))))</f>
        <v>0</v>
      </c>
      <c r="AR1250" s="468">
        <f ca="1">COUNTIF(INDIRECT("H"&amp;(ROW()+12*(($AN1250-1)*3+$AO1250)-ROW())/12+5):INDIRECT("S"&amp;(ROW()+12*(($AN1250-1)*3+$AO1250)-ROW())/12+5),AQ1250)</f>
        <v>0</v>
      </c>
      <c r="AS1250" s="476">
        <f ca="1">IF($AP1250=1,IF(INDIRECT(ADDRESS(($AN1250-1)*3+$AO1250+5,$AP1250+20))="",0,INDIRECT(ADDRESS(($AN1250-1)*3+$AO1250+5,$AP1250+20))),IF(INDIRECT(ADDRESS(($AN1250-1)*3+$AO1250+5,$AP1250+20))="",0,IF(COUNTIF(INDIRECT(ADDRESS(($AN1250-1)*36+($AO1250-1)*12+6,COLUMN())):INDIRECT(ADDRESS(($AN1250-1)*36+($AO1250-1)*12+$AP1250+4,COLUMN())),INDIRECT(ADDRESS(($AN1250-1)*3+$AO1250+5,$AP1250+20)))&gt;=1,0,INDIRECT(ADDRESS(($AN1250-1)*3+$AO1250+5,$AP1250+20)))))</f>
        <v>0</v>
      </c>
      <c r="AT1250" s="468">
        <f ca="1">COUNTIF(INDIRECT("U"&amp;(ROW()+12*(($AN1250-1)*3+$AO1250)-ROW())/12+5):INDIRECT("AF"&amp;(ROW()+12*(($AN1250-1)*3+$AO1250)-ROW())/12+5),AS1250)</f>
        <v>0</v>
      </c>
      <c r="AU1250" s="468">
        <f ca="1">IF(AND(AQ1250+AS1250&gt;0,AR1250+AT1250&gt;0),COUNTIF(AU$6:AU1249,"&gt;0")+1,0)</f>
        <v>0</v>
      </c>
    </row>
    <row r="1251" spans="40:47" x14ac:dyDescent="0.15">
      <c r="AN1251" s="468">
        <v>35</v>
      </c>
      <c r="AO1251" s="468">
        <v>2</v>
      </c>
      <c r="AP1251" s="468">
        <v>10</v>
      </c>
      <c r="AQ1251" s="476">
        <f ca="1">IF($AP1251=1,IF(INDIRECT(ADDRESS(($AN1251-1)*3+$AO1251+5,$AP1251+7))="",0,INDIRECT(ADDRESS(($AN1251-1)*3+$AO1251+5,$AP1251+7))),IF(INDIRECT(ADDRESS(($AN1251-1)*3+$AO1251+5,$AP1251+7))="",0,IF(COUNTIF(INDIRECT(ADDRESS(($AN1251-1)*36+($AO1251-1)*12+6,COLUMN())):INDIRECT(ADDRESS(($AN1251-1)*36+($AO1251-1)*12+$AP1251+4,COLUMN())),INDIRECT(ADDRESS(($AN1251-1)*3+$AO1251+5,$AP1251+7)))&gt;=1,0,INDIRECT(ADDRESS(($AN1251-1)*3+$AO1251+5,$AP1251+7)))))</f>
        <v>0</v>
      </c>
      <c r="AR1251" s="468">
        <f ca="1">COUNTIF(INDIRECT("H"&amp;(ROW()+12*(($AN1251-1)*3+$AO1251)-ROW())/12+5):INDIRECT("S"&amp;(ROW()+12*(($AN1251-1)*3+$AO1251)-ROW())/12+5),AQ1251)</f>
        <v>0</v>
      </c>
      <c r="AS1251" s="476">
        <f ca="1">IF($AP1251=1,IF(INDIRECT(ADDRESS(($AN1251-1)*3+$AO1251+5,$AP1251+20))="",0,INDIRECT(ADDRESS(($AN1251-1)*3+$AO1251+5,$AP1251+20))),IF(INDIRECT(ADDRESS(($AN1251-1)*3+$AO1251+5,$AP1251+20))="",0,IF(COUNTIF(INDIRECT(ADDRESS(($AN1251-1)*36+($AO1251-1)*12+6,COLUMN())):INDIRECT(ADDRESS(($AN1251-1)*36+($AO1251-1)*12+$AP1251+4,COLUMN())),INDIRECT(ADDRESS(($AN1251-1)*3+$AO1251+5,$AP1251+20)))&gt;=1,0,INDIRECT(ADDRESS(($AN1251-1)*3+$AO1251+5,$AP1251+20)))))</f>
        <v>0</v>
      </c>
      <c r="AT1251" s="468">
        <f ca="1">COUNTIF(INDIRECT("U"&amp;(ROW()+12*(($AN1251-1)*3+$AO1251)-ROW())/12+5):INDIRECT("AF"&amp;(ROW()+12*(($AN1251-1)*3+$AO1251)-ROW())/12+5),AS1251)</f>
        <v>0</v>
      </c>
      <c r="AU1251" s="468">
        <f ca="1">IF(AND(AQ1251+AS1251&gt;0,AR1251+AT1251&gt;0),COUNTIF(AU$6:AU1250,"&gt;0")+1,0)</f>
        <v>0</v>
      </c>
    </row>
    <row r="1252" spans="40:47" x14ac:dyDescent="0.15">
      <c r="AN1252" s="468">
        <v>35</v>
      </c>
      <c r="AO1252" s="468">
        <v>2</v>
      </c>
      <c r="AP1252" s="468">
        <v>11</v>
      </c>
      <c r="AQ1252" s="476">
        <f ca="1">IF($AP1252=1,IF(INDIRECT(ADDRESS(($AN1252-1)*3+$AO1252+5,$AP1252+7))="",0,INDIRECT(ADDRESS(($AN1252-1)*3+$AO1252+5,$AP1252+7))),IF(INDIRECT(ADDRESS(($AN1252-1)*3+$AO1252+5,$AP1252+7))="",0,IF(COUNTIF(INDIRECT(ADDRESS(($AN1252-1)*36+($AO1252-1)*12+6,COLUMN())):INDIRECT(ADDRESS(($AN1252-1)*36+($AO1252-1)*12+$AP1252+4,COLUMN())),INDIRECT(ADDRESS(($AN1252-1)*3+$AO1252+5,$AP1252+7)))&gt;=1,0,INDIRECT(ADDRESS(($AN1252-1)*3+$AO1252+5,$AP1252+7)))))</f>
        <v>0</v>
      </c>
      <c r="AR1252" s="468">
        <f ca="1">COUNTIF(INDIRECT("H"&amp;(ROW()+12*(($AN1252-1)*3+$AO1252)-ROW())/12+5):INDIRECT("S"&amp;(ROW()+12*(($AN1252-1)*3+$AO1252)-ROW())/12+5),AQ1252)</f>
        <v>0</v>
      </c>
      <c r="AS1252" s="476">
        <f ca="1">IF($AP1252=1,IF(INDIRECT(ADDRESS(($AN1252-1)*3+$AO1252+5,$AP1252+20))="",0,INDIRECT(ADDRESS(($AN1252-1)*3+$AO1252+5,$AP1252+20))),IF(INDIRECT(ADDRESS(($AN1252-1)*3+$AO1252+5,$AP1252+20))="",0,IF(COUNTIF(INDIRECT(ADDRESS(($AN1252-1)*36+($AO1252-1)*12+6,COLUMN())):INDIRECT(ADDRESS(($AN1252-1)*36+($AO1252-1)*12+$AP1252+4,COLUMN())),INDIRECT(ADDRESS(($AN1252-1)*3+$AO1252+5,$AP1252+20)))&gt;=1,0,INDIRECT(ADDRESS(($AN1252-1)*3+$AO1252+5,$AP1252+20)))))</f>
        <v>0</v>
      </c>
      <c r="AT1252" s="468">
        <f ca="1">COUNTIF(INDIRECT("U"&amp;(ROW()+12*(($AN1252-1)*3+$AO1252)-ROW())/12+5):INDIRECT("AF"&amp;(ROW()+12*(($AN1252-1)*3+$AO1252)-ROW())/12+5),AS1252)</f>
        <v>0</v>
      </c>
      <c r="AU1252" s="468">
        <f ca="1">IF(AND(AQ1252+AS1252&gt;0,AR1252+AT1252&gt;0),COUNTIF(AU$6:AU1251,"&gt;0")+1,0)</f>
        <v>0</v>
      </c>
    </row>
    <row r="1253" spans="40:47" x14ac:dyDescent="0.15">
      <c r="AN1253" s="468">
        <v>35</v>
      </c>
      <c r="AO1253" s="468">
        <v>2</v>
      </c>
      <c r="AP1253" s="468">
        <v>12</v>
      </c>
      <c r="AQ1253" s="476">
        <f ca="1">IF($AP1253=1,IF(INDIRECT(ADDRESS(($AN1253-1)*3+$AO1253+5,$AP1253+7))="",0,INDIRECT(ADDRESS(($AN1253-1)*3+$AO1253+5,$AP1253+7))),IF(INDIRECT(ADDRESS(($AN1253-1)*3+$AO1253+5,$AP1253+7))="",0,IF(COUNTIF(INDIRECT(ADDRESS(($AN1253-1)*36+($AO1253-1)*12+6,COLUMN())):INDIRECT(ADDRESS(($AN1253-1)*36+($AO1253-1)*12+$AP1253+4,COLUMN())),INDIRECT(ADDRESS(($AN1253-1)*3+$AO1253+5,$AP1253+7)))&gt;=1,0,INDIRECT(ADDRESS(($AN1253-1)*3+$AO1253+5,$AP1253+7)))))</f>
        <v>0</v>
      </c>
      <c r="AR1253" s="468">
        <f ca="1">COUNTIF(INDIRECT("H"&amp;(ROW()+12*(($AN1253-1)*3+$AO1253)-ROW())/12+5):INDIRECT("S"&amp;(ROW()+12*(($AN1253-1)*3+$AO1253)-ROW())/12+5),AQ1253)</f>
        <v>0</v>
      </c>
      <c r="AS1253" s="476">
        <f ca="1">IF($AP1253=1,IF(INDIRECT(ADDRESS(($AN1253-1)*3+$AO1253+5,$AP1253+20))="",0,INDIRECT(ADDRESS(($AN1253-1)*3+$AO1253+5,$AP1253+20))),IF(INDIRECT(ADDRESS(($AN1253-1)*3+$AO1253+5,$AP1253+20))="",0,IF(COUNTIF(INDIRECT(ADDRESS(($AN1253-1)*36+($AO1253-1)*12+6,COLUMN())):INDIRECT(ADDRESS(($AN1253-1)*36+($AO1253-1)*12+$AP1253+4,COLUMN())),INDIRECT(ADDRESS(($AN1253-1)*3+$AO1253+5,$AP1253+20)))&gt;=1,0,INDIRECT(ADDRESS(($AN1253-1)*3+$AO1253+5,$AP1253+20)))))</f>
        <v>0</v>
      </c>
      <c r="AT1253" s="468">
        <f ca="1">COUNTIF(INDIRECT("U"&amp;(ROW()+12*(($AN1253-1)*3+$AO1253)-ROW())/12+5):INDIRECT("AF"&amp;(ROW()+12*(($AN1253-1)*3+$AO1253)-ROW())/12+5),AS1253)</f>
        <v>0</v>
      </c>
      <c r="AU1253" s="468">
        <f ca="1">IF(AND(AQ1253+AS1253&gt;0,AR1253+AT1253&gt;0),COUNTIF(AU$6:AU1252,"&gt;0")+1,0)</f>
        <v>0</v>
      </c>
    </row>
    <row r="1254" spans="40:47" x14ac:dyDescent="0.15">
      <c r="AN1254" s="468">
        <v>35</v>
      </c>
      <c r="AO1254" s="468">
        <v>3</v>
      </c>
      <c r="AP1254" s="468">
        <v>1</v>
      </c>
      <c r="AQ1254" s="476">
        <f ca="1">IF($AP1254=1,IF(INDIRECT(ADDRESS(($AN1254-1)*3+$AO1254+5,$AP1254+7))="",0,INDIRECT(ADDRESS(($AN1254-1)*3+$AO1254+5,$AP1254+7))),IF(INDIRECT(ADDRESS(($AN1254-1)*3+$AO1254+5,$AP1254+7))="",0,IF(COUNTIF(INDIRECT(ADDRESS(($AN1254-1)*36+($AO1254-1)*12+6,COLUMN())):INDIRECT(ADDRESS(($AN1254-1)*36+($AO1254-1)*12+$AP1254+4,COLUMN())),INDIRECT(ADDRESS(($AN1254-1)*3+$AO1254+5,$AP1254+7)))&gt;=1,0,INDIRECT(ADDRESS(($AN1254-1)*3+$AO1254+5,$AP1254+7)))))</f>
        <v>0</v>
      </c>
      <c r="AR1254" s="468">
        <f ca="1">COUNTIF(INDIRECT("H"&amp;(ROW()+12*(($AN1254-1)*3+$AO1254)-ROW())/12+5):INDIRECT("S"&amp;(ROW()+12*(($AN1254-1)*3+$AO1254)-ROW())/12+5),AQ1254)</f>
        <v>0</v>
      </c>
      <c r="AS1254" s="476">
        <f ca="1">IF($AP1254=1,IF(INDIRECT(ADDRESS(($AN1254-1)*3+$AO1254+5,$AP1254+20))="",0,INDIRECT(ADDRESS(($AN1254-1)*3+$AO1254+5,$AP1254+20))),IF(INDIRECT(ADDRESS(($AN1254-1)*3+$AO1254+5,$AP1254+20))="",0,IF(COUNTIF(INDIRECT(ADDRESS(($AN1254-1)*36+($AO1254-1)*12+6,COLUMN())):INDIRECT(ADDRESS(($AN1254-1)*36+($AO1254-1)*12+$AP1254+4,COLUMN())),INDIRECT(ADDRESS(($AN1254-1)*3+$AO1254+5,$AP1254+20)))&gt;=1,0,INDIRECT(ADDRESS(($AN1254-1)*3+$AO1254+5,$AP1254+20)))))</f>
        <v>0</v>
      </c>
      <c r="AT1254" s="468">
        <f ca="1">COUNTIF(INDIRECT("U"&amp;(ROW()+12*(($AN1254-1)*3+$AO1254)-ROW())/12+5):INDIRECT("AF"&amp;(ROW()+12*(($AN1254-1)*3+$AO1254)-ROW())/12+5),AS1254)</f>
        <v>0</v>
      </c>
      <c r="AU1254" s="468">
        <f ca="1">IF(AND(AQ1254+AS1254&gt;0,AR1254+AT1254&gt;0),COUNTIF(AU$6:AU1253,"&gt;0")+1,0)</f>
        <v>0</v>
      </c>
    </row>
    <row r="1255" spans="40:47" x14ac:dyDescent="0.15">
      <c r="AN1255" s="468">
        <v>35</v>
      </c>
      <c r="AO1255" s="468">
        <v>3</v>
      </c>
      <c r="AP1255" s="468">
        <v>2</v>
      </c>
      <c r="AQ1255" s="476">
        <f ca="1">IF($AP1255=1,IF(INDIRECT(ADDRESS(($AN1255-1)*3+$AO1255+5,$AP1255+7))="",0,INDIRECT(ADDRESS(($AN1255-1)*3+$AO1255+5,$AP1255+7))),IF(INDIRECT(ADDRESS(($AN1255-1)*3+$AO1255+5,$AP1255+7))="",0,IF(COUNTIF(INDIRECT(ADDRESS(($AN1255-1)*36+($AO1255-1)*12+6,COLUMN())):INDIRECT(ADDRESS(($AN1255-1)*36+($AO1255-1)*12+$AP1255+4,COLUMN())),INDIRECT(ADDRESS(($AN1255-1)*3+$AO1255+5,$AP1255+7)))&gt;=1,0,INDIRECT(ADDRESS(($AN1255-1)*3+$AO1255+5,$AP1255+7)))))</f>
        <v>0</v>
      </c>
      <c r="AR1255" s="468">
        <f ca="1">COUNTIF(INDIRECT("H"&amp;(ROW()+12*(($AN1255-1)*3+$AO1255)-ROW())/12+5):INDIRECT("S"&amp;(ROW()+12*(($AN1255-1)*3+$AO1255)-ROW())/12+5),AQ1255)</f>
        <v>0</v>
      </c>
      <c r="AS1255" s="476">
        <f ca="1">IF($AP1255=1,IF(INDIRECT(ADDRESS(($AN1255-1)*3+$AO1255+5,$AP1255+20))="",0,INDIRECT(ADDRESS(($AN1255-1)*3+$AO1255+5,$AP1255+20))),IF(INDIRECT(ADDRESS(($AN1255-1)*3+$AO1255+5,$AP1255+20))="",0,IF(COUNTIF(INDIRECT(ADDRESS(($AN1255-1)*36+($AO1255-1)*12+6,COLUMN())):INDIRECT(ADDRESS(($AN1255-1)*36+($AO1255-1)*12+$AP1255+4,COLUMN())),INDIRECT(ADDRESS(($AN1255-1)*3+$AO1255+5,$AP1255+20)))&gt;=1,0,INDIRECT(ADDRESS(($AN1255-1)*3+$AO1255+5,$AP1255+20)))))</f>
        <v>0</v>
      </c>
      <c r="AT1255" s="468">
        <f ca="1">COUNTIF(INDIRECT("U"&amp;(ROW()+12*(($AN1255-1)*3+$AO1255)-ROW())/12+5):INDIRECT("AF"&amp;(ROW()+12*(($AN1255-1)*3+$AO1255)-ROW())/12+5),AS1255)</f>
        <v>0</v>
      </c>
      <c r="AU1255" s="468">
        <f ca="1">IF(AND(AQ1255+AS1255&gt;0,AR1255+AT1255&gt;0),COUNTIF(AU$6:AU1254,"&gt;0")+1,0)</f>
        <v>0</v>
      </c>
    </row>
    <row r="1256" spans="40:47" x14ac:dyDescent="0.15">
      <c r="AN1256" s="468">
        <v>35</v>
      </c>
      <c r="AO1256" s="468">
        <v>3</v>
      </c>
      <c r="AP1256" s="468">
        <v>3</v>
      </c>
      <c r="AQ1256" s="476">
        <f ca="1">IF($AP1256=1,IF(INDIRECT(ADDRESS(($AN1256-1)*3+$AO1256+5,$AP1256+7))="",0,INDIRECT(ADDRESS(($AN1256-1)*3+$AO1256+5,$AP1256+7))),IF(INDIRECT(ADDRESS(($AN1256-1)*3+$AO1256+5,$AP1256+7))="",0,IF(COUNTIF(INDIRECT(ADDRESS(($AN1256-1)*36+($AO1256-1)*12+6,COLUMN())):INDIRECT(ADDRESS(($AN1256-1)*36+($AO1256-1)*12+$AP1256+4,COLUMN())),INDIRECT(ADDRESS(($AN1256-1)*3+$AO1256+5,$AP1256+7)))&gt;=1,0,INDIRECT(ADDRESS(($AN1256-1)*3+$AO1256+5,$AP1256+7)))))</f>
        <v>0</v>
      </c>
      <c r="AR1256" s="468">
        <f ca="1">COUNTIF(INDIRECT("H"&amp;(ROW()+12*(($AN1256-1)*3+$AO1256)-ROW())/12+5):INDIRECT("S"&amp;(ROW()+12*(($AN1256-1)*3+$AO1256)-ROW())/12+5),AQ1256)</f>
        <v>0</v>
      </c>
      <c r="AS1256" s="476">
        <f ca="1">IF($AP1256=1,IF(INDIRECT(ADDRESS(($AN1256-1)*3+$AO1256+5,$AP1256+20))="",0,INDIRECT(ADDRESS(($AN1256-1)*3+$AO1256+5,$AP1256+20))),IF(INDIRECT(ADDRESS(($AN1256-1)*3+$AO1256+5,$AP1256+20))="",0,IF(COUNTIF(INDIRECT(ADDRESS(($AN1256-1)*36+($AO1256-1)*12+6,COLUMN())):INDIRECT(ADDRESS(($AN1256-1)*36+($AO1256-1)*12+$AP1256+4,COLUMN())),INDIRECT(ADDRESS(($AN1256-1)*3+$AO1256+5,$AP1256+20)))&gt;=1,0,INDIRECT(ADDRESS(($AN1256-1)*3+$AO1256+5,$AP1256+20)))))</f>
        <v>0</v>
      </c>
      <c r="AT1256" s="468">
        <f ca="1">COUNTIF(INDIRECT("U"&amp;(ROW()+12*(($AN1256-1)*3+$AO1256)-ROW())/12+5):INDIRECT("AF"&amp;(ROW()+12*(($AN1256-1)*3+$AO1256)-ROW())/12+5),AS1256)</f>
        <v>0</v>
      </c>
      <c r="AU1256" s="468">
        <f ca="1">IF(AND(AQ1256+AS1256&gt;0,AR1256+AT1256&gt;0),COUNTIF(AU$6:AU1255,"&gt;0")+1,0)</f>
        <v>0</v>
      </c>
    </row>
    <row r="1257" spans="40:47" x14ac:dyDescent="0.15">
      <c r="AN1257" s="468">
        <v>35</v>
      </c>
      <c r="AO1257" s="468">
        <v>3</v>
      </c>
      <c r="AP1257" s="468">
        <v>4</v>
      </c>
      <c r="AQ1257" s="476">
        <f ca="1">IF($AP1257=1,IF(INDIRECT(ADDRESS(($AN1257-1)*3+$AO1257+5,$AP1257+7))="",0,INDIRECT(ADDRESS(($AN1257-1)*3+$AO1257+5,$AP1257+7))),IF(INDIRECT(ADDRESS(($AN1257-1)*3+$AO1257+5,$AP1257+7))="",0,IF(COUNTIF(INDIRECT(ADDRESS(($AN1257-1)*36+($AO1257-1)*12+6,COLUMN())):INDIRECT(ADDRESS(($AN1257-1)*36+($AO1257-1)*12+$AP1257+4,COLUMN())),INDIRECT(ADDRESS(($AN1257-1)*3+$AO1257+5,$AP1257+7)))&gt;=1,0,INDIRECT(ADDRESS(($AN1257-1)*3+$AO1257+5,$AP1257+7)))))</f>
        <v>0</v>
      </c>
      <c r="AR1257" s="468">
        <f ca="1">COUNTIF(INDIRECT("H"&amp;(ROW()+12*(($AN1257-1)*3+$AO1257)-ROW())/12+5):INDIRECT("S"&amp;(ROW()+12*(($AN1257-1)*3+$AO1257)-ROW())/12+5),AQ1257)</f>
        <v>0</v>
      </c>
      <c r="AS1257" s="476">
        <f ca="1">IF($AP1257=1,IF(INDIRECT(ADDRESS(($AN1257-1)*3+$AO1257+5,$AP1257+20))="",0,INDIRECT(ADDRESS(($AN1257-1)*3+$AO1257+5,$AP1257+20))),IF(INDIRECT(ADDRESS(($AN1257-1)*3+$AO1257+5,$AP1257+20))="",0,IF(COUNTIF(INDIRECT(ADDRESS(($AN1257-1)*36+($AO1257-1)*12+6,COLUMN())):INDIRECT(ADDRESS(($AN1257-1)*36+($AO1257-1)*12+$AP1257+4,COLUMN())),INDIRECT(ADDRESS(($AN1257-1)*3+$AO1257+5,$AP1257+20)))&gt;=1,0,INDIRECT(ADDRESS(($AN1257-1)*3+$AO1257+5,$AP1257+20)))))</f>
        <v>0</v>
      </c>
      <c r="AT1257" s="468">
        <f ca="1">COUNTIF(INDIRECT("U"&amp;(ROW()+12*(($AN1257-1)*3+$AO1257)-ROW())/12+5):INDIRECT("AF"&amp;(ROW()+12*(($AN1257-1)*3+$AO1257)-ROW())/12+5),AS1257)</f>
        <v>0</v>
      </c>
      <c r="AU1257" s="468">
        <f ca="1">IF(AND(AQ1257+AS1257&gt;0,AR1257+AT1257&gt;0),COUNTIF(AU$6:AU1256,"&gt;0")+1,0)</f>
        <v>0</v>
      </c>
    </row>
    <row r="1258" spans="40:47" x14ac:dyDescent="0.15">
      <c r="AN1258" s="468">
        <v>35</v>
      </c>
      <c r="AO1258" s="468">
        <v>3</v>
      </c>
      <c r="AP1258" s="468">
        <v>5</v>
      </c>
      <c r="AQ1258" s="476">
        <f ca="1">IF($AP1258=1,IF(INDIRECT(ADDRESS(($AN1258-1)*3+$AO1258+5,$AP1258+7))="",0,INDIRECT(ADDRESS(($AN1258-1)*3+$AO1258+5,$AP1258+7))),IF(INDIRECT(ADDRESS(($AN1258-1)*3+$AO1258+5,$AP1258+7))="",0,IF(COUNTIF(INDIRECT(ADDRESS(($AN1258-1)*36+($AO1258-1)*12+6,COLUMN())):INDIRECT(ADDRESS(($AN1258-1)*36+($AO1258-1)*12+$AP1258+4,COLUMN())),INDIRECT(ADDRESS(($AN1258-1)*3+$AO1258+5,$AP1258+7)))&gt;=1,0,INDIRECT(ADDRESS(($AN1258-1)*3+$AO1258+5,$AP1258+7)))))</f>
        <v>0</v>
      </c>
      <c r="AR1258" s="468">
        <f ca="1">COUNTIF(INDIRECT("H"&amp;(ROW()+12*(($AN1258-1)*3+$AO1258)-ROW())/12+5):INDIRECT("S"&amp;(ROW()+12*(($AN1258-1)*3+$AO1258)-ROW())/12+5),AQ1258)</f>
        <v>0</v>
      </c>
      <c r="AS1258" s="476">
        <f ca="1">IF($AP1258=1,IF(INDIRECT(ADDRESS(($AN1258-1)*3+$AO1258+5,$AP1258+20))="",0,INDIRECT(ADDRESS(($AN1258-1)*3+$AO1258+5,$AP1258+20))),IF(INDIRECT(ADDRESS(($AN1258-1)*3+$AO1258+5,$AP1258+20))="",0,IF(COUNTIF(INDIRECT(ADDRESS(($AN1258-1)*36+($AO1258-1)*12+6,COLUMN())):INDIRECT(ADDRESS(($AN1258-1)*36+($AO1258-1)*12+$AP1258+4,COLUMN())),INDIRECT(ADDRESS(($AN1258-1)*3+$AO1258+5,$AP1258+20)))&gt;=1,0,INDIRECT(ADDRESS(($AN1258-1)*3+$AO1258+5,$AP1258+20)))))</f>
        <v>0</v>
      </c>
      <c r="AT1258" s="468">
        <f ca="1">COUNTIF(INDIRECT("U"&amp;(ROW()+12*(($AN1258-1)*3+$AO1258)-ROW())/12+5):INDIRECT("AF"&amp;(ROW()+12*(($AN1258-1)*3+$AO1258)-ROW())/12+5),AS1258)</f>
        <v>0</v>
      </c>
      <c r="AU1258" s="468">
        <f ca="1">IF(AND(AQ1258+AS1258&gt;0,AR1258+AT1258&gt;0),COUNTIF(AU$6:AU1257,"&gt;0")+1,0)</f>
        <v>0</v>
      </c>
    </row>
    <row r="1259" spans="40:47" x14ac:dyDescent="0.15">
      <c r="AN1259" s="468">
        <v>35</v>
      </c>
      <c r="AO1259" s="468">
        <v>3</v>
      </c>
      <c r="AP1259" s="468">
        <v>6</v>
      </c>
      <c r="AQ1259" s="476">
        <f ca="1">IF($AP1259=1,IF(INDIRECT(ADDRESS(($AN1259-1)*3+$AO1259+5,$AP1259+7))="",0,INDIRECT(ADDRESS(($AN1259-1)*3+$AO1259+5,$AP1259+7))),IF(INDIRECT(ADDRESS(($AN1259-1)*3+$AO1259+5,$AP1259+7))="",0,IF(COUNTIF(INDIRECT(ADDRESS(($AN1259-1)*36+($AO1259-1)*12+6,COLUMN())):INDIRECT(ADDRESS(($AN1259-1)*36+($AO1259-1)*12+$AP1259+4,COLUMN())),INDIRECT(ADDRESS(($AN1259-1)*3+$AO1259+5,$AP1259+7)))&gt;=1,0,INDIRECT(ADDRESS(($AN1259-1)*3+$AO1259+5,$AP1259+7)))))</f>
        <v>0</v>
      </c>
      <c r="AR1259" s="468">
        <f ca="1">COUNTIF(INDIRECT("H"&amp;(ROW()+12*(($AN1259-1)*3+$AO1259)-ROW())/12+5):INDIRECT("S"&amp;(ROW()+12*(($AN1259-1)*3+$AO1259)-ROW())/12+5),AQ1259)</f>
        <v>0</v>
      </c>
      <c r="AS1259" s="476">
        <f ca="1">IF($AP1259=1,IF(INDIRECT(ADDRESS(($AN1259-1)*3+$AO1259+5,$AP1259+20))="",0,INDIRECT(ADDRESS(($AN1259-1)*3+$AO1259+5,$AP1259+20))),IF(INDIRECT(ADDRESS(($AN1259-1)*3+$AO1259+5,$AP1259+20))="",0,IF(COUNTIF(INDIRECT(ADDRESS(($AN1259-1)*36+($AO1259-1)*12+6,COLUMN())):INDIRECT(ADDRESS(($AN1259-1)*36+($AO1259-1)*12+$AP1259+4,COLUMN())),INDIRECT(ADDRESS(($AN1259-1)*3+$AO1259+5,$AP1259+20)))&gt;=1,0,INDIRECT(ADDRESS(($AN1259-1)*3+$AO1259+5,$AP1259+20)))))</f>
        <v>0</v>
      </c>
      <c r="AT1259" s="468">
        <f ca="1">COUNTIF(INDIRECT("U"&amp;(ROW()+12*(($AN1259-1)*3+$AO1259)-ROW())/12+5):INDIRECT("AF"&amp;(ROW()+12*(($AN1259-1)*3+$AO1259)-ROW())/12+5),AS1259)</f>
        <v>0</v>
      </c>
      <c r="AU1259" s="468">
        <f ca="1">IF(AND(AQ1259+AS1259&gt;0,AR1259+AT1259&gt;0),COUNTIF(AU$6:AU1258,"&gt;0")+1,0)</f>
        <v>0</v>
      </c>
    </row>
    <row r="1260" spans="40:47" x14ac:dyDescent="0.15">
      <c r="AN1260" s="468">
        <v>35</v>
      </c>
      <c r="AO1260" s="468">
        <v>3</v>
      </c>
      <c r="AP1260" s="468">
        <v>7</v>
      </c>
      <c r="AQ1260" s="476">
        <f ca="1">IF($AP1260=1,IF(INDIRECT(ADDRESS(($AN1260-1)*3+$AO1260+5,$AP1260+7))="",0,INDIRECT(ADDRESS(($AN1260-1)*3+$AO1260+5,$AP1260+7))),IF(INDIRECT(ADDRESS(($AN1260-1)*3+$AO1260+5,$AP1260+7))="",0,IF(COUNTIF(INDIRECT(ADDRESS(($AN1260-1)*36+($AO1260-1)*12+6,COLUMN())):INDIRECT(ADDRESS(($AN1260-1)*36+($AO1260-1)*12+$AP1260+4,COLUMN())),INDIRECT(ADDRESS(($AN1260-1)*3+$AO1260+5,$AP1260+7)))&gt;=1,0,INDIRECT(ADDRESS(($AN1260-1)*3+$AO1260+5,$AP1260+7)))))</f>
        <v>0</v>
      </c>
      <c r="AR1260" s="468">
        <f ca="1">COUNTIF(INDIRECT("H"&amp;(ROW()+12*(($AN1260-1)*3+$AO1260)-ROW())/12+5):INDIRECT("S"&amp;(ROW()+12*(($AN1260-1)*3+$AO1260)-ROW())/12+5),AQ1260)</f>
        <v>0</v>
      </c>
      <c r="AS1260" s="476">
        <f ca="1">IF($AP1260=1,IF(INDIRECT(ADDRESS(($AN1260-1)*3+$AO1260+5,$AP1260+20))="",0,INDIRECT(ADDRESS(($AN1260-1)*3+$AO1260+5,$AP1260+20))),IF(INDIRECT(ADDRESS(($AN1260-1)*3+$AO1260+5,$AP1260+20))="",0,IF(COUNTIF(INDIRECT(ADDRESS(($AN1260-1)*36+($AO1260-1)*12+6,COLUMN())):INDIRECT(ADDRESS(($AN1260-1)*36+($AO1260-1)*12+$AP1260+4,COLUMN())),INDIRECT(ADDRESS(($AN1260-1)*3+$AO1260+5,$AP1260+20)))&gt;=1,0,INDIRECT(ADDRESS(($AN1260-1)*3+$AO1260+5,$AP1260+20)))))</f>
        <v>0</v>
      </c>
      <c r="AT1260" s="468">
        <f ca="1">COUNTIF(INDIRECT("U"&amp;(ROW()+12*(($AN1260-1)*3+$AO1260)-ROW())/12+5):INDIRECT("AF"&amp;(ROW()+12*(($AN1260-1)*3+$AO1260)-ROW())/12+5),AS1260)</f>
        <v>0</v>
      </c>
      <c r="AU1260" s="468">
        <f ca="1">IF(AND(AQ1260+AS1260&gt;0,AR1260+AT1260&gt;0),COUNTIF(AU$6:AU1259,"&gt;0")+1,0)</f>
        <v>0</v>
      </c>
    </row>
    <row r="1261" spans="40:47" x14ac:dyDescent="0.15">
      <c r="AN1261" s="468">
        <v>35</v>
      </c>
      <c r="AO1261" s="468">
        <v>3</v>
      </c>
      <c r="AP1261" s="468">
        <v>8</v>
      </c>
      <c r="AQ1261" s="476">
        <f ca="1">IF($AP1261=1,IF(INDIRECT(ADDRESS(($AN1261-1)*3+$AO1261+5,$AP1261+7))="",0,INDIRECT(ADDRESS(($AN1261-1)*3+$AO1261+5,$AP1261+7))),IF(INDIRECT(ADDRESS(($AN1261-1)*3+$AO1261+5,$AP1261+7))="",0,IF(COUNTIF(INDIRECT(ADDRESS(($AN1261-1)*36+($AO1261-1)*12+6,COLUMN())):INDIRECT(ADDRESS(($AN1261-1)*36+($AO1261-1)*12+$AP1261+4,COLUMN())),INDIRECT(ADDRESS(($AN1261-1)*3+$AO1261+5,$AP1261+7)))&gt;=1,0,INDIRECT(ADDRESS(($AN1261-1)*3+$AO1261+5,$AP1261+7)))))</f>
        <v>0</v>
      </c>
      <c r="AR1261" s="468">
        <f ca="1">COUNTIF(INDIRECT("H"&amp;(ROW()+12*(($AN1261-1)*3+$AO1261)-ROW())/12+5):INDIRECT("S"&amp;(ROW()+12*(($AN1261-1)*3+$AO1261)-ROW())/12+5),AQ1261)</f>
        <v>0</v>
      </c>
      <c r="AS1261" s="476">
        <f ca="1">IF($AP1261=1,IF(INDIRECT(ADDRESS(($AN1261-1)*3+$AO1261+5,$AP1261+20))="",0,INDIRECT(ADDRESS(($AN1261-1)*3+$AO1261+5,$AP1261+20))),IF(INDIRECT(ADDRESS(($AN1261-1)*3+$AO1261+5,$AP1261+20))="",0,IF(COUNTIF(INDIRECT(ADDRESS(($AN1261-1)*36+($AO1261-1)*12+6,COLUMN())):INDIRECT(ADDRESS(($AN1261-1)*36+($AO1261-1)*12+$AP1261+4,COLUMN())),INDIRECT(ADDRESS(($AN1261-1)*3+$AO1261+5,$AP1261+20)))&gt;=1,0,INDIRECT(ADDRESS(($AN1261-1)*3+$AO1261+5,$AP1261+20)))))</f>
        <v>0</v>
      </c>
      <c r="AT1261" s="468">
        <f ca="1">COUNTIF(INDIRECT("U"&amp;(ROW()+12*(($AN1261-1)*3+$AO1261)-ROW())/12+5):INDIRECT("AF"&amp;(ROW()+12*(($AN1261-1)*3+$AO1261)-ROW())/12+5),AS1261)</f>
        <v>0</v>
      </c>
      <c r="AU1261" s="468">
        <f ca="1">IF(AND(AQ1261+AS1261&gt;0,AR1261+AT1261&gt;0),COUNTIF(AU$6:AU1260,"&gt;0")+1,0)</f>
        <v>0</v>
      </c>
    </row>
    <row r="1262" spans="40:47" x14ac:dyDescent="0.15">
      <c r="AN1262" s="468">
        <v>35</v>
      </c>
      <c r="AO1262" s="468">
        <v>3</v>
      </c>
      <c r="AP1262" s="468">
        <v>9</v>
      </c>
      <c r="AQ1262" s="476">
        <f ca="1">IF($AP1262=1,IF(INDIRECT(ADDRESS(($AN1262-1)*3+$AO1262+5,$AP1262+7))="",0,INDIRECT(ADDRESS(($AN1262-1)*3+$AO1262+5,$AP1262+7))),IF(INDIRECT(ADDRESS(($AN1262-1)*3+$AO1262+5,$AP1262+7))="",0,IF(COUNTIF(INDIRECT(ADDRESS(($AN1262-1)*36+($AO1262-1)*12+6,COLUMN())):INDIRECT(ADDRESS(($AN1262-1)*36+($AO1262-1)*12+$AP1262+4,COLUMN())),INDIRECT(ADDRESS(($AN1262-1)*3+$AO1262+5,$AP1262+7)))&gt;=1,0,INDIRECT(ADDRESS(($AN1262-1)*3+$AO1262+5,$AP1262+7)))))</f>
        <v>0</v>
      </c>
      <c r="AR1262" s="468">
        <f ca="1">COUNTIF(INDIRECT("H"&amp;(ROW()+12*(($AN1262-1)*3+$AO1262)-ROW())/12+5):INDIRECT("S"&amp;(ROW()+12*(($AN1262-1)*3+$AO1262)-ROW())/12+5),AQ1262)</f>
        <v>0</v>
      </c>
      <c r="AS1262" s="476">
        <f ca="1">IF($AP1262=1,IF(INDIRECT(ADDRESS(($AN1262-1)*3+$AO1262+5,$AP1262+20))="",0,INDIRECT(ADDRESS(($AN1262-1)*3+$AO1262+5,$AP1262+20))),IF(INDIRECT(ADDRESS(($AN1262-1)*3+$AO1262+5,$AP1262+20))="",0,IF(COUNTIF(INDIRECT(ADDRESS(($AN1262-1)*36+($AO1262-1)*12+6,COLUMN())):INDIRECT(ADDRESS(($AN1262-1)*36+($AO1262-1)*12+$AP1262+4,COLUMN())),INDIRECT(ADDRESS(($AN1262-1)*3+$AO1262+5,$AP1262+20)))&gt;=1,0,INDIRECT(ADDRESS(($AN1262-1)*3+$AO1262+5,$AP1262+20)))))</f>
        <v>0</v>
      </c>
      <c r="AT1262" s="468">
        <f ca="1">COUNTIF(INDIRECT("U"&amp;(ROW()+12*(($AN1262-1)*3+$AO1262)-ROW())/12+5):INDIRECT("AF"&amp;(ROW()+12*(($AN1262-1)*3+$AO1262)-ROW())/12+5),AS1262)</f>
        <v>0</v>
      </c>
      <c r="AU1262" s="468">
        <f ca="1">IF(AND(AQ1262+AS1262&gt;0,AR1262+AT1262&gt;0),COUNTIF(AU$6:AU1261,"&gt;0")+1,0)</f>
        <v>0</v>
      </c>
    </row>
    <row r="1263" spans="40:47" x14ac:dyDescent="0.15">
      <c r="AN1263" s="468">
        <v>35</v>
      </c>
      <c r="AO1263" s="468">
        <v>3</v>
      </c>
      <c r="AP1263" s="468">
        <v>10</v>
      </c>
      <c r="AQ1263" s="476">
        <f ca="1">IF($AP1263=1,IF(INDIRECT(ADDRESS(($AN1263-1)*3+$AO1263+5,$AP1263+7))="",0,INDIRECT(ADDRESS(($AN1263-1)*3+$AO1263+5,$AP1263+7))),IF(INDIRECT(ADDRESS(($AN1263-1)*3+$AO1263+5,$AP1263+7))="",0,IF(COUNTIF(INDIRECT(ADDRESS(($AN1263-1)*36+($AO1263-1)*12+6,COLUMN())):INDIRECT(ADDRESS(($AN1263-1)*36+($AO1263-1)*12+$AP1263+4,COLUMN())),INDIRECT(ADDRESS(($AN1263-1)*3+$AO1263+5,$AP1263+7)))&gt;=1,0,INDIRECT(ADDRESS(($AN1263-1)*3+$AO1263+5,$AP1263+7)))))</f>
        <v>0</v>
      </c>
      <c r="AR1263" s="468">
        <f ca="1">COUNTIF(INDIRECT("H"&amp;(ROW()+12*(($AN1263-1)*3+$AO1263)-ROW())/12+5):INDIRECT("S"&amp;(ROW()+12*(($AN1263-1)*3+$AO1263)-ROW())/12+5),AQ1263)</f>
        <v>0</v>
      </c>
      <c r="AS1263" s="476">
        <f ca="1">IF($AP1263=1,IF(INDIRECT(ADDRESS(($AN1263-1)*3+$AO1263+5,$AP1263+20))="",0,INDIRECT(ADDRESS(($AN1263-1)*3+$AO1263+5,$AP1263+20))),IF(INDIRECT(ADDRESS(($AN1263-1)*3+$AO1263+5,$AP1263+20))="",0,IF(COUNTIF(INDIRECT(ADDRESS(($AN1263-1)*36+($AO1263-1)*12+6,COLUMN())):INDIRECT(ADDRESS(($AN1263-1)*36+($AO1263-1)*12+$AP1263+4,COLUMN())),INDIRECT(ADDRESS(($AN1263-1)*3+$AO1263+5,$AP1263+20)))&gt;=1,0,INDIRECT(ADDRESS(($AN1263-1)*3+$AO1263+5,$AP1263+20)))))</f>
        <v>0</v>
      </c>
      <c r="AT1263" s="468">
        <f ca="1">COUNTIF(INDIRECT("U"&amp;(ROW()+12*(($AN1263-1)*3+$AO1263)-ROW())/12+5):INDIRECT("AF"&amp;(ROW()+12*(($AN1263-1)*3+$AO1263)-ROW())/12+5),AS1263)</f>
        <v>0</v>
      </c>
      <c r="AU1263" s="468">
        <f ca="1">IF(AND(AQ1263+AS1263&gt;0,AR1263+AT1263&gt;0),COUNTIF(AU$6:AU1262,"&gt;0")+1,0)</f>
        <v>0</v>
      </c>
    </row>
    <row r="1264" spans="40:47" x14ac:dyDescent="0.15">
      <c r="AN1264" s="468">
        <v>35</v>
      </c>
      <c r="AO1264" s="468">
        <v>3</v>
      </c>
      <c r="AP1264" s="468">
        <v>11</v>
      </c>
      <c r="AQ1264" s="476">
        <f ca="1">IF($AP1264=1,IF(INDIRECT(ADDRESS(($AN1264-1)*3+$AO1264+5,$AP1264+7))="",0,INDIRECT(ADDRESS(($AN1264-1)*3+$AO1264+5,$AP1264+7))),IF(INDIRECT(ADDRESS(($AN1264-1)*3+$AO1264+5,$AP1264+7))="",0,IF(COUNTIF(INDIRECT(ADDRESS(($AN1264-1)*36+($AO1264-1)*12+6,COLUMN())):INDIRECT(ADDRESS(($AN1264-1)*36+($AO1264-1)*12+$AP1264+4,COLUMN())),INDIRECT(ADDRESS(($AN1264-1)*3+$AO1264+5,$AP1264+7)))&gt;=1,0,INDIRECT(ADDRESS(($AN1264-1)*3+$AO1264+5,$AP1264+7)))))</f>
        <v>0</v>
      </c>
      <c r="AR1264" s="468">
        <f ca="1">COUNTIF(INDIRECT("H"&amp;(ROW()+12*(($AN1264-1)*3+$AO1264)-ROW())/12+5):INDIRECT("S"&amp;(ROW()+12*(($AN1264-1)*3+$AO1264)-ROW())/12+5),AQ1264)</f>
        <v>0</v>
      </c>
      <c r="AS1264" s="476">
        <f ca="1">IF($AP1264=1,IF(INDIRECT(ADDRESS(($AN1264-1)*3+$AO1264+5,$AP1264+20))="",0,INDIRECT(ADDRESS(($AN1264-1)*3+$AO1264+5,$AP1264+20))),IF(INDIRECT(ADDRESS(($AN1264-1)*3+$AO1264+5,$AP1264+20))="",0,IF(COUNTIF(INDIRECT(ADDRESS(($AN1264-1)*36+($AO1264-1)*12+6,COLUMN())):INDIRECT(ADDRESS(($AN1264-1)*36+($AO1264-1)*12+$AP1264+4,COLUMN())),INDIRECT(ADDRESS(($AN1264-1)*3+$AO1264+5,$AP1264+20)))&gt;=1,0,INDIRECT(ADDRESS(($AN1264-1)*3+$AO1264+5,$AP1264+20)))))</f>
        <v>0</v>
      </c>
      <c r="AT1264" s="468">
        <f ca="1">COUNTIF(INDIRECT("U"&amp;(ROW()+12*(($AN1264-1)*3+$AO1264)-ROW())/12+5):INDIRECT("AF"&amp;(ROW()+12*(($AN1264-1)*3+$AO1264)-ROW())/12+5),AS1264)</f>
        <v>0</v>
      </c>
      <c r="AU1264" s="468">
        <f ca="1">IF(AND(AQ1264+AS1264&gt;0,AR1264+AT1264&gt;0),COUNTIF(AU$6:AU1263,"&gt;0")+1,0)</f>
        <v>0</v>
      </c>
    </row>
    <row r="1265" spans="40:47" x14ac:dyDescent="0.15">
      <c r="AN1265" s="468">
        <v>35</v>
      </c>
      <c r="AO1265" s="468">
        <v>3</v>
      </c>
      <c r="AP1265" s="468">
        <v>12</v>
      </c>
      <c r="AQ1265" s="476">
        <f ca="1">IF($AP1265=1,IF(INDIRECT(ADDRESS(($AN1265-1)*3+$AO1265+5,$AP1265+7))="",0,INDIRECT(ADDRESS(($AN1265-1)*3+$AO1265+5,$AP1265+7))),IF(INDIRECT(ADDRESS(($AN1265-1)*3+$AO1265+5,$AP1265+7))="",0,IF(COUNTIF(INDIRECT(ADDRESS(($AN1265-1)*36+($AO1265-1)*12+6,COLUMN())):INDIRECT(ADDRESS(($AN1265-1)*36+($AO1265-1)*12+$AP1265+4,COLUMN())),INDIRECT(ADDRESS(($AN1265-1)*3+$AO1265+5,$AP1265+7)))&gt;=1,0,INDIRECT(ADDRESS(($AN1265-1)*3+$AO1265+5,$AP1265+7)))))</f>
        <v>0</v>
      </c>
      <c r="AR1265" s="468">
        <f ca="1">COUNTIF(INDIRECT("H"&amp;(ROW()+12*(($AN1265-1)*3+$AO1265)-ROW())/12+5):INDIRECT("S"&amp;(ROW()+12*(($AN1265-1)*3+$AO1265)-ROW())/12+5),AQ1265)</f>
        <v>0</v>
      </c>
      <c r="AS1265" s="476">
        <f ca="1">IF($AP1265=1,IF(INDIRECT(ADDRESS(($AN1265-1)*3+$AO1265+5,$AP1265+20))="",0,INDIRECT(ADDRESS(($AN1265-1)*3+$AO1265+5,$AP1265+20))),IF(INDIRECT(ADDRESS(($AN1265-1)*3+$AO1265+5,$AP1265+20))="",0,IF(COUNTIF(INDIRECT(ADDRESS(($AN1265-1)*36+($AO1265-1)*12+6,COLUMN())):INDIRECT(ADDRESS(($AN1265-1)*36+($AO1265-1)*12+$AP1265+4,COLUMN())),INDIRECT(ADDRESS(($AN1265-1)*3+$AO1265+5,$AP1265+20)))&gt;=1,0,INDIRECT(ADDRESS(($AN1265-1)*3+$AO1265+5,$AP1265+20)))))</f>
        <v>0</v>
      </c>
      <c r="AT1265" s="468">
        <f ca="1">COUNTIF(INDIRECT("U"&amp;(ROW()+12*(($AN1265-1)*3+$AO1265)-ROW())/12+5):INDIRECT("AF"&amp;(ROW()+12*(($AN1265-1)*3+$AO1265)-ROW())/12+5),AS1265)</f>
        <v>0</v>
      </c>
      <c r="AU1265" s="468">
        <f ca="1">IF(AND(AQ1265+AS1265&gt;0,AR1265+AT1265&gt;0),COUNTIF(AU$6:AU1264,"&gt;0")+1,0)</f>
        <v>0</v>
      </c>
    </row>
    <row r="1266" spans="40:47" x14ac:dyDescent="0.15">
      <c r="AN1266" s="468">
        <v>36</v>
      </c>
      <c r="AO1266" s="468">
        <v>1</v>
      </c>
      <c r="AP1266" s="468">
        <v>1</v>
      </c>
      <c r="AQ1266" s="476">
        <f ca="1">IF($AP1266=1,IF(INDIRECT(ADDRESS(($AN1266-1)*3+$AO1266+5,$AP1266+7))="",0,INDIRECT(ADDRESS(($AN1266-1)*3+$AO1266+5,$AP1266+7))),IF(INDIRECT(ADDRESS(($AN1266-1)*3+$AO1266+5,$AP1266+7))="",0,IF(COUNTIF(INDIRECT(ADDRESS(($AN1266-1)*36+($AO1266-1)*12+6,COLUMN())):INDIRECT(ADDRESS(($AN1266-1)*36+($AO1266-1)*12+$AP1266+4,COLUMN())),INDIRECT(ADDRESS(($AN1266-1)*3+$AO1266+5,$AP1266+7)))&gt;=1,0,INDIRECT(ADDRESS(($AN1266-1)*3+$AO1266+5,$AP1266+7)))))</f>
        <v>0</v>
      </c>
      <c r="AR1266" s="468">
        <f ca="1">COUNTIF(INDIRECT("H"&amp;(ROW()+12*(($AN1266-1)*3+$AO1266)-ROW())/12+5):INDIRECT("S"&amp;(ROW()+12*(($AN1266-1)*3+$AO1266)-ROW())/12+5),AQ1266)</f>
        <v>0</v>
      </c>
      <c r="AS1266" s="476">
        <f ca="1">IF($AP1266=1,IF(INDIRECT(ADDRESS(($AN1266-1)*3+$AO1266+5,$AP1266+20))="",0,INDIRECT(ADDRESS(($AN1266-1)*3+$AO1266+5,$AP1266+20))),IF(INDIRECT(ADDRESS(($AN1266-1)*3+$AO1266+5,$AP1266+20))="",0,IF(COUNTIF(INDIRECT(ADDRESS(($AN1266-1)*36+($AO1266-1)*12+6,COLUMN())):INDIRECT(ADDRESS(($AN1266-1)*36+($AO1266-1)*12+$AP1266+4,COLUMN())),INDIRECT(ADDRESS(($AN1266-1)*3+$AO1266+5,$AP1266+20)))&gt;=1,0,INDIRECT(ADDRESS(($AN1266-1)*3+$AO1266+5,$AP1266+20)))))</f>
        <v>0</v>
      </c>
      <c r="AT1266" s="468">
        <f ca="1">COUNTIF(INDIRECT("U"&amp;(ROW()+12*(($AN1266-1)*3+$AO1266)-ROW())/12+5):INDIRECT("AF"&amp;(ROW()+12*(($AN1266-1)*3+$AO1266)-ROW())/12+5),AS1266)</f>
        <v>0</v>
      </c>
      <c r="AU1266" s="468">
        <f ca="1">IF(AND(AQ1266+AS1266&gt;0,AR1266+AT1266&gt;0),COUNTIF(AU$6:AU1265,"&gt;0")+1,0)</f>
        <v>0</v>
      </c>
    </row>
    <row r="1267" spans="40:47" x14ac:dyDescent="0.15">
      <c r="AN1267" s="468">
        <v>36</v>
      </c>
      <c r="AO1267" s="468">
        <v>1</v>
      </c>
      <c r="AP1267" s="468">
        <v>2</v>
      </c>
      <c r="AQ1267" s="476">
        <f ca="1">IF($AP1267=1,IF(INDIRECT(ADDRESS(($AN1267-1)*3+$AO1267+5,$AP1267+7))="",0,INDIRECT(ADDRESS(($AN1267-1)*3+$AO1267+5,$AP1267+7))),IF(INDIRECT(ADDRESS(($AN1267-1)*3+$AO1267+5,$AP1267+7))="",0,IF(COUNTIF(INDIRECT(ADDRESS(($AN1267-1)*36+($AO1267-1)*12+6,COLUMN())):INDIRECT(ADDRESS(($AN1267-1)*36+($AO1267-1)*12+$AP1267+4,COLUMN())),INDIRECT(ADDRESS(($AN1267-1)*3+$AO1267+5,$AP1267+7)))&gt;=1,0,INDIRECT(ADDRESS(($AN1267-1)*3+$AO1267+5,$AP1267+7)))))</f>
        <v>0</v>
      </c>
      <c r="AR1267" s="468">
        <f ca="1">COUNTIF(INDIRECT("H"&amp;(ROW()+12*(($AN1267-1)*3+$AO1267)-ROW())/12+5):INDIRECT("S"&amp;(ROW()+12*(($AN1267-1)*3+$AO1267)-ROW())/12+5),AQ1267)</f>
        <v>0</v>
      </c>
      <c r="AS1267" s="476">
        <f ca="1">IF($AP1267=1,IF(INDIRECT(ADDRESS(($AN1267-1)*3+$AO1267+5,$AP1267+20))="",0,INDIRECT(ADDRESS(($AN1267-1)*3+$AO1267+5,$AP1267+20))),IF(INDIRECT(ADDRESS(($AN1267-1)*3+$AO1267+5,$AP1267+20))="",0,IF(COUNTIF(INDIRECT(ADDRESS(($AN1267-1)*36+($AO1267-1)*12+6,COLUMN())):INDIRECT(ADDRESS(($AN1267-1)*36+($AO1267-1)*12+$AP1267+4,COLUMN())),INDIRECT(ADDRESS(($AN1267-1)*3+$AO1267+5,$AP1267+20)))&gt;=1,0,INDIRECT(ADDRESS(($AN1267-1)*3+$AO1267+5,$AP1267+20)))))</f>
        <v>0</v>
      </c>
      <c r="AT1267" s="468">
        <f ca="1">COUNTIF(INDIRECT("U"&amp;(ROW()+12*(($AN1267-1)*3+$AO1267)-ROW())/12+5):INDIRECT("AF"&amp;(ROW()+12*(($AN1267-1)*3+$AO1267)-ROW())/12+5),AS1267)</f>
        <v>0</v>
      </c>
      <c r="AU1267" s="468">
        <f ca="1">IF(AND(AQ1267+AS1267&gt;0,AR1267+AT1267&gt;0),COUNTIF(AU$6:AU1266,"&gt;0")+1,0)</f>
        <v>0</v>
      </c>
    </row>
    <row r="1268" spans="40:47" x14ac:dyDescent="0.15">
      <c r="AN1268" s="468">
        <v>36</v>
      </c>
      <c r="AO1268" s="468">
        <v>1</v>
      </c>
      <c r="AP1268" s="468">
        <v>3</v>
      </c>
      <c r="AQ1268" s="476">
        <f ca="1">IF($AP1268=1,IF(INDIRECT(ADDRESS(($AN1268-1)*3+$AO1268+5,$AP1268+7))="",0,INDIRECT(ADDRESS(($AN1268-1)*3+$AO1268+5,$AP1268+7))),IF(INDIRECT(ADDRESS(($AN1268-1)*3+$AO1268+5,$AP1268+7))="",0,IF(COUNTIF(INDIRECT(ADDRESS(($AN1268-1)*36+($AO1268-1)*12+6,COLUMN())):INDIRECT(ADDRESS(($AN1268-1)*36+($AO1268-1)*12+$AP1268+4,COLUMN())),INDIRECT(ADDRESS(($AN1268-1)*3+$AO1268+5,$AP1268+7)))&gt;=1,0,INDIRECT(ADDRESS(($AN1268-1)*3+$AO1268+5,$AP1268+7)))))</f>
        <v>0</v>
      </c>
      <c r="AR1268" s="468">
        <f ca="1">COUNTIF(INDIRECT("H"&amp;(ROW()+12*(($AN1268-1)*3+$AO1268)-ROW())/12+5):INDIRECT("S"&amp;(ROW()+12*(($AN1268-1)*3+$AO1268)-ROW())/12+5),AQ1268)</f>
        <v>0</v>
      </c>
      <c r="AS1268" s="476">
        <f ca="1">IF($AP1268=1,IF(INDIRECT(ADDRESS(($AN1268-1)*3+$AO1268+5,$AP1268+20))="",0,INDIRECT(ADDRESS(($AN1268-1)*3+$AO1268+5,$AP1268+20))),IF(INDIRECT(ADDRESS(($AN1268-1)*3+$AO1268+5,$AP1268+20))="",0,IF(COUNTIF(INDIRECT(ADDRESS(($AN1268-1)*36+($AO1268-1)*12+6,COLUMN())):INDIRECT(ADDRESS(($AN1268-1)*36+($AO1268-1)*12+$AP1268+4,COLUMN())),INDIRECT(ADDRESS(($AN1268-1)*3+$AO1268+5,$AP1268+20)))&gt;=1,0,INDIRECT(ADDRESS(($AN1268-1)*3+$AO1268+5,$AP1268+20)))))</f>
        <v>0</v>
      </c>
      <c r="AT1268" s="468">
        <f ca="1">COUNTIF(INDIRECT("U"&amp;(ROW()+12*(($AN1268-1)*3+$AO1268)-ROW())/12+5):INDIRECT("AF"&amp;(ROW()+12*(($AN1268-1)*3+$AO1268)-ROW())/12+5),AS1268)</f>
        <v>0</v>
      </c>
      <c r="AU1268" s="468">
        <f ca="1">IF(AND(AQ1268+AS1268&gt;0,AR1268+AT1268&gt;0),COUNTIF(AU$6:AU1267,"&gt;0")+1,0)</f>
        <v>0</v>
      </c>
    </row>
    <row r="1269" spans="40:47" x14ac:dyDescent="0.15">
      <c r="AN1269" s="468">
        <v>36</v>
      </c>
      <c r="AO1269" s="468">
        <v>1</v>
      </c>
      <c r="AP1269" s="468">
        <v>4</v>
      </c>
      <c r="AQ1269" s="476">
        <f ca="1">IF($AP1269=1,IF(INDIRECT(ADDRESS(($AN1269-1)*3+$AO1269+5,$AP1269+7))="",0,INDIRECT(ADDRESS(($AN1269-1)*3+$AO1269+5,$AP1269+7))),IF(INDIRECT(ADDRESS(($AN1269-1)*3+$AO1269+5,$AP1269+7))="",0,IF(COUNTIF(INDIRECT(ADDRESS(($AN1269-1)*36+($AO1269-1)*12+6,COLUMN())):INDIRECT(ADDRESS(($AN1269-1)*36+($AO1269-1)*12+$AP1269+4,COLUMN())),INDIRECT(ADDRESS(($AN1269-1)*3+$AO1269+5,$AP1269+7)))&gt;=1,0,INDIRECT(ADDRESS(($AN1269-1)*3+$AO1269+5,$AP1269+7)))))</f>
        <v>0</v>
      </c>
      <c r="AR1269" s="468">
        <f ca="1">COUNTIF(INDIRECT("H"&amp;(ROW()+12*(($AN1269-1)*3+$AO1269)-ROW())/12+5):INDIRECT("S"&amp;(ROW()+12*(($AN1269-1)*3+$AO1269)-ROW())/12+5),AQ1269)</f>
        <v>0</v>
      </c>
      <c r="AS1269" s="476">
        <f ca="1">IF($AP1269=1,IF(INDIRECT(ADDRESS(($AN1269-1)*3+$AO1269+5,$AP1269+20))="",0,INDIRECT(ADDRESS(($AN1269-1)*3+$AO1269+5,$AP1269+20))),IF(INDIRECT(ADDRESS(($AN1269-1)*3+$AO1269+5,$AP1269+20))="",0,IF(COUNTIF(INDIRECT(ADDRESS(($AN1269-1)*36+($AO1269-1)*12+6,COLUMN())):INDIRECT(ADDRESS(($AN1269-1)*36+($AO1269-1)*12+$AP1269+4,COLUMN())),INDIRECT(ADDRESS(($AN1269-1)*3+$AO1269+5,$AP1269+20)))&gt;=1,0,INDIRECT(ADDRESS(($AN1269-1)*3+$AO1269+5,$AP1269+20)))))</f>
        <v>0</v>
      </c>
      <c r="AT1269" s="468">
        <f ca="1">COUNTIF(INDIRECT("U"&amp;(ROW()+12*(($AN1269-1)*3+$AO1269)-ROW())/12+5):INDIRECT("AF"&amp;(ROW()+12*(($AN1269-1)*3+$AO1269)-ROW())/12+5),AS1269)</f>
        <v>0</v>
      </c>
      <c r="AU1269" s="468">
        <f ca="1">IF(AND(AQ1269+AS1269&gt;0,AR1269+AT1269&gt;0),COUNTIF(AU$6:AU1268,"&gt;0")+1,0)</f>
        <v>0</v>
      </c>
    </row>
    <row r="1270" spans="40:47" x14ac:dyDescent="0.15">
      <c r="AN1270" s="468">
        <v>36</v>
      </c>
      <c r="AO1270" s="468">
        <v>1</v>
      </c>
      <c r="AP1270" s="468">
        <v>5</v>
      </c>
      <c r="AQ1270" s="476">
        <f ca="1">IF($AP1270=1,IF(INDIRECT(ADDRESS(($AN1270-1)*3+$AO1270+5,$AP1270+7))="",0,INDIRECT(ADDRESS(($AN1270-1)*3+$AO1270+5,$AP1270+7))),IF(INDIRECT(ADDRESS(($AN1270-1)*3+$AO1270+5,$AP1270+7))="",0,IF(COUNTIF(INDIRECT(ADDRESS(($AN1270-1)*36+($AO1270-1)*12+6,COLUMN())):INDIRECT(ADDRESS(($AN1270-1)*36+($AO1270-1)*12+$AP1270+4,COLUMN())),INDIRECT(ADDRESS(($AN1270-1)*3+$AO1270+5,$AP1270+7)))&gt;=1,0,INDIRECT(ADDRESS(($AN1270-1)*3+$AO1270+5,$AP1270+7)))))</f>
        <v>0</v>
      </c>
      <c r="AR1270" s="468">
        <f ca="1">COUNTIF(INDIRECT("H"&amp;(ROW()+12*(($AN1270-1)*3+$AO1270)-ROW())/12+5):INDIRECT("S"&amp;(ROW()+12*(($AN1270-1)*3+$AO1270)-ROW())/12+5),AQ1270)</f>
        <v>0</v>
      </c>
      <c r="AS1270" s="476">
        <f ca="1">IF($AP1270=1,IF(INDIRECT(ADDRESS(($AN1270-1)*3+$AO1270+5,$AP1270+20))="",0,INDIRECT(ADDRESS(($AN1270-1)*3+$AO1270+5,$AP1270+20))),IF(INDIRECT(ADDRESS(($AN1270-1)*3+$AO1270+5,$AP1270+20))="",0,IF(COUNTIF(INDIRECT(ADDRESS(($AN1270-1)*36+($AO1270-1)*12+6,COLUMN())):INDIRECT(ADDRESS(($AN1270-1)*36+($AO1270-1)*12+$AP1270+4,COLUMN())),INDIRECT(ADDRESS(($AN1270-1)*3+$AO1270+5,$AP1270+20)))&gt;=1,0,INDIRECT(ADDRESS(($AN1270-1)*3+$AO1270+5,$AP1270+20)))))</f>
        <v>0</v>
      </c>
      <c r="AT1270" s="468">
        <f ca="1">COUNTIF(INDIRECT("U"&amp;(ROW()+12*(($AN1270-1)*3+$AO1270)-ROW())/12+5):INDIRECT("AF"&amp;(ROW()+12*(($AN1270-1)*3+$AO1270)-ROW())/12+5),AS1270)</f>
        <v>0</v>
      </c>
      <c r="AU1270" s="468">
        <f ca="1">IF(AND(AQ1270+AS1270&gt;0,AR1270+AT1270&gt;0),COUNTIF(AU$6:AU1269,"&gt;0")+1,0)</f>
        <v>0</v>
      </c>
    </row>
    <row r="1271" spans="40:47" x14ac:dyDescent="0.15">
      <c r="AN1271" s="468">
        <v>36</v>
      </c>
      <c r="AO1271" s="468">
        <v>1</v>
      </c>
      <c r="AP1271" s="468">
        <v>6</v>
      </c>
      <c r="AQ1271" s="476">
        <f ca="1">IF($AP1271=1,IF(INDIRECT(ADDRESS(($AN1271-1)*3+$AO1271+5,$AP1271+7))="",0,INDIRECT(ADDRESS(($AN1271-1)*3+$AO1271+5,$AP1271+7))),IF(INDIRECT(ADDRESS(($AN1271-1)*3+$AO1271+5,$AP1271+7))="",0,IF(COUNTIF(INDIRECT(ADDRESS(($AN1271-1)*36+($AO1271-1)*12+6,COLUMN())):INDIRECT(ADDRESS(($AN1271-1)*36+($AO1271-1)*12+$AP1271+4,COLUMN())),INDIRECT(ADDRESS(($AN1271-1)*3+$AO1271+5,$AP1271+7)))&gt;=1,0,INDIRECT(ADDRESS(($AN1271-1)*3+$AO1271+5,$AP1271+7)))))</f>
        <v>0</v>
      </c>
      <c r="AR1271" s="468">
        <f ca="1">COUNTIF(INDIRECT("H"&amp;(ROW()+12*(($AN1271-1)*3+$AO1271)-ROW())/12+5):INDIRECT("S"&amp;(ROW()+12*(($AN1271-1)*3+$AO1271)-ROW())/12+5),AQ1271)</f>
        <v>0</v>
      </c>
      <c r="AS1271" s="476">
        <f ca="1">IF($AP1271=1,IF(INDIRECT(ADDRESS(($AN1271-1)*3+$AO1271+5,$AP1271+20))="",0,INDIRECT(ADDRESS(($AN1271-1)*3+$AO1271+5,$AP1271+20))),IF(INDIRECT(ADDRESS(($AN1271-1)*3+$AO1271+5,$AP1271+20))="",0,IF(COUNTIF(INDIRECT(ADDRESS(($AN1271-1)*36+($AO1271-1)*12+6,COLUMN())):INDIRECT(ADDRESS(($AN1271-1)*36+($AO1271-1)*12+$AP1271+4,COLUMN())),INDIRECT(ADDRESS(($AN1271-1)*3+$AO1271+5,$AP1271+20)))&gt;=1,0,INDIRECT(ADDRESS(($AN1271-1)*3+$AO1271+5,$AP1271+20)))))</f>
        <v>0</v>
      </c>
      <c r="AT1271" s="468">
        <f ca="1">COUNTIF(INDIRECT("U"&amp;(ROW()+12*(($AN1271-1)*3+$AO1271)-ROW())/12+5):INDIRECT("AF"&amp;(ROW()+12*(($AN1271-1)*3+$AO1271)-ROW())/12+5),AS1271)</f>
        <v>0</v>
      </c>
      <c r="AU1271" s="468">
        <f ca="1">IF(AND(AQ1271+AS1271&gt;0,AR1271+AT1271&gt;0),COUNTIF(AU$6:AU1270,"&gt;0")+1,0)</f>
        <v>0</v>
      </c>
    </row>
    <row r="1272" spans="40:47" x14ac:dyDescent="0.15">
      <c r="AN1272" s="468">
        <v>36</v>
      </c>
      <c r="AO1272" s="468">
        <v>1</v>
      </c>
      <c r="AP1272" s="468">
        <v>7</v>
      </c>
      <c r="AQ1272" s="476">
        <f ca="1">IF($AP1272=1,IF(INDIRECT(ADDRESS(($AN1272-1)*3+$AO1272+5,$AP1272+7))="",0,INDIRECT(ADDRESS(($AN1272-1)*3+$AO1272+5,$AP1272+7))),IF(INDIRECT(ADDRESS(($AN1272-1)*3+$AO1272+5,$AP1272+7))="",0,IF(COUNTIF(INDIRECT(ADDRESS(($AN1272-1)*36+($AO1272-1)*12+6,COLUMN())):INDIRECT(ADDRESS(($AN1272-1)*36+($AO1272-1)*12+$AP1272+4,COLUMN())),INDIRECT(ADDRESS(($AN1272-1)*3+$AO1272+5,$AP1272+7)))&gt;=1,0,INDIRECT(ADDRESS(($AN1272-1)*3+$AO1272+5,$AP1272+7)))))</f>
        <v>0</v>
      </c>
      <c r="AR1272" s="468">
        <f ca="1">COUNTIF(INDIRECT("H"&amp;(ROW()+12*(($AN1272-1)*3+$AO1272)-ROW())/12+5):INDIRECT("S"&amp;(ROW()+12*(($AN1272-1)*3+$AO1272)-ROW())/12+5),AQ1272)</f>
        <v>0</v>
      </c>
      <c r="AS1272" s="476">
        <f ca="1">IF($AP1272=1,IF(INDIRECT(ADDRESS(($AN1272-1)*3+$AO1272+5,$AP1272+20))="",0,INDIRECT(ADDRESS(($AN1272-1)*3+$AO1272+5,$AP1272+20))),IF(INDIRECT(ADDRESS(($AN1272-1)*3+$AO1272+5,$AP1272+20))="",0,IF(COUNTIF(INDIRECT(ADDRESS(($AN1272-1)*36+($AO1272-1)*12+6,COLUMN())):INDIRECT(ADDRESS(($AN1272-1)*36+($AO1272-1)*12+$AP1272+4,COLUMN())),INDIRECT(ADDRESS(($AN1272-1)*3+$AO1272+5,$AP1272+20)))&gt;=1,0,INDIRECT(ADDRESS(($AN1272-1)*3+$AO1272+5,$AP1272+20)))))</f>
        <v>0</v>
      </c>
      <c r="AT1272" s="468">
        <f ca="1">COUNTIF(INDIRECT("U"&amp;(ROW()+12*(($AN1272-1)*3+$AO1272)-ROW())/12+5):INDIRECT("AF"&amp;(ROW()+12*(($AN1272-1)*3+$AO1272)-ROW())/12+5),AS1272)</f>
        <v>0</v>
      </c>
      <c r="AU1272" s="468">
        <f ca="1">IF(AND(AQ1272+AS1272&gt;0,AR1272+AT1272&gt;0),COUNTIF(AU$6:AU1271,"&gt;0")+1,0)</f>
        <v>0</v>
      </c>
    </row>
    <row r="1273" spans="40:47" x14ac:dyDescent="0.15">
      <c r="AN1273" s="468">
        <v>36</v>
      </c>
      <c r="AO1273" s="468">
        <v>1</v>
      </c>
      <c r="AP1273" s="468">
        <v>8</v>
      </c>
      <c r="AQ1273" s="476">
        <f ca="1">IF($AP1273=1,IF(INDIRECT(ADDRESS(($AN1273-1)*3+$AO1273+5,$AP1273+7))="",0,INDIRECT(ADDRESS(($AN1273-1)*3+$AO1273+5,$AP1273+7))),IF(INDIRECT(ADDRESS(($AN1273-1)*3+$AO1273+5,$AP1273+7))="",0,IF(COUNTIF(INDIRECT(ADDRESS(($AN1273-1)*36+($AO1273-1)*12+6,COLUMN())):INDIRECT(ADDRESS(($AN1273-1)*36+($AO1273-1)*12+$AP1273+4,COLUMN())),INDIRECT(ADDRESS(($AN1273-1)*3+$AO1273+5,$AP1273+7)))&gt;=1,0,INDIRECT(ADDRESS(($AN1273-1)*3+$AO1273+5,$AP1273+7)))))</f>
        <v>0</v>
      </c>
      <c r="AR1273" s="468">
        <f ca="1">COUNTIF(INDIRECT("H"&amp;(ROW()+12*(($AN1273-1)*3+$AO1273)-ROW())/12+5):INDIRECT("S"&amp;(ROW()+12*(($AN1273-1)*3+$AO1273)-ROW())/12+5),AQ1273)</f>
        <v>0</v>
      </c>
      <c r="AS1273" s="476">
        <f ca="1">IF($AP1273=1,IF(INDIRECT(ADDRESS(($AN1273-1)*3+$AO1273+5,$AP1273+20))="",0,INDIRECT(ADDRESS(($AN1273-1)*3+$AO1273+5,$AP1273+20))),IF(INDIRECT(ADDRESS(($AN1273-1)*3+$AO1273+5,$AP1273+20))="",0,IF(COUNTIF(INDIRECT(ADDRESS(($AN1273-1)*36+($AO1273-1)*12+6,COLUMN())):INDIRECT(ADDRESS(($AN1273-1)*36+($AO1273-1)*12+$AP1273+4,COLUMN())),INDIRECT(ADDRESS(($AN1273-1)*3+$AO1273+5,$AP1273+20)))&gt;=1,0,INDIRECT(ADDRESS(($AN1273-1)*3+$AO1273+5,$AP1273+20)))))</f>
        <v>0</v>
      </c>
      <c r="AT1273" s="468">
        <f ca="1">COUNTIF(INDIRECT("U"&amp;(ROW()+12*(($AN1273-1)*3+$AO1273)-ROW())/12+5):INDIRECT("AF"&amp;(ROW()+12*(($AN1273-1)*3+$AO1273)-ROW())/12+5),AS1273)</f>
        <v>0</v>
      </c>
      <c r="AU1273" s="468">
        <f ca="1">IF(AND(AQ1273+AS1273&gt;0,AR1273+AT1273&gt;0),COUNTIF(AU$6:AU1272,"&gt;0")+1,0)</f>
        <v>0</v>
      </c>
    </row>
    <row r="1274" spans="40:47" x14ac:dyDescent="0.15">
      <c r="AN1274" s="468">
        <v>36</v>
      </c>
      <c r="AO1274" s="468">
        <v>1</v>
      </c>
      <c r="AP1274" s="468">
        <v>9</v>
      </c>
      <c r="AQ1274" s="476">
        <f ca="1">IF($AP1274=1,IF(INDIRECT(ADDRESS(($AN1274-1)*3+$AO1274+5,$AP1274+7))="",0,INDIRECT(ADDRESS(($AN1274-1)*3+$AO1274+5,$AP1274+7))),IF(INDIRECT(ADDRESS(($AN1274-1)*3+$AO1274+5,$AP1274+7))="",0,IF(COUNTIF(INDIRECT(ADDRESS(($AN1274-1)*36+($AO1274-1)*12+6,COLUMN())):INDIRECT(ADDRESS(($AN1274-1)*36+($AO1274-1)*12+$AP1274+4,COLUMN())),INDIRECT(ADDRESS(($AN1274-1)*3+$AO1274+5,$AP1274+7)))&gt;=1,0,INDIRECT(ADDRESS(($AN1274-1)*3+$AO1274+5,$AP1274+7)))))</f>
        <v>0</v>
      </c>
      <c r="AR1274" s="468">
        <f ca="1">COUNTIF(INDIRECT("H"&amp;(ROW()+12*(($AN1274-1)*3+$AO1274)-ROW())/12+5):INDIRECT("S"&amp;(ROW()+12*(($AN1274-1)*3+$AO1274)-ROW())/12+5),AQ1274)</f>
        <v>0</v>
      </c>
      <c r="AS1274" s="476">
        <f ca="1">IF($AP1274=1,IF(INDIRECT(ADDRESS(($AN1274-1)*3+$AO1274+5,$AP1274+20))="",0,INDIRECT(ADDRESS(($AN1274-1)*3+$AO1274+5,$AP1274+20))),IF(INDIRECT(ADDRESS(($AN1274-1)*3+$AO1274+5,$AP1274+20))="",0,IF(COUNTIF(INDIRECT(ADDRESS(($AN1274-1)*36+($AO1274-1)*12+6,COLUMN())):INDIRECT(ADDRESS(($AN1274-1)*36+($AO1274-1)*12+$AP1274+4,COLUMN())),INDIRECT(ADDRESS(($AN1274-1)*3+$AO1274+5,$AP1274+20)))&gt;=1,0,INDIRECT(ADDRESS(($AN1274-1)*3+$AO1274+5,$AP1274+20)))))</f>
        <v>0</v>
      </c>
      <c r="AT1274" s="468">
        <f ca="1">COUNTIF(INDIRECT("U"&amp;(ROW()+12*(($AN1274-1)*3+$AO1274)-ROW())/12+5):INDIRECT("AF"&amp;(ROW()+12*(($AN1274-1)*3+$AO1274)-ROW())/12+5),AS1274)</f>
        <v>0</v>
      </c>
      <c r="AU1274" s="468">
        <f ca="1">IF(AND(AQ1274+AS1274&gt;0,AR1274+AT1274&gt;0),COUNTIF(AU$6:AU1273,"&gt;0")+1,0)</f>
        <v>0</v>
      </c>
    </row>
    <row r="1275" spans="40:47" x14ac:dyDescent="0.15">
      <c r="AN1275" s="468">
        <v>36</v>
      </c>
      <c r="AO1275" s="468">
        <v>1</v>
      </c>
      <c r="AP1275" s="468">
        <v>10</v>
      </c>
      <c r="AQ1275" s="476">
        <f ca="1">IF($AP1275=1,IF(INDIRECT(ADDRESS(($AN1275-1)*3+$AO1275+5,$AP1275+7))="",0,INDIRECT(ADDRESS(($AN1275-1)*3+$AO1275+5,$AP1275+7))),IF(INDIRECT(ADDRESS(($AN1275-1)*3+$AO1275+5,$AP1275+7))="",0,IF(COUNTIF(INDIRECT(ADDRESS(($AN1275-1)*36+($AO1275-1)*12+6,COLUMN())):INDIRECT(ADDRESS(($AN1275-1)*36+($AO1275-1)*12+$AP1275+4,COLUMN())),INDIRECT(ADDRESS(($AN1275-1)*3+$AO1275+5,$AP1275+7)))&gt;=1,0,INDIRECT(ADDRESS(($AN1275-1)*3+$AO1275+5,$AP1275+7)))))</f>
        <v>0</v>
      </c>
      <c r="AR1275" s="468">
        <f ca="1">COUNTIF(INDIRECT("H"&amp;(ROW()+12*(($AN1275-1)*3+$AO1275)-ROW())/12+5):INDIRECT("S"&amp;(ROW()+12*(($AN1275-1)*3+$AO1275)-ROW())/12+5),AQ1275)</f>
        <v>0</v>
      </c>
      <c r="AS1275" s="476">
        <f ca="1">IF($AP1275=1,IF(INDIRECT(ADDRESS(($AN1275-1)*3+$AO1275+5,$AP1275+20))="",0,INDIRECT(ADDRESS(($AN1275-1)*3+$AO1275+5,$AP1275+20))),IF(INDIRECT(ADDRESS(($AN1275-1)*3+$AO1275+5,$AP1275+20))="",0,IF(COUNTIF(INDIRECT(ADDRESS(($AN1275-1)*36+($AO1275-1)*12+6,COLUMN())):INDIRECT(ADDRESS(($AN1275-1)*36+($AO1275-1)*12+$AP1275+4,COLUMN())),INDIRECT(ADDRESS(($AN1275-1)*3+$AO1275+5,$AP1275+20)))&gt;=1,0,INDIRECT(ADDRESS(($AN1275-1)*3+$AO1275+5,$AP1275+20)))))</f>
        <v>0</v>
      </c>
      <c r="AT1275" s="468">
        <f ca="1">COUNTIF(INDIRECT("U"&amp;(ROW()+12*(($AN1275-1)*3+$AO1275)-ROW())/12+5):INDIRECT("AF"&amp;(ROW()+12*(($AN1275-1)*3+$AO1275)-ROW())/12+5),AS1275)</f>
        <v>0</v>
      </c>
      <c r="AU1275" s="468">
        <f ca="1">IF(AND(AQ1275+AS1275&gt;0,AR1275+AT1275&gt;0),COUNTIF(AU$6:AU1274,"&gt;0")+1,0)</f>
        <v>0</v>
      </c>
    </row>
    <row r="1276" spans="40:47" x14ac:dyDescent="0.15">
      <c r="AN1276" s="468">
        <v>36</v>
      </c>
      <c r="AO1276" s="468">
        <v>1</v>
      </c>
      <c r="AP1276" s="468">
        <v>11</v>
      </c>
      <c r="AQ1276" s="476">
        <f ca="1">IF($AP1276=1,IF(INDIRECT(ADDRESS(($AN1276-1)*3+$AO1276+5,$AP1276+7))="",0,INDIRECT(ADDRESS(($AN1276-1)*3+$AO1276+5,$AP1276+7))),IF(INDIRECT(ADDRESS(($AN1276-1)*3+$AO1276+5,$AP1276+7))="",0,IF(COUNTIF(INDIRECT(ADDRESS(($AN1276-1)*36+($AO1276-1)*12+6,COLUMN())):INDIRECT(ADDRESS(($AN1276-1)*36+($AO1276-1)*12+$AP1276+4,COLUMN())),INDIRECT(ADDRESS(($AN1276-1)*3+$AO1276+5,$AP1276+7)))&gt;=1,0,INDIRECT(ADDRESS(($AN1276-1)*3+$AO1276+5,$AP1276+7)))))</f>
        <v>0</v>
      </c>
      <c r="AR1276" s="468">
        <f ca="1">COUNTIF(INDIRECT("H"&amp;(ROW()+12*(($AN1276-1)*3+$AO1276)-ROW())/12+5):INDIRECT("S"&amp;(ROW()+12*(($AN1276-1)*3+$AO1276)-ROW())/12+5),AQ1276)</f>
        <v>0</v>
      </c>
      <c r="AS1276" s="476">
        <f ca="1">IF($AP1276=1,IF(INDIRECT(ADDRESS(($AN1276-1)*3+$AO1276+5,$AP1276+20))="",0,INDIRECT(ADDRESS(($AN1276-1)*3+$AO1276+5,$AP1276+20))),IF(INDIRECT(ADDRESS(($AN1276-1)*3+$AO1276+5,$AP1276+20))="",0,IF(COUNTIF(INDIRECT(ADDRESS(($AN1276-1)*36+($AO1276-1)*12+6,COLUMN())):INDIRECT(ADDRESS(($AN1276-1)*36+($AO1276-1)*12+$AP1276+4,COLUMN())),INDIRECT(ADDRESS(($AN1276-1)*3+$AO1276+5,$AP1276+20)))&gt;=1,0,INDIRECT(ADDRESS(($AN1276-1)*3+$AO1276+5,$AP1276+20)))))</f>
        <v>0</v>
      </c>
      <c r="AT1276" s="468">
        <f ca="1">COUNTIF(INDIRECT("U"&amp;(ROW()+12*(($AN1276-1)*3+$AO1276)-ROW())/12+5):INDIRECT("AF"&amp;(ROW()+12*(($AN1276-1)*3+$AO1276)-ROW())/12+5),AS1276)</f>
        <v>0</v>
      </c>
      <c r="AU1276" s="468">
        <f ca="1">IF(AND(AQ1276+AS1276&gt;0,AR1276+AT1276&gt;0),COUNTIF(AU$6:AU1275,"&gt;0")+1,0)</f>
        <v>0</v>
      </c>
    </row>
    <row r="1277" spans="40:47" x14ac:dyDescent="0.15">
      <c r="AN1277" s="468">
        <v>36</v>
      </c>
      <c r="AO1277" s="468">
        <v>1</v>
      </c>
      <c r="AP1277" s="468">
        <v>12</v>
      </c>
      <c r="AQ1277" s="476">
        <f ca="1">IF($AP1277=1,IF(INDIRECT(ADDRESS(($AN1277-1)*3+$AO1277+5,$AP1277+7))="",0,INDIRECT(ADDRESS(($AN1277-1)*3+$AO1277+5,$AP1277+7))),IF(INDIRECT(ADDRESS(($AN1277-1)*3+$AO1277+5,$AP1277+7))="",0,IF(COUNTIF(INDIRECT(ADDRESS(($AN1277-1)*36+($AO1277-1)*12+6,COLUMN())):INDIRECT(ADDRESS(($AN1277-1)*36+($AO1277-1)*12+$AP1277+4,COLUMN())),INDIRECT(ADDRESS(($AN1277-1)*3+$AO1277+5,$AP1277+7)))&gt;=1,0,INDIRECT(ADDRESS(($AN1277-1)*3+$AO1277+5,$AP1277+7)))))</f>
        <v>0</v>
      </c>
      <c r="AR1277" s="468">
        <f ca="1">COUNTIF(INDIRECT("H"&amp;(ROW()+12*(($AN1277-1)*3+$AO1277)-ROW())/12+5):INDIRECT("S"&amp;(ROW()+12*(($AN1277-1)*3+$AO1277)-ROW())/12+5),AQ1277)</f>
        <v>0</v>
      </c>
      <c r="AS1277" s="476">
        <f ca="1">IF($AP1277=1,IF(INDIRECT(ADDRESS(($AN1277-1)*3+$AO1277+5,$AP1277+20))="",0,INDIRECT(ADDRESS(($AN1277-1)*3+$AO1277+5,$AP1277+20))),IF(INDIRECT(ADDRESS(($AN1277-1)*3+$AO1277+5,$AP1277+20))="",0,IF(COUNTIF(INDIRECT(ADDRESS(($AN1277-1)*36+($AO1277-1)*12+6,COLUMN())):INDIRECT(ADDRESS(($AN1277-1)*36+($AO1277-1)*12+$AP1277+4,COLUMN())),INDIRECT(ADDRESS(($AN1277-1)*3+$AO1277+5,$AP1277+20)))&gt;=1,0,INDIRECT(ADDRESS(($AN1277-1)*3+$AO1277+5,$AP1277+20)))))</f>
        <v>0</v>
      </c>
      <c r="AT1277" s="468">
        <f ca="1">COUNTIF(INDIRECT("U"&amp;(ROW()+12*(($AN1277-1)*3+$AO1277)-ROW())/12+5):INDIRECT("AF"&amp;(ROW()+12*(($AN1277-1)*3+$AO1277)-ROW())/12+5),AS1277)</f>
        <v>0</v>
      </c>
      <c r="AU1277" s="468">
        <f ca="1">IF(AND(AQ1277+AS1277&gt;0,AR1277+AT1277&gt;0),COUNTIF(AU$6:AU1276,"&gt;0")+1,0)</f>
        <v>0</v>
      </c>
    </row>
    <row r="1278" spans="40:47" x14ac:dyDescent="0.15">
      <c r="AN1278" s="468">
        <v>36</v>
      </c>
      <c r="AO1278" s="468">
        <v>2</v>
      </c>
      <c r="AP1278" s="468">
        <v>1</v>
      </c>
      <c r="AQ1278" s="476">
        <f ca="1">IF($AP1278=1,IF(INDIRECT(ADDRESS(($AN1278-1)*3+$AO1278+5,$AP1278+7))="",0,INDIRECT(ADDRESS(($AN1278-1)*3+$AO1278+5,$AP1278+7))),IF(INDIRECT(ADDRESS(($AN1278-1)*3+$AO1278+5,$AP1278+7))="",0,IF(COUNTIF(INDIRECT(ADDRESS(($AN1278-1)*36+($AO1278-1)*12+6,COLUMN())):INDIRECT(ADDRESS(($AN1278-1)*36+($AO1278-1)*12+$AP1278+4,COLUMN())),INDIRECT(ADDRESS(($AN1278-1)*3+$AO1278+5,$AP1278+7)))&gt;=1,0,INDIRECT(ADDRESS(($AN1278-1)*3+$AO1278+5,$AP1278+7)))))</f>
        <v>0</v>
      </c>
      <c r="AR1278" s="468">
        <f ca="1">COUNTIF(INDIRECT("H"&amp;(ROW()+12*(($AN1278-1)*3+$AO1278)-ROW())/12+5):INDIRECT("S"&amp;(ROW()+12*(($AN1278-1)*3+$AO1278)-ROW())/12+5),AQ1278)</f>
        <v>0</v>
      </c>
      <c r="AS1278" s="476">
        <f ca="1">IF($AP1278=1,IF(INDIRECT(ADDRESS(($AN1278-1)*3+$AO1278+5,$AP1278+20))="",0,INDIRECT(ADDRESS(($AN1278-1)*3+$AO1278+5,$AP1278+20))),IF(INDIRECT(ADDRESS(($AN1278-1)*3+$AO1278+5,$AP1278+20))="",0,IF(COUNTIF(INDIRECT(ADDRESS(($AN1278-1)*36+($AO1278-1)*12+6,COLUMN())):INDIRECT(ADDRESS(($AN1278-1)*36+($AO1278-1)*12+$AP1278+4,COLUMN())),INDIRECT(ADDRESS(($AN1278-1)*3+$AO1278+5,$AP1278+20)))&gt;=1,0,INDIRECT(ADDRESS(($AN1278-1)*3+$AO1278+5,$AP1278+20)))))</f>
        <v>0</v>
      </c>
      <c r="AT1278" s="468">
        <f ca="1">COUNTIF(INDIRECT("U"&amp;(ROW()+12*(($AN1278-1)*3+$AO1278)-ROW())/12+5):INDIRECT("AF"&amp;(ROW()+12*(($AN1278-1)*3+$AO1278)-ROW())/12+5),AS1278)</f>
        <v>0</v>
      </c>
      <c r="AU1278" s="468">
        <f ca="1">IF(AND(AQ1278+AS1278&gt;0,AR1278+AT1278&gt;0),COUNTIF(AU$6:AU1277,"&gt;0")+1,0)</f>
        <v>0</v>
      </c>
    </row>
    <row r="1279" spans="40:47" x14ac:dyDescent="0.15">
      <c r="AN1279" s="468">
        <v>36</v>
      </c>
      <c r="AO1279" s="468">
        <v>2</v>
      </c>
      <c r="AP1279" s="468">
        <v>2</v>
      </c>
      <c r="AQ1279" s="476">
        <f ca="1">IF($AP1279=1,IF(INDIRECT(ADDRESS(($AN1279-1)*3+$AO1279+5,$AP1279+7))="",0,INDIRECT(ADDRESS(($AN1279-1)*3+$AO1279+5,$AP1279+7))),IF(INDIRECT(ADDRESS(($AN1279-1)*3+$AO1279+5,$AP1279+7))="",0,IF(COUNTIF(INDIRECT(ADDRESS(($AN1279-1)*36+($AO1279-1)*12+6,COLUMN())):INDIRECT(ADDRESS(($AN1279-1)*36+($AO1279-1)*12+$AP1279+4,COLUMN())),INDIRECT(ADDRESS(($AN1279-1)*3+$AO1279+5,$AP1279+7)))&gt;=1,0,INDIRECT(ADDRESS(($AN1279-1)*3+$AO1279+5,$AP1279+7)))))</f>
        <v>0</v>
      </c>
      <c r="AR1279" s="468">
        <f ca="1">COUNTIF(INDIRECT("H"&amp;(ROW()+12*(($AN1279-1)*3+$AO1279)-ROW())/12+5):INDIRECT("S"&amp;(ROW()+12*(($AN1279-1)*3+$AO1279)-ROW())/12+5),AQ1279)</f>
        <v>0</v>
      </c>
      <c r="AS1279" s="476">
        <f ca="1">IF($AP1279=1,IF(INDIRECT(ADDRESS(($AN1279-1)*3+$AO1279+5,$AP1279+20))="",0,INDIRECT(ADDRESS(($AN1279-1)*3+$AO1279+5,$AP1279+20))),IF(INDIRECT(ADDRESS(($AN1279-1)*3+$AO1279+5,$AP1279+20))="",0,IF(COUNTIF(INDIRECT(ADDRESS(($AN1279-1)*36+($AO1279-1)*12+6,COLUMN())):INDIRECT(ADDRESS(($AN1279-1)*36+($AO1279-1)*12+$AP1279+4,COLUMN())),INDIRECT(ADDRESS(($AN1279-1)*3+$AO1279+5,$AP1279+20)))&gt;=1,0,INDIRECT(ADDRESS(($AN1279-1)*3+$AO1279+5,$AP1279+20)))))</f>
        <v>0</v>
      </c>
      <c r="AT1279" s="468">
        <f ca="1">COUNTIF(INDIRECT("U"&amp;(ROW()+12*(($AN1279-1)*3+$AO1279)-ROW())/12+5):INDIRECT("AF"&amp;(ROW()+12*(($AN1279-1)*3+$AO1279)-ROW())/12+5),AS1279)</f>
        <v>0</v>
      </c>
      <c r="AU1279" s="468">
        <f ca="1">IF(AND(AQ1279+AS1279&gt;0,AR1279+AT1279&gt;0),COUNTIF(AU$6:AU1278,"&gt;0")+1,0)</f>
        <v>0</v>
      </c>
    </row>
    <row r="1280" spans="40:47" x14ac:dyDescent="0.15">
      <c r="AN1280" s="468">
        <v>36</v>
      </c>
      <c r="AO1280" s="468">
        <v>2</v>
      </c>
      <c r="AP1280" s="468">
        <v>3</v>
      </c>
      <c r="AQ1280" s="476">
        <f ca="1">IF($AP1280=1,IF(INDIRECT(ADDRESS(($AN1280-1)*3+$AO1280+5,$AP1280+7))="",0,INDIRECT(ADDRESS(($AN1280-1)*3+$AO1280+5,$AP1280+7))),IF(INDIRECT(ADDRESS(($AN1280-1)*3+$AO1280+5,$AP1280+7))="",0,IF(COUNTIF(INDIRECT(ADDRESS(($AN1280-1)*36+($AO1280-1)*12+6,COLUMN())):INDIRECT(ADDRESS(($AN1280-1)*36+($AO1280-1)*12+$AP1280+4,COLUMN())),INDIRECT(ADDRESS(($AN1280-1)*3+$AO1280+5,$AP1280+7)))&gt;=1,0,INDIRECT(ADDRESS(($AN1280-1)*3+$AO1280+5,$AP1280+7)))))</f>
        <v>0</v>
      </c>
      <c r="AR1280" s="468">
        <f ca="1">COUNTIF(INDIRECT("H"&amp;(ROW()+12*(($AN1280-1)*3+$AO1280)-ROW())/12+5):INDIRECT("S"&amp;(ROW()+12*(($AN1280-1)*3+$AO1280)-ROW())/12+5),AQ1280)</f>
        <v>0</v>
      </c>
      <c r="AS1280" s="476">
        <f ca="1">IF($AP1280=1,IF(INDIRECT(ADDRESS(($AN1280-1)*3+$AO1280+5,$AP1280+20))="",0,INDIRECT(ADDRESS(($AN1280-1)*3+$AO1280+5,$AP1280+20))),IF(INDIRECT(ADDRESS(($AN1280-1)*3+$AO1280+5,$AP1280+20))="",0,IF(COUNTIF(INDIRECT(ADDRESS(($AN1280-1)*36+($AO1280-1)*12+6,COLUMN())):INDIRECT(ADDRESS(($AN1280-1)*36+($AO1280-1)*12+$AP1280+4,COLUMN())),INDIRECT(ADDRESS(($AN1280-1)*3+$AO1280+5,$AP1280+20)))&gt;=1,0,INDIRECT(ADDRESS(($AN1280-1)*3+$AO1280+5,$AP1280+20)))))</f>
        <v>0</v>
      </c>
      <c r="AT1280" s="468">
        <f ca="1">COUNTIF(INDIRECT("U"&amp;(ROW()+12*(($AN1280-1)*3+$AO1280)-ROW())/12+5):INDIRECT("AF"&amp;(ROW()+12*(($AN1280-1)*3+$AO1280)-ROW())/12+5),AS1280)</f>
        <v>0</v>
      </c>
      <c r="AU1280" s="468">
        <f ca="1">IF(AND(AQ1280+AS1280&gt;0,AR1280+AT1280&gt;0),COUNTIF(AU$6:AU1279,"&gt;0")+1,0)</f>
        <v>0</v>
      </c>
    </row>
    <row r="1281" spans="40:47" x14ac:dyDescent="0.15">
      <c r="AN1281" s="468">
        <v>36</v>
      </c>
      <c r="AO1281" s="468">
        <v>2</v>
      </c>
      <c r="AP1281" s="468">
        <v>4</v>
      </c>
      <c r="AQ1281" s="476">
        <f ca="1">IF($AP1281=1,IF(INDIRECT(ADDRESS(($AN1281-1)*3+$AO1281+5,$AP1281+7))="",0,INDIRECT(ADDRESS(($AN1281-1)*3+$AO1281+5,$AP1281+7))),IF(INDIRECT(ADDRESS(($AN1281-1)*3+$AO1281+5,$AP1281+7))="",0,IF(COUNTIF(INDIRECT(ADDRESS(($AN1281-1)*36+($AO1281-1)*12+6,COLUMN())):INDIRECT(ADDRESS(($AN1281-1)*36+($AO1281-1)*12+$AP1281+4,COLUMN())),INDIRECT(ADDRESS(($AN1281-1)*3+$AO1281+5,$AP1281+7)))&gt;=1,0,INDIRECT(ADDRESS(($AN1281-1)*3+$AO1281+5,$AP1281+7)))))</f>
        <v>0</v>
      </c>
      <c r="AR1281" s="468">
        <f ca="1">COUNTIF(INDIRECT("H"&amp;(ROW()+12*(($AN1281-1)*3+$AO1281)-ROW())/12+5):INDIRECT("S"&amp;(ROW()+12*(($AN1281-1)*3+$AO1281)-ROW())/12+5),AQ1281)</f>
        <v>0</v>
      </c>
      <c r="AS1281" s="476">
        <f ca="1">IF($AP1281=1,IF(INDIRECT(ADDRESS(($AN1281-1)*3+$AO1281+5,$AP1281+20))="",0,INDIRECT(ADDRESS(($AN1281-1)*3+$AO1281+5,$AP1281+20))),IF(INDIRECT(ADDRESS(($AN1281-1)*3+$AO1281+5,$AP1281+20))="",0,IF(COUNTIF(INDIRECT(ADDRESS(($AN1281-1)*36+($AO1281-1)*12+6,COLUMN())):INDIRECT(ADDRESS(($AN1281-1)*36+($AO1281-1)*12+$AP1281+4,COLUMN())),INDIRECT(ADDRESS(($AN1281-1)*3+$AO1281+5,$AP1281+20)))&gt;=1,0,INDIRECT(ADDRESS(($AN1281-1)*3+$AO1281+5,$AP1281+20)))))</f>
        <v>0</v>
      </c>
      <c r="AT1281" s="468">
        <f ca="1">COUNTIF(INDIRECT("U"&amp;(ROW()+12*(($AN1281-1)*3+$AO1281)-ROW())/12+5):INDIRECT("AF"&amp;(ROW()+12*(($AN1281-1)*3+$AO1281)-ROW())/12+5),AS1281)</f>
        <v>0</v>
      </c>
      <c r="AU1281" s="468">
        <f ca="1">IF(AND(AQ1281+AS1281&gt;0,AR1281+AT1281&gt;0),COUNTIF(AU$6:AU1280,"&gt;0")+1,0)</f>
        <v>0</v>
      </c>
    </row>
    <row r="1282" spans="40:47" x14ac:dyDescent="0.15">
      <c r="AN1282" s="468">
        <v>36</v>
      </c>
      <c r="AO1282" s="468">
        <v>2</v>
      </c>
      <c r="AP1282" s="468">
        <v>5</v>
      </c>
      <c r="AQ1282" s="476">
        <f ca="1">IF($AP1282=1,IF(INDIRECT(ADDRESS(($AN1282-1)*3+$AO1282+5,$AP1282+7))="",0,INDIRECT(ADDRESS(($AN1282-1)*3+$AO1282+5,$AP1282+7))),IF(INDIRECT(ADDRESS(($AN1282-1)*3+$AO1282+5,$AP1282+7))="",0,IF(COUNTIF(INDIRECT(ADDRESS(($AN1282-1)*36+($AO1282-1)*12+6,COLUMN())):INDIRECT(ADDRESS(($AN1282-1)*36+($AO1282-1)*12+$AP1282+4,COLUMN())),INDIRECT(ADDRESS(($AN1282-1)*3+$AO1282+5,$AP1282+7)))&gt;=1,0,INDIRECT(ADDRESS(($AN1282-1)*3+$AO1282+5,$AP1282+7)))))</f>
        <v>0</v>
      </c>
      <c r="AR1282" s="468">
        <f ca="1">COUNTIF(INDIRECT("H"&amp;(ROW()+12*(($AN1282-1)*3+$AO1282)-ROW())/12+5):INDIRECT("S"&amp;(ROW()+12*(($AN1282-1)*3+$AO1282)-ROW())/12+5),AQ1282)</f>
        <v>0</v>
      </c>
      <c r="AS1282" s="476">
        <f ca="1">IF($AP1282=1,IF(INDIRECT(ADDRESS(($AN1282-1)*3+$AO1282+5,$AP1282+20))="",0,INDIRECT(ADDRESS(($AN1282-1)*3+$AO1282+5,$AP1282+20))),IF(INDIRECT(ADDRESS(($AN1282-1)*3+$AO1282+5,$AP1282+20))="",0,IF(COUNTIF(INDIRECT(ADDRESS(($AN1282-1)*36+($AO1282-1)*12+6,COLUMN())):INDIRECT(ADDRESS(($AN1282-1)*36+($AO1282-1)*12+$AP1282+4,COLUMN())),INDIRECT(ADDRESS(($AN1282-1)*3+$AO1282+5,$AP1282+20)))&gt;=1,0,INDIRECT(ADDRESS(($AN1282-1)*3+$AO1282+5,$AP1282+20)))))</f>
        <v>0</v>
      </c>
      <c r="AT1282" s="468">
        <f ca="1">COUNTIF(INDIRECT("U"&amp;(ROW()+12*(($AN1282-1)*3+$AO1282)-ROW())/12+5):INDIRECT("AF"&amp;(ROW()+12*(($AN1282-1)*3+$AO1282)-ROW())/12+5),AS1282)</f>
        <v>0</v>
      </c>
      <c r="AU1282" s="468">
        <f ca="1">IF(AND(AQ1282+AS1282&gt;0,AR1282+AT1282&gt;0),COUNTIF(AU$6:AU1281,"&gt;0")+1,0)</f>
        <v>0</v>
      </c>
    </row>
    <row r="1283" spans="40:47" x14ac:dyDescent="0.15">
      <c r="AN1283" s="468">
        <v>36</v>
      </c>
      <c r="AO1283" s="468">
        <v>2</v>
      </c>
      <c r="AP1283" s="468">
        <v>6</v>
      </c>
      <c r="AQ1283" s="476">
        <f ca="1">IF($AP1283=1,IF(INDIRECT(ADDRESS(($AN1283-1)*3+$AO1283+5,$AP1283+7))="",0,INDIRECT(ADDRESS(($AN1283-1)*3+$AO1283+5,$AP1283+7))),IF(INDIRECT(ADDRESS(($AN1283-1)*3+$AO1283+5,$AP1283+7))="",0,IF(COUNTIF(INDIRECT(ADDRESS(($AN1283-1)*36+($AO1283-1)*12+6,COLUMN())):INDIRECT(ADDRESS(($AN1283-1)*36+($AO1283-1)*12+$AP1283+4,COLUMN())),INDIRECT(ADDRESS(($AN1283-1)*3+$AO1283+5,$AP1283+7)))&gt;=1,0,INDIRECT(ADDRESS(($AN1283-1)*3+$AO1283+5,$AP1283+7)))))</f>
        <v>0</v>
      </c>
      <c r="AR1283" s="468">
        <f ca="1">COUNTIF(INDIRECT("H"&amp;(ROW()+12*(($AN1283-1)*3+$AO1283)-ROW())/12+5):INDIRECT("S"&amp;(ROW()+12*(($AN1283-1)*3+$AO1283)-ROW())/12+5),AQ1283)</f>
        <v>0</v>
      </c>
      <c r="AS1283" s="476">
        <f ca="1">IF($AP1283=1,IF(INDIRECT(ADDRESS(($AN1283-1)*3+$AO1283+5,$AP1283+20))="",0,INDIRECT(ADDRESS(($AN1283-1)*3+$AO1283+5,$AP1283+20))),IF(INDIRECT(ADDRESS(($AN1283-1)*3+$AO1283+5,$AP1283+20))="",0,IF(COUNTIF(INDIRECT(ADDRESS(($AN1283-1)*36+($AO1283-1)*12+6,COLUMN())):INDIRECT(ADDRESS(($AN1283-1)*36+($AO1283-1)*12+$AP1283+4,COLUMN())),INDIRECT(ADDRESS(($AN1283-1)*3+$AO1283+5,$AP1283+20)))&gt;=1,0,INDIRECT(ADDRESS(($AN1283-1)*3+$AO1283+5,$AP1283+20)))))</f>
        <v>0</v>
      </c>
      <c r="AT1283" s="468">
        <f ca="1">COUNTIF(INDIRECT("U"&amp;(ROW()+12*(($AN1283-1)*3+$AO1283)-ROW())/12+5):INDIRECT("AF"&amp;(ROW()+12*(($AN1283-1)*3+$AO1283)-ROW())/12+5),AS1283)</f>
        <v>0</v>
      </c>
      <c r="AU1283" s="468">
        <f ca="1">IF(AND(AQ1283+AS1283&gt;0,AR1283+AT1283&gt;0),COUNTIF(AU$6:AU1282,"&gt;0")+1,0)</f>
        <v>0</v>
      </c>
    </row>
    <row r="1284" spans="40:47" x14ac:dyDescent="0.15">
      <c r="AN1284" s="468">
        <v>36</v>
      </c>
      <c r="AO1284" s="468">
        <v>2</v>
      </c>
      <c r="AP1284" s="468">
        <v>7</v>
      </c>
      <c r="AQ1284" s="476">
        <f ca="1">IF($AP1284=1,IF(INDIRECT(ADDRESS(($AN1284-1)*3+$AO1284+5,$AP1284+7))="",0,INDIRECT(ADDRESS(($AN1284-1)*3+$AO1284+5,$AP1284+7))),IF(INDIRECT(ADDRESS(($AN1284-1)*3+$AO1284+5,$AP1284+7))="",0,IF(COUNTIF(INDIRECT(ADDRESS(($AN1284-1)*36+($AO1284-1)*12+6,COLUMN())):INDIRECT(ADDRESS(($AN1284-1)*36+($AO1284-1)*12+$AP1284+4,COLUMN())),INDIRECT(ADDRESS(($AN1284-1)*3+$AO1284+5,$AP1284+7)))&gt;=1,0,INDIRECT(ADDRESS(($AN1284-1)*3+$AO1284+5,$AP1284+7)))))</f>
        <v>0</v>
      </c>
      <c r="AR1284" s="468">
        <f ca="1">COUNTIF(INDIRECT("H"&amp;(ROW()+12*(($AN1284-1)*3+$AO1284)-ROW())/12+5):INDIRECT("S"&amp;(ROW()+12*(($AN1284-1)*3+$AO1284)-ROW())/12+5),AQ1284)</f>
        <v>0</v>
      </c>
      <c r="AS1284" s="476">
        <f ca="1">IF($AP1284=1,IF(INDIRECT(ADDRESS(($AN1284-1)*3+$AO1284+5,$AP1284+20))="",0,INDIRECT(ADDRESS(($AN1284-1)*3+$AO1284+5,$AP1284+20))),IF(INDIRECT(ADDRESS(($AN1284-1)*3+$AO1284+5,$AP1284+20))="",0,IF(COUNTIF(INDIRECT(ADDRESS(($AN1284-1)*36+($AO1284-1)*12+6,COLUMN())):INDIRECT(ADDRESS(($AN1284-1)*36+($AO1284-1)*12+$AP1284+4,COLUMN())),INDIRECT(ADDRESS(($AN1284-1)*3+$AO1284+5,$AP1284+20)))&gt;=1,0,INDIRECT(ADDRESS(($AN1284-1)*3+$AO1284+5,$AP1284+20)))))</f>
        <v>0</v>
      </c>
      <c r="AT1284" s="468">
        <f ca="1">COUNTIF(INDIRECT("U"&amp;(ROW()+12*(($AN1284-1)*3+$AO1284)-ROW())/12+5):INDIRECT("AF"&amp;(ROW()+12*(($AN1284-1)*3+$AO1284)-ROW())/12+5),AS1284)</f>
        <v>0</v>
      </c>
      <c r="AU1284" s="468">
        <f ca="1">IF(AND(AQ1284+AS1284&gt;0,AR1284+AT1284&gt;0),COUNTIF(AU$6:AU1283,"&gt;0")+1,0)</f>
        <v>0</v>
      </c>
    </row>
    <row r="1285" spans="40:47" x14ac:dyDescent="0.15">
      <c r="AN1285" s="468">
        <v>36</v>
      </c>
      <c r="AO1285" s="468">
        <v>2</v>
      </c>
      <c r="AP1285" s="468">
        <v>8</v>
      </c>
      <c r="AQ1285" s="476">
        <f ca="1">IF($AP1285=1,IF(INDIRECT(ADDRESS(($AN1285-1)*3+$AO1285+5,$AP1285+7))="",0,INDIRECT(ADDRESS(($AN1285-1)*3+$AO1285+5,$AP1285+7))),IF(INDIRECT(ADDRESS(($AN1285-1)*3+$AO1285+5,$AP1285+7))="",0,IF(COUNTIF(INDIRECT(ADDRESS(($AN1285-1)*36+($AO1285-1)*12+6,COLUMN())):INDIRECT(ADDRESS(($AN1285-1)*36+($AO1285-1)*12+$AP1285+4,COLUMN())),INDIRECT(ADDRESS(($AN1285-1)*3+$AO1285+5,$AP1285+7)))&gt;=1,0,INDIRECT(ADDRESS(($AN1285-1)*3+$AO1285+5,$AP1285+7)))))</f>
        <v>0</v>
      </c>
      <c r="AR1285" s="468">
        <f ca="1">COUNTIF(INDIRECT("H"&amp;(ROW()+12*(($AN1285-1)*3+$AO1285)-ROW())/12+5):INDIRECT("S"&amp;(ROW()+12*(($AN1285-1)*3+$AO1285)-ROW())/12+5),AQ1285)</f>
        <v>0</v>
      </c>
      <c r="AS1285" s="476">
        <f ca="1">IF($AP1285=1,IF(INDIRECT(ADDRESS(($AN1285-1)*3+$AO1285+5,$AP1285+20))="",0,INDIRECT(ADDRESS(($AN1285-1)*3+$AO1285+5,$AP1285+20))),IF(INDIRECT(ADDRESS(($AN1285-1)*3+$AO1285+5,$AP1285+20))="",0,IF(COUNTIF(INDIRECT(ADDRESS(($AN1285-1)*36+($AO1285-1)*12+6,COLUMN())):INDIRECT(ADDRESS(($AN1285-1)*36+($AO1285-1)*12+$AP1285+4,COLUMN())),INDIRECT(ADDRESS(($AN1285-1)*3+$AO1285+5,$AP1285+20)))&gt;=1,0,INDIRECT(ADDRESS(($AN1285-1)*3+$AO1285+5,$AP1285+20)))))</f>
        <v>0</v>
      </c>
      <c r="AT1285" s="468">
        <f ca="1">COUNTIF(INDIRECT("U"&amp;(ROW()+12*(($AN1285-1)*3+$AO1285)-ROW())/12+5):INDIRECT("AF"&amp;(ROW()+12*(($AN1285-1)*3+$AO1285)-ROW())/12+5),AS1285)</f>
        <v>0</v>
      </c>
      <c r="AU1285" s="468">
        <f ca="1">IF(AND(AQ1285+AS1285&gt;0,AR1285+AT1285&gt;0),COUNTIF(AU$6:AU1284,"&gt;0")+1,0)</f>
        <v>0</v>
      </c>
    </row>
    <row r="1286" spans="40:47" x14ac:dyDescent="0.15">
      <c r="AN1286" s="468">
        <v>36</v>
      </c>
      <c r="AO1286" s="468">
        <v>2</v>
      </c>
      <c r="AP1286" s="468">
        <v>9</v>
      </c>
      <c r="AQ1286" s="476">
        <f ca="1">IF($AP1286=1,IF(INDIRECT(ADDRESS(($AN1286-1)*3+$AO1286+5,$AP1286+7))="",0,INDIRECT(ADDRESS(($AN1286-1)*3+$AO1286+5,$AP1286+7))),IF(INDIRECT(ADDRESS(($AN1286-1)*3+$AO1286+5,$AP1286+7))="",0,IF(COUNTIF(INDIRECT(ADDRESS(($AN1286-1)*36+($AO1286-1)*12+6,COLUMN())):INDIRECT(ADDRESS(($AN1286-1)*36+($AO1286-1)*12+$AP1286+4,COLUMN())),INDIRECT(ADDRESS(($AN1286-1)*3+$AO1286+5,$AP1286+7)))&gt;=1,0,INDIRECT(ADDRESS(($AN1286-1)*3+$AO1286+5,$AP1286+7)))))</f>
        <v>0</v>
      </c>
      <c r="AR1286" s="468">
        <f ca="1">COUNTIF(INDIRECT("H"&amp;(ROW()+12*(($AN1286-1)*3+$AO1286)-ROW())/12+5):INDIRECT("S"&amp;(ROW()+12*(($AN1286-1)*3+$AO1286)-ROW())/12+5),AQ1286)</f>
        <v>0</v>
      </c>
      <c r="AS1286" s="476">
        <f ca="1">IF($AP1286=1,IF(INDIRECT(ADDRESS(($AN1286-1)*3+$AO1286+5,$AP1286+20))="",0,INDIRECT(ADDRESS(($AN1286-1)*3+$AO1286+5,$AP1286+20))),IF(INDIRECT(ADDRESS(($AN1286-1)*3+$AO1286+5,$AP1286+20))="",0,IF(COUNTIF(INDIRECT(ADDRESS(($AN1286-1)*36+($AO1286-1)*12+6,COLUMN())):INDIRECT(ADDRESS(($AN1286-1)*36+($AO1286-1)*12+$AP1286+4,COLUMN())),INDIRECT(ADDRESS(($AN1286-1)*3+$AO1286+5,$AP1286+20)))&gt;=1,0,INDIRECT(ADDRESS(($AN1286-1)*3+$AO1286+5,$AP1286+20)))))</f>
        <v>0</v>
      </c>
      <c r="AT1286" s="468">
        <f ca="1">COUNTIF(INDIRECT("U"&amp;(ROW()+12*(($AN1286-1)*3+$AO1286)-ROW())/12+5):INDIRECT("AF"&amp;(ROW()+12*(($AN1286-1)*3+$AO1286)-ROW())/12+5),AS1286)</f>
        <v>0</v>
      </c>
      <c r="AU1286" s="468">
        <f ca="1">IF(AND(AQ1286+AS1286&gt;0,AR1286+AT1286&gt;0),COUNTIF(AU$6:AU1285,"&gt;0")+1,0)</f>
        <v>0</v>
      </c>
    </row>
    <row r="1287" spans="40:47" x14ac:dyDescent="0.15">
      <c r="AN1287" s="468">
        <v>36</v>
      </c>
      <c r="AO1287" s="468">
        <v>2</v>
      </c>
      <c r="AP1287" s="468">
        <v>10</v>
      </c>
      <c r="AQ1287" s="476">
        <f ca="1">IF($AP1287=1,IF(INDIRECT(ADDRESS(($AN1287-1)*3+$AO1287+5,$AP1287+7))="",0,INDIRECT(ADDRESS(($AN1287-1)*3+$AO1287+5,$AP1287+7))),IF(INDIRECT(ADDRESS(($AN1287-1)*3+$AO1287+5,$AP1287+7))="",0,IF(COUNTIF(INDIRECT(ADDRESS(($AN1287-1)*36+($AO1287-1)*12+6,COLUMN())):INDIRECT(ADDRESS(($AN1287-1)*36+($AO1287-1)*12+$AP1287+4,COLUMN())),INDIRECT(ADDRESS(($AN1287-1)*3+$AO1287+5,$AP1287+7)))&gt;=1,0,INDIRECT(ADDRESS(($AN1287-1)*3+$AO1287+5,$AP1287+7)))))</f>
        <v>0</v>
      </c>
      <c r="AR1287" s="468">
        <f ca="1">COUNTIF(INDIRECT("H"&amp;(ROW()+12*(($AN1287-1)*3+$AO1287)-ROW())/12+5):INDIRECT("S"&amp;(ROW()+12*(($AN1287-1)*3+$AO1287)-ROW())/12+5),AQ1287)</f>
        <v>0</v>
      </c>
      <c r="AS1287" s="476">
        <f ca="1">IF($AP1287=1,IF(INDIRECT(ADDRESS(($AN1287-1)*3+$AO1287+5,$AP1287+20))="",0,INDIRECT(ADDRESS(($AN1287-1)*3+$AO1287+5,$AP1287+20))),IF(INDIRECT(ADDRESS(($AN1287-1)*3+$AO1287+5,$AP1287+20))="",0,IF(COUNTIF(INDIRECT(ADDRESS(($AN1287-1)*36+($AO1287-1)*12+6,COLUMN())):INDIRECT(ADDRESS(($AN1287-1)*36+($AO1287-1)*12+$AP1287+4,COLUMN())),INDIRECT(ADDRESS(($AN1287-1)*3+$AO1287+5,$AP1287+20)))&gt;=1,0,INDIRECT(ADDRESS(($AN1287-1)*3+$AO1287+5,$AP1287+20)))))</f>
        <v>0</v>
      </c>
      <c r="AT1287" s="468">
        <f ca="1">COUNTIF(INDIRECT("U"&amp;(ROW()+12*(($AN1287-1)*3+$AO1287)-ROW())/12+5):INDIRECT("AF"&amp;(ROW()+12*(($AN1287-1)*3+$AO1287)-ROW())/12+5),AS1287)</f>
        <v>0</v>
      </c>
      <c r="AU1287" s="468">
        <f ca="1">IF(AND(AQ1287+AS1287&gt;0,AR1287+AT1287&gt;0),COUNTIF(AU$6:AU1286,"&gt;0")+1,0)</f>
        <v>0</v>
      </c>
    </row>
    <row r="1288" spans="40:47" x14ac:dyDescent="0.15">
      <c r="AN1288" s="468">
        <v>36</v>
      </c>
      <c r="AO1288" s="468">
        <v>2</v>
      </c>
      <c r="AP1288" s="468">
        <v>11</v>
      </c>
      <c r="AQ1288" s="476">
        <f ca="1">IF($AP1288=1,IF(INDIRECT(ADDRESS(($AN1288-1)*3+$AO1288+5,$AP1288+7))="",0,INDIRECT(ADDRESS(($AN1288-1)*3+$AO1288+5,$AP1288+7))),IF(INDIRECT(ADDRESS(($AN1288-1)*3+$AO1288+5,$AP1288+7))="",0,IF(COUNTIF(INDIRECT(ADDRESS(($AN1288-1)*36+($AO1288-1)*12+6,COLUMN())):INDIRECT(ADDRESS(($AN1288-1)*36+($AO1288-1)*12+$AP1288+4,COLUMN())),INDIRECT(ADDRESS(($AN1288-1)*3+$AO1288+5,$AP1288+7)))&gt;=1,0,INDIRECT(ADDRESS(($AN1288-1)*3+$AO1288+5,$AP1288+7)))))</f>
        <v>0</v>
      </c>
      <c r="AR1288" s="468">
        <f ca="1">COUNTIF(INDIRECT("H"&amp;(ROW()+12*(($AN1288-1)*3+$AO1288)-ROW())/12+5):INDIRECT("S"&amp;(ROW()+12*(($AN1288-1)*3+$AO1288)-ROW())/12+5),AQ1288)</f>
        <v>0</v>
      </c>
      <c r="AS1288" s="476">
        <f ca="1">IF($AP1288=1,IF(INDIRECT(ADDRESS(($AN1288-1)*3+$AO1288+5,$AP1288+20))="",0,INDIRECT(ADDRESS(($AN1288-1)*3+$AO1288+5,$AP1288+20))),IF(INDIRECT(ADDRESS(($AN1288-1)*3+$AO1288+5,$AP1288+20))="",0,IF(COUNTIF(INDIRECT(ADDRESS(($AN1288-1)*36+($AO1288-1)*12+6,COLUMN())):INDIRECT(ADDRESS(($AN1288-1)*36+($AO1288-1)*12+$AP1288+4,COLUMN())),INDIRECT(ADDRESS(($AN1288-1)*3+$AO1288+5,$AP1288+20)))&gt;=1,0,INDIRECT(ADDRESS(($AN1288-1)*3+$AO1288+5,$AP1288+20)))))</f>
        <v>0</v>
      </c>
      <c r="AT1288" s="468">
        <f ca="1">COUNTIF(INDIRECT("U"&amp;(ROW()+12*(($AN1288-1)*3+$AO1288)-ROW())/12+5):INDIRECT("AF"&amp;(ROW()+12*(($AN1288-1)*3+$AO1288)-ROW())/12+5),AS1288)</f>
        <v>0</v>
      </c>
      <c r="AU1288" s="468">
        <f ca="1">IF(AND(AQ1288+AS1288&gt;0,AR1288+AT1288&gt;0),COUNTIF(AU$6:AU1287,"&gt;0")+1,0)</f>
        <v>0</v>
      </c>
    </row>
    <row r="1289" spans="40:47" x14ac:dyDescent="0.15">
      <c r="AN1289" s="468">
        <v>36</v>
      </c>
      <c r="AO1289" s="468">
        <v>2</v>
      </c>
      <c r="AP1289" s="468">
        <v>12</v>
      </c>
      <c r="AQ1289" s="476">
        <f ca="1">IF($AP1289=1,IF(INDIRECT(ADDRESS(($AN1289-1)*3+$AO1289+5,$AP1289+7))="",0,INDIRECT(ADDRESS(($AN1289-1)*3+$AO1289+5,$AP1289+7))),IF(INDIRECT(ADDRESS(($AN1289-1)*3+$AO1289+5,$AP1289+7))="",0,IF(COUNTIF(INDIRECT(ADDRESS(($AN1289-1)*36+($AO1289-1)*12+6,COLUMN())):INDIRECT(ADDRESS(($AN1289-1)*36+($AO1289-1)*12+$AP1289+4,COLUMN())),INDIRECT(ADDRESS(($AN1289-1)*3+$AO1289+5,$AP1289+7)))&gt;=1,0,INDIRECT(ADDRESS(($AN1289-1)*3+$AO1289+5,$AP1289+7)))))</f>
        <v>0</v>
      </c>
      <c r="AR1289" s="468">
        <f ca="1">COUNTIF(INDIRECT("H"&amp;(ROW()+12*(($AN1289-1)*3+$AO1289)-ROW())/12+5):INDIRECT("S"&amp;(ROW()+12*(($AN1289-1)*3+$AO1289)-ROW())/12+5),AQ1289)</f>
        <v>0</v>
      </c>
      <c r="AS1289" s="476">
        <f ca="1">IF($AP1289=1,IF(INDIRECT(ADDRESS(($AN1289-1)*3+$AO1289+5,$AP1289+20))="",0,INDIRECT(ADDRESS(($AN1289-1)*3+$AO1289+5,$AP1289+20))),IF(INDIRECT(ADDRESS(($AN1289-1)*3+$AO1289+5,$AP1289+20))="",0,IF(COUNTIF(INDIRECT(ADDRESS(($AN1289-1)*36+($AO1289-1)*12+6,COLUMN())):INDIRECT(ADDRESS(($AN1289-1)*36+($AO1289-1)*12+$AP1289+4,COLUMN())),INDIRECT(ADDRESS(($AN1289-1)*3+$AO1289+5,$AP1289+20)))&gt;=1,0,INDIRECT(ADDRESS(($AN1289-1)*3+$AO1289+5,$AP1289+20)))))</f>
        <v>0</v>
      </c>
      <c r="AT1289" s="468">
        <f ca="1">COUNTIF(INDIRECT("U"&amp;(ROW()+12*(($AN1289-1)*3+$AO1289)-ROW())/12+5):INDIRECT("AF"&amp;(ROW()+12*(($AN1289-1)*3+$AO1289)-ROW())/12+5),AS1289)</f>
        <v>0</v>
      </c>
      <c r="AU1289" s="468">
        <f ca="1">IF(AND(AQ1289+AS1289&gt;0,AR1289+AT1289&gt;0),COUNTIF(AU$6:AU1288,"&gt;0")+1,0)</f>
        <v>0</v>
      </c>
    </row>
    <row r="1290" spans="40:47" x14ac:dyDescent="0.15">
      <c r="AN1290" s="468">
        <v>36</v>
      </c>
      <c r="AO1290" s="468">
        <v>3</v>
      </c>
      <c r="AP1290" s="468">
        <v>1</v>
      </c>
      <c r="AQ1290" s="476">
        <f ca="1">IF($AP1290=1,IF(INDIRECT(ADDRESS(($AN1290-1)*3+$AO1290+5,$AP1290+7))="",0,INDIRECT(ADDRESS(($AN1290-1)*3+$AO1290+5,$AP1290+7))),IF(INDIRECT(ADDRESS(($AN1290-1)*3+$AO1290+5,$AP1290+7))="",0,IF(COUNTIF(INDIRECT(ADDRESS(($AN1290-1)*36+($AO1290-1)*12+6,COLUMN())):INDIRECT(ADDRESS(($AN1290-1)*36+($AO1290-1)*12+$AP1290+4,COLUMN())),INDIRECT(ADDRESS(($AN1290-1)*3+$AO1290+5,$AP1290+7)))&gt;=1,0,INDIRECT(ADDRESS(($AN1290-1)*3+$AO1290+5,$AP1290+7)))))</f>
        <v>0</v>
      </c>
      <c r="AR1290" s="468">
        <f ca="1">COUNTIF(INDIRECT("H"&amp;(ROW()+12*(($AN1290-1)*3+$AO1290)-ROW())/12+5):INDIRECT("S"&amp;(ROW()+12*(($AN1290-1)*3+$AO1290)-ROW())/12+5),AQ1290)</f>
        <v>0</v>
      </c>
      <c r="AS1290" s="476">
        <f ca="1">IF($AP1290=1,IF(INDIRECT(ADDRESS(($AN1290-1)*3+$AO1290+5,$AP1290+20))="",0,INDIRECT(ADDRESS(($AN1290-1)*3+$AO1290+5,$AP1290+20))),IF(INDIRECT(ADDRESS(($AN1290-1)*3+$AO1290+5,$AP1290+20))="",0,IF(COUNTIF(INDIRECT(ADDRESS(($AN1290-1)*36+($AO1290-1)*12+6,COLUMN())):INDIRECT(ADDRESS(($AN1290-1)*36+($AO1290-1)*12+$AP1290+4,COLUMN())),INDIRECT(ADDRESS(($AN1290-1)*3+$AO1290+5,$AP1290+20)))&gt;=1,0,INDIRECT(ADDRESS(($AN1290-1)*3+$AO1290+5,$AP1290+20)))))</f>
        <v>0</v>
      </c>
      <c r="AT1290" s="468">
        <f ca="1">COUNTIF(INDIRECT("U"&amp;(ROW()+12*(($AN1290-1)*3+$AO1290)-ROW())/12+5):INDIRECT("AF"&amp;(ROW()+12*(($AN1290-1)*3+$AO1290)-ROW())/12+5),AS1290)</f>
        <v>0</v>
      </c>
      <c r="AU1290" s="468">
        <f ca="1">IF(AND(AQ1290+AS1290&gt;0,AR1290+AT1290&gt;0),COUNTIF(AU$6:AU1289,"&gt;0")+1,0)</f>
        <v>0</v>
      </c>
    </row>
    <row r="1291" spans="40:47" x14ac:dyDescent="0.15">
      <c r="AN1291" s="468">
        <v>36</v>
      </c>
      <c r="AO1291" s="468">
        <v>3</v>
      </c>
      <c r="AP1291" s="468">
        <v>2</v>
      </c>
      <c r="AQ1291" s="476">
        <f ca="1">IF($AP1291=1,IF(INDIRECT(ADDRESS(($AN1291-1)*3+$AO1291+5,$AP1291+7))="",0,INDIRECT(ADDRESS(($AN1291-1)*3+$AO1291+5,$AP1291+7))),IF(INDIRECT(ADDRESS(($AN1291-1)*3+$AO1291+5,$AP1291+7))="",0,IF(COUNTIF(INDIRECT(ADDRESS(($AN1291-1)*36+($AO1291-1)*12+6,COLUMN())):INDIRECT(ADDRESS(($AN1291-1)*36+($AO1291-1)*12+$AP1291+4,COLUMN())),INDIRECT(ADDRESS(($AN1291-1)*3+$AO1291+5,$AP1291+7)))&gt;=1,0,INDIRECT(ADDRESS(($AN1291-1)*3+$AO1291+5,$AP1291+7)))))</f>
        <v>0</v>
      </c>
      <c r="AR1291" s="468">
        <f ca="1">COUNTIF(INDIRECT("H"&amp;(ROW()+12*(($AN1291-1)*3+$AO1291)-ROW())/12+5):INDIRECT("S"&amp;(ROW()+12*(($AN1291-1)*3+$AO1291)-ROW())/12+5),AQ1291)</f>
        <v>0</v>
      </c>
      <c r="AS1291" s="476">
        <f ca="1">IF($AP1291=1,IF(INDIRECT(ADDRESS(($AN1291-1)*3+$AO1291+5,$AP1291+20))="",0,INDIRECT(ADDRESS(($AN1291-1)*3+$AO1291+5,$AP1291+20))),IF(INDIRECT(ADDRESS(($AN1291-1)*3+$AO1291+5,$AP1291+20))="",0,IF(COUNTIF(INDIRECT(ADDRESS(($AN1291-1)*36+($AO1291-1)*12+6,COLUMN())):INDIRECT(ADDRESS(($AN1291-1)*36+($AO1291-1)*12+$AP1291+4,COLUMN())),INDIRECT(ADDRESS(($AN1291-1)*3+$AO1291+5,$AP1291+20)))&gt;=1,0,INDIRECT(ADDRESS(($AN1291-1)*3+$AO1291+5,$AP1291+20)))))</f>
        <v>0</v>
      </c>
      <c r="AT1291" s="468">
        <f ca="1">COUNTIF(INDIRECT("U"&amp;(ROW()+12*(($AN1291-1)*3+$AO1291)-ROW())/12+5):INDIRECT("AF"&amp;(ROW()+12*(($AN1291-1)*3+$AO1291)-ROW())/12+5),AS1291)</f>
        <v>0</v>
      </c>
      <c r="AU1291" s="468">
        <f ca="1">IF(AND(AQ1291+AS1291&gt;0,AR1291+AT1291&gt;0),COUNTIF(AU$6:AU1290,"&gt;0")+1,0)</f>
        <v>0</v>
      </c>
    </row>
    <row r="1292" spans="40:47" x14ac:dyDescent="0.15">
      <c r="AN1292" s="468">
        <v>36</v>
      </c>
      <c r="AO1292" s="468">
        <v>3</v>
      </c>
      <c r="AP1292" s="468">
        <v>3</v>
      </c>
      <c r="AQ1292" s="476">
        <f ca="1">IF($AP1292=1,IF(INDIRECT(ADDRESS(($AN1292-1)*3+$AO1292+5,$AP1292+7))="",0,INDIRECT(ADDRESS(($AN1292-1)*3+$AO1292+5,$AP1292+7))),IF(INDIRECT(ADDRESS(($AN1292-1)*3+$AO1292+5,$AP1292+7))="",0,IF(COUNTIF(INDIRECT(ADDRESS(($AN1292-1)*36+($AO1292-1)*12+6,COLUMN())):INDIRECT(ADDRESS(($AN1292-1)*36+($AO1292-1)*12+$AP1292+4,COLUMN())),INDIRECT(ADDRESS(($AN1292-1)*3+$AO1292+5,$AP1292+7)))&gt;=1,0,INDIRECT(ADDRESS(($AN1292-1)*3+$AO1292+5,$AP1292+7)))))</f>
        <v>0</v>
      </c>
      <c r="AR1292" s="468">
        <f ca="1">COUNTIF(INDIRECT("H"&amp;(ROW()+12*(($AN1292-1)*3+$AO1292)-ROW())/12+5):INDIRECT("S"&amp;(ROW()+12*(($AN1292-1)*3+$AO1292)-ROW())/12+5),AQ1292)</f>
        <v>0</v>
      </c>
      <c r="AS1292" s="476">
        <f ca="1">IF($AP1292=1,IF(INDIRECT(ADDRESS(($AN1292-1)*3+$AO1292+5,$AP1292+20))="",0,INDIRECT(ADDRESS(($AN1292-1)*3+$AO1292+5,$AP1292+20))),IF(INDIRECT(ADDRESS(($AN1292-1)*3+$AO1292+5,$AP1292+20))="",0,IF(COUNTIF(INDIRECT(ADDRESS(($AN1292-1)*36+($AO1292-1)*12+6,COLUMN())):INDIRECT(ADDRESS(($AN1292-1)*36+($AO1292-1)*12+$AP1292+4,COLUMN())),INDIRECT(ADDRESS(($AN1292-1)*3+$AO1292+5,$AP1292+20)))&gt;=1,0,INDIRECT(ADDRESS(($AN1292-1)*3+$AO1292+5,$AP1292+20)))))</f>
        <v>0</v>
      </c>
      <c r="AT1292" s="468">
        <f ca="1">COUNTIF(INDIRECT("U"&amp;(ROW()+12*(($AN1292-1)*3+$AO1292)-ROW())/12+5):INDIRECT("AF"&amp;(ROW()+12*(($AN1292-1)*3+$AO1292)-ROW())/12+5),AS1292)</f>
        <v>0</v>
      </c>
      <c r="AU1292" s="468">
        <f ca="1">IF(AND(AQ1292+AS1292&gt;0,AR1292+AT1292&gt;0),COUNTIF(AU$6:AU1291,"&gt;0")+1,0)</f>
        <v>0</v>
      </c>
    </row>
    <row r="1293" spans="40:47" x14ac:dyDescent="0.15">
      <c r="AN1293" s="468">
        <v>36</v>
      </c>
      <c r="AO1293" s="468">
        <v>3</v>
      </c>
      <c r="AP1293" s="468">
        <v>4</v>
      </c>
      <c r="AQ1293" s="476">
        <f ca="1">IF($AP1293=1,IF(INDIRECT(ADDRESS(($AN1293-1)*3+$AO1293+5,$AP1293+7))="",0,INDIRECT(ADDRESS(($AN1293-1)*3+$AO1293+5,$AP1293+7))),IF(INDIRECT(ADDRESS(($AN1293-1)*3+$AO1293+5,$AP1293+7))="",0,IF(COUNTIF(INDIRECT(ADDRESS(($AN1293-1)*36+($AO1293-1)*12+6,COLUMN())):INDIRECT(ADDRESS(($AN1293-1)*36+($AO1293-1)*12+$AP1293+4,COLUMN())),INDIRECT(ADDRESS(($AN1293-1)*3+$AO1293+5,$AP1293+7)))&gt;=1,0,INDIRECT(ADDRESS(($AN1293-1)*3+$AO1293+5,$AP1293+7)))))</f>
        <v>0</v>
      </c>
      <c r="AR1293" s="468">
        <f ca="1">COUNTIF(INDIRECT("H"&amp;(ROW()+12*(($AN1293-1)*3+$AO1293)-ROW())/12+5):INDIRECT("S"&amp;(ROW()+12*(($AN1293-1)*3+$AO1293)-ROW())/12+5),AQ1293)</f>
        <v>0</v>
      </c>
      <c r="AS1293" s="476">
        <f ca="1">IF($AP1293=1,IF(INDIRECT(ADDRESS(($AN1293-1)*3+$AO1293+5,$AP1293+20))="",0,INDIRECT(ADDRESS(($AN1293-1)*3+$AO1293+5,$AP1293+20))),IF(INDIRECT(ADDRESS(($AN1293-1)*3+$AO1293+5,$AP1293+20))="",0,IF(COUNTIF(INDIRECT(ADDRESS(($AN1293-1)*36+($AO1293-1)*12+6,COLUMN())):INDIRECT(ADDRESS(($AN1293-1)*36+($AO1293-1)*12+$AP1293+4,COLUMN())),INDIRECT(ADDRESS(($AN1293-1)*3+$AO1293+5,$AP1293+20)))&gt;=1,0,INDIRECT(ADDRESS(($AN1293-1)*3+$AO1293+5,$AP1293+20)))))</f>
        <v>0</v>
      </c>
      <c r="AT1293" s="468">
        <f ca="1">COUNTIF(INDIRECT("U"&amp;(ROW()+12*(($AN1293-1)*3+$AO1293)-ROW())/12+5):INDIRECT("AF"&amp;(ROW()+12*(($AN1293-1)*3+$AO1293)-ROW())/12+5),AS1293)</f>
        <v>0</v>
      </c>
      <c r="AU1293" s="468">
        <f ca="1">IF(AND(AQ1293+AS1293&gt;0,AR1293+AT1293&gt;0),COUNTIF(AU$6:AU1292,"&gt;0")+1,0)</f>
        <v>0</v>
      </c>
    </row>
    <row r="1294" spans="40:47" x14ac:dyDescent="0.15">
      <c r="AN1294" s="468">
        <v>36</v>
      </c>
      <c r="AO1294" s="468">
        <v>3</v>
      </c>
      <c r="AP1294" s="468">
        <v>5</v>
      </c>
      <c r="AQ1294" s="476">
        <f ca="1">IF($AP1294=1,IF(INDIRECT(ADDRESS(($AN1294-1)*3+$AO1294+5,$AP1294+7))="",0,INDIRECT(ADDRESS(($AN1294-1)*3+$AO1294+5,$AP1294+7))),IF(INDIRECT(ADDRESS(($AN1294-1)*3+$AO1294+5,$AP1294+7))="",0,IF(COUNTIF(INDIRECT(ADDRESS(($AN1294-1)*36+($AO1294-1)*12+6,COLUMN())):INDIRECT(ADDRESS(($AN1294-1)*36+($AO1294-1)*12+$AP1294+4,COLUMN())),INDIRECT(ADDRESS(($AN1294-1)*3+$AO1294+5,$AP1294+7)))&gt;=1,0,INDIRECT(ADDRESS(($AN1294-1)*3+$AO1294+5,$AP1294+7)))))</f>
        <v>0</v>
      </c>
      <c r="AR1294" s="468">
        <f ca="1">COUNTIF(INDIRECT("H"&amp;(ROW()+12*(($AN1294-1)*3+$AO1294)-ROW())/12+5):INDIRECT("S"&amp;(ROW()+12*(($AN1294-1)*3+$AO1294)-ROW())/12+5),AQ1294)</f>
        <v>0</v>
      </c>
      <c r="AS1294" s="476">
        <f ca="1">IF($AP1294=1,IF(INDIRECT(ADDRESS(($AN1294-1)*3+$AO1294+5,$AP1294+20))="",0,INDIRECT(ADDRESS(($AN1294-1)*3+$AO1294+5,$AP1294+20))),IF(INDIRECT(ADDRESS(($AN1294-1)*3+$AO1294+5,$AP1294+20))="",0,IF(COUNTIF(INDIRECT(ADDRESS(($AN1294-1)*36+($AO1294-1)*12+6,COLUMN())):INDIRECT(ADDRESS(($AN1294-1)*36+($AO1294-1)*12+$AP1294+4,COLUMN())),INDIRECT(ADDRESS(($AN1294-1)*3+$AO1294+5,$AP1294+20)))&gt;=1,0,INDIRECT(ADDRESS(($AN1294-1)*3+$AO1294+5,$AP1294+20)))))</f>
        <v>0</v>
      </c>
      <c r="AT1294" s="468">
        <f ca="1">COUNTIF(INDIRECT("U"&amp;(ROW()+12*(($AN1294-1)*3+$AO1294)-ROW())/12+5):INDIRECT("AF"&amp;(ROW()+12*(($AN1294-1)*3+$AO1294)-ROW())/12+5),AS1294)</f>
        <v>0</v>
      </c>
      <c r="AU1294" s="468">
        <f ca="1">IF(AND(AQ1294+AS1294&gt;0,AR1294+AT1294&gt;0),COUNTIF(AU$6:AU1293,"&gt;0")+1,0)</f>
        <v>0</v>
      </c>
    </row>
    <row r="1295" spans="40:47" x14ac:dyDescent="0.15">
      <c r="AN1295" s="468">
        <v>36</v>
      </c>
      <c r="AO1295" s="468">
        <v>3</v>
      </c>
      <c r="AP1295" s="468">
        <v>6</v>
      </c>
      <c r="AQ1295" s="476">
        <f ca="1">IF($AP1295=1,IF(INDIRECT(ADDRESS(($AN1295-1)*3+$AO1295+5,$AP1295+7))="",0,INDIRECT(ADDRESS(($AN1295-1)*3+$AO1295+5,$AP1295+7))),IF(INDIRECT(ADDRESS(($AN1295-1)*3+$AO1295+5,$AP1295+7))="",0,IF(COUNTIF(INDIRECT(ADDRESS(($AN1295-1)*36+($AO1295-1)*12+6,COLUMN())):INDIRECT(ADDRESS(($AN1295-1)*36+($AO1295-1)*12+$AP1295+4,COLUMN())),INDIRECT(ADDRESS(($AN1295-1)*3+$AO1295+5,$AP1295+7)))&gt;=1,0,INDIRECT(ADDRESS(($AN1295-1)*3+$AO1295+5,$AP1295+7)))))</f>
        <v>0</v>
      </c>
      <c r="AR1295" s="468">
        <f ca="1">COUNTIF(INDIRECT("H"&amp;(ROW()+12*(($AN1295-1)*3+$AO1295)-ROW())/12+5):INDIRECT("S"&amp;(ROW()+12*(($AN1295-1)*3+$AO1295)-ROW())/12+5),AQ1295)</f>
        <v>0</v>
      </c>
      <c r="AS1295" s="476">
        <f ca="1">IF($AP1295=1,IF(INDIRECT(ADDRESS(($AN1295-1)*3+$AO1295+5,$AP1295+20))="",0,INDIRECT(ADDRESS(($AN1295-1)*3+$AO1295+5,$AP1295+20))),IF(INDIRECT(ADDRESS(($AN1295-1)*3+$AO1295+5,$AP1295+20))="",0,IF(COUNTIF(INDIRECT(ADDRESS(($AN1295-1)*36+($AO1295-1)*12+6,COLUMN())):INDIRECT(ADDRESS(($AN1295-1)*36+($AO1295-1)*12+$AP1295+4,COLUMN())),INDIRECT(ADDRESS(($AN1295-1)*3+$AO1295+5,$AP1295+20)))&gt;=1,0,INDIRECT(ADDRESS(($AN1295-1)*3+$AO1295+5,$AP1295+20)))))</f>
        <v>0</v>
      </c>
      <c r="AT1295" s="468">
        <f ca="1">COUNTIF(INDIRECT("U"&amp;(ROW()+12*(($AN1295-1)*3+$AO1295)-ROW())/12+5):INDIRECT("AF"&amp;(ROW()+12*(($AN1295-1)*3+$AO1295)-ROW())/12+5),AS1295)</f>
        <v>0</v>
      </c>
      <c r="AU1295" s="468">
        <f ca="1">IF(AND(AQ1295+AS1295&gt;0,AR1295+AT1295&gt;0),COUNTIF(AU$6:AU1294,"&gt;0")+1,0)</f>
        <v>0</v>
      </c>
    </row>
    <row r="1296" spans="40:47" x14ac:dyDescent="0.15">
      <c r="AN1296" s="468">
        <v>36</v>
      </c>
      <c r="AO1296" s="468">
        <v>3</v>
      </c>
      <c r="AP1296" s="468">
        <v>7</v>
      </c>
      <c r="AQ1296" s="476">
        <f ca="1">IF($AP1296=1,IF(INDIRECT(ADDRESS(($AN1296-1)*3+$AO1296+5,$AP1296+7))="",0,INDIRECT(ADDRESS(($AN1296-1)*3+$AO1296+5,$AP1296+7))),IF(INDIRECT(ADDRESS(($AN1296-1)*3+$AO1296+5,$AP1296+7))="",0,IF(COUNTIF(INDIRECT(ADDRESS(($AN1296-1)*36+($AO1296-1)*12+6,COLUMN())):INDIRECT(ADDRESS(($AN1296-1)*36+($AO1296-1)*12+$AP1296+4,COLUMN())),INDIRECT(ADDRESS(($AN1296-1)*3+$AO1296+5,$AP1296+7)))&gt;=1,0,INDIRECT(ADDRESS(($AN1296-1)*3+$AO1296+5,$AP1296+7)))))</f>
        <v>0</v>
      </c>
      <c r="AR1296" s="468">
        <f ca="1">COUNTIF(INDIRECT("H"&amp;(ROW()+12*(($AN1296-1)*3+$AO1296)-ROW())/12+5):INDIRECT("S"&amp;(ROW()+12*(($AN1296-1)*3+$AO1296)-ROW())/12+5),AQ1296)</f>
        <v>0</v>
      </c>
      <c r="AS1296" s="476">
        <f ca="1">IF($AP1296=1,IF(INDIRECT(ADDRESS(($AN1296-1)*3+$AO1296+5,$AP1296+20))="",0,INDIRECT(ADDRESS(($AN1296-1)*3+$AO1296+5,$AP1296+20))),IF(INDIRECT(ADDRESS(($AN1296-1)*3+$AO1296+5,$AP1296+20))="",0,IF(COUNTIF(INDIRECT(ADDRESS(($AN1296-1)*36+($AO1296-1)*12+6,COLUMN())):INDIRECT(ADDRESS(($AN1296-1)*36+($AO1296-1)*12+$AP1296+4,COLUMN())),INDIRECT(ADDRESS(($AN1296-1)*3+$AO1296+5,$AP1296+20)))&gt;=1,0,INDIRECT(ADDRESS(($AN1296-1)*3+$AO1296+5,$AP1296+20)))))</f>
        <v>0</v>
      </c>
      <c r="AT1296" s="468">
        <f ca="1">COUNTIF(INDIRECT("U"&amp;(ROW()+12*(($AN1296-1)*3+$AO1296)-ROW())/12+5):INDIRECT("AF"&amp;(ROW()+12*(($AN1296-1)*3+$AO1296)-ROW())/12+5),AS1296)</f>
        <v>0</v>
      </c>
      <c r="AU1296" s="468">
        <f ca="1">IF(AND(AQ1296+AS1296&gt;0,AR1296+AT1296&gt;0),COUNTIF(AU$6:AU1295,"&gt;0")+1,0)</f>
        <v>0</v>
      </c>
    </row>
    <row r="1297" spans="40:47" x14ac:dyDescent="0.15">
      <c r="AN1297" s="468">
        <v>36</v>
      </c>
      <c r="AO1297" s="468">
        <v>3</v>
      </c>
      <c r="AP1297" s="468">
        <v>8</v>
      </c>
      <c r="AQ1297" s="476">
        <f ca="1">IF($AP1297=1,IF(INDIRECT(ADDRESS(($AN1297-1)*3+$AO1297+5,$AP1297+7))="",0,INDIRECT(ADDRESS(($AN1297-1)*3+$AO1297+5,$AP1297+7))),IF(INDIRECT(ADDRESS(($AN1297-1)*3+$AO1297+5,$AP1297+7))="",0,IF(COUNTIF(INDIRECT(ADDRESS(($AN1297-1)*36+($AO1297-1)*12+6,COLUMN())):INDIRECT(ADDRESS(($AN1297-1)*36+($AO1297-1)*12+$AP1297+4,COLUMN())),INDIRECT(ADDRESS(($AN1297-1)*3+$AO1297+5,$AP1297+7)))&gt;=1,0,INDIRECT(ADDRESS(($AN1297-1)*3+$AO1297+5,$AP1297+7)))))</f>
        <v>0</v>
      </c>
      <c r="AR1297" s="468">
        <f ca="1">COUNTIF(INDIRECT("H"&amp;(ROW()+12*(($AN1297-1)*3+$AO1297)-ROW())/12+5):INDIRECT("S"&amp;(ROW()+12*(($AN1297-1)*3+$AO1297)-ROW())/12+5),AQ1297)</f>
        <v>0</v>
      </c>
      <c r="AS1297" s="476">
        <f ca="1">IF($AP1297=1,IF(INDIRECT(ADDRESS(($AN1297-1)*3+$AO1297+5,$AP1297+20))="",0,INDIRECT(ADDRESS(($AN1297-1)*3+$AO1297+5,$AP1297+20))),IF(INDIRECT(ADDRESS(($AN1297-1)*3+$AO1297+5,$AP1297+20))="",0,IF(COUNTIF(INDIRECT(ADDRESS(($AN1297-1)*36+($AO1297-1)*12+6,COLUMN())):INDIRECT(ADDRESS(($AN1297-1)*36+($AO1297-1)*12+$AP1297+4,COLUMN())),INDIRECT(ADDRESS(($AN1297-1)*3+$AO1297+5,$AP1297+20)))&gt;=1,0,INDIRECT(ADDRESS(($AN1297-1)*3+$AO1297+5,$AP1297+20)))))</f>
        <v>0</v>
      </c>
      <c r="AT1297" s="468">
        <f ca="1">COUNTIF(INDIRECT("U"&amp;(ROW()+12*(($AN1297-1)*3+$AO1297)-ROW())/12+5):INDIRECT("AF"&amp;(ROW()+12*(($AN1297-1)*3+$AO1297)-ROW())/12+5),AS1297)</f>
        <v>0</v>
      </c>
      <c r="AU1297" s="468">
        <f ca="1">IF(AND(AQ1297+AS1297&gt;0,AR1297+AT1297&gt;0),COUNTIF(AU$6:AU1296,"&gt;0")+1,0)</f>
        <v>0</v>
      </c>
    </row>
    <row r="1298" spans="40:47" x14ac:dyDescent="0.15">
      <c r="AN1298" s="468">
        <v>36</v>
      </c>
      <c r="AO1298" s="468">
        <v>3</v>
      </c>
      <c r="AP1298" s="468">
        <v>9</v>
      </c>
      <c r="AQ1298" s="476">
        <f ca="1">IF($AP1298=1,IF(INDIRECT(ADDRESS(($AN1298-1)*3+$AO1298+5,$AP1298+7))="",0,INDIRECT(ADDRESS(($AN1298-1)*3+$AO1298+5,$AP1298+7))),IF(INDIRECT(ADDRESS(($AN1298-1)*3+$AO1298+5,$AP1298+7))="",0,IF(COUNTIF(INDIRECT(ADDRESS(($AN1298-1)*36+($AO1298-1)*12+6,COLUMN())):INDIRECT(ADDRESS(($AN1298-1)*36+($AO1298-1)*12+$AP1298+4,COLUMN())),INDIRECT(ADDRESS(($AN1298-1)*3+$AO1298+5,$AP1298+7)))&gt;=1,0,INDIRECT(ADDRESS(($AN1298-1)*3+$AO1298+5,$AP1298+7)))))</f>
        <v>0</v>
      </c>
      <c r="AR1298" s="468">
        <f ca="1">COUNTIF(INDIRECT("H"&amp;(ROW()+12*(($AN1298-1)*3+$AO1298)-ROW())/12+5):INDIRECT("S"&amp;(ROW()+12*(($AN1298-1)*3+$AO1298)-ROW())/12+5),AQ1298)</f>
        <v>0</v>
      </c>
      <c r="AS1298" s="476">
        <f ca="1">IF($AP1298=1,IF(INDIRECT(ADDRESS(($AN1298-1)*3+$AO1298+5,$AP1298+20))="",0,INDIRECT(ADDRESS(($AN1298-1)*3+$AO1298+5,$AP1298+20))),IF(INDIRECT(ADDRESS(($AN1298-1)*3+$AO1298+5,$AP1298+20))="",0,IF(COUNTIF(INDIRECT(ADDRESS(($AN1298-1)*36+($AO1298-1)*12+6,COLUMN())):INDIRECT(ADDRESS(($AN1298-1)*36+($AO1298-1)*12+$AP1298+4,COLUMN())),INDIRECT(ADDRESS(($AN1298-1)*3+$AO1298+5,$AP1298+20)))&gt;=1,0,INDIRECT(ADDRESS(($AN1298-1)*3+$AO1298+5,$AP1298+20)))))</f>
        <v>0</v>
      </c>
      <c r="AT1298" s="468">
        <f ca="1">COUNTIF(INDIRECT("U"&amp;(ROW()+12*(($AN1298-1)*3+$AO1298)-ROW())/12+5):INDIRECT("AF"&amp;(ROW()+12*(($AN1298-1)*3+$AO1298)-ROW())/12+5),AS1298)</f>
        <v>0</v>
      </c>
      <c r="AU1298" s="468">
        <f ca="1">IF(AND(AQ1298+AS1298&gt;0,AR1298+AT1298&gt;0),COUNTIF(AU$6:AU1297,"&gt;0")+1,0)</f>
        <v>0</v>
      </c>
    </row>
    <row r="1299" spans="40:47" x14ac:dyDescent="0.15">
      <c r="AN1299" s="468">
        <v>36</v>
      </c>
      <c r="AO1299" s="468">
        <v>3</v>
      </c>
      <c r="AP1299" s="468">
        <v>10</v>
      </c>
      <c r="AQ1299" s="476">
        <f ca="1">IF($AP1299=1,IF(INDIRECT(ADDRESS(($AN1299-1)*3+$AO1299+5,$AP1299+7))="",0,INDIRECT(ADDRESS(($AN1299-1)*3+$AO1299+5,$AP1299+7))),IF(INDIRECT(ADDRESS(($AN1299-1)*3+$AO1299+5,$AP1299+7))="",0,IF(COUNTIF(INDIRECT(ADDRESS(($AN1299-1)*36+($AO1299-1)*12+6,COLUMN())):INDIRECT(ADDRESS(($AN1299-1)*36+($AO1299-1)*12+$AP1299+4,COLUMN())),INDIRECT(ADDRESS(($AN1299-1)*3+$AO1299+5,$AP1299+7)))&gt;=1,0,INDIRECT(ADDRESS(($AN1299-1)*3+$AO1299+5,$AP1299+7)))))</f>
        <v>0</v>
      </c>
      <c r="AR1299" s="468">
        <f ca="1">COUNTIF(INDIRECT("H"&amp;(ROW()+12*(($AN1299-1)*3+$AO1299)-ROW())/12+5):INDIRECT("S"&amp;(ROW()+12*(($AN1299-1)*3+$AO1299)-ROW())/12+5),AQ1299)</f>
        <v>0</v>
      </c>
      <c r="AS1299" s="476">
        <f ca="1">IF($AP1299=1,IF(INDIRECT(ADDRESS(($AN1299-1)*3+$AO1299+5,$AP1299+20))="",0,INDIRECT(ADDRESS(($AN1299-1)*3+$AO1299+5,$AP1299+20))),IF(INDIRECT(ADDRESS(($AN1299-1)*3+$AO1299+5,$AP1299+20))="",0,IF(COUNTIF(INDIRECT(ADDRESS(($AN1299-1)*36+($AO1299-1)*12+6,COLUMN())):INDIRECT(ADDRESS(($AN1299-1)*36+($AO1299-1)*12+$AP1299+4,COLUMN())),INDIRECT(ADDRESS(($AN1299-1)*3+$AO1299+5,$AP1299+20)))&gt;=1,0,INDIRECT(ADDRESS(($AN1299-1)*3+$AO1299+5,$AP1299+20)))))</f>
        <v>0</v>
      </c>
      <c r="AT1299" s="468">
        <f ca="1">COUNTIF(INDIRECT("U"&amp;(ROW()+12*(($AN1299-1)*3+$AO1299)-ROW())/12+5):INDIRECT("AF"&amp;(ROW()+12*(($AN1299-1)*3+$AO1299)-ROW())/12+5),AS1299)</f>
        <v>0</v>
      </c>
      <c r="AU1299" s="468">
        <f ca="1">IF(AND(AQ1299+AS1299&gt;0,AR1299+AT1299&gt;0),COUNTIF(AU$6:AU1298,"&gt;0")+1,0)</f>
        <v>0</v>
      </c>
    </row>
    <row r="1300" spans="40:47" x14ac:dyDescent="0.15">
      <c r="AN1300" s="468">
        <v>36</v>
      </c>
      <c r="AO1300" s="468">
        <v>3</v>
      </c>
      <c r="AP1300" s="468">
        <v>11</v>
      </c>
      <c r="AQ1300" s="476">
        <f ca="1">IF($AP1300=1,IF(INDIRECT(ADDRESS(($AN1300-1)*3+$AO1300+5,$AP1300+7))="",0,INDIRECT(ADDRESS(($AN1300-1)*3+$AO1300+5,$AP1300+7))),IF(INDIRECT(ADDRESS(($AN1300-1)*3+$AO1300+5,$AP1300+7))="",0,IF(COUNTIF(INDIRECT(ADDRESS(($AN1300-1)*36+($AO1300-1)*12+6,COLUMN())):INDIRECT(ADDRESS(($AN1300-1)*36+($AO1300-1)*12+$AP1300+4,COLUMN())),INDIRECT(ADDRESS(($AN1300-1)*3+$AO1300+5,$AP1300+7)))&gt;=1,0,INDIRECT(ADDRESS(($AN1300-1)*3+$AO1300+5,$AP1300+7)))))</f>
        <v>0</v>
      </c>
      <c r="AR1300" s="468">
        <f ca="1">COUNTIF(INDIRECT("H"&amp;(ROW()+12*(($AN1300-1)*3+$AO1300)-ROW())/12+5):INDIRECT("S"&amp;(ROW()+12*(($AN1300-1)*3+$AO1300)-ROW())/12+5),AQ1300)</f>
        <v>0</v>
      </c>
      <c r="AS1300" s="476">
        <f ca="1">IF($AP1300=1,IF(INDIRECT(ADDRESS(($AN1300-1)*3+$AO1300+5,$AP1300+20))="",0,INDIRECT(ADDRESS(($AN1300-1)*3+$AO1300+5,$AP1300+20))),IF(INDIRECT(ADDRESS(($AN1300-1)*3+$AO1300+5,$AP1300+20))="",0,IF(COUNTIF(INDIRECT(ADDRESS(($AN1300-1)*36+($AO1300-1)*12+6,COLUMN())):INDIRECT(ADDRESS(($AN1300-1)*36+($AO1300-1)*12+$AP1300+4,COLUMN())),INDIRECT(ADDRESS(($AN1300-1)*3+$AO1300+5,$AP1300+20)))&gt;=1,0,INDIRECT(ADDRESS(($AN1300-1)*3+$AO1300+5,$AP1300+20)))))</f>
        <v>0</v>
      </c>
      <c r="AT1300" s="468">
        <f ca="1">COUNTIF(INDIRECT("U"&amp;(ROW()+12*(($AN1300-1)*3+$AO1300)-ROW())/12+5):INDIRECT("AF"&amp;(ROW()+12*(($AN1300-1)*3+$AO1300)-ROW())/12+5),AS1300)</f>
        <v>0</v>
      </c>
      <c r="AU1300" s="468">
        <f ca="1">IF(AND(AQ1300+AS1300&gt;0,AR1300+AT1300&gt;0),COUNTIF(AU$6:AU1299,"&gt;0")+1,0)</f>
        <v>0</v>
      </c>
    </row>
    <row r="1301" spans="40:47" x14ac:dyDescent="0.15">
      <c r="AN1301" s="468">
        <v>36</v>
      </c>
      <c r="AO1301" s="468">
        <v>3</v>
      </c>
      <c r="AP1301" s="468">
        <v>12</v>
      </c>
      <c r="AQ1301" s="476">
        <f ca="1">IF($AP1301=1,IF(INDIRECT(ADDRESS(($AN1301-1)*3+$AO1301+5,$AP1301+7))="",0,INDIRECT(ADDRESS(($AN1301-1)*3+$AO1301+5,$AP1301+7))),IF(INDIRECT(ADDRESS(($AN1301-1)*3+$AO1301+5,$AP1301+7))="",0,IF(COUNTIF(INDIRECT(ADDRESS(($AN1301-1)*36+($AO1301-1)*12+6,COLUMN())):INDIRECT(ADDRESS(($AN1301-1)*36+($AO1301-1)*12+$AP1301+4,COLUMN())),INDIRECT(ADDRESS(($AN1301-1)*3+$AO1301+5,$AP1301+7)))&gt;=1,0,INDIRECT(ADDRESS(($AN1301-1)*3+$AO1301+5,$AP1301+7)))))</f>
        <v>0</v>
      </c>
      <c r="AR1301" s="468">
        <f ca="1">COUNTIF(INDIRECT("H"&amp;(ROW()+12*(($AN1301-1)*3+$AO1301)-ROW())/12+5):INDIRECT("S"&amp;(ROW()+12*(($AN1301-1)*3+$AO1301)-ROW())/12+5),AQ1301)</f>
        <v>0</v>
      </c>
      <c r="AS1301" s="476">
        <f ca="1">IF($AP1301=1,IF(INDIRECT(ADDRESS(($AN1301-1)*3+$AO1301+5,$AP1301+20))="",0,INDIRECT(ADDRESS(($AN1301-1)*3+$AO1301+5,$AP1301+20))),IF(INDIRECT(ADDRESS(($AN1301-1)*3+$AO1301+5,$AP1301+20))="",0,IF(COUNTIF(INDIRECT(ADDRESS(($AN1301-1)*36+($AO1301-1)*12+6,COLUMN())):INDIRECT(ADDRESS(($AN1301-1)*36+($AO1301-1)*12+$AP1301+4,COLUMN())),INDIRECT(ADDRESS(($AN1301-1)*3+$AO1301+5,$AP1301+20)))&gt;=1,0,INDIRECT(ADDRESS(($AN1301-1)*3+$AO1301+5,$AP1301+20)))))</f>
        <v>0</v>
      </c>
      <c r="AT1301" s="468">
        <f ca="1">COUNTIF(INDIRECT("U"&amp;(ROW()+12*(($AN1301-1)*3+$AO1301)-ROW())/12+5):INDIRECT("AF"&amp;(ROW()+12*(($AN1301-1)*3+$AO1301)-ROW())/12+5),AS1301)</f>
        <v>0</v>
      </c>
      <c r="AU1301" s="468">
        <f ca="1">IF(AND(AQ1301+AS1301&gt;0,AR1301+AT1301&gt;0),COUNTIF(AU$6:AU1300,"&gt;0")+1,0)</f>
        <v>0</v>
      </c>
    </row>
    <row r="1302" spans="40:47" x14ac:dyDescent="0.15">
      <c r="AN1302" s="468">
        <v>37</v>
      </c>
      <c r="AO1302" s="468">
        <v>1</v>
      </c>
      <c r="AP1302" s="468">
        <v>1</v>
      </c>
      <c r="AQ1302" s="476">
        <f ca="1">IF($AP1302=1,IF(INDIRECT(ADDRESS(($AN1302-1)*3+$AO1302+5,$AP1302+7))="",0,INDIRECT(ADDRESS(($AN1302-1)*3+$AO1302+5,$AP1302+7))),IF(INDIRECT(ADDRESS(($AN1302-1)*3+$AO1302+5,$AP1302+7))="",0,IF(COUNTIF(INDIRECT(ADDRESS(($AN1302-1)*36+($AO1302-1)*12+6,COLUMN())):INDIRECT(ADDRESS(($AN1302-1)*36+($AO1302-1)*12+$AP1302+4,COLUMN())),INDIRECT(ADDRESS(($AN1302-1)*3+$AO1302+5,$AP1302+7)))&gt;=1,0,INDIRECT(ADDRESS(($AN1302-1)*3+$AO1302+5,$AP1302+7)))))</f>
        <v>0</v>
      </c>
      <c r="AR1302" s="468">
        <f ca="1">COUNTIF(INDIRECT("H"&amp;(ROW()+12*(($AN1302-1)*3+$AO1302)-ROW())/12+5):INDIRECT("S"&amp;(ROW()+12*(($AN1302-1)*3+$AO1302)-ROW())/12+5),AQ1302)</f>
        <v>0</v>
      </c>
      <c r="AS1302" s="476">
        <f ca="1">IF($AP1302=1,IF(INDIRECT(ADDRESS(($AN1302-1)*3+$AO1302+5,$AP1302+20))="",0,INDIRECT(ADDRESS(($AN1302-1)*3+$AO1302+5,$AP1302+20))),IF(INDIRECT(ADDRESS(($AN1302-1)*3+$AO1302+5,$AP1302+20))="",0,IF(COUNTIF(INDIRECT(ADDRESS(($AN1302-1)*36+($AO1302-1)*12+6,COLUMN())):INDIRECT(ADDRESS(($AN1302-1)*36+($AO1302-1)*12+$AP1302+4,COLUMN())),INDIRECT(ADDRESS(($AN1302-1)*3+$AO1302+5,$AP1302+20)))&gt;=1,0,INDIRECT(ADDRESS(($AN1302-1)*3+$AO1302+5,$AP1302+20)))))</f>
        <v>0</v>
      </c>
      <c r="AT1302" s="468">
        <f ca="1">COUNTIF(INDIRECT("U"&amp;(ROW()+12*(($AN1302-1)*3+$AO1302)-ROW())/12+5):INDIRECT("AF"&amp;(ROW()+12*(($AN1302-1)*3+$AO1302)-ROW())/12+5),AS1302)</f>
        <v>0</v>
      </c>
      <c r="AU1302" s="468">
        <f ca="1">IF(AND(AQ1302+AS1302&gt;0,AR1302+AT1302&gt;0),COUNTIF(AU$6:AU1301,"&gt;0")+1,0)</f>
        <v>0</v>
      </c>
    </row>
    <row r="1303" spans="40:47" x14ac:dyDescent="0.15">
      <c r="AN1303" s="468">
        <v>37</v>
      </c>
      <c r="AO1303" s="468">
        <v>1</v>
      </c>
      <c r="AP1303" s="468">
        <v>2</v>
      </c>
      <c r="AQ1303" s="476">
        <f ca="1">IF($AP1303=1,IF(INDIRECT(ADDRESS(($AN1303-1)*3+$AO1303+5,$AP1303+7))="",0,INDIRECT(ADDRESS(($AN1303-1)*3+$AO1303+5,$AP1303+7))),IF(INDIRECT(ADDRESS(($AN1303-1)*3+$AO1303+5,$AP1303+7))="",0,IF(COUNTIF(INDIRECT(ADDRESS(($AN1303-1)*36+($AO1303-1)*12+6,COLUMN())):INDIRECT(ADDRESS(($AN1303-1)*36+($AO1303-1)*12+$AP1303+4,COLUMN())),INDIRECT(ADDRESS(($AN1303-1)*3+$AO1303+5,$AP1303+7)))&gt;=1,0,INDIRECT(ADDRESS(($AN1303-1)*3+$AO1303+5,$AP1303+7)))))</f>
        <v>0</v>
      </c>
      <c r="AR1303" s="468">
        <f ca="1">COUNTIF(INDIRECT("H"&amp;(ROW()+12*(($AN1303-1)*3+$AO1303)-ROW())/12+5):INDIRECT("S"&amp;(ROW()+12*(($AN1303-1)*3+$AO1303)-ROW())/12+5),AQ1303)</f>
        <v>0</v>
      </c>
      <c r="AS1303" s="476">
        <f ca="1">IF($AP1303=1,IF(INDIRECT(ADDRESS(($AN1303-1)*3+$AO1303+5,$AP1303+20))="",0,INDIRECT(ADDRESS(($AN1303-1)*3+$AO1303+5,$AP1303+20))),IF(INDIRECT(ADDRESS(($AN1303-1)*3+$AO1303+5,$AP1303+20))="",0,IF(COUNTIF(INDIRECT(ADDRESS(($AN1303-1)*36+($AO1303-1)*12+6,COLUMN())):INDIRECT(ADDRESS(($AN1303-1)*36+($AO1303-1)*12+$AP1303+4,COLUMN())),INDIRECT(ADDRESS(($AN1303-1)*3+$AO1303+5,$AP1303+20)))&gt;=1,0,INDIRECT(ADDRESS(($AN1303-1)*3+$AO1303+5,$AP1303+20)))))</f>
        <v>0</v>
      </c>
      <c r="AT1303" s="468">
        <f ca="1">COUNTIF(INDIRECT("U"&amp;(ROW()+12*(($AN1303-1)*3+$AO1303)-ROW())/12+5):INDIRECT("AF"&amp;(ROW()+12*(($AN1303-1)*3+$AO1303)-ROW())/12+5),AS1303)</f>
        <v>0</v>
      </c>
      <c r="AU1303" s="468">
        <f ca="1">IF(AND(AQ1303+AS1303&gt;0,AR1303+AT1303&gt;0),COUNTIF(AU$6:AU1302,"&gt;0")+1,0)</f>
        <v>0</v>
      </c>
    </row>
    <row r="1304" spans="40:47" x14ac:dyDescent="0.15">
      <c r="AN1304" s="468">
        <v>37</v>
      </c>
      <c r="AO1304" s="468">
        <v>1</v>
      </c>
      <c r="AP1304" s="468">
        <v>3</v>
      </c>
      <c r="AQ1304" s="476">
        <f ca="1">IF($AP1304=1,IF(INDIRECT(ADDRESS(($AN1304-1)*3+$AO1304+5,$AP1304+7))="",0,INDIRECT(ADDRESS(($AN1304-1)*3+$AO1304+5,$AP1304+7))),IF(INDIRECT(ADDRESS(($AN1304-1)*3+$AO1304+5,$AP1304+7))="",0,IF(COUNTIF(INDIRECT(ADDRESS(($AN1304-1)*36+($AO1304-1)*12+6,COLUMN())):INDIRECT(ADDRESS(($AN1304-1)*36+($AO1304-1)*12+$AP1304+4,COLUMN())),INDIRECT(ADDRESS(($AN1304-1)*3+$AO1304+5,$AP1304+7)))&gt;=1,0,INDIRECT(ADDRESS(($AN1304-1)*3+$AO1304+5,$AP1304+7)))))</f>
        <v>0</v>
      </c>
      <c r="AR1304" s="468">
        <f ca="1">COUNTIF(INDIRECT("H"&amp;(ROW()+12*(($AN1304-1)*3+$AO1304)-ROW())/12+5):INDIRECT("S"&amp;(ROW()+12*(($AN1304-1)*3+$AO1304)-ROW())/12+5),AQ1304)</f>
        <v>0</v>
      </c>
      <c r="AS1304" s="476">
        <f ca="1">IF($AP1304=1,IF(INDIRECT(ADDRESS(($AN1304-1)*3+$AO1304+5,$AP1304+20))="",0,INDIRECT(ADDRESS(($AN1304-1)*3+$AO1304+5,$AP1304+20))),IF(INDIRECT(ADDRESS(($AN1304-1)*3+$AO1304+5,$AP1304+20))="",0,IF(COUNTIF(INDIRECT(ADDRESS(($AN1304-1)*36+($AO1304-1)*12+6,COLUMN())):INDIRECT(ADDRESS(($AN1304-1)*36+($AO1304-1)*12+$AP1304+4,COLUMN())),INDIRECT(ADDRESS(($AN1304-1)*3+$AO1304+5,$AP1304+20)))&gt;=1,0,INDIRECT(ADDRESS(($AN1304-1)*3+$AO1304+5,$AP1304+20)))))</f>
        <v>0</v>
      </c>
      <c r="AT1304" s="468">
        <f ca="1">COUNTIF(INDIRECT("U"&amp;(ROW()+12*(($AN1304-1)*3+$AO1304)-ROW())/12+5):INDIRECT("AF"&amp;(ROW()+12*(($AN1304-1)*3+$AO1304)-ROW())/12+5),AS1304)</f>
        <v>0</v>
      </c>
      <c r="AU1304" s="468">
        <f ca="1">IF(AND(AQ1304+AS1304&gt;0,AR1304+AT1304&gt;0),COUNTIF(AU$6:AU1303,"&gt;0")+1,0)</f>
        <v>0</v>
      </c>
    </row>
    <row r="1305" spans="40:47" x14ac:dyDescent="0.15">
      <c r="AN1305" s="468">
        <v>37</v>
      </c>
      <c r="AO1305" s="468">
        <v>1</v>
      </c>
      <c r="AP1305" s="468">
        <v>4</v>
      </c>
      <c r="AQ1305" s="476">
        <f ca="1">IF($AP1305=1,IF(INDIRECT(ADDRESS(($AN1305-1)*3+$AO1305+5,$AP1305+7))="",0,INDIRECT(ADDRESS(($AN1305-1)*3+$AO1305+5,$AP1305+7))),IF(INDIRECT(ADDRESS(($AN1305-1)*3+$AO1305+5,$AP1305+7))="",0,IF(COUNTIF(INDIRECT(ADDRESS(($AN1305-1)*36+($AO1305-1)*12+6,COLUMN())):INDIRECT(ADDRESS(($AN1305-1)*36+($AO1305-1)*12+$AP1305+4,COLUMN())),INDIRECT(ADDRESS(($AN1305-1)*3+$AO1305+5,$AP1305+7)))&gt;=1,0,INDIRECT(ADDRESS(($AN1305-1)*3+$AO1305+5,$AP1305+7)))))</f>
        <v>0</v>
      </c>
      <c r="AR1305" s="468">
        <f ca="1">COUNTIF(INDIRECT("H"&amp;(ROW()+12*(($AN1305-1)*3+$AO1305)-ROW())/12+5):INDIRECT("S"&amp;(ROW()+12*(($AN1305-1)*3+$AO1305)-ROW())/12+5),AQ1305)</f>
        <v>0</v>
      </c>
      <c r="AS1305" s="476">
        <f ca="1">IF($AP1305=1,IF(INDIRECT(ADDRESS(($AN1305-1)*3+$AO1305+5,$AP1305+20))="",0,INDIRECT(ADDRESS(($AN1305-1)*3+$AO1305+5,$AP1305+20))),IF(INDIRECT(ADDRESS(($AN1305-1)*3+$AO1305+5,$AP1305+20))="",0,IF(COUNTIF(INDIRECT(ADDRESS(($AN1305-1)*36+($AO1305-1)*12+6,COLUMN())):INDIRECT(ADDRESS(($AN1305-1)*36+($AO1305-1)*12+$AP1305+4,COLUMN())),INDIRECT(ADDRESS(($AN1305-1)*3+$AO1305+5,$AP1305+20)))&gt;=1,0,INDIRECT(ADDRESS(($AN1305-1)*3+$AO1305+5,$AP1305+20)))))</f>
        <v>0</v>
      </c>
      <c r="AT1305" s="468">
        <f ca="1">COUNTIF(INDIRECT("U"&amp;(ROW()+12*(($AN1305-1)*3+$AO1305)-ROW())/12+5):INDIRECT("AF"&amp;(ROW()+12*(($AN1305-1)*3+$AO1305)-ROW())/12+5),AS1305)</f>
        <v>0</v>
      </c>
      <c r="AU1305" s="468">
        <f ca="1">IF(AND(AQ1305+AS1305&gt;0,AR1305+AT1305&gt;0),COUNTIF(AU$6:AU1304,"&gt;0")+1,0)</f>
        <v>0</v>
      </c>
    </row>
    <row r="1306" spans="40:47" x14ac:dyDescent="0.15">
      <c r="AN1306" s="468">
        <v>37</v>
      </c>
      <c r="AO1306" s="468">
        <v>1</v>
      </c>
      <c r="AP1306" s="468">
        <v>5</v>
      </c>
      <c r="AQ1306" s="476">
        <f ca="1">IF($AP1306=1,IF(INDIRECT(ADDRESS(($AN1306-1)*3+$AO1306+5,$AP1306+7))="",0,INDIRECT(ADDRESS(($AN1306-1)*3+$AO1306+5,$AP1306+7))),IF(INDIRECT(ADDRESS(($AN1306-1)*3+$AO1306+5,$AP1306+7))="",0,IF(COUNTIF(INDIRECT(ADDRESS(($AN1306-1)*36+($AO1306-1)*12+6,COLUMN())):INDIRECT(ADDRESS(($AN1306-1)*36+($AO1306-1)*12+$AP1306+4,COLUMN())),INDIRECT(ADDRESS(($AN1306-1)*3+$AO1306+5,$AP1306+7)))&gt;=1,0,INDIRECT(ADDRESS(($AN1306-1)*3+$AO1306+5,$AP1306+7)))))</f>
        <v>0</v>
      </c>
      <c r="AR1306" s="468">
        <f ca="1">COUNTIF(INDIRECT("H"&amp;(ROW()+12*(($AN1306-1)*3+$AO1306)-ROW())/12+5):INDIRECT("S"&amp;(ROW()+12*(($AN1306-1)*3+$AO1306)-ROW())/12+5),AQ1306)</f>
        <v>0</v>
      </c>
      <c r="AS1306" s="476">
        <f ca="1">IF($AP1306=1,IF(INDIRECT(ADDRESS(($AN1306-1)*3+$AO1306+5,$AP1306+20))="",0,INDIRECT(ADDRESS(($AN1306-1)*3+$AO1306+5,$AP1306+20))),IF(INDIRECT(ADDRESS(($AN1306-1)*3+$AO1306+5,$AP1306+20))="",0,IF(COUNTIF(INDIRECT(ADDRESS(($AN1306-1)*36+($AO1306-1)*12+6,COLUMN())):INDIRECT(ADDRESS(($AN1306-1)*36+($AO1306-1)*12+$AP1306+4,COLUMN())),INDIRECT(ADDRESS(($AN1306-1)*3+$AO1306+5,$AP1306+20)))&gt;=1,0,INDIRECT(ADDRESS(($AN1306-1)*3+$AO1306+5,$AP1306+20)))))</f>
        <v>0</v>
      </c>
      <c r="AT1306" s="468">
        <f ca="1">COUNTIF(INDIRECT("U"&amp;(ROW()+12*(($AN1306-1)*3+$AO1306)-ROW())/12+5):INDIRECT("AF"&amp;(ROW()+12*(($AN1306-1)*3+$AO1306)-ROW())/12+5),AS1306)</f>
        <v>0</v>
      </c>
      <c r="AU1306" s="468">
        <f ca="1">IF(AND(AQ1306+AS1306&gt;0,AR1306+AT1306&gt;0),COUNTIF(AU$6:AU1305,"&gt;0")+1,0)</f>
        <v>0</v>
      </c>
    </row>
    <row r="1307" spans="40:47" x14ac:dyDescent="0.15">
      <c r="AN1307" s="468">
        <v>37</v>
      </c>
      <c r="AO1307" s="468">
        <v>1</v>
      </c>
      <c r="AP1307" s="468">
        <v>6</v>
      </c>
      <c r="AQ1307" s="476">
        <f ca="1">IF($AP1307=1,IF(INDIRECT(ADDRESS(($AN1307-1)*3+$AO1307+5,$AP1307+7))="",0,INDIRECT(ADDRESS(($AN1307-1)*3+$AO1307+5,$AP1307+7))),IF(INDIRECT(ADDRESS(($AN1307-1)*3+$AO1307+5,$AP1307+7))="",0,IF(COUNTIF(INDIRECT(ADDRESS(($AN1307-1)*36+($AO1307-1)*12+6,COLUMN())):INDIRECT(ADDRESS(($AN1307-1)*36+($AO1307-1)*12+$AP1307+4,COLUMN())),INDIRECT(ADDRESS(($AN1307-1)*3+$AO1307+5,$AP1307+7)))&gt;=1,0,INDIRECT(ADDRESS(($AN1307-1)*3+$AO1307+5,$AP1307+7)))))</f>
        <v>0</v>
      </c>
      <c r="AR1307" s="468">
        <f ca="1">COUNTIF(INDIRECT("H"&amp;(ROW()+12*(($AN1307-1)*3+$AO1307)-ROW())/12+5):INDIRECT("S"&amp;(ROW()+12*(($AN1307-1)*3+$AO1307)-ROW())/12+5),AQ1307)</f>
        <v>0</v>
      </c>
      <c r="AS1307" s="476">
        <f ca="1">IF($AP1307=1,IF(INDIRECT(ADDRESS(($AN1307-1)*3+$AO1307+5,$AP1307+20))="",0,INDIRECT(ADDRESS(($AN1307-1)*3+$AO1307+5,$AP1307+20))),IF(INDIRECT(ADDRESS(($AN1307-1)*3+$AO1307+5,$AP1307+20))="",0,IF(COUNTIF(INDIRECT(ADDRESS(($AN1307-1)*36+($AO1307-1)*12+6,COLUMN())):INDIRECT(ADDRESS(($AN1307-1)*36+($AO1307-1)*12+$AP1307+4,COLUMN())),INDIRECT(ADDRESS(($AN1307-1)*3+$AO1307+5,$AP1307+20)))&gt;=1,0,INDIRECT(ADDRESS(($AN1307-1)*3+$AO1307+5,$AP1307+20)))))</f>
        <v>0</v>
      </c>
      <c r="AT1307" s="468">
        <f ca="1">COUNTIF(INDIRECT("U"&amp;(ROW()+12*(($AN1307-1)*3+$AO1307)-ROW())/12+5):INDIRECT("AF"&amp;(ROW()+12*(($AN1307-1)*3+$AO1307)-ROW())/12+5),AS1307)</f>
        <v>0</v>
      </c>
      <c r="AU1307" s="468">
        <f ca="1">IF(AND(AQ1307+AS1307&gt;0,AR1307+AT1307&gt;0),COUNTIF(AU$6:AU1306,"&gt;0")+1,0)</f>
        <v>0</v>
      </c>
    </row>
    <row r="1308" spans="40:47" x14ac:dyDescent="0.15">
      <c r="AN1308" s="468">
        <v>37</v>
      </c>
      <c r="AO1308" s="468">
        <v>1</v>
      </c>
      <c r="AP1308" s="468">
        <v>7</v>
      </c>
      <c r="AQ1308" s="476">
        <f ca="1">IF($AP1308=1,IF(INDIRECT(ADDRESS(($AN1308-1)*3+$AO1308+5,$AP1308+7))="",0,INDIRECT(ADDRESS(($AN1308-1)*3+$AO1308+5,$AP1308+7))),IF(INDIRECT(ADDRESS(($AN1308-1)*3+$AO1308+5,$AP1308+7))="",0,IF(COUNTIF(INDIRECT(ADDRESS(($AN1308-1)*36+($AO1308-1)*12+6,COLUMN())):INDIRECT(ADDRESS(($AN1308-1)*36+($AO1308-1)*12+$AP1308+4,COLUMN())),INDIRECT(ADDRESS(($AN1308-1)*3+$AO1308+5,$AP1308+7)))&gt;=1,0,INDIRECT(ADDRESS(($AN1308-1)*3+$AO1308+5,$AP1308+7)))))</f>
        <v>0</v>
      </c>
      <c r="AR1308" s="468">
        <f ca="1">COUNTIF(INDIRECT("H"&amp;(ROW()+12*(($AN1308-1)*3+$AO1308)-ROW())/12+5):INDIRECT("S"&amp;(ROW()+12*(($AN1308-1)*3+$AO1308)-ROW())/12+5),AQ1308)</f>
        <v>0</v>
      </c>
      <c r="AS1308" s="476">
        <f ca="1">IF($AP1308=1,IF(INDIRECT(ADDRESS(($AN1308-1)*3+$AO1308+5,$AP1308+20))="",0,INDIRECT(ADDRESS(($AN1308-1)*3+$AO1308+5,$AP1308+20))),IF(INDIRECT(ADDRESS(($AN1308-1)*3+$AO1308+5,$AP1308+20))="",0,IF(COUNTIF(INDIRECT(ADDRESS(($AN1308-1)*36+($AO1308-1)*12+6,COLUMN())):INDIRECT(ADDRESS(($AN1308-1)*36+($AO1308-1)*12+$AP1308+4,COLUMN())),INDIRECT(ADDRESS(($AN1308-1)*3+$AO1308+5,$AP1308+20)))&gt;=1,0,INDIRECT(ADDRESS(($AN1308-1)*3+$AO1308+5,$AP1308+20)))))</f>
        <v>0</v>
      </c>
      <c r="AT1308" s="468">
        <f ca="1">COUNTIF(INDIRECT("U"&amp;(ROW()+12*(($AN1308-1)*3+$AO1308)-ROW())/12+5):INDIRECT("AF"&amp;(ROW()+12*(($AN1308-1)*3+$AO1308)-ROW())/12+5),AS1308)</f>
        <v>0</v>
      </c>
      <c r="AU1308" s="468">
        <f ca="1">IF(AND(AQ1308+AS1308&gt;0,AR1308+AT1308&gt;0),COUNTIF(AU$6:AU1307,"&gt;0")+1,0)</f>
        <v>0</v>
      </c>
    </row>
    <row r="1309" spans="40:47" x14ac:dyDescent="0.15">
      <c r="AN1309" s="468">
        <v>37</v>
      </c>
      <c r="AO1309" s="468">
        <v>1</v>
      </c>
      <c r="AP1309" s="468">
        <v>8</v>
      </c>
      <c r="AQ1309" s="476">
        <f ca="1">IF($AP1309=1,IF(INDIRECT(ADDRESS(($AN1309-1)*3+$AO1309+5,$AP1309+7))="",0,INDIRECT(ADDRESS(($AN1309-1)*3+$AO1309+5,$AP1309+7))),IF(INDIRECT(ADDRESS(($AN1309-1)*3+$AO1309+5,$AP1309+7))="",0,IF(COUNTIF(INDIRECT(ADDRESS(($AN1309-1)*36+($AO1309-1)*12+6,COLUMN())):INDIRECT(ADDRESS(($AN1309-1)*36+($AO1309-1)*12+$AP1309+4,COLUMN())),INDIRECT(ADDRESS(($AN1309-1)*3+$AO1309+5,$AP1309+7)))&gt;=1,0,INDIRECT(ADDRESS(($AN1309-1)*3+$AO1309+5,$AP1309+7)))))</f>
        <v>0</v>
      </c>
      <c r="AR1309" s="468">
        <f ca="1">COUNTIF(INDIRECT("H"&amp;(ROW()+12*(($AN1309-1)*3+$AO1309)-ROW())/12+5):INDIRECT("S"&amp;(ROW()+12*(($AN1309-1)*3+$AO1309)-ROW())/12+5),AQ1309)</f>
        <v>0</v>
      </c>
      <c r="AS1309" s="476">
        <f ca="1">IF($AP1309=1,IF(INDIRECT(ADDRESS(($AN1309-1)*3+$AO1309+5,$AP1309+20))="",0,INDIRECT(ADDRESS(($AN1309-1)*3+$AO1309+5,$AP1309+20))),IF(INDIRECT(ADDRESS(($AN1309-1)*3+$AO1309+5,$AP1309+20))="",0,IF(COUNTIF(INDIRECT(ADDRESS(($AN1309-1)*36+($AO1309-1)*12+6,COLUMN())):INDIRECT(ADDRESS(($AN1309-1)*36+($AO1309-1)*12+$AP1309+4,COLUMN())),INDIRECT(ADDRESS(($AN1309-1)*3+$AO1309+5,$AP1309+20)))&gt;=1,0,INDIRECT(ADDRESS(($AN1309-1)*3+$AO1309+5,$AP1309+20)))))</f>
        <v>0</v>
      </c>
      <c r="AT1309" s="468">
        <f ca="1">COUNTIF(INDIRECT("U"&amp;(ROW()+12*(($AN1309-1)*3+$AO1309)-ROW())/12+5):INDIRECT("AF"&amp;(ROW()+12*(($AN1309-1)*3+$AO1309)-ROW())/12+5),AS1309)</f>
        <v>0</v>
      </c>
      <c r="AU1309" s="468">
        <f ca="1">IF(AND(AQ1309+AS1309&gt;0,AR1309+AT1309&gt;0),COUNTIF(AU$6:AU1308,"&gt;0")+1,0)</f>
        <v>0</v>
      </c>
    </row>
    <row r="1310" spans="40:47" x14ac:dyDescent="0.15">
      <c r="AN1310" s="468">
        <v>37</v>
      </c>
      <c r="AO1310" s="468">
        <v>1</v>
      </c>
      <c r="AP1310" s="468">
        <v>9</v>
      </c>
      <c r="AQ1310" s="476">
        <f ca="1">IF($AP1310=1,IF(INDIRECT(ADDRESS(($AN1310-1)*3+$AO1310+5,$AP1310+7))="",0,INDIRECT(ADDRESS(($AN1310-1)*3+$AO1310+5,$AP1310+7))),IF(INDIRECT(ADDRESS(($AN1310-1)*3+$AO1310+5,$AP1310+7))="",0,IF(COUNTIF(INDIRECT(ADDRESS(($AN1310-1)*36+($AO1310-1)*12+6,COLUMN())):INDIRECT(ADDRESS(($AN1310-1)*36+($AO1310-1)*12+$AP1310+4,COLUMN())),INDIRECT(ADDRESS(($AN1310-1)*3+$AO1310+5,$AP1310+7)))&gt;=1,0,INDIRECT(ADDRESS(($AN1310-1)*3+$AO1310+5,$AP1310+7)))))</f>
        <v>0</v>
      </c>
      <c r="AR1310" s="468">
        <f ca="1">COUNTIF(INDIRECT("H"&amp;(ROW()+12*(($AN1310-1)*3+$AO1310)-ROW())/12+5):INDIRECT("S"&amp;(ROW()+12*(($AN1310-1)*3+$AO1310)-ROW())/12+5),AQ1310)</f>
        <v>0</v>
      </c>
      <c r="AS1310" s="476">
        <f ca="1">IF($AP1310=1,IF(INDIRECT(ADDRESS(($AN1310-1)*3+$AO1310+5,$AP1310+20))="",0,INDIRECT(ADDRESS(($AN1310-1)*3+$AO1310+5,$AP1310+20))),IF(INDIRECT(ADDRESS(($AN1310-1)*3+$AO1310+5,$AP1310+20))="",0,IF(COUNTIF(INDIRECT(ADDRESS(($AN1310-1)*36+($AO1310-1)*12+6,COLUMN())):INDIRECT(ADDRESS(($AN1310-1)*36+($AO1310-1)*12+$AP1310+4,COLUMN())),INDIRECT(ADDRESS(($AN1310-1)*3+$AO1310+5,$AP1310+20)))&gt;=1,0,INDIRECT(ADDRESS(($AN1310-1)*3+$AO1310+5,$AP1310+20)))))</f>
        <v>0</v>
      </c>
      <c r="AT1310" s="468">
        <f ca="1">COUNTIF(INDIRECT("U"&amp;(ROW()+12*(($AN1310-1)*3+$AO1310)-ROW())/12+5):INDIRECT("AF"&amp;(ROW()+12*(($AN1310-1)*3+$AO1310)-ROW())/12+5),AS1310)</f>
        <v>0</v>
      </c>
      <c r="AU1310" s="468">
        <f ca="1">IF(AND(AQ1310+AS1310&gt;0,AR1310+AT1310&gt;0),COUNTIF(AU$6:AU1309,"&gt;0")+1,0)</f>
        <v>0</v>
      </c>
    </row>
    <row r="1311" spans="40:47" x14ac:dyDescent="0.15">
      <c r="AN1311" s="468">
        <v>37</v>
      </c>
      <c r="AO1311" s="468">
        <v>1</v>
      </c>
      <c r="AP1311" s="468">
        <v>10</v>
      </c>
      <c r="AQ1311" s="476">
        <f ca="1">IF($AP1311=1,IF(INDIRECT(ADDRESS(($AN1311-1)*3+$AO1311+5,$AP1311+7))="",0,INDIRECT(ADDRESS(($AN1311-1)*3+$AO1311+5,$AP1311+7))),IF(INDIRECT(ADDRESS(($AN1311-1)*3+$AO1311+5,$AP1311+7))="",0,IF(COUNTIF(INDIRECT(ADDRESS(($AN1311-1)*36+($AO1311-1)*12+6,COLUMN())):INDIRECT(ADDRESS(($AN1311-1)*36+($AO1311-1)*12+$AP1311+4,COLUMN())),INDIRECT(ADDRESS(($AN1311-1)*3+$AO1311+5,$AP1311+7)))&gt;=1,0,INDIRECT(ADDRESS(($AN1311-1)*3+$AO1311+5,$AP1311+7)))))</f>
        <v>0</v>
      </c>
      <c r="AR1311" s="468">
        <f ca="1">COUNTIF(INDIRECT("H"&amp;(ROW()+12*(($AN1311-1)*3+$AO1311)-ROW())/12+5):INDIRECT("S"&amp;(ROW()+12*(($AN1311-1)*3+$AO1311)-ROW())/12+5),AQ1311)</f>
        <v>0</v>
      </c>
      <c r="AS1311" s="476">
        <f ca="1">IF($AP1311=1,IF(INDIRECT(ADDRESS(($AN1311-1)*3+$AO1311+5,$AP1311+20))="",0,INDIRECT(ADDRESS(($AN1311-1)*3+$AO1311+5,$AP1311+20))),IF(INDIRECT(ADDRESS(($AN1311-1)*3+$AO1311+5,$AP1311+20))="",0,IF(COUNTIF(INDIRECT(ADDRESS(($AN1311-1)*36+($AO1311-1)*12+6,COLUMN())):INDIRECT(ADDRESS(($AN1311-1)*36+($AO1311-1)*12+$AP1311+4,COLUMN())),INDIRECT(ADDRESS(($AN1311-1)*3+$AO1311+5,$AP1311+20)))&gt;=1,0,INDIRECT(ADDRESS(($AN1311-1)*3+$AO1311+5,$AP1311+20)))))</f>
        <v>0</v>
      </c>
      <c r="AT1311" s="468">
        <f ca="1">COUNTIF(INDIRECT("U"&amp;(ROW()+12*(($AN1311-1)*3+$AO1311)-ROW())/12+5):INDIRECT("AF"&amp;(ROW()+12*(($AN1311-1)*3+$AO1311)-ROW())/12+5),AS1311)</f>
        <v>0</v>
      </c>
      <c r="AU1311" s="468">
        <f ca="1">IF(AND(AQ1311+AS1311&gt;0,AR1311+AT1311&gt;0),COUNTIF(AU$6:AU1310,"&gt;0")+1,0)</f>
        <v>0</v>
      </c>
    </row>
    <row r="1312" spans="40:47" x14ac:dyDescent="0.15">
      <c r="AN1312" s="468">
        <v>37</v>
      </c>
      <c r="AO1312" s="468">
        <v>1</v>
      </c>
      <c r="AP1312" s="468">
        <v>11</v>
      </c>
      <c r="AQ1312" s="476">
        <f ca="1">IF($AP1312=1,IF(INDIRECT(ADDRESS(($AN1312-1)*3+$AO1312+5,$AP1312+7))="",0,INDIRECT(ADDRESS(($AN1312-1)*3+$AO1312+5,$AP1312+7))),IF(INDIRECT(ADDRESS(($AN1312-1)*3+$AO1312+5,$AP1312+7))="",0,IF(COUNTIF(INDIRECT(ADDRESS(($AN1312-1)*36+($AO1312-1)*12+6,COLUMN())):INDIRECT(ADDRESS(($AN1312-1)*36+($AO1312-1)*12+$AP1312+4,COLUMN())),INDIRECT(ADDRESS(($AN1312-1)*3+$AO1312+5,$AP1312+7)))&gt;=1,0,INDIRECT(ADDRESS(($AN1312-1)*3+$AO1312+5,$AP1312+7)))))</f>
        <v>0</v>
      </c>
      <c r="AR1312" s="468">
        <f ca="1">COUNTIF(INDIRECT("H"&amp;(ROW()+12*(($AN1312-1)*3+$AO1312)-ROW())/12+5):INDIRECT("S"&amp;(ROW()+12*(($AN1312-1)*3+$AO1312)-ROW())/12+5),AQ1312)</f>
        <v>0</v>
      </c>
      <c r="AS1312" s="476">
        <f ca="1">IF($AP1312=1,IF(INDIRECT(ADDRESS(($AN1312-1)*3+$AO1312+5,$AP1312+20))="",0,INDIRECT(ADDRESS(($AN1312-1)*3+$AO1312+5,$AP1312+20))),IF(INDIRECT(ADDRESS(($AN1312-1)*3+$AO1312+5,$AP1312+20))="",0,IF(COUNTIF(INDIRECT(ADDRESS(($AN1312-1)*36+($AO1312-1)*12+6,COLUMN())):INDIRECT(ADDRESS(($AN1312-1)*36+($AO1312-1)*12+$AP1312+4,COLUMN())),INDIRECT(ADDRESS(($AN1312-1)*3+$AO1312+5,$AP1312+20)))&gt;=1,0,INDIRECT(ADDRESS(($AN1312-1)*3+$AO1312+5,$AP1312+20)))))</f>
        <v>0</v>
      </c>
      <c r="AT1312" s="468">
        <f ca="1">COUNTIF(INDIRECT("U"&amp;(ROW()+12*(($AN1312-1)*3+$AO1312)-ROW())/12+5):INDIRECT("AF"&amp;(ROW()+12*(($AN1312-1)*3+$AO1312)-ROW())/12+5),AS1312)</f>
        <v>0</v>
      </c>
      <c r="AU1312" s="468">
        <f ca="1">IF(AND(AQ1312+AS1312&gt;0,AR1312+AT1312&gt;0),COUNTIF(AU$6:AU1311,"&gt;0")+1,0)</f>
        <v>0</v>
      </c>
    </row>
    <row r="1313" spans="40:47" x14ac:dyDescent="0.15">
      <c r="AN1313" s="468">
        <v>37</v>
      </c>
      <c r="AO1313" s="468">
        <v>1</v>
      </c>
      <c r="AP1313" s="468">
        <v>12</v>
      </c>
      <c r="AQ1313" s="476">
        <f ca="1">IF($AP1313=1,IF(INDIRECT(ADDRESS(($AN1313-1)*3+$AO1313+5,$AP1313+7))="",0,INDIRECT(ADDRESS(($AN1313-1)*3+$AO1313+5,$AP1313+7))),IF(INDIRECT(ADDRESS(($AN1313-1)*3+$AO1313+5,$AP1313+7))="",0,IF(COUNTIF(INDIRECT(ADDRESS(($AN1313-1)*36+($AO1313-1)*12+6,COLUMN())):INDIRECT(ADDRESS(($AN1313-1)*36+($AO1313-1)*12+$AP1313+4,COLUMN())),INDIRECT(ADDRESS(($AN1313-1)*3+$AO1313+5,$AP1313+7)))&gt;=1,0,INDIRECT(ADDRESS(($AN1313-1)*3+$AO1313+5,$AP1313+7)))))</f>
        <v>0</v>
      </c>
      <c r="AR1313" s="468">
        <f ca="1">COUNTIF(INDIRECT("H"&amp;(ROW()+12*(($AN1313-1)*3+$AO1313)-ROW())/12+5):INDIRECT("S"&amp;(ROW()+12*(($AN1313-1)*3+$AO1313)-ROW())/12+5),AQ1313)</f>
        <v>0</v>
      </c>
      <c r="AS1313" s="476">
        <f ca="1">IF($AP1313=1,IF(INDIRECT(ADDRESS(($AN1313-1)*3+$AO1313+5,$AP1313+20))="",0,INDIRECT(ADDRESS(($AN1313-1)*3+$AO1313+5,$AP1313+20))),IF(INDIRECT(ADDRESS(($AN1313-1)*3+$AO1313+5,$AP1313+20))="",0,IF(COUNTIF(INDIRECT(ADDRESS(($AN1313-1)*36+($AO1313-1)*12+6,COLUMN())):INDIRECT(ADDRESS(($AN1313-1)*36+($AO1313-1)*12+$AP1313+4,COLUMN())),INDIRECT(ADDRESS(($AN1313-1)*3+$AO1313+5,$AP1313+20)))&gt;=1,0,INDIRECT(ADDRESS(($AN1313-1)*3+$AO1313+5,$AP1313+20)))))</f>
        <v>0</v>
      </c>
      <c r="AT1313" s="468">
        <f ca="1">COUNTIF(INDIRECT("U"&amp;(ROW()+12*(($AN1313-1)*3+$AO1313)-ROW())/12+5):INDIRECT("AF"&amp;(ROW()+12*(($AN1313-1)*3+$AO1313)-ROW())/12+5),AS1313)</f>
        <v>0</v>
      </c>
      <c r="AU1313" s="468">
        <f ca="1">IF(AND(AQ1313+AS1313&gt;0,AR1313+AT1313&gt;0),COUNTIF(AU$6:AU1312,"&gt;0")+1,0)</f>
        <v>0</v>
      </c>
    </row>
    <row r="1314" spans="40:47" x14ac:dyDescent="0.15">
      <c r="AN1314" s="468">
        <v>37</v>
      </c>
      <c r="AO1314" s="468">
        <v>2</v>
      </c>
      <c r="AP1314" s="468">
        <v>1</v>
      </c>
      <c r="AQ1314" s="476">
        <f ca="1">IF($AP1314=1,IF(INDIRECT(ADDRESS(($AN1314-1)*3+$AO1314+5,$AP1314+7))="",0,INDIRECT(ADDRESS(($AN1314-1)*3+$AO1314+5,$AP1314+7))),IF(INDIRECT(ADDRESS(($AN1314-1)*3+$AO1314+5,$AP1314+7))="",0,IF(COUNTIF(INDIRECT(ADDRESS(($AN1314-1)*36+($AO1314-1)*12+6,COLUMN())):INDIRECT(ADDRESS(($AN1314-1)*36+($AO1314-1)*12+$AP1314+4,COLUMN())),INDIRECT(ADDRESS(($AN1314-1)*3+$AO1314+5,$AP1314+7)))&gt;=1,0,INDIRECT(ADDRESS(($AN1314-1)*3+$AO1314+5,$AP1314+7)))))</f>
        <v>0</v>
      </c>
      <c r="AR1314" s="468">
        <f ca="1">COUNTIF(INDIRECT("H"&amp;(ROW()+12*(($AN1314-1)*3+$AO1314)-ROW())/12+5):INDIRECT("S"&amp;(ROW()+12*(($AN1314-1)*3+$AO1314)-ROW())/12+5),AQ1314)</f>
        <v>0</v>
      </c>
      <c r="AS1314" s="476">
        <f ca="1">IF($AP1314=1,IF(INDIRECT(ADDRESS(($AN1314-1)*3+$AO1314+5,$AP1314+20))="",0,INDIRECT(ADDRESS(($AN1314-1)*3+$AO1314+5,$AP1314+20))),IF(INDIRECT(ADDRESS(($AN1314-1)*3+$AO1314+5,$AP1314+20))="",0,IF(COUNTIF(INDIRECT(ADDRESS(($AN1314-1)*36+($AO1314-1)*12+6,COLUMN())):INDIRECT(ADDRESS(($AN1314-1)*36+($AO1314-1)*12+$AP1314+4,COLUMN())),INDIRECT(ADDRESS(($AN1314-1)*3+$AO1314+5,$AP1314+20)))&gt;=1,0,INDIRECT(ADDRESS(($AN1314-1)*3+$AO1314+5,$AP1314+20)))))</f>
        <v>0</v>
      </c>
      <c r="AT1314" s="468">
        <f ca="1">COUNTIF(INDIRECT("U"&amp;(ROW()+12*(($AN1314-1)*3+$AO1314)-ROW())/12+5):INDIRECT("AF"&amp;(ROW()+12*(($AN1314-1)*3+$AO1314)-ROW())/12+5),AS1314)</f>
        <v>0</v>
      </c>
      <c r="AU1314" s="468">
        <f ca="1">IF(AND(AQ1314+AS1314&gt;0,AR1314+AT1314&gt;0),COUNTIF(AU$6:AU1313,"&gt;0")+1,0)</f>
        <v>0</v>
      </c>
    </row>
    <row r="1315" spans="40:47" x14ac:dyDescent="0.15">
      <c r="AN1315" s="468">
        <v>37</v>
      </c>
      <c r="AO1315" s="468">
        <v>2</v>
      </c>
      <c r="AP1315" s="468">
        <v>2</v>
      </c>
      <c r="AQ1315" s="476">
        <f ca="1">IF($AP1315=1,IF(INDIRECT(ADDRESS(($AN1315-1)*3+$AO1315+5,$AP1315+7))="",0,INDIRECT(ADDRESS(($AN1315-1)*3+$AO1315+5,$AP1315+7))),IF(INDIRECT(ADDRESS(($AN1315-1)*3+$AO1315+5,$AP1315+7))="",0,IF(COUNTIF(INDIRECT(ADDRESS(($AN1315-1)*36+($AO1315-1)*12+6,COLUMN())):INDIRECT(ADDRESS(($AN1315-1)*36+($AO1315-1)*12+$AP1315+4,COLUMN())),INDIRECT(ADDRESS(($AN1315-1)*3+$AO1315+5,$AP1315+7)))&gt;=1,0,INDIRECT(ADDRESS(($AN1315-1)*3+$AO1315+5,$AP1315+7)))))</f>
        <v>0</v>
      </c>
      <c r="AR1315" s="468">
        <f ca="1">COUNTIF(INDIRECT("H"&amp;(ROW()+12*(($AN1315-1)*3+$AO1315)-ROW())/12+5):INDIRECT("S"&amp;(ROW()+12*(($AN1315-1)*3+$AO1315)-ROW())/12+5),AQ1315)</f>
        <v>0</v>
      </c>
      <c r="AS1315" s="476">
        <f ca="1">IF($AP1315=1,IF(INDIRECT(ADDRESS(($AN1315-1)*3+$AO1315+5,$AP1315+20))="",0,INDIRECT(ADDRESS(($AN1315-1)*3+$AO1315+5,$AP1315+20))),IF(INDIRECT(ADDRESS(($AN1315-1)*3+$AO1315+5,$AP1315+20))="",0,IF(COUNTIF(INDIRECT(ADDRESS(($AN1315-1)*36+($AO1315-1)*12+6,COLUMN())):INDIRECT(ADDRESS(($AN1315-1)*36+($AO1315-1)*12+$AP1315+4,COLUMN())),INDIRECT(ADDRESS(($AN1315-1)*3+$AO1315+5,$AP1315+20)))&gt;=1,0,INDIRECT(ADDRESS(($AN1315-1)*3+$AO1315+5,$AP1315+20)))))</f>
        <v>0</v>
      </c>
      <c r="AT1315" s="468">
        <f ca="1">COUNTIF(INDIRECT("U"&amp;(ROW()+12*(($AN1315-1)*3+$AO1315)-ROW())/12+5):INDIRECT("AF"&amp;(ROW()+12*(($AN1315-1)*3+$AO1315)-ROW())/12+5),AS1315)</f>
        <v>0</v>
      </c>
      <c r="AU1315" s="468">
        <f ca="1">IF(AND(AQ1315+AS1315&gt;0,AR1315+AT1315&gt;0),COUNTIF(AU$6:AU1314,"&gt;0")+1,0)</f>
        <v>0</v>
      </c>
    </row>
    <row r="1316" spans="40:47" x14ac:dyDescent="0.15">
      <c r="AN1316" s="468">
        <v>37</v>
      </c>
      <c r="AO1316" s="468">
        <v>2</v>
      </c>
      <c r="AP1316" s="468">
        <v>3</v>
      </c>
      <c r="AQ1316" s="476">
        <f ca="1">IF($AP1316=1,IF(INDIRECT(ADDRESS(($AN1316-1)*3+$AO1316+5,$AP1316+7))="",0,INDIRECT(ADDRESS(($AN1316-1)*3+$AO1316+5,$AP1316+7))),IF(INDIRECT(ADDRESS(($AN1316-1)*3+$AO1316+5,$AP1316+7))="",0,IF(COUNTIF(INDIRECT(ADDRESS(($AN1316-1)*36+($AO1316-1)*12+6,COLUMN())):INDIRECT(ADDRESS(($AN1316-1)*36+($AO1316-1)*12+$AP1316+4,COLUMN())),INDIRECT(ADDRESS(($AN1316-1)*3+$AO1316+5,$AP1316+7)))&gt;=1,0,INDIRECT(ADDRESS(($AN1316-1)*3+$AO1316+5,$AP1316+7)))))</f>
        <v>0</v>
      </c>
      <c r="AR1316" s="468">
        <f ca="1">COUNTIF(INDIRECT("H"&amp;(ROW()+12*(($AN1316-1)*3+$AO1316)-ROW())/12+5):INDIRECT("S"&amp;(ROW()+12*(($AN1316-1)*3+$AO1316)-ROW())/12+5),AQ1316)</f>
        <v>0</v>
      </c>
      <c r="AS1316" s="476">
        <f ca="1">IF($AP1316=1,IF(INDIRECT(ADDRESS(($AN1316-1)*3+$AO1316+5,$AP1316+20))="",0,INDIRECT(ADDRESS(($AN1316-1)*3+$AO1316+5,$AP1316+20))),IF(INDIRECT(ADDRESS(($AN1316-1)*3+$AO1316+5,$AP1316+20))="",0,IF(COUNTIF(INDIRECT(ADDRESS(($AN1316-1)*36+($AO1316-1)*12+6,COLUMN())):INDIRECT(ADDRESS(($AN1316-1)*36+($AO1316-1)*12+$AP1316+4,COLUMN())),INDIRECT(ADDRESS(($AN1316-1)*3+$AO1316+5,$AP1316+20)))&gt;=1,0,INDIRECT(ADDRESS(($AN1316-1)*3+$AO1316+5,$AP1316+20)))))</f>
        <v>0</v>
      </c>
      <c r="AT1316" s="468">
        <f ca="1">COUNTIF(INDIRECT("U"&amp;(ROW()+12*(($AN1316-1)*3+$AO1316)-ROW())/12+5):INDIRECT("AF"&amp;(ROW()+12*(($AN1316-1)*3+$AO1316)-ROW())/12+5),AS1316)</f>
        <v>0</v>
      </c>
      <c r="AU1316" s="468">
        <f ca="1">IF(AND(AQ1316+AS1316&gt;0,AR1316+AT1316&gt;0),COUNTIF(AU$6:AU1315,"&gt;0")+1,0)</f>
        <v>0</v>
      </c>
    </row>
    <row r="1317" spans="40:47" x14ac:dyDescent="0.15">
      <c r="AN1317" s="468">
        <v>37</v>
      </c>
      <c r="AO1317" s="468">
        <v>2</v>
      </c>
      <c r="AP1317" s="468">
        <v>4</v>
      </c>
      <c r="AQ1317" s="476">
        <f ca="1">IF($AP1317=1,IF(INDIRECT(ADDRESS(($AN1317-1)*3+$AO1317+5,$AP1317+7))="",0,INDIRECT(ADDRESS(($AN1317-1)*3+$AO1317+5,$AP1317+7))),IF(INDIRECT(ADDRESS(($AN1317-1)*3+$AO1317+5,$AP1317+7))="",0,IF(COUNTIF(INDIRECT(ADDRESS(($AN1317-1)*36+($AO1317-1)*12+6,COLUMN())):INDIRECT(ADDRESS(($AN1317-1)*36+($AO1317-1)*12+$AP1317+4,COLUMN())),INDIRECT(ADDRESS(($AN1317-1)*3+$AO1317+5,$AP1317+7)))&gt;=1,0,INDIRECT(ADDRESS(($AN1317-1)*3+$AO1317+5,$AP1317+7)))))</f>
        <v>0</v>
      </c>
      <c r="AR1317" s="468">
        <f ca="1">COUNTIF(INDIRECT("H"&amp;(ROW()+12*(($AN1317-1)*3+$AO1317)-ROW())/12+5):INDIRECT("S"&amp;(ROW()+12*(($AN1317-1)*3+$AO1317)-ROW())/12+5),AQ1317)</f>
        <v>0</v>
      </c>
      <c r="AS1317" s="476">
        <f ca="1">IF($AP1317=1,IF(INDIRECT(ADDRESS(($AN1317-1)*3+$AO1317+5,$AP1317+20))="",0,INDIRECT(ADDRESS(($AN1317-1)*3+$AO1317+5,$AP1317+20))),IF(INDIRECT(ADDRESS(($AN1317-1)*3+$AO1317+5,$AP1317+20))="",0,IF(COUNTIF(INDIRECT(ADDRESS(($AN1317-1)*36+($AO1317-1)*12+6,COLUMN())):INDIRECT(ADDRESS(($AN1317-1)*36+($AO1317-1)*12+$AP1317+4,COLUMN())),INDIRECT(ADDRESS(($AN1317-1)*3+$AO1317+5,$AP1317+20)))&gt;=1,0,INDIRECT(ADDRESS(($AN1317-1)*3+$AO1317+5,$AP1317+20)))))</f>
        <v>0</v>
      </c>
      <c r="AT1317" s="468">
        <f ca="1">COUNTIF(INDIRECT("U"&amp;(ROW()+12*(($AN1317-1)*3+$AO1317)-ROW())/12+5):INDIRECT("AF"&amp;(ROW()+12*(($AN1317-1)*3+$AO1317)-ROW())/12+5),AS1317)</f>
        <v>0</v>
      </c>
      <c r="AU1317" s="468">
        <f ca="1">IF(AND(AQ1317+AS1317&gt;0,AR1317+AT1317&gt;0),COUNTIF(AU$6:AU1316,"&gt;0")+1,0)</f>
        <v>0</v>
      </c>
    </row>
    <row r="1318" spans="40:47" x14ac:dyDescent="0.15">
      <c r="AN1318" s="468">
        <v>37</v>
      </c>
      <c r="AO1318" s="468">
        <v>2</v>
      </c>
      <c r="AP1318" s="468">
        <v>5</v>
      </c>
      <c r="AQ1318" s="476">
        <f ca="1">IF($AP1318=1,IF(INDIRECT(ADDRESS(($AN1318-1)*3+$AO1318+5,$AP1318+7))="",0,INDIRECT(ADDRESS(($AN1318-1)*3+$AO1318+5,$AP1318+7))),IF(INDIRECT(ADDRESS(($AN1318-1)*3+$AO1318+5,$AP1318+7))="",0,IF(COUNTIF(INDIRECT(ADDRESS(($AN1318-1)*36+($AO1318-1)*12+6,COLUMN())):INDIRECT(ADDRESS(($AN1318-1)*36+($AO1318-1)*12+$AP1318+4,COLUMN())),INDIRECT(ADDRESS(($AN1318-1)*3+$AO1318+5,$AP1318+7)))&gt;=1,0,INDIRECT(ADDRESS(($AN1318-1)*3+$AO1318+5,$AP1318+7)))))</f>
        <v>0</v>
      </c>
      <c r="AR1318" s="468">
        <f ca="1">COUNTIF(INDIRECT("H"&amp;(ROW()+12*(($AN1318-1)*3+$AO1318)-ROW())/12+5):INDIRECT("S"&amp;(ROW()+12*(($AN1318-1)*3+$AO1318)-ROW())/12+5),AQ1318)</f>
        <v>0</v>
      </c>
      <c r="AS1318" s="476">
        <f ca="1">IF($AP1318=1,IF(INDIRECT(ADDRESS(($AN1318-1)*3+$AO1318+5,$AP1318+20))="",0,INDIRECT(ADDRESS(($AN1318-1)*3+$AO1318+5,$AP1318+20))),IF(INDIRECT(ADDRESS(($AN1318-1)*3+$AO1318+5,$AP1318+20))="",0,IF(COUNTIF(INDIRECT(ADDRESS(($AN1318-1)*36+($AO1318-1)*12+6,COLUMN())):INDIRECT(ADDRESS(($AN1318-1)*36+($AO1318-1)*12+$AP1318+4,COLUMN())),INDIRECT(ADDRESS(($AN1318-1)*3+$AO1318+5,$AP1318+20)))&gt;=1,0,INDIRECT(ADDRESS(($AN1318-1)*3+$AO1318+5,$AP1318+20)))))</f>
        <v>0</v>
      </c>
      <c r="AT1318" s="468">
        <f ca="1">COUNTIF(INDIRECT("U"&amp;(ROW()+12*(($AN1318-1)*3+$AO1318)-ROW())/12+5):INDIRECT("AF"&amp;(ROW()+12*(($AN1318-1)*3+$AO1318)-ROW())/12+5),AS1318)</f>
        <v>0</v>
      </c>
      <c r="AU1318" s="468">
        <f ca="1">IF(AND(AQ1318+AS1318&gt;0,AR1318+AT1318&gt;0),COUNTIF(AU$6:AU1317,"&gt;0")+1,0)</f>
        <v>0</v>
      </c>
    </row>
    <row r="1319" spans="40:47" x14ac:dyDescent="0.15">
      <c r="AN1319" s="468">
        <v>37</v>
      </c>
      <c r="AO1319" s="468">
        <v>2</v>
      </c>
      <c r="AP1319" s="468">
        <v>6</v>
      </c>
      <c r="AQ1319" s="476">
        <f ca="1">IF($AP1319=1,IF(INDIRECT(ADDRESS(($AN1319-1)*3+$AO1319+5,$AP1319+7))="",0,INDIRECT(ADDRESS(($AN1319-1)*3+$AO1319+5,$AP1319+7))),IF(INDIRECT(ADDRESS(($AN1319-1)*3+$AO1319+5,$AP1319+7))="",0,IF(COUNTIF(INDIRECT(ADDRESS(($AN1319-1)*36+($AO1319-1)*12+6,COLUMN())):INDIRECT(ADDRESS(($AN1319-1)*36+($AO1319-1)*12+$AP1319+4,COLUMN())),INDIRECT(ADDRESS(($AN1319-1)*3+$AO1319+5,$AP1319+7)))&gt;=1,0,INDIRECT(ADDRESS(($AN1319-1)*3+$AO1319+5,$AP1319+7)))))</f>
        <v>0</v>
      </c>
      <c r="AR1319" s="468">
        <f ca="1">COUNTIF(INDIRECT("H"&amp;(ROW()+12*(($AN1319-1)*3+$AO1319)-ROW())/12+5):INDIRECT("S"&amp;(ROW()+12*(($AN1319-1)*3+$AO1319)-ROW())/12+5),AQ1319)</f>
        <v>0</v>
      </c>
      <c r="AS1319" s="476">
        <f ca="1">IF($AP1319=1,IF(INDIRECT(ADDRESS(($AN1319-1)*3+$AO1319+5,$AP1319+20))="",0,INDIRECT(ADDRESS(($AN1319-1)*3+$AO1319+5,$AP1319+20))),IF(INDIRECT(ADDRESS(($AN1319-1)*3+$AO1319+5,$AP1319+20))="",0,IF(COUNTIF(INDIRECT(ADDRESS(($AN1319-1)*36+($AO1319-1)*12+6,COLUMN())):INDIRECT(ADDRESS(($AN1319-1)*36+($AO1319-1)*12+$AP1319+4,COLUMN())),INDIRECT(ADDRESS(($AN1319-1)*3+$AO1319+5,$AP1319+20)))&gt;=1,0,INDIRECT(ADDRESS(($AN1319-1)*3+$AO1319+5,$AP1319+20)))))</f>
        <v>0</v>
      </c>
      <c r="AT1319" s="468">
        <f ca="1">COUNTIF(INDIRECT("U"&amp;(ROW()+12*(($AN1319-1)*3+$AO1319)-ROW())/12+5):INDIRECT("AF"&amp;(ROW()+12*(($AN1319-1)*3+$AO1319)-ROW())/12+5),AS1319)</f>
        <v>0</v>
      </c>
      <c r="AU1319" s="468">
        <f ca="1">IF(AND(AQ1319+AS1319&gt;0,AR1319+AT1319&gt;0),COUNTIF(AU$6:AU1318,"&gt;0")+1,0)</f>
        <v>0</v>
      </c>
    </row>
    <row r="1320" spans="40:47" x14ac:dyDescent="0.15">
      <c r="AN1320" s="468">
        <v>37</v>
      </c>
      <c r="AO1320" s="468">
        <v>2</v>
      </c>
      <c r="AP1320" s="468">
        <v>7</v>
      </c>
      <c r="AQ1320" s="476">
        <f ca="1">IF($AP1320=1,IF(INDIRECT(ADDRESS(($AN1320-1)*3+$AO1320+5,$AP1320+7))="",0,INDIRECT(ADDRESS(($AN1320-1)*3+$AO1320+5,$AP1320+7))),IF(INDIRECT(ADDRESS(($AN1320-1)*3+$AO1320+5,$AP1320+7))="",0,IF(COUNTIF(INDIRECT(ADDRESS(($AN1320-1)*36+($AO1320-1)*12+6,COLUMN())):INDIRECT(ADDRESS(($AN1320-1)*36+($AO1320-1)*12+$AP1320+4,COLUMN())),INDIRECT(ADDRESS(($AN1320-1)*3+$AO1320+5,$AP1320+7)))&gt;=1,0,INDIRECT(ADDRESS(($AN1320-1)*3+$AO1320+5,$AP1320+7)))))</f>
        <v>0</v>
      </c>
      <c r="AR1320" s="468">
        <f ca="1">COUNTIF(INDIRECT("H"&amp;(ROW()+12*(($AN1320-1)*3+$AO1320)-ROW())/12+5):INDIRECT("S"&amp;(ROW()+12*(($AN1320-1)*3+$AO1320)-ROW())/12+5),AQ1320)</f>
        <v>0</v>
      </c>
      <c r="AS1320" s="476">
        <f ca="1">IF($AP1320=1,IF(INDIRECT(ADDRESS(($AN1320-1)*3+$AO1320+5,$AP1320+20))="",0,INDIRECT(ADDRESS(($AN1320-1)*3+$AO1320+5,$AP1320+20))),IF(INDIRECT(ADDRESS(($AN1320-1)*3+$AO1320+5,$AP1320+20))="",0,IF(COUNTIF(INDIRECT(ADDRESS(($AN1320-1)*36+($AO1320-1)*12+6,COLUMN())):INDIRECT(ADDRESS(($AN1320-1)*36+($AO1320-1)*12+$AP1320+4,COLUMN())),INDIRECT(ADDRESS(($AN1320-1)*3+$AO1320+5,$AP1320+20)))&gt;=1,0,INDIRECT(ADDRESS(($AN1320-1)*3+$AO1320+5,$AP1320+20)))))</f>
        <v>0</v>
      </c>
      <c r="AT1320" s="468">
        <f ca="1">COUNTIF(INDIRECT("U"&amp;(ROW()+12*(($AN1320-1)*3+$AO1320)-ROW())/12+5):INDIRECT("AF"&amp;(ROW()+12*(($AN1320-1)*3+$AO1320)-ROW())/12+5),AS1320)</f>
        <v>0</v>
      </c>
      <c r="AU1320" s="468">
        <f ca="1">IF(AND(AQ1320+AS1320&gt;0,AR1320+AT1320&gt;0),COUNTIF(AU$6:AU1319,"&gt;0")+1,0)</f>
        <v>0</v>
      </c>
    </row>
    <row r="1321" spans="40:47" x14ac:dyDescent="0.15">
      <c r="AN1321" s="468">
        <v>37</v>
      </c>
      <c r="AO1321" s="468">
        <v>2</v>
      </c>
      <c r="AP1321" s="468">
        <v>8</v>
      </c>
      <c r="AQ1321" s="476">
        <f ca="1">IF($AP1321=1,IF(INDIRECT(ADDRESS(($AN1321-1)*3+$AO1321+5,$AP1321+7))="",0,INDIRECT(ADDRESS(($AN1321-1)*3+$AO1321+5,$AP1321+7))),IF(INDIRECT(ADDRESS(($AN1321-1)*3+$AO1321+5,$AP1321+7))="",0,IF(COUNTIF(INDIRECT(ADDRESS(($AN1321-1)*36+($AO1321-1)*12+6,COLUMN())):INDIRECT(ADDRESS(($AN1321-1)*36+($AO1321-1)*12+$AP1321+4,COLUMN())),INDIRECT(ADDRESS(($AN1321-1)*3+$AO1321+5,$AP1321+7)))&gt;=1,0,INDIRECT(ADDRESS(($AN1321-1)*3+$AO1321+5,$AP1321+7)))))</f>
        <v>0</v>
      </c>
      <c r="AR1321" s="468">
        <f ca="1">COUNTIF(INDIRECT("H"&amp;(ROW()+12*(($AN1321-1)*3+$AO1321)-ROW())/12+5):INDIRECT("S"&amp;(ROW()+12*(($AN1321-1)*3+$AO1321)-ROW())/12+5),AQ1321)</f>
        <v>0</v>
      </c>
      <c r="AS1321" s="476">
        <f ca="1">IF($AP1321=1,IF(INDIRECT(ADDRESS(($AN1321-1)*3+$AO1321+5,$AP1321+20))="",0,INDIRECT(ADDRESS(($AN1321-1)*3+$AO1321+5,$AP1321+20))),IF(INDIRECT(ADDRESS(($AN1321-1)*3+$AO1321+5,$AP1321+20))="",0,IF(COUNTIF(INDIRECT(ADDRESS(($AN1321-1)*36+($AO1321-1)*12+6,COLUMN())):INDIRECT(ADDRESS(($AN1321-1)*36+($AO1321-1)*12+$AP1321+4,COLUMN())),INDIRECT(ADDRESS(($AN1321-1)*3+$AO1321+5,$AP1321+20)))&gt;=1,0,INDIRECT(ADDRESS(($AN1321-1)*3+$AO1321+5,$AP1321+20)))))</f>
        <v>0</v>
      </c>
      <c r="AT1321" s="468">
        <f ca="1">COUNTIF(INDIRECT("U"&amp;(ROW()+12*(($AN1321-1)*3+$AO1321)-ROW())/12+5):INDIRECT("AF"&amp;(ROW()+12*(($AN1321-1)*3+$AO1321)-ROW())/12+5),AS1321)</f>
        <v>0</v>
      </c>
      <c r="AU1321" s="468">
        <f ca="1">IF(AND(AQ1321+AS1321&gt;0,AR1321+AT1321&gt;0),COUNTIF(AU$6:AU1320,"&gt;0")+1,0)</f>
        <v>0</v>
      </c>
    </row>
    <row r="1322" spans="40:47" x14ac:dyDescent="0.15">
      <c r="AN1322" s="468">
        <v>37</v>
      </c>
      <c r="AO1322" s="468">
        <v>2</v>
      </c>
      <c r="AP1322" s="468">
        <v>9</v>
      </c>
      <c r="AQ1322" s="476">
        <f ca="1">IF($AP1322=1,IF(INDIRECT(ADDRESS(($AN1322-1)*3+$AO1322+5,$AP1322+7))="",0,INDIRECT(ADDRESS(($AN1322-1)*3+$AO1322+5,$AP1322+7))),IF(INDIRECT(ADDRESS(($AN1322-1)*3+$AO1322+5,$AP1322+7))="",0,IF(COUNTIF(INDIRECT(ADDRESS(($AN1322-1)*36+($AO1322-1)*12+6,COLUMN())):INDIRECT(ADDRESS(($AN1322-1)*36+($AO1322-1)*12+$AP1322+4,COLUMN())),INDIRECT(ADDRESS(($AN1322-1)*3+$AO1322+5,$AP1322+7)))&gt;=1,0,INDIRECT(ADDRESS(($AN1322-1)*3+$AO1322+5,$AP1322+7)))))</f>
        <v>0</v>
      </c>
      <c r="AR1322" s="468">
        <f ca="1">COUNTIF(INDIRECT("H"&amp;(ROW()+12*(($AN1322-1)*3+$AO1322)-ROW())/12+5):INDIRECT("S"&amp;(ROW()+12*(($AN1322-1)*3+$AO1322)-ROW())/12+5),AQ1322)</f>
        <v>0</v>
      </c>
      <c r="AS1322" s="476">
        <f ca="1">IF($AP1322=1,IF(INDIRECT(ADDRESS(($AN1322-1)*3+$AO1322+5,$AP1322+20))="",0,INDIRECT(ADDRESS(($AN1322-1)*3+$AO1322+5,$AP1322+20))),IF(INDIRECT(ADDRESS(($AN1322-1)*3+$AO1322+5,$AP1322+20))="",0,IF(COUNTIF(INDIRECT(ADDRESS(($AN1322-1)*36+($AO1322-1)*12+6,COLUMN())):INDIRECT(ADDRESS(($AN1322-1)*36+($AO1322-1)*12+$AP1322+4,COLUMN())),INDIRECT(ADDRESS(($AN1322-1)*3+$AO1322+5,$AP1322+20)))&gt;=1,0,INDIRECT(ADDRESS(($AN1322-1)*3+$AO1322+5,$AP1322+20)))))</f>
        <v>0</v>
      </c>
      <c r="AT1322" s="468">
        <f ca="1">COUNTIF(INDIRECT("U"&amp;(ROW()+12*(($AN1322-1)*3+$AO1322)-ROW())/12+5):INDIRECT("AF"&amp;(ROW()+12*(($AN1322-1)*3+$AO1322)-ROW())/12+5),AS1322)</f>
        <v>0</v>
      </c>
      <c r="AU1322" s="468">
        <f ca="1">IF(AND(AQ1322+AS1322&gt;0,AR1322+AT1322&gt;0),COUNTIF(AU$6:AU1321,"&gt;0")+1,0)</f>
        <v>0</v>
      </c>
    </row>
    <row r="1323" spans="40:47" x14ac:dyDescent="0.15">
      <c r="AN1323" s="468">
        <v>37</v>
      </c>
      <c r="AO1323" s="468">
        <v>2</v>
      </c>
      <c r="AP1323" s="468">
        <v>10</v>
      </c>
      <c r="AQ1323" s="476">
        <f ca="1">IF($AP1323=1,IF(INDIRECT(ADDRESS(($AN1323-1)*3+$AO1323+5,$AP1323+7))="",0,INDIRECT(ADDRESS(($AN1323-1)*3+$AO1323+5,$AP1323+7))),IF(INDIRECT(ADDRESS(($AN1323-1)*3+$AO1323+5,$AP1323+7))="",0,IF(COUNTIF(INDIRECT(ADDRESS(($AN1323-1)*36+($AO1323-1)*12+6,COLUMN())):INDIRECT(ADDRESS(($AN1323-1)*36+($AO1323-1)*12+$AP1323+4,COLUMN())),INDIRECT(ADDRESS(($AN1323-1)*3+$AO1323+5,$AP1323+7)))&gt;=1,0,INDIRECT(ADDRESS(($AN1323-1)*3+$AO1323+5,$AP1323+7)))))</f>
        <v>0</v>
      </c>
      <c r="AR1323" s="468">
        <f ca="1">COUNTIF(INDIRECT("H"&amp;(ROW()+12*(($AN1323-1)*3+$AO1323)-ROW())/12+5):INDIRECT("S"&amp;(ROW()+12*(($AN1323-1)*3+$AO1323)-ROW())/12+5),AQ1323)</f>
        <v>0</v>
      </c>
      <c r="AS1323" s="476">
        <f ca="1">IF($AP1323=1,IF(INDIRECT(ADDRESS(($AN1323-1)*3+$AO1323+5,$AP1323+20))="",0,INDIRECT(ADDRESS(($AN1323-1)*3+$AO1323+5,$AP1323+20))),IF(INDIRECT(ADDRESS(($AN1323-1)*3+$AO1323+5,$AP1323+20))="",0,IF(COUNTIF(INDIRECT(ADDRESS(($AN1323-1)*36+($AO1323-1)*12+6,COLUMN())):INDIRECT(ADDRESS(($AN1323-1)*36+($AO1323-1)*12+$AP1323+4,COLUMN())),INDIRECT(ADDRESS(($AN1323-1)*3+$AO1323+5,$AP1323+20)))&gt;=1,0,INDIRECT(ADDRESS(($AN1323-1)*3+$AO1323+5,$AP1323+20)))))</f>
        <v>0</v>
      </c>
      <c r="AT1323" s="468">
        <f ca="1">COUNTIF(INDIRECT("U"&amp;(ROW()+12*(($AN1323-1)*3+$AO1323)-ROW())/12+5):INDIRECT("AF"&amp;(ROW()+12*(($AN1323-1)*3+$AO1323)-ROW())/12+5),AS1323)</f>
        <v>0</v>
      </c>
      <c r="AU1323" s="468">
        <f ca="1">IF(AND(AQ1323+AS1323&gt;0,AR1323+AT1323&gt;0),COUNTIF(AU$6:AU1322,"&gt;0")+1,0)</f>
        <v>0</v>
      </c>
    </row>
    <row r="1324" spans="40:47" x14ac:dyDescent="0.15">
      <c r="AN1324" s="468">
        <v>37</v>
      </c>
      <c r="AO1324" s="468">
        <v>2</v>
      </c>
      <c r="AP1324" s="468">
        <v>11</v>
      </c>
      <c r="AQ1324" s="476">
        <f ca="1">IF($AP1324=1,IF(INDIRECT(ADDRESS(($AN1324-1)*3+$AO1324+5,$AP1324+7))="",0,INDIRECT(ADDRESS(($AN1324-1)*3+$AO1324+5,$AP1324+7))),IF(INDIRECT(ADDRESS(($AN1324-1)*3+$AO1324+5,$AP1324+7))="",0,IF(COUNTIF(INDIRECT(ADDRESS(($AN1324-1)*36+($AO1324-1)*12+6,COLUMN())):INDIRECT(ADDRESS(($AN1324-1)*36+($AO1324-1)*12+$AP1324+4,COLUMN())),INDIRECT(ADDRESS(($AN1324-1)*3+$AO1324+5,$AP1324+7)))&gt;=1,0,INDIRECT(ADDRESS(($AN1324-1)*3+$AO1324+5,$AP1324+7)))))</f>
        <v>0</v>
      </c>
      <c r="AR1324" s="468">
        <f ca="1">COUNTIF(INDIRECT("H"&amp;(ROW()+12*(($AN1324-1)*3+$AO1324)-ROW())/12+5):INDIRECT("S"&amp;(ROW()+12*(($AN1324-1)*3+$AO1324)-ROW())/12+5),AQ1324)</f>
        <v>0</v>
      </c>
      <c r="AS1324" s="476">
        <f ca="1">IF($AP1324=1,IF(INDIRECT(ADDRESS(($AN1324-1)*3+$AO1324+5,$AP1324+20))="",0,INDIRECT(ADDRESS(($AN1324-1)*3+$AO1324+5,$AP1324+20))),IF(INDIRECT(ADDRESS(($AN1324-1)*3+$AO1324+5,$AP1324+20))="",0,IF(COUNTIF(INDIRECT(ADDRESS(($AN1324-1)*36+($AO1324-1)*12+6,COLUMN())):INDIRECT(ADDRESS(($AN1324-1)*36+($AO1324-1)*12+$AP1324+4,COLUMN())),INDIRECT(ADDRESS(($AN1324-1)*3+$AO1324+5,$AP1324+20)))&gt;=1,0,INDIRECT(ADDRESS(($AN1324-1)*3+$AO1324+5,$AP1324+20)))))</f>
        <v>0</v>
      </c>
      <c r="AT1324" s="468">
        <f ca="1">COUNTIF(INDIRECT("U"&amp;(ROW()+12*(($AN1324-1)*3+$AO1324)-ROW())/12+5):INDIRECT("AF"&amp;(ROW()+12*(($AN1324-1)*3+$AO1324)-ROW())/12+5),AS1324)</f>
        <v>0</v>
      </c>
      <c r="AU1324" s="468">
        <f ca="1">IF(AND(AQ1324+AS1324&gt;0,AR1324+AT1324&gt;0),COUNTIF(AU$6:AU1323,"&gt;0")+1,0)</f>
        <v>0</v>
      </c>
    </row>
    <row r="1325" spans="40:47" x14ac:dyDescent="0.15">
      <c r="AN1325" s="468">
        <v>37</v>
      </c>
      <c r="AO1325" s="468">
        <v>2</v>
      </c>
      <c r="AP1325" s="468">
        <v>12</v>
      </c>
      <c r="AQ1325" s="476">
        <f ca="1">IF($AP1325=1,IF(INDIRECT(ADDRESS(($AN1325-1)*3+$AO1325+5,$AP1325+7))="",0,INDIRECT(ADDRESS(($AN1325-1)*3+$AO1325+5,$AP1325+7))),IF(INDIRECT(ADDRESS(($AN1325-1)*3+$AO1325+5,$AP1325+7))="",0,IF(COUNTIF(INDIRECT(ADDRESS(($AN1325-1)*36+($AO1325-1)*12+6,COLUMN())):INDIRECT(ADDRESS(($AN1325-1)*36+($AO1325-1)*12+$AP1325+4,COLUMN())),INDIRECT(ADDRESS(($AN1325-1)*3+$AO1325+5,$AP1325+7)))&gt;=1,0,INDIRECT(ADDRESS(($AN1325-1)*3+$AO1325+5,$AP1325+7)))))</f>
        <v>0</v>
      </c>
      <c r="AR1325" s="468">
        <f ca="1">COUNTIF(INDIRECT("H"&amp;(ROW()+12*(($AN1325-1)*3+$AO1325)-ROW())/12+5):INDIRECT("S"&amp;(ROW()+12*(($AN1325-1)*3+$AO1325)-ROW())/12+5),AQ1325)</f>
        <v>0</v>
      </c>
      <c r="AS1325" s="476">
        <f ca="1">IF($AP1325=1,IF(INDIRECT(ADDRESS(($AN1325-1)*3+$AO1325+5,$AP1325+20))="",0,INDIRECT(ADDRESS(($AN1325-1)*3+$AO1325+5,$AP1325+20))),IF(INDIRECT(ADDRESS(($AN1325-1)*3+$AO1325+5,$AP1325+20))="",0,IF(COUNTIF(INDIRECT(ADDRESS(($AN1325-1)*36+($AO1325-1)*12+6,COLUMN())):INDIRECT(ADDRESS(($AN1325-1)*36+($AO1325-1)*12+$AP1325+4,COLUMN())),INDIRECT(ADDRESS(($AN1325-1)*3+$AO1325+5,$AP1325+20)))&gt;=1,0,INDIRECT(ADDRESS(($AN1325-1)*3+$AO1325+5,$AP1325+20)))))</f>
        <v>0</v>
      </c>
      <c r="AT1325" s="468">
        <f ca="1">COUNTIF(INDIRECT("U"&amp;(ROW()+12*(($AN1325-1)*3+$AO1325)-ROW())/12+5):INDIRECT("AF"&amp;(ROW()+12*(($AN1325-1)*3+$AO1325)-ROW())/12+5),AS1325)</f>
        <v>0</v>
      </c>
      <c r="AU1325" s="468">
        <f ca="1">IF(AND(AQ1325+AS1325&gt;0,AR1325+AT1325&gt;0),COUNTIF(AU$6:AU1324,"&gt;0")+1,0)</f>
        <v>0</v>
      </c>
    </row>
    <row r="1326" spans="40:47" x14ac:dyDescent="0.15">
      <c r="AN1326" s="468">
        <v>37</v>
      </c>
      <c r="AO1326" s="468">
        <v>3</v>
      </c>
      <c r="AP1326" s="468">
        <v>1</v>
      </c>
      <c r="AQ1326" s="476">
        <f ca="1">IF($AP1326=1,IF(INDIRECT(ADDRESS(($AN1326-1)*3+$AO1326+5,$AP1326+7))="",0,INDIRECT(ADDRESS(($AN1326-1)*3+$AO1326+5,$AP1326+7))),IF(INDIRECT(ADDRESS(($AN1326-1)*3+$AO1326+5,$AP1326+7))="",0,IF(COUNTIF(INDIRECT(ADDRESS(($AN1326-1)*36+($AO1326-1)*12+6,COLUMN())):INDIRECT(ADDRESS(($AN1326-1)*36+($AO1326-1)*12+$AP1326+4,COLUMN())),INDIRECT(ADDRESS(($AN1326-1)*3+$AO1326+5,$AP1326+7)))&gt;=1,0,INDIRECT(ADDRESS(($AN1326-1)*3+$AO1326+5,$AP1326+7)))))</f>
        <v>0</v>
      </c>
      <c r="AR1326" s="468">
        <f ca="1">COUNTIF(INDIRECT("H"&amp;(ROW()+12*(($AN1326-1)*3+$AO1326)-ROW())/12+5):INDIRECT("S"&amp;(ROW()+12*(($AN1326-1)*3+$AO1326)-ROW())/12+5),AQ1326)</f>
        <v>0</v>
      </c>
      <c r="AS1326" s="476">
        <f ca="1">IF($AP1326=1,IF(INDIRECT(ADDRESS(($AN1326-1)*3+$AO1326+5,$AP1326+20))="",0,INDIRECT(ADDRESS(($AN1326-1)*3+$AO1326+5,$AP1326+20))),IF(INDIRECT(ADDRESS(($AN1326-1)*3+$AO1326+5,$AP1326+20))="",0,IF(COUNTIF(INDIRECT(ADDRESS(($AN1326-1)*36+($AO1326-1)*12+6,COLUMN())):INDIRECT(ADDRESS(($AN1326-1)*36+($AO1326-1)*12+$AP1326+4,COLUMN())),INDIRECT(ADDRESS(($AN1326-1)*3+$AO1326+5,$AP1326+20)))&gt;=1,0,INDIRECT(ADDRESS(($AN1326-1)*3+$AO1326+5,$AP1326+20)))))</f>
        <v>0</v>
      </c>
      <c r="AT1326" s="468">
        <f ca="1">COUNTIF(INDIRECT("U"&amp;(ROW()+12*(($AN1326-1)*3+$AO1326)-ROW())/12+5):INDIRECT("AF"&amp;(ROW()+12*(($AN1326-1)*3+$AO1326)-ROW())/12+5),AS1326)</f>
        <v>0</v>
      </c>
      <c r="AU1326" s="468">
        <f ca="1">IF(AND(AQ1326+AS1326&gt;0,AR1326+AT1326&gt;0),COUNTIF(AU$6:AU1325,"&gt;0")+1,0)</f>
        <v>0</v>
      </c>
    </row>
    <row r="1327" spans="40:47" x14ac:dyDescent="0.15">
      <c r="AN1327" s="468">
        <v>37</v>
      </c>
      <c r="AO1327" s="468">
        <v>3</v>
      </c>
      <c r="AP1327" s="468">
        <v>2</v>
      </c>
      <c r="AQ1327" s="476">
        <f ca="1">IF($AP1327=1,IF(INDIRECT(ADDRESS(($AN1327-1)*3+$AO1327+5,$AP1327+7))="",0,INDIRECT(ADDRESS(($AN1327-1)*3+$AO1327+5,$AP1327+7))),IF(INDIRECT(ADDRESS(($AN1327-1)*3+$AO1327+5,$AP1327+7))="",0,IF(COUNTIF(INDIRECT(ADDRESS(($AN1327-1)*36+($AO1327-1)*12+6,COLUMN())):INDIRECT(ADDRESS(($AN1327-1)*36+($AO1327-1)*12+$AP1327+4,COLUMN())),INDIRECT(ADDRESS(($AN1327-1)*3+$AO1327+5,$AP1327+7)))&gt;=1,0,INDIRECT(ADDRESS(($AN1327-1)*3+$AO1327+5,$AP1327+7)))))</f>
        <v>0</v>
      </c>
      <c r="AR1327" s="468">
        <f ca="1">COUNTIF(INDIRECT("H"&amp;(ROW()+12*(($AN1327-1)*3+$AO1327)-ROW())/12+5):INDIRECT("S"&amp;(ROW()+12*(($AN1327-1)*3+$AO1327)-ROW())/12+5),AQ1327)</f>
        <v>0</v>
      </c>
      <c r="AS1327" s="476">
        <f ca="1">IF($AP1327=1,IF(INDIRECT(ADDRESS(($AN1327-1)*3+$AO1327+5,$AP1327+20))="",0,INDIRECT(ADDRESS(($AN1327-1)*3+$AO1327+5,$AP1327+20))),IF(INDIRECT(ADDRESS(($AN1327-1)*3+$AO1327+5,$AP1327+20))="",0,IF(COUNTIF(INDIRECT(ADDRESS(($AN1327-1)*36+($AO1327-1)*12+6,COLUMN())):INDIRECT(ADDRESS(($AN1327-1)*36+($AO1327-1)*12+$AP1327+4,COLUMN())),INDIRECT(ADDRESS(($AN1327-1)*3+$AO1327+5,$AP1327+20)))&gt;=1,0,INDIRECT(ADDRESS(($AN1327-1)*3+$AO1327+5,$AP1327+20)))))</f>
        <v>0</v>
      </c>
      <c r="AT1327" s="468">
        <f ca="1">COUNTIF(INDIRECT("U"&amp;(ROW()+12*(($AN1327-1)*3+$AO1327)-ROW())/12+5):INDIRECT("AF"&amp;(ROW()+12*(($AN1327-1)*3+$AO1327)-ROW())/12+5),AS1327)</f>
        <v>0</v>
      </c>
      <c r="AU1327" s="468">
        <f ca="1">IF(AND(AQ1327+AS1327&gt;0,AR1327+AT1327&gt;0),COUNTIF(AU$6:AU1326,"&gt;0")+1,0)</f>
        <v>0</v>
      </c>
    </row>
    <row r="1328" spans="40:47" x14ac:dyDescent="0.15">
      <c r="AN1328" s="468">
        <v>37</v>
      </c>
      <c r="AO1328" s="468">
        <v>3</v>
      </c>
      <c r="AP1328" s="468">
        <v>3</v>
      </c>
      <c r="AQ1328" s="476">
        <f ca="1">IF($AP1328=1,IF(INDIRECT(ADDRESS(($AN1328-1)*3+$AO1328+5,$AP1328+7))="",0,INDIRECT(ADDRESS(($AN1328-1)*3+$AO1328+5,$AP1328+7))),IF(INDIRECT(ADDRESS(($AN1328-1)*3+$AO1328+5,$AP1328+7))="",0,IF(COUNTIF(INDIRECT(ADDRESS(($AN1328-1)*36+($AO1328-1)*12+6,COLUMN())):INDIRECT(ADDRESS(($AN1328-1)*36+($AO1328-1)*12+$AP1328+4,COLUMN())),INDIRECT(ADDRESS(($AN1328-1)*3+$AO1328+5,$AP1328+7)))&gt;=1,0,INDIRECT(ADDRESS(($AN1328-1)*3+$AO1328+5,$AP1328+7)))))</f>
        <v>0</v>
      </c>
      <c r="AR1328" s="468">
        <f ca="1">COUNTIF(INDIRECT("H"&amp;(ROW()+12*(($AN1328-1)*3+$AO1328)-ROW())/12+5):INDIRECT("S"&amp;(ROW()+12*(($AN1328-1)*3+$AO1328)-ROW())/12+5),AQ1328)</f>
        <v>0</v>
      </c>
      <c r="AS1328" s="476">
        <f ca="1">IF($AP1328=1,IF(INDIRECT(ADDRESS(($AN1328-1)*3+$AO1328+5,$AP1328+20))="",0,INDIRECT(ADDRESS(($AN1328-1)*3+$AO1328+5,$AP1328+20))),IF(INDIRECT(ADDRESS(($AN1328-1)*3+$AO1328+5,$AP1328+20))="",0,IF(COUNTIF(INDIRECT(ADDRESS(($AN1328-1)*36+($AO1328-1)*12+6,COLUMN())):INDIRECT(ADDRESS(($AN1328-1)*36+($AO1328-1)*12+$AP1328+4,COLUMN())),INDIRECT(ADDRESS(($AN1328-1)*3+$AO1328+5,$AP1328+20)))&gt;=1,0,INDIRECT(ADDRESS(($AN1328-1)*3+$AO1328+5,$AP1328+20)))))</f>
        <v>0</v>
      </c>
      <c r="AT1328" s="468">
        <f ca="1">COUNTIF(INDIRECT("U"&amp;(ROW()+12*(($AN1328-1)*3+$AO1328)-ROW())/12+5):INDIRECT("AF"&amp;(ROW()+12*(($AN1328-1)*3+$AO1328)-ROW())/12+5),AS1328)</f>
        <v>0</v>
      </c>
      <c r="AU1328" s="468">
        <f ca="1">IF(AND(AQ1328+AS1328&gt;0,AR1328+AT1328&gt;0),COUNTIF(AU$6:AU1327,"&gt;0")+1,0)</f>
        <v>0</v>
      </c>
    </row>
    <row r="1329" spans="40:47" x14ac:dyDescent="0.15">
      <c r="AN1329" s="468">
        <v>37</v>
      </c>
      <c r="AO1329" s="468">
        <v>3</v>
      </c>
      <c r="AP1329" s="468">
        <v>4</v>
      </c>
      <c r="AQ1329" s="476">
        <f ca="1">IF($AP1329=1,IF(INDIRECT(ADDRESS(($AN1329-1)*3+$AO1329+5,$AP1329+7))="",0,INDIRECT(ADDRESS(($AN1329-1)*3+$AO1329+5,$AP1329+7))),IF(INDIRECT(ADDRESS(($AN1329-1)*3+$AO1329+5,$AP1329+7))="",0,IF(COUNTIF(INDIRECT(ADDRESS(($AN1329-1)*36+($AO1329-1)*12+6,COLUMN())):INDIRECT(ADDRESS(($AN1329-1)*36+($AO1329-1)*12+$AP1329+4,COLUMN())),INDIRECT(ADDRESS(($AN1329-1)*3+$AO1329+5,$AP1329+7)))&gt;=1,0,INDIRECT(ADDRESS(($AN1329-1)*3+$AO1329+5,$AP1329+7)))))</f>
        <v>0</v>
      </c>
      <c r="AR1329" s="468">
        <f ca="1">COUNTIF(INDIRECT("H"&amp;(ROW()+12*(($AN1329-1)*3+$AO1329)-ROW())/12+5):INDIRECT("S"&amp;(ROW()+12*(($AN1329-1)*3+$AO1329)-ROW())/12+5),AQ1329)</f>
        <v>0</v>
      </c>
      <c r="AS1329" s="476">
        <f ca="1">IF($AP1329=1,IF(INDIRECT(ADDRESS(($AN1329-1)*3+$AO1329+5,$AP1329+20))="",0,INDIRECT(ADDRESS(($AN1329-1)*3+$AO1329+5,$AP1329+20))),IF(INDIRECT(ADDRESS(($AN1329-1)*3+$AO1329+5,$AP1329+20))="",0,IF(COUNTIF(INDIRECT(ADDRESS(($AN1329-1)*36+($AO1329-1)*12+6,COLUMN())):INDIRECT(ADDRESS(($AN1329-1)*36+($AO1329-1)*12+$AP1329+4,COLUMN())),INDIRECT(ADDRESS(($AN1329-1)*3+$AO1329+5,$AP1329+20)))&gt;=1,0,INDIRECT(ADDRESS(($AN1329-1)*3+$AO1329+5,$AP1329+20)))))</f>
        <v>0</v>
      </c>
      <c r="AT1329" s="468">
        <f ca="1">COUNTIF(INDIRECT("U"&amp;(ROW()+12*(($AN1329-1)*3+$AO1329)-ROW())/12+5):INDIRECT("AF"&amp;(ROW()+12*(($AN1329-1)*3+$AO1329)-ROW())/12+5),AS1329)</f>
        <v>0</v>
      </c>
      <c r="AU1329" s="468">
        <f ca="1">IF(AND(AQ1329+AS1329&gt;0,AR1329+AT1329&gt;0),COUNTIF(AU$6:AU1328,"&gt;0")+1,0)</f>
        <v>0</v>
      </c>
    </row>
    <row r="1330" spans="40:47" x14ac:dyDescent="0.15">
      <c r="AN1330" s="468">
        <v>37</v>
      </c>
      <c r="AO1330" s="468">
        <v>3</v>
      </c>
      <c r="AP1330" s="468">
        <v>5</v>
      </c>
      <c r="AQ1330" s="476">
        <f ca="1">IF($AP1330=1,IF(INDIRECT(ADDRESS(($AN1330-1)*3+$AO1330+5,$AP1330+7))="",0,INDIRECT(ADDRESS(($AN1330-1)*3+$AO1330+5,$AP1330+7))),IF(INDIRECT(ADDRESS(($AN1330-1)*3+$AO1330+5,$AP1330+7))="",0,IF(COUNTIF(INDIRECT(ADDRESS(($AN1330-1)*36+($AO1330-1)*12+6,COLUMN())):INDIRECT(ADDRESS(($AN1330-1)*36+($AO1330-1)*12+$AP1330+4,COLUMN())),INDIRECT(ADDRESS(($AN1330-1)*3+$AO1330+5,$AP1330+7)))&gt;=1,0,INDIRECT(ADDRESS(($AN1330-1)*3+$AO1330+5,$AP1330+7)))))</f>
        <v>0</v>
      </c>
      <c r="AR1330" s="468">
        <f ca="1">COUNTIF(INDIRECT("H"&amp;(ROW()+12*(($AN1330-1)*3+$AO1330)-ROW())/12+5):INDIRECT("S"&amp;(ROW()+12*(($AN1330-1)*3+$AO1330)-ROW())/12+5),AQ1330)</f>
        <v>0</v>
      </c>
      <c r="AS1330" s="476">
        <f ca="1">IF($AP1330=1,IF(INDIRECT(ADDRESS(($AN1330-1)*3+$AO1330+5,$AP1330+20))="",0,INDIRECT(ADDRESS(($AN1330-1)*3+$AO1330+5,$AP1330+20))),IF(INDIRECT(ADDRESS(($AN1330-1)*3+$AO1330+5,$AP1330+20))="",0,IF(COUNTIF(INDIRECT(ADDRESS(($AN1330-1)*36+($AO1330-1)*12+6,COLUMN())):INDIRECT(ADDRESS(($AN1330-1)*36+($AO1330-1)*12+$AP1330+4,COLUMN())),INDIRECT(ADDRESS(($AN1330-1)*3+$AO1330+5,$AP1330+20)))&gt;=1,0,INDIRECT(ADDRESS(($AN1330-1)*3+$AO1330+5,$AP1330+20)))))</f>
        <v>0</v>
      </c>
      <c r="AT1330" s="468">
        <f ca="1">COUNTIF(INDIRECT("U"&amp;(ROW()+12*(($AN1330-1)*3+$AO1330)-ROW())/12+5):INDIRECT("AF"&amp;(ROW()+12*(($AN1330-1)*3+$AO1330)-ROW())/12+5),AS1330)</f>
        <v>0</v>
      </c>
      <c r="AU1330" s="468">
        <f ca="1">IF(AND(AQ1330+AS1330&gt;0,AR1330+AT1330&gt;0),COUNTIF(AU$6:AU1329,"&gt;0")+1,0)</f>
        <v>0</v>
      </c>
    </row>
    <row r="1331" spans="40:47" x14ac:dyDescent="0.15">
      <c r="AN1331" s="468">
        <v>37</v>
      </c>
      <c r="AO1331" s="468">
        <v>3</v>
      </c>
      <c r="AP1331" s="468">
        <v>6</v>
      </c>
      <c r="AQ1331" s="476">
        <f ca="1">IF($AP1331=1,IF(INDIRECT(ADDRESS(($AN1331-1)*3+$AO1331+5,$AP1331+7))="",0,INDIRECT(ADDRESS(($AN1331-1)*3+$AO1331+5,$AP1331+7))),IF(INDIRECT(ADDRESS(($AN1331-1)*3+$AO1331+5,$AP1331+7))="",0,IF(COUNTIF(INDIRECT(ADDRESS(($AN1331-1)*36+($AO1331-1)*12+6,COLUMN())):INDIRECT(ADDRESS(($AN1331-1)*36+($AO1331-1)*12+$AP1331+4,COLUMN())),INDIRECT(ADDRESS(($AN1331-1)*3+$AO1331+5,$AP1331+7)))&gt;=1,0,INDIRECT(ADDRESS(($AN1331-1)*3+$AO1331+5,$AP1331+7)))))</f>
        <v>0</v>
      </c>
      <c r="AR1331" s="468">
        <f ca="1">COUNTIF(INDIRECT("H"&amp;(ROW()+12*(($AN1331-1)*3+$AO1331)-ROW())/12+5):INDIRECT("S"&amp;(ROW()+12*(($AN1331-1)*3+$AO1331)-ROW())/12+5),AQ1331)</f>
        <v>0</v>
      </c>
      <c r="AS1331" s="476">
        <f ca="1">IF($AP1331=1,IF(INDIRECT(ADDRESS(($AN1331-1)*3+$AO1331+5,$AP1331+20))="",0,INDIRECT(ADDRESS(($AN1331-1)*3+$AO1331+5,$AP1331+20))),IF(INDIRECT(ADDRESS(($AN1331-1)*3+$AO1331+5,$AP1331+20))="",0,IF(COUNTIF(INDIRECT(ADDRESS(($AN1331-1)*36+($AO1331-1)*12+6,COLUMN())):INDIRECT(ADDRESS(($AN1331-1)*36+($AO1331-1)*12+$AP1331+4,COLUMN())),INDIRECT(ADDRESS(($AN1331-1)*3+$AO1331+5,$AP1331+20)))&gt;=1,0,INDIRECT(ADDRESS(($AN1331-1)*3+$AO1331+5,$AP1331+20)))))</f>
        <v>0</v>
      </c>
      <c r="AT1331" s="468">
        <f ca="1">COUNTIF(INDIRECT("U"&amp;(ROW()+12*(($AN1331-1)*3+$AO1331)-ROW())/12+5):INDIRECT("AF"&amp;(ROW()+12*(($AN1331-1)*3+$AO1331)-ROW())/12+5),AS1331)</f>
        <v>0</v>
      </c>
      <c r="AU1331" s="468">
        <f ca="1">IF(AND(AQ1331+AS1331&gt;0,AR1331+AT1331&gt;0),COUNTIF(AU$6:AU1330,"&gt;0")+1,0)</f>
        <v>0</v>
      </c>
    </row>
    <row r="1332" spans="40:47" x14ac:dyDescent="0.15">
      <c r="AN1332" s="468">
        <v>37</v>
      </c>
      <c r="AO1332" s="468">
        <v>3</v>
      </c>
      <c r="AP1332" s="468">
        <v>7</v>
      </c>
      <c r="AQ1332" s="476">
        <f ca="1">IF($AP1332=1,IF(INDIRECT(ADDRESS(($AN1332-1)*3+$AO1332+5,$AP1332+7))="",0,INDIRECT(ADDRESS(($AN1332-1)*3+$AO1332+5,$AP1332+7))),IF(INDIRECT(ADDRESS(($AN1332-1)*3+$AO1332+5,$AP1332+7))="",0,IF(COUNTIF(INDIRECT(ADDRESS(($AN1332-1)*36+($AO1332-1)*12+6,COLUMN())):INDIRECT(ADDRESS(($AN1332-1)*36+($AO1332-1)*12+$AP1332+4,COLUMN())),INDIRECT(ADDRESS(($AN1332-1)*3+$AO1332+5,$AP1332+7)))&gt;=1,0,INDIRECT(ADDRESS(($AN1332-1)*3+$AO1332+5,$AP1332+7)))))</f>
        <v>0</v>
      </c>
      <c r="AR1332" s="468">
        <f ca="1">COUNTIF(INDIRECT("H"&amp;(ROW()+12*(($AN1332-1)*3+$AO1332)-ROW())/12+5):INDIRECT("S"&amp;(ROW()+12*(($AN1332-1)*3+$AO1332)-ROW())/12+5),AQ1332)</f>
        <v>0</v>
      </c>
      <c r="AS1332" s="476">
        <f ca="1">IF($AP1332=1,IF(INDIRECT(ADDRESS(($AN1332-1)*3+$AO1332+5,$AP1332+20))="",0,INDIRECT(ADDRESS(($AN1332-1)*3+$AO1332+5,$AP1332+20))),IF(INDIRECT(ADDRESS(($AN1332-1)*3+$AO1332+5,$AP1332+20))="",0,IF(COUNTIF(INDIRECT(ADDRESS(($AN1332-1)*36+($AO1332-1)*12+6,COLUMN())):INDIRECT(ADDRESS(($AN1332-1)*36+($AO1332-1)*12+$AP1332+4,COLUMN())),INDIRECT(ADDRESS(($AN1332-1)*3+$AO1332+5,$AP1332+20)))&gt;=1,0,INDIRECT(ADDRESS(($AN1332-1)*3+$AO1332+5,$AP1332+20)))))</f>
        <v>0</v>
      </c>
      <c r="AT1332" s="468">
        <f ca="1">COUNTIF(INDIRECT("U"&amp;(ROW()+12*(($AN1332-1)*3+$AO1332)-ROW())/12+5):INDIRECT("AF"&amp;(ROW()+12*(($AN1332-1)*3+$AO1332)-ROW())/12+5),AS1332)</f>
        <v>0</v>
      </c>
      <c r="AU1332" s="468">
        <f ca="1">IF(AND(AQ1332+AS1332&gt;0,AR1332+AT1332&gt;0),COUNTIF(AU$6:AU1331,"&gt;0")+1,0)</f>
        <v>0</v>
      </c>
    </row>
    <row r="1333" spans="40:47" x14ac:dyDescent="0.15">
      <c r="AN1333" s="468">
        <v>37</v>
      </c>
      <c r="AO1333" s="468">
        <v>3</v>
      </c>
      <c r="AP1333" s="468">
        <v>8</v>
      </c>
      <c r="AQ1333" s="476">
        <f ca="1">IF($AP1333=1,IF(INDIRECT(ADDRESS(($AN1333-1)*3+$AO1333+5,$AP1333+7))="",0,INDIRECT(ADDRESS(($AN1333-1)*3+$AO1333+5,$AP1333+7))),IF(INDIRECT(ADDRESS(($AN1333-1)*3+$AO1333+5,$AP1333+7))="",0,IF(COUNTIF(INDIRECT(ADDRESS(($AN1333-1)*36+($AO1333-1)*12+6,COLUMN())):INDIRECT(ADDRESS(($AN1333-1)*36+($AO1333-1)*12+$AP1333+4,COLUMN())),INDIRECT(ADDRESS(($AN1333-1)*3+$AO1333+5,$AP1333+7)))&gt;=1,0,INDIRECT(ADDRESS(($AN1333-1)*3+$AO1333+5,$AP1333+7)))))</f>
        <v>0</v>
      </c>
      <c r="AR1333" s="468">
        <f ca="1">COUNTIF(INDIRECT("H"&amp;(ROW()+12*(($AN1333-1)*3+$AO1333)-ROW())/12+5):INDIRECT("S"&amp;(ROW()+12*(($AN1333-1)*3+$AO1333)-ROW())/12+5),AQ1333)</f>
        <v>0</v>
      </c>
      <c r="AS1333" s="476">
        <f ca="1">IF($AP1333=1,IF(INDIRECT(ADDRESS(($AN1333-1)*3+$AO1333+5,$AP1333+20))="",0,INDIRECT(ADDRESS(($AN1333-1)*3+$AO1333+5,$AP1333+20))),IF(INDIRECT(ADDRESS(($AN1333-1)*3+$AO1333+5,$AP1333+20))="",0,IF(COUNTIF(INDIRECT(ADDRESS(($AN1333-1)*36+($AO1333-1)*12+6,COLUMN())):INDIRECT(ADDRESS(($AN1333-1)*36+($AO1333-1)*12+$AP1333+4,COLUMN())),INDIRECT(ADDRESS(($AN1333-1)*3+$AO1333+5,$AP1333+20)))&gt;=1,0,INDIRECT(ADDRESS(($AN1333-1)*3+$AO1333+5,$AP1333+20)))))</f>
        <v>0</v>
      </c>
      <c r="AT1333" s="468">
        <f ca="1">COUNTIF(INDIRECT("U"&amp;(ROW()+12*(($AN1333-1)*3+$AO1333)-ROW())/12+5):INDIRECT("AF"&amp;(ROW()+12*(($AN1333-1)*3+$AO1333)-ROW())/12+5),AS1333)</f>
        <v>0</v>
      </c>
      <c r="AU1333" s="468">
        <f ca="1">IF(AND(AQ1333+AS1333&gt;0,AR1333+AT1333&gt;0),COUNTIF(AU$6:AU1332,"&gt;0")+1,0)</f>
        <v>0</v>
      </c>
    </row>
    <row r="1334" spans="40:47" x14ac:dyDescent="0.15">
      <c r="AN1334" s="468">
        <v>37</v>
      </c>
      <c r="AO1334" s="468">
        <v>3</v>
      </c>
      <c r="AP1334" s="468">
        <v>9</v>
      </c>
      <c r="AQ1334" s="476">
        <f ca="1">IF($AP1334=1,IF(INDIRECT(ADDRESS(($AN1334-1)*3+$AO1334+5,$AP1334+7))="",0,INDIRECT(ADDRESS(($AN1334-1)*3+$AO1334+5,$AP1334+7))),IF(INDIRECT(ADDRESS(($AN1334-1)*3+$AO1334+5,$AP1334+7))="",0,IF(COUNTIF(INDIRECT(ADDRESS(($AN1334-1)*36+($AO1334-1)*12+6,COLUMN())):INDIRECT(ADDRESS(($AN1334-1)*36+($AO1334-1)*12+$AP1334+4,COLUMN())),INDIRECT(ADDRESS(($AN1334-1)*3+$AO1334+5,$AP1334+7)))&gt;=1,0,INDIRECT(ADDRESS(($AN1334-1)*3+$AO1334+5,$AP1334+7)))))</f>
        <v>0</v>
      </c>
      <c r="AR1334" s="468">
        <f ca="1">COUNTIF(INDIRECT("H"&amp;(ROW()+12*(($AN1334-1)*3+$AO1334)-ROW())/12+5):INDIRECT("S"&amp;(ROW()+12*(($AN1334-1)*3+$AO1334)-ROW())/12+5),AQ1334)</f>
        <v>0</v>
      </c>
      <c r="AS1334" s="476">
        <f ca="1">IF($AP1334=1,IF(INDIRECT(ADDRESS(($AN1334-1)*3+$AO1334+5,$AP1334+20))="",0,INDIRECT(ADDRESS(($AN1334-1)*3+$AO1334+5,$AP1334+20))),IF(INDIRECT(ADDRESS(($AN1334-1)*3+$AO1334+5,$AP1334+20))="",0,IF(COUNTIF(INDIRECT(ADDRESS(($AN1334-1)*36+($AO1334-1)*12+6,COLUMN())):INDIRECT(ADDRESS(($AN1334-1)*36+($AO1334-1)*12+$AP1334+4,COLUMN())),INDIRECT(ADDRESS(($AN1334-1)*3+$AO1334+5,$AP1334+20)))&gt;=1,0,INDIRECT(ADDRESS(($AN1334-1)*3+$AO1334+5,$AP1334+20)))))</f>
        <v>0</v>
      </c>
      <c r="AT1334" s="468">
        <f ca="1">COUNTIF(INDIRECT("U"&amp;(ROW()+12*(($AN1334-1)*3+$AO1334)-ROW())/12+5):INDIRECT("AF"&amp;(ROW()+12*(($AN1334-1)*3+$AO1334)-ROW())/12+5),AS1334)</f>
        <v>0</v>
      </c>
      <c r="AU1334" s="468">
        <f ca="1">IF(AND(AQ1334+AS1334&gt;0,AR1334+AT1334&gt;0),COUNTIF(AU$6:AU1333,"&gt;0")+1,0)</f>
        <v>0</v>
      </c>
    </row>
    <row r="1335" spans="40:47" x14ac:dyDescent="0.15">
      <c r="AN1335" s="468">
        <v>37</v>
      </c>
      <c r="AO1335" s="468">
        <v>3</v>
      </c>
      <c r="AP1335" s="468">
        <v>10</v>
      </c>
      <c r="AQ1335" s="476">
        <f ca="1">IF($AP1335=1,IF(INDIRECT(ADDRESS(($AN1335-1)*3+$AO1335+5,$AP1335+7))="",0,INDIRECT(ADDRESS(($AN1335-1)*3+$AO1335+5,$AP1335+7))),IF(INDIRECT(ADDRESS(($AN1335-1)*3+$AO1335+5,$AP1335+7))="",0,IF(COUNTIF(INDIRECT(ADDRESS(($AN1335-1)*36+($AO1335-1)*12+6,COLUMN())):INDIRECT(ADDRESS(($AN1335-1)*36+($AO1335-1)*12+$AP1335+4,COLUMN())),INDIRECT(ADDRESS(($AN1335-1)*3+$AO1335+5,$AP1335+7)))&gt;=1,0,INDIRECT(ADDRESS(($AN1335-1)*3+$AO1335+5,$AP1335+7)))))</f>
        <v>0</v>
      </c>
      <c r="AR1335" s="468">
        <f ca="1">COUNTIF(INDIRECT("H"&amp;(ROW()+12*(($AN1335-1)*3+$AO1335)-ROW())/12+5):INDIRECT("S"&amp;(ROW()+12*(($AN1335-1)*3+$AO1335)-ROW())/12+5),AQ1335)</f>
        <v>0</v>
      </c>
      <c r="AS1335" s="476">
        <f ca="1">IF($AP1335=1,IF(INDIRECT(ADDRESS(($AN1335-1)*3+$AO1335+5,$AP1335+20))="",0,INDIRECT(ADDRESS(($AN1335-1)*3+$AO1335+5,$AP1335+20))),IF(INDIRECT(ADDRESS(($AN1335-1)*3+$AO1335+5,$AP1335+20))="",0,IF(COUNTIF(INDIRECT(ADDRESS(($AN1335-1)*36+($AO1335-1)*12+6,COLUMN())):INDIRECT(ADDRESS(($AN1335-1)*36+($AO1335-1)*12+$AP1335+4,COLUMN())),INDIRECT(ADDRESS(($AN1335-1)*3+$AO1335+5,$AP1335+20)))&gt;=1,0,INDIRECT(ADDRESS(($AN1335-1)*3+$AO1335+5,$AP1335+20)))))</f>
        <v>0</v>
      </c>
      <c r="AT1335" s="468">
        <f ca="1">COUNTIF(INDIRECT("U"&amp;(ROW()+12*(($AN1335-1)*3+$AO1335)-ROW())/12+5):INDIRECT("AF"&amp;(ROW()+12*(($AN1335-1)*3+$AO1335)-ROW())/12+5),AS1335)</f>
        <v>0</v>
      </c>
      <c r="AU1335" s="468">
        <f ca="1">IF(AND(AQ1335+AS1335&gt;0,AR1335+AT1335&gt;0),COUNTIF(AU$6:AU1334,"&gt;0")+1,0)</f>
        <v>0</v>
      </c>
    </row>
    <row r="1336" spans="40:47" x14ac:dyDescent="0.15">
      <c r="AN1336" s="468">
        <v>37</v>
      </c>
      <c r="AO1336" s="468">
        <v>3</v>
      </c>
      <c r="AP1336" s="468">
        <v>11</v>
      </c>
      <c r="AQ1336" s="476">
        <f ca="1">IF($AP1336=1,IF(INDIRECT(ADDRESS(($AN1336-1)*3+$AO1336+5,$AP1336+7))="",0,INDIRECT(ADDRESS(($AN1336-1)*3+$AO1336+5,$AP1336+7))),IF(INDIRECT(ADDRESS(($AN1336-1)*3+$AO1336+5,$AP1336+7))="",0,IF(COUNTIF(INDIRECT(ADDRESS(($AN1336-1)*36+($AO1336-1)*12+6,COLUMN())):INDIRECT(ADDRESS(($AN1336-1)*36+($AO1336-1)*12+$AP1336+4,COLUMN())),INDIRECT(ADDRESS(($AN1336-1)*3+$AO1336+5,$AP1336+7)))&gt;=1,0,INDIRECT(ADDRESS(($AN1336-1)*3+$AO1336+5,$AP1336+7)))))</f>
        <v>0</v>
      </c>
      <c r="AR1336" s="468">
        <f ca="1">COUNTIF(INDIRECT("H"&amp;(ROW()+12*(($AN1336-1)*3+$AO1336)-ROW())/12+5):INDIRECT("S"&amp;(ROW()+12*(($AN1336-1)*3+$AO1336)-ROW())/12+5),AQ1336)</f>
        <v>0</v>
      </c>
      <c r="AS1336" s="476">
        <f ca="1">IF($AP1336=1,IF(INDIRECT(ADDRESS(($AN1336-1)*3+$AO1336+5,$AP1336+20))="",0,INDIRECT(ADDRESS(($AN1336-1)*3+$AO1336+5,$AP1336+20))),IF(INDIRECT(ADDRESS(($AN1336-1)*3+$AO1336+5,$AP1336+20))="",0,IF(COUNTIF(INDIRECT(ADDRESS(($AN1336-1)*36+($AO1336-1)*12+6,COLUMN())):INDIRECT(ADDRESS(($AN1336-1)*36+($AO1336-1)*12+$AP1336+4,COLUMN())),INDIRECT(ADDRESS(($AN1336-1)*3+$AO1336+5,$AP1336+20)))&gt;=1,0,INDIRECT(ADDRESS(($AN1336-1)*3+$AO1336+5,$AP1336+20)))))</f>
        <v>0</v>
      </c>
      <c r="AT1336" s="468">
        <f ca="1">COUNTIF(INDIRECT("U"&amp;(ROW()+12*(($AN1336-1)*3+$AO1336)-ROW())/12+5):INDIRECT("AF"&amp;(ROW()+12*(($AN1336-1)*3+$AO1336)-ROW())/12+5),AS1336)</f>
        <v>0</v>
      </c>
      <c r="AU1336" s="468">
        <f ca="1">IF(AND(AQ1336+AS1336&gt;0,AR1336+AT1336&gt;0),COUNTIF(AU$6:AU1335,"&gt;0")+1,0)</f>
        <v>0</v>
      </c>
    </row>
    <row r="1337" spans="40:47" x14ac:dyDescent="0.15">
      <c r="AN1337" s="468">
        <v>37</v>
      </c>
      <c r="AO1337" s="468">
        <v>3</v>
      </c>
      <c r="AP1337" s="468">
        <v>12</v>
      </c>
      <c r="AQ1337" s="476">
        <f ca="1">IF($AP1337=1,IF(INDIRECT(ADDRESS(($AN1337-1)*3+$AO1337+5,$AP1337+7))="",0,INDIRECT(ADDRESS(($AN1337-1)*3+$AO1337+5,$AP1337+7))),IF(INDIRECT(ADDRESS(($AN1337-1)*3+$AO1337+5,$AP1337+7))="",0,IF(COUNTIF(INDIRECT(ADDRESS(($AN1337-1)*36+($AO1337-1)*12+6,COLUMN())):INDIRECT(ADDRESS(($AN1337-1)*36+($AO1337-1)*12+$AP1337+4,COLUMN())),INDIRECT(ADDRESS(($AN1337-1)*3+$AO1337+5,$AP1337+7)))&gt;=1,0,INDIRECT(ADDRESS(($AN1337-1)*3+$AO1337+5,$AP1337+7)))))</f>
        <v>0</v>
      </c>
      <c r="AR1337" s="468">
        <f ca="1">COUNTIF(INDIRECT("H"&amp;(ROW()+12*(($AN1337-1)*3+$AO1337)-ROW())/12+5):INDIRECT("S"&amp;(ROW()+12*(($AN1337-1)*3+$AO1337)-ROW())/12+5),AQ1337)</f>
        <v>0</v>
      </c>
      <c r="AS1337" s="476">
        <f ca="1">IF($AP1337=1,IF(INDIRECT(ADDRESS(($AN1337-1)*3+$AO1337+5,$AP1337+20))="",0,INDIRECT(ADDRESS(($AN1337-1)*3+$AO1337+5,$AP1337+20))),IF(INDIRECT(ADDRESS(($AN1337-1)*3+$AO1337+5,$AP1337+20))="",0,IF(COUNTIF(INDIRECT(ADDRESS(($AN1337-1)*36+($AO1337-1)*12+6,COLUMN())):INDIRECT(ADDRESS(($AN1337-1)*36+($AO1337-1)*12+$AP1337+4,COLUMN())),INDIRECT(ADDRESS(($AN1337-1)*3+$AO1337+5,$AP1337+20)))&gt;=1,0,INDIRECT(ADDRESS(($AN1337-1)*3+$AO1337+5,$AP1337+20)))))</f>
        <v>0</v>
      </c>
      <c r="AT1337" s="468">
        <f ca="1">COUNTIF(INDIRECT("U"&amp;(ROW()+12*(($AN1337-1)*3+$AO1337)-ROW())/12+5):INDIRECT("AF"&amp;(ROW()+12*(($AN1337-1)*3+$AO1337)-ROW())/12+5),AS1337)</f>
        <v>0</v>
      </c>
      <c r="AU1337" s="468">
        <f ca="1">IF(AND(AQ1337+AS1337&gt;0,AR1337+AT1337&gt;0),COUNTIF(AU$6:AU1336,"&gt;0")+1,0)</f>
        <v>0</v>
      </c>
    </row>
    <row r="1338" spans="40:47" x14ac:dyDescent="0.15">
      <c r="AN1338" s="468">
        <v>38</v>
      </c>
      <c r="AO1338" s="468">
        <v>1</v>
      </c>
      <c r="AP1338" s="468">
        <v>1</v>
      </c>
      <c r="AQ1338" s="476">
        <f ca="1">IF($AP1338=1,IF(INDIRECT(ADDRESS(($AN1338-1)*3+$AO1338+5,$AP1338+7))="",0,INDIRECT(ADDRESS(($AN1338-1)*3+$AO1338+5,$AP1338+7))),IF(INDIRECT(ADDRESS(($AN1338-1)*3+$AO1338+5,$AP1338+7))="",0,IF(COUNTIF(INDIRECT(ADDRESS(($AN1338-1)*36+($AO1338-1)*12+6,COLUMN())):INDIRECT(ADDRESS(($AN1338-1)*36+($AO1338-1)*12+$AP1338+4,COLUMN())),INDIRECT(ADDRESS(($AN1338-1)*3+$AO1338+5,$AP1338+7)))&gt;=1,0,INDIRECT(ADDRESS(($AN1338-1)*3+$AO1338+5,$AP1338+7)))))</f>
        <v>0</v>
      </c>
      <c r="AR1338" s="468">
        <f ca="1">COUNTIF(INDIRECT("H"&amp;(ROW()+12*(($AN1338-1)*3+$AO1338)-ROW())/12+5):INDIRECT("S"&amp;(ROW()+12*(($AN1338-1)*3+$AO1338)-ROW())/12+5),AQ1338)</f>
        <v>0</v>
      </c>
      <c r="AS1338" s="476">
        <f ca="1">IF($AP1338=1,IF(INDIRECT(ADDRESS(($AN1338-1)*3+$AO1338+5,$AP1338+20))="",0,INDIRECT(ADDRESS(($AN1338-1)*3+$AO1338+5,$AP1338+20))),IF(INDIRECT(ADDRESS(($AN1338-1)*3+$AO1338+5,$AP1338+20))="",0,IF(COUNTIF(INDIRECT(ADDRESS(($AN1338-1)*36+($AO1338-1)*12+6,COLUMN())):INDIRECT(ADDRESS(($AN1338-1)*36+($AO1338-1)*12+$AP1338+4,COLUMN())),INDIRECT(ADDRESS(($AN1338-1)*3+$AO1338+5,$AP1338+20)))&gt;=1,0,INDIRECT(ADDRESS(($AN1338-1)*3+$AO1338+5,$AP1338+20)))))</f>
        <v>0</v>
      </c>
      <c r="AT1338" s="468">
        <f ca="1">COUNTIF(INDIRECT("U"&amp;(ROW()+12*(($AN1338-1)*3+$AO1338)-ROW())/12+5):INDIRECT("AF"&amp;(ROW()+12*(($AN1338-1)*3+$AO1338)-ROW())/12+5),AS1338)</f>
        <v>0</v>
      </c>
      <c r="AU1338" s="468">
        <f ca="1">IF(AND(AQ1338+AS1338&gt;0,AR1338+AT1338&gt;0),COUNTIF(AU$6:AU1337,"&gt;0")+1,0)</f>
        <v>0</v>
      </c>
    </row>
    <row r="1339" spans="40:47" x14ac:dyDescent="0.15">
      <c r="AN1339" s="468">
        <v>38</v>
      </c>
      <c r="AO1339" s="468">
        <v>1</v>
      </c>
      <c r="AP1339" s="468">
        <v>2</v>
      </c>
      <c r="AQ1339" s="476">
        <f ca="1">IF($AP1339=1,IF(INDIRECT(ADDRESS(($AN1339-1)*3+$AO1339+5,$AP1339+7))="",0,INDIRECT(ADDRESS(($AN1339-1)*3+$AO1339+5,$AP1339+7))),IF(INDIRECT(ADDRESS(($AN1339-1)*3+$AO1339+5,$AP1339+7))="",0,IF(COUNTIF(INDIRECT(ADDRESS(($AN1339-1)*36+($AO1339-1)*12+6,COLUMN())):INDIRECT(ADDRESS(($AN1339-1)*36+($AO1339-1)*12+$AP1339+4,COLUMN())),INDIRECT(ADDRESS(($AN1339-1)*3+$AO1339+5,$AP1339+7)))&gt;=1,0,INDIRECT(ADDRESS(($AN1339-1)*3+$AO1339+5,$AP1339+7)))))</f>
        <v>0</v>
      </c>
      <c r="AR1339" s="468">
        <f ca="1">COUNTIF(INDIRECT("H"&amp;(ROW()+12*(($AN1339-1)*3+$AO1339)-ROW())/12+5):INDIRECT("S"&amp;(ROW()+12*(($AN1339-1)*3+$AO1339)-ROW())/12+5),AQ1339)</f>
        <v>0</v>
      </c>
      <c r="AS1339" s="476">
        <f ca="1">IF($AP1339=1,IF(INDIRECT(ADDRESS(($AN1339-1)*3+$AO1339+5,$AP1339+20))="",0,INDIRECT(ADDRESS(($AN1339-1)*3+$AO1339+5,$AP1339+20))),IF(INDIRECT(ADDRESS(($AN1339-1)*3+$AO1339+5,$AP1339+20))="",0,IF(COUNTIF(INDIRECT(ADDRESS(($AN1339-1)*36+($AO1339-1)*12+6,COLUMN())):INDIRECT(ADDRESS(($AN1339-1)*36+($AO1339-1)*12+$AP1339+4,COLUMN())),INDIRECT(ADDRESS(($AN1339-1)*3+$AO1339+5,$AP1339+20)))&gt;=1,0,INDIRECT(ADDRESS(($AN1339-1)*3+$AO1339+5,$AP1339+20)))))</f>
        <v>0</v>
      </c>
      <c r="AT1339" s="468">
        <f ca="1">COUNTIF(INDIRECT("U"&amp;(ROW()+12*(($AN1339-1)*3+$AO1339)-ROW())/12+5):INDIRECT("AF"&amp;(ROW()+12*(($AN1339-1)*3+$AO1339)-ROW())/12+5),AS1339)</f>
        <v>0</v>
      </c>
      <c r="AU1339" s="468">
        <f ca="1">IF(AND(AQ1339+AS1339&gt;0,AR1339+AT1339&gt;0),COUNTIF(AU$6:AU1338,"&gt;0")+1,0)</f>
        <v>0</v>
      </c>
    </row>
    <row r="1340" spans="40:47" x14ac:dyDescent="0.15">
      <c r="AN1340" s="468">
        <v>38</v>
      </c>
      <c r="AO1340" s="468">
        <v>1</v>
      </c>
      <c r="AP1340" s="468">
        <v>3</v>
      </c>
      <c r="AQ1340" s="476">
        <f ca="1">IF($AP1340=1,IF(INDIRECT(ADDRESS(($AN1340-1)*3+$AO1340+5,$AP1340+7))="",0,INDIRECT(ADDRESS(($AN1340-1)*3+$AO1340+5,$AP1340+7))),IF(INDIRECT(ADDRESS(($AN1340-1)*3+$AO1340+5,$AP1340+7))="",0,IF(COUNTIF(INDIRECT(ADDRESS(($AN1340-1)*36+($AO1340-1)*12+6,COLUMN())):INDIRECT(ADDRESS(($AN1340-1)*36+($AO1340-1)*12+$AP1340+4,COLUMN())),INDIRECT(ADDRESS(($AN1340-1)*3+$AO1340+5,$AP1340+7)))&gt;=1,0,INDIRECT(ADDRESS(($AN1340-1)*3+$AO1340+5,$AP1340+7)))))</f>
        <v>0</v>
      </c>
      <c r="AR1340" s="468">
        <f ca="1">COUNTIF(INDIRECT("H"&amp;(ROW()+12*(($AN1340-1)*3+$AO1340)-ROW())/12+5):INDIRECT("S"&amp;(ROW()+12*(($AN1340-1)*3+$AO1340)-ROW())/12+5),AQ1340)</f>
        <v>0</v>
      </c>
      <c r="AS1340" s="476">
        <f ca="1">IF($AP1340=1,IF(INDIRECT(ADDRESS(($AN1340-1)*3+$AO1340+5,$AP1340+20))="",0,INDIRECT(ADDRESS(($AN1340-1)*3+$AO1340+5,$AP1340+20))),IF(INDIRECT(ADDRESS(($AN1340-1)*3+$AO1340+5,$AP1340+20))="",0,IF(COUNTIF(INDIRECT(ADDRESS(($AN1340-1)*36+($AO1340-1)*12+6,COLUMN())):INDIRECT(ADDRESS(($AN1340-1)*36+($AO1340-1)*12+$AP1340+4,COLUMN())),INDIRECT(ADDRESS(($AN1340-1)*3+$AO1340+5,$AP1340+20)))&gt;=1,0,INDIRECT(ADDRESS(($AN1340-1)*3+$AO1340+5,$AP1340+20)))))</f>
        <v>0</v>
      </c>
      <c r="AT1340" s="468">
        <f ca="1">COUNTIF(INDIRECT("U"&amp;(ROW()+12*(($AN1340-1)*3+$AO1340)-ROW())/12+5):INDIRECT("AF"&amp;(ROW()+12*(($AN1340-1)*3+$AO1340)-ROW())/12+5),AS1340)</f>
        <v>0</v>
      </c>
      <c r="AU1340" s="468">
        <f ca="1">IF(AND(AQ1340+AS1340&gt;0,AR1340+AT1340&gt;0),COUNTIF(AU$6:AU1339,"&gt;0")+1,0)</f>
        <v>0</v>
      </c>
    </row>
    <row r="1341" spans="40:47" x14ac:dyDescent="0.15">
      <c r="AN1341" s="468">
        <v>38</v>
      </c>
      <c r="AO1341" s="468">
        <v>1</v>
      </c>
      <c r="AP1341" s="468">
        <v>4</v>
      </c>
      <c r="AQ1341" s="476">
        <f ca="1">IF($AP1341=1,IF(INDIRECT(ADDRESS(($AN1341-1)*3+$AO1341+5,$AP1341+7))="",0,INDIRECT(ADDRESS(($AN1341-1)*3+$AO1341+5,$AP1341+7))),IF(INDIRECT(ADDRESS(($AN1341-1)*3+$AO1341+5,$AP1341+7))="",0,IF(COUNTIF(INDIRECT(ADDRESS(($AN1341-1)*36+($AO1341-1)*12+6,COLUMN())):INDIRECT(ADDRESS(($AN1341-1)*36+($AO1341-1)*12+$AP1341+4,COLUMN())),INDIRECT(ADDRESS(($AN1341-1)*3+$AO1341+5,$AP1341+7)))&gt;=1,0,INDIRECT(ADDRESS(($AN1341-1)*3+$AO1341+5,$AP1341+7)))))</f>
        <v>0</v>
      </c>
      <c r="AR1341" s="468">
        <f ca="1">COUNTIF(INDIRECT("H"&amp;(ROW()+12*(($AN1341-1)*3+$AO1341)-ROW())/12+5):INDIRECT("S"&amp;(ROW()+12*(($AN1341-1)*3+$AO1341)-ROW())/12+5),AQ1341)</f>
        <v>0</v>
      </c>
      <c r="AS1341" s="476">
        <f ca="1">IF($AP1341=1,IF(INDIRECT(ADDRESS(($AN1341-1)*3+$AO1341+5,$AP1341+20))="",0,INDIRECT(ADDRESS(($AN1341-1)*3+$AO1341+5,$AP1341+20))),IF(INDIRECT(ADDRESS(($AN1341-1)*3+$AO1341+5,$AP1341+20))="",0,IF(COUNTIF(INDIRECT(ADDRESS(($AN1341-1)*36+($AO1341-1)*12+6,COLUMN())):INDIRECT(ADDRESS(($AN1341-1)*36+($AO1341-1)*12+$AP1341+4,COLUMN())),INDIRECT(ADDRESS(($AN1341-1)*3+$AO1341+5,$AP1341+20)))&gt;=1,0,INDIRECT(ADDRESS(($AN1341-1)*3+$AO1341+5,$AP1341+20)))))</f>
        <v>0</v>
      </c>
      <c r="AT1341" s="468">
        <f ca="1">COUNTIF(INDIRECT("U"&amp;(ROW()+12*(($AN1341-1)*3+$AO1341)-ROW())/12+5):INDIRECT("AF"&amp;(ROW()+12*(($AN1341-1)*3+$AO1341)-ROW())/12+5),AS1341)</f>
        <v>0</v>
      </c>
      <c r="AU1341" s="468">
        <f ca="1">IF(AND(AQ1341+AS1341&gt;0,AR1341+AT1341&gt;0),COUNTIF(AU$6:AU1340,"&gt;0")+1,0)</f>
        <v>0</v>
      </c>
    </row>
    <row r="1342" spans="40:47" x14ac:dyDescent="0.15">
      <c r="AN1342" s="468">
        <v>38</v>
      </c>
      <c r="AO1342" s="468">
        <v>1</v>
      </c>
      <c r="AP1342" s="468">
        <v>5</v>
      </c>
      <c r="AQ1342" s="476">
        <f ca="1">IF($AP1342=1,IF(INDIRECT(ADDRESS(($AN1342-1)*3+$AO1342+5,$AP1342+7))="",0,INDIRECT(ADDRESS(($AN1342-1)*3+$AO1342+5,$AP1342+7))),IF(INDIRECT(ADDRESS(($AN1342-1)*3+$AO1342+5,$AP1342+7))="",0,IF(COUNTIF(INDIRECT(ADDRESS(($AN1342-1)*36+($AO1342-1)*12+6,COLUMN())):INDIRECT(ADDRESS(($AN1342-1)*36+($AO1342-1)*12+$AP1342+4,COLUMN())),INDIRECT(ADDRESS(($AN1342-1)*3+$AO1342+5,$AP1342+7)))&gt;=1,0,INDIRECT(ADDRESS(($AN1342-1)*3+$AO1342+5,$AP1342+7)))))</f>
        <v>0</v>
      </c>
      <c r="AR1342" s="468">
        <f ca="1">COUNTIF(INDIRECT("H"&amp;(ROW()+12*(($AN1342-1)*3+$AO1342)-ROW())/12+5):INDIRECT("S"&amp;(ROW()+12*(($AN1342-1)*3+$AO1342)-ROW())/12+5),AQ1342)</f>
        <v>0</v>
      </c>
      <c r="AS1342" s="476">
        <f ca="1">IF($AP1342=1,IF(INDIRECT(ADDRESS(($AN1342-1)*3+$AO1342+5,$AP1342+20))="",0,INDIRECT(ADDRESS(($AN1342-1)*3+$AO1342+5,$AP1342+20))),IF(INDIRECT(ADDRESS(($AN1342-1)*3+$AO1342+5,$AP1342+20))="",0,IF(COUNTIF(INDIRECT(ADDRESS(($AN1342-1)*36+($AO1342-1)*12+6,COLUMN())):INDIRECT(ADDRESS(($AN1342-1)*36+($AO1342-1)*12+$AP1342+4,COLUMN())),INDIRECT(ADDRESS(($AN1342-1)*3+$AO1342+5,$AP1342+20)))&gt;=1,0,INDIRECT(ADDRESS(($AN1342-1)*3+$AO1342+5,$AP1342+20)))))</f>
        <v>0</v>
      </c>
      <c r="AT1342" s="468">
        <f ca="1">COUNTIF(INDIRECT("U"&amp;(ROW()+12*(($AN1342-1)*3+$AO1342)-ROW())/12+5):INDIRECT("AF"&amp;(ROW()+12*(($AN1342-1)*3+$AO1342)-ROW())/12+5),AS1342)</f>
        <v>0</v>
      </c>
      <c r="AU1342" s="468">
        <f ca="1">IF(AND(AQ1342+AS1342&gt;0,AR1342+AT1342&gt;0),COUNTIF(AU$6:AU1341,"&gt;0")+1,0)</f>
        <v>0</v>
      </c>
    </row>
    <row r="1343" spans="40:47" x14ac:dyDescent="0.15">
      <c r="AN1343" s="468">
        <v>38</v>
      </c>
      <c r="AO1343" s="468">
        <v>1</v>
      </c>
      <c r="AP1343" s="468">
        <v>6</v>
      </c>
      <c r="AQ1343" s="476">
        <f ca="1">IF($AP1343=1,IF(INDIRECT(ADDRESS(($AN1343-1)*3+$AO1343+5,$AP1343+7))="",0,INDIRECT(ADDRESS(($AN1343-1)*3+$AO1343+5,$AP1343+7))),IF(INDIRECT(ADDRESS(($AN1343-1)*3+$AO1343+5,$AP1343+7))="",0,IF(COUNTIF(INDIRECT(ADDRESS(($AN1343-1)*36+($AO1343-1)*12+6,COLUMN())):INDIRECT(ADDRESS(($AN1343-1)*36+($AO1343-1)*12+$AP1343+4,COLUMN())),INDIRECT(ADDRESS(($AN1343-1)*3+$AO1343+5,$AP1343+7)))&gt;=1,0,INDIRECT(ADDRESS(($AN1343-1)*3+$AO1343+5,$AP1343+7)))))</f>
        <v>0</v>
      </c>
      <c r="AR1343" s="468">
        <f ca="1">COUNTIF(INDIRECT("H"&amp;(ROW()+12*(($AN1343-1)*3+$AO1343)-ROW())/12+5):INDIRECT("S"&amp;(ROW()+12*(($AN1343-1)*3+$AO1343)-ROW())/12+5),AQ1343)</f>
        <v>0</v>
      </c>
      <c r="AS1343" s="476">
        <f ca="1">IF($AP1343=1,IF(INDIRECT(ADDRESS(($AN1343-1)*3+$AO1343+5,$AP1343+20))="",0,INDIRECT(ADDRESS(($AN1343-1)*3+$AO1343+5,$AP1343+20))),IF(INDIRECT(ADDRESS(($AN1343-1)*3+$AO1343+5,$AP1343+20))="",0,IF(COUNTIF(INDIRECT(ADDRESS(($AN1343-1)*36+($AO1343-1)*12+6,COLUMN())):INDIRECT(ADDRESS(($AN1343-1)*36+($AO1343-1)*12+$AP1343+4,COLUMN())),INDIRECT(ADDRESS(($AN1343-1)*3+$AO1343+5,$AP1343+20)))&gt;=1,0,INDIRECT(ADDRESS(($AN1343-1)*3+$AO1343+5,$AP1343+20)))))</f>
        <v>0</v>
      </c>
      <c r="AT1343" s="468">
        <f ca="1">COUNTIF(INDIRECT("U"&amp;(ROW()+12*(($AN1343-1)*3+$AO1343)-ROW())/12+5):INDIRECT("AF"&amp;(ROW()+12*(($AN1343-1)*3+$AO1343)-ROW())/12+5),AS1343)</f>
        <v>0</v>
      </c>
      <c r="AU1343" s="468">
        <f ca="1">IF(AND(AQ1343+AS1343&gt;0,AR1343+AT1343&gt;0),COUNTIF(AU$6:AU1342,"&gt;0")+1,0)</f>
        <v>0</v>
      </c>
    </row>
    <row r="1344" spans="40:47" x14ac:dyDescent="0.15">
      <c r="AN1344" s="468">
        <v>38</v>
      </c>
      <c r="AO1344" s="468">
        <v>1</v>
      </c>
      <c r="AP1344" s="468">
        <v>7</v>
      </c>
      <c r="AQ1344" s="476">
        <f ca="1">IF($AP1344=1,IF(INDIRECT(ADDRESS(($AN1344-1)*3+$AO1344+5,$AP1344+7))="",0,INDIRECT(ADDRESS(($AN1344-1)*3+$AO1344+5,$AP1344+7))),IF(INDIRECT(ADDRESS(($AN1344-1)*3+$AO1344+5,$AP1344+7))="",0,IF(COUNTIF(INDIRECT(ADDRESS(($AN1344-1)*36+($AO1344-1)*12+6,COLUMN())):INDIRECT(ADDRESS(($AN1344-1)*36+($AO1344-1)*12+$AP1344+4,COLUMN())),INDIRECT(ADDRESS(($AN1344-1)*3+$AO1344+5,$AP1344+7)))&gt;=1,0,INDIRECT(ADDRESS(($AN1344-1)*3+$AO1344+5,$AP1344+7)))))</f>
        <v>0</v>
      </c>
      <c r="AR1344" s="468">
        <f ca="1">COUNTIF(INDIRECT("H"&amp;(ROW()+12*(($AN1344-1)*3+$AO1344)-ROW())/12+5):INDIRECT("S"&amp;(ROW()+12*(($AN1344-1)*3+$AO1344)-ROW())/12+5),AQ1344)</f>
        <v>0</v>
      </c>
      <c r="AS1344" s="476">
        <f ca="1">IF($AP1344=1,IF(INDIRECT(ADDRESS(($AN1344-1)*3+$AO1344+5,$AP1344+20))="",0,INDIRECT(ADDRESS(($AN1344-1)*3+$AO1344+5,$AP1344+20))),IF(INDIRECT(ADDRESS(($AN1344-1)*3+$AO1344+5,$AP1344+20))="",0,IF(COUNTIF(INDIRECT(ADDRESS(($AN1344-1)*36+($AO1344-1)*12+6,COLUMN())):INDIRECT(ADDRESS(($AN1344-1)*36+($AO1344-1)*12+$AP1344+4,COLUMN())),INDIRECT(ADDRESS(($AN1344-1)*3+$AO1344+5,$AP1344+20)))&gt;=1,0,INDIRECT(ADDRESS(($AN1344-1)*3+$AO1344+5,$AP1344+20)))))</f>
        <v>0</v>
      </c>
      <c r="AT1344" s="468">
        <f ca="1">COUNTIF(INDIRECT("U"&amp;(ROW()+12*(($AN1344-1)*3+$AO1344)-ROW())/12+5):INDIRECT("AF"&amp;(ROW()+12*(($AN1344-1)*3+$AO1344)-ROW())/12+5),AS1344)</f>
        <v>0</v>
      </c>
      <c r="AU1344" s="468">
        <f ca="1">IF(AND(AQ1344+AS1344&gt;0,AR1344+AT1344&gt;0),COUNTIF(AU$6:AU1343,"&gt;0")+1,0)</f>
        <v>0</v>
      </c>
    </row>
    <row r="1345" spans="40:47" x14ac:dyDescent="0.15">
      <c r="AN1345" s="468">
        <v>38</v>
      </c>
      <c r="AO1345" s="468">
        <v>1</v>
      </c>
      <c r="AP1345" s="468">
        <v>8</v>
      </c>
      <c r="AQ1345" s="476">
        <f ca="1">IF($AP1345=1,IF(INDIRECT(ADDRESS(($AN1345-1)*3+$AO1345+5,$AP1345+7))="",0,INDIRECT(ADDRESS(($AN1345-1)*3+$AO1345+5,$AP1345+7))),IF(INDIRECT(ADDRESS(($AN1345-1)*3+$AO1345+5,$AP1345+7))="",0,IF(COUNTIF(INDIRECT(ADDRESS(($AN1345-1)*36+($AO1345-1)*12+6,COLUMN())):INDIRECT(ADDRESS(($AN1345-1)*36+($AO1345-1)*12+$AP1345+4,COLUMN())),INDIRECT(ADDRESS(($AN1345-1)*3+$AO1345+5,$AP1345+7)))&gt;=1,0,INDIRECT(ADDRESS(($AN1345-1)*3+$AO1345+5,$AP1345+7)))))</f>
        <v>0</v>
      </c>
      <c r="AR1345" s="468">
        <f ca="1">COUNTIF(INDIRECT("H"&amp;(ROW()+12*(($AN1345-1)*3+$AO1345)-ROW())/12+5):INDIRECT("S"&amp;(ROW()+12*(($AN1345-1)*3+$AO1345)-ROW())/12+5),AQ1345)</f>
        <v>0</v>
      </c>
      <c r="AS1345" s="476">
        <f ca="1">IF($AP1345=1,IF(INDIRECT(ADDRESS(($AN1345-1)*3+$AO1345+5,$AP1345+20))="",0,INDIRECT(ADDRESS(($AN1345-1)*3+$AO1345+5,$AP1345+20))),IF(INDIRECT(ADDRESS(($AN1345-1)*3+$AO1345+5,$AP1345+20))="",0,IF(COUNTIF(INDIRECT(ADDRESS(($AN1345-1)*36+($AO1345-1)*12+6,COLUMN())):INDIRECT(ADDRESS(($AN1345-1)*36+($AO1345-1)*12+$AP1345+4,COLUMN())),INDIRECT(ADDRESS(($AN1345-1)*3+$AO1345+5,$AP1345+20)))&gt;=1,0,INDIRECT(ADDRESS(($AN1345-1)*3+$AO1345+5,$AP1345+20)))))</f>
        <v>0</v>
      </c>
      <c r="AT1345" s="468">
        <f ca="1">COUNTIF(INDIRECT("U"&amp;(ROW()+12*(($AN1345-1)*3+$AO1345)-ROW())/12+5):INDIRECT("AF"&amp;(ROW()+12*(($AN1345-1)*3+$AO1345)-ROW())/12+5),AS1345)</f>
        <v>0</v>
      </c>
      <c r="AU1345" s="468">
        <f ca="1">IF(AND(AQ1345+AS1345&gt;0,AR1345+AT1345&gt;0),COUNTIF(AU$6:AU1344,"&gt;0")+1,0)</f>
        <v>0</v>
      </c>
    </row>
    <row r="1346" spans="40:47" x14ac:dyDescent="0.15">
      <c r="AN1346" s="468">
        <v>38</v>
      </c>
      <c r="AO1346" s="468">
        <v>1</v>
      </c>
      <c r="AP1346" s="468">
        <v>9</v>
      </c>
      <c r="AQ1346" s="476">
        <f ca="1">IF($AP1346=1,IF(INDIRECT(ADDRESS(($AN1346-1)*3+$AO1346+5,$AP1346+7))="",0,INDIRECT(ADDRESS(($AN1346-1)*3+$AO1346+5,$AP1346+7))),IF(INDIRECT(ADDRESS(($AN1346-1)*3+$AO1346+5,$AP1346+7))="",0,IF(COUNTIF(INDIRECT(ADDRESS(($AN1346-1)*36+($AO1346-1)*12+6,COLUMN())):INDIRECT(ADDRESS(($AN1346-1)*36+($AO1346-1)*12+$AP1346+4,COLUMN())),INDIRECT(ADDRESS(($AN1346-1)*3+$AO1346+5,$AP1346+7)))&gt;=1,0,INDIRECT(ADDRESS(($AN1346-1)*3+$AO1346+5,$AP1346+7)))))</f>
        <v>0</v>
      </c>
      <c r="AR1346" s="468">
        <f ca="1">COUNTIF(INDIRECT("H"&amp;(ROW()+12*(($AN1346-1)*3+$AO1346)-ROW())/12+5):INDIRECT("S"&amp;(ROW()+12*(($AN1346-1)*3+$AO1346)-ROW())/12+5),AQ1346)</f>
        <v>0</v>
      </c>
      <c r="AS1346" s="476">
        <f ca="1">IF($AP1346=1,IF(INDIRECT(ADDRESS(($AN1346-1)*3+$AO1346+5,$AP1346+20))="",0,INDIRECT(ADDRESS(($AN1346-1)*3+$AO1346+5,$AP1346+20))),IF(INDIRECT(ADDRESS(($AN1346-1)*3+$AO1346+5,$AP1346+20))="",0,IF(COUNTIF(INDIRECT(ADDRESS(($AN1346-1)*36+($AO1346-1)*12+6,COLUMN())):INDIRECT(ADDRESS(($AN1346-1)*36+($AO1346-1)*12+$AP1346+4,COLUMN())),INDIRECT(ADDRESS(($AN1346-1)*3+$AO1346+5,$AP1346+20)))&gt;=1,0,INDIRECT(ADDRESS(($AN1346-1)*3+$AO1346+5,$AP1346+20)))))</f>
        <v>0</v>
      </c>
      <c r="AT1346" s="468">
        <f ca="1">COUNTIF(INDIRECT("U"&amp;(ROW()+12*(($AN1346-1)*3+$AO1346)-ROW())/12+5):INDIRECT("AF"&amp;(ROW()+12*(($AN1346-1)*3+$AO1346)-ROW())/12+5),AS1346)</f>
        <v>0</v>
      </c>
      <c r="AU1346" s="468">
        <f ca="1">IF(AND(AQ1346+AS1346&gt;0,AR1346+AT1346&gt;0),COUNTIF(AU$6:AU1345,"&gt;0")+1,0)</f>
        <v>0</v>
      </c>
    </row>
    <row r="1347" spans="40:47" x14ac:dyDescent="0.15">
      <c r="AN1347" s="468">
        <v>38</v>
      </c>
      <c r="AO1347" s="468">
        <v>1</v>
      </c>
      <c r="AP1347" s="468">
        <v>10</v>
      </c>
      <c r="AQ1347" s="476">
        <f ca="1">IF($AP1347=1,IF(INDIRECT(ADDRESS(($AN1347-1)*3+$AO1347+5,$AP1347+7))="",0,INDIRECT(ADDRESS(($AN1347-1)*3+$AO1347+5,$AP1347+7))),IF(INDIRECT(ADDRESS(($AN1347-1)*3+$AO1347+5,$AP1347+7))="",0,IF(COUNTIF(INDIRECT(ADDRESS(($AN1347-1)*36+($AO1347-1)*12+6,COLUMN())):INDIRECT(ADDRESS(($AN1347-1)*36+($AO1347-1)*12+$AP1347+4,COLUMN())),INDIRECT(ADDRESS(($AN1347-1)*3+$AO1347+5,$AP1347+7)))&gt;=1,0,INDIRECT(ADDRESS(($AN1347-1)*3+$AO1347+5,$AP1347+7)))))</f>
        <v>0</v>
      </c>
      <c r="AR1347" s="468">
        <f ca="1">COUNTIF(INDIRECT("H"&amp;(ROW()+12*(($AN1347-1)*3+$AO1347)-ROW())/12+5):INDIRECT("S"&amp;(ROW()+12*(($AN1347-1)*3+$AO1347)-ROW())/12+5),AQ1347)</f>
        <v>0</v>
      </c>
      <c r="AS1347" s="476">
        <f ca="1">IF($AP1347=1,IF(INDIRECT(ADDRESS(($AN1347-1)*3+$AO1347+5,$AP1347+20))="",0,INDIRECT(ADDRESS(($AN1347-1)*3+$AO1347+5,$AP1347+20))),IF(INDIRECT(ADDRESS(($AN1347-1)*3+$AO1347+5,$AP1347+20))="",0,IF(COUNTIF(INDIRECT(ADDRESS(($AN1347-1)*36+($AO1347-1)*12+6,COLUMN())):INDIRECT(ADDRESS(($AN1347-1)*36+($AO1347-1)*12+$AP1347+4,COLUMN())),INDIRECT(ADDRESS(($AN1347-1)*3+$AO1347+5,$AP1347+20)))&gt;=1,0,INDIRECT(ADDRESS(($AN1347-1)*3+$AO1347+5,$AP1347+20)))))</f>
        <v>0</v>
      </c>
      <c r="AT1347" s="468">
        <f ca="1">COUNTIF(INDIRECT("U"&amp;(ROW()+12*(($AN1347-1)*3+$AO1347)-ROW())/12+5):INDIRECT("AF"&amp;(ROW()+12*(($AN1347-1)*3+$AO1347)-ROW())/12+5),AS1347)</f>
        <v>0</v>
      </c>
      <c r="AU1347" s="468">
        <f ca="1">IF(AND(AQ1347+AS1347&gt;0,AR1347+AT1347&gt;0),COUNTIF(AU$6:AU1346,"&gt;0")+1,0)</f>
        <v>0</v>
      </c>
    </row>
    <row r="1348" spans="40:47" x14ac:dyDescent="0.15">
      <c r="AN1348" s="468">
        <v>38</v>
      </c>
      <c r="AO1348" s="468">
        <v>1</v>
      </c>
      <c r="AP1348" s="468">
        <v>11</v>
      </c>
      <c r="AQ1348" s="476">
        <f ca="1">IF($AP1348=1,IF(INDIRECT(ADDRESS(($AN1348-1)*3+$AO1348+5,$AP1348+7))="",0,INDIRECT(ADDRESS(($AN1348-1)*3+$AO1348+5,$AP1348+7))),IF(INDIRECT(ADDRESS(($AN1348-1)*3+$AO1348+5,$AP1348+7))="",0,IF(COUNTIF(INDIRECT(ADDRESS(($AN1348-1)*36+($AO1348-1)*12+6,COLUMN())):INDIRECT(ADDRESS(($AN1348-1)*36+($AO1348-1)*12+$AP1348+4,COLUMN())),INDIRECT(ADDRESS(($AN1348-1)*3+$AO1348+5,$AP1348+7)))&gt;=1,0,INDIRECT(ADDRESS(($AN1348-1)*3+$AO1348+5,$AP1348+7)))))</f>
        <v>0</v>
      </c>
      <c r="AR1348" s="468">
        <f ca="1">COUNTIF(INDIRECT("H"&amp;(ROW()+12*(($AN1348-1)*3+$AO1348)-ROW())/12+5):INDIRECT("S"&amp;(ROW()+12*(($AN1348-1)*3+$AO1348)-ROW())/12+5),AQ1348)</f>
        <v>0</v>
      </c>
      <c r="AS1348" s="476">
        <f ca="1">IF($AP1348=1,IF(INDIRECT(ADDRESS(($AN1348-1)*3+$AO1348+5,$AP1348+20))="",0,INDIRECT(ADDRESS(($AN1348-1)*3+$AO1348+5,$AP1348+20))),IF(INDIRECT(ADDRESS(($AN1348-1)*3+$AO1348+5,$AP1348+20))="",0,IF(COUNTIF(INDIRECT(ADDRESS(($AN1348-1)*36+($AO1348-1)*12+6,COLUMN())):INDIRECT(ADDRESS(($AN1348-1)*36+($AO1348-1)*12+$AP1348+4,COLUMN())),INDIRECT(ADDRESS(($AN1348-1)*3+$AO1348+5,$AP1348+20)))&gt;=1,0,INDIRECT(ADDRESS(($AN1348-1)*3+$AO1348+5,$AP1348+20)))))</f>
        <v>0</v>
      </c>
      <c r="AT1348" s="468">
        <f ca="1">COUNTIF(INDIRECT("U"&amp;(ROW()+12*(($AN1348-1)*3+$AO1348)-ROW())/12+5):INDIRECT("AF"&amp;(ROW()+12*(($AN1348-1)*3+$AO1348)-ROW())/12+5),AS1348)</f>
        <v>0</v>
      </c>
      <c r="AU1348" s="468">
        <f ca="1">IF(AND(AQ1348+AS1348&gt;0,AR1348+AT1348&gt;0),COUNTIF(AU$6:AU1347,"&gt;0")+1,0)</f>
        <v>0</v>
      </c>
    </row>
    <row r="1349" spans="40:47" x14ac:dyDescent="0.15">
      <c r="AN1349" s="468">
        <v>38</v>
      </c>
      <c r="AO1349" s="468">
        <v>1</v>
      </c>
      <c r="AP1349" s="468">
        <v>12</v>
      </c>
      <c r="AQ1349" s="476">
        <f ca="1">IF($AP1349=1,IF(INDIRECT(ADDRESS(($AN1349-1)*3+$AO1349+5,$AP1349+7))="",0,INDIRECT(ADDRESS(($AN1349-1)*3+$AO1349+5,$AP1349+7))),IF(INDIRECT(ADDRESS(($AN1349-1)*3+$AO1349+5,$AP1349+7))="",0,IF(COUNTIF(INDIRECT(ADDRESS(($AN1349-1)*36+($AO1349-1)*12+6,COLUMN())):INDIRECT(ADDRESS(($AN1349-1)*36+($AO1349-1)*12+$AP1349+4,COLUMN())),INDIRECT(ADDRESS(($AN1349-1)*3+$AO1349+5,$AP1349+7)))&gt;=1,0,INDIRECT(ADDRESS(($AN1349-1)*3+$AO1349+5,$AP1349+7)))))</f>
        <v>0</v>
      </c>
      <c r="AR1349" s="468">
        <f ca="1">COUNTIF(INDIRECT("H"&amp;(ROW()+12*(($AN1349-1)*3+$AO1349)-ROW())/12+5):INDIRECT("S"&amp;(ROW()+12*(($AN1349-1)*3+$AO1349)-ROW())/12+5),AQ1349)</f>
        <v>0</v>
      </c>
      <c r="AS1349" s="476">
        <f ca="1">IF($AP1349=1,IF(INDIRECT(ADDRESS(($AN1349-1)*3+$AO1349+5,$AP1349+20))="",0,INDIRECT(ADDRESS(($AN1349-1)*3+$AO1349+5,$AP1349+20))),IF(INDIRECT(ADDRESS(($AN1349-1)*3+$AO1349+5,$AP1349+20))="",0,IF(COUNTIF(INDIRECT(ADDRESS(($AN1349-1)*36+($AO1349-1)*12+6,COLUMN())):INDIRECT(ADDRESS(($AN1349-1)*36+($AO1349-1)*12+$AP1349+4,COLUMN())),INDIRECT(ADDRESS(($AN1349-1)*3+$AO1349+5,$AP1349+20)))&gt;=1,0,INDIRECT(ADDRESS(($AN1349-1)*3+$AO1349+5,$AP1349+20)))))</f>
        <v>0</v>
      </c>
      <c r="AT1349" s="468">
        <f ca="1">COUNTIF(INDIRECT("U"&amp;(ROW()+12*(($AN1349-1)*3+$AO1349)-ROW())/12+5):INDIRECT("AF"&amp;(ROW()+12*(($AN1349-1)*3+$AO1349)-ROW())/12+5),AS1349)</f>
        <v>0</v>
      </c>
      <c r="AU1349" s="468">
        <f ca="1">IF(AND(AQ1349+AS1349&gt;0,AR1349+AT1349&gt;0),COUNTIF(AU$6:AU1348,"&gt;0")+1,0)</f>
        <v>0</v>
      </c>
    </row>
    <row r="1350" spans="40:47" x14ac:dyDescent="0.15">
      <c r="AN1350" s="468">
        <v>38</v>
      </c>
      <c r="AO1350" s="468">
        <v>2</v>
      </c>
      <c r="AP1350" s="468">
        <v>1</v>
      </c>
      <c r="AQ1350" s="476">
        <f ca="1">IF($AP1350=1,IF(INDIRECT(ADDRESS(($AN1350-1)*3+$AO1350+5,$AP1350+7))="",0,INDIRECT(ADDRESS(($AN1350-1)*3+$AO1350+5,$AP1350+7))),IF(INDIRECT(ADDRESS(($AN1350-1)*3+$AO1350+5,$AP1350+7))="",0,IF(COUNTIF(INDIRECT(ADDRESS(($AN1350-1)*36+($AO1350-1)*12+6,COLUMN())):INDIRECT(ADDRESS(($AN1350-1)*36+($AO1350-1)*12+$AP1350+4,COLUMN())),INDIRECT(ADDRESS(($AN1350-1)*3+$AO1350+5,$AP1350+7)))&gt;=1,0,INDIRECT(ADDRESS(($AN1350-1)*3+$AO1350+5,$AP1350+7)))))</f>
        <v>0</v>
      </c>
      <c r="AR1350" s="468">
        <f ca="1">COUNTIF(INDIRECT("H"&amp;(ROW()+12*(($AN1350-1)*3+$AO1350)-ROW())/12+5):INDIRECT("S"&amp;(ROW()+12*(($AN1350-1)*3+$AO1350)-ROW())/12+5),AQ1350)</f>
        <v>0</v>
      </c>
      <c r="AS1350" s="476">
        <f ca="1">IF($AP1350=1,IF(INDIRECT(ADDRESS(($AN1350-1)*3+$AO1350+5,$AP1350+20))="",0,INDIRECT(ADDRESS(($AN1350-1)*3+$AO1350+5,$AP1350+20))),IF(INDIRECT(ADDRESS(($AN1350-1)*3+$AO1350+5,$AP1350+20))="",0,IF(COUNTIF(INDIRECT(ADDRESS(($AN1350-1)*36+($AO1350-1)*12+6,COLUMN())):INDIRECT(ADDRESS(($AN1350-1)*36+($AO1350-1)*12+$AP1350+4,COLUMN())),INDIRECT(ADDRESS(($AN1350-1)*3+$AO1350+5,$AP1350+20)))&gt;=1,0,INDIRECT(ADDRESS(($AN1350-1)*3+$AO1350+5,$AP1350+20)))))</f>
        <v>0</v>
      </c>
      <c r="AT1350" s="468">
        <f ca="1">COUNTIF(INDIRECT("U"&amp;(ROW()+12*(($AN1350-1)*3+$AO1350)-ROW())/12+5):INDIRECT("AF"&amp;(ROW()+12*(($AN1350-1)*3+$AO1350)-ROW())/12+5),AS1350)</f>
        <v>0</v>
      </c>
      <c r="AU1350" s="468">
        <f ca="1">IF(AND(AQ1350+AS1350&gt;0,AR1350+AT1350&gt;0),COUNTIF(AU$6:AU1349,"&gt;0")+1,0)</f>
        <v>0</v>
      </c>
    </row>
    <row r="1351" spans="40:47" x14ac:dyDescent="0.15">
      <c r="AN1351" s="468">
        <v>38</v>
      </c>
      <c r="AO1351" s="468">
        <v>2</v>
      </c>
      <c r="AP1351" s="468">
        <v>2</v>
      </c>
      <c r="AQ1351" s="476">
        <f ca="1">IF($AP1351=1,IF(INDIRECT(ADDRESS(($AN1351-1)*3+$AO1351+5,$AP1351+7))="",0,INDIRECT(ADDRESS(($AN1351-1)*3+$AO1351+5,$AP1351+7))),IF(INDIRECT(ADDRESS(($AN1351-1)*3+$AO1351+5,$AP1351+7))="",0,IF(COUNTIF(INDIRECT(ADDRESS(($AN1351-1)*36+($AO1351-1)*12+6,COLUMN())):INDIRECT(ADDRESS(($AN1351-1)*36+($AO1351-1)*12+$AP1351+4,COLUMN())),INDIRECT(ADDRESS(($AN1351-1)*3+$AO1351+5,$AP1351+7)))&gt;=1,0,INDIRECT(ADDRESS(($AN1351-1)*3+$AO1351+5,$AP1351+7)))))</f>
        <v>0</v>
      </c>
      <c r="AR1351" s="468">
        <f ca="1">COUNTIF(INDIRECT("H"&amp;(ROW()+12*(($AN1351-1)*3+$AO1351)-ROW())/12+5):INDIRECT("S"&amp;(ROW()+12*(($AN1351-1)*3+$AO1351)-ROW())/12+5),AQ1351)</f>
        <v>0</v>
      </c>
      <c r="AS1351" s="476">
        <f ca="1">IF($AP1351=1,IF(INDIRECT(ADDRESS(($AN1351-1)*3+$AO1351+5,$AP1351+20))="",0,INDIRECT(ADDRESS(($AN1351-1)*3+$AO1351+5,$AP1351+20))),IF(INDIRECT(ADDRESS(($AN1351-1)*3+$AO1351+5,$AP1351+20))="",0,IF(COUNTIF(INDIRECT(ADDRESS(($AN1351-1)*36+($AO1351-1)*12+6,COLUMN())):INDIRECT(ADDRESS(($AN1351-1)*36+($AO1351-1)*12+$AP1351+4,COLUMN())),INDIRECT(ADDRESS(($AN1351-1)*3+$AO1351+5,$AP1351+20)))&gt;=1,0,INDIRECT(ADDRESS(($AN1351-1)*3+$AO1351+5,$AP1351+20)))))</f>
        <v>0</v>
      </c>
      <c r="AT1351" s="468">
        <f ca="1">COUNTIF(INDIRECT("U"&amp;(ROW()+12*(($AN1351-1)*3+$AO1351)-ROW())/12+5):INDIRECT("AF"&amp;(ROW()+12*(($AN1351-1)*3+$AO1351)-ROW())/12+5),AS1351)</f>
        <v>0</v>
      </c>
      <c r="AU1351" s="468">
        <f ca="1">IF(AND(AQ1351+AS1351&gt;0,AR1351+AT1351&gt;0),COUNTIF(AU$6:AU1350,"&gt;0")+1,0)</f>
        <v>0</v>
      </c>
    </row>
    <row r="1352" spans="40:47" x14ac:dyDescent="0.15">
      <c r="AN1352" s="468">
        <v>38</v>
      </c>
      <c r="AO1352" s="468">
        <v>2</v>
      </c>
      <c r="AP1352" s="468">
        <v>3</v>
      </c>
      <c r="AQ1352" s="476">
        <f ca="1">IF($AP1352=1,IF(INDIRECT(ADDRESS(($AN1352-1)*3+$AO1352+5,$AP1352+7))="",0,INDIRECT(ADDRESS(($AN1352-1)*3+$AO1352+5,$AP1352+7))),IF(INDIRECT(ADDRESS(($AN1352-1)*3+$AO1352+5,$AP1352+7))="",0,IF(COUNTIF(INDIRECT(ADDRESS(($AN1352-1)*36+($AO1352-1)*12+6,COLUMN())):INDIRECT(ADDRESS(($AN1352-1)*36+($AO1352-1)*12+$AP1352+4,COLUMN())),INDIRECT(ADDRESS(($AN1352-1)*3+$AO1352+5,$AP1352+7)))&gt;=1,0,INDIRECT(ADDRESS(($AN1352-1)*3+$AO1352+5,$AP1352+7)))))</f>
        <v>0</v>
      </c>
      <c r="AR1352" s="468">
        <f ca="1">COUNTIF(INDIRECT("H"&amp;(ROW()+12*(($AN1352-1)*3+$AO1352)-ROW())/12+5):INDIRECT("S"&amp;(ROW()+12*(($AN1352-1)*3+$AO1352)-ROW())/12+5),AQ1352)</f>
        <v>0</v>
      </c>
      <c r="AS1352" s="476">
        <f ca="1">IF($AP1352=1,IF(INDIRECT(ADDRESS(($AN1352-1)*3+$AO1352+5,$AP1352+20))="",0,INDIRECT(ADDRESS(($AN1352-1)*3+$AO1352+5,$AP1352+20))),IF(INDIRECT(ADDRESS(($AN1352-1)*3+$AO1352+5,$AP1352+20))="",0,IF(COUNTIF(INDIRECT(ADDRESS(($AN1352-1)*36+($AO1352-1)*12+6,COLUMN())):INDIRECT(ADDRESS(($AN1352-1)*36+($AO1352-1)*12+$AP1352+4,COLUMN())),INDIRECT(ADDRESS(($AN1352-1)*3+$AO1352+5,$AP1352+20)))&gt;=1,0,INDIRECT(ADDRESS(($AN1352-1)*3+$AO1352+5,$AP1352+20)))))</f>
        <v>0</v>
      </c>
      <c r="AT1352" s="468">
        <f ca="1">COUNTIF(INDIRECT("U"&amp;(ROW()+12*(($AN1352-1)*3+$AO1352)-ROW())/12+5):INDIRECT("AF"&amp;(ROW()+12*(($AN1352-1)*3+$AO1352)-ROW())/12+5),AS1352)</f>
        <v>0</v>
      </c>
      <c r="AU1352" s="468">
        <f ca="1">IF(AND(AQ1352+AS1352&gt;0,AR1352+AT1352&gt;0),COUNTIF(AU$6:AU1351,"&gt;0")+1,0)</f>
        <v>0</v>
      </c>
    </row>
    <row r="1353" spans="40:47" x14ac:dyDescent="0.15">
      <c r="AN1353" s="468">
        <v>38</v>
      </c>
      <c r="AO1353" s="468">
        <v>2</v>
      </c>
      <c r="AP1353" s="468">
        <v>4</v>
      </c>
      <c r="AQ1353" s="476">
        <f ca="1">IF($AP1353=1,IF(INDIRECT(ADDRESS(($AN1353-1)*3+$AO1353+5,$AP1353+7))="",0,INDIRECT(ADDRESS(($AN1353-1)*3+$AO1353+5,$AP1353+7))),IF(INDIRECT(ADDRESS(($AN1353-1)*3+$AO1353+5,$AP1353+7))="",0,IF(COUNTIF(INDIRECT(ADDRESS(($AN1353-1)*36+($AO1353-1)*12+6,COLUMN())):INDIRECT(ADDRESS(($AN1353-1)*36+($AO1353-1)*12+$AP1353+4,COLUMN())),INDIRECT(ADDRESS(($AN1353-1)*3+$AO1353+5,$AP1353+7)))&gt;=1,0,INDIRECT(ADDRESS(($AN1353-1)*3+$AO1353+5,$AP1353+7)))))</f>
        <v>0</v>
      </c>
      <c r="AR1353" s="468">
        <f ca="1">COUNTIF(INDIRECT("H"&amp;(ROW()+12*(($AN1353-1)*3+$AO1353)-ROW())/12+5):INDIRECT("S"&amp;(ROW()+12*(($AN1353-1)*3+$AO1353)-ROW())/12+5),AQ1353)</f>
        <v>0</v>
      </c>
      <c r="AS1353" s="476">
        <f ca="1">IF($AP1353=1,IF(INDIRECT(ADDRESS(($AN1353-1)*3+$AO1353+5,$AP1353+20))="",0,INDIRECT(ADDRESS(($AN1353-1)*3+$AO1353+5,$AP1353+20))),IF(INDIRECT(ADDRESS(($AN1353-1)*3+$AO1353+5,$AP1353+20))="",0,IF(COUNTIF(INDIRECT(ADDRESS(($AN1353-1)*36+($AO1353-1)*12+6,COLUMN())):INDIRECT(ADDRESS(($AN1353-1)*36+($AO1353-1)*12+$AP1353+4,COLUMN())),INDIRECT(ADDRESS(($AN1353-1)*3+$AO1353+5,$AP1353+20)))&gt;=1,0,INDIRECT(ADDRESS(($AN1353-1)*3+$AO1353+5,$AP1353+20)))))</f>
        <v>0</v>
      </c>
      <c r="AT1353" s="468">
        <f ca="1">COUNTIF(INDIRECT("U"&amp;(ROW()+12*(($AN1353-1)*3+$AO1353)-ROW())/12+5):INDIRECT("AF"&amp;(ROW()+12*(($AN1353-1)*3+$AO1353)-ROW())/12+5),AS1353)</f>
        <v>0</v>
      </c>
      <c r="AU1353" s="468">
        <f ca="1">IF(AND(AQ1353+AS1353&gt;0,AR1353+AT1353&gt;0),COUNTIF(AU$6:AU1352,"&gt;0")+1,0)</f>
        <v>0</v>
      </c>
    </row>
    <row r="1354" spans="40:47" x14ac:dyDescent="0.15">
      <c r="AN1354" s="468">
        <v>38</v>
      </c>
      <c r="AO1354" s="468">
        <v>2</v>
      </c>
      <c r="AP1354" s="468">
        <v>5</v>
      </c>
      <c r="AQ1354" s="476">
        <f ca="1">IF($AP1354=1,IF(INDIRECT(ADDRESS(($AN1354-1)*3+$AO1354+5,$AP1354+7))="",0,INDIRECT(ADDRESS(($AN1354-1)*3+$AO1354+5,$AP1354+7))),IF(INDIRECT(ADDRESS(($AN1354-1)*3+$AO1354+5,$AP1354+7))="",0,IF(COUNTIF(INDIRECT(ADDRESS(($AN1354-1)*36+($AO1354-1)*12+6,COLUMN())):INDIRECT(ADDRESS(($AN1354-1)*36+($AO1354-1)*12+$AP1354+4,COLUMN())),INDIRECT(ADDRESS(($AN1354-1)*3+$AO1354+5,$AP1354+7)))&gt;=1,0,INDIRECT(ADDRESS(($AN1354-1)*3+$AO1354+5,$AP1354+7)))))</f>
        <v>0</v>
      </c>
      <c r="AR1354" s="468">
        <f ca="1">COUNTIF(INDIRECT("H"&amp;(ROW()+12*(($AN1354-1)*3+$AO1354)-ROW())/12+5):INDIRECT("S"&amp;(ROW()+12*(($AN1354-1)*3+$AO1354)-ROW())/12+5),AQ1354)</f>
        <v>0</v>
      </c>
      <c r="AS1354" s="476">
        <f ca="1">IF($AP1354=1,IF(INDIRECT(ADDRESS(($AN1354-1)*3+$AO1354+5,$AP1354+20))="",0,INDIRECT(ADDRESS(($AN1354-1)*3+$AO1354+5,$AP1354+20))),IF(INDIRECT(ADDRESS(($AN1354-1)*3+$AO1354+5,$AP1354+20))="",0,IF(COUNTIF(INDIRECT(ADDRESS(($AN1354-1)*36+($AO1354-1)*12+6,COLUMN())):INDIRECT(ADDRESS(($AN1354-1)*36+($AO1354-1)*12+$AP1354+4,COLUMN())),INDIRECT(ADDRESS(($AN1354-1)*3+$AO1354+5,$AP1354+20)))&gt;=1,0,INDIRECT(ADDRESS(($AN1354-1)*3+$AO1354+5,$AP1354+20)))))</f>
        <v>0</v>
      </c>
      <c r="AT1354" s="468">
        <f ca="1">COUNTIF(INDIRECT("U"&amp;(ROW()+12*(($AN1354-1)*3+$AO1354)-ROW())/12+5):INDIRECT("AF"&amp;(ROW()+12*(($AN1354-1)*3+$AO1354)-ROW())/12+5),AS1354)</f>
        <v>0</v>
      </c>
      <c r="AU1354" s="468">
        <f ca="1">IF(AND(AQ1354+AS1354&gt;0,AR1354+AT1354&gt;0),COUNTIF(AU$6:AU1353,"&gt;0")+1,0)</f>
        <v>0</v>
      </c>
    </row>
    <row r="1355" spans="40:47" x14ac:dyDescent="0.15">
      <c r="AN1355" s="468">
        <v>38</v>
      </c>
      <c r="AO1355" s="468">
        <v>2</v>
      </c>
      <c r="AP1355" s="468">
        <v>6</v>
      </c>
      <c r="AQ1355" s="476">
        <f ca="1">IF($AP1355=1,IF(INDIRECT(ADDRESS(($AN1355-1)*3+$AO1355+5,$AP1355+7))="",0,INDIRECT(ADDRESS(($AN1355-1)*3+$AO1355+5,$AP1355+7))),IF(INDIRECT(ADDRESS(($AN1355-1)*3+$AO1355+5,$AP1355+7))="",0,IF(COUNTIF(INDIRECT(ADDRESS(($AN1355-1)*36+($AO1355-1)*12+6,COLUMN())):INDIRECT(ADDRESS(($AN1355-1)*36+($AO1355-1)*12+$AP1355+4,COLUMN())),INDIRECT(ADDRESS(($AN1355-1)*3+$AO1355+5,$AP1355+7)))&gt;=1,0,INDIRECT(ADDRESS(($AN1355-1)*3+$AO1355+5,$AP1355+7)))))</f>
        <v>0</v>
      </c>
      <c r="AR1355" s="468">
        <f ca="1">COUNTIF(INDIRECT("H"&amp;(ROW()+12*(($AN1355-1)*3+$AO1355)-ROW())/12+5):INDIRECT("S"&amp;(ROW()+12*(($AN1355-1)*3+$AO1355)-ROW())/12+5),AQ1355)</f>
        <v>0</v>
      </c>
      <c r="AS1355" s="476">
        <f ca="1">IF($AP1355=1,IF(INDIRECT(ADDRESS(($AN1355-1)*3+$AO1355+5,$AP1355+20))="",0,INDIRECT(ADDRESS(($AN1355-1)*3+$AO1355+5,$AP1355+20))),IF(INDIRECT(ADDRESS(($AN1355-1)*3+$AO1355+5,$AP1355+20))="",0,IF(COUNTIF(INDIRECT(ADDRESS(($AN1355-1)*36+($AO1355-1)*12+6,COLUMN())):INDIRECT(ADDRESS(($AN1355-1)*36+($AO1355-1)*12+$AP1355+4,COLUMN())),INDIRECT(ADDRESS(($AN1355-1)*3+$AO1355+5,$AP1355+20)))&gt;=1,0,INDIRECT(ADDRESS(($AN1355-1)*3+$AO1355+5,$AP1355+20)))))</f>
        <v>0</v>
      </c>
      <c r="AT1355" s="468">
        <f ca="1">COUNTIF(INDIRECT("U"&amp;(ROW()+12*(($AN1355-1)*3+$AO1355)-ROW())/12+5):INDIRECT("AF"&amp;(ROW()+12*(($AN1355-1)*3+$AO1355)-ROW())/12+5),AS1355)</f>
        <v>0</v>
      </c>
      <c r="AU1355" s="468">
        <f ca="1">IF(AND(AQ1355+AS1355&gt;0,AR1355+AT1355&gt;0),COUNTIF(AU$6:AU1354,"&gt;0")+1,0)</f>
        <v>0</v>
      </c>
    </row>
    <row r="1356" spans="40:47" x14ac:dyDescent="0.15">
      <c r="AN1356" s="468">
        <v>38</v>
      </c>
      <c r="AO1356" s="468">
        <v>2</v>
      </c>
      <c r="AP1356" s="468">
        <v>7</v>
      </c>
      <c r="AQ1356" s="476">
        <f ca="1">IF($AP1356=1,IF(INDIRECT(ADDRESS(($AN1356-1)*3+$AO1356+5,$AP1356+7))="",0,INDIRECT(ADDRESS(($AN1356-1)*3+$AO1356+5,$AP1356+7))),IF(INDIRECT(ADDRESS(($AN1356-1)*3+$AO1356+5,$AP1356+7))="",0,IF(COUNTIF(INDIRECT(ADDRESS(($AN1356-1)*36+($AO1356-1)*12+6,COLUMN())):INDIRECT(ADDRESS(($AN1356-1)*36+($AO1356-1)*12+$AP1356+4,COLUMN())),INDIRECT(ADDRESS(($AN1356-1)*3+$AO1356+5,$AP1356+7)))&gt;=1,0,INDIRECT(ADDRESS(($AN1356-1)*3+$AO1356+5,$AP1356+7)))))</f>
        <v>0</v>
      </c>
      <c r="AR1356" s="468">
        <f ca="1">COUNTIF(INDIRECT("H"&amp;(ROW()+12*(($AN1356-1)*3+$AO1356)-ROW())/12+5):INDIRECT("S"&amp;(ROW()+12*(($AN1356-1)*3+$AO1356)-ROW())/12+5),AQ1356)</f>
        <v>0</v>
      </c>
      <c r="AS1356" s="476">
        <f ca="1">IF($AP1356=1,IF(INDIRECT(ADDRESS(($AN1356-1)*3+$AO1356+5,$AP1356+20))="",0,INDIRECT(ADDRESS(($AN1356-1)*3+$AO1356+5,$AP1356+20))),IF(INDIRECT(ADDRESS(($AN1356-1)*3+$AO1356+5,$AP1356+20))="",0,IF(COUNTIF(INDIRECT(ADDRESS(($AN1356-1)*36+($AO1356-1)*12+6,COLUMN())):INDIRECT(ADDRESS(($AN1356-1)*36+($AO1356-1)*12+$AP1356+4,COLUMN())),INDIRECT(ADDRESS(($AN1356-1)*3+$AO1356+5,$AP1356+20)))&gt;=1,0,INDIRECT(ADDRESS(($AN1356-1)*3+$AO1356+5,$AP1356+20)))))</f>
        <v>0</v>
      </c>
      <c r="AT1356" s="468">
        <f ca="1">COUNTIF(INDIRECT("U"&amp;(ROW()+12*(($AN1356-1)*3+$AO1356)-ROW())/12+5):INDIRECT("AF"&amp;(ROW()+12*(($AN1356-1)*3+$AO1356)-ROW())/12+5),AS1356)</f>
        <v>0</v>
      </c>
      <c r="AU1356" s="468">
        <f ca="1">IF(AND(AQ1356+AS1356&gt;0,AR1356+AT1356&gt;0),COUNTIF(AU$6:AU1355,"&gt;0")+1,0)</f>
        <v>0</v>
      </c>
    </row>
    <row r="1357" spans="40:47" x14ac:dyDescent="0.15">
      <c r="AN1357" s="468">
        <v>38</v>
      </c>
      <c r="AO1357" s="468">
        <v>2</v>
      </c>
      <c r="AP1357" s="468">
        <v>8</v>
      </c>
      <c r="AQ1357" s="476">
        <f ca="1">IF($AP1357=1,IF(INDIRECT(ADDRESS(($AN1357-1)*3+$AO1357+5,$AP1357+7))="",0,INDIRECT(ADDRESS(($AN1357-1)*3+$AO1357+5,$AP1357+7))),IF(INDIRECT(ADDRESS(($AN1357-1)*3+$AO1357+5,$AP1357+7))="",0,IF(COUNTIF(INDIRECT(ADDRESS(($AN1357-1)*36+($AO1357-1)*12+6,COLUMN())):INDIRECT(ADDRESS(($AN1357-1)*36+($AO1357-1)*12+$AP1357+4,COLUMN())),INDIRECT(ADDRESS(($AN1357-1)*3+$AO1357+5,$AP1357+7)))&gt;=1,0,INDIRECT(ADDRESS(($AN1357-1)*3+$AO1357+5,$AP1357+7)))))</f>
        <v>0</v>
      </c>
      <c r="AR1357" s="468">
        <f ca="1">COUNTIF(INDIRECT("H"&amp;(ROW()+12*(($AN1357-1)*3+$AO1357)-ROW())/12+5):INDIRECT("S"&amp;(ROW()+12*(($AN1357-1)*3+$AO1357)-ROW())/12+5),AQ1357)</f>
        <v>0</v>
      </c>
      <c r="AS1357" s="476">
        <f ca="1">IF($AP1357=1,IF(INDIRECT(ADDRESS(($AN1357-1)*3+$AO1357+5,$AP1357+20))="",0,INDIRECT(ADDRESS(($AN1357-1)*3+$AO1357+5,$AP1357+20))),IF(INDIRECT(ADDRESS(($AN1357-1)*3+$AO1357+5,$AP1357+20))="",0,IF(COUNTIF(INDIRECT(ADDRESS(($AN1357-1)*36+($AO1357-1)*12+6,COLUMN())):INDIRECT(ADDRESS(($AN1357-1)*36+($AO1357-1)*12+$AP1357+4,COLUMN())),INDIRECT(ADDRESS(($AN1357-1)*3+$AO1357+5,$AP1357+20)))&gt;=1,0,INDIRECT(ADDRESS(($AN1357-1)*3+$AO1357+5,$AP1357+20)))))</f>
        <v>0</v>
      </c>
      <c r="AT1357" s="468">
        <f ca="1">COUNTIF(INDIRECT("U"&amp;(ROW()+12*(($AN1357-1)*3+$AO1357)-ROW())/12+5):INDIRECT("AF"&amp;(ROW()+12*(($AN1357-1)*3+$AO1357)-ROW())/12+5),AS1357)</f>
        <v>0</v>
      </c>
      <c r="AU1357" s="468">
        <f ca="1">IF(AND(AQ1357+AS1357&gt;0,AR1357+AT1357&gt;0),COUNTIF(AU$6:AU1356,"&gt;0")+1,0)</f>
        <v>0</v>
      </c>
    </row>
    <row r="1358" spans="40:47" x14ac:dyDescent="0.15">
      <c r="AN1358" s="468">
        <v>38</v>
      </c>
      <c r="AO1358" s="468">
        <v>2</v>
      </c>
      <c r="AP1358" s="468">
        <v>9</v>
      </c>
      <c r="AQ1358" s="476">
        <f ca="1">IF($AP1358=1,IF(INDIRECT(ADDRESS(($AN1358-1)*3+$AO1358+5,$AP1358+7))="",0,INDIRECT(ADDRESS(($AN1358-1)*3+$AO1358+5,$AP1358+7))),IF(INDIRECT(ADDRESS(($AN1358-1)*3+$AO1358+5,$AP1358+7))="",0,IF(COUNTIF(INDIRECT(ADDRESS(($AN1358-1)*36+($AO1358-1)*12+6,COLUMN())):INDIRECT(ADDRESS(($AN1358-1)*36+($AO1358-1)*12+$AP1358+4,COLUMN())),INDIRECT(ADDRESS(($AN1358-1)*3+$AO1358+5,$AP1358+7)))&gt;=1,0,INDIRECT(ADDRESS(($AN1358-1)*3+$AO1358+5,$AP1358+7)))))</f>
        <v>0</v>
      </c>
      <c r="AR1358" s="468">
        <f ca="1">COUNTIF(INDIRECT("H"&amp;(ROW()+12*(($AN1358-1)*3+$AO1358)-ROW())/12+5):INDIRECT("S"&amp;(ROW()+12*(($AN1358-1)*3+$AO1358)-ROW())/12+5),AQ1358)</f>
        <v>0</v>
      </c>
      <c r="AS1358" s="476">
        <f ca="1">IF($AP1358=1,IF(INDIRECT(ADDRESS(($AN1358-1)*3+$AO1358+5,$AP1358+20))="",0,INDIRECT(ADDRESS(($AN1358-1)*3+$AO1358+5,$AP1358+20))),IF(INDIRECT(ADDRESS(($AN1358-1)*3+$AO1358+5,$AP1358+20))="",0,IF(COUNTIF(INDIRECT(ADDRESS(($AN1358-1)*36+($AO1358-1)*12+6,COLUMN())):INDIRECT(ADDRESS(($AN1358-1)*36+($AO1358-1)*12+$AP1358+4,COLUMN())),INDIRECT(ADDRESS(($AN1358-1)*3+$AO1358+5,$AP1358+20)))&gt;=1,0,INDIRECT(ADDRESS(($AN1358-1)*3+$AO1358+5,$AP1358+20)))))</f>
        <v>0</v>
      </c>
      <c r="AT1358" s="468">
        <f ca="1">COUNTIF(INDIRECT("U"&amp;(ROW()+12*(($AN1358-1)*3+$AO1358)-ROW())/12+5):INDIRECT("AF"&amp;(ROW()+12*(($AN1358-1)*3+$AO1358)-ROW())/12+5),AS1358)</f>
        <v>0</v>
      </c>
      <c r="AU1358" s="468">
        <f ca="1">IF(AND(AQ1358+AS1358&gt;0,AR1358+AT1358&gt;0),COUNTIF(AU$6:AU1357,"&gt;0")+1,0)</f>
        <v>0</v>
      </c>
    </row>
    <row r="1359" spans="40:47" x14ac:dyDescent="0.15">
      <c r="AN1359" s="468">
        <v>38</v>
      </c>
      <c r="AO1359" s="468">
        <v>2</v>
      </c>
      <c r="AP1359" s="468">
        <v>10</v>
      </c>
      <c r="AQ1359" s="476">
        <f ca="1">IF($AP1359=1,IF(INDIRECT(ADDRESS(($AN1359-1)*3+$AO1359+5,$AP1359+7))="",0,INDIRECT(ADDRESS(($AN1359-1)*3+$AO1359+5,$AP1359+7))),IF(INDIRECT(ADDRESS(($AN1359-1)*3+$AO1359+5,$AP1359+7))="",0,IF(COUNTIF(INDIRECT(ADDRESS(($AN1359-1)*36+($AO1359-1)*12+6,COLUMN())):INDIRECT(ADDRESS(($AN1359-1)*36+($AO1359-1)*12+$AP1359+4,COLUMN())),INDIRECT(ADDRESS(($AN1359-1)*3+$AO1359+5,$AP1359+7)))&gt;=1,0,INDIRECT(ADDRESS(($AN1359-1)*3+$AO1359+5,$AP1359+7)))))</f>
        <v>0</v>
      </c>
      <c r="AR1359" s="468">
        <f ca="1">COUNTIF(INDIRECT("H"&amp;(ROW()+12*(($AN1359-1)*3+$AO1359)-ROW())/12+5):INDIRECT("S"&amp;(ROW()+12*(($AN1359-1)*3+$AO1359)-ROW())/12+5),AQ1359)</f>
        <v>0</v>
      </c>
      <c r="AS1359" s="476">
        <f ca="1">IF($AP1359=1,IF(INDIRECT(ADDRESS(($AN1359-1)*3+$AO1359+5,$AP1359+20))="",0,INDIRECT(ADDRESS(($AN1359-1)*3+$AO1359+5,$AP1359+20))),IF(INDIRECT(ADDRESS(($AN1359-1)*3+$AO1359+5,$AP1359+20))="",0,IF(COUNTIF(INDIRECT(ADDRESS(($AN1359-1)*36+($AO1359-1)*12+6,COLUMN())):INDIRECT(ADDRESS(($AN1359-1)*36+($AO1359-1)*12+$AP1359+4,COLUMN())),INDIRECT(ADDRESS(($AN1359-1)*3+$AO1359+5,$AP1359+20)))&gt;=1,0,INDIRECT(ADDRESS(($AN1359-1)*3+$AO1359+5,$AP1359+20)))))</f>
        <v>0</v>
      </c>
      <c r="AT1359" s="468">
        <f ca="1">COUNTIF(INDIRECT("U"&amp;(ROW()+12*(($AN1359-1)*3+$AO1359)-ROW())/12+5):INDIRECT("AF"&amp;(ROW()+12*(($AN1359-1)*3+$AO1359)-ROW())/12+5),AS1359)</f>
        <v>0</v>
      </c>
      <c r="AU1359" s="468">
        <f ca="1">IF(AND(AQ1359+AS1359&gt;0,AR1359+AT1359&gt;0),COUNTIF(AU$6:AU1358,"&gt;0")+1,0)</f>
        <v>0</v>
      </c>
    </row>
    <row r="1360" spans="40:47" x14ac:dyDescent="0.15">
      <c r="AN1360" s="468">
        <v>38</v>
      </c>
      <c r="AO1360" s="468">
        <v>2</v>
      </c>
      <c r="AP1360" s="468">
        <v>11</v>
      </c>
      <c r="AQ1360" s="476">
        <f ca="1">IF($AP1360=1,IF(INDIRECT(ADDRESS(($AN1360-1)*3+$AO1360+5,$AP1360+7))="",0,INDIRECT(ADDRESS(($AN1360-1)*3+$AO1360+5,$AP1360+7))),IF(INDIRECT(ADDRESS(($AN1360-1)*3+$AO1360+5,$AP1360+7))="",0,IF(COUNTIF(INDIRECT(ADDRESS(($AN1360-1)*36+($AO1360-1)*12+6,COLUMN())):INDIRECT(ADDRESS(($AN1360-1)*36+($AO1360-1)*12+$AP1360+4,COLUMN())),INDIRECT(ADDRESS(($AN1360-1)*3+$AO1360+5,$AP1360+7)))&gt;=1,0,INDIRECT(ADDRESS(($AN1360-1)*3+$AO1360+5,$AP1360+7)))))</f>
        <v>0</v>
      </c>
      <c r="AR1360" s="468">
        <f ca="1">COUNTIF(INDIRECT("H"&amp;(ROW()+12*(($AN1360-1)*3+$AO1360)-ROW())/12+5):INDIRECT("S"&amp;(ROW()+12*(($AN1360-1)*3+$AO1360)-ROW())/12+5),AQ1360)</f>
        <v>0</v>
      </c>
      <c r="AS1360" s="476">
        <f ca="1">IF($AP1360=1,IF(INDIRECT(ADDRESS(($AN1360-1)*3+$AO1360+5,$AP1360+20))="",0,INDIRECT(ADDRESS(($AN1360-1)*3+$AO1360+5,$AP1360+20))),IF(INDIRECT(ADDRESS(($AN1360-1)*3+$AO1360+5,$AP1360+20))="",0,IF(COUNTIF(INDIRECT(ADDRESS(($AN1360-1)*36+($AO1360-1)*12+6,COLUMN())):INDIRECT(ADDRESS(($AN1360-1)*36+($AO1360-1)*12+$AP1360+4,COLUMN())),INDIRECT(ADDRESS(($AN1360-1)*3+$AO1360+5,$AP1360+20)))&gt;=1,0,INDIRECT(ADDRESS(($AN1360-1)*3+$AO1360+5,$AP1360+20)))))</f>
        <v>0</v>
      </c>
      <c r="AT1360" s="468">
        <f ca="1">COUNTIF(INDIRECT("U"&amp;(ROW()+12*(($AN1360-1)*3+$AO1360)-ROW())/12+5):INDIRECT("AF"&amp;(ROW()+12*(($AN1360-1)*3+$AO1360)-ROW())/12+5),AS1360)</f>
        <v>0</v>
      </c>
      <c r="AU1360" s="468">
        <f ca="1">IF(AND(AQ1360+AS1360&gt;0,AR1360+AT1360&gt;0),COUNTIF(AU$6:AU1359,"&gt;0")+1,0)</f>
        <v>0</v>
      </c>
    </row>
    <row r="1361" spans="40:47" x14ac:dyDescent="0.15">
      <c r="AN1361" s="468">
        <v>38</v>
      </c>
      <c r="AO1361" s="468">
        <v>2</v>
      </c>
      <c r="AP1361" s="468">
        <v>12</v>
      </c>
      <c r="AQ1361" s="476">
        <f ca="1">IF($AP1361=1,IF(INDIRECT(ADDRESS(($AN1361-1)*3+$AO1361+5,$AP1361+7))="",0,INDIRECT(ADDRESS(($AN1361-1)*3+$AO1361+5,$AP1361+7))),IF(INDIRECT(ADDRESS(($AN1361-1)*3+$AO1361+5,$AP1361+7))="",0,IF(COUNTIF(INDIRECT(ADDRESS(($AN1361-1)*36+($AO1361-1)*12+6,COLUMN())):INDIRECT(ADDRESS(($AN1361-1)*36+($AO1361-1)*12+$AP1361+4,COLUMN())),INDIRECT(ADDRESS(($AN1361-1)*3+$AO1361+5,$AP1361+7)))&gt;=1,0,INDIRECT(ADDRESS(($AN1361-1)*3+$AO1361+5,$AP1361+7)))))</f>
        <v>0</v>
      </c>
      <c r="AR1361" s="468">
        <f ca="1">COUNTIF(INDIRECT("H"&amp;(ROW()+12*(($AN1361-1)*3+$AO1361)-ROW())/12+5):INDIRECT("S"&amp;(ROW()+12*(($AN1361-1)*3+$AO1361)-ROW())/12+5),AQ1361)</f>
        <v>0</v>
      </c>
      <c r="AS1361" s="476">
        <f ca="1">IF($AP1361=1,IF(INDIRECT(ADDRESS(($AN1361-1)*3+$AO1361+5,$AP1361+20))="",0,INDIRECT(ADDRESS(($AN1361-1)*3+$AO1361+5,$AP1361+20))),IF(INDIRECT(ADDRESS(($AN1361-1)*3+$AO1361+5,$AP1361+20))="",0,IF(COUNTIF(INDIRECT(ADDRESS(($AN1361-1)*36+($AO1361-1)*12+6,COLUMN())):INDIRECT(ADDRESS(($AN1361-1)*36+($AO1361-1)*12+$AP1361+4,COLUMN())),INDIRECT(ADDRESS(($AN1361-1)*3+$AO1361+5,$AP1361+20)))&gt;=1,0,INDIRECT(ADDRESS(($AN1361-1)*3+$AO1361+5,$AP1361+20)))))</f>
        <v>0</v>
      </c>
      <c r="AT1361" s="468">
        <f ca="1">COUNTIF(INDIRECT("U"&amp;(ROW()+12*(($AN1361-1)*3+$AO1361)-ROW())/12+5):INDIRECT("AF"&amp;(ROW()+12*(($AN1361-1)*3+$AO1361)-ROW())/12+5),AS1361)</f>
        <v>0</v>
      </c>
      <c r="AU1361" s="468">
        <f ca="1">IF(AND(AQ1361+AS1361&gt;0,AR1361+AT1361&gt;0),COUNTIF(AU$6:AU1360,"&gt;0")+1,0)</f>
        <v>0</v>
      </c>
    </row>
    <row r="1362" spans="40:47" x14ac:dyDescent="0.15">
      <c r="AN1362" s="468">
        <v>38</v>
      </c>
      <c r="AO1362" s="468">
        <v>3</v>
      </c>
      <c r="AP1362" s="468">
        <v>1</v>
      </c>
      <c r="AQ1362" s="476">
        <f ca="1">IF($AP1362=1,IF(INDIRECT(ADDRESS(($AN1362-1)*3+$AO1362+5,$AP1362+7))="",0,INDIRECT(ADDRESS(($AN1362-1)*3+$AO1362+5,$AP1362+7))),IF(INDIRECT(ADDRESS(($AN1362-1)*3+$AO1362+5,$AP1362+7))="",0,IF(COUNTIF(INDIRECT(ADDRESS(($AN1362-1)*36+($AO1362-1)*12+6,COLUMN())):INDIRECT(ADDRESS(($AN1362-1)*36+($AO1362-1)*12+$AP1362+4,COLUMN())),INDIRECT(ADDRESS(($AN1362-1)*3+$AO1362+5,$AP1362+7)))&gt;=1,0,INDIRECT(ADDRESS(($AN1362-1)*3+$AO1362+5,$AP1362+7)))))</f>
        <v>0</v>
      </c>
      <c r="AR1362" s="468">
        <f ca="1">COUNTIF(INDIRECT("H"&amp;(ROW()+12*(($AN1362-1)*3+$AO1362)-ROW())/12+5):INDIRECT("S"&amp;(ROW()+12*(($AN1362-1)*3+$AO1362)-ROW())/12+5),AQ1362)</f>
        <v>0</v>
      </c>
      <c r="AS1362" s="476">
        <f ca="1">IF($AP1362=1,IF(INDIRECT(ADDRESS(($AN1362-1)*3+$AO1362+5,$AP1362+20))="",0,INDIRECT(ADDRESS(($AN1362-1)*3+$AO1362+5,$AP1362+20))),IF(INDIRECT(ADDRESS(($AN1362-1)*3+$AO1362+5,$AP1362+20))="",0,IF(COUNTIF(INDIRECT(ADDRESS(($AN1362-1)*36+($AO1362-1)*12+6,COLUMN())):INDIRECT(ADDRESS(($AN1362-1)*36+($AO1362-1)*12+$AP1362+4,COLUMN())),INDIRECT(ADDRESS(($AN1362-1)*3+$AO1362+5,$AP1362+20)))&gt;=1,0,INDIRECT(ADDRESS(($AN1362-1)*3+$AO1362+5,$AP1362+20)))))</f>
        <v>0</v>
      </c>
      <c r="AT1362" s="468">
        <f ca="1">COUNTIF(INDIRECT("U"&amp;(ROW()+12*(($AN1362-1)*3+$AO1362)-ROW())/12+5):INDIRECT("AF"&amp;(ROW()+12*(($AN1362-1)*3+$AO1362)-ROW())/12+5),AS1362)</f>
        <v>0</v>
      </c>
      <c r="AU1362" s="468">
        <f ca="1">IF(AND(AQ1362+AS1362&gt;0,AR1362+AT1362&gt;0),COUNTIF(AU$6:AU1361,"&gt;0")+1,0)</f>
        <v>0</v>
      </c>
    </row>
    <row r="1363" spans="40:47" x14ac:dyDescent="0.15">
      <c r="AN1363" s="468">
        <v>38</v>
      </c>
      <c r="AO1363" s="468">
        <v>3</v>
      </c>
      <c r="AP1363" s="468">
        <v>2</v>
      </c>
      <c r="AQ1363" s="476">
        <f ca="1">IF($AP1363=1,IF(INDIRECT(ADDRESS(($AN1363-1)*3+$AO1363+5,$AP1363+7))="",0,INDIRECT(ADDRESS(($AN1363-1)*3+$AO1363+5,$AP1363+7))),IF(INDIRECT(ADDRESS(($AN1363-1)*3+$AO1363+5,$AP1363+7))="",0,IF(COUNTIF(INDIRECT(ADDRESS(($AN1363-1)*36+($AO1363-1)*12+6,COLUMN())):INDIRECT(ADDRESS(($AN1363-1)*36+($AO1363-1)*12+$AP1363+4,COLUMN())),INDIRECT(ADDRESS(($AN1363-1)*3+$AO1363+5,$AP1363+7)))&gt;=1,0,INDIRECT(ADDRESS(($AN1363-1)*3+$AO1363+5,$AP1363+7)))))</f>
        <v>0</v>
      </c>
      <c r="AR1363" s="468">
        <f ca="1">COUNTIF(INDIRECT("H"&amp;(ROW()+12*(($AN1363-1)*3+$AO1363)-ROW())/12+5):INDIRECT("S"&amp;(ROW()+12*(($AN1363-1)*3+$AO1363)-ROW())/12+5),AQ1363)</f>
        <v>0</v>
      </c>
      <c r="AS1363" s="476">
        <f ca="1">IF($AP1363=1,IF(INDIRECT(ADDRESS(($AN1363-1)*3+$AO1363+5,$AP1363+20))="",0,INDIRECT(ADDRESS(($AN1363-1)*3+$AO1363+5,$AP1363+20))),IF(INDIRECT(ADDRESS(($AN1363-1)*3+$AO1363+5,$AP1363+20))="",0,IF(COUNTIF(INDIRECT(ADDRESS(($AN1363-1)*36+($AO1363-1)*12+6,COLUMN())):INDIRECT(ADDRESS(($AN1363-1)*36+($AO1363-1)*12+$AP1363+4,COLUMN())),INDIRECT(ADDRESS(($AN1363-1)*3+$AO1363+5,$AP1363+20)))&gt;=1,0,INDIRECT(ADDRESS(($AN1363-1)*3+$AO1363+5,$AP1363+20)))))</f>
        <v>0</v>
      </c>
      <c r="AT1363" s="468">
        <f ca="1">COUNTIF(INDIRECT("U"&amp;(ROW()+12*(($AN1363-1)*3+$AO1363)-ROW())/12+5):INDIRECT("AF"&amp;(ROW()+12*(($AN1363-1)*3+$AO1363)-ROW())/12+5),AS1363)</f>
        <v>0</v>
      </c>
      <c r="AU1363" s="468">
        <f ca="1">IF(AND(AQ1363+AS1363&gt;0,AR1363+AT1363&gt;0),COUNTIF(AU$6:AU1362,"&gt;0")+1,0)</f>
        <v>0</v>
      </c>
    </row>
    <row r="1364" spans="40:47" x14ac:dyDescent="0.15">
      <c r="AN1364" s="468">
        <v>38</v>
      </c>
      <c r="AO1364" s="468">
        <v>3</v>
      </c>
      <c r="AP1364" s="468">
        <v>3</v>
      </c>
      <c r="AQ1364" s="476">
        <f ca="1">IF($AP1364=1,IF(INDIRECT(ADDRESS(($AN1364-1)*3+$AO1364+5,$AP1364+7))="",0,INDIRECT(ADDRESS(($AN1364-1)*3+$AO1364+5,$AP1364+7))),IF(INDIRECT(ADDRESS(($AN1364-1)*3+$AO1364+5,$AP1364+7))="",0,IF(COUNTIF(INDIRECT(ADDRESS(($AN1364-1)*36+($AO1364-1)*12+6,COLUMN())):INDIRECT(ADDRESS(($AN1364-1)*36+($AO1364-1)*12+$AP1364+4,COLUMN())),INDIRECT(ADDRESS(($AN1364-1)*3+$AO1364+5,$AP1364+7)))&gt;=1,0,INDIRECT(ADDRESS(($AN1364-1)*3+$AO1364+5,$AP1364+7)))))</f>
        <v>0</v>
      </c>
      <c r="AR1364" s="468">
        <f ca="1">COUNTIF(INDIRECT("H"&amp;(ROW()+12*(($AN1364-1)*3+$AO1364)-ROW())/12+5):INDIRECT("S"&amp;(ROW()+12*(($AN1364-1)*3+$AO1364)-ROW())/12+5),AQ1364)</f>
        <v>0</v>
      </c>
      <c r="AS1364" s="476">
        <f ca="1">IF($AP1364=1,IF(INDIRECT(ADDRESS(($AN1364-1)*3+$AO1364+5,$AP1364+20))="",0,INDIRECT(ADDRESS(($AN1364-1)*3+$AO1364+5,$AP1364+20))),IF(INDIRECT(ADDRESS(($AN1364-1)*3+$AO1364+5,$AP1364+20))="",0,IF(COUNTIF(INDIRECT(ADDRESS(($AN1364-1)*36+($AO1364-1)*12+6,COLUMN())):INDIRECT(ADDRESS(($AN1364-1)*36+($AO1364-1)*12+$AP1364+4,COLUMN())),INDIRECT(ADDRESS(($AN1364-1)*3+$AO1364+5,$AP1364+20)))&gt;=1,0,INDIRECT(ADDRESS(($AN1364-1)*3+$AO1364+5,$AP1364+20)))))</f>
        <v>0</v>
      </c>
      <c r="AT1364" s="468">
        <f ca="1">COUNTIF(INDIRECT("U"&amp;(ROW()+12*(($AN1364-1)*3+$AO1364)-ROW())/12+5):INDIRECT("AF"&amp;(ROW()+12*(($AN1364-1)*3+$AO1364)-ROW())/12+5),AS1364)</f>
        <v>0</v>
      </c>
      <c r="AU1364" s="468">
        <f ca="1">IF(AND(AQ1364+AS1364&gt;0,AR1364+AT1364&gt;0),COUNTIF(AU$6:AU1363,"&gt;0")+1,0)</f>
        <v>0</v>
      </c>
    </row>
    <row r="1365" spans="40:47" x14ac:dyDescent="0.15">
      <c r="AN1365" s="468">
        <v>38</v>
      </c>
      <c r="AO1365" s="468">
        <v>3</v>
      </c>
      <c r="AP1365" s="468">
        <v>4</v>
      </c>
      <c r="AQ1365" s="476">
        <f ca="1">IF($AP1365=1,IF(INDIRECT(ADDRESS(($AN1365-1)*3+$AO1365+5,$AP1365+7))="",0,INDIRECT(ADDRESS(($AN1365-1)*3+$AO1365+5,$AP1365+7))),IF(INDIRECT(ADDRESS(($AN1365-1)*3+$AO1365+5,$AP1365+7))="",0,IF(COUNTIF(INDIRECT(ADDRESS(($AN1365-1)*36+($AO1365-1)*12+6,COLUMN())):INDIRECT(ADDRESS(($AN1365-1)*36+($AO1365-1)*12+$AP1365+4,COLUMN())),INDIRECT(ADDRESS(($AN1365-1)*3+$AO1365+5,$AP1365+7)))&gt;=1,0,INDIRECT(ADDRESS(($AN1365-1)*3+$AO1365+5,$AP1365+7)))))</f>
        <v>0</v>
      </c>
      <c r="AR1365" s="468">
        <f ca="1">COUNTIF(INDIRECT("H"&amp;(ROW()+12*(($AN1365-1)*3+$AO1365)-ROW())/12+5):INDIRECT("S"&amp;(ROW()+12*(($AN1365-1)*3+$AO1365)-ROW())/12+5),AQ1365)</f>
        <v>0</v>
      </c>
      <c r="AS1365" s="476">
        <f ca="1">IF($AP1365=1,IF(INDIRECT(ADDRESS(($AN1365-1)*3+$AO1365+5,$AP1365+20))="",0,INDIRECT(ADDRESS(($AN1365-1)*3+$AO1365+5,$AP1365+20))),IF(INDIRECT(ADDRESS(($AN1365-1)*3+$AO1365+5,$AP1365+20))="",0,IF(COUNTIF(INDIRECT(ADDRESS(($AN1365-1)*36+($AO1365-1)*12+6,COLUMN())):INDIRECT(ADDRESS(($AN1365-1)*36+($AO1365-1)*12+$AP1365+4,COLUMN())),INDIRECT(ADDRESS(($AN1365-1)*3+$AO1365+5,$AP1365+20)))&gt;=1,0,INDIRECT(ADDRESS(($AN1365-1)*3+$AO1365+5,$AP1365+20)))))</f>
        <v>0</v>
      </c>
      <c r="AT1365" s="468">
        <f ca="1">COUNTIF(INDIRECT("U"&amp;(ROW()+12*(($AN1365-1)*3+$AO1365)-ROW())/12+5):INDIRECT("AF"&amp;(ROW()+12*(($AN1365-1)*3+$AO1365)-ROW())/12+5),AS1365)</f>
        <v>0</v>
      </c>
      <c r="AU1365" s="468">
        <f ca="1">IF(AND(AQ1365+AS1365&gt;0,AR1365+AT1365&gt;0),COUNTIF(AU$6:AU1364,"&gt;0")+1,0)</f>
        <v>0</v>
      </c>
    </row>
    <row r="1366" spans="40:47" x14ac:dyDescent="0.15">
      <c r="AN1366" s="468">
        <v>38</v>
      </c>
      <c r="AO1366" s="468">
        <v>3</v>
      </c>
      <c r="AP1366" s="468">
        <v>5</v>
      </c>
      <c r="AQ1366" s="476">
        <f ca="1">IF($AP1366=1,IF(INDIRECT(ADDRESS(($AN1366-1)*3+$AO1366+5,$AP1366+7))="",0,INDIRECT(ADDRESS(($AN1366-1)*3+$AO1366+5,$AP1366+7))),IF(INDIRECT(ADDRESS(($AN1366-1)*3+$AO1366+5,$AP1366+7))="",0,IF(COUNTIF(INDIRECT(ADDRESS(($AN1366-1)*36+($AO1366-1)*12+6,COLUMN())):INDIRECT(ADDRESS(($AN1366-1)*36+($AO1366-1)*12+$AP1366+4,COLUMN())),INDIRECT(ADDRESS(($AN1366-1)*3+$AO1366+5,$AP1366+7)))&gt;=1,0,INDIRECT(ADDRESS(($AN1366-1)*3+$AO1366+5,$AP1366+7)))))</f>
        <v>0</v>
      </c>
      <c r="AR1366" s="468">
        <f ca="1">COUNTIF(INDIRECT("H"&amp;(ROW()+12*(($AN1366-1)*3+$AO1366)-ROW())/12+5):INDIRECT("S"&amp;(ROW()+12*(($AN1366-1)*3+$AO1366)-ROW())/12+5),AQ1366)</f>
        <v>0</v>
      </c>
      <c r="AS1366" s="476">
        <f ca="1">IF($AP1366=1,IF(INDIRECT(ADDRESS(($AN1366-1)*3+$AO1366+5,$AP1366+20))="",0,INDIRECT(ADDRESS(($AN1366-1)*3+$AO1366+5,$AP1366+20))),IF(INDIRECT(ADDRESS(($AN1366-1)*3+$AO1366+5,$AP1366+20))="",0,IF(COUNTIF(INDIRECT(ADDRESS(($AN1366-1)*36+($AO1366-1)*12+6,COLUMN())):INDIRECT(ADDRESS(($AN1366-1)*36+($AO1366-1)*12+$AP1366+4,COLUMN())),INDIRECT(ADDRESS(($AN1366-1)*3+$AO1366+5,$AP1366+20)))&gt;=1,0,INDIRECT(ADDRESS(($AN1366-1)*3+$AO1366+5,$AP1366+20)))))</f>
        <v>0</v>
      </c>
      <c r="AT1366" s="468">
        <f ca="1">COUNTIF(INDIRECT("U"&amp;(ROW()+12*(($AN1366-1)*3+$AO1366)-ROW())/12+5):INDIRECT("AF"&amp;(ROW()+12*(($AN1366-1)*3+$AO1366)-ROW())/12+5),AS1366)</f>
        <v>0</v>
      </c>
      <c r="AU1366" s="468">
        <f ca="1">IF(AND(AQ1366+AS1366&gt;0,AR1366+AT1366&gt;0),COUNTIF(AU$6:AU1365,"&gt;0")+1,0)</f>
        <v>0</v>
      </c>
    </row>
    <row r="1367" spans="40:47" x14ac:dyDescent="0.15">
      <c r="AN1367" s="468">
        <v>38</v>
      </c>
      <c r="AO1367" s="468">
        <v>3</v>
      </c>
      <c r="AP1367" s="468">
        <v>6</v>
      </c>
      <c r="AQ1367" s="476">
        <f ca="1">IF($AP1367=1,IF(INDIRECT(ADDRESS(($AN1367-1)*3+$AO1367+5,$AP1367+7))="",0,INDIRECT(ADDRESS(($AN1367-1)*3+$AO1367+5,$AP1367+7))),IF(INDIRECT(ADDRESS(($AN1367-1)*3+$AO1367+5,$AP1367+7))="",0,IF(COUNTIF(INDIRECT(ADDRESS(($AN1367-1)*36+($AO1367-1)*12+6,COLUMN())):INDIRECT(ADDRESS(($AN1367-1)*36+($AO1367-1)*12+$AP1367+4,COLUMN())),INDIRECT(ADDRESS(($AN1367-1)*3+$AO1367+5,$AP1367+7)))&gt;=1,0,INDIRECT(ADDRESS(($AN1367-1)*3+$AO1367+5,$AP1367+7)))))</f>
        <v>0</v>
      </c>
      <c r="AR1367" s="468">
        <f ca="1">COUNTIF(INDIRECT("H"&amp;(ROW()+12*(($AN1367-1)*3+$AO1367)-ROW())/12+5):INDIRECT("S"&amp;(ROW()+12*(($AN1367-1)*3+$AO1367)-ROW())/12+5),AQ1367)</f>
        <v>0</v>
      </c>
      <c r="AS1367" s="476">
        <f ca="1">IF($AP1367=1,IF(INDIRECT(ADDRESS(($AN1367-1)*3+$AO1367+5,$AP1367+20))="",0,INDIRECT(ADDRESS(($AN1367-1)*3+$AO1367+5,$AP1367+20))),IF(INDIRECT(ADDRESS(($AN1367-1)*3+$AO1367+5,$AP1367+20))="",0,IF(COUNTIF(INDIRECT(ADDRESS(($AN1367-1)*36+($AO1367-1)*12+6,COLUMN())):INDIRECT(ADDRESS(($AN1367-1)*36+($AO1367-1)*12+$AP1367+4,COLUMN())),INDIRECT(ADDRESS(($AN1367-1)*3+$AO1367+5,$AP1367+20)))&gt;=1,0,INDIRECT(ADDRESS(($AN1367-1)*3+$AO1367+5,$AP1367+20)))))</f>
        <v>0</v>
      </c>
      <c r="AT1367" s="468">
        <f ca="1">COUNTIF(INDIRECT("U"&amp;(ROW()+12*(($AN1367-1)*3+$AO1367)-ROW())/12+5):INDIRECT("AF"&amp;(ROW()+12*(($AN1367-1)*3+$AO1367)-ROW())/12+5),AS1367)</f>
        <v>0</v>
      </c>
      <c r="AU1367" s="468">
        <f ca="1">IF(AND(AQ1367+AS1367&gt;0,AR1367+AT1367&gt;0),COUNTIF(AU$6:AU1366,"&gt;0")+1,0)</f>
        <v>0</v>
      </c>
    </row>
    <row r="1368" spans="40:47" x14ac:dyDescent="0.15">
      <c r="AN1368" s="468">
        <v>38</v>
      </c>
      <c r="AO1368" s="468">
        <v>3</v>
      </c>
      <c r="AP1368" s="468">
        <v>7</v>
      </c>
      <c r="AQ1368" s="476">
        <f ca="1">IF($AP1368=1,IF(INDIRECT(ADDRESS(($AN1368-1)*3+$AO1368+5,$AP1368+7))="",0,INDIRECT(ADDRESS(($AN1368-1)*3+$AO1368+5,$AP1368+7))),IF(INDIRECT(ADDRESS(($AN1368-1)*3+$AO1368+5,$AP1368+7))="",0,IF(COUNTIF(INDIRECT(ADDRESS(($AN1368-1)*36+($AO1368-1)*12+6,COLUMN())):INDIRECT(ADDRESS(($AN1368-1)*36+($AO1368-1)*12+$AP1368+4,COLUMN())),INDIRECT(ADDRESS(($AN1368-1)*3+$AO1368+5,$AP1368+7)))&gt;=1,0,INDIRECT(ADDRESS(($AN1368-1)*3+$AO1368+5,$AP1368+7)))))</f>
        <v>0</v>
      </c>
      <c r="AR1368" s="468">
        <f ca="1">COUNTIF(INDIRECT("H"&amp;(ROW()+12*(($AN1368-1)*3+$AO1368)-ROW())/12+5):INDIRECT("S"&amp;(ROW()+12*(($AN1368-1)*3+$AO1368)-ROW())/12+5),AQ1368)</f>
        <v>0</v>
      </c>
      <c r="AS1368" s="476">
        <f ca="1">IF($AP1368=1,IF(INDIRECT(ADDRESS(($AN1368-1)*3+$AO1368+5,$AP1368+20))="",0,INDIRECT(ADDRESS(($AN1368-1)*3+$AO1368+5,$AP1368+20))),IF(INDIRECT(ADDRESS(($AN1368-1)*3+$AO1368+5,$AP1368+20))="",0,IF(COUNTIF(INDIRECT(ADDRESS(($AN1368-1)*36+($AO1368-1)*12+6,COLUMN())):INDIRECT(ADDRESS(($AN1368-1)*36+($AO1368-1)*12+$AP1368+4,COLUMN())),INDIRECT(ADDRESS(($AN1368-1)*3+$AO1368+5,$AP1368+20)))&gt;=1,0,INDIRECT(ADDRESS(($AN1368-1)*3+$AO1368+5,$AP1368+20)))))</f>
        <v>0</v>
      </c>
      <c r="AT1368" s="468">
        <f ca="1">COUNTIF(INDIRECT("U"&amp;(ROW()+12*(($AN1368-1)*3+$AO1368)-ROW())/12+5):INDIRECT("AF"&amp;(ROW()+12*(($AN1368-1)*3+$AO1368)-ROW())/12+5),AS1368)</f>
        <v>0</v>
      </c>
      <c r="AU1368" s="468">
        <f ca="1">IF(AND(AQ1368+AS1368&gt;0,AR1368+AT1368&gt;0),COUNTIF(AU$6:AU1367,"&gt;0")+1,0)</f>
        <v>0</v>
      </c>
    </row>
    <row r="1369" spans="40:47" x14ac:dyDescent="0.15">
      <c r="AN1369" s="468">
        <v>38</v>
      </c>
      <c r="AO1369" s="468">
        <v>3</v>
      </c>
      <c r="AP1369" s="468">
        <v>8</v>
      </c>
      <c r="AQ1369" s="476">
        <f ca="1">IF($AP1369=1,IF(INDIRECT(ADDRESS(($AN1369-1)*3+$AO1369+5,$AP1369+7))="",0,INDIRECT(ADDRESS(($AN1369-1)*3+$AO1369+5,$AP1369+7))),IF(INDIRECT(ADDRESS(($AN1369-1)*3+$AO1369+5,$AP1369+7))="",0,IF(COUNTIF(INDIRECT(ADDRESS(($AN1369-1)*36+($AO1369-1)*12+6,COLUMN())):INDIRECT(ADDRESS(($AN1369-1)*36+($AO1369-1)*12+$AP1369+4,COLUMN())),INDIRECT(ADDRESS(($AN1369-1)*3+$AO1369+5,$AP1369+7)))&gt;=1,0,INDIRECT(ADDRESS(($AN1369-1)*3+$AO1369+5,$AP1369+7)))))</f>
        <v>0</v>
      </c>
      <c r="AR1369" s="468">
        <f ca="1">COUNTIF(INDIRECT("H"&amp;(ROW()+12*(($AN1369-1)*3+$AO1369)-ROW())/12+5):INDIRECT("S"&amp;(ROW()+12*(($AN1369-1)*3+$AO1369)-ROW())/12+5),AQ1369)</f>
        <v>0</v>
      </c>
      <c r="AS1369" s="476">
        <f ca="1">IF($AP1369=1,IF(INDIRECT(ADDRESS(($AN1369-1)*3+$AO1369+5,$AP1369+20))="",0,INDIRECT(ADDRESS(($AN1369-1)*3+$AO1369+5,$AP1369+20))),IF(INDIRECT(ADDRESS(($AN1369-1)*3+$AO1369+5,$AP1369+20))="",0,IF(COUNTIF(INDIRECT(ADDRESS(($AN1369-1)*36+($AO1369-1)*12+6,COLUMN())):INDIRECT(ADDRESS(($AN1369-1)*36+($AO1369-1)*12+$AP1369+4,COLUMN())),INDIRECT(ADDRESS(($AN1369-1)*3+$AO1369+5,$AP1369+20)))&gt;=1,0,INDIRECT(ADDRESS(($AN1369-1)*3+$AO1369+5,$AP1369+20)))))</f>
        <v>0</v>
      </c>
      <c r="AT1369" s="468">
        <f ca="1">COUNTIF(INDIRECT("U"&amp;(ROW()+12*(($AN1369-1)*3+$AO1369)-ROW())/12+5):INDIRECT("AF"&amp;(ROW()+12*(($AN1369-1)*3+$AO1369)-ROW())/12+5),AS1369)</f>
        <v>0</v>
      </c>
      <c r="AU1369" s="468">
        <f ca="1">IF(AND(AQ1369+AS1369&gt;0,AR1369+AT1369&gt;0),COUNTIF(AU$6:AU1368,"&gt;0")+1,0)</f>
        <v>0</v>
      </c>
    </row>
    <row r="1370" spans="40:47" x14ac:dyDescent="0.15">
      <c r="AN1370" s="468">
        <v>38</v>
      </c>
      <c r="AO1370" s="468">
        <v>3</v>
      </c>
      <c r="AP1370" s="468">
        <v>9</v>
      </c>
      <c r="AQ1370" s="476">
        <f ca="1">IF($AP1370=1,IF(INDIRECT(ADDRESS(($AN1370-1)*3+$AO1370+5,$AP1370+7))="",0,INDIRECT(ADDRESS(($AN1370-1)*3+$AO1370+5,$AP1370+7))),IF(INDIRECT(ADDRESS(($AN1370-1)*3+$AO1370+5,$AP1370+7))="",0,IF(COUNTIF(INDIRECT(ADDRESS(($AN1370-1)*36+($AO1370-1)*12+6,COLUMN())):INDIRECT(ADDRESS(($AN1370-1)*36+($AO1370-1)*12+$AP1370+4,COLUMN())),INDIRECT(ADDRESS(($AN1370-1)*3+$AO1370+5,$AP1370+7)))&gt;=1,0,INDIRECT(ADDRESS(($AN1370-1)*3+$AO1370+5,$AP1370+7)))))</f>
        <v>0</v>
      </c>
      <c r="AR1370" s="468">
        <f ca="1">COUNTIF(INDIRECT("H"&amp;(ROW()+12*(($AN1370-1)*3+$AO1370)-ROW())/12+5):INDIRECT("S"&amp;(ROW()+12*(($AN1370-1)*3+$AO1370)-ROW())/12+5),AQ1370)</f>
        <v>0</v>
      </c>
      <c r="AS1370" s="476">
        <f ca="1">IF($AP1370=1,IF(INDIRECT(ADDRESS(($AN1370-1)*3+$AO1370+5,$AP1370+20))="",0,INDIRECT(ADDRESS(($AN1370-1)*3+$AO1370+5,$AP1370+20))),IF(INDIRECT(ADDRESS(($AN1370-1)*3+$AO1370+5,$AP1370+20))="",0,IF(COUNTIF(INDIRECT(ADDRESS(($AN1370-1)*36+($AO1370-1)*12+6,COLUMN())):INDIRECT(ADDRESS(($AN1370-1)*36+($AO1370-1)*12+$AP1370+4,COLUMN())),INDIRECT(ADDRESS(($AN1370-1)*3+$AO1370+5,$AP1370+20)))&gt;=1,0,INDIRECT(ADDRESS(($AN1370-1)*3+$AO1370+5,$AP1370+20)))))</f>
        <v>0</v>
      </c>
      <c r="AT1370" s="468">
        <f ca="1">COUNTIF(INDIRECT("U"&amp;(ROW()+12*(($AN1370-1)*3+$AO1370)-ROW())/12+5):INDIRECT("AF"&amp;(ROW()+12*(($AN1370-1)*3+$AO1370)-ROW())/12+5),AS1370)</f>
        <v>0</v>
      </c>
      <c r="AU1370" s="468">
        <f ca="1">IF(AND(AQ1370+AS1370&gt;0,AR1370+AT1370&gt;0),COUNTIF(AU$6:AU1369,"&gt;0")+1,0)</f>
        <v>0</v>
      </c>
    </row>
    <row r="1371" spans="40:47" x14ac:dyDescent="0.15">
      <c r="AN1371" s="468">
        <v>38</v>
      </c>
      <c r="AO1371" s="468">
        <v>3</v>
      </c>
      <c r="AP1371" s="468">
        <v>10</v>
      </c>
      <c r="AQ1371" s="476">
        <f ca="1">IF($AP1371=1,IF(INDIRECT(ADDRESS(($AN1371-1)*3+$AO1371+5,$AP1371+7))="",0,INDIRECT(ADDRESS(($AN1371-1)*3+$AO1371+5,$AP1371+7))),IF(INDIRECT(ADDRESS(($AN1371-1)*3+$AO1371+5,$AP1371+7))="",0,IF(COUNTIF(INDIRECT(ADDRESS(($AN1371-1)*36+($AO1371-1)*12+6,COLUMN())):INDIRECT(ADDRESS(($AN1371-1)*36+($AO1371-1)*12+$AP1371+4,COLUMN())),INDIRECT(ADDRESS(($AN1371-1)*3+$AO1371+5,$AP1371+7)))&gt;=1,0,INDIRECT(ADDRESS(($AN1371-1)*3+$AO1371+5,$AP1371+7)))))</f>
        <v>0</v>
      </c>
      <c r="AR1371" s="468">
        <f ca="1">COUNTIF(INDIRECT("H"&amp;(ROW()+12*(($AN1371-1)*3+$AO1371)-ROW())/12+5):INDIRECT("S"&amp;(ROW()+12*(($AN1371-1)*3+$AO1371)-ROW())/12+5),AQ1371)</f>
        <v>0</v>
      </c>
      <c r="AS1371" s="476">
        <f ca="1">IF($AP1371=1,IF(INDIRECT(ADDRESS(($AN1371-1)*3+$AO1371+5,$AP1371+20))="",0,INDIRECT(ADDRESS(($AN1371-1)*3+$AO1371+5,$AP1371+20))),IF(INDIRECT(ADDRESS(($AN1371-1)*3+$AO1371+5,$AP1371+20))="",0,IF(COUNTIF(INDIRECT(ADDRESS(($AN1371-1)*36+($AO1371-1)*12+6,COLUMN())):INDIRECT(ADDRESS(($AN1371-1)*36+($AO1371-1)*12+$AP1371+4,COLUMN())),INDIRECT(ADDRESS(($AN1371-1)*3+$AO1371+5,$AP1371+20)))&gt;=1,0,INDIRECT(ADDRESS(($AN1371-1)*3+$AO1371+5,$AP1371+20)))))</f>
        <v>0</v>
      </c>
      <c r="AT1371" s="468">
        <f ca="1">COUNTIF(INDIRECT("U"&amp;(ROW()+12*(($AN1371-1)*3+$AO1371)-ROW())/12+5):INDIRECT("AF"&amp;(ROW()+12*(($AN1371-1)*3+$AO1371)-ROW())/12+5),AS1371)</f>
        <v>0</v>
      </c>
      <c r="AU1371" s="468">
        <f ca="1">IF(AND(AQ1371+AS1371&gt;0,AR1371+AT1371&gt;0),COUNTIF(AU$6:AU1370,"&gt;0")+1,0)</f>
        <v>0</v>
      </c>
    </row>
    <row r="1372" spans="40:47" x14ac:dyDescent="0.15">
      <c r="AN1372" s="468">
        <v>38</v>
      </c>
      <c r="AO1372" s="468">
        <v>3</v>
      </c>
      <c r="AP1372" s="468">
        <v>11</v>
      </c>
      <c r="AQ1372" s="476">
        <f ca="1">IF($AP1372=1,IF(INDIRECT(ADDRESS(($AN1372-1)*3+$AO1372+5,$AP1372+7))="",0,INDIRECT(ADDRESS(($AN1372-1)*3+$AO1372+5,$AP1372+7))),IF(INDIRECT(ADDRESS(($AN1372-1)*3+$AO1372+5,$AP1372+7))="",0,IF(COUNTIF(INDIRECT(ADDRESS(($AN1372-1)*36+($AO1372-1)*12+6,COLUMN())):INDIRECT(ADDRESS(($AN1372-1)*36+($AO1372-1)*12+$AP1372+4,COLUMN())),INDIRECT(ADDRESS(($AN1372-1)*3+$AO1372+5,$AP1372+7)))&gt;=1,0,INDIRECT(ADDRESS(($AN1372-1)*3+$AO1372+5,$AP1372+7)))))</f>
        <v>0</v>
      </c>
      <c r="AR1372" s="468">
        <f ca="1">COUNTIF(INDIRECT("H"&amp;(ROW()+12*(($AN1372-1)*3+$AO1372)-ROW())/12+5):INDIRECT("S"&amp;(ROW()+12*(($AN1372-1)*3+$AO1372)-ROW())/12+5),AQ1372)</f>
        <v>0</v>
      </c>
      <c r="AS1372" s="476">
        <f ca="1">IF($AP1372=1,IF(INDIRECT(ADDRESS(($AN1372-1)*3+$AO1372+5,$AP1372+20))="",0,INDIRECT(ADDRESS(($AN1372-1)*3+$AO1372+5,$AP1372+20))),IF(INDIRECT(ADDRESS(($AN1372-1)*3+$AO1372+5,$AP1372+20))="",0,IF(COUNTIF(INDIRECT(ADDRESS(($AN1372-1)*36+($AO1372-1)*12+6,COLUMN())):INDIRECT(ADDRESS(($AN1372-1)*36+($AO1372-1)*12+$AP1372+4,COLUMN())),INDIRECT(ADDRESS(($AN1372-1)*3+$AO1372+5,$AP1372+20)))&gt;=1,0,INDIRECT(ADDRESS(($AN1372-1)*3+$AO1372+5,$AP1372+20)))))</f>
        <v>0</v>
      </c>
      <c r="AT1372" s="468">
        <f ca="1">COUNTIF(INDIRECT("U"&amp;(ROW()+12*(($AN1372-1)*3+$AO1372)-ROW())/12+5):INDIRECT("AF"&amp;(ROW()+12*(($AN1372-1)*3+$AO1372)-ROW())/12+5),AS1372)</f>
        <v>0</v>
      </c>
      <c r="AU1372" s="468">
        <f ca="1">IF(AND(AQ1372+AS1372&gt;0,AR1372+AT1372&gt;0),COUNTIF(AU$6:AU1371,"&gt;0")+1,0)</f>
        <v>0</v>
      </c>
    </row>
    <row r="1373" spans="40:47" x14ac:dyDescent="0.15">
      <c r="AN1373" s="468">
        <v>38</v>
      </c>
      <c r="AO1373" s="468">
        <v>3</v>
      </c>
      <c r="AP1373" s="468">
        <v>12</v>
      </c>
      <c r="AQ1373" s="476">
        <f ca="1">IF($AP1373=1,IF(INDIRECT(ADDRESS(($AN1373-1)*3+$AO1373+5,$AP1373+7))="",0,INDIRECT(ADDRESS(($AN1373-1)*3+$AO1373+5,$AP1373+7))),IF(INDIRECT(ADDRESS(($AN1373-1)*3+$AO1373+5,$AP1373+7))="",0,IF(COUNTIF(INDIRECT(ADDRESS(($AN1373-1)*36+($AO1373-1)*12+6,COLUMN())):INDIRECT(ADDRESS(($AN1373-1)*36+($AO1373-1)*12+$AP1373+4,COLUMN())),INDIRECT(ADDRESS(($AN1373-1)*3+$AO1373+5,$AP1373+7)))&gt;=1,0,INDIRECT(ADDRESS(($AN1373-1)*3+$AO1373+5,$AP1373+7)))))</f>
        <v>0</v>
      </c>
      <c r="AR1373" s="468">
        <f ca="1">COUNTIF(INDIRECT("H"&amp;(ROW()+12*(($AN1373-1)*3+$AO1373)-ROW())/12+5):INDIRECT("S"&amp;(ROW()+12*(($AN1373-1)*3+$AO1373)-ROW())/12+5),AQ1373)</f>
        <v>0</v>
      </c>
      <c r="AS1373" s="476">
        <f ca="1">IF($AP1373=1,IF(INDIRECT(ADDRESS(($AN1373-1)*3+$AO1373+5,$AP1373+20))="",0,INDIRECT(ADDRESS(($AN1373-1)*3+$AO1373+5,$AP1373+20))),IF(INDIRECT(ADDRESS(($AN1373-1)*3+$AO1373+5,$AP1373+20))="",0,IF(COUNTIF(INDIRECT(ADDRESS(($AN1373-1)*36+($AO1373-1)*12+6,COLUMN())):INDIRECT(ADDRESS(($AN1373-1)*36+($AO1373-1)*12+$AP1373+4,COLUMN())),INDIRECT(ADDRESS(($AN1373-1)*3+$AO1373+5,$AP1373+20)))&gt;=1,0,INDIRECT(ADDRESS(($AN1373-1)*3+$AO1373+5,$AP1373+20)))))</f>
        <v>0</v>
      </c>
      <c r="AT1373" s="468">
        <f ca="1">COUNTIF(INDIRECT("U"&amp;(ROW()+12*(($AN1373-1)*3+$AO1373)-ROW())/12+5):INDIRECT("AF"&amp;(ROW()+12*(($AN1373-1)*3+$AO1373)-ROW())/12+5),AS1373)</f>
        <v>0</v>
      </c>
      <c r="AU1373" s="468">
        <f ca="1">IF(AND(AQ1373+AS1373&gt;0,AR1373+AT1373&gt;0),COUNTIF(AU$6:AU1372,"&gt;0")+1,0)</f>
        <v>0</v>
      </c>
    </row>
    <row r="1374" spans="40:47" x14ac:dyDescent="0.15">
      <c r="AN1374" s="468">
        <v>39</v>
      </c>
      <c r="AO1374" s="468">
        <v>1</v>
      </c>
      <c r="AP1374" s="468">
        <v>1</v>
      </c>
      <c r="AQ1374" s="476">
        <f ca="1">IF($AP1374=1,IF(INDIRECT(ADDRESS(($AN1374-1)*3+$AO1374+5,$AP1374+7))="",0,INDIRECT(ADDRESS(($AN1374-1)*3+$AO1374+5,$AP1374+7))),IF(INDIRECT(ADDRESS(($AN1374-1)*3+$AO1374+5,$AP1374+7))="",0,IF(COUNTIF(INDIRECT(ADDRESS(($AN1374-1)*36+($AO1374-1)*12+6,COLUMN())):INDIRECT(ADDRESS(($AN1374-1)*36+($AO1374-1)*12+$AP1374+4,COLUMN())),INDIRECT(ADDRESS(($AN1374-1)*3+$AO1374+5,$AP1374+7)))&gt;=1,0,INDIRECT(ADDRESS(($AN1374-1)*3+$AO1374+5,$AP1374+7)))))</f>
        <v>0</v>
      </c>
      <c r="AR1374" s="468">
        <f ca="1">COUNTIF(INDIRECT("H"&amp;(ROW()+12*(($AN1374-1)*3+$AO1374)-ROW())/12+5):INDIRECT("S"&amp;(ROW()+12*(($AN1374-1)*3+$AO1374)-ROW())/12+5),AQ1374)</f>
        <v>0</v>
      </c>
      <c r="AS1374" s="476">
        <f ca="1">IF($AP1374=1,IF(INDIRECT(ADDRESS(($AN1374-1)*3+$AO1374+5,$AP1374+20))="",0,INDIRECT(ADDRESS(($AN1374-1)*3+$AO1374+5,$AP1374+20))),IF(INDIRECT(ADDRESS(($AN1374-1)*3+$AO1374+5,$AP1374+20))="",0,IF(COUNTIF(INDIRECT(ADDRESS(($AN1374-1)*36+($AO1374-1)*12+6,COLUMN())):INDIRECT(ADDRESS(($AN1374-1)*36+($AO1374-1)*12+$AP1374+4,COLUMN())),INDIRECT(ADDRESS(($AN1374-1)*3+$AO1374+5,$AP1374+20)))&gt;=1,0,INDIRECT(ADDRESS(($AN1374-1)*3+$AO1374+5,$AP1374+20)))))</f>
        <v>0</v>
      </c>
      <c r="AT1374" s="468">
        <f ca="1">COUNTIF(INDIRECT("U"&amp;(ROW()+12*(($AN1374-1)*3+$AO1374)-ROW())/12+5):INDIRECT("AF"&amp;(ROW()+12*(($AN1374-1)*3+$AO1374)-ROW())/12+5),AS1374)</f>
        <v>0</v>
      </c>
      <c r="AU1374" s="468">
        <f ca="1">IF(AND(AQ1374+AS1374&gt;0,AR1374+AT1374&gt;0),COUNTIF(AU$6:AU1373,"&gt;0")+1,0)</f>
        <v>0</v>
      </c>
    </row>
    <row r="1375" spans="40:47" x14ac:dyDescent="0.15">
      <c r="AN1375" s="468">
        <v>39</v>
      </c>
      <c r="AO1375" s="468">
        <v>1</v>
      </c>
      <c r="AP1375" s="468">
        <v>2</v>
      </c>
      <c r="AQ1375" s="476">
        <f ca="1">IF($AP1375=1,IF(INDIRECT(ADDRESS(($AN1375-1)*3+$AO1375+5,$AP1375+7))="",0,INDIRECT(ADDRESS(($AN1375-1)*3+$AO1375+5,$AP1375+7))),IF(INDIRECT(ADDRESS(($AN1375-1)*3+$AO1375+5,$AP1375+7))="",0,IF(COUNTIF(INDIRECT(ADDRESS(($AN1375-1)*36+($AO1375-1)*12+6,COLUMN())):INDIRECT(ADDRESS(($AN1375-1)*36+($AO1375-1)*12+$AP1375+4,COLUMN())),INDIRECT(ADDRESS(($AN1375-1)*3+$AO1375+5,$AP1375+7)))&gt;=1,0,INDIRECT(ADDRESS(($AN1375-1)*3+$AO1375+5,$AP1375+7)))))</f>
        <v>0</v>
      </c>
      <c r="AR1375" s="468">
        <f ca="1">COUNTIF(INDIRECT("H"&amp;(ROW()+12*(($AN1375-1)*3+$AO1375)-ROW())/12+5):INDIRECT("S"&amp;(ROW()+12*(($AN1375-1)*3+$AO1375)-ROW())/12+5),AQ1375)</f>
        <v>0</v>
      </c>
      <c r="AS1375" s="476">
        <f ca="1">IF($AP1375=1,IF(INDIRECT(ADDRESS(($AN1375-1)*3+$AO1375+5,$AP1375+20))="",0,INDIRECT(ADDRESS(($AN1375-1)*3+$AO1375+5,$AP1375+20))),IF(INDIRECT(ADDRESS(($AN1375-1)*3+$AO1375+5,$AP1375+20))="",0,IF(COUNTIF(INDIRECT(ADDRESS(($AN1375-1)*36+($AO1375-1)*12+6,COLUMN())):INDIRECT(ADDRESS(($AN1375-1)*36+($AO1375-1)*12+$AP1375+4,COLUMN())),INDIRECT(ADDRESS(($AN1375-1)*3+$AO1375+5,$AP1375+20)))&gt;=1,0,INDIRECT(ADDRESS(($AN1375-1)*3+$AO1375+5,$AP1375+20)))))</f>
        <v>0</v>
      </c>
      <c r="AT1375" s="468">
        <f ca="1">COUNTIF(INDIRECT("U"&amp;(ROW()+12*(($AN1375-1)*3+$AO1375)-ROW())/12+5):INDIRECT("AF"&amp;(ROW()+12*(($AN1375-1)*3+$AO1375)-ROW())/12+5),AS1375)</f>
        <v>0</v>
      </c>
      <c r="AU1375" s="468">
        <f ca="1">IF(AND(AQ1375+AS1375&gt;0,AR1375+AT1375&gt;0),COUNTIF(AU$6:AU1374,"&gt;0")+1,0)</f>
        <v>0</v>
      </c>
    </row>
    <row r="1376" spans="40:47" x14ac:dyDescent="0.15">
      <c r="AN1376" s="468">
        <v>39</v>
      </c>
      <c r="AO1376" s="468">
        <v>1</v>
      </c>
      <c r="AP1376" s="468">
        <v>3</v>
      </c>
      <c r="AQ1376" s="476">
        <f ca="1">IF($AP1376=1,IF(INDIRECT(ADDRESS(($AN1376-1)*3+$AO1376+5,$AP1376+7))="",0,INDIRECT(ADDRESS(($AN1376-1)*3+$AO1376+5,$AP1376+7))),IF(INDIRECT(ADDRESS(($AN1376-1)*3+$AO1376+5,$AP1376+7))="",0,IF(COUNTIF(INDIRECT(ADDRESS(($AN1376-1)*36+($AO1376-1)*12+6,COLUMN())):INDIRECT(ADDRESS(($AN1376-1)*36+($AO1376-1)*12+$AP1376+4,COLUMN())),INDIRECT(ADDRESS(($AN1376-1)*3+$AO1376+5,$AP1376+7)))&gt;=1,0,INDIRECT(ADDRESS(($AN1376-1)*3+$AO1376+5,$AP1376+7)))))</f>
        <v>0</v>
      </c>
      <c r="AR1376" s="468">
        <f ca="1">COUNTIF(INDIRECT("H"&amp;(ROW()+12*(($AN1376-1)*3+$AO1376)-ROW())/12+5):INDIRECT("S"&amp;(ROW()+12*(($AN1376-1)*3+$AO1376)-ROW())/12+5),AQ1376)</f>
        <v>0</v>
      </c>
      <c r="AS1376" s="476">
        <f ca="1">IF($AP1376=1,IF(INDIRECT(ADDRESS(($AN1376-1)*3+$AO1376+5,$AP1376+20))="",0,INDIRECT(ADDRESS(($AN1376-1)*3+$AO1376+5,$AP1376+20))),IF(INDIRECT(ADDRESS(($AN1376-1)*3+$AO1376+5,$AP1376+20))="",0,IF(COUNTIF(INDIRECT(ADDRESS(($AN1376-1)*36+($AO1376-1)*12+6,COLUMN())):INDIRECT(ADDRESS(($AN1376-1)*36+($AO1376-1)*12+$AP1376+4,COLUMN())),INDIRECT(ADDRESS(($AN1376-1)*3+$AO1376+5,$AP1376+20)))&gt;=1,0,INDIRECT(ADDRESS(($AN1376-1)*3+$AO1376+5,$AP1376+20)))))</f>
        <v>0</v>
      </c>
      <c r="AT1376" s="468">
        <f ca="1">COUNTIF(INDIRECT("U"&amp;(ROW()+12*(($AN1376-1)*3+$AO1376)-ROW())/12+5):INDIRECT("AF"&amp;(ROW()+12*(($AN1376-1)*3+$AO1376)-ROW())/12+5),AS1376)</f>
        <v>0</v>
      </c>
      <c r="AU1376" s="468">
        <f ca="1">IF(AND(AQ1376+AS1376&gt;0,AR1376+AT1376&gt;0),COUNTIF(AU$6:AU1375,"&gt;0")+1,0)</f>
        <v>0</v>
      </c>
    </row>
    <row r="1377" spans="40:47" x14ac:dyDescent="0.15">
      <c r="AN1377" s="468">
        <v>39</v>
      </c>
      <c r="AO1377" s="468">
        <v>1</v>
      </c>
      <c r="AP1377" s="468">
        <v>4</v>
      </c>
      <c r="AQ1377" s="476">
        <f ca="1">IF($AP1377=1,IF(INDIRECT(ADDRESS(($AN1377-1)*3+$AO1377+5,$AP1377+7))="",0,INDIRECT(ADDRESS(($AN1377-1)*3+$AO1377+5,$AP1377+7))),IF(INDIRECT(ADDRESS(($AN1377-1)*3+$AO1377+5,$AP1377+7))="",0,IF(COUNTIF(INDIRECT(ADDRESS(($AN1377-1)*36+($AO1377-1)*12+6,COLUMN())):INDIRECT(ADDRESS(($AN1377-1)*36+($AO1377-1)*12+$AP1377+4,COLUMN())),INDIRECT(ADDRESS(($AN1377-1)*3+$AO1377+5,$AP1377+7)))&gt;=1,0,INDIRECT(ADDRESS(($AN1377-1)*3+$AO1377+5,$AP1377+7)))))</f>
        <v>0</v>
      </c>
      <c r="AR1377" s="468">
        <f ca="1">COUNTIF(INDIRECT("H"&amp;(ROW()+12*(($AN1377-1)*3+$AO1377)-ROW())/12+5):INDIRECT("S"&amp;(ROW()+12*(($AN1377-1)*3+$AO1377)-ROW())/12+5),AQ1377)</f>
        <v>0</v>
      </c>
      <c r="AS1377" s="476">
        <f ca="1">IF($AP1377=1,IF(INDIRECT(ADDRESS(($AN1377-1)*3+$AO1377+5,$AP1377+20))="",0,INDIRECT(ADDRESS(($AN1377-1)*3+$AO1377+5,$AP1377+20))),IF(INDIRECT(ADDRESS(($AN1377-1)*3+$AO1377+5,$AP1377+20))="",0,IF(COUNTIF(INDIRECT(ADDRESS(($AN1377-1)*36+($AO1377-1)*12+6,COLUMN())):INDIRECT(ADDRESS(($AN1377-1)*36+($AO1377-1)*12+$AP1377+4,COLUMN())),INDIRECT(ADDRESS(($AN1377-1)*3+$AO1377+5,$AP1377+20)))&gt;=1,0,INDIRECT(ADDRESS(($AN1377-1)*3+$AO1377+5,$AP1377+20)))))</f>
        <v>0</v>
      </c>
      <c r="AT1377" s="468">
        <f ca="1">COUNTIF(INDIRECT("U"&amp;(ROW()+12*(($AN1377-1)*3+$AO1377)-ROW())/12+5):INDIRECT("AF"&amp;(ROW()+12*(($AN1377-1)*3+$AO1377)-ROW())/12+5),AS1377)</f>
        <v>0</v>
      </c>
      <c r="AU1377" s="468">
        <f ca="1">IF(AND(AQ1377+AS1377&gt;0,AR1377+AT1377&gt;0),COUNTIF(AU$6:AU1376,"&gt;0")+1,0)</f>
        <v>0</v>
      </c>
    </row>
    <row r="1378" spans="40:47" x14ac:dyDescent="0.15">
      <c r="AN1378" s="468">
        <v>39</v>
      </c>
      <c r="AO1378" s="468">
        <v>1</v>
      </c>
      <c r="AP1378" s="468">
        <v>5</v>
      </c>
      <c r="AQ1378" s="476">
        <f ca="1">IF($AP1378=1,IF(INDIRECT(ADDRESS(($AN1378-1)*3+$AO1378+5,$AP1378+7))="",0,INDIRECT(ADDRESS(($AN1378-1)*3+$AO1378+5,$AP1378+7))),IF(INDIRECT(ADDRESS(($AN1378-1)*3+$AO1378+5,$AP1378+7))="",0,IF(COUNTIF(INDIRECT(ADDRESS(($AN1378-1)*36+($AO1378-1)*12+6,COLUMN())):INDIRECT(ADDRESS(($AN1378-1)*36+($AO1378-1)*12+$AP1378+4,COLUMN())),INDIRECT(ADDRESS(($AN1378-1)*3+$AO1378+5,$AP1378+7)))&gt;=1,0,INDIRECT(ADDRESS(($AN1378-1)*3+$AO1378+5,$AP1378+7)))))</f>
        <v>0</v>
      </c>
      <c r="AR1378" s="468">
        <f ca="1">COUNTIF(INDIRECT("H"&amp;(ROW()+12*(($AN1378-1)*3+$AO1378)-ROW())/12+5):INDIRECT("S"&amp;(ROW()+12*(($AN1378-1)*3+$AO1378)-ROW())/12+5),AQ1378)</f>
        <v>0</v>
      </c>
      <c r="AS1378" s="476">
        <f ca="1">IF($AP1378=1,IF(INDIRECT(ADDRESS(($AN1378-1)*3+$AO1378+5,$AP1378+20))="",0,INDIRECT(ADDRESS(($AN1378-1)*3+$AO1378+5,$AP1378+20))),IF(INDIRECT(ADDRESS(($AN1378-1)*3+$AO1378+5,$AP1378+20))="",0,IF(COUNTIF(INDIRECT(ADDRESS(($AN1378-1)*36+($AO1378-1)*12+6,COLUMN())):INDIRECT(ADDRESS(($AN1378-1)*36+($AO1378-1)*12+$AP1378+4,COLUMN())),INDIRECT(ADDRESS(($AN1378-1)*3+$AO1378+5,$AP1378+20)))&gt;=1,0,INDIRECT(ADDRESS(($AN1378-1)*3+$AO1378+5,$AP1378+20)))))</f>
        <v>0</v>
      </c>
      <c r="AT1378" s="468">
        <f ca="1">COUNTIF(INDIRECT("U"&amp;(ROW()+12*(($AN1378-1)*3+$AO1378)-ROW())/12+5):INDIRECT("AF"&amp;(ROW()+12*(($AN1378-1)*3+$AO1378)-ROW())/12+5),AS1378)</f>
        <v>0</v>
      </c>
      <c r="AU1378" s="468">
        <f ca="1">IF(AND(AQ1378+AS1378&gt;0,AR1378+AT1378&gt;0),COUNTIF(AU$6:AU1377,"&gt;0")+1,0)</f>
        <v>0</v>
      </c>
    </row>
    <row r="1379" spans="40:47" x14ac:dyDescent="0.15">
      <c r="AN1379" s="468">
        <v>39</v>
      </c>
      <c r="AO1379" s="468">
        <v>1</v>
      </c>
      <c r="AP1379" s="468">
        <v>6</v>
      </c>
      <c r="AQ1379" s="476">
        <f ca="1">IF($AP1379=1,IF(INDIRECT(ADDRESS(($AN1379-1)*3+$AO1379+5,$AP1379+7))="",0,INDIRECT(ADDRESS(($AN1379-1)*3+$AO1379+5,$AP1379+7))),IF(INDIRECT(ADDRESS(($AN1379-1)*3+$AO1379+5,$AP1379+7))="",0,IF(COUNTIF(INDIRECT(ADDRESS(($AN1379-1)*36+($AO1379-1)*12+6,COLUMN())):INDIRECT(ADDRESS(($AN1379-1)*36+($AO1379-1)*12+$AP1379+4,COLUMN())),INDIRECT(ADDRESS(($AN1379-1)*3+$AO1379+5,$AP1379+7)))&gt;=1,0,INDIRECT(ADDRESS(($AN1379-1)*3+$AO1379+5,$AP1379+7)))))</f>
        <v>0</v>
      </c>
      <c r="AR1379" s="468">
        <f ca="1">COUNTIF(INDIRECT("H"&amp;(ROW()+12*(($AN1379-1)*3+$AO1379)-ROW())/12+5):INDIRECT("S"&amp;(ROW()+12*(($AN1379-1)*3+$AO1379)-ROW())/12+5),AQ1379)</f>
        <v>0</v>
      </c>
      <c r="AS1379" s="476">
        <f ca="1">IF($AP1379=1,IF(INDIRECT(ADDRESS(($AN1379-1)*3+$AO1379+5,$AP1379+20))="",0,INDIRECT(ADDRESS(($AN1379-1)*3+$AO1379+5,$AP1379+20))),IF(INDIRECT(ADDRESS(($AN1379-1)*3+$AO1379+5,$AP1379+20))="",0,IF(COUNTIF(INDIRECT(ADDRESS(($AN1379-1)*36+($AO1379-1)*12+6,COLUMN())):INDIRECT(ADDRESS(($AN1379-1)*36+($AO1379-1)*12+$AP1379+4,COLUMN())),INDIRECT(ADDRESS(($AN1379-1)*3+$AO1379+5,$AP1379+20)))&gt;=1,0,INDIRECT(ADDRESS(($AN1379-1)*3+$AO1379+5,$AP1379+20)))))</f>
        <v>0</v>
      </c>
      <c r="AT1379" s="468">
        <f ca="1">COUNTIF(INDIRECT("U"&amp;(ROW()+12*(($AN1379-1)*3+$AO1379)-ROW())/12+5):INDIRECT("AF"&amp;(ROW()+12*(($AN1379-1)*3+$AO1379)-ROW())/12+5),AS1379)</f>
        <v>0</v>
      </c>
      <c r="AU1379" s="468">
        <f ca="1">IF(AND(AQ1379+AS1379&gt;0,AR1379+AT1379&gt;0),COUNTIF(AU$6:AU1378,"&gt;0")+1,0)</f>
        <v>0</v>
      </c>
    </row>
    <row r="1380" spans="40:47" x14ac:dyDescent="0.15">
      <c r="AN1380" s="468">
        <v>39</v>
      </c>
      <c r="AO1380" s="468">
        <v>1</v>
      </c>
      <c r="AP1380" s="468">
        <v>7</v>
      </c>
      <c r="AQ1380" s="476">
        <f ca="1">IF($AP1380=1,IF(INDIRECT(ADDRESS(($AN1380-1)*3+$AO1380+5,$AP1380+7))="",0,INDIRECT(ADDRESS(($AN1380-1)*3+$AO1380+5,$AP1380+7))),IF(INDIRECT(ADDRESS(($AN1380-1)*3+$AO1380+5,$AP1380+7))="",0,IF(COUNTIF(INDIRECT(ADDRESS(($AN1380-1)*36+($AO1380-1)*12+6,COLUMN())):INDIRECT(ADDRESS(($AN1380-1)*36+($AO1380-1)*12+$AP1380+4,COLUMN())),INDIRECT(ADDRESS(($AN1380-1)*3+$AO1380+5,$AP1380+7)))&gt;=1,0,INDIRECT(ADDRESS(($AN1380-1)*3+$AO1380+5,$AP1380+7)))))</f>
        <v>0</v>
      </c>
      <c r="AR1380" s="468">
        <f ca="1">COUNTIF(INDIRECT("H"&amp;(ROW()+12*(($AN1380-1)*3+$AO1380)-ROW())/12+5):INDIRECT("S"&amp;(ROW()+12*(($AN1380-1)*3+$AO1380)-ROW())/12+5),AQ1380)</f>
        <v>0</v>
      </c>
      <c r="AS1380" s="476">
        <f ca="1">IF($AP1380=1,IF(INDIRECT(ADDRESS(($AN1380-1)*3+$AO1380+5,$AP1380+20))="",0,INDIRECT(ADDRESS(($AN1380-1)*3+$AO1380+5,$AP1380+20))),IF(INDIRECT(ADDRESS(($AN1380-1)*3+$AO1380+5,$AP1380+20))="",0,IF(COUNTIF(INDIRECT(ADDRESS(($AN1380-1)*36+($AO1380-1)*12+6,COLUMN())):INDIRECT(ADDRESS(($AN1380-1)*36+($AO1380-1)*12+$AP1380+4,COLUMN())),INDIRECT(ADDRESS(($AN1380-1)*3+$AO1380+5,$AP1380+20)))&gt;=1,0,INDIRECT(ADDRESS(($AN1380-1)*3+$AO1380+5,$AP1380+20)))))</f>
        <v>0</v>
      </c>
      <c r="AT1380" s="468">
        <f ca="1">COUNTIF(INDIRECT("U"&amp;(ROW()+12*(($AN1380-1)*3+$AO1380)-ROW())/12+5):INDIRECT("AF"&amp;(ROW()+12*(($AN1380-1)*3+$AO1380)-ROW())/12+5),AS1380)</f>
        <v>0</v>
      </c>
      <c r="AU1380" s="468">
        <f ca="1">IF(AND(AQ1380+AS1380&gt;0,AR1380+AT1380&gt;0),COUNTIF(AU$6:AU1379,"&gt;0")+1,0)</f>
        <v>0</v>
      </c>
    </row>
    <row r="1381" spans="40:47" x14ac:dyDescent="0.15">
      <c r="AN1381" s="468">
        <v>39</v>
      </c>
      <c r="AO1381" s="468">
        <v>1</v>
      </c>
      <c r="AP1381" s="468">
        <v>8</v>
      </c>
      <c r="AQ1381" s="476">
        <f ca="1">IF($AP1381=1,IF(INDIRECT(ADDRESS(($AN1381-1)*3+$AO1381+5,$AP1381+7))="",0,INDIRECT(ADDRESS(($AN1381-1)*3+$AO1381+5,$AP1381+7))),IF(INDIRECT(ADDRESS(($AN1381-1)*3+$AO1381+5,$AP1381+7))="",0,IF(COUNTIF(INDIRECT(ADDRESS(($AN1381-1)*36+($AO1381-1)*12+6,COLUMN())):INDIRECT(ADDRESS(($AN1381-1)*36+($AO1381-1)*12+$AP1381+4,COLUMN())),INDIRECT(ADDRESS(($AN1381-1)*3+$AO1381+5,$AP1381+7)))&gt;=1,0,INDIRECT(ADDRESS(($AN1381-1)*3+$AO1381+5,$AP1381+7)))))</f>
        <v>0</v>
      </c>
      <c r="AR1381" s="468">
        <f ca="1">COUNTIF(INDIRECT("H"&amp;(ROW()+12*(($AN1381-1)*3+$AO1381)-ROW())/12+5):INDIRECT("S"&amp;(ROW()+12*(($AN1381-1)*3+$AO1381)-ROW())/12+5),AQ1381)</f>
        <v>0</v>
      </c>
      <c r="AS1381" s="476">
        <f ca="1">IF($AP1381=1,IF(INDIRECT(ADDRESS(($AN1381-1)*3+$AO1381+5,$AP1381+20))="",0,INDIRECT(ADDRESS(($AN1381-1)*3+$AO1381+5,$AP1381+20))),IF(INDIRECT(ADDRESS(($AN1381-1)*3+$AO1381+5,$AP1381+20))="",0,IF(COUNTIF(INDIRECT(ADDRESS(($AN1381-1)*36+($AO1381-1)*12+6,COLUMN())):INDIRECT(ADDRESS(($AN1381-1)*36+($AO1381-1)*12+$AP1381+4,COLUMN())),INDIRECT(ADDRESS(($AN1381-1)*3+$AO1381+5,$AP1381+20)))&gt;=1,0,INDIRECT(ADDRESS(($AN1381-1)*3+$AO1381+5,$AP1381+20)))))</f>
        <v>0</v>
      </c>
      <c r="AT1381" s="468">
        <f ca="1">COUNTIF(INDIRECT("U"&amp;(ROW()+12*(($AN1381-1)*3+$AO1381)-ROW())/12+5):INDIRECT("AF"&amp;(ROW()+12*(($AN1381-1)*3+$AO1381)-ROW())/12+5),AS1381)</f>
        <v>0</v>
      </c>
      <c r="AU1381" s="468">
        <f ca="1">IF(AND(AQ1381+AS1381&gt;0,AR1381+AT1381&gt;0),COUNTIF(AU$6:AU1380,"&gt;0")+1,0)</f>
        <v>0</v>
      </c>
    </row>
    <row r="1382" spans="40:47" x14ac:dyDescent="0.15">
      <c r="AN1382" s="468">
        <v>39</v>
      </c>
      <c r="AO1382" s="468">
        <v>1</v>
      </c>
      <c r="AP1382" s="468">
        <v>9</v>
      </c>
      <c r="AQ1382" s="476">
        <f ca="1">IF($AP1382=1,IF(INDIRECT(ADDRESS(($AN1382-1)*3+$AO1382+5,$AP1382+7))="",0,INDIRECT(ADDRESS(($AN1382-1)*3+$AO1382+5,$AP1382+7))),IF(INDIRECT(ADDRESS(($AN1382-1)*3+$AO1382+5,$AP1382+7))="",0,IF(COUNTIF(INDIRECT(ADDRESS(($AN1382-1)*36+($AO1382-1)*12+6,COLUMN())):INDIRECT(ADDRESS(($AN1382-1)*36+($AO1382-1)*12+$AP1382+4,COLUMN())),INDIRECT(ADDRESS(($AN1382-1)*3+$AO1382+5,$AP1382+7)))&gt;=1,0,INDIRECT(ADDRESS(($AN1382-1)*3+$AO1382+5,$AP1382+7)))))</f>
        <v>0</v>
      </c>
      <c r="AR1382" s="468">
        <f ca="1">COUNTIF(INDIRECT("H"&amp;(ROW()+12*(($AN1382-1)*3+$AO1382)-ROW())/12+5):INDIRECT("S"&amp;(ROW()+12*(($AN1382-1)*3+$AO1382)-ROW())/12+5),AQ1382)</f>
        <v>0</v>
      </c>
      <c r="AS1382" s="476">
        <f ca="1">IF($AP1382=1,IF(INDIRECT(ADDRESS(($AN1382-1)*3+$AO1382+5,$AP1382+20))="",0,INDIRECT(ADDRESS(($AN1382-1)*3+$AO1382+5,$AP1382+20))),IF(INDIRECT(ADDRESS(($AN1382-1)*3+$AO1382+5,$AP1382+20))="",0,IF(COUNTIF(INDIRECT(ADDRESS(($AN1382-1)*36+($AO1382-1)*12+6,COLUMN())):INDIRECT(ADDRESS(($AN1382-1)*36+($AO1382-1)*12+$AP1382+4,COLUMN())),INDIRECT(ADDRESS(($AN1382-1)*3+$AO1382+5,$AP1382+20)))&gt;=1,0,INDIRECT(ADDRESS(($AN1382-1)*3+$AO1382+5,$AP1382+20)))))</f>
        <v>0</v>
      </c>
      <c r="AT1382" s="468">
        <f ca="1">COUNTIF(INDIRECT("U"&amp;(ROW()+12*(($AN1382-1)*3+$AO1382)-ROW())/12+5):INDIRECT("AF"&amp;(ROW()+12*(($AN1382-1)*3+$AO1382)-ROW())/12+5),AS1382)</f>
        <v>0</v>
      </c>
      <c r="AU1382" s="468">
        <f ca="1">IF(AND(AQ1382+AS1382&gt;0,AR1382+AT1382&gt;0),COUNTIF(AU$6:AU1381,"&gt;0")+1,0)</f>
        <v>0</v>
      </c>
    </row>
    <row r="1383" spans="40:47" x14ac:dyDescent="0.15">
      <c r="AN1383" s="468">
        <v>39</v>
      </c>
      <c r="AO1383" s="468">
        <v>1</v>
      </c>
      <c r="AP1383" s="468">
        <v>10</v>
      </c>
      <c r="AQ1383" s="476">
        <f ca="1">IF($AP1383=1,IF(INDIRECT(ADDRESS(($AN1383-1)*3+$AO1383+5,$AP1383+7))="",0,INDIRECT(ADDRESS(($AN1383-1)*3+$AO1383+5,$AP1383+7))),IF(INDIRECT(ADDRESS(($AN1383-1)*3+$AO1383+5,$AP1383+7))="",0,IF(COUNTIF(INDIRECT(ADDRESS(($AN1383-1)*36+($AO1383-1)*12+6,COLUMN())):INDIRECT(ADDRESS(($AN1383-1)*36+($AO1383-1)*12+$AP1383+4,COLUMN())),INDIRECT(ADDRESS(($AN1383-1)*3+$AO1383+5,$AP1383+7)))&gt;=1,0,INDIRECT(ADDRESS(($AN1383-1)*3+$AO1383+5,$AP1383+7)))))</f>
        <v>0</v>
      </c>
      <c r="AR1383" s="468">
        <f ca="1">COUNTIF(INDIRECT("H"&amp;(ROW()+12*(($AN1383-1)*3+$AO1383)-ROW())/12+5):INDIRECT("S"&amp;(ROW()+12*(($AN1383-1)*3+$AO1383)-ROW())/12+5),AQ1383)</f>
        <v>0</v>
      </c>
      <c r="AS1383" s="476">
        <f ca="1">IF($AP1383=1,IF(INDIRECT(ADDRESS(($AN1383-1)*3+$AO1383+5,$AP1383+20))="",0,INDIRECT(ADDRESS(($AN1383-1)*3+$AO1383+5,$AP1383+20))),IF(INDIRECT(ADDRESS(($AN1383-1)*3+$AO1383+5,$AP1383+20))="",0,IF(COUNTIF(INDIRECT(ADDRESS(($AN1383-1)*36+($AO1383-1)*12+6,COLUMN())):INDIRECT(ADDRESS(($AN1383-1)*36+($AO1383-1)*12+$AP1383+4,COLUMN())),INDIRECT(ADDRESS(($AN1383-1)*3+$AO1383+5,$AP1383+20)))&gt;=1,0,INDIRECT(ADDRESS(($AN1383-1)*3+$AO1383+5,$AP1383+20)))))</f>
        <v>0</v>
      </c>
      <c r="AT1383" s="468">
        <f ca="1">COUNTIF(INDIRECT("U"&amp;(ROW()+12*(($AN1383-1)*3+$AO1383)-ROW())/12+5):INDIRECT("AF"&amp;(ROW()+12*(($AN1383-1)*3+$AO1383)-ROW())/12+5),AS1383)</f>
        <v>0</v>
      </c>
      <c r="AU1383" s="468">
        <f ca="1">IF(AND(AQ1383+AS1383&gt;0,AR1383+AT1383&gt;0),COUNTIF(AU$6:AU1382,"&gt;0")+1,0)</f>
        <v>0</v>
      </c>
    </row>
    <row r="1384" spans="40:47" x14ac:dyDescent="0.15">
      <c r="AN1384" s="468">
        <v>39</v>
      </c>
      <c r="AO1384" s="468">
        <v>1</v>
      </c>
      <c r="AP1384" s="468">
        <v>11</v>
      </c>
      <c r="AQ1384" s="476">
        <f ca="1">IF($AP1384=1,IF(INDIRECT(ADDRESS(($AN1384-1)*3+$AO1384+5,$AP1384+7))="",0,INDIRECT(ADDRESS(($AN1384-1)*3+$AO1384+5,$AP1384+7))),IF(INDIRECT(ADDRESS(($AN1384-1)*3+$AO1384+5,$AP1384+7))="",0,IF(COUNTIF(INDIRECT(ADDRESS(($AN1384-1)*36+($AO1384-1)*12+6,COLUMN())):INDIRECT(ADDRESS(($AN1384-1)*36+($AO1384-1)*12+$AP1384+4,COLUMN())),INDIRECT(ADDRESS(($AN1384-1)*3+$AO1384+5,$AP1384+7)))&gt;=1,0,INDIRECT(ADDRESS(($AN1384-1)*3+$AO1384+5,$AP1384+7)))))</f>
        <v>0</v>
      </c>
      <c r="AR1384" s="468">
        <f ca="1">COUNTIF(INDIRECT("H"&amp;(ROW()+12*(($AN1384-1)*3+$AO1384)-ROW())/12+5):INDIRECT("S"&amp;(ROW()+12*(($AN1384-1)*3+$AO1384)-ROW())/12+5),AQ1384)</f>
        <v>0</v>
      </c>
      <c r="AS1384" s="476">
        <f ca="1">IF($AP1384=1,IF(INDIRECT(ADDRESS(($AN1384-1)*3+$AO1384+5,$AP1384+20))="",0,INDIRECT(ADDRESS(($AN1384-1)*3+$AO1384+5,$AP1384+20))),IF(INDIRECT(ADDRESS(($AN1384-1)*3+$AO1384+5,$AP1384+20))="",0,IF(COUNTIF(INDIRECT(ADDRESS(($AN1384-1)*36+($AO1384-1)*12+6,COLUMN())):INDIRECT(ADDRESS(($AN1384-1)*36+($AO1384-1)*12+$AP1384+4,COLUMN())),INDIRECT(ADDRESS(($AN1384-1)*3+$AO1384+5,$AP1384+20)))&gt;=1,0,INDIRECT(ADDRESS(($AN1384-1)*3+$AO1384+5,$AP1384+20)))))</f>
        <v>0</v>
      </c>
      <c r="AT1384" s="468">
        <f ca="1">COUNTIF(INDIRECT("U"&amp;(ROW()+12*(($AN1384-1)*3+$AO1384)-ROW())/12+5):INDIRECT("AF"&amp;(ROW()+12*(($AN1384-1)*3+$AO1384)-ROW())/12+5),AS1384)</f>
        <v>0</v>
      </c>
      <c r="AU1384" s="468">
        <f ca="1">IF(AND(AQ1384+AS1384&gt;0,AR1384+AT1384&gt;0),COUNTIF(AU$6:AU1383,"&gt;0")+1,0)</f>
        <v>0</v>
      </c>
    </row>
    <row r="1385" spans="40:47" x14ac:dyDescent="0.15">
      <c r="AN1385" s="468">
        <v>39</v>
      </c>
      <c r="AO1385" s="468">
        <v>1</v>
      </c>
      <c r="AP1385" s="468">
        <v>12</v>
      </c>
      <c r="AQ1385" s="476">
        <f ca="1">IF($AP1385=1,IF(INDIRECT(ADDRESS(($AN1385-1)*3+$AO1385+5,$AP1385+7))="",0,INDIRECT(ADDRESS(($AN1385-1)*3+$AO1385+5,$AP1385+7))),IF(INDIRECT(ADDRESS(($AN1385-1)*3+$AO1385+5,$AP1385+7))="",0,IF(COUNTIF(INDIRECT(ADDRESS(($AN1385-1)*36+($AO1385-1)*12+6,COLUMN())):INDIRECT(ADDRESS(($AN1385-1)*36+($AO1385-1)*12+$AP1385+4,COLUMN())),INDIRECT(ADDRESS(($AN1385-1)*3+$AO1385+5,$AP1385+7)))&gt;=1,0,INDIRECT(ADDRESS(($AN1385-1)*3+$AO1385+5,$AP1385+7)))))</f>
        <v>0</v>
      </c>
      <c r="AR1385" s="468">
        <f ca="1">COUNTIF(INDIRECT("H"&amp;(ROW()+12*(($AN1385-1)*3+$AO1385)-ROW())/12+5):INDIRECT("S"&amp;(ROW()+12*(($AN1385-1)*3+$AO1385)-ROW())/12+5),AQ1385)</f>
        <v>0</v>
      </c>
      <c r="AS1385" s="476">
        <f ca="1">IF($AP1385=1,IF(INDIRECT(ADDRESS(($AN1385-1)*3+$AO1385+5,$AP1385+20))="",0,INDIRECT(ADDRESS(($AN1385-1)*3+$AO1385+5,$AP1385+20))),IF(INDIRECT(ADDRESS(($AN1385-1)*3+$AO1385+5,$AP1385+20))="",0,IF(COUNTIF(INDIRECT(ADDRESS(($AN1385-1)*36+($AO1385-1)*12+6,COLUMN())):INDIRECT(ADDRESS(($AN1385-1)*36+($AO1385-1)*12+$AP1385+4,COLUMN())),INDIRECT(ADDRESS(($AN1385-1)*3+$AO1385+5,$AP1385+20)))&gt;=1,0,INDIRECT(ADDRESS(($AN1385-1)*3+$AO1385+5,$AP1385+20)))))</f>
        <v>0</v>
      </c>
      <c r="AT1385" s="468">
        <f ca="1">COUNTIF(INDIRECT("U"&amp;(ROW()+12*(($AN1385-1)*3+$AO1385)-ROW())/12+5):INDIRECT("AF"&amp;(ROW()+12*(($AN1385-1)*3+$AO1385)-ROW())/12+5),AS1385)</f>
        <v>0</v>
      </c>
      <c r="AU1385" s="468">
        <f ca="1">IF(AND(AQ1385+AS1385&gt;0,AR1385+AT1385&gt;0),COUNTIF(AU$6:AU1384,"&gt;0")+1,0)</f>
        <v>0</v>
      </c>
    </row>
    <row r="1386" spans="40:47" x14ac:dyDescent="0.15">
      <c r="AN1386" s="468">
        <v>39</v>
      </c>
      <c r="AO1386" s="468">
        <v>2</v>
      </c>
      <c r="AP1386" s="468">
        <v>1</v>
      </c>
      <c r="AQ1386" s="476">
        <f ca="1">IF($AP1386=1,IF(INDIRECT(ADDRESS(($AN1386-1)*3+$AO1386+5,$AP1386+7))="",0,INDIRECT(ADDRESS(($AN1386-1)*3+$AO1386+5,$AP1386+7))),IF(INDIRECT(ADDRESS(($AN1386-1)*3+$AO1386+5,$AP1386+7))="",0,IF(COUNTIF(INDIRECT(ADDRESS(($AN1386-1)*36+($AO1386-1)*12+6,COLUMN())):INDIRECT(ADDRESS(($AN1386-1)*36+($AO1386-1)*12+$AP1386+4,COLUMN())),INDIRECT(ADDRESS(($AN1386-1)*3+$AO1386+5,$AP1386+7)))&gt;=1,0,INDIRECT(ADDRESS(($AN1386-1)*3+$AO1386+5,$AP1386+7)))))</f>
        <v>0</v>
      </c>
      <c r="AR1386" s="468">
        <f ca="1">COUNTIF(INDIRECT("H"&amp;(ROW()+12*(($AN1386-1)*3+$AO1386)-ROW())/12+5):INDIRECT("S"&amp;(ROW()+12*(($AN1386-1)*3+$AO1386)-ROW())/12+5),AQ1386)</f>
        <v>0</v>
      </c>
      <c r="AS1386" s="476">
        <f ca="1">IF($AP1386=1,IF(INDIRECT(ADDRESS(($AN1386-1)*3+$AO1386+5,$AP1386+20))="",0,INDIRECT(ADDRESS(($AN1386-1)*3+$AO1386+5,$AP1386+20))),IF(INDIRECT(ADDRESS(($AN1386-1)*3+$AO1386+5,$AP1386+20))="",0,IF(COUNTIF(INDIRECT(ADDRESS(($AN1386-1)*36+($AO1386-1)*12+6,COLUMN())):INDIRECT(ADDRESS(($AN1386-1)*36+($AO1386-1)*12+$AP1386+4,COLUMN())),INDIRECT(ADDRESS(($AN1386-1)*3+$AO1386+5,$AP1386+20)))&gt;=1,0,INDIRECT(ADDRESS(($AN1386-1)*3+$AO1386+5,$AP1386+20)))))</f>
        <v>0</v>
      </c>
      <c r="AT1386" s="468">
        <f ca="1">COUNTIF(INDIRECT("U"&amp;(ROW()+12*(($AN1386-1)*3+$AO1386)-ROW())/12+5):INDIRECT("AF"&amp;(ROW()+12*(($AN1386-1)*3+$AO1386)-ROW())/12+5),AS1386)</f>
        <v>0</v>
      </c>
      <c r="AU1386" s="468">
        <f ca="1">IF(AND(AQ1386+AS1386&gt;0,AR1386+AT1386&gt;0),COUNTIF(AU$6:AU1385,"&gt;0")+1,0)</f>
        <v>0</v>
      </c>
    </row>
    <row r="1387" spans="40:47" x14ac:dyDescent="0.15">
      <c r="AN1387" s="468">
        <v>39</v>
      </c>
      <c r="AO1387" s="468">
        <v>2</v>
      </c>
      <c r="AP1387" s="468">
        <v>2</v>
      </c>
      <c r="AQ1387" s="476">
        <f ca="1">IF($AP1387=1,IF(INDIRECT(ADDRESS(($AN1387-1)*3+$AO1387+5,$AP1387+7))="",0,INDIRECT(ADDRESS(($AN1387-1)*3+$AO1387+5,$AP1387+7))),IF(INDIRECT(ADDRESS(($AN1387-1)*3+$AO1387+5,$AP1387+7))="",0,IF(COUNTIF(INDIRECT(ADDRESS(($AN1387-1)*36+($AO1387-1)*12+6,COLUMN())):INDIRECT(ADDRESS(($AN1387-1)*36+($AO1387-1)*12+$AP1387+4,COLUMN())),INDIRECT(ADDRESS(($AN1387-1)*3+$AO1387+5,$AP1387+7)))&gt;=1,0,INDIRECT(ADDRESS(($AN1387-1)*3+$AO1387+5,$AP1387+7)))))</f>
        <v>0</v>
      </c>
      <c r="AR1387" s="468">
        <f ca="1">COUNTIF(INDIRECT("H"&amp;(ROW()+12*(($AN1387-1)*3+$AO1387)-ROW())/12+5):INDIRECT("S"&amp;(ROW()+12*(($AN1387-1)*3+$AO1387)-ROW())/12+5),AQ1387)</f>
        <v>0</v>
      </c>
      <c r="AS1387" s="476">
        <f ca="1">IF($AP1387=1,IF(INDIRECT(ADDRESS(($AN1387-1)*3+$AO1387+5,$AP1387+20))="",0,INDIRECT(ADDRESS(($AN1387-1)*3+$AO1387+5,$AP1387+20))),IF(INDIRECT(ADDRESS(($AN1387-1)*3+$AO1387+5,$AP1387+20))="",0,IF(COUNTIF(INDIRECT(ADDRESS(($AN1387-1)*36+($AO1387-1)*12+6,COLUMN())):INDIRECT(ADDRESS(($AN1387-1)*36+($AO1387-1)*12+$AP1387+4,COLUMN())),INDIRECT(ADDRESS(($AN1387-1)*3+$AO1387+5,$AP1387+20)))&gt;=1,0,INDIRECT(ADDRESS(($AN1387-1)*3+$AO1387+5,$AP1387+20)))))</f>
        <v>0</v>
      </c>
      <c r="AT1387" s="468">
        <f ca="1">COUNTIF(INDIRECT("U"&amp;(ROW()+12*(($AN1387-1)*3+$AO1387)-ROW())/12+5):INDIRECT("AF"&amp;(ROW()+12*(($AN1387-1)*3+$AO1387)-ROW())/12+5),AS1387)</f>
        <v>0</v>
      </c>
      <c r="AU1387" s="468">
        <f ca="1">IF(AND(AQ1387+AS1387&gt;0,AR1387+AT1387&gt;0),COUNTIF(AU$6:AU1386,"&gt;0")+1,0)</f>
        <v>0</v>
      </c>
    </row>
    <row r="1388" spans="40:47" x14ac:dyDescent="0.15">
      <c r="AN1388" s="468">
        <v>39</v>
      </c>
      <c r="AO1388" s="468">
        <v>2</v>
      </c>
      <c r="AP1388" s="468">
        <v>3</v>
      </c>
      <c r="AQ1388" s="476">
        <f ca="1">IF($AP1388=1,IF(INDIRECT(ADDRESS(($AN1388-1)*3+$AO1388+5,$AP1388+7))="",0,INDIRECT(ADDRESS(($AN1388-1)*3+$AO1388+5,$AP1388+7))),IF(INDIRECT(ADDRESS(($AN1388-1)*3+$AO1388+5,$AP1388+7))="",0,IF(COUNTIF(INDIRECT(ADDRESS(($AN1388-1)*36+($AO1388-1)*12+6,COLUMN())):INDIRECT(ADDRESS(($AN1388-1)*36+($AO1388-1)*12+$AP1388+4,COLUMN())),INDIRECT(ADDRESS(($AN1388-1)*3+$AO1388+5,$AP1388+7)))&gt;=1,0,INDIRECT(ADDRESS(($AN1388-1)*3+$AO1388+5,$AP1388+7)))))</f>
        <v>0</v>
      </c>
      <c r="AR1388" s="468">
        <f ca="1">COUNTIF(INDIRECT("H"&amp;(ROW()+12*(($AN1388-1)*3+$AO1388)-ROW())/12+5):INDIRECT("S"&amp;(ROW()+12*(($AN1388-1)*3+$AO1388)-ROW())/12+5),AQ1388)</f>
        <v>0</v>
      </c>
      <c r="AS1388" s="476">
        <f ca="1">IF($AP1388=1,IF(INDIRECT(ADDRESS(($AN1388-1)*3+$AO1388+5,$AP1388+20))="",0,INDIRECT(ADDRESS(($AN1388-1)*3+$AO1388+5,$AP1388+20))),IF(INDIRECT(ADDRESS(($AN1388-1)*3+$AO1388+5,$AP1388+20))="",0,IF(COUNTIF(INDIRECT(ADDRESS(($AN1388-1)*36+($AO1388-1)*12+6,COLUMN())):INDIRECT(ADDRESS(($AN1388-1)*36+($AO1388-1)*12+$AP1388+4,COLUMN())),INDIRECT(ADDRESS(($AN1388-1)*3+$AO1388+5,$AP1388+20)))&gt;=1,0,INDIRECT(ADDRESS(($AN1388-1)*3+$AO1388+5,$AP1388+20)))))</f>
        <v>0</v>
      </c>
      <c r="AT1388" s="468">
        <f ca="1">COUNTIF(INDIRECT("U"&amp;(ROW()+12*(($AN1388-1)*3+$AO1388)-ROW())/12+5):INDIRECT("AF"&amp;(ROW()+12*(($AN1388-1)*3+$AO1388)-ROW())/12+5),AS1388)</f>
        <v>0</v>
      </c>
      <c r="AU1388" s="468">
        <f ca="1">IF(AND(AQ1388+AS1388&gt;0,AR1388+AT1388&gt;0),COUNTIF(AU$6:AU1387,"&gt;0")+1,0)</f>
        <v>0</v>
      </c>
    </row>
    <row r="1389" spans="40:47" x14ac:dyDescent="0.15">
      <c r="AN1389" s="468">
        <v>39</v>
      </c>
      <c r="AO1389" s="468">
        <v>2</v>
      </c>
      <c r="AP1389" s="468">
        <v>4</v>
      </c>
      <c r="AQ1389" s="476">
        <f ca="1">IF($AP1389=1,IF(INDIRECT(ADDRESS(($AN1389-1)*3+$AO1389+5,$AP1389+7))="",0,INDIRECT(ADDRESS(($AN1389-1)*3+$AO1389+5,$AP1389+7))),IF(INDIRECT(ADDRESS(($AN1389-1)*3+$AO1389+5,$AP1389+7))="",0,IF(COUNTIF(INDIRECT(ADDRESS(($AN1389-1)*36+($AO1389-1)*12+6,COLUMN())):INDIRECT(ADDRESS(($AN1389-1)*36+($AO1389-1)*12+$AP1389+4,COLUMN())),INDIRECT(ADDRESS(($AN1389-1)*3+$AO1389+5,$AP1389+7)))&gt;=1,0,INDIRECT(ADDRESS(($AN1389-1)*3+$AO1389+5,$AP1389+7)))))</f>
        <v>0</v>
      </c>
      <c r="AR1389" s="468">
        <f ca="1">COUNTIF(INDIRECT("H"&amp;(ROW()+12*(($AN1389-1)*3+$AO1389)-ROW())/12+5):INDIRECT("S"&amp;(ROW()+12*(($AN1389-1)*3+$AO1389)-ROW())/12+5),AQ1389)</f>
        <v>0</v>
      </c>
      <c r="AS1389" s="476">
        <f ca="1">IF($AP1389=1,IF(INDIRECT(ADDRESS(($AN1389-1)*3+$AO1389+5,$AP1389+20))="",0,INDIRECT(ADDRESS(($AN1389-1)*3+$AO1389+5,$AP1389+20))),IF(INDIRECT(ADDRESS(($AN1389-1)*3+$AO1389+5,$AP1389+20))="",0,IF(COUNTIF(INDIRECT(ADDRESS(($AN1389-1)*36+($AO1389-1)*12+6,COLUMN())):INDIRECT(ADDRESS(($AN1389-1)*36+($AO1389-1)*12+$AP1389+4,COLUMN())),INDIRECT(ADDRESS(($AN1389-1)*3+$AO1389+5,$AP1389+20)))&gt;=1,0,INDIRECT(ADDRESS(($AN1389-1)*3+$AO1389+5,$AP1389+20)))))</f>
        <v>0</v>
      </c>
      <c r="AT1389" s="468">
        <f ca="1">COUNTIF(INDIRECT("U"&amp;(ROW()+12*(($AN1389-1)*3+$AO1389)-ROW())/12+5):INDIRECT("AF"&amp;(ROW()+12*(($AN1389-1)*3+$AO1389)-ROW())/12+5),AS1389)</f>
        <v>0</v>
      </c>
      <c r="AU1389" s="468">
        <f ca="1">IF(AND(AQ1389+AS1389&gt;0,AR1389+AT1389&gt;0),COUNTIF(AU$6:AU1388,"&gt;0")+1,0)</f>
        <v>0</v>
      </c>
    </row>
    <row r="1390" spans="40:47" x14ac:dyDescent="0.15">
      <c r="AN1390" s="468">
        <v>39</v>
      </c>
      <c r="AO1390" s="468">
        <v>2</v>
      </c>
      <c r="AP1390" s="468">
        <v>5</v>
      </c>
      <c r="AQ1390" s="476">
        <f ca="1">IF($AP1390=1,IF(INDIRECT(ADDRESS(($AN1390-1)*3+$AO1390+5,$AP1390+7))="",0,INDIRECT(ADDRESS(($AN1390-1)*3+$AO1390+5,$AP1390+7))),IF(INDIRECT(ADDRESS(($AN1390-1)*3+$AO1390+5,$AP1390+7))="",0,IF(COUNTIF(INDIRECT(ADDRESS(($AN1390-1)*36+($AO1390-1)*12+6,COLUMN())):INDIRECT(ADDRESS(($AN1390-1)*36+($AO1390-1)*12+$AP1390+4,COLUMN())),INDIRECT(ADDRESS(($AN1390-1)*3+$AO1390+5,$AP1390+7)))&gt;=1,0,INDIRECT(ADDRESS(($AN1390-1)*3+$AO1390+5,$AP1390+7)))))</f>
        <v>0</v>
      </c>
      <c r="AR1390" s="468">
        <f ca="1">COUNTIF(INDIRECT("H"&amp;(ROW()+12*(($AN1390-1)*3+$AO1390)-ROW())/12+5):INDIRECT("S"&amp;(ROW()+12*(($AN1390-1)*3+$AO1390)-ROW())/12+5),AQ1390)</f>
        <v>0</v>
      </c>
      <c r="AS1390" s="476">
        <f ca="1">IF($AP1390=1,IF(INDIRECT(ADDRESS(($AN1390-1)*3+$AO1390+5,$AP1390+20))="",0,INDIRECT(ADDRESS(($AN1390-1)*3+$AO1390+5,$AP1390+20))),IF(INDIRECT(ADDRESS(($AN1390-1)*3+$AO1390+5,$AP1390+20))="",0,IF(COUNTIF(INDIRECT(ADDRESS(($AN1390-1)*36+($AO1390-1)*12+6,COLUMN())):INDIRECT(ADDRESS(($AN1390-1)*36+($AO1390-1)*12+$AP1390+4,COLUMN())),INDIRECT(ADDRESS(($AN1390-1)*3+$AO1390+5,$AP1390+20)))&gt;=1,0,INDIRECT(ADDRESS(($AN1390-1)*3+$AO1390+5,$AP1390+20)))))</f>
        <v>0</v>
      </c>
      <c r="AT1390" s="468">
        <f ca="1">COUNTIF(INDIRECT("U"&amp;(ROW()+12*(($AN1390-1)*3+$AO1390)-ROW())/12+5):INDIRECT("AF"&amp;(ROW()+12*(($AN1390-1)*3+$AO1390)-ROW())/12+5),AS1390)</f>
        <v>0</v>
      </c>
      <c r="AU1390" s="468">
        <f ca="1">IF(AND(AQ1390+AS1390&gt;0,AR1390+AT1390&gt;0),COUNTIF(AU$6:AU1389,"&gt;0")+1,0)</f>
        <v>0</v>
      </c>
    </row>
    <row r="1391" spans="40:47" x14ac:dyDescent="0.15">
      <c r="AN1391" s="468">
        <v>39</v>
      </c>
      <c r="AO1391" s="468">
        <v>2</v>
      </c>
      <c r="AP1391" s="468">
        <v>6</v>
      </c>
      <c r="AQ1391" s="476">
        <f ca="1">IF($AP1391=1,IF(INDIRECT(ADDRESS(($AN1391-1)*3+$AO1391+5,$AP1391+7))="",0,INDIRECT(ADDRESS(($AN1391-1)*3+$AO1391+5,$AP1391+7))),IF(INDIRECT(ADDRESS(($AN1391-1)*3+$AO1391+5,$AP1391+7))="",0,IF(COUNTIF(INDIRECT(ADDRESS(($AN1391-1)*36+($AO1391-1)*12+6,COLUMN())):INDIRECT(ADDRESS(($AN1391-1)*36+($AO1391-1)*12+$AP1391+4,COLUMN())),INDIRECT(ADDRESS(($AN1391-1)*3+$AO1391+5,$AP1391+7)))&gt;=1,0,INDIRECT(ADDRESS(($AN1391-1)*3+$AO1391+5,$AP1391+7)))))</f>
        <v>0</v>
      </c>
      <c r="AR1391" s="468">
        <f ca="1">COUNTIF(INDIRECT("H"&amp;(ROW()+12*(($AN1391-1)*3+$AO1391)-ROW())/12+5):INDIRECT("S"&amp;(ROW()+12*(($AN1391-1)*3+$AO1391)-ROW())/12+5),AQ1391)</f>
        <v>0</v>
      </c>
      <c r="AS1391" s="476">
        <f ca="1">IF($AP1391=1,IF(INDIRECT(ADDRESS(($AN1391-1)*3+$AO1391+5,$AP1391+20))="",0,INDIRECT(ADDRESS(($AN1391-1)*3+$AO1391+5,$AP1391+20))),IF(INDIRECT(ADDRESS(($AN1391-1)*3+$AO1391+5,$AP1391+20))="",0,IF(COUNTIF(INDIRECT(ADDRESS(($AN1391-1)*36+($AO1391-1)*12+6,COLUMN())):INDIRECT(ADDRESS(($AN1391-1)*36+($AO1391-1)*12+$AP1391+4,COLUMN())),INDIRECT(ADDRESS(($AN1391-1)*3+$AO1391+5,$AP1391+20)))&gt;=1,0,INDIRECT(ADDRESS(($AN1391-1)*3+$AO1391+5,$AP1391+20)))))</f>
        <v>0</v>
      </c>
      <c r="AT1391" s="468">
        <f ca="1">COUNTIF(INDIRECT("U"&amp;(ROW()+12*(($AN1391-1)*3+$AO1391)-ROW())/12+5):INDIRECT("AF"&amp;(ROW()+12*(($AN1391-1)*3+$AO1391)-ROW())/12+5),AS1391)</f>
        <v>0</v>
      </c>
      <c r="AU1391" s="468">
        <f ca="1">IF(AND(AQ1391+AS1391&gt;0,AR1391+AT1391&gt;0),COUNTIF(AU$6:AU1390,"&gt;0")+1,0)</f>
        <v>0</v>
      </c>
    </row>
    <row r="1392" spans="40:47" x14ac:dyDescent="0.15">
      <c r="AN1392" s="468">
        <v>39</v>
      </c>
      <c r="AO1392" s="468">
        <v>2</v>
      </c>
      <c r="AP1392" s="468">
        <v>7</v>
      </c>
      <c r="AQ1392" s="476">
        <f ca="1">IF($AP1392=1,IF(INDIRECT(ADDRESS(($AN1392-1)*3+$AO1392+5,$AP1392+7))="",0,INDIRECT(ADDRESS(($AN1392-1)*3+$AO1392+5,$AP1392+7))),IF(INDIRECT(ADDRESS(($AN1392-1)*3+$AO1392+5,$AP1392+7))="",0,IF(COUNTIF(INDIRECT(ADDRESS(($AN1392-1)*36+($AO1392-1)*12+6,COLUMN())):INDIRECT(ADDRESS(($AN1392-1)*36+($AO1392-1)*12+$AP1392+4,COLUMN())),INDIRECT(ADDRESS(($AN1392-1)*3+$AO1392+5,$AP1392+7)))&gt;=1,0,INDIRECT(ADDRESS(($AN1392-1)*3+$AO1392+5,$AP1392+7)))))</f>
        <v>0</v>
      </c>
      <c r="AR1392" s="468">
        <f ca="1">COUNTIF(INDIRECT("H"&amp;(ROW()+12*(($AN1392-1)*3+$AO1392)-ROW())/12+5):INDIRECT("S"&amp;(ROW()+12*(($AN1392-1)*3+$AO1392)-ROW())/12+5),AQ1392)</f>
        <v>0</v>
      </c>
      <c r="AS1392" s="476">
        <f ca="1">IF($AP1392=1,IF(INDIRECT(ADDRESS(($AN1392-1)*3+$AO1392+5,$AP1392+20))="",0,INDIRECT(ADDRESS(($AN1392-1)*3+$AO1392+5,$AP1392+20))),IF(INDIRECT(ADDRESS(($AN1392-1)*3+$AO1392+5,$AP1392+20))="",0,IF(COUNTIF(INDIRECT(ADDRESS(($AN1392-1)*36+($AO1392-1)*12+6,COLUMN())):INDIRECT(ADDRESS(($AN1392-1)*36+($AO1392-1)*12+$AP1392+4,COLUMN())),INDIRECT(ADDRESS(($AN1392-1)*3+$AO1392+5,$AP1392+20)))&gt;=1,0,INDIRECT(ADDRESS(($AN1392-1)*3+$AO1392+5,$AP1392+20)))))</f>
        <v>0</v>
      </c>
      <c r="AT1392" s="468">
        <f ca="1">COUNTIF(INDIRECT("U"&amp;(ROW()+12*(($AN1392-1)*3+$AO1392)-ROW())/12+5):INDIRECT("AF"&amp;(ROW()+12*(($AN1392-1)*3+$AO1392)-ROW())/12+5),AS1392)</f>
        <v>0</v>
      </c>
      <c r="AU1392" s="468">
        <f ca="1">IF(AND(AQ1392+AS1392&gt;0,AR1392+AT1392&gt;0),COUNTIF(AU$6:AU1391,"&gt;0")+1,0)</f>
        <v>0</v>
      </c>
    </row>
    <row r="1393" spans="40:47" x14ac:dyDescent="0.15">
      <c r="AN1393" s="468">
        <v>39</v>
      </c>
      <c r="AO1393" s="468">
        <v>2</v>
      </c>
      <c r="AP1393" s="468">
        <v>8</v>
      </c>
      <c r="AQ1393" s="476">
        <f ca="1">IF($AP1393=1,IF(INDIRECT(ADDRESS(($AN1393-1)*3+$AO1393+5,$AP1393+7))="",0,INDIRECT(ADDRESS(($AN1393-1)*3+$AO1393+5,$AP1393+7))),IF(INDIRECT(ADDRESS(($AN1393-1)*3+$AO1393+5,$AP1393+7))="",0,IF(COUNTIF(INDIRECT(ADDRESS(($AN1393-1)*36+($AO1393-1)*12+6,COLUMN())):INDIRECT(ADDRESS(($AN1393-1)*36+($AO1393-1)*12+$AP1393+4,COLUMN())),INDIRECT(ADDRESS(($AN1393-1)*3+$AO1393+5,$AP1393+7)))&gt;=1,0,INDIRECT(ADDRESS(($AN1393-1)*3+$AO1393+5,$AP1393+7)))))</f>
        <v>0</v>
      </c>
      <c r="AR1393" s="468">
        <f ca="1">COUNTIF(INDIRECT("H"&amp;(ROW()+12*(($AN1393-1)*3+$AO1393)-ROW())/12+5):INDIRECT("S"&amp;(ROW()+12*(($AN1393-1)*3+$AO1393)-ROW())/12+5),AQ1393)</f>
        <v>0</v>
      </c>
      <c r="AS1393" s="476">
        <f ca="1">IF($AP1393=1,IF(INDIRECT(ADDRESS(($AN1393-1)*3+$AO1393+5,$AP1393+20))="",0,INDIRECT(ADDRESS(($AN1393-1)*3+$AO1393+5,$AP1393+20))),IF(INDIRECT(ADDRESS(($AN1393-1)*3+$AO1393+5,$AP1393+20))="",0,IF(COUNTIF(INDIRECT(ADDRESS(($AN1393-1)*36+($AO1393-1)*12+6,COLUMN())):INDIRECT(ADDRESS(($AN1393-1)*36+($AO1393-1)*12+$AP1393+4,COLUMN())),INDIRECT(ADDRESS(($AN1393-1)*3+$AO1393+5,$AP1393+20)))&gt;=1,0,INDIRECT(ADDRESS(($AN1393-1)*3+$AO1393+5,$AP1393+20)))))</f>
        <v>0</v>
      </c>
      <c r="AT1393" s="468">
        <f ca="1">COUNTIF(INDIRECT("U"&amp;(ROW()+12*(($AN1393-1)*3+$AO1393)-ROW())/12+5):INDIRECT("AF"&amp;(ROW()+12*(($AN1393-1)*3+$AO1393)-ROW())/12+5),AS1393)</f>
        <v>0</v>
      </c>
      <c r="AU1393" s="468">
        <f ca="1">IF(AND(AQ1393+AS1393&gt;0,AR1393+AT1393&gt;0),COUNTIF(AU$6:AU1392,"&gt;0")+1,0)</f>
        <v>0</v>
      </c>
    </row>
    <row r="1394" spans="40:47" x14ac:dyDescent="0.15">
      <c r="AN1394" s="468">
        <v>39</v>
      </c>
      <c r="AO1394" s="468">
        <v>2</v>
      </c>
      <c r="AP1394" s="468">
        <v>9</v>
      </c>
      <c r="AQ1394" s="476">
        <f ca="1">IF($AP1394=1,IF(INDIRECT(ADDRESS(($AN1394-1)*3+$AO1394+5,$AP1394+7))="",0,INDIRECT(ADDRESS(($AN1394-1)*3+$AO1394+5,$AP1394+7))),IF(INDIRECT(ADDRESS(($AN1394-1)*3+$AO1394+5,$AP1394+7))="",0,IF(COUNTIF(INDIRECT(ADDRESS(($AN1394-1)*36+($AO1394-1)*12+6,COLUMN())):INDIRECT(ADDRESS(($AN1394-1)*36+($AO1394-1)*12+$AP1394+4,COLUMN())),INDIRECT(ADDRESS(($AN1394-1)*3+$AO1394+5,$AP1394+7)))&gt;=1,0,INDIRECT(ADDRESS(($AN1394-1)*3+$AO1394+5,$AP1394+7)))))</f>
        <v>0</v>
      </c>
      <c r="AR1394" s="468">
        <f ca="1">COUNTIF(INDIRECT("H"&amp;(ROW()+12*(($AN1394-1)*3+$AO1394)-ROW())/12+5):INDIRECT("S"&amp;(ROW()+12*(($AN1394-1)*3+$AO1394)-ROW())/12+5),AQ1394)</f>
        <v>0</v>
      </c>
      <c r="AS1394" s="476">
        <f ca="1">IF($AP1394=1,IF(INDIRECT(ADDRESS(($AN1394-1)*3+$AO1394+5,$AP1394+20))="",0,INDIRECT(ADDRESS(($AN1394-1)*3+$AO1394+5,$AP1394+20))),IF(INDIRECT(ADDRESS(($AN1394-1)*3+$AO1394+5,$AP1394+20))="",0,IF(COUNTIF(INDIRECT(ADDRESS(($AN1394-1)*36+($AO1394-1)*12+6,COLUMN())):INDIRECT(ADDRESS(($AN1394-1)*36+($AO1394-1)*12+$AP1394+4,COLUMN())),INDIRECT(ADDRESS(($AN1394-1)*3+$AO1394+5,$AP1394+20)))&gt;=1,0,INDIRECT(ADDRESS(($AN1394-1)*3+$AO1394+5,$AP1394+20)))))</f>
        <v>0</v>
      </c>
      <c r="AT1394" s="468">
        <f ca="1">COUNTIF(INDIRECT("U"&amp;(ROW()+12*(($AN1394-1)*3+$AO1394)-ROW())/12+5):INDIRECT("AF"&amp;(ROW()+12*(($AN1394-1)*3+$AO1394)-ROW())/12+5),AS1394)</f>
        <v>0</v>
      </c>
      <c r="AU1394" s="468">
        <f ca="1">IF(AND(AQ1394+AS1394&gt;0,AR1394+AT1394&gt;0),COUNTIF(AU$6:AU1393,"&gt;0")+1,0)</f>
        <v>0</v>
      </c>
    </row>
    <row r="1395" spans="40:47" x14ac:dyDescent="0.15">
      <c r="AN1395" s="468">
        <v>39</v>
      </c>
      <c r="AO1395" s="468">
        <v>2</v>
      </c>
      <c r="AP1395" s="468">
        <v>10</v>
      </c>
      <c r="AQ1395" s="476">
        <f ca="1">IF($AP1395=1,IF(INDIRECT(ADDRESS(($AN1395-1)*3+$AO1395+5,$AP1395+7))="",0,INDIRECT(ADDRESS(($AN1395-1)*3+$AO1395+5,$AP1395+7))),IF(INDIRECT(ADDRESS(($AN1395-1)*3+$AO1395+5,$AP1395+7))="",0,IF(COUNTIF(INDIRECT(ADDRESS(($AN1395-1)*36+($AO1395-1)*12+6,COLUMN())):INDIRECT(ADDRESS(($AN1395-1)*36+($AO1395-1)*12+$AP1395+4,COLUMN())),INDIRECT(ADDRESS(($AN1395-1)*3+$AO1395+5,$AP1395+7)))&gt;=1,0,INDIRECT(ADDRESS(($AN1395-1)*3+$AO1395+5,$AP1395+7)))))</f>
        <v>0</v>
      </c>
      <c r="AR1395" s="468">
        <f ca="1">COUNTIF(INDIRECT("H"&amp;(ROW()+12*(($AN1395-1)*3+$AO1395)-ROW())/12+5):INDIRECT("S"&amp;(ROW()+12*(($AN1395-1)*3+$AO1395)-ROW())/12+5),AQ1395)</f>
        <v>0</v>
      </c>
      <c r="AS1395" s="476">
        <f ca="1">IF($AP1395=1,IF(INDIRECT(ADDRESS(($AN1395-1)*3+$AO1395+5,$AP1395+20))="",0,INDIRECT(ADDRESS(($AN1395-1)*3+$AO1395+5,$AP1395+20))),IF(INDIRECT(ADDRESS(($AN1395-1)*3+$AO1395+5,$AP1395+20))="",0,IF(COUNTIF(INDIRECT(ADDRESS(($AN1395-1)*36+($AO1395-1)*12+6,COLUMN())):INDIRECT(ADDRESS(($AN1395-1)*36+($AO1395-1)*12+$AP1395+4,COLUMN())),INDIRECT(ADDRESS(($AN1395-1)*3+$AO1395+5,$AP1395+20)))&gt;=1,0,INDIRECT(ADDRESS(($AN1395-1)*3+$AO1395+5,$AP1395+20)))))</f>
        <v>0</v>
      </c>
      <c r="AT1395" s="468">
        <f ca="1">COUNTIF(INDIRECT("U"&amp;(ROW()+12*(($AN1395-1)*3+$AO1395)-ROW())/12+5):INDIRECT("AF"&amp;(ROW()+12*(($AN1395-1)*3+$AO1395)-ROW())/12+5),AS1395)</f>
        <v>0</v>
      </c>
      <c r="AU1395" s="468">
        <f ca="1">IF(AND(AQ1395+AS1395&gt;0,AR1395+AT1395&gt;0),COUNTIF(AU$6:AU1394,"&gt;0")+1,0)</f>
        <v>0</v>
      </c>
    </row>
    <row r="1396" spans="40:47" x14ac:dyDescent="0.15">
      <c r="AN1396" s="468">
        <v>39</v>
      </c>
      <c r="AO1396" s="468">
        <v>2</v>
      </c>
      <c r="AP1396" s="468">
        <v>11</v>
      </c>
      <c r="AQ1396" s="476">
        <f ca="1">IF($AP1396=1,IF(INDIRECT(ADDRESS(($AN1396-1)*3+$AO1396+5,$AP1396+7))="",0,INDIRECT(ADDRESS(($AN1396-1)*3+$AO1396+5,$AP1396+7))),IF(INDIRECT(ADDRESS(($AN1396-1)*3+$AO1396+5,$AP1396+7))="",0,IF(COUNTIF(INDIRECT(ADDRESS(($AN1396-1)*36+($AO1396-1)*12+6,COLUMN())):INDIRECT(ADDRESS(($AN1396-1)*36+($AO1396-1)*12+$AP1396+4,COLUMN())),INDIRECT(ADDRESS(($AN1396-1)*3+$AO1396+5,$AP1396+7)))&gt;=1,0,INDIRECT(ADDRESS(($AN1396-1)*3+$AO1396+5,$AP1396+7)))))</f>
        <v>0</v>
      </c>
      <c r="AR1396" s="468">
        <f ca="1">COUNTIF(INDIRECT("H"&amp;(ROW()+12*(($AN1396-1)*3+$AO1396)-ROW())/12+5):INDIRECT("S"&amp;(ROW()+12*(($AN1396-1)*3+$AO1396)-ROW())/12+5),AQ1396)</f>
        <v>0</v>
      </c>
      <c r="AS1396" s="476">
        <f ca="1">IF($AP1396=1,IF(INDIRECT(ADDRESS(($AN1396-1)*3+$AO1396+5,$AP1396+20))="",0,INDIRECT(ADDRESS(($AN1396-1)*3+$AO1396+5,$AP1396+20))),IF(INDIRECT(ADDRESS(($AN1396-1)*3+$AO1396+5,$AP1396+20))="",0,IF(COUNTIF(INDIRECT(ADDRESS(($AN1396-1)*36+($AO1396-1)*12+6,COLUMN())):INDIRECT(ADDRESS(($AN1396-1)*36+($AO1396-1)*12+$AP1396+4,COLUMN())),INDIRECT(ADDRESS(($AN1396-1)*3+$AO1396+5,$AP1396+20)))&gt;=1,0,INDIRECT(ADDRESS(($AN1396-1)*3+$AO1396+5,$AP1396+20)))))</f>
        <v>0</v>
      </c>
      <c r="AT1396" s="468">
        <f ca="1">COUNTIF(INDIRECT("U"&amp;(ROW()+12*(($AN1396-1)*3+$AO1396)-ROW())/12+5):INDIRECT("AF"&amp;(ROW()+12*(($AN1396-1)*3+$AO1396)-ROW())/12+5),AS1396)</f>
        <v>0</v>
      </c>
      <c r="AU1396" s="468">
        <f ca="1">IF(AND(AQ1396+AS1396&gt;0,AR1396+AT1396&gt;0),COUNTIF(AU$6:AU1395,"&gt;0")+1,0)</f>
        <v>0</v>
      </c>
    </row>
    <row r="1397" spans="40:47" x14ac:dyDescent="0.15">
      <c r="AN1397" s="468">
        <v>39</v>
      </c>
      <c r="AO1397" s="468">
        <v>2</v>
      </c>
      <c r="AP1397" s="468">
        <v>12</v>
      </c>
      <c r="AQ1397" s="476">
        <f ca="1">IF($AP1397=1,IF(INDIRECT(ADDRESS(($AN1397-1)*3+$AO1397+5,$AP1397+7))="",0,INDIRECT(ADDRESS(($AN1397-1)*3+$AO1397+5,$AP1397+7))),IF(INDIRECT(ADDRESS(($AN1397-1)*3+$AO1397+5,$AP1397+7))="",0,IF(COUNTIF(INDIRECT(ADDRESS(($AN1397-1)*36+($AO1397-1)*12+6,COLUMN())):INDIRECT(ADDRESS(($AN1397-1)*36+($AO1397-1)*12+$AP1397+4,COLUMN())),INDIRECT(ADDRESS(($AN1397-1)*3+$AO1397+5,$AP1397+7)))&gt;=1,0,INDIRECT(ADDRESS(($AN1397-1)*3+$AO1397+5,$AP1397+7)))))</f>
        <v>0</v>
      </c>
      <c r="AR1397" s="468">
        <f ca="1">COUNTIF(INDIRECT("H"&amp;(ROW()+12*(($AN1397-1)*3+$AO1397)-ROW())/12+5):INDIRECT("S"&amp;(ROW()+12*(($AN1397-1)*3+$AO1397)-ROW())/12+5),AQ1397)</f>
        <v>0</v>
      </c>
      <c r="AS1397" s="476">
        <f ca="1">IF($AP1397=1,IF(INDIRECT(ADDRESS(($AN1397-1)*3+$AO1397+5,$AP1397+20))="",0,INDIRECT(ADDRESS(($AN1397-1)*3+$AO1397+5,$AP1397+20))),IF(INDIRECT(ADDRESS(($AN1397-1)*3+$AO1397+5,$AP1397+20))="",0,IF(COUNTIF(INDIRECT(ADDRESS(($AN1397-1)*36+($AO1397-1)*12+6,COLUMN())):INDIRECT(ADDRESS(($AN1397-1)*36+($AO1397-1)*12+$AP1397+4,COLUMN())),INDIRECT(ADDRESS(($AN1397-1)*3+$AO1397+5,$AP1397+20)))&gt;=1,0,INDIRECT(ADDRESS(($AN1397-1)*3+$AO1397+5,$AP1397+20)))))</f>
        <v>0</v>
      </c>
      <c r="AT1397" s="468">
        <f ca="1">COUNTIF(INDIRECT("U"&amp;(ROW()+12*(($AN1397-1)*3+$AO1397)-ROW())/12+5):INDIRECT("AF"&amp;(ROW()+12*(($AN1397-1)*3+$AO1397)-ROW())/12+5),AS1397)</f>
        <v>0</v>
      </c>
      <c r="AU1397" s="468">
        <f ca="1">IF(AND(AQ1397+AS1397&gt;0,AR1397+AT1397&gt;0),COUNTIF(AU$6:AU1396,"&gt;0")+1,0)</f>
        <v>0</v>
      </c>
    </row>
    <row r="1398" spans="40:47" x14ac:dyDescent="0.15">
      <c r="AN1398" s="468">
        <v>39</v>
      </c>
      <c r="AO1398" s="468">
        <v>3</v>
      </c>
      <c r="AP1398" s="468">
        <v>1</v>
      </c>
      <c r="AQ1398" s="476">
        <f ca="1">IF($AP1398=1,IF(INDIRECT(ADDRESS(($AN1398-1)*3+$AO1398+5,$AP1398+7))="",0,INDIRECT(ADDRESS(($AN1398-1)*3+$AO1398+5,$AP1398+7))),IF(INDIRECT(ADDRESS(($AN1398-1)*3+$AO1398+5,$AP1398+7))="",0,IF(COUNTIF(INDIRECT(ADDRESS(($AN1398-1)*36+($AO1398-1)*12+6,COLUMN())):INDIRECT(ADDRESS(($AN1398-1)*36+($AO1398-1)*12+$AP1398+4,COLUMN())),INDIRECT(ADDRESS(($AN1398-1)*3+$AO1398+5,$AP1398+7)))&gt;=1,0,INDIRECT(ADDRESS(($AN1398-1)*3+$AO1398+5,$AP1398+7)))))</f>
        <v>0</v>
      </c>
      <c r="AR1398" s="468">
        <f ca="1">COUNTIF(INDIRECT("H"&amp;(ROW()+12*(($AN1398-1)*3+$AO1398)-ROW())/12+5):INDIRECT("S"&amp;(ROW()+12*(($AN1398-1)*3+$AO1398)-ROW())/12+5),AQ1398)</f>
        <v>0</v>
      </c>
      <c r="AS1398" s="476">
        <f ca="1">IF($AP1398=1,IF(INDIRECT(ADDRESS(($AN1398-1)*3+$AO1398+5,$AP1398+20))="",0,INDIRECT(ADDRESS(($AN1398-1)*3+$AO1398+5,$AP1398+20))),IF(INDIRECT(ADDRESS(($AN1398-1)*3+$AO1398+5,$AP1398+20))="",0,IF(COUNTIF(INDIRECT(ADDRESS(($AN1398-1)*36+($AO1398-1)*12+6,COLUMN())):INDIRECT(ADDRESS(($AN1398-1)*36+($AO1398-1)*12+$AP1398+4,COLUMN())),INDIRECT(ADDRESS(($AN1398-1)*3+$AO1398+5,$AP1398+20)))&gt;=1,0,INDIRECT(ADDRESS(($AN1398-1)*3+$AO1398+5,$AP1398+20)))))</f>
        <v>0</v>
      </c>
      <c r="AT1398" s="468">
        <f ca="1">COUNTIF(INDIRECT("U"&amp;(ROW()+12*(($AN1398-1)*3+$AO1398)-ROW())/12+5):INDIRECT("AF"&amp;(ROW()+12*(($AN1398-1)*3+$AO1398)-ROW())/12+5),AS1398)</f>
        <v>0</v>
      </c>
      <c r="AU1398" s="468">
        <f ca="1">IF(AND(AQ1398+AS1398&gt;0,AR1398+AT1398&gt;0),COUNTIF(AU$6:AU1397,"&gt;0")+1,0)</f>
        <v>0</v>
      </c>
    </row>
    <row r="1399" spans="40:47" x14ac:dyDescent="0.15">
      <c r="AN1399" s="468">
        <v>39</v>
      </c>
      <c r="AO1399" s="468">
        <v>3</v>
      </c>
      <c r="AP1399" s="468">
        <v>2</v>
      </c>
      <c r="AQ1399" s="476">
        <f ca="1">IF($AP1399=1,IF(INDIRECT(ADDRESS(($AN1399-1)*3+$AO1399+5,$AP1399+7))="",0,INDIRECT(ADDRESS(($AN1399-1)*3+$AO1399+5,$AP1399+7))),IF(INDIRECT(ADDRESS(($AN1399-1)*3+$AO1399+5,$AP1399+7))="",0,IF(COUNTIF(INDIRECT(ADDRESS(($AN1399-1)*36+($AO1399-1)*12+6,COLUMN())):INDIRECT(ADDRESS(($AN1399-1)*36+($AO1399-1)*12+$AP1399+4,COLUMN())),INDIRECT(ADDRESS(($AN1399-1)*3+$AO1399+5,$AP1399+7)))&gt;=1,0,INDIRECT(ADDRESS(($AN1399-1)*3+$AO1399+5,$AP1399+7)))))</f>
        <v>0</v>
      </c>
      <c r="AR1399" s="468">
        <f ca="1">COUNTIF(INDIRECT("H"&amp;(ROW()+12*(($AN1399-1)*3+$AO1399)-ROW())/12+5):INDIRECT("S"&amp;(ROW()+12*(($AN1399-1)*3+$AO1399)-ROW())/12+5),AQ1399)</f>
        <v>0</v>
      </c>
      <c r="AS1399" s="476">
        <f ca="1">IF($AP1399=1,IF(INDIRECT(ADDRESS(($AN1399-1)*3+$AO1399+5,$AP1399+20))="",0,INDIRECT(ADDRESS(($AN1399-1)*3+$AO1399+5,$AP1399+20))),IF(INDIRECT(ADDRESS(($AN1399-1)*3+$AO1399+5,$AP1399+20))="",0,IF(COUNTIF(INDIRECT(ADDRESS(($AN1399-1)*36+($AO1399-1)*12+6,COLUMN())):INDIRECT(ADDRESS(($AN1399-1)*36+($AO1399-1)*12+$AP1399+4,COLUMN())),INDIRECT(ADDRESS(($AN1399-1)*3+$AO1399+5,$AP1399+20)))&gt;=1,0,INDIRECT(ADDRESS(($AN1399-1)*3+$AO1399+5,$AP1399+20)))))</f>
        <v>0</v>
      </c>
      <c r="AT1399" s="468">
        <f ca="1">COUNTIF(INDIRECT("U"&amp;(ROW()+12*(($AN1399-1)*3+$AO1399)-ROW())/12+5):INDIRECT("AF"&amp;(ROW()+12*(($AN1399-1)*3+$AO1399)-ROW())/12+5),AS1399)</f>
        <v>0</v>
      </c>
      <c r="AU1399" s="468">
        <f ca="1">IF(AND(AQ1399+AS1399&gt;0,AR1399+AT1399&gt;0),COUNTIF(AU$6:AU1398,"&gt;0")+1,0)</f>
        <v>0</v>
      </c>
    </row>
    <row r="1400" spans="40:47" x14ac:dyDescent="0.15">
      <c r="AN1400" s="468">
        <v>39</v>
      </c>
      <c r="AO1400" s="468">
        <v>3</v>
      </c>
      <c r="AP1400" s="468">
        <v>3</v>
      </c>
      <c r="AQ1400" s="476">
        <f ca="1">IF($AP1400=1,IF(INDIRECT(ADDRESS(($AN1400-1)*3+$AO1400+5,$AP1400+7))="",0,INDIRECT(ADDRESS(($AN1400-1)*3+$AO1400+5,$AP1400+7))),IF(INDIRECT(ADDRESS(($AN1400-1)*3+$AO1400+5,$AP1400+7))="",0,IF(COUNTIF(INDIRECT(ADDRESS(($AN1400-1)*36+($AO1400-1)*12+6,COLUMN())):INDIRECT(ADDRESS(($AN1400-1)*36+($AO1400-1)*12+$AP1400+4,COLUMN())),INDIRECT(ADDRESS(($AN1400-1)*3+$AO1400+5,$AP1400+7)))&gt;=1,0,INDIRECT(ADDRESS(($AN1400-1)*3+$AO1400+5,$AP1400+7)))))</f>
        <v>0</v>
      </c>
      <c r="AR1400" s="468">
        <f ca="1">COUNTIF(INDIRECT("H"&amp;(ROW()+12*(($AN1400-1)*3+$AO1400)-ROW())/12+5):INDIRECT("S"&amp;(ROW()+12*(($AN1400-1)*3+$AO1400)-ROW())/12+5),AQ1400)</f>
        <v>0</v>
      </c>
      <c r="AS1400" s="476">
        <f ca="1">IF($AP1400=1,IF(INDIRECT(ADDRESS(($AN1400-1)*3+$AO1400+5,$AP1400+20))="",0,INDIRECT(ADDRESS(($AN1400-1)*3+$AO1400+5,$AP1400+20))),IF(INDIRECT(ADDRESS(($AN1400-1)*3+$AO1400+5,$AP1400+20))="",0,IF(COUNTIF(INDIRECT(ADDRESS(($AN1400-1)*36+($AO1400-1)*12+6,COLUMN())):INDIRECT(ADDRESS(($AN1400-1)*36+($AO1400-1)*12+$AP1400+4,COLUMN())),INDIRECT(ADDRESS(($AN1400-1)*3+$AO1400+5,$AP1400+20)))&gt;=1,0,INDIRECT(ADDRESS(($AN1400-1)*3+$AO1400+5,$AP1400+20)))))</f>
        <v>0</v>
      </c>
      <c r="AT1400" s="468">
        <f ca="1">COUNTIF(INDIRECT("U"&amp;(ROW()+12*(($AN1400-1)*3+$AO1400)-ROW())/12+5):INDIRECT("AF"&amp;(ROW()+12*(($AN1400-1)*3+$AO1400)-ROW())/12+5),AS1400)</f>
        <v>0</v>
      </c>
      <c r="AU1400" s="468">
        <f ca="1">IF(AND(AQ1400+AS1400&gt;0,AR1400+AT1400&gt;0),COUNTIF(AU$6:AU1399,"&gt;0")+1,0)</f>
        <v>0</v>
      </c>
    </row>
    <row r="1401" spans="40:47" x14ac:dyDescent="0.15">
      <c r="AN1401" s="468">
        <v>39</v>
      </c>
      <c r="AO1401" s="468">
        <v>3</v>
      </c>
      <c r="AP1401" s="468">
        <v>4</v>
      </c>
      <c r="AQ1401" s="476">
        <f ca="1">IF($AP1401=1,IF(INDIRECT(ADDRESS(($AN1401-1)*3+$AO1401+5,$AP1401+7))="",0,INDIRECT(ADDRESS(($AN1401-1)*3+$AO1401+5,$AP1401+7))),IF(INDIRECT(ADDRESS(($AN1401-1)*3+$AO1401+5,$AP1401+7))="",0,IF(COUNTIF(INDIRECT(ADDRESS(($AN1401-1)*36+($AO1401-1)*12+6,COLUMN())):INDIRECT(ADDRESS(($AN1401-1)*36+($AO1401-1)*12+$AP1401+4,COLUMN())),INDIRECT(ADDRESS(($AN1401-1)*3+$AO1401+5,$AP1401+7)))&gt;=1,0,INDIRECT(ADDRESS(($AN1401-1)*3+$AO1401+5,$AP1401+7)))))</f>
        <v>0</v>
      </c>
      <c r="AR1401" s="468">
        <f ca="1">COUNTIF(INDIRECT("H"&amp;(ROW()+12*(($AN1401-1)*3+$AO1401)-ROW())/12+5):INDIRECT("S"&amp;(ROW()+12*(($AN1401-1)*3+$AO1401)-ROW())/12+5),AQ1401)</f>
        <v>0</v>
      </c>
      <c r="AS1401" s="476">
        <f ca="1">IF($AP1401=1,IF(INDIRECT(ADDRESS(($AN1401-1)*3+$AO1401+5,$AP1401+20))="",0,INDIRECT(ADDRESS(($AN1401-1)*3+$AO1401+5,$AP1401+20))),IF(INDIRECT(ADDRESS(($AN1401-1)*3+$AO1401+5,$AP1401+20))="",0,IF(COUNTIF(INDIRECT(ADDRESS(($AN1401-1)*36+($AO1401-1)*12+6,COLUMN())):INDIRECT(ADDRESS(($AN1401-1)*36+($AO1401-1)*12+$AP1401+4,COLUMN())),INDIRECT(ADDRESS(($AN1401-1)*3+$AO1401+5,$AP1401+20)))&gt;=1,0,INDIRECT(ADDRESS(($AN1401-1)*3+$AO1401+5,$AP1401+20)))))</f>
        <v>0</v>
      </c>
      <c r="AT1401" s="468">
        <f ca="1">COUNTIF(INDIRECT("U"&amp;(ROW()+12*(($AN1401-1)*3+$AO1401)-ROW())/12+5):INDIRECT("AF"&amp;(ROW()+12*(($AN1401-1)*3+$AO1401)-ROW())/12+5),AS1401)</f>
        <v>0</v>
      </c>
      <c r="AU1401" s="468">
        <f ca="1">IF(AND(AQ1401+AS1401&gt;0,AR1401+AT1401&gt;0),COUNTIF(AU$6:AU1400,"&gt;0")+1,0)</f>
        <v>0</v>
      </c>
    </row>
    <row r="1402" spans="40:47" x14ac:dyDescent="0.15">
      <c r="AN1402" s="468">
        <v>39</v>
      </c>
      <c r="AO1402" s="468">
        <v>3</v>
      </c>
      <c r="AP1402" s="468">
        <v>5</v>
      </c>
      <c r="AQ1402" s="476">
        <f ca="1">IF($AP1402=1,IF(INDIRECT(ADDRESS(($AN1402-1)*3+$AO1402+5,$AP1402+7))="",0,INDIRECT(ADDRESS(($AN1402-1)*3+$AO1402+5,$AP1402+7))),IF(INDIRECT(ADDRESS(($AN1402-1)*3+$AO1402+5,$AP1402+7))="",0,IF(COUNTIF(INDIRECT(ADDRESS(($AN1402-1)*36+($AO1402-1)*12+6,COLUMN())):INDIRECT(ADDRESS(($AN1402-1)*36+($AO1402-1)*12+$AP1402+4,COLUMN())),INDIRECT(ADDRESS(($AN1402-1)*3+$AO1402+5,$AP1402+7)))&gt;=1,0,INDIRECT(ADDRESS(($AN1402-1)*3+$AO1402+5,$AP1402+7)))))</f>
        <v>0</v>
      </c>
      <c r="AR1402" s="468">
        <f ca="1">COUNTIF(INDIRECT("H"&amp;(ROW()+12*(($AN1402-1)*3+$AO1402)-ROW())/12+5):INDIRECT("S"&amp;(ROW()+12*(($AN1402-1)*3+$AO1402)-ROW())/12+5),AQ1402)</f>
        <v>0</v>
      </c>
      <c r="AS1402" s="476">
        <f ca="1">IF($AP1402=1,IF(INDIRECT(ADDRESS(($AN1402-1)*3+$AO1402+5,$AP1402+20))="",0,INDIRECT(ADDRESS(($AN1402-1)*3+$AO1402+5,$AP1402+20))),IF(INDIRECT(ADDRESS(($AN1402-1)*3+$AO1402+5,$AP1402+20))="",0,IF(COUNTIF(INDIRECT(ADDRESS(($AN1402-1)*36+($AO1402-1)*12+6,COLUMN())):INDIRECT(ADDRESS(($AN1402-1)*36+($AO1402-1)*12+$AP1402+4,COLUMN())),INDIRECT(ADDRESS(($AN1402-1)*3+$AO1402+5,$AP1402+20)))&gt;=1,0,INDIRECT(ADDRESS(($AN1402-1)*3+$AO1402+5,$AP1402+20)))))</f>
        <v>0</v>
      </c>
      <c r="AT1402" s="468">
        <f ca="1">COUNTIF(INDIRECT("U"&amp;(ROW()+12*(($AN1402-1)*3+$AO1402)-ROW())/12+5):INDIRECT("AF"&amp;(ROW()+12*(($AN1402-1)*3+$AO1402)-ROW())/12+5),AS1402)</f>
        <v>0</v>
      </c>
      <c r="AU1402" s="468">
        <f ca="1">IF(AND(AQ1402+AS1402&gt;0,AR1402+AT1402&gt;0),COUNTIF(AU$6:AU1401,"&gt;0")+1,0)</f>
        <v>0</v>
      </c>
    </row>
    <row r="1403" spans="40:47" x14ac:dyDescent="0.15">
      <c r="AN1403" s="468">
        <v>39</v>
      </c>
      <c r="AO1403" s="468">
        <v>3</v>
      </c>
      <c r="AP1403" s="468">
        <v>6</v>
      </c>
      <c r="AQ1403" s="476">
        <f ca="1">IF($AP1403=1,IF(INDIRECT(ADDRESS(($AN1403-1)*3+$AO1403+5,$AP1403+7))="",0,INDIRECT(ADDRESS(($AN1403-1)*3+$AO1403+5,$AP1403+7))),IF(INDIRECT(ADDRESS(($AN1403-1)*3+$AO1403+5,$AP1403+7))="",0,IF(COUNTIF(INDIRECT(ADDRESS(($AN1403-1)*36+($AO1403-1)*12+6,COLUMN())):INDIRECT(ADDRESS(($AN1403-1)*36+($AO1403-1)*12+$AP1403+4,COLUMN())),INDIRECT(ADDRESS(($AN1403-1)*3+$AO1403+5,$AP1403+7)))&gt;=1,0,INDIRECT(ADDRESS(($AN1403-1)*3+$AO1403+5,$AP1403+7)))))</f>
        <v>0</v>
      </c>
      <c r="AR1403" s="468">
        <f ca="1">COUNTIF(INDIRECT("H"&amp;(ROW()+12*(($AN1403-1)*3+$AO1403)-ROW())/12+5):INDIRECT("S"&amp;(ROW()+12*(($AN1403-1)*3+$AO1403)-ROW())/12+5),AQ1403)</f>
        <v>0</v>
      </c>
      <c r="AS1403" s="476">
        <f ca="1">IF($AP1403=1,IF(INDIRECT(ADDRESS(($AN1403-1)*3+$AO1403+5,$AP1403+20))="",0,INDIRECT(ADDRESS(($AN1403-1)*3+$AO1403+5,$AP1403+20))),IF(INDIRECT(ADDRESS(($AN1403-1)*3+$AO1403+5,$AP1403+20))="",0,IF(COUNTIF(INDIRECT(ADDRESS(($AN1403-1)*36+($AO1403-1)*12+6,COLUMN())):INDIRECT(ADDRESS(($AN1403-1)*36+($AO1403-1)*12+$AP1403+4,COLUMN())),INDIRECT(ADDRESS(($AN1403-1)*3+$AO1403+5,$AP1403+20)))&gt;=1,0,INDIRECT(ADDRESS(($AN1403-1)*3+$AO1403+5,$AP1403+20)))))</f>
        <v>0</v>
      </c>
      <c r="AT1403" s="468">
        <f ca="1">COUNTIF(INDIRECT("U"&amp;(ROW()+12*(($AN1403-1)*3+$AO1403)-ROW())/12+5):INDIRECT("AF"&amp;(ROW()+12*(($AN1403-1)*3+$AO1403)-ROW())/12+5),AS1403)</f>
        <v>0</v>
      </c>
      <c r="AU1403" s="468">
        <f ca="1">IF(AND(AQ1403+AS1403&gt;0,AR1403+AT1403&gt;0),COUNTIF(AU$6:AU1402,"&gt;0")+1,0)</f>
        <v>0</v>
      </c>
    </row>
    <row r="1404" spans="40:47" x14ac:dyDescent="0.15">
      <c r="AN1404" s="468">
        <v>39</v>
      </c>
      <c r="AO1404" s="468">
        <v>3</v>
      </c>
      <c r="AP1404" s="468">
        <v>7</v>
      </c>
      <c r="AQ1404" s="476">
        <f ca="1">IF($AP1404=1,IF(INDIRECT(ADDRESS(($AN1404-1)*3+$AO1404+5,$AP1404+7))="",0,INDIRECT(ADDRESS(($AN1404-1)*3+$AO1404+5,$AP1404+7))),IF(INDIRECT(ADDRESS(($AN1404-1)*3+$AO1404+5,$AP1404+7))="",0,IF(COUNTIF(INDIRECT(ADDRESS(($AN1404-1)*36+($AO1404-1)*12+6,COLUMN())):INDIRECT(ADDRESS(($AN1404-1)*36+($AO1404-1)*12+$AP1404+4,COLUMN())),INDIRECT(ADDRESS(($AN1404-1)*3+$AO1404+5,$AP1404+7)))&gt;=1,0,INDIRECT(ADDRESS(($AN1404-1)*3+$AO1404+5,$AP1404+7)))))</f>
        <v>0</v>
      </c>
      <c r="AR1404" s="468">
        <f ca="1">COUNTIF(INDIRECT("H"&amp;(ROW()+12*(($AN1404-1)*3+$AO1404)-ROW())/12+5):INDIRECT("S"&amp;(ROW()+12*(($AN1404-1)*3+$AO1404)-ROW())/12+5),AQ1404)</f>
        <v>0</v>
      </c>
      <c r="AS1404" s="476">
        <f ca="1">IF($AP1404=1,IF(INDIRECT(ADDRESS(($AN1404-1)*3+$AO1404+5,$AP1404+20))="",0,INDIRECT(ADDRESS(($AN1404-1)*3+$AO1404+5,$AP1404+20))),IF(INDIRECT(ADDRESS(($AN1404-1)*3+$AO1404+5,$AP1404+20))="",0,IF(COUNTIF(INDIRECT(ADDRESS(($AN1404-1)*36+($AO1404-1)*12+6,COLUMN())):INDIRECT(ADDRESS(($AN1404-1)*36+($AO1404-1)*12+$AP1404+4,COLUMN())),INDIRECT(ADDRESS(($AN1404-1)*3+$AO1404+5,$AP1404+20)))&gt;=1,0,INDIRECT(ADDRESS(($AN1404-1)*3+$AO1404+5,$AP1404+20)))))</f>
        <v>0</v>
      </c>
      <c r="AT1404" s="468">
        <f ca="1">COUNTIF(INDIRECT("U"&amp;(ROW()+12*(($AN1404-1)*3+$AO1404)-ROW())/12+5):INDIRECT("AF"&amp;(ROW()+12*(($AN1404-1)*3+$AO1404)-ROW())/12+5),AS1404)</f>
        <v>0</v>
      </c>
      <c r="AU1404" s="468">
        <f ca="1">IF(AND(AQ1404+AS1404&gt;0,AR1404+AT1404&gt;0),COUNTIF(AU$6:AU1403,"&gt;0")+1,0)</f>
        <v>0</v>
      </c>
    </row>
    <row r="1405" spans="40:47" x14ac:dyDescent="0.15">
      <c r="AN1405" s="468">
        <v>39</v>
      </c>
      <c r="AO1405" s="468">
        <v>3</v>
      </c>
      <c r="AP1405" s="468">
        <v>8</v>
      </c>
      <c r="AQ1405" s="476">
        <f ca="1">IF($AP1405=1,IF(INDIRECT(ADDRESS(($AN1405-1)*3+$AO1405+5,$AP1405+7))="",0,INDIRECT(ADDRESS(($AN1405-1)*3+$AO1405+5,$AP1405+7))),IF(INDIRECT(ADDRESS(($AN1405-1)*3+$AO1405+5,$AP1405+7))="",0,IF(COUNTIF(INDIRECT(ADDRESS(($AN1405-1)*36+($AO1405-1)*12+6,COLUMN())):INDIRECT(ADDRESS(($AN1405-1)*36+($AO1405-1)*12+$AP1405+4,COLUMN())),INDIRECT(ADDRESS(($AN1405-1)*3+$AO1405+5,$AP1405+7)))&gt;=1,0,INDIRECT(ADDRESS(($AN1405-1)*3+$AO1405+5,$AP1405+7)))))</f>
        <v>0</v>
      </c>
      <c r="AR1405" s="468">
        <f ca="1">COUNTIF(INDIRECT("H"&amp;(ROW()+12*(($AN1405-1)*3+$AO1405)-ROW())/12+5):INDIRECT("S"&amp;(ROW()+12*(($AN1405-1)*3+$AO1405)-ROW())/12+5),AQ1405)</f>
        <v>0</v>
      </c>
      <c r="AS1405" s="476">
        <f ca="1">IF($AP1405=1,IF(INDIRECT(ADDRESS(($AN1405-1)*3+$AO1405+5,$AP1405+20))="",0,INDIRECT(ADDRESS(($AN1405-1)*3+$AO1405+5,$AP1405+20))),IF(INDIRECT(ADDRESS(($AN1405-1)*3+$AO1405+5,$AP1405+20))="",0,IF(COUNTIF(INDIRECT(ADDRESS(($AN1405-1)*36+($AO1405-1)*12+6,COLUMN())):INDIRECT(ADDRESS(($AN1405-1)*36+($AO1405-1)*12+$AP1405+4,COLUMN())),INDIRECT(ADDRESS(($AN1405-1)*3+$AO1405+5,$AP1405+20)))&gt;=1,0,INDIRECT(ADDRESS(($AN1405-1)*3+$AO1405+5,$AP1405+20)))))</f>
        <v>0</v>
      </c>
      <c r="AT1405" s="468">
        <f ca="1">COUNTIF(INDIRECT("U"&amp;(ROW()+12*(($AN1405-1)*3+$AO1405)-ROW())/12+5):INDIRECT("AF"&amp;(ROW()+12*(($AN1405-1)*3+$AO1405)-ROW())/12+5),AS1405)</f>
        <v>0</v>
      </c>
      <c r="AU1405" s="468">
        <f ca="1">IF(AND(AQ1405+AS1405&gt;0,AR1405+AT1405&gt;0),COUNTIF(AU$6:AU1404,"&gt;0")+1,0)</f>
        <v>0</v>
      </c>
    </row>
    <row r="1406" spans="40:47" x14ac:dyDescent="0.15">
      <c r="AN1406" s="468">
        <v>39</v>
      </c>
      <c r="AO1406" s="468">
        <v>3</v>
      </c>
      <c r="AP1406" s="468">
        <v>9</v>
      </c>
      <c r="AQ1406" s="476">
        <f ca="1">IF($AP1406=1,IF(INDIRECT(ADDRESS(($AN1406-1)*3+$AO1406+5,$AP1406+7))="",0,INDIRECT(ADDRESS(($AN1406-1)*3+$AO1406+5,$AP1406+7))),IF(INDIRECT(ADDRESS(($AN1406-1)*3+$AO1406+5,$AP1406+7))="",0,IF(COUNTIF(INDIRECT(ADDRESS(($AN1406-1)*36+($AO1406-1)*12+6,COLUMN())):INDIRECT(ADDRESS(($AN1406-1)*36+($AO1406-1)*12+$AP1406+4,COLUMN())),INDIRECT(ADDRESS(($AN1406-1)*3+$AO1406+5,$AP1406+7)))&gt;=1,0,INDIRECT(ADDRESS(($AN1406-1)*3+$AO1406+5,$AP1406+7)))))</f>
        <v>0</v>
      </c>
      <c r="AR1406" s="468">
        <f ca="1">COUNTIF(INDIRECT("H"&amp;(ROW()+12*(($AN1406-1)*3+$AO1406)-ROW())/12+5):INDIRECT("S"&amp;(ROW()+12*(($AN1406-1)*3+$AO1406)-ROW())/12+5),AQ1406)</f>
        <v>0</v>
      </c>
      <c r="AS1406" s="476">
        <f ca="1">IF($AP1406=1,IF(INDIRECT(ADDRESS(($AN1406-1)*3+$AO1406+5,$AP1406+20))="",0,INDIRECT(ADDRESS(($AN1406-1)*3+$AO1406+5,$AP1406+20))),IF(INDIRECT(ADDRESS(($AN1406-1)*3+$AO1406+5,$AP1406+20))="",0,IF(COUNTIF(INDIRECT(ADDRESS(($AN1406-1)*36+($AO1406-1)*12+6,COLUMN())):INDIRECT(ADDRESS(($AN1406-1)*36+($AO1406-1)*12+$AP1406+4,COLUMN())),INDIRECT(ADDRESS(($AN1406-1)*3+$AO1406+5,$AP1406+20)))&gt;=1,0,INDIRECT(ADDRESS(($AN1406-1)*3+$AO1406+5,$AP1406+20)))))</f>
        <v>0</v>
      </c>
      <c r="AT1406" s="468">
        <f ca="1">COUNTIF(INDIRECT("U"&amp;(ROW()+12*(($AN1406-1)*3+$AO1406)-ROW())/12+5):INDIRECT("AF"&amp;(ROW()+12*(($AN1406-1)*3+$AO1406)-ROW())/12+5),AS1406)</f>
        <v>0</v>
      </c>
      <c r="AU1406" s="468">
        <f ca="1">IF(AND(AQ1406+AS1406&gt;0,AR1406+AT1406&gt;0),COUNTIF(AU$6:AU1405,"&gt;0")+1,0)</f>
        <v>0</v>
      </c>
    </row>
    <row r="1407" spans="40:47" x14ac:dyDescent="0.15">
      <c r="AN1407" s="468">
        <v>39</v>
      </c>
      <c r="AO1407" s="468">
        <v>3</v>
      </c>
      <c r="AP1407" s="468">
        <v>10</v>
      </c>
      <c r="AQ1407" s="476">
        <f ca="1">IF($AP1407=1,IF(INDIRECT(ADDRESS(($AN1407-1)*3+$AO1407+5,$AP1407+7))="",0,INDIRECT(ADDRESS(($AN1407-1)*3+$AO1407+5,$AP1407+7))),IF(INDIRECT(ADDRESS(($AN1407-1)*3+$AO1407+5,$AP1407+7))="",0,IF(COUNTIF(INDIRECT(ADDRESS(($AN1407-1)*36+($AO1407-1)*12+6,COLUMN())):INDIRECT(ADDRESS(($AN1407-1)*36+($AO1407-1)*12+$AP1407+4,COLUMN())),INDIRECT(ADDRESS(($AN1407-1)*3+$AO1407+5,$AP1407+7)))&gt;=1,0,INDIRECT(ADDRESS(($AN1407-1)*3+$AO1407+5,$AP1407+7)))))</f>
        <v>0</v>
      </c>
      <c r="AR1407" s="468">
        <f ca="1">COUNTIF(INDIRECT("H"&amp;(ROW()+12*(($AN1407-1)*3+$AO1407)-ROW())/12+5):INDIRECT("S"&amp;(ROW()+12*(($AN1407-1)*3+$AO1407)-ROW())/12+5),AQ1407)</f>
        <v>0</v>
      </c>
      <c r="AS1407" s="476">
        <f ca="1">IF($AP1407=1,IF(INDIRECT(ADDRESS(($AN1407-1)*3+$AO1407+5,$AP1407+20))="",0,INDIRECT(ADDRESS(($AN1407-1)*3+$AO1407+5,$AP1407+20))),IF(INDIRECT(ADDRESS(($AN1407-1)*3+$AO1407+5,$AP1407+20))="",0,IF(COUNTIF(INDIRECT(ADDRESS(($AN1407-1)*36+($AO1407-1)*12+6,COLUMN())):INDIRECT(ADDRESS(($AN1407-1)*36+($AO1407-1)*12+$AP1407+4,COLUMN())),INDIRECT(ADDRESS(($AN1407-1)*3+$AO1407+5,$AP1407+20)))&gt;=1,0,INDIRECT(ADDRESS(($AN1407-1)*3+$AO1407+5,$AP1407+20)))))</f>
        <v>0</v>
      </c>
      <c r="AT1407" s="468">
        <f ca="1">COUNTIF(INDIRECT("U"&amp;(ROW()+12*(($AN1407-1)*3+$AO1407)-ROW())/12+5):INDIRECT("AF"&amp;(ROW()+12*(($AN1407-1)*3+$AO1407)-ROW())/12+5),AS1407)</f>
        <v>0</v>
      </c>
      <c r="AU1407" s="468">
        <f ca="1">IF(AND(AQ1407+AS1407&gt;0,AR1407+AT1407&gt;0),COUNTIF(AU$6:AU1406,"&gt;0")+1,0)</f>
        <v>0</v>
      </c>
    </row>
    <row r="1408" spans="40:47" x14ac:dyDescent="0.15">
      <c r="AN1408" s="468">
        <v>39</v>
      </c>
      <c r="AO1408" s="468">
        <v>3</v>
      </c>
      <c r="AP1408" s="468">
        <v>11</v>
      </c>
      <c r="AQ1408" s="476">
        <f ca="1">IF($AP1408=1,IF(INDIRECT(ADDRESS(($AN1408-1)*3+$AO1408+5,$AP1408+7))="",0,INDIRECT(ADDRESS(($AN1408-1)*3+$AO1408+5,$AP1408+7))),IF(INDIRECT(ADDRESS(($AN1408-1)*3+$AO1408+5,$AP1408+7))="",0,IF(COUNTIF(INDIRECT(ADDRESS(($AN1408-1)*36+($AO1408-1)*12+6,COLUMN())):INDIRECT(ADDRESS(($AN1408-1)*36+($AO1408-1)*12+$AP1408+4,COLUMN())),INDIRECT(ADDRESS(($AN1408-1)*3+$AO1408+5,$AP1408+7)))&gt;=1,0,INDIRECT(ADDRESS(($AN1408-1)*3+$AO1408+5,$AP1408+7)))))</f>
        <v>0</v>
      </c>
      <c r="AR1408" s="468">
        <f ca="1">COUNTIF(INDIRECT("H"&amp;(ROW()+12*(($AN1408-1)*3+$AO1408)-ROW())/12+5):INDIRECT("S"&amp;(ROW()+12*(($AN1408-1)*3+$AO1408)-ROW())/12+5),AQ1408)</f>
        <v>0</v>
      </c>
      <c r="AS1408" s="476">
        <f ca="1">IF($AP1408=1,IF(INDIRECT(ADDRESS(($AN1408-1)*3+$AO1408+5,$AP1408+20))="",0,INDIRECT(ADDRESS(($AN1408-1)*3+$AO1408+5,$AP1408+20))),IF(INDIRECT(ADDRESS(($AN1408-1)*3+$AO1408+5,$AP1408+20))="",0,IF(COUNTIF(INDIRECT(ADDRESS(($AN1408-1)*36+($AO1408-1)*12+6,COLUMN())):INDIRECT(ADDRESS(($AN1408-1)*36+($AO1408-1)*12+$AP1408+4,COLUMN())),INDIRECT(ADDRESS(($AN1408-1)*3+$AO1408+5,$AP1408+20)))&gt;=1,0,INDIRECT(ADDRESS(($AN1408-1)*3+$AO1408+5,$AP1408+20)))))</f>
        <v>0</v>
      </c>
      <c r="AT1408" s="468">
        <f ca="1">COUNTIF(INDIRECT("U"&amp;(ROW()+12*(($AN1408-1)*3+$AO1408)-ROW())/12+5):INDIRECT("AF"&amp;(ROW()+12*(($AN1408-1)*3+$AO1408)-ROW())/12+5),AS1408)</f>
        <v>0</v>
      </c>
      <c r="AU1408" s="468">
        <f ca="1">IF(AND(AQ1408+AS1408&gt;0,AR1408+AT1408&gt;0),COUNTIF(AU$6:AU1407,"&gt;0")+1,0)</f>
        <v>0</v>
      </c>
    </row>
    <row r="1409" spans="40:47" x14ac:dyDescent="0.15">
      <c r="AN1409" s="468">
        <v>39</v>
      </c>
      <c r="AO1409" s="468">
        <v>3</v>
      </c>
      <c r="AP1409" s="468">
        <v>12</v>
      </c>
      <c r="AQ1409" s="476">
        <f ca="1">IF($AP1409=1,IF(INDIRECT(ADDRESS(($AN1409-1)*3+$AO1409+5,$AP1409+7))="",0,INDIRECT(ADDRESS(($AN1409-1)*3+$AO1409+5,$AP1409+7))),IF(INDIRECT(ADDRESS(($AN1409-1)*3+$AO1409+5,$AP1409+7))="",0,IF(COUNTIF(INDIRECT(ADDRESS(($AN1409-1)*36+($AO1409-1)*12+6,COLUMN())):INDIRECT(ADDRESS(($AN1409-1)*36+($AO1409-1)*12+$AP1409+4,COLUMN())),INDIRECT(ADDRESS(($AN1409-1)*3+$AO1409+5,$AP1409+7)))&gt;=1,0,INDIRECT(ADDRESS(($AN1409-1)*3+$AO1409+5,$AP1409+7)))))</f>
        <v>0</v>
      </c>
      <c r="AR1409" s="468">
        <f ca="1">COUNTIF(INDIRECT("H"&amp;(ROW()+12*(($AN1409-1)*3+$AO1409)-ROW())/12+5):INDIRECT("S"&amp;(ROW()+12*(($AN1409-1)*3+$AO1409)-ROW())/12+5),AQ1409)</f>
        <v>0</v>
      </c>
      <c r="AS1409" s="476">
        <f ca="1">IF($AP1409=1,IF(INDIRECT(ADDRESS(($AN1409-1)*3+$AO1409+5,$AP1409+20))="",0,INDIRECT(ADDRESS(($AN1409-1)*3+$AO1409+5,$AP1409+20))),IF(INDIRECT(ADDRESS(($AN1409-1)*3+$AO1409+5,$AP1409+20))="",0,IF(COUNTIF(INDIRECT(ADDRESS(($AN1409-1)*36+($AO1409-1)*12+6,COLUMN())):INDIRECT(ADDRESS(($AN1409-1)*36+($AO1409-1)*12+$AP1409+4,COLUMN())),INDIRECT(ADDRESS(($AN1409-1)*3+$AO1409+5,$AP1409+20)))&gt;=1,0,INDIRECT(ADDRESS(($AN1409-1)*3+$AO1409+5,$AP1409+20)))))</f>
        <v>0</v>
      </c>
      <c r="AT1409" s="468">
        <f ca="1">COUNTIF(INDIRECT("U"&amp;(ROW()+12*(($AN1409-1)*3+$AO1409)-ROW())/12+5):INDIRECT("AF"&amp;(ROW()+12*(($AN1409-1)*3+$AO1409)-ROW())/12+5),AS1409)</f>
        <v>0</v>
      </c>
      <c r="AU1409" s="468">
        <f ca="1">IF(AND(AQ1409+AS1409&gt;0,AR1409+AT1409&gt;0),COUNTIF(AU$6:AU1408,"&gt;0")+1,0)</f>
        <v>0</v>
      </c>
    </row>
    <row r="1410" spans="40:47" x14ac:dyDescent="0.15">
      <c r="AN1410" s="468">
        <v>40</v>
      </c>
      <c r="AO1410" s="468">
        <v>1</v>
      </c>
      <c r="AP1410" s="468">
        <v>1</v>
      </c>
      <c r="AQ1410" s="476">
        <f ca="1">IF($AP1410=1,IF(INDIRECT(ADDRESS(($AN1410-1)*3+$AO1410+5,$AP1410+7))="",0,INDIRECT(ADDRESS(($AN1410-1)*3+$AO1410+5,$AP1410+7))),IF(INDIRECT(ADDRESS(($AN1410-1)*3+$AO1410+5,$AP1410+7))="",0,IF(COUNTIF(INDIRECT(ADDRESS(($AN1410-1)*36+($AO1410-1)*12+6,COLUMN())):INDIRECT(ADDRESS(($AN1410-1)*36+($AO1410-1)*12+$AP1410+4,COLUMN())),INDIRECT(ADDRESS(($AN1410-1)*3+$AO1410+5,$AP1410+7)))&gt;=1,0,INDIRECT(ADDRESS(($AN1410-1)*3+$AO1410+5,$AP1410+7)))))</f>
        <v>0</v>
      </c>
      <c r="AR1410" s="468">
        <f ca="1">COUNTIF(INDIRECT("H"&amp;(ROW()+12*(($AN1410-1)*3+$AO1410)-ROW())/12+5):INDIRECT("S"&amp;(ROW()+12*(($AN1410-1)*3+$AO1410)-ROW())/12+5),AQ1410)</f>
        <v>0</v>
      </c>
      <c r="AS1410" s="476">
        <f ca="1">IF($AP1410=1,IF(INDIRECT(ADDRESS(($AN1410-1)*3+$AO1410+5,$AP1410+20))="",0,INDIRECT(ADDRESS(($AN1410-1)*3+$AO1410+5,$AP1410+20))),IF(INDIRECT(ADDRESS(($AN1410-1)*3+$AO1410+5,$AP1410+20))="",0,IF(COUNTIF(INDIRECT(ADDRESS(($AN1410-1)*36+($AO1410-1)*12+6,COLUMN())):INDIRECT(ADDRESS(($AN1410-1)*36+($AO1410-1)*12+$AP1410+4,COLUMN())),INDIRECT(ADDRESS(($AN1410-1)*3+$AO1410+5,$AP1410+20)))&gt;=1,0,INDIRECT(ADDRESS(($AN1410-1)*3+$AO1410+5,$AP1410+20)))))</f>
        <v>0</v>
      </c>
      <c r="AT1410" s="468">
        <f ca="1">COUNTIF(INDIRECT("U"&amp;(ROW()+12*(($AN1410-1)*3+$AO1410)-ROW())/12+5):INDIRECT("AF"&amp;(ROW()+12*(($AN1410-1)*3+$AO1410)-ROW())/12+5),AS1410)</f>
        <v>0</v>
      </c>
      <c r="AU1410" s="468">
        <f ca="1">IF(AND(AQ1410+AS1410&gt;0,AR1410+AT1410&gt;0),COUNTIF(AU$6:AU1409,"&gt;0")+1,0)</f>
        <v>0</v>
      </c>
    </row>
    <row r="1411" spans="40:47" x14ac:dyDescent="0.15">
      <c r="AN1411" s="468">
        <v>40</v>
      </c>
      <c r="AO1411" s="468">
        <v>1</v>
      </c>
      <c r="AP1411" s="468">
        <v>2</v>
      </c>
      <c r="AQ1411" s="476">
        <f ca="1">IF($AP1411=1,IF(INDIRECT(ADDRESS(($AN1411-1)*3+$AO1411+5,$AP1411+7))="",0,INDIRECT(ADDRESS(($AN1411-1)*3+$AO1411+5,$AP1411+7))),IF(INDIRECT(ADDRESS(($AN1411-1)*3+$AO1411+5,$AP1411+7))="",0,IF(COUNTIF(INDIRECT(ADDRESS(($AN1411-1)*36+($AO1411-1)*12+6,COLUMN())):INDIRECT(ADDRESS(($AN1411-1)*36+($AO1411-1)*12+$AP1411+4,COLUMN())),INDIRECT(ADDRESS(($AN1411-1)*3+$AO1411+5,$AP1411+7)))&gt;=1,0,INDIRECT(ADDRESS(($AN1411-1)*3+$AO1411+5,$AP1411+7)))))</f>
        <v>0</v>
      </c>
      <c r="AR1411" s="468">
        <f ca="1">COUNTIF(INDIRECT("H"&amp;(ROW()+12*(($AN1411-1)*3+$AO1411)-ROW())/12+5):INDIRECT("S"&amp;(ROW()+12*(($AN1411-1)*3+$AO1411)-ROW())/12+5),AQ1411)</f>
        <v>0</v>
      </c>
      <c r="AS1411" s="476">
        <f ca="1">IF($AP1411=1,IF(INDIRECT(ADDRESS(($AN1411-1)*3+$AO1411+5,$AP1411+20))="",0,INDIRECT(ADDRESS(($AN1411-1)*3+$AO1411+5,$AP1411+20))),IF(INDIRECT(ADDRESS(($AN1411-1)*3+$AO1411+5,$AP1411+20))="",0,IF(COUNTIF(INDIRECT(ADDRESS(($AN1411-1)*36+($AO1411-1)*12+6,COLUMN())):INDIRECT(ADDRESS(($AN1411-1)*36+($AO1411-1)*12+$AP1411+4,COLUMN())),INDIRECT(ADDRESS(($AN1411-1)*3+$AO1411+5,$AP1411+20)))&gt;=1,0,INDIRECT(ADDRESS(($AN1411-1)*3+$AO1411+5,$AP1411+20)))))</f>
        <v>0</v>
      </c>
      <c r="AT1411" s="468">
        <f ca="1">COUNTIF(INDIRECT("U"&amp;(ROW()+12*(($AN1411-1)*3+$AO1411)-ROW())/12+5):INDIRECT("AF"&amp;(ROW()+12*(($AN1411-1)*3+$AO1411)-ROW())/12+5),AS1411)</f>
        <v>0</v>
      </c>
      <c r="AU1411" s="468">
        <f ca="1">IF(AND(AQ1411+AS1411&gt;0,AR1411+AT1411&gt;0),COUNTIF(AU$6:AU1410,"&gt;0")+1,0)</f>
        <v>0</v>
      </c>
    </row>
    <row r="1412" spans="40:47" x14ac:dyDescent="0.15">
      <c r="AN1412" s="468">
        <v>40</v>
      </c>
      <c r="AO1412" s="468">
        <v>1</v>
      </c>
      <c r="AP1412" s="468">
        <v>3</v>
      </c>
      <c r="AQ1412" s="476">
        <f ca="1">IF($AP1412=1,IF(INDIRECT(ADDRESS(($AN1412-1)*3+$AO1412+5,$AP1412+7))="",0,INDIRECT(ADDRESS(($AN1412-1)*3+$AO1412+5,$AP1412+7))),IF(INDIRECT(ADDRESS(($AN1412-1)*3+$AO1412+5,$AP1412+7))="",0,IF(COUNTIF(INDIRECT(ADDRESS(($AN1412-1)*36+($AO1412-1)*12+6,COLUMN())):INDIRECT(ADDRESS(($AN1412-1)*36+($AO1412-1)*12+$AP1412+4,COLUMN())),INDIRECT(ADDRESS(($AN1412-1)*3+$AO1412+5,$AP1412+7)))&gt;=1,0,INDIRECT(ADDRESS(($AN1412-1)*3+$AO1412+5,$AP1412+7)))))</f>
        <v>0</v>
      </c>
      <c r="AR1412" s="468">
        <f ca="1">COUNTIF(INDIRECT("H"&amp;(ROW()+12*(($AN1412-1)*3+$AO1412)-ROW())/12+5):INDIRECT("S"&amp;(ROW()+12*(($AN1412-1)*3+$AO1412)-ROW())/12+5),AQ1412)</f>
        <v>0</v>
      </c>
      <c r="AS1412" s="476">
        <f ca="1">IF($AP1412=1,IF(INDIRECT(ADDRESS(($AN1412-1)*3+$AO1412+5,$AP1412+20))="",0,INDIRECT(ADDRESS(($AN1412-1)*3+$AO1412+5,$AP1412+20))),IF(INDIRECT(ADDRESS(($AN1412-1)*3+$AO1412+5,$AP1412+20))="",0,IF(COUNTIF(INDIRECT(ADDRESS(($AN1412-1)*36+($AO1412-1)*12+6,COLUMN())):INDIRECT(ADDRESS(($AN1412-1)*36+($AO1412-1)*12+$AP1412+4,COLUMN())),INDIRECT(ADDRESS(($AN1412-1)*3+$AO1412+5,$AP1412+20)))&gt;=1,0,INDIRECT(ADDRESS(($AN1412-1)*3+$AO1412+5,$AP1412+20)))))</f>
        <v>0</v>
      </c>
      <c r="AT1412" s="468">
        <f ca="1">COUNTIF(INDIRECT("U"&amp;(ROW()+12*(($AN1412-1)*3+$AO1412)-ROW())/12+5):INDIRECT("AF"&amp;(ROW()+12*(($AN1412-1)*3+$AO1412)-ROW())/12+5),AS1412)</f>
        <v>0</v>
      </c>
      <c r="AU1412" s="468">
        <f ca="1">IF(AND(AQ1412+AS1412&gt;0,AR1412+AT1412&gt;0),COUNTIF(AU$6:AU1411,"&gt;0")+1,0)</f>
        <v>0</v>
      </c>
    </row>
    <row r="1413" spans="40:47" x14ac:dyDescent="0.15">
      <c r="AN1413" s="468">
        <v>40</v>
      </c>
      <c r="AO1413" s="468">
        <v>1</v>
      </c>
      <c r="AP1413" s="468">
        <v>4</v>
      </c>
      <c r="AQ1413" s="476">
        <f ca="1">IF($AP1413=1,IF(INDIRECT(ADDRESS(($AN1413-1)*3+$AO1413+5,$AP1413+7))="",0,INDIRECT(ADDRESS(($AN1413-1)*3+$AO1413+5,$AP1413+7))),IF(INDIRECT(ADDRESS(($AN1413-1)*3+$AO1413+5,$AP1413+7))="",0,IF(COUNTIF(INDIRECT(ADDRESS(($AN1413-1)*36+($AO1413-1)*12+6,COLUMN())):INDIRECT(ADDRESS(($AN1413-1)*36+($AO1413-1)*12+$AP1413+4,COLUMN())),INDIRECT(ADDRESS(($AN1413-1)*3+$AO1413+5,$AP1413+7)))&gt;=1,0,INDIRECT(ADDRESS(($AN1413-1)*3+$AO1413+5,$AP1413+7)))))</f>
        <v>0</v>
      </c>
      <c r="AR1413" s="468">
        <f ca="1">COUNTIF(INDIRECT("H"&amp;(ROW()+12*(($AN1413-1)*3+$AO1413)-ROW())/12+5):INDIRECT("S"&amp;(ROW()+12*(($AN1413-1)*3+$AO1413)-ROW())/12+5),AQ1413)</f>
        <v>0</v>
      </c>
      <c r="AS1413" s="476">
        <f ca="1">IF($AP1413=1,IF(INDIRECT(ADDRESS(($AN1413-1)*3+$AO1413+5,$AP1413+20))="",0,INDIRECT(ADDRESS(($AN1413-1)*3+$AO1413+5,$AP1413+20))),IF(INDIRECT(ADDRESS(($AN1413-1)*3+$AO1413+5,$AP1413+20))="",0,IF(COUNTIF(INDIRECT(ADDRESS(($AN1413-1)*36+($AO1413-1)*12+6,COLUMN())):INDIRECT(ADDRESS(($AN1413-1)*36+($AO1413-1)*12+$AP1413+4,COLUMN())),INDIRECT(ADDRESS(($AN1413-1)*3+$AO1413+5,$AP1413+20)))&gt;=1,0,INDIRECT(ADDRESS(($AN1413-1)*3+$AO1413+5,$AP1413+20)))))</f>
        <v>0</v>
      </c>
      <c r="AT1413" s="468">
        <f ca="1">COUNTIF(INDIRECT("U"&amp;(ROW()+12*(($AN1413-1)*3+$AO1413)-ROW())/12+5):INDIRECT("AF"&amp;(ROW()+12*(($AN1413-1)*3+$AO1413)-ROW())/12+5),AS1413)</f>
        <v>0</v>
      </c>
      <c r="AU1413" s="468">
        <f ca="1">IF(AND(AQ1413+AS1413&gt;0,AR1413+AT1413&gt;0),COUNTIF(AU$6:AU1412,"&gt;0")+1,0)</f>
        <v>0</v>
      </c>
    </row>
    <row r="1414" spans="40:47" x14ac:dyDescent="0.15">
      <c r="AN1414" s="468">
        <v>40</v>
      </c>
      <c r="AO1414" s="468">
        <v>1</v>
      </c>
      <c r="AP1414" s="468">
        <v>5</v>
      </c>
      <c r="AQ1414" s="476">
        <f ca="1">IF($AP1414=1,IF(INDIRECT(ADDRESS(($AN1414-1)*3+$AO1414+5,$AP1414+7))="",0,INDIRECT(ADDRESS(($AN1414-1)*3+$AO1414+5,$AP1414+7))),IF(INDIRECT(ADDRESS(($AN1414-1)*3+$AO1414+5,$AP1414+7))="",0,IF(COUNTIF(INDIRECT(ADDRESS(($AN1414-1)*36+($AO1414-1)*12+6,COLUMN())):INDIRECT(ADDRESS(($AN1414-1)*36+($AO1414-1)*12+$AP1414+4,COLUMN())),INDIRECT(ADDRESS(($AN1414-1)*3+$AO1414+5,$AP1414+7)))&gt;=1,0,INDIRECT(ADDRESS(($AN1414-1)*3+$AO1414+5,$AP1414+7)))))</f>
        <v>0</v>
      </c>
      <c r="AR1414" s="468">
        <f ca="1">COUNTIF(INDIRECT("H"&amp;(ROW()+12*(($AN1414-1)*3+$AO1414)-ROW())/12+5):INDIRECT("S"&amp;(ROW()+12*(($AN1414-1)*3+$AO1414)-ROW())/12+5),AQ1414)</f>
        <v>0</v>
      </c>
      <c r="AS1414" s="476">
        <f ca="1">IF($AP1414=1,IF(INDIRECT(ADDRESS(($AN1414-1)*3+$AO1414+5,$AP1414+20))="",0,INDIRECT(ADDRESS(($AN1414-1)*3+$AO1414+5,$AP1414+20))),IF(INDIRECT(ADDRESS(($AN1414-1)*3+$AO1414+5,$AP1414+20))="",0,IF(COUNTIF(INDIRECT(ADDRESS(($AN1414-1)*36+($AO1414-1)*12+6,COLUMN())):INDIRECT(ADDRESS(($AN1414-1)*36+($AO1414-1)*12+$AP1414+4,COLUMN())),INDIRECT(ADDRESS(($AN1414-1)*3+$AO1414+5,$AP1414+20)))&gt;=1,0,INDIRECT(ADDRESS(($AN1414-1)*3+$AO1414+5,$AP1414+20)))))</f>
        <v>0</v>
      </c>
      <c r="AT1414" s="468">
        <f ca="1">COUNTIF(INDIRECT("U"&amp;(ROW()+12*(($AN1414-1)*3+$AO1414)-ROW())/12+5):INDIRECT("AF"&amp;(ROW()+12*(($AN1414-1)*3+$AO1414)-ROW())/12+5),AS1414)</f>
        <v>0</v>
      </c>
      <c r="AU1414" s="468">
        <f ca="1">IF(AND(AQ1414+AS1414&gt;0,AR1414+AT1414&gt;0),COUNTIF(AU$6:AU1413,"&gt;0")+1,0)</f>
        <v>0</v>
      </c>
    </row>
    <row r="1415" spans="40:47" x14ac:dyDescent="0.15">
      <c r="AN1415" s="468">
        <v>40</v>
      </c>
      <c r="AO1415" s="468">
        <v>1</v>
      </c>
      <c r="AP1415" s="468">
        <v>6</v>
      </c>
      <c r="AQ1415" s="476">
        <f ca="1">IF($AP1415=1,IF(INDIRECT(ADDRESS(($AN1415-1)*3+$AO1415+5,$AP1415+7))="",0,INDIRECT(ADDRESS(($AN1415-1)*3+$AO1415+5,$AP1415+7))),IF(INDIRECT(ADDRESS(($AN1415-1)*3+$AO1415+5,$AP1415+7))="",0,IF(COUNTIF(INDIRECT(ADDRESS(($AN1415-1)*36+($AO1415-1)*12+6,COLUMN())):INDIRECT(ADDRESS(($AN1415-1)*36+($AO1415-1)*12+$AP1415+4,COLUMN())),INDIRECT(ADDRESS(($AN1415-1)*3+$AO1415+5,$AP1415+7)))&gt;=1,0,INDIRECT(ADDRESS(($AN1415-1)*3+$AO1415+5,$AP1415+7)))))</f>
        <v>0</v>
      </c>
      <c r="AR1415" s="468">
        <f ca="1">COUNTIF(INDIRECT("H"&amp;(ROW()+12*(($AN1415-1)*3+$AO1415)-ROW())/12+5):INDIRECT("S"&amp;(ROW()+12*(($AN1415-1)*3+$AO1415)-ROW())/12+5),AQ1415)</f>
        <v>0</v>
      </c>
      <c r="AS1415" s="476">
        <f ca="1">IF($AP1415=1,IF(INDIRECT(ADDRESS(($AN1415-1)*3+$AO1415+5,$AP1415+20))="",0,INDIRECT(ADDRESS(($AN1415-1)*3+$AO1415+5,$AP1415+20))),IF(INDIRECT(ADDRESS(($AN1415-1)*3+$AO1415+5,$AP1415+20))="",0,IF(COUNTIF(INDIRECT(ADDRESS(($AN1415-1)*36+($AO1415-1)*12+6,COLUMN())):INDIRECT(ADDRESS(($AN1415-1)*36+($AO1415-1)*12+$AP1415+4,COLUMN())),INDIRECT(ADDRESS(($AN1415-1)*3+$AO1415+5,$AP1415+20)))&gt;=1,0,INDIRECT(ADDRESS(($AN1415-1)*3+$AO1415+5,$AP1415+20)))))</f>
        <v>0</v>
      </c>
      <c r="AT1415" s="468">
        <f ca="1">COUNTIF(INDIRECT("U"&amp;(ROW()+12*(($AN1415-1)*3+$AO1415)-ROW())/12+5):INDIRECT("AF"&amp;(ROW()+12*(($AN1415-1)*3+$AO1415)-ROW())/12+5),AS1415)</f>
        <v>0</v>
      </c>
      <c r="AU1415" s="468">
        <f ca="1">IF(AND(AQ1415+AS1415&gt;0,AR1415+AT1415&gt;0),COUNTIF(AU$6:AU1414,"&gt;0")+1,0)</f>
        <v>0</v>
      </c>
    </row>
    <row r="1416" spans="40:47" x14ac:dyDescent="0.15">
      <c r="AN1416" s="468">
        <v>40</v>
      </c>
      <c r="AO1416" s="468">
        <v>1</v>
      </c>
      <c r="AP1416" s="468">
        <v>7</v>
      </c>
      <c r="AQ1416" s="476">
        <f ca="1">IF($AP1416=1,IF(INDIRECT(ADDRESS(($AN1416-1)*3+$AO1416+5,$AP1416+7))="",0,INDIRECT(ADDRESS(($AN1416-1)*3+$AO1416+5,$AP1416+7))),IF(INDIRECT(ADDRESS(($AN1416-1)*3+$AO1416+5,$AP1416+7))="",0,IF(COUNTIF(INDIRECT(ADDRESS(($AN1416-1)*36+($AO1416-1)*12+6,COLUMN())):INDIRECT(ADDRESS(($AN1416-1)*36+($AO1416-1)*12+$AP1416+4,COLUMN())),INDIRECT(ADDRESS(($AN1416-1)*3+$AO1416+5,$AP1416+7)))&gt;=1,0,INDIRECT(ADDRESS(($AN1416-1)*3+$AO1416+5,$AP1416+7)))))</f>
        <v>0</v>
      </c>
      <c r="AR1416" s="468">
        <f ca="1">COUNTIF(INDIRECT("H"&amp;(ROW()+12*(($AN1416-1)*3+$AO1416)-ROW())/12+5):INDIRECT("S"&amp;(ROW()+12*(($AN1416-1)*3+$AO1416)-ROW())/12+5),AQ1416)</f>
        <v>0</v>
      </c>
      <c r="AS1416" s="476">
        <f ca="1">IF($AP1416=1,IF(INDIRECT(ADDRESS(($AN1416-1)*3+$AO1416+5,$AP1416+20))="",0,INDIRECT(ADDRESS(($AN1416-1)*3+$AO1416+5,$AP1416+20))),IF(INDIRECT(ADDRESS(($AN1416-1)*3+$AO1416+5,$AP1416+20))="",0,IF(COUNTIF(INDIRECT(ADDRESS(($AN1416-1)*36+($AO1416-1)*12+6,COLUMN())):INDIRECT(ADDRESS(($AN1416-1)*36+($AO1416-1)*12+$AP1416+4,COLUMN())),INDIRECT(ADDRESS(($AN1416-1)*3+$AO1416+5,$AP1416+20)))&gt;=1,0,INDIRECT(ADDRESS(($AN1416-1)*3+$AO1416+5,$AP1416+20)))))</f>
        <v>0</v>
      </c>
      <c r="AT1416" s="468">
        <f ca="1">COUNTIF(INDIRECT("U"&amp;(ROW()+12*(($AN1416-1)*3+$AO1416)-ROW())/12+5):INDIRECT("AF"&amp;(ROW()+12*(($AN1416-1)*3+$AO1416)-ROW())/12+5),AS1416)</f>
        <v>0</v>
      </c>
      <c r="AU1416" s="468">
        <f ca="1">IF(AND(AQ1416+AS1416&gt;0,AR1416+AT1416&gt;0),COUNTIF(AU$6:AU1415,"&gt;0")+1,0)</f>
        <v>0</v>
      </c>
    </row>
    <row r="1417" spans="40:47" x14ac:dyDescent="0.15">
      <c r="AN1417" s="468">
        <v>40</v>
      </c>
      <c r="AO1417" s="468">
        <v>1</v>
      </c>
      <c r="AP1417" s="468">
        <v>8</v>
      </c>
      <c r="AQ1417" s="476">
        <f ca="1">IF($AP1417=1,IF(INDIRECT(ADDRESS(($AN1417-1)*3+$AO1417+5,$AP1417+7))="",0,INDIRECT(ADDRESS(($AN1417-1)*3+$AO1417+5,$AP1417+7))),IF(INDIRECT(ADDRESS(($AN1417-1)*3+$AO1417+5,$AP1417+7))="",0,IF(COUNTIF(INDIRECT(ADDRESS(($AN1417-1)*36+($AO1417-1)*12+6,COLUMN())):INDIRECT(ADDRESS(($AN1417-1)*36+($AO1417-1)*12+$AP1417+4,COLUMN())),INDIRECT(ADDRESS(($AN1417-1)*3+$AO1417+5,$AP1417+7)))&gt;=1,0,INDIRECT(ADDRESS(($AN1417-1)*3+$AO1417+5,$AP1417+7)))))</f>
        <v>0</v>
      </c>
      <c r="AR1417" s="468">
        <f ca="1">COUNTIF(INDIRECT("H"&amp;(ROW()+12*(($AN1417-1)*3+$AO1417)-ROW())/12+5):INDIRECT("S"&amp;(ROW()+12*(($AN1417-1)*3+$AO1417)-ROW())/12+5),AQ1417)</f>
        <v>0</v>
      </c>
      <c r="AS1417" s="476">
        <f ca="1">IF($AP1417=1,IF(INDIRECT(ADDRESS(($AN1417-1)*3+$AO1417+5,$AP1417+20))="",0,INDIRECT(ADDRESS(($AN1417-1)*3+$AO1417+5,$AP1417+20))),IF(INDIRECT(ADDRESS(($AN1417-1)*3+$AO1417+5,$AP1417+20))="",0,IF(COUNTIF(INDIRECT(ADDRESS(($AN1417-1)*36+($AO1417-1)*12+6,COLUMN())):INDIRECT(ADDRESS(($AN1417-1)*36+($AO1417-1)*12+$AP1417+4,COLUMN())),INDIRECT(ADDRESS(($AN1417-1)*3+$AO1417+5,$AP1417+20)))&gt;=1,0,INDIRECT(ADDRESS(($AN1417-1)*3+$AO1417+5,$AP1417+20)))))</f>
        <v>0</v>
      </c>
      <c r="AT1417" s="468">
        <f ca="1">COUNTIF(INDIRECT("U"&amp;(ROW()+12*(($AN1417-1)*3+$AO1417)-ROW())/12+5):INDIRECT("AF"&amp;(ROW()+12*(($AN1417-1)*3+$AO1417)-ROW())/12+5),AS1417)</f>
        <v>0</v>
      </c>
      <c r="AU1417" s="468">
        <f ca="1">IF(AND(AQ1417+AS1417&gt;0,AR1417+AT1417&gt;0),COUNTIF(AU$6:AU1416,"&gt;0")+1,0)</f>
        <v>0</v>
      </c>
    </row>
    <row r="1418" spans="40:47" x14ac:dyDescent="0.15">
      <c r="AN1418" s="468">
        <v>40</v>
      </c>
      <c r="AO1418" s="468">
        <v>1</v>
      </c>
      <c r="AP1418" s="468">
        <v>9</v>
      </c>
      <c r="AQ1418" s="476">
        <f ca="1">IF($AP1418=1,IF(INDIRECT(ADDRESS(($AN1418-1)*3+$AO1418+5,$AP1418+7))="",0,INDIRECT(ADDRESS(($AN1418-1)*3+$AO1418+5,$AP1418+7))),IF(INDIRECT(ADDRESS(($AN1418-1)*3+$AO1418+5,$AP1418+7))="",0,IF(COUNTIF(INDIRECT(ADDRESS(($AN1418-1)*36+($AO1418-1)*12+6,COLUMN())):INDIRECT(ADDRESS(($AN1418-1)*36+($AO1418-1)*12+$AP1418+4,COLUMN())),INDIRECT(ADDRESS(($AN1418-1)*3+$AO1418+5,$AP1418+7)))&gt;=1,0,INDIRECT(ADDRESS(($AN1418-1)*3+$AO1418+5,$AP1418+7)))))</f>
        <v>0</v>
      </c>
      <c r="AR1418" s="468">
        <f ca="1">COUNTIF(INDIRECT("H"&amp;(ROW()+12*(($AN1418-1)*3+$AO1418)-ROW())/12+5):INDIRECT("S"&amp;(ROW()+12*(($AN1418-1)*3+$AO1418)-ROW())/12+5),AQ1418)</f>
        <v>0</v>
      </c>
      <c r="AS1418" s="476">
        <f ca="1">IF($AP1418=1,IF(INDIRECT(ADDRESS(($AN1418-1)*3+$AO1418+5,$AP1418+20))="",0,INDIRECT(ADDRESS(($AN1418-1)*3+$AO1418+5,$AP1418+20))),IF(INDIRECT(ADDRESS(($AN1418-1)*3+$AO1418+5,$AP1418+20))="",0,IF(COUNTIF(INDIRECT(ADDRESS(($AN1418-1)*36+($AO1418-1)*12+6,COLUMN())):INDIRECT(ADDRESS(($AN1418-1)*36+($AO1418-1)*12+$AP1418+4,COLUMN())),INDIRECT(ADDRESS(($AN1418-1)*3+$AO1418+5,$AP1418+20)))&gt;=1,0,INDIRECT(ADDRESS(($AN1418-1)*3+$AO1418+5,$AP1418+20)))))</f>
        <v>0</v>
      </c>
      <c r="AT1418" s="468">
        <f ca="1">COUNTIF(INDIRECT("U"&amp;(ROW()+12*(($AN1418-1)*3+$AO1418)-ROW())/12+5):INDIRECT("AF"&amp;(ROW()+12*(($AN1418-1)*3+$AO1418)-ROW())/12+5),AS1418)</f>
        <v>0</v>
      </c>
      <c r="AU1418" s="468">
        <f ca="1">IF(AND(AQ1418+AS1418&gt;0,AR1418+AT1418&gt;0),COUNTIF(AU$6:AU1417,"&gt;0")+1,0)</f>
        <v>0</v>
      </c>
    </row>
    <row r="1419" spans="40:47" x14ac:dyDescent="0.15">
      <c r="AN1419" s="468">
        <v>40</v>
      </c>
      <c r="AO1419" s="468">
        <v>1</v>
      </c>
      <c r="AP1419" s="468">
        <v>10</v>
      </c>
      <c r="AQ1419" s="476">
        <f ca="1">IF($AP1419=1,IF(INDIRECT(ADDRESS(($AN1419-1)*3+$AO1419+5,$AP1419+7))="",0,INDIRECT(ADDRESS(($AN1419-1)*3+$AO1419+5,$AP1419+7))),IF(INDIRECT(ADDRESS(($AN1419-1)*3+$AO1419+5,$AP1419+7))="",0,IF(COUNTIF(INDIRECT(ADDRESS(($AN1419-1)*36+($AO1419-1)*12+6,COLUMN())):INDIRECT(ADDRESS(($AN1419-1)*36+($AO1419-1)*12+$AP1419+4,COLUMN())),INDIRECT(ADDRESS(($AN1419-1)*3+$AO1419+5,$AP1419+7)))&gt;=1,0,INDIRECT(ADDRESS(($AN1419-1)*3+$AO1419+5,$AP1419+7)))))</f>
        <v>0</v>
      </c>
      <c r="AR1419" s="468">
        <f ca="1">COUNTIF(INDIRECT("H"&amp;(ROW()+12*(($AN1419-1)*3+$AO1419)-ROW())/12+5):INDIRECT("S"&amp;(ROW()+12*(($AN1419-1)*3+$AO1419)-ROW())/12+5),AQ1419)</f>
        <v>0</v>
      </c>
      <c r="AS1419" s="476">
        <f ca="1">IF($AP1419=1,IF(INDIRECT(ADDRESS(($AN1419-1)*3+$AO1419+5,$AP1419+20))="",0,INDIRECT(ADDRESS(($AN1419-1)*3+$AO1419+5,$AP1419+20))),IF(INDIRECT(ADDRESS(($AN1419-1)*3+$AO1419+5,$AP1419+20))="",0,IF(COUNTIF(INDIRECT(ADDRESS(($AN1419-1)*36+($AO1419-1)*12+6,COLUMN())):INDIRECT(ADDRESS(($AN1419-1)*36+($AO1419-1)*12+$AP1419+4,COLUMN())),INDIRECT(ADDRESS(($AN1419-1)*3+$AO1419+5,$AP1419+20)))&gt;=1,0,INDIRECT(ADDRESS(($AN1419-1)*3+$AO1419+5,$AP1419+20)))))</f>
        <v>0</v>
      </c>
      <c r="AT1419" s="468">
        <f ca="1">COUNTIF(INDIRECT("U"&amp;(ROW()+12*(($AN1419-1)*3+$AO1419)-ROW())/12+5):INDIRECT("AF"&amp;(ROW()+12*(($AN1419-1)*3+$AO1419)-ROW())/12+5),AS1419)</f>
        <v>0</v>
      </c>
      <c r="AU1419" s="468">
        <f ca="1">IF(AND(AQ1419+AS1419&gt;0,AR1419+AT1419&gt;0),COUNTIF(AU$6:AU1418,"&gt;0")+1,0)</f>
        <v>0</v>
      </c>
    </row>
    <row r="1420" spans="40:47" x14ac:dyDescent="0.15">
      <c r="AN1420" s="468">
        <v>40</v>
      </c>
      <c r="AO1420" s="468">
        <v>1</v>
      </c>
      <c r="AP1420" s="468">
        <v>11</v>
      </c>
      <c r="AQ1420" s="476">
        <f ca="1">IF($AP1420=1,IF(INDIRECT(ADDRESS(($AN1420-1)*3+$AO1420+5,$AP1420+7))="",0,INDIRECT(ADDRESS(($AN1420-1)*3+$AO1420+5,$AP1420+7))),IF(INDIRECT(ADDRESS(($AN1420-1)*3+$AO1420+5,$AP1420+7))="",0,IF(COUNTIF(INDIRECT(ADDRESS(($AN1420-1)*36+($AO1420-1)*12+6,COLUMN())):INDIRECT(ADDRESS(($AN1420-1)*36+($AO1420-1)*12+$AP1420+4,COLUMN())),INDIRECT(ADDRESS(($AN1420-1)*3+$AO1420+5,$AP1420+7)))&gt;=1,0,INDIRECT(ADDRESS(($AN1420-1)*3+$AO1420+5,$AP1420+7)))))</f>
        <v>0</v>
      </c>
      <c r="AR1420" s="468">
        <f ca="1">COUNTIF(INDIRECT("H"&amp;(ROW()+12*(($AN1420-1)*3+$AO1420)-ROW())/12+5):INDIRECT("S"&amp;(ROW()+12*(($AN1420-1)*3+$AO1420)-ROW())/12+5),AQ1420)</f>
        <v>0</v>
      </c>
      <c r="AS1420" s="476">
        <f ca="1">IF($AP1420=1,IF(INDIRECT(ADDRESS(($AN1420-1)*3+$AO1420+5,$AP1420+20))="",0,INDIRECT(ADDRESS(($AN1420-1)*3+$AO1420+5,$AP1420+20))),IF(INDIRECT(ADDRESS(($AN1420-1)*3+$AO1420+5,$AP1420+20))="",0,IF(COUNTIF(INDIRECT(ADDRESS(($AN1420-1)*36+($AO1420-1)*12+6,COLUMN())):INDIRECT(ADDRESS(($AN1420-1)*36+($AO1420-1)*12+$AP1420+4,COLUMN())),INDIRECT(ADDRESS(($AN1420-1)*3+$AO1420+5,$AP1420+20)))&gt;=1,0,INDIRECT(ADDRESS(($AN1420-1)*3+$AO1420+5,$AP1420+20)))))</f>
        <v>0</v>
      </c>
      <c r="AT1420" s="468">
        <f ca="1">COUNTIF(INDIRECT("U"&amp;(ROW()+12*(($AN1420-1)*3+$AO1420)-ROW())/12+5):INDIRECT("AF"&amp;(ROW()+12*(($AN1420-1)*3+$AO1420)-ROW())/12+5),AS1420)</f>
        <v>0</v>
      </c>
      <c r="AU1420" s="468">
        <f ca="1">IF(AND(AQ1420+AS1420&gt;0,AR1420+AT1420&gt;0),COUNTIF(AU$6:AU1419,"&gt;0")+1,0)</f>
        <v>0</v>
      </c>
    </row>
    <row r="1421" spans="40:47" x14ac:dyDescent="0.15">
      <c r="AN1421" s="468">
        <v>40</v>
      </c>
      <c r="AO1421" s="468">
        <v>1</v>
      </c>
      <c r="AP1421" s="468">
        <v>12</v>
      </c>
      <c r="AQ1421" s="476">
        <f ca="1">IF($AP1421=1,IF(INDIRECT(ADDRESS(($AN1421-1)*3+$AO1421+5,$AP1421+7))="",0,INDIRECT(ADDRESS(($AN1421-1)*3+$AO1421+5,$AP1421+7))),IF(INDIRECT(ADDRESS(($AN1421-1)*3+$AO1421+5,$AP1421+7))="",0,IF(COUNTIF(INDIRECT(ADDRESS(($AN1421-1)*36+($AO1421-1)*12+6,COLUMN())):INDIRECT(ADDRESS(($AN1421-1)*36+($AO1421-1)*12+$AP1421+4,COLUMN())),INDIRECT(ADDRESS(($AN1421-1)*3+$AO1421+5,$AP1421+7)))&gt;=1,0,INDIRECT(ADDRESS(($AN1421-1)*3+$AO1421+5,$AP1421+7)))))</f>
        <v>0</v>
      </c>
      <c r="AR1421" s="468">
        <f ca="1">COUNTIF(INDIRECT("H"&amp;(ROW()+12*(($AN1421-1)*3+$AO1421)-ROW())/12+5):INDIRECT("S"&amp;(ROW()+12*(($AN1421-1)*3+$AO1421)-ROW())/12+5),AQ1421)</f>
        <v>0</v>
      </c>
      <c r="AS1421" s="476">
        <f ca="1">IF($AP1421=1,IF(INDIRECT(ADDRESS(($AN1421-1)*3+$AO1421+5,$AP1421+20))="",0,INDIRECT(ADDRESS(($AN1421-1)*3+$AO1421+5,$AP1421+20))),IF(INDIRECT(ADDRESS(($AN1421-1)*3+$AO1421+5,$AP1421+20))="",0,IF(COUNTIF(INDIRECT(ADDRESS(($AN1421-1)*36+($AO1421-1)*12+6,COLUMN())):INDIRECT(ADDRESS(($AN1421-1)*36+($AO1421-1)*12+$AP1421+4,COLUMN())),INDIRECT(ADDRESS(($AN1421-1)*3+$AO1421+5,$AP1421+20)))&gt;=1,0,INDIRECT(ADDRESS(($AN1421-1)*3+$AO1421+5,$AP1421+20)))))</f>
        <v>0</v>
      </c>
      <c r="AT1421" s="468">
        <f ca="1">COUNTIF(INDIRECT("U"&amp;(ROW()+12*(($AN1421-1)*3+$AO1421)-ROW())/12+5):INDIRECT("AF"&amp;(ROW()+12*(($AN1421-1)*3+$AO1421)-ROW())/12+5),AS1421)</f>
        <v>0</v>
      </c>
      <c r="AU1421" s="468">
        <f ca="1">IF(AND(AQ1421+AS1421&gt;0,AR1421+AT1421&gt;0),COUNTIF(AU$6:AU1420,"&gt;0")+1,0)</f>
        <v>0</v>
      </c>
    </row>
    <row r="1422" spans="40:47" x14ac:dyDescent="0.15">
      <c r="AN1422" s="468">
        <v>40</v>
      </c>
      <c r="AO1422" s="468">
        <v>2</v>
      </c>
      <c r="AP1422" s="468">
        <v>1</v>
      </c>
      <c r="AQ1422" s="476">
        <f ca="1">IF($AP1422=1,IF(INDIRECT(ADDRESS(($AN1422-1)*3+$AO1422+5,$AP1422+7))="",0,INDIRECT(ADDRESS(($AN1422-1)*3+$AO1422+5,$AP1422+7))),IF(INDIRECT(ADDRESS(($AN1422-1)*3+$AO1422+5,$AP1422+7))="",0,IF(COUNTIF(INDIRECT(ADDRESS(($AN1422-1)*36+($AO1422-1)*12+6,COLUMN())):INDIRECT(ADDRESS(($AN1422-1)*36+($AO1422-1)*12+$AP1422+4,COLUMN())),INDIRECT(ADDRESS(($AN1422-1)*3+$AO1422+5,$AP1422+7)))&gt;=1,0,INDIRECT(ADDRESS(($AN1422-1)*3+$AO1422+5,$AP1422+7)))))</f>
        <v>0</v>
      </c>
      <c r="AR1422" s="468">
        <f ca="1">COUNTIF(INDIRECT("H"&amp;(ROW()+12*(($AN1422-1)*3+$AO1422)-ROW())/12+5):INDIRECT("S"&amp;(ROW()+12*(($AN1422-1)*3+$AO1422)-ROW())/12+5),AQ1422)</f>
        <v>0</v>
      </c>
      <c r="AS1422" s="476">
        <f ca="1">IF($AP1422=1,IF(INDIRECT(ADDRESS(($AN1422-1)*3+$AO1422+5,$AP1422+20))="",0,INDIRECT(ADDRESS(($AN1422-1)*3+$AO1422+5,$AP1422+20))),IF(INDIRECT(ADDRESS(($AN1422-1)*3+$AO1422+5,$AP1422+20))="",0,IF(COUNTIF(INDIRECT(ADDRESS(($AN1422-1)*36+($AO1422-1)*12+6,COLUMN())):INDIRECT(ADDRESS(($AN1422-1)*36+($AO1422-1)*12+$AP1422+4,COLUMN())),INDIRECT(ADDRESS(($AN1422-1)*3+$AO1422+5,$AP1422+20)))&gt;=1,0,INDIRECT(ADDRESS(($AN1422-1)*3+$AO1422+5,$AP1422+20)))))</f>
        <v>0</v>
      </c>
      <c r="AT1422" s="468">
        <f ca="1">COUNTIF(INDIRECT("U"&amp;(ROW()+12*(($AN1422-1)*3+$AO1422)-ROW())/12+5):INDIRECT("AF"&amp;(ROW()+12*(($AN1422-1)*3+$AO1422)-ROW())/12+5),AS1422)</f>
        <v>0</v>
      </c>
      <c r="AU1422" s="468">
        <f ca="1">IF(AND(AQ1422+AS1422&gt;0,AR1422+AT1422&gt;0),COUNTIF(AU$6:AU1421,"&gt;0")+1,0)</f>
        <v>0</v>
      </c>
    </row>
    <row r="1423" spans="40:47" x14ac:dyDescent="0.15">
      <c r="AN1423" s="468">
        <v>40</v>
      </c>
      <c r="AO1423" s="468">
        <v>2</v>
      </c>
      <c r="AP1423" s="468">
        <v>2</v>
      </c>
      <c r="AQ1423" s="476">
        <f ca="1">IF($AP1423=1,IF(INDIRECT(ADDRESS(($AN1423-1)*3+$AO1423+5,$AP1423+7))="",0,INDIRECT(ADDRESS(($AN1423-1)*3+$AO1423+5,$AP1423+7))),IF(INDIRECT(ADDRESS(($AN1423-1)*3+$AO1423+5,$AP1423+7))="",0,IF(COUNTIF(INDIRECT(ADDRESS(($AN1423-1)*36+($AO1423-1)*12+6,COLUMN())):INDIRECT(ADDRESS(($AN1423-1)*36+($AO1423-1)*12+$AP1423+4,COLUMN())),INDIRECT(ADDRESS(($AN1423-1)*3+$AO1423+5,$AP1423+7)))&gt;=1,0,INDIRECT(ADDRESS(($AN1423-1)*3+$AO1423+5,$AP1423+7)))))</f>
        <v>0</v>
      </c>
      <c r="AR1423" s="468">
        <f ca="1">COUNTIF(INDIRECT("H"&amp;(ROW()+12*(($AN1423-1)*3+$AO1423)-ROW())/12+5):INDIRECT("S"&amp;(ROW()+12*(($AN1423-1)*3+$AO1423)-ROW())/12+5),AQ1423)</f>
        <v>0</v>
      </c>
      <c r="AS1423" s="476">
        <f ca="1">IF($AP1423=1,IF(INDIRECT(ADDRESS(($AN1423-1)*3+$AO1423+5,$AP1423+20))="",0,INDIRECT(ADDRESS(($AN1423-1)*3+$AO1423+5,$AP1423+20))),IF(INDIRECT(ADDRESS(($AN1423-1)*3+$AO1423+5,$AP1423+20))="",0,IF(COUNTIF(INDIRECT(ADDRESS(($AN1423-1)*36+($AO1423-1)*12+6,COLUMN())):INDIRECT(ADDRESS(($AN1423-1)*36+($AO1423-1)*12+$AP1423+4,COLUMN())),INDIRECT(ADDRESS(($AN1423-1)*3+$AO1423+5,$AP1423+20)))&gt;=1,0,INDIRECT(ADDRESS(($AN1423-1)*3+$AO1423+5,$AP1423+20)))))</f>
        <v>0</v>
      </c>
      <c r="AT1423" s="468">
        <f ca="1">COUNTIF(INDIRECT("U"&amp;(ROW()+12*(($AN1423-1)*3+$AO1423)-ROW())/12+5):INDIRECT("AF"&amp;(ROW()+12*(($AN1423-1)*3+$AO1423)-ROW())/12+5),AS1423)</f>
        <v>0</v>
      </c>
      <c r="AU1423" s="468">
        <f ca="1">IF(AND(AQ1423+AS1423&gt;0,AR1423+AT1423&gt;0),COUNTIF(AU$6:AU1422,"&gt;0")+1,0)</f>
        <v>0</v>
      </c>
    </row>
    <row r="1424" spans="40:47" x14ac:dyDescent="0.15">
      <c r="AN1424" s="468">
        <v>40</v>
      </c>
      <c r="AO1424" s="468">
        <v>2</v>
      </c>
      <c r="AP1424" s="468">
        <v>3</v>
      </c>
      <c r="AQ1424" s="476">
        <f ca="1">IF($AP1424=1,IF(INDIRECT(ADDRESS(($AN1424-1)*3+$AO1424+5,$AP1424+7))="",0,INDIRECT(ADDRESS(($AN1424-1)*3+$AO1424+5,$AP1424+7))),IF(INDIRECT(ADDRESS(($AN1424-1)*3+$AO1424+5,$AP1424+7))="",0,IF(COUNTIF(INDIRECT(ADDRESS(($AN1424-1)*36+($AO1424-1)*12+6,COLUMN())):INDIRECT(ADDRESS(($AN1424-1)*36+($AO1424-1)*12+$AP1424+4,COLUMN())),INDIRECT(ADDRESS(($AN1424-1)*3+$AO1424+5,$AP1424+7)))&gt;=1,0,INDIRECT(ADDRESS(($AN1424-1)*3+$AO1424+5,$AP1424+7)))))</f>
        <v>0</v>
      </c>
      <c r="AR1424" s="468">
        <f ca="1">COUNTIF(INDIRECT("H"&amp;(ROW()+12*(($AN1424-1)*3+$AO1424)-ROW())/12+5):INDIRECT("S"&amp;(ROW()+12*(($AN1424-1)*3+$AO1424)-ROW())/12+5),AQ1424)</f>
        <v>0</v>
      </c>
      <c r="AS1424" s="476">
        <f ca="1">IF($AP1424=1,IF(INDIRECT(ADDRESS(($AN1424-1)*3+$AO1424+5,$AP1424+20))="",0,INDIRECT(ADDRESS(($AN1424-1)*3+$AO1424+5,$AP1424+20))),IF(INDIRECT(ADDRESS(($AN1424-1)*3+$AO1424+5,$AP1424+20))="",0,IF(COUNTIF(INDIRECT(ADDRESS(($AN1424-1)*36+($AO1424-1)*12+6,COLUMN())):INDIRECT(ADDRESS(($AN1424-1)*36+($AO1424-1)*12+$AP1424+4,COLUMN())),INDIRECT(ADDRESS(($AN1424-1)*3+$AO1424+5,$AP1424+20)))&gt;=1,0,INDIRECT(ADDRESS(($AN1424-1)*3+$AO1424+5,$AP1424+20)))))</f>
        <v>0</v>
      </c>
      <c r="AT1424" s="468">
        <f ca="1">COUNTIF(INDIRECT("U"&amp;(ROW()+12*(($AN1424-1)*3+$AO1424)-ROW())/12+5):INDIRECT("AF"&amp;(ROW()+12*(($AN1424-1)*3+$AO1424)-ROW())/12+5),AS1424)</f>
        <v>0</v>
      </c>
      <c r="AU1424" s="468">
        <f ca="1">IF(AND(AQ1424+AS1424&gt;0,AR1424+AT1424&gt;0),COUNTIF(AU$6:AU1423,"&gt;0")+1,0)</f>
        <v>0</v>
      </c>
    </row>
    <row r="1425" spans="40:47" x14ac:dyDescent="0.15">
      <c r="AN1425" s="468">
        <v>40</v>
      </c>
      <c r="AO1425" s="468">
        <v>2</v>
      </c>
      <c r="AP1425" s="468">
        <v>4</v>
      </c>
      <c r="AQ1425" s="476">
        <f ca="1">IF($AP1425=1,IF(INDIRECT(ADDRESS(($AN1425-1)*3+$AO1425+5,$AP1425+7))="",0,INDIRECT(ADDRESS(($AN1425-1)*3+$AO1425+5,$AP1425+7))),IF(INDIRECT(ADDRESS(($AN1425-1)*3+$AO1425+5,$AP1425+7))="",0,IF(COUNTIF(INDIRECT(ADDRESS(($AN1425-1)*36+($AO1425-1)*12+6,COLUMN())):INDIRECT(ADDRESS(($AN1425-1)*36+($AO1425-1)*12+$AP1425+4,COLUMN())),INDIRECT(ADDRESS(($AN1425-1)*3+$AO1425+5,$AP1425+7)))&gt;=1,0,INDIRECT(ADDRESS(($AN1425-1)*3+$AO1425+5,$AP1425+7)))))</f>
        <v>0</v>
      </c>
      <c r="AR1425" s="468">
        <f ca="1">COUNTIF(INDIRECT("H"&amp;(ROW()+12*(($AN1425-1)*3+$AO1425)-ROW())/12+5):INDIRECT("S"&amp;(ROW()+12*(($AN1425-1)*3+$AO1425)-ROW())/12+5),AQ1425)</f>
        <v>0</v>
      </c>
      <c r="AS1425" s="476">
        <f ca="1">IF($AP1425=1,IF(INDIRECT(ADDRESS(($AN1425-1)*3+$AO1425+5,$AP1425+20))="",0,INDIRECT(ADDRESS(($AN1425-1)*3+$AO1425+5,$AP1425+20))),IF(INDIRECT(ADDRESS(($AN1425-1)*3+$AO1425+5,$AP1425+20))="",0,IF(COUNTIF(INDIRECT(ADDRESS(($AN1425-1)*36+($AO1425-1)*12+6,COLUMN())):INDIRECT(ADDRESS(($AN1425-1)*36+($AO1425-1)*12+$AP1425+4,COLUMN())),INDIRECT(ADDRESS(($AN1425-1)*3+$AO1425+5,$AP1425+20)))&gt;=1,0,INDIRECT(ADDRESS(($AN1425-1)*3+$AO1425+5,$AP1425+20)))))</f>
        <v>0</v>
      </c>
      <c r="AT1425" s="468">
        <f ca="1">COUNTIF(INDIRECT("U"&amp;(ROW()+12*(($AN1425-1)*3+$AO1425)-ROW())/12+5):INDIRECT("AF"&amp;(ROW()+12*(($AN1425-1)*3+$AO1425)-ROW())/12+5),AS1425)</f>
        <v>0</v>
      </c>
      <c r="AU1425" s="468">
        <f ca="1">IF(AND(AQ1425+AS1425&gt;0,AR1425+AT1425&gt;0),COUNTIF(AU$6:AU1424,"&gt;0")+1,0)</f>
        <v>0</v>
      </c>
    </row>
    <row r="1426" spans="40:47" x14ac:dyDescent="0.15">
      <c r="AN1426" s="468">
        <v>40</v>
      </c>
      <c r="AO1426" s="468">
        <v>2</v>
      </c>
      <c r="AP1426" s="468">
        <v>5</v>
      </c>
      <c r="AQ1426" s="476">
        <f ca="1">IF($AP1426=1,IF(INDIRECT(ADDRESS(($AN1426-1)*3+$AO1426+5,$AP1426+7))="",0,INDIRECT(ADDRESS(($AN1426-1)*3+$AO1426+5,$AP1426+7))),IF(INDIRECT(ADDRESS(($AN1426-1)*3+$AO1426+5,$AP1426+7))="",0,IF(COUNTIF(INDIRECT(ADDRESS(($AN1426-1)*36+($AO1426-1)*12+6,COLUMN())):INDIRECT(ADDRESS(($AN1426-1)*36+($AO1426-1)*12+$AP1426+4,COLUMN())),INDIRECT(ADDRESS(($AN1426-1)*3+$AO1426+5,$AP1426+7)))&gt;=1,0,INDIRECT(ADDRESS(($AN1426-1)*3+$AO1426+5,$AP1426+7)))))</f>
        <v>0</v>
      </c>
      <c r="AR1426" s="468">
        <f ca="1">COUNTIF(INDIRECT("H"&amp;(ROW()+12*(($AN1426-1)*3+$AO1426)-ROW())/12+5):INDIRECT("S"&amp;(ROW()+12*(($AN1426-1)*3+$AO1426)-ROW())/12+5),AQ1426)</f>
        <v>0</v>
      </c>
      <c r="AS1426" s="476">
        <f ca="1">IF($AP1426=1,IF(INDIRECT(ADDRESS(($AN1426-1)*3+$AO1426+5,$AP1426+20))="",0,INDIRECT(ADDRESS(($AN1426-1)*3+$AO1426+5,$AP1426+20))),IF(INDIRECT(ADDRESS(($AN1426-1)*3+$AO1426+5,$AP1426+20))="",0,IF(COUNTIF(INDIRECT(ADDRESS(($AN1426-1)*36+($AO1426-1)*12+6,COLUMN())):INDIRECT(ADDRESS(($AN1426-1)*36+($AO1426-1)*12+$AP1426+4,COLUMN())),INDIRECT(ADDRESS(($AN1426-1)*3+$AO1426+5,$AP1426+20)))&gt;=1,0,INDIRECT(ADDRESS(($AN1426-1)*3+$AO1426+5,$AP1426+20)))))</f>
        <v>0</v>
      </c>
      <c r="AT1426" s="468">
        <f ca="1">COUNTIF(INDIRECT("U"&amp;(ROW()+12*(($AN1426-1)*3+$AO1426)-ROW())/12+5):INDIRECT("AF"&amp;(ROW()+12*(($AN1426-1)*3+$AO1426)-ROW())/12+5),AS1426)</f>
        <v>0</v>
      </c>
      <c r="AU1426" s="468">
        <f ca="1">IF(AND(AQ1426+AS1426&gt;0,AR1426+AT1426&gt;0),COUNTIF(AU$6:AU1425,"&gt;0")+1,0)</f>
        <v>0</v>
      </c>
    </row>
    <row r="1427" spans="40:47" x14ac:dyDescent="0.15">
      <c r="AN1427" s="468">
        <v>40</v>
      </c>
      <c r="AO1427" s="468">
        <v>2</v>
      </c>
      <c r="AP1427" s="468">
        <v>6</v>
      </c>
      <c r="AQ1427" s="476">
        <f ca="1">IF($AP1427=1,IF(INDIRECT(ADDRESS(($AN1427-1)*3+$AO1427+5,$AP1427+7))="",0,INDIRECT(ADDRESS(($AN1427-1)*3+$AO1427+5,$AP1427+7))),IF(INDIRECT(ADDRESS(($AN1427-1)*3+$AO1427+5,$AP1427+7))="",0,IF(COUNTIF(INDIRECT(ADDRESS(($AN1427-1)*36+($AO1427-1)*12+6,COLUMN())):INDIRECT(ADDRESS(($AN1427-1)*36+($AO1427-1)*12+$AP1427+4,COLUMN())),INDIRECT(ADDRESS(($AN1427-1)*3+$AO1427+5,$AP1427+7)))&gt;=1,0,INDIRECT(ADDRESS(($AN1427-1)*3+$AO1427+5,$AP1427+7)))))</f>
        <v>0</v>
      </c>
      <c r="AR1427" s="468">
        <f ca="1">COUNTIF(INDIRECT("H"&amp;(ROW()+12*(($AN1427-1)*3+$AO1427)-ROW())/12+5):INDIRECT("S"&amp;(ROW()+12*(($AN1427-1)*3+$AO1427)-ROW())/12+5),AQ1427)</f>
        <v>0</v>
      </c>
      <c r="AS1427" s="476">
        <f ca="1">IF($AP1427=1,IF(INDIRECT(ADDRESS(($AN1427-1)*3+$AO1427+5,$AP1427+20))="",0,INDIRECT(ADDRESS(($AN1427-1)*3+$AO1427+5,$AP1427+20))),IF(INDIRECT(ADDRESS(($AN1427-1)*3+$AO1427+5,$AP1427+20))="",0,IF(COUNTIF(INDIRECT(ADDRESS(($AN1427-1)*36+($AO1427-1)*12+6,COLUMN())):INDIRECT(ADDRESS(($AN1427-1)*36+($AO1427-1)*12+$AP1427+4,COLUMN())),INDIRECT(ADDRESS(($AN1427-1)*3+$AO1427+5,$AP1427+20)))&gt;=1,0,INDIRECT(ADDRESS(($AN1427-1)*3+$AO1427+5,$AP1427+20)))))</f>
        <v>0</v>
      </c>
      <c r="AT1427" s="468">
        <f ca="1">COUNTIF(INDIRECT("U"&amp;(ROW()+12*(($AN1427-1)*3+$AO1427)-ROW())/12+5):INDIRECT("AF"&amp;(ROW()+12*(($AN1427-1)*3+$AO1427)-ROW())/12+5),AS1427)</f>
        <v>0</v>
      </c>
      <c r="AU1427" s="468">
        <f ca="1">IF(AND(AQ1427+AS1427&gt;0,AR1427+AT1427&gt;0),COUNTIF(AU$6:AU1426,"&gt;0")+1,0)</f>
        <v>0</v>
      </c>
    </row>
    <row r="1428" spans="40:47" x14ac:dyDescent="0.15">
      <c r="AN1428" s="468">
        <v>40</v>
      </c>
      <c r="AO1428" s="468">
        <v>2</v>
      </c>
      <c r="AP1428" s="468">
        <v>7</v>
      </c>
      <c r="AQ1428" s="476">
        <f ca="1">IF($AP1428=1,IF(INDIRECT(ADDRESS(($AN1428-1)*3+$AO1428+5,$AP1428+7))="",0,INDIRECT(ADDRESS(($AN1428-1)*3+$AO1428+5,$AP1428+7))),IF(INDIRECT(ADDRESS(($AN1428-1)*3+$AO1428+5,$AP1428+7))="",0,IF(COUNTIF(INDIRECT(ADDRESS(($AN1428-1)*36+($AO1428-1)*12+6,COLUMN())):INDIRECT(ADDRESS(($AN1428-1)*36+($AO1428-1)*12+$AP1428+4,COLUMN())),INDIRECT(ADDRESS(($AN1428-1)*3+$AO1428+5,$AP1428+7)))&gt;=1,0,INDIRECT(ADDRESS(($AN1428-1)*3+$AO1428+5,$AP1428+7)))))</f>
        <v>0</v>
      </c>
      <c r="AR1428" s="468">
        <f ca="1">COUNTIF(INDIRECT("H"&amp;(ROW()+12*(($AN1428-1)*3+$AO1428)-ROW())/12+5):INDIRECT("S"&amp;(ROW()+12*(($AN1428-1)*3+$AO1428)-ROW())/12+5),AQ1428)</f>
        <v>0</v>
      </c>
      <c r="AS1428" s="476">
        <f ca="1">IF($AP1428=1,IF(INDIRECT(ADDRESS(($AN1428-1)*3+$AO1428+5,$AP1428+20))="",0,INDIRECT(ADDRESS(($AN1428-1)*3+$AO1428+5,$AP1428+20))),IF(INDIRECT(ADDRESS(($AN1428-1)*3+$AO1428+5,$AP1428+20))="",0,IF(COUNTIF(INDIRECT(ADDRESS(($AN1428-1)*36+($AO1428-1)*12+6,COLUMN())):INDIRECT(ADDRESS(($AN1428-1)*36+($AO1428-1)*12+$AP1428+4,COLUMN())),INDIRECT(ADDRESS(($AN1428-1)*3+$AO1428+5,$AP1428+20)))&gt;=1,0,INDIRECT(ADDRESS(($AN1428-1)*3+$AO1428+5,$AP1428+20)))))</f>
        <v>0</v>
      </c>
      <c r="AT1428" s="468">
        <f ca="1">COUNTIF(INDIRECT("U"&amp;(ROW()+12*(($AN1428-1)*3+$AO1428)-ROW())/12+5):INDIRECT("AF"&amp;(ROW()+12*(($AN1428-1)*3+$AO1428)-ROW())/12+5),AS1428)</f>
        <v>0</v>
      </c>
      <c r="AU1428" s="468">
        <f ca="1">IF(AND(AQ1428+AS1428&gt;0,AR1428+AT1428&gt;0),COUNTIF(AU$6:AU1427,"&gt;0")+1,0)</f>
        <v>0</v>
      </c>
    </row>
    <row r="1429" spans="40:47" x14ac:dyDescent="0.15">
      <c r="AN1429" s="468">
        <v>40</v>
      </c>
      <c r="AO1429" s="468">
        <v>2</v>
      </c>
      <c r="AP1429" s="468">
        <v>8</v>
      </c>
      <c r="AQ1429" s="476">
        <f ca="1">IF($AP1429=1,IF(INDIRECT(ADDRESS(($AN1429-1)*3+$AO1429+5,$AP1429+7))="",0,INDIRECT(ADDRESS(($AN1429-1)*3+$AO1429+5,$AP1429+7))),IF(INDIRECT(ADDRESS(($AN1429-1)*3+$AO1429+5,$AP1429+7))="",0,IF(COUNTIF(INDIRECT(ADDRESS(($AN1429-1)*36+($AO1429-1)*12+6,COLUMN())):INDIRECT(ADDRESS(($AN1429-1)*36+($AO1429-1)*12+$AP1429+4,COLUMN())),INDIRECT(ADDRESS(($AN1429-1)*3+$AO1429+5,$AP1429+7)))&gt;=1,0,INDIRECT(ADDRESS(($AN1429-1)*3+$AO1429+5,$AP1429+7)))))</f>
        <v>0</v>
      </c>
      <c r="AR1429" s="468">
        <f ca="1">COUNTIF(INDIRECT("H"&amp;(ROW()+12*(($AN1429-1)*3+$AO1429)-ROW())/12+5):INDIRECT("S"&amp;(ROW()+12*(($AN1429-1)*3+$AO1429)-ROW())/12+5),AQ1429)</f>
        <v>0</v>
      </c>
      <c r="AS1429" s="476">
        <f ca="1">IF($AP1429=1,IF(INDIRECT(ADDRESS(($AN1429-1)*3+$AO1429+5,$AP1429+20))="",0,INDIRECT(ADDRESS(($AN1429-1)*3+$AO1429+5,$AP1429+20))),IF(INDIRECT(ADDRESS(($AN1429-1)*3+$AO1429+5,$AP1429+20))="",0,IF(COUNTIF(INDIRECT(ADDRESS(($AN1429-1)*36+($AO1429-1)*12+6,COLUMN())):INDIRECT(ADDRESS(($AN1429-1)*36+($AO1429-1)*12+$AP1429+4,COLUMN())),INDIRECT(ADDRESS(($AN1429-1)*3+$AO1429+5,$AP1429+20)))&gt;=1,0,INDIRECT(ADDRESS(($AN1429-1)*3+$AO1429+5,$AP1429+20)))))</f>
        <v>0</v>
      </c>
      <c r="AT1429" s="468">
        <f ca="1">COUNTIF(INDIRECT("U"&amp;(ROW()+12*(($AN1429-1)*3+$AO1429)-ROW())/12+5):INDIRECT("AF"&amp;(ROW()+12*(($AN1429-1)*3+$AO1429)-ROW())/12+5),AS1429)</f>
        <v>0</v>
      </c>
      <c r="AU1429" s="468">
        <f ca="1">IF(AND(AQ1429+AS1429&gt;0,AR1429+AT1429&gt;0),COUNTIF(AU$6:AU1428,"&gt;0")+1,0)</f>
        <v>0</v>
      </c>
    </row>
    <row r="1430" spans="40:47" x14ac:dyDescent="0.15">
      <c r="AN1430" s="468">
        <v>40</v>
      </c>
      <c r="AO1430" s="468">
        <v>2</v>
      </c>
      <c r="AP1430" s="468">
        <v>9</v>
      </c>
      <c r="AQ1430" s="476">
        <f ca="1">IF($AP1430=1,IF(INDIRECT(ADDRESS(($AN1430-1)*3+$AO1430+5,$AP1430+7))="",0,INDIRECT(ADDRESS(($AN1430-1)*3+$AO1430+5,$AP1430+7))),IF(INDIRECT(ADDRESS(($AN1430-1)*3+$AO1430+5,$AP1430+7))="",0,IF(COUNTIF(INDIRECT(ADDRESS(($AN1430-1)*36+($AO1430-1)*12+6,COLUMN())):INDIRECT(ADDRESS(($AN1430-1)*36+($AO1430-1)*12+$AP1430+4,COLUMN())),INDIRECT(ADDRESS(($AN1430-1)*3+$AO1430+5,$AP1430+7)))&gt;=1,0,INDIRECT(ADDRESS(($AN1430-1)*3+$AO1430+5,$AP1430+7)))))</f>
        <v>0</v>
      </c>
      <c r="AR1430" s="468">
        <f ca="1">COUNTIF(INDIRECT("H"&amp;(ROW()+12*(($AN1430-1)*3+$AO1430)-ROW())/12+5):INDIRECT("S"&amp;(ROW()+12*(($AN1430-1)*3+$AO1430)-ROW())/12+5),AQ1430)</f>
        <v>0</v>
      </c>
      <c r="AS1430" s="476">
        <f ca="1">IF($AP1430=1,IF(INDIRECT(ADDRESS(($AN1430-1)*3+$AO1430+5,$AP1430+20))="",0,INDIRECT(ADDRESS(($AN1430-1)*3+$AO1430+5,$AP1430+20))),IF(INDIRECT(ADDRESS(($AN1430-1)*3+$AO1430+5,$AP1430+20))="",0,IF(COUNTIF(INDIRECT(ADDRESS(($AN1430-1)*36+($AO1430-1)*12+6,COLUMN())):INDIRECT(ADDRESS(($AN1430-1)*36+($AO1430-1)*12+$AP1430+4,COLUMN())),INDIRECT(ADDRESS(($AN1430-1)*3+$AO1430+5,$AP1430+20)))&gt;=1,0,INDIRECT(ADDRESS(($AN1430-1)*3+$AO1430+5,$AP1430+20)))))</f>
        <v>0</v>
      </c>
      <c r="AT1430" s="468">
        <f ca="1">COUNTIF(INDIRECT("U"&amp;(ROW()+12*(($AN1430-1)*3+$AO1430)-ROW())/12+5):INDIRECT("AF"&amp;(ROW()+12*(($AN1430-1)*3+$AO1430)-ROW())/12+5),AS1430)</f>
        <v>0</v>
      </c>
      <c r="AU1430" s="468">
        <f ca="1">IF(AND(AQ1430+AS1430&gt;0,AR1430+AT1430&gt;0),COUNTIF(AU$6:AU1429,"&gt;0")+1,0)</f>
        <v>0</v>
      </c>
    </row>
    <row r="1431" spans="40:47" x14ac:dyDescent="0.15">
      <c r="AN1431" s="468">
        <v>40</v>
      </c>
      <c r="AO1431" s="468">
        <v>2</v>
      </c>
      <c r="AP1431" s="468">
        <v>10</v>
      </c>
      <c r="AQ1431" s="476">
        <f ca="1">IF($AP1431=1,IF(INDIRECT(ADDRESS(($AN1431-1)*3+$AO1431+5,$AP1431+7))="",0,INDIRECT(ADDRESS(($AN1431-1)*3+$AO1431+5,$AP1431+7))),IF(INDIRECT(ADDRESS(($AN1431-1)*3+$AO1431+5,$AP1431+7))="",0,IF(COUNTIF(INDIRECT(ADDRESS(($AN1431-1)*36+($AO1431-1)*12+6,COLUMN())):INDIRECT(ADDRESS(($AN1431-1)*36+($AO1431-1)*12+$AP1431+4,COLUMN())),INDIRECT(ADDRESS(($AN1431-1)*3+$AO1431+5,$AP1431+7)))&gt;=1,0,INDIRECT(ADDRESS(($AN1431-1)*3+$AO1431+5,$AP1431+7)))))</f>
        <v>0</v>
      </c>
      <c r="AR1431" s="468">
        <f ca="1">COUNTIF(INDIRECT("H"&amp;(ROW()+12*(($AN1431-1)*3+$AO1431)-ROW())/12+5):INDIRECT("S"&amp;(ROW()+12*(($AN1431-1)*3+$AO1431)-ROW())/12+5),AQ1431)</f>
        <v>0</v>
      </c>
      <c r="AS1431" s="476">
        <f ca="1">IF($AP1431=1,IF(INDIRECT(ADDRESS(($AN1431-1)*3+$AO1431+5,$AP1431+20))="",0,INDIRECT(ADDRESS(($AN1431-1)*3+$AO1431+5,$AP1431+20))),IF(INDIRECT(ADDRESS(($AN1431-1)*3+$AO1431+5,$AP1431+20))="",0,IF(COUNTIF(INDIRECT(ADDRESS(($AN1431-1)*36+($AO1431-1)*12+6,COLUMN())):INDIRECT(ADDRESS(($AN1431-1)*36+($AO1431-1)*12+$AP1431+4,COLUMN())),INDIRECT(ADDRESS(($AN1431-1)*3+$AO1431+5,$AP1431+20)))&gt;=1,0,INDIRECT(ADDRESS(($AN1431-1)*3+$AO1431+5,$AP1431+20)))))</f>
        <v>0</v>
      </c>
      <c r="AT1431" s="468">
        <f ca="1">COUNTIF(INDIRECT("U"&amp;(ROW()+12*(($AN1431-1)*3+$AO1431)-ROW())/12+5):INDIRECT("AF"&amp;(ROW()+12*(($AN1431-1)*3+$AO1431)-ROW())/12+5),AS1431)</f>
        <v>0</v>
      </c>
      <c r="AU1431" s="468">
        <f ca="1">IF(AND(AQ1431+AS1431&gt;0,AR1431+AT1431&gt;0),COUNTIF(AU$6:AU1430,"&gt;0")+1,0)</f>
        <v>0</v>
      </c>
    </row>
    <row r="1432" spans="40:47" x14ac:dyDescent="0.15">
      <c r="AN1432" s="468">
        <v>40</v>
      </c>
      <c r="AO1432" s="468">
        <v>2</v>
      </c>
      <c r="AP1432" s="468">
        <v>11</v>
      </c>
      <c r="AQ1432" s="476">
        <f ca="1">IF($AP1432=1,IF(INDIRECT(ADDRESS(($AN1432-1)*3+$AO1432+5,$AP1432+7))="",0,INDIRECT(ADDRESS(($AN1432-1)*3+$AO1432+5,$AP1432+7))),IF(INDIRECT(ADDRESS(($AN1432-1)*3+$AO1432+5,$AP1432+7))="",0,IF(COUNTIF(INDIRECT(ADDRESS(($AN1432-1)*36+($AO1432-1)*12+6,COLUMN())):INDIRECT(ADDRESS(($AN1432-1)*36+($AO1432-1)*12+$AP1432+4,COLUMN())),INDIRECT(ADDRESS(($AN1432-1)*3+$AO1432+5,$AP1432+7)))&gt;=1,0,INDIRECT(ADDRESS(($AN1432-1)*3+$AO1432+5,$AP1432+7)))))</f>
        <v>0</v>
      </c>
      <c r="AR1432" s="468">
        <f ca="1">COUNTIF(INDIRECT("H"&amp;(ROW()+12*(($AN1432-1)*3+$AO1432)-ROW())/12+5):INDIRECT("S"&amp;(ROW()+12*(($AN1432-1)*3+$AO1432)-ROW())/12+5),AQ1432)</f>
        <v>0</v>
      </c>
      <c r="AS1432" s="476">
        <f ca="1">IF($AP1432=1,IF(INDIRECT(ADDRESS(($AN1432-1)*3+$AO1432+5,$AP1432+20))="",0,INDIRECT(ADDRESS(($AN1432-1)*3+$AO1432+5,$AP1432+20))),IF(INDIRECT(ADDRESS(($AN1432-1)*3+$AO1432+5,$AP1432+20))="",0,IF(COUNTIF(INDIRECT(ADDRESS(($AN1432-1)*36+($AO1432-1)*12+6,COLUMN())):INDIRECT(ADDRESS(($AN1432-1)*36+($AO1432-1)*12+$AP1432+4,COLUMN())),INDIRECT(ADDRESS(($AN1432-1)*3+$AO1432+5,$AP1432+20)))&gt;=1,0,INDIRECT(ADDRESS(($AN1432-1)*3+$AO1432+5,$AP1432+20)))))</f>
        <v>0</v>
      </c>
      <c r="AT1432" s="468">
        <f ca="1">COUNTIF(INDIRECT("U"&amp;(ROW()+12*(($AN1432-1)*3+$AO1432)-ROW())/12+5):INDIRECT("AF"&amp;(ROW()+12*(($AN1432-1)*3+$AO1432)-ROW())/12+5),AS1432)</f>
        <v>0</v>
      </c>
      <c r="AU1432" s="468">
        <f ca="1">IF(AND(AQ1432+AS1432&gt;0,AR1432+AT1432&gt;0),COUNTIF(AU$6:AU1431,"&gt;0")+1,0)</f>
        <v>0</v>
      </c>
    </row>
    <row r="1433" spans="40:47" x14ac:dyDescent="0.15">
      <c r="AN1433" s="468">
        <v>40</v>
      </c>
      <c r="AO1433" s="468">
        <v>2</v>
      </c>
      <c r="AP1433" s="468">
        <v>12</v>
      </c>
      <c r="AQ1433" s="476">
        <f ca="1">IF($AP1433=1,IF(INDIRECT(ADDRESS(($AN1433-1)*3+$AO1433+5,$AP1433+7))="",0,INDIRECT(ADDRESS(($AN1433-1)*3+$AO1433+5,$AP1433+7))),IF(INDIRECT(ADDRESS(($AN1433-1)*3+$AO1433+5,$AP1433+7))="",0,IF(COUNTIF(INDIRECT(ADDRESS(($AN1433-1)*36+($AO1433-1)*12+6,COLUMN())):INDIRECT(ADDRESS(($AN1433-1)*36+($AO1433-1)*12+$AP1433+4,COLUMN())),INDIRECT(ADDRESS(($AN1433-1)*3+$AO1433+5,$AP1433+7)))&gt;=1,0,INDIRECT(ADDRESS(($AN1433-1)*3+$AO1433+5,$AP1433+7)))))</f>
        <v>0</v>
      </c>
      <c r="AR1433" s="468">
        <f ca="1">COUNTIF(INDIRECT("H"&amp;(ROW()+12*(($AN1433-1)*3+$AO1433)-ROW())/12+5):INDIRECT("S"&amp;(ROW()+12*(($AN1433-1)*3+$AO1433)-ROW())/12+5),AQ1433)</f>
        <v>0</v>
      </c>
      <c r="AS1433" s="476">
        <f ca="1">IF($AP1433=1,IF(INDIRECT(ADDRESS(($AN1433-1)*3+$AO1433+5,$AP1433+20))="",0,INDIRECT(ADDRESS(($AN1433-1)*3+$AO1433+5,$AP1433+20))),IF(INDIRECT(ADDRESS(($AN1433-1)*3+$AO1433+5,$AP1433+20))="",0,IF(COUNTIF(INDIRECT(ADDRESS(($AN1433-1)*36+($AO1433-1)*12+6,COLUMN())):INDIRECT(ADDRESS(($AN1433-1)*36+($AO1433-1)*12+$AP1433+4,COLUMN())),INDIRECT(ADDRESS(($AN1433-1)*3+$AO1433+5,$AP1433+20)))&gt;=1,0,INDIRECT(ADDRESS(($AN1433-1)*3+$AO1433+5,$AP1433+20)))))</f>
        <v>0</v>
      </c>
      <c r="AT1433" s="468">
        <f ca="1">COUNTIF(INDIRECT("U"&amp;(ROW()+12*(($AN1433-1)*3+$AO1433)-ROW())/12+5):INDIRECT("AF"&amp;(ROW()+12*(($AN1433-1)*3+$AO1433)-ROW())/12+5),AS1433)</f>
        <v>0</v>
      </c>
      <c r="AU1433" s="468">
        <f ca="1">IF(AND(AQ1433+AS1433&gt;0,AR1433+AT1433&gt;0),COUNTIF(AU$6:AU1432,"&gt;0")+1,0)</f>
        <v>0</v>
      </c>
    </row>
    <row r="1434" spans="40:47" x14ac:dyDescent="0.15">
      <c r="AN1434" s="468">
        <v>40</v>
      </c>
      <c r="AO1434" s="468">
        <v>3</v>
      </c>
      <c r="AP1434" s="468">
        <v>1</v>
      </c>
      <c r="AQ1434" s="476">
        <f ca="1">IF($AP1434=1,IF(INDIRECT(ADDRESS(($AN1434-1)*3+$AO1434+5,$AP1434+7))="",0,INDIRECT(ADDRESS(($AN1434-1)*3+$AO1434+5,$AP1434+7))),IF(INDIRECT(ADDRESS(($AN1434-1)*3+$AO1434+5,$AP1434+7))="",0,IF(COUNTIF(INDIRECT(ADDRESS(($AN1434-1)*36+($AO1434-1)*12+6,COLUMN())):INDIRECT(ADDRESS(($AN1434-1)*36+($AO1434-1)*12+$AP1434+4,COLUMN())),INDIRECT(ADDRESS(($AN1434-1)*3+$AO1434+5,$AP1434+7)))&gt;=1,0,INDIRECT(ADDRESS(($AN1434-1)*3+$AO1434+5,$AP1434+7)))))</f>
        <v>0</v>
      </c>
      <c r="AR1434" s="468">
        <f ca="1">COUNTIF(INDIRECT("H"&amp;(ROW()+12*(($AN1434-1)*3+$AO1434)-ROW())/12+5):INDIRECT("S"&amp;(ROW()+12*(($AN1434-1)*3+$AO1434)-ROW())/12+5),AQ1434)</f>
        <v>0</v>
      </c>
      <c r="AS1434" s="476">
        <f ca="1">IF($AP1434=1,IF(INDIRECT(ADDRESS(($AN1434-1)*3+$AO1434+5,$AP1434+20))="",0,INDIRECT(ADDRESS(($AN1434-1)*3+$AO1434+5,$AP1434+20))),IF(INDIRECT(ADDRESS(($AN1434-1)*3+$AO1434+5,$AP1434+20))="",0,IF(COUNTIF(INDIRECT(ADDRESS(($AN1434-1)*36+($AO1434-1)*12+6,COLUMN())):INDIRECT(ADDRESS(($AN1434-1)*36+($AO1434-1)*12+$AP1434+4,COLUMN())),INDIRECT(ADDRESS(($AN1434-1)*3+$AO1434+5,$AP1434+20)))&gt;=1,0,INDIRECT(ADDRESS(($AN1434-1)*3+$AO1434+5,$AP1434+20)))))</f>
        <v>0</v>
      </c>
      <c r="AT1434" s="468">
        <f ca="1">COUNTIF(INDIRECT("U"&amp;(ROW()+12*(($AN1434-1)*3+$AO1434)-ROW())/12+5):INDIRECT("AF"&amp;(ROW()+12*(($AN1434-1)*3+$AO1434)-ROW())/12+5),AS1434)</f>
        <v>0</v>
      </c>
      <c r="AU1434" s="468">
        <f ca="1">IF(AND(AQ1434+AS1434&gt;0,AR1434+AT1434&gt;0),COUNTIF(AU$6:AU1433,"&gt;0")+1,0)</f>
        <v>0</v>
      </c>
    </row>
    <row r="1435" spans="40:47" x14ac:dyDescent="0.15">
      <c r="AN1435" s="468">
        <v>40</v>
      </c>
      <c r="AO1435" s="468">
        <v>3</v>
      </c>
      <c r="AP1435" s="468">
        <v>2</v>
      </c>
      <c r="AQ1435" s="476">
        <f ca="1">IF($AP1435=1,IF(INDIRECT(ADDRESS(($AN1435-1)*3+$AO1435+5,$AP1435+7))="",0,INDIRECT(ADDRESS(($AN1435-1)*3+$AO1435+5,$AP1435+7))),IF(INDIRECT(ADDRESS(($AN1435-1)*3+$AO1435+5,$AP1435+7))="",0,IF(COUNTIF(INDIRECT(ADDRESS(($AN1435-1)*36+($AO1435-1)*12+6,COLUMN())):INDIRECT(ADDRESS(($AN1435-1)*36+($AO1435-1)*12+$AP1435+4,COLUMN())),INDIRECT(ADDRESS(($AN1435-1)*3+$AO1435+5,$AP1435+7)))&gt;=1,0,INDIRECT(ADDRESS(($AN1435-1)*3+$AO1435+5,$AP1435+7)))))</f>
        <v>0</v>
      </c>
      <c r="AR1435" s="468">
        <f ca="1">COUNTIF(INDIRECT("H"&amp;(ROW()+12*(($AN1435-1)*3+$AO1435)-ROW())/12+5):INDIRECT("S"&amp;(ROW()+12*(($AN1435-1)*3+$AO1435)-ROW())/12+5),AQ1435)</f>
        <v>0</v>
      </c>
      <c r="AS1435" s="476">
        <f ca="1">IF($AP1435=1,IF(INDIRECT(ADDRESS(($AN1435-1)*3+$AO1435+5,$AP1435+20))="",0,INDIRECT(ADDRESS(($AN1435-1)*3+$AO1435+5,$AP1435+20))),IF(INDIRECT(ADDRESS(($AN1435-1)*3+$AO1435+5,$AP1435+20))="",0,IF(COUNTIF(INDIRECT(ADDRESS(($AN1435-1)*36+($AO1435-1)*12+6,COLUMN())):INDIRECT(ADDRESS(($AN1435-1)*36+($AO1435-1)*12+$AP1435+4,COLUMN())),INDIRECT(ADDRESS(($AN1435-1)*3+$AO1435+5,$AP1435+20)))&gt;=1,0,INDIRECT(ADDRESS(($AN1435-1)*3+$AO1435+5,$AP1435+20)))))</f>
        <v>0</v>
      </c>
      <c r="AT1435" s="468">
        <f ca="1">COUNTIF(INDIRECT("U"&amp;(ROW()+12*(($AN1435-1)*3+$AO1435)-ROW())/12+5):INDIRECT("AF"&amp;(ROW()+12*(($AN1435-1)*3+$AO1435)-ROW())/12+5),AS1435)</f>
        <v>0</v>
      </c>
      <c r="AU1435" s="468">
        <f ca="1">IF(AND(AQ1435+AS1435&gt;0,AR1435+AT1435&gt;0),COUNTIF(AU$6:AU1434,"&gt;0")+1,0)</f>
        <v>0</v>
      </c>
    </row>
    <row r="1436" spans="40:47" x14ac:dyDescent="0.15">
      <c r="AN1436" s="468">
        <v>40</v>
      </c>
      <c r="AO1436" s="468">
        <v>3</v>
      </c>
      <c r="AP1436" s="468">
        <v>3</v>
      </c>
      <c r="AQ1436" s="476">
        <f ca="1">IF($AP1436=1,IF(INDIRECT(ADDRESS(($AN1436-1)*3+$AO1436+5,$AP1436+7))="",0,INDIRECT(ADDRESS(($AN1436-1)*3+$AO1436+5,$AP1436+7))),IF(INDIRECT(ADDRESS(($AN1436-1)*3+$AO1436+5,$AP1436+7))="",0,IF(COUNTIF(INDIRECT(ADDRESS(($AN1436-1)*36+($AO1436-1)*12+6,COLUMN())):INDIRECT(ADDRESS(($AN1436-1)*36+($AO1436-1)*12+$AP1436+4,COLUMN())),INDIRECT(ADDRESS(($AN1436-1)*3+$AO1436+5,$AP1436+7)))&gt;=1,0,INDIRECT(ADDRESS(($AN1436-1)*3+$AO1436+5,$AP1436+7)))))</f>
        <v>0</v>
      </c>
      <c r="AR1436" s="468">
        <f ca="1">COUNTIF(INDIRECT("H"&amp;(ROW()+12*(($AN1436-1)*3+$AO1436)-ROW())/12+5):INDIRECT("S"&amp;(ROW()+12*(($AN1436-1)*3+$AO1436)-ROW())/12+5),AQ1436)</f>
        <v>0</v>
      </c>
      <c r="AS1436" s="476">
        <f ca="1">IF($AP1436=1,IF(INDIRECT(ADDRESS(($AN1436-1)*3+$AO1436+5,$AP1436+20))="",0,INDIRECT(ADDRESS(($AN1436-1)*3+$AO1436+5,$AP1436+20))),IF(INDIRECT(ADDRESS(($AN1436-1)*3+$AO1436+5,$AP1436+20))="",0,IF(COUNTIF(INDIRECT(ADDRESS(($AN1436-1)*36+($AO1436-1)*12+6,COLUMN())):INDIRECT(ADDRESS(($AN1436-1)*36+($AO1436-1)*12+$AP1436+4,COLUMN())),INDIRECT(ADDRESS(($AN1436-1)*3+$AO1436+5,$AP1436+20)))&gt;=1,0,INDIRECT(ADDRESS(($AN1436-1)*3+$AO1436+5,$AP1436+20)))))</f>
        <v>0</v>
      </c>
      <c r="AT1436" s="468">
        <f ca="1">COUNTIF(INDIRECT("U"&amp;(ROW()+12*(($AN1436-1)*3+$AO1436)-ROW())/12+5):INDIRECT("AF"&amp;(ROW()+12*(($AN1436-1)*3+$AO1436)-ROW())/12+5),AS1436)</f>
        <v>0</v>
      </c>
      <c r="AU1436" s="468">
        <f ca="1">IF(AND(AQ1436+AS1436&gt;0,AR1436+AT1436&gt;0),COUNTIF(AU$6:AU1435,"&gt;0")+1,0)</f>
        <v>0</v>
      </c>
    </row>
    <row r="1437" spans="40:47" x14ac:dyDescent="0.15">
      <c r="AN1437" s="468">
        <v>40</v>
      </c>
      <c r="AO1437" s="468">
        <v>3</v>
      </c>
      <c r="AP1437" s="468">
        <v>4</v>
      </c>
      <c r="AQ1437" s="476">
        <f ca="1">IF($AP1437=1,IF(INDIRECT(ADDRESS(($AN1437-1)*3+$AO1437+5,$AP1437+7))="",0,INDIRECT(ADDRESS(($AN1437-1)*3+$AO1437+5,$AP1437+7))),IF(INDIRECT(ADDRESS(($AN1437-1)*3+$AO1437+5,$AP1437+7))="",0,IF(COUNTIF(INDIRECT(ADDRESS(($AN1437-1)*36+($AO1437-1)*12+6,COLUMN())):INDIRECT(ADDRESS(($AN1437-1)*36+($AO1437-1)*12+$AP1437+4,COLUMN())),INDIRECT(ADDRESS(($AN1437-1)*3+$AO1437+5,$AP1437+7)))&gt;=1,0,INDIRECT(ADDRESS(($AN1437-1)*3+$AO1437+5,$AP1437+7)))))</f>
        <v>0</v>
      </c>
      <c r="AR1437" s="468">
        <f ca="1">COUNTIF(INDIRECT("H"&amp;(ROW()+12*(($AN1437-1)*3+$AO1437)-ROW())/12+5):INDIRECT("S"&amp;(ROW()+12*(($AN1437-1)*3+$AO1437)-ROW())/12+5),AQ1437)</f>
        <v>0</v>
      </c>
      <c r="AS1437" s="476">
        <f ca="1">IF($AP1437=1,IF(INDIRECT(ADDRESS(($AN1437-1)*3+$AO1437+5,$AP1437+20))="",0,INDIRECT(ADDRESS(($AN1437-1)*3+$AO1437+5,$AP1437+20))),IF(INDIRECT(ADDRESS(($AN1437-1)*3+$AO1437+5,$AP1437+20))="",0,IF(COUNTIF(INDIRECT(ADDRESS(($AN1437-1)*36+($AO1437-1)*12+6,COLUMN())):INDIRECT(ADDRESS(($AN1437-1)*36+($AO1437-1)*12+$AP1437+4,COLUMN())),INDIRECT(ADDRESS(($AN1437-1)*3+$AO1437+5,$AP1437+20)))&gt;=1,0,INDIRECT(ADDRESS(($AN1437-1)*3+$AO1437+5,$AP1437+20)))))</f>
        <v>0</v>
      </c>
      <c r="AT1437" s="468">
        <f ca="1">COUNTIF(INDIRECT("U"&amp;(ROW()+12*(($AN1437-1)*3+$AO1437)-ROW())/12+5):INDIRECT("AF"&amp;(ROW()+12*(($AN1437-1)*3+$AO1437)-ROW())/12+5),AS1437)</f>
        <v>0</v>
      </c>
      <c r="AU1437" s="468">
        <f ca="1">IF(AND(AQ1437+AS1437&gt;0,AR1437+AT1437&gt;0),COUNTIF(AU$6:AU1436,"&gt;0")+1,0)</f>
        <v>0</v>
      </c>
    </row>
    <row r="1438" spans="40:47" x14ac:dyDescent="0.15">
      <c r="AN1438" s="468">
        <v>40</v>
      </c>
      <c r="AO1438" s="468">
        <v>3</v>
      </c>
      <c r="AP1438" s="468">
        <v>5</v>
      </c>
      <c r="AQ1438" s="476">
        <f ca="1">IF($AP1438=1,IF(INDIRECT(ADDRESS(($AN1438-1)*3+$AO1438+5,$AP1438+7))="",0,INDIRECT(ADDRESS(($AN1438-1)*3+$AO1438+5,$AP1438+7))),IF(INDIRECT(ADDRESS(($AN1438-1)*3+$AO1438+5,$AP1438+7))="",0,IF(COUNTIF(INDIRECT(ADDRESS(($AN1438-1)*36+($AO1438-1)*12+6,COLUMN())):INDIRECT(ADDRESS(($AN1438-1)*36+($AO1438-1)*12+$AP1438+4,COLUMN())),INDIRECT(ADDRESS(($AN1438-1)*3+$AO1438+5,$AP1438+7)))&gt;=1,0,INDIRECT(ADDRESS(($AN1438-1)*3+$AO1438+5,$AP1438+7)))))</f>
        <v>0</v>
      </c>
      <c r="AR1438" s="468">
        <f ca="1">COUNTIF(INDIRECT("H"&amp;(ROW()+12*(($AN1438-1)*3+$AO1438)-ROW())/12+5):INDIRECT("S"&amp;(ROW()+12*(($AN1438-1)*3+$AO1438)-ROW())/12+5),AQ1438)</f>
        <v>0</v>
      </c>
      <c r="AS1438" s="476">
        <f ca="1">IF($AP1438=1,IF(INDIRECT(ADDRESS(($AN1438-1)*3+$AO1438+5,$AP1438+20))="",0,INDIRECT(ADDRESS(($AN1438-1)*3+$AO1438+5,$AP1438+20))),IF(INDIRECT(ADDRESS(($AN1438-1)*3+$AO1438+5,$AP1438+20))="",0,IF(COUNTIF(INDIRECT(ADDRESS(($AN1438-1)*36+($AO1438-1)*12+6,COLUMN())):INDIRECT(ADDRESS(($AN1438-1)*36+($AO1438-1)*12+$AP1438+4,COLUMN())),INDIRECT(ADDRESS(($AN1438-1)*3+$AO1438+5,$AP1438+20)))&gt;=1,0,INDIRECT(ADDRESS(($AN1438-1)*3+$AO1438+5,$AP1438+20)))))</f>
        <v>0</v>
      </c>
      <c r="AT1438" s="468">
        <f ca="1">COUNTIF(INDIRECT("U"&amp;(ROW()+12*(($AN1438-1)*3+$AO1438)-ROW())/12+5):INDIRECT("AF"&amp;(ROW()+12*(($AN1438-1)*3+$AO1438)-ROW())/12+5),AS1438)</f>
        <v>0</v>
      </c>
      <c r="AU1438" s="468">
        <f ca="1">IF(AND(AQ1438+AS1438&gt;0,AR1438+AT1438&gt;0),COUNTIF(AU$6:AU1437,"&gt;0")+1,0)</f>
        <v>0</v>
      </c>
    </row>
    <row r="1439" spans="40:47" x14ac:dyDescent="0.15">
      <c r="AN1439" s="468">
        <v>40</v>
      </c>
      <c r="AO1439" s="468">
        <v>3</v>
      </c>
      <c r="AP1439" s="468">
        <v>6</v>
      </c>
      <c r="AQ1439" s="476">
        <f ca="1">IF($AP1439=1,IF(INDIRECT(ADDRESS(($AN1439-1)*3+$AO1439+5,$AP1439+7))="",0,INDIRECT(ADDRESS(($AN1439-1)*3+$AO1439+5,$AP1439+7))),IF(INDIRECT(ADDRESS(($AN1439-1)*3+$AO1439+5,$AP1439+7))="",0,IF(COUNTIF(INDIRECT(ADDRESS(($AN1439-1)*36+($AO1439-1)*12+6,COLUMN())):INDIRECT(ADDRESS(($AN1439-1)*36+($AO1439-1)*12+$AP1439+4,COLUMN())),INDIRECT(ADDRESS(($AN1439-1)*3+$AO1439+5,$AP1439+7)))&gt;=1,0,INDIRECT(ADDRESS(($AN1439-1)*3+$AO1439+5,$AP1439+7)))))</f>
        <v>0</v>
      </c>
      <c r="AR1439" s="468">
        <f ca="1">COUNTIF(INDIRECT("H"&amp;(ROW()+12*(($AN1439-1)*3+$AO1439)-ROW())/12+5):INDIRECT("S"&amp;(ROW()+12*(($AN1439-1)*3+$AO1439)-ROW())/12+5),AQ1439)</f>
        <v>0</v>
      </c>
      <c r="AS1439" s="476">
        <f ca="1">IF($AP1439=1,IF(INDIRECT(ADDRESS(($AN1439-1)*3+$AO1439+5,$AP1439+20))="",0,INDIRECT(ADDRESS(($AN1439-1)*3+$AO1439+5,$AP1439+20))),IF(INDIRECT(ADDRESS(($AN1439-1)*3+$AO1439+5,$AP1439+20))="",0,IF(COUNTIF(INDIRECT(ADDRESS(($AN1439-1)*36+($AO1439-1)*12+6,COLUMN())):INDIRECT(ADDRESS(($AN1439-1)*36+($AO1439-1)*12+$AP1439+4,COLUMN())),INDIRECT(ADDRESS(($AN1439-1)*3+$AO1439+5,$AP1439+20)))&gt;=1,0,INDIRECT(ADDRESS(($AN1439-1)*3+$AO1439+5,$AP1439+20)))))</f>
        <v>0</v>
      </c>
      <c r="AT1439" s="468">
        <f ca="1">COUNTIF(INDIRECT("U"&amp;(ROW()+12*(($AN1439-1)*3+$AO1439)-ROW())/12+5):INDIRECT("AF"&amp;(ROW()+12*(($AN1439-1)*3+$AO1439)-ROW())/12+5),AS1439)</f>
        <v>0</v>
      </c>
      <c r="AU1439" s="468">
        <f ca="1">IF(AND(AQ1439+AS1439&gt;0,AR1439+AT1439&gt;0),COUNTIF(AU$6:AU1438,"&gt;0")+1,0)</f>
        <v>0</v>
      </c>
    </row>
    <row r="1440" spans="40:47" x14ac:dyDescent="0.15">
      <c r="AN1440" s="468">
        <v>40</v>
      </c>
      <c r="AO1440" s="468">
        <v>3</v>
      </c>
      <c r="AP1440" s="468">
        <v>7</v>
      </c>
      <c r="AQ1440" s="476">
        <f ca="1">IF($AP1440=1,IF(INDIRECT(ADDRESS(($AN1440-1)*3+$AO1440+5,$AP1440+7))="",0,INDIRECT(ADDRESS(($AN1440-1)*3+$AO1440+5,$AP1440+7))),IF(INDIRECT(ADDRESS(($AN1440-1)*3+$AO1440+5,$AP1440+7))="",0,IF(COUNTIF(INDIRECT(ADDRESS(($AN1440-1)*36+($AO1440-1)*12+6,COLUMN())):INDIRECT(ADDRESS(($AN1440-1)*36+($AO1440-1)*12+$AP1440+4,COLUMN())),INDIRECT(ADDRESS(($AN1440-1)*3+$AO1440+5,$AP1440+7)))&gt;=1,0,INDIRECT(ADDRESS(($AN1440-1)*3+$AO1440+5,$AP1440+7)))))</f>
        <v>0</v>
      </c>
      <c r="AR1440" s="468">
        <f ca="1">COUNTIF(INDIRECT("H"&amp;(ROW()+12*(($AN1440-1)*3+$AO1440)-ROW())/12+5):INDIRECT("S"&amp;(ROW()+12*(($AN1440-1)*3+$AO1440)-ROW())/12+5),AQ1440)</f>
        <v>0</v>
      </c>
      <c r="AS1440" s="476">
        <f ca="1">IF($AP1440=1,IF(INDIRECT(ADDRESS(($AN1440-1)*3+$AO1440+5,$AP1440+20))="",0,INDIRECT(ADDRESS(($AN1440-1)*3+$AO1440+5,$AP1440+20))),IF(INDIRECT(ADDRESS(($AN1440-1)*3+$AO1440+5,$AP1440+20))="",0,IF(COUNTIF(INDIRECT(ADDRESS(($AN1440-1)*36+($AO1440-1)*12+6,COLUMN())):INDIRECT(ADDRESS(($AN1440-1)*36+($AO1440-1)*12+$AP1440+4,COLUMN())),INDIRECT(ADDRESS(($AN1440-1)*3+$AO1440+5,$AP1440+20)))&gt;=1,0,INDIRECT(ADDRESS(($AN1440-1)*3+$AO1440+5,$AP1440+20)))))</f>
        <v>0</v>
      </c>
      <c r="AT1440" s="468">
        <f ca="1">COUNTIF(INDIRECT("U"&amp;(ROW()+12*(($AN1440-1)*3+$AO1440)-ROW())/12+5):INDIRECT("AF"&amp;(ROW()+12*(($AN1440-1)*3+$AO1440)-ROW())/12+5),AS1440)</f>
        <v>0</v>
      </c>
      <c r="AU1440" s="468">
        <f ca="1">IF(AND(AQ1440+AS1440&gt;0,AR1440+AT1440&gt;0),COUNTIF(AU$6:AU1439,"&gt;0")+1,0)</f>
        <v>0</v>
      </c>
    </row>
    <row r="1441" spans="40:47" x14ac:dyDescent="0.15">
      <c r="AN1441" s="468">
        <v>40</v>
      </c>
      <c r="AO1441" s="468">
        <v>3</v>
      </c>
      <c r="AP1441" s="468">
        <v>8</v>
      </c>
      <c r="AQ1441" s="476">
        <f ca="1">IF($AP1441=1,IF(INDIRECT(ADDRESS(($AN1441-1)*3+$AO1441+5,$AP1441+7))="",0,INDIRECT(ADDRESS(($AN1441-1)*3+$AO1441+5,$AP1441+7))),IF(INDIRECT(ADDRESS(($AN1441-1)*3+$AO1441+5,$AP1441+7))="",0,IF(COUNTIF(INDIRECT(ADDRESS(($AN1441-1)*36+($AO1441-1)*12+6,COLUMN())):INDIRECT(ADDRESS(($AN1441-1)*36+($AO1441-1)*12+$AP1441+4,COLUMN())),INDIRECT(ADDRESS(($AN1441-1)*3+$AO1441+5,$AP1441+7)))&gt;=1,0,INDIRECT(ADDRESS(($AN1441-1)*3+$AO1441+5,$AP1441+7)))))</f>
        <v>0</v>
      </c>
      <c r="AR1441" s="468">
        <f ca="1">COUNTIF(INDIRECT("H"&amp;(ROW()+12*(($AN1441-1)*3+$AO1441)-ROW())/12+5):INDIRECT("S"&amp;(ROW()+12*(($AN1441-1)*3+$AO1441)-ROW())/12+5),AQ1441)</f>
        <v>0</v>
      </c>
      <c r="AS1441" s="476">
        <f ca="1">IF($AP1441=1,IF(INDIRECT(ADDRESS(($AN1441-1)*3+$AO1441+5,$AP1441+20))="",0,INDIRECT(ADDRESS(($AN1441-1)*3+$AO1441+5,$AP1441+20))),IF(INDIRECT(ADDRESS(($AN1441-1)*3+$AO1441+5,$AP1441+20))="",0,IF(COUNTIF(INDIRECT(ADDRESS(($AN1441-1)*36+($AO1441-1)*12+6,COLUMN())):INDIRECT(ADDRESS(($AN1441-1)*36+($AO1441-1)*12+$AP1441+4,COLUMN())),INDIRECT(ADDRESS(($AN1441-1)*3+$AO1441+5,$AP1441+20)))&gt;=1,0,INDIRECT(ADDRESS(($AN1441-1)*3+$AO1441+5,$AP1441+20)))))</f>
        <v>0</v>
      </c>
      <c r="AT1441" s="468">
        <f ca="1">COUNTIF(INDIRECT("U"&amp;(ROW()+12*(($AN1441-1)*3+$AO1441)-ROW())/12+5):INDIRECT("AF"&amp;(ROW()+12*(($AN1441-1)*3+$AO1441)-ROW())/12+5),AS1441)</f>
        <v>0</v>
      </c>
      <c r="AU1441" s="468">
        <f ca="1">IF(AND(AQ1441+AS1441&gt;0,AR1441+AT1441&gt;0),COUNTIF(AU$6:AU1440,"&gt;0")+1,0)</f>
        <v>0</v>
      </c>
    </row>
    <row r="1442" spans="40:47" x14ac:dyDescent="0.15">
      <c r="AN1442" s="468">
        <v>40</v>
      </c>
      <c r="AO1442" s="468">
        <v>3</v>
      </c>
      <c r="AP1442" s="468">
        <v>9</v>
      </c>
      <c r="AQ1442" s="476">
        <f ca="1">IF($AP1442=1,IF(INDIRECT(ADDRESS(($AN1442-1)*3+$AO1442+5,$AP1442+7))="",0,INDIRECT(ADDRESS(($AN1442-1)*3+$AO1442+5,$AP1442+7))),IF(INDIRECT(ADDRESS(($AN1442-1)*3+$AO1442+5,$AP1442+7))="",0,IF(COUNTIF(INDIRECT(ADDRESS(($AN1442-1)*36+($AO1442-1)*12+6,COLUMN())):INDIRECT(ADDRESS(($AN1442-1)*36+($AO1442-1)*12+$AP1442+4,COLUMN())),INDIRECT(ADDRESS(($AN1442-1)*3+$AO1442+5,$AP1442+7)))&gt;=1,0,INDIRECT(ADDRESS(($AN1442-1)*3+$AO1442+5,$AP1442+7)))))</f>
        <v>0</v>
      </c>
      <c r="AR1442" s="468">
        <f ca="1">COUNTIF(INDIRECT("H"&amp;(ROW()+12*(($AN1442-1)*3+$AO1442)-ROW())/12+5):INDIRECT("S"&amp;(ROW()+12*(($AN1442-1)*3+$AO1442)-ROW())/12+5),AQ1442)</f>
        <v>0</v>
      </c>
      <c r="AS1442" s="476">
        <f ca="1">IF($AP1442=1,IF(INDIRECT(ADDRESS(($AN1442-1)*3+$AO1442+5,$AP1442+20))="",0,INDIRECT(ADDRESS(($AN1442-1)*3+$AO1442+5,$AP1442+20))),IF(INDIRECT(ADDRESS(($AN1442-1)*3+$AO1442+5,$AP1442+20))="",0,IF(COUNTIF(INDIRECT(ADDRESS(($AN1442-1)*36+($AO1442-1)*12+6,COLUMN())):INDIRECT(ADDRESS(($AN1442-1)*36+($AO1442-1)*12+$AP1442+4,COLUMN())),INDIRECT(ADDRESS(($AN1442-1)*3+$AO1442+5,$AP1442+20)))&gt;=1,0,INDIRECT(ADDRESS(($AN1442-1)*3+$AO1442+5,$AP1442+20)))))</f>
        <v>0</v>
      </c>
      <c r="AT1442" s="468">
        <f ca="1">COUNTIF(INDIRECT("U"&amp;(ROW()+12*(($AN1442-1)*3+$AO1442)-ROW())/12+5):INDIRECT("AF"&amp;(ROW()+12*(($AN1442-1)*3+$AO1442)-ROW())/12+5),AS1442)</f>
        <v>0</v>
      </c>
      <c r="AU1442" s="468">
        <f ca="1">IF(AND(AQ1442+AS1442&gt;0,AR1442+AT1442&gt;0),COUNTIF(AU$6:AU1441,"&gt;0")+1,0)</f>
        <v>0</v>
      </c>
    </row>
    <row r="1443" spans="40:47" x14ac:dyDescent="0.15">
      <c r="AN1443" s="468">
        <v>40</v>
      </c>
      <c r="AO1443" s="468">
        <v>3</v>
      </c>
      <c r="AP1443" s="468">
        <v>10</v>
      </c>
      <c r="AQ1443" s="476">
        <f ca="1">IF($AP1443=1,IF(INDIRECT(ADDRESS(($AN1443-1)*3+$AO1443+5,$AP1443+7))="",0,INDIRECT(ADDRESS(($AN1443-1)*3+$AO1443+5,$AP1443+7))),IF(INDIRECT(ADDRESS(($AN1443-1)*3+$AO1443+5,$AP1443+7))="",0,IF(COUNTIF(INDIRECT(ADDRESS(($AN1443-1)*36+($AO1443-1)*12+6,COLUMN())):INDIRECT(ADDRESS(($AN1443-1)*36+($AO1443-1)*12+$AP1443+4,COLUMN())),INDIRECT(ADDRESS(($AN1443-1)*3+$AO1443+5,$AP1443+7)))&gt;=1,0,INDIRECT(ADDRESS(($AN1443-1)*3+$AO1443+5,$AP1443+7)))))</f>
        <v>0</v>
      </c>
      <c r="AR1443" s="468">
        <f ca="1">COUNTIF(INDIRECT("H"&amp;(ROW()+12*(($AN1443-1)*3+$AO1443)-ROW())/12+5):INDIRECT("S"&amp;(ROW()+12*(($AN1443-1)*3+$AO1443)-ROW())/12+5),AQ1443)</f>
        <v>0</v>
      </c>
      <c r="AS1443" s="476">
        <f ca="1">IF($AP1443=1,IF(INDIRECT(ADDRESS(($AN1443-1)*3+$AO1443+5,$AP1443+20))="",0,INDIRECT(ADDRESS(($AN1443-1)*3+$AO1443+5,$AP1443+20))),IF(INDIRECT(ADDRESS(($AN1443-1)*3+$AO1443+5,$AP1443+20))="",0,IF(COUNTIF(INDIRECT(ADDRESS(($AN1443-1)*36+($AO1443-1)*12+6,COLUMN())):INDIRECT(ADDRESS(($AN1443-1)*36+($AO1443-1)*12+$AP1443+4,COLUMN())),INDIRECT(ADDRESS(($AN1443-1)*3+$AO1443+5,$AP1443+20)))&gt;=1,0,INDIRECT(ADDRESS(($AN1443-1)*3+$AO1443+5,$AP1443+20)))))</f>
        <v>0</v>
      </c>
      <c r="AT1443" s="468">
        <f ca="1">COUNTIF(INDIRECT("U"&amp;(ROW()+12*(($AN1443-1)*3+$AO1443)-ROW())/12+5):INDIRECT("AF"&amp;(ROW()+12*(($AN1443-1)*3+$AO1443)-ROW())/12+5),AS1443)</f>
        <v>0</v>
      </c>
      <c r="AU1443" s="468">
        <f ca="1">IF(AND(AQ1443+AS1443&gt;0,AR1443+AT1443&gt;0),COUNTIF(AU$6:AU1442,"&gt;0")+1,0)</f>
        <v>0</v>
      </c>
    </row>
    <row r="1444" spans="40:47" x14ac:dyDescent="0.15">
      <c r="AN1444" s="468">
        <v>40</v>
      </c>
      <c r="AO1444" s="468">
        <v>3</v>
      </c>
      <c r="AP1444" s="468">
        <v>11</v>
      </c>
      <c r="AQ1444" s="476">
        <f ca="1">IF($AP1444=1,IF(INDIRECT(ADDRESS(($AN1444-1)*3+$AO1444+5,$AP1444+7))="",0,INDIRECT(ADDRESS(($AN1444-1)*3+$AO1444+5,$AP1444+7))),IF(INDIRECT(ADDRESS(($AN1444-1)*3+$AO1444+5,$AP1444+7))="",0,IF(COUNTIF(INDIRECT(ADDRESS(($AN1444-1)*36+($AO1444-1)*12+6,COLUMN())):INDIRECT(ADDRESS(($AN1444-1)*36+($AO1444-1)*12+$AP1444+4,COLUMN())),INDIRECT(ADDRESS(($AN1444-1)*3+$AO1444+5,$AP1444+7)))&gt;=1,0,INDIRECT(ADDRESS(($AN1444-1)*3+$AO1444+5,$AP1444+7)))))</f>
        <v>0</v>
      </c>
      <c r="AR1444" s="468">
        <f ca="1">COUNTIF(INDIRECT("H"&amp;(ROW()+12*(($AN1444-1)*3+$AO1444)-ROW())/12+5):INDIRECT("S"&amp;(ROW()+12*(($AN1444-1)*3+$AO1444)-ROW())/12+5),AQ1444)</f>
        <v>0</v>
      </c>
      <c r="AS1444" s="476">
        <f ca="1">IF($AP1444=1,IF(INDIRECT(ADDRESS(($AN1444-1)*3+$AO1444+5,$AP1444+20))="",0,INDIRECT(ADDRESS(($AN1444-1)*3+$AO1444+5,$AP1444+20))),IF(INDIRECT(ADDRESS(($AN1444-1)*3+$AO1444+5,$AP1444+20))="",0,IF(COUNTIF(INDIRECT(ADDRESS(($AN1444-1)*36+($AO1444-1)*12+6,COLUMN())):INDIRECT(ADDRESS(($AN1444-1)*36+($AO1444-1)*12+$AP1444+4,COLUMN())),INDIRECT(ADDRESS(($AN1444-1)*3+$AO1444+5,$AP1444+20)))&gt;=1,0,INDIRECT(ADDRESS(($AN1444-1)*3+$AO1444+5,$AP1444+20)))))</f>
        <v>0</v>
      </c>
      <c r="AT1444" s="468">
        <f ca="1">COUNTIF(INDIRECT("U"&amp;(ROW()+12*(($AN1444-1)*3+$AO1444)-ROW())/12+5):INDIRECT("AF"&amp;(ROW()+12*(($AN1444-1)*3+$AO1444)-ROW())/12+5),AS1444)</f>
        <v>0</v>
      </c>
      <c r="AU1444" s="468">
        <f ca="1">IF(AND(AQ1444+AS1444&gt;0,AR1444+AT1444&gt;0),COUNTIF(AU$6:AU1443,"&gt;0")+1,0)</f>
        <v>0</v>
      </c>
    </row>
    <row r="1445" spans="40:47" x14ac:dyDescent="0.15">
      <c r="AN1445" s="468">
        <v>40</v>
      </c>
      <c r="AO1445" s="468">
        <v>3</v>
      </c>
      <c r="AP1445" s="468">
        <v>12</v>
      </c>
      <c r="AQ1445" s="476">
        <f ca="1">IF($AP1445=1,IF(INDIRECT(ADDRESS(($AN1445-1)*3+$AO1445+5,$AP1445+7))="",0,INDIRECT(ADDRESS(($AN1445-1)*3+$AO1445+5,$AP1445+7))),IF(INDIRECT(ADDRESS(($AN1445-1)*3+$AO1445+5,$AP1445+7))="",0,IF(COUNTIF(INDIRECT(ADDRESS(($AN1445-1)*36+($AO1445-1)*12+6,COLUMN())):INDIRECT(ADDRESS(($AN1445-1)*36+($AO1445-1)*12+$AP1445+4,COLUMN())),INDIRECT(ADDRESS(($AN1445-1)*3+$AO1445+5,$AP1445+7)))&gt;=1,0,INDIRECT(ADDRESS(($AN1445-1)*3+$AO1445+5,$AP1445+7)))))</f>
        <v>0</v>
      </c>
      <c r="AR1445" s="468">
        <f ca="1">COUNTIF(INDIRECT("H"&amp;(ROW()+12*(($AN1445-1)*3+$AO1445)-ROW())/12+5):INDIRECT("S"&amp;(ROW()+12*(($AN1445-1)*3+$AO1445)-ROW())/12+5),AQ1445)</f>
        <v>0</v>
      </c>
      <c r="AS1445" s="476">
        <f ca="1">IF($AP1445=1,IF(INDIRECT(ADDRESS(($AN1445-1)*3+$AO1445+5,$AP1445+20))="",0,INDIRECT(ADDRESS(($AN1445-1)*3+$AO1445+5,$AP1445+20))),IF(INDIRECT(ADDRESS(($AN1445-1)*3+$AO1445+5,$AP1445+20))="",0,IF(COUNTIF(INDIRECT(ADDRESS(($AN1445-1)*36+($AO1445-1)*12+6,COLUMN())):INDIRECT(ADDRESS(($AN1445-1)*36+($AO1445-1)*12+$AP1445+4,COLUMN())),INDIRECT(ADDRESS(($AN1445-1)*3+$AO1445+5,$AP1445+20)))&gt;=1,0,INDIRECT(ADDRESS(($AN1445-1)*3+$AO1445+5,$AP1445+20)))))</f>
        <v>0</v>
      </c>
      <c r="AT1445" s="468">
        <f ca="1">COUNTIF(INDIRECT("U"&amp;(ROW()+12*(($AN1445-1)*3+$AO1445)-ROW())/12+5):INDIRECT("AF"&amp;(ROW()+12*(($AN1445-1)*3+$AO1445)-ROW())/12+5),AS1445)</f>
        <v>0</v>
      </c>
      <c r="AU1445" s="468">
        <f ca="1">IF(AND(AQ1445+AS1445&gt;0,AR1445+AT1445&gt;0),COUNTIF(AU$6:AU1444,"&gt;0")+1,0)</f>
        <v>0</v>
      </c>
    </row>
    <row r="1446" spans="40:47" x14ac:dyDescent="0.15">
      <c r="AN1446" s="468">
        <v>41</v>
      </c>
      <c r="AO1446" s="468">
        <v>1</v>
      </c>
      <c r="AP1446" s="468">
        <v>1</v>
      </c>
      <c r="AQ1446" s="476">
        <f ca="1">IF($AP1446=1,IF(INDIRECT(ADDRESS(($AN1446-1)*3+$AO1446+5,$AP1446+7))="",0,INDIRECT(ADDRESS(($AN1446-1)*3+$AO1446+5,$AP1446+7))),IF(INDIRECT(ADDRESS(($AN1446-1)*3+$AO1446+5,$AP1446+7))="",0,IF(COUNTIF(INDIRECT(ADDRESS(($AN1446-1)*36+($AO1446-1)*12+6,COLUMN())):INDIRECT(ADDRESS(($AN1446-1)*36+($AO1446-1)*12+$AP1446+4,COLUMN())),INDIRECT(ADDRESS(($AN1446-1)*3+$AO1446+5,$AP1446+7)))&gt;=1,0,INDIRECT(ADDRESS(($AN1446-1)*3+$AO1446+5,$AP1446+7)))))</f>
        <v>0</v>
      </c>
      <c r="AR1446" s="468">
        <f ca="1">COUNTIF(INDIRECT("H"&amp;(ROW()+12*(($AN1446-1)*3+$AO1446)-ROW())/12+5):INDIRECT("S"&amp;(ROW()+12*(($AN1446-1)*3+$AO1446)-ROW())/12+5),AQ1446)</f>
        <v>0</v>
      </c>
      <c r="AS1446" s="476">
        <f ca="1">IF($AP1446=1,IF(INDIRECT(ADDRESS(($AN1446-1)*3+$AO1446+5,$AP1446+20))="",0,INDIRECT(ADDRESS(($AN1446-1)*3+$AO1446+5,$AP1446+20))),IF(INDIRECT(ADDRESS(($AN1446-1)*3+$AO1446+5,$AP1446+20))="",0,IF(COUNTIF(INDIRECT(ADDRESS(($AN1446-1)*36+($AO1446-1)*12+6,COLUMN())):INDIRECT(ADDRESS(($AN1446-1)*36+($AO1446-1)*12+$AP1446+4,COLUMN())),INDIRECT(ADDRESS(($AN1446-1)*3+$AO1446+5,$AP1446+20)))&gt;=1,0,INDIRECT(ADDRESS(($AN1446-1)*3+$AO1446+5,$AP1446+20)))))</f>
        <v>0</v>
      </c>
      <c r="AT1446" s="468">
        <f ca="1">COUNTIF(INDIRECT("U"&amp;(ROW()+12*(($AN1446-1)*3+$AO1446)-ROW())/12+5):INDIRECT("AF"&amp;(ROW()+12*(($AN1446-1)*3+$AO1446)-ROW())/12+5),AS1446)</f>
        <v>0</v>
      </c>
      <c r="AU1446" s="468">
        <f ca="1">IF(AND(AQ1446+AS1446&gt;0,AR1446+AT1446&gt;0),COUNTIF(AU$6:AU1445,"&gt;0")+1,0)</f>
        <v>0</v>
      </c>
    </row>
    <row r="1447" spans="40:47" x14ac:dyDescent="0.15">
      <c r="AN1447" s="468">
        <v>41</v>
      </c>
      <c r="AO1447" s="468">
        <v>1</v>
      </c>
      <c r="AP1447" s="468">
        <v>2</v>
      </c>
      <c r="AQ1447" s="476">
        <f ca="1">IF($AP1447=1,IF(INDIRECT(ADDRESS(($AN1447-1)*3+$AO1447+5,$AP1447+7))="",0,INDIRECT(ADDRESS(($AN1447-1)*3+$AO1447+5,$AP1447+7))),IF(INDIRECT(ADDRESS(($AN1447-1)*3+$AO1447+5,$AP1447+7))="",0,IF(COUNTIF(INDIRECT(ADDRESS(($AN1447-1)*36+($AO1447-1)*12+6,COLUMN())):INDIRECT(ADDRESS(($AN1447-1)*36+($AO1447-1)*12+$AP1447+4,COLUMN())),INDIRECT(ADDRESS(($AN1447-1)*3+$AO1447+5,$AP1447+7)))&gt;=1,0,INDIRECT(ADDRESS(($AN1447-1)*3+$AO1447+5,$AP1447+7)))))</f>
        <v>0</v>
      </c>
      <c r="AR1447" s="468">
        <f ca="1">COUNTIF(INDIRECT("H"&amp;(ROW()+12*(($AN1447-1)*3+$AO1447)-ROW())/12+5):INDIRECT("S"&amp;(ROW()+12*(($AN1447-1)*3+$AO1447)-ROW())/12+5),AQ1447)</f>
        <v>0</v>
      </c>
      <c r="AS1447" s="476">
        <f ca="1">IF($AP1447=1,IF(INDIRECT(ADDRESS(($AN1447-1)*3+$AO1447+5,$AP1447+20))="",0,INDIRECT(ADDRESS(($AN1447-1)*3+$AO1447+5,$AP1447+20))),IF(INDIRECT(ADDRESS(($AN1447-1)*3+$AO1447+5,$AP1447+20))="",0,IF(COUNTIF(INDIRECT(ADDRESS(($AN1447-1)*36+($AO1447-1)*12+6,COLUMN())):INDIRECT(ADDRESS(($AN1447-1)*36+($AO1447-1)*12+$AP1447+4,COLUMN())),INDIRECT(ADDRESS(($AN1447-1)*3+$AO1447+5,$AP1447+20)))&gt;=1,0,INDIRECT(ADDRESS(($AN1447-1)*3+$AO1447+5,$AP1447+20)))))</f>
        <v>0</v>
      </c>
      <c r="AT1447" s="468">
        <f ca="1">COUNTIF(INDIRECT("U"&amp;(ROW()+12*(($AN1447-1)*3+$AO1447)-ROW())/12+5):INDIRECT("AF"&amp;(ROW()+12*(($AN1447-1)*3+$AO1447)-ROW())/12+5),AS1447)</f>
        <v>0</v>
      </c>
      <c r="AU1447" s="468">
        <f ca="1">IF(AND(AQ1447+AS1447&gt;0,AR1447+AT1447&gt;0),COUNTIF(AU$6:AU1446,"&gt;0")+1,0)</f>
        <v>0</v>
      </c>
    </row>
    <row r="1448" spans="40:47" x14ac:dyDescent="0.15">
      <c r="AN1448" s="468">
        <v>41</v>
      </c>
      <c r="AO1448" s="468">
        <v>1</v>
      </c>
      <c r="AP1448" s="468">
        <v>3</v>
      </c>
      <c r="AQ1448" s="476">
        <f ca="1">IF($AP1448=1,IF(INDIRECT(ADDRESS(($AN1448-1)*3+$AO1448+5,$AP1448+7))="",0,INDIRECT(ADDRESS(($AN1448-1)*3+$AO1448+5,$AP1448+7))),IF(INDIRECT(ADDRESS(($AN1448-1)*3+$AO1448+5,$AP1448+7))="",0,IF(COUNTIF(INDIRECT(ADDRESS(($AN1448-1)*36+($AO1448-1)*12+6,COLUMN())):INDIRECT(ADDRESS(($AN1448-1)*36+($AO1448-1)*12+$AP1448+4,COLUMN())),INDIRECT(ADDRESS(($AN1448-1)*3+$AO1448+5,$AP1448+7)))&gt;=1,0,INDIRECT(ADDRESS(($AN1448-1)*3+$AO1448+5,$AP1448+7)))))</f>
        <v>0</v>
      </c>
      <c r="AR1448" s="468">
        <f ca="1">COUNTIF(INDIRECT("H"&amp;(ROW()+12*(($AN1448-1)*3+$AO1448)-ROW())/12+5):INDIRECT("S"&amp;(ROW()+12*(($AN1448-1)*3+$AO1448)-ROW())/12+5),AQ1448)</f>
        <v>0</v>
      </c>
      <c r="AS1448" s="476">
        <f ca="1">IF($AP1448=1,IF(INDIRECT(ADDRESS(($AN1448-1)*3+$AO1448+5,$AP1448+20))="",0,INDIRECT(ADDRESS(($AN1448-1)*3+$AO1448+5,$AP1448+20))),IF(INDIRECT(ADDRESS(($AN1448-1)*3+$AO1448+5,$AP1448+20))="",0,IF(COUNTIF(INDIRECT(ADDRESS(($AN1448-1)*36+($AO1448-1)*12+6,COLUMN())):INDIRECT(ADDRESS(($AN1448-1)*36+($AO1448-1)*12+$AP1448+4,COLUMN())),INDIRECT(ADDRESS(($AN1448-1)*3+$AO1448+5,$AP1448+20)))&gt;=1,0,INDIRECT(ADDRESS(($AN1448-1)*3+$AO1448+5,$AP1448+20)))))</f>
        <v>0</v>
      </c>
      <c r="AT1448" s="468">
        <f ca="1">COUNTIF(INDIRECT("U"&amp;(ROW()+12*(($AN1448-1)*3+$AO1448)-ROW())/12+5):INDIRECT("AF"&amp;(ROW()+12*(($AN1448-1)*3+$AO1448)-ROW())/12+5),AS1448)</f>
        <v>0</v>
      </c>
      <c r="AU1448" s="468">
        <f ca="1">IF(AND(AQ1448+AS1448&gt;0,AR1448+AT1448&gt;0),COUNTIF(AU$6:AU1447,"&gt;0")+1,0)</f>
        <v>0</v>
      </c>
    </row>
    <row r="1449" spans="40:47" x14ac:dyDescent="0.15">
      <c r="AN1449" s="468">
        <v>41</v>
      </c>
      <c r="AO1449" s="468">
        <v>1</v>
      </c>
      <c r="AP1449" s="468">
        <v>4</v>
      </c>
      <c r="AQ1449" s="476">
        <f ca="1">IF($AP1449=1,IF(INDIRECT(ADDRESS(($AN1449-1)*3+$AO1449+5,$AP1449+7))="",0,INDIRECT(ADDRESS(($AN1449-1)*3+$AO1449+5,$AP1449+7))),IF(INDIRECT(ADDRESS(($AN1449-1)*3+$AO1449+5,$AP1449+7))="",0,IF(COUNTIF(INDIRECT(ADDRESS(($AN1449-1)*36+($AO1449-1)*12+6,COLUMN())):INDIRECT(ADDRESS(($AN1449-1)*36+($AO1449-1)*12+$AP1449+4,COLUMN())),INDIRECT(ADDRESS(($AN1449-1)*3+$AO1449+5,$AP1449+7)))&gt;=1,0,INDIRECT(ADDRESS(($AN1449-1)*3+$AO1449+5,$AP1449+7)))))</f>
        <v>0</v>
      </c>
      <c r="AR1449" s="468">
        <f ca="1">COUNTIF(INDIRECT("H"&amp;(ROW()+12*(($AN1449-1)*3+$AO1449)-ROW())/12+5):INDIRECT("S"&amp;(ROW()+12*(($AN1449-1)*3+$AO1449)-ROW())/12+5),AQ1449)</f>
        <v>0</v>
      </c>
      <c r="AS1449" s="476">
        <f ca="1">IF($AP1449=1,IF(INDIRECT(ADDRESS(($AN1449-1)*3+$AO1449+5,$AP1449+20))="",0,INDIRECT(ADDRESS(($AN1449-1)*3+$AO1449+5,$AP1449+20))),IF(INDIRECT(ADDRESS(($AN1449-1)*3+$AO1449+5,$AP1449+20))="",0,IF(COUNTIF(INDIRECT(ADDRESS(($AN1449-1)*36+($AO1449-1)*12+6,COLUMN())):INDIRECT(ADDRESS(($AN1449-1)*36+($AO1449-1)*12+$AP1449+4,COLUMN())),INDIRECT(ADDRESS(($AN1449-1)*3+$AO1449+5,$AP1449+20)))&gt;=1,0,INDIRECT(ADDRESS(($AN1449-1)*3+$AO1449+5,$AP1449+20)))))</f>
        <v>0</v>
      </c>
      <c r="AT1449" s="468">
        <f ca="1">COUNTIF(INDIRECT("U"&amp;(ROW()+12*(($AN1449-1)*3+$AO1449)-ROW())/12+5):INDIRECT("AF"&amp;(ROW()+12*(($AN1449-1)*3+$AO1449)-ROW())/12+5),AS1449)</f>
        <v>0</v>
      </c>
      <c r="AU1449" s="468">
        <f ca="1">IF(AND(AQ1449+AS1449&gt;0,AR1449+AT1449&gt;0),COUNTIF(AU$6:AU1448,"&gt;0")+1,0)</f>
        <v>0</v>
      </c>
    </row>
    <row r="1450" spans="40:47" x14ac:dyDescent="0.15">
      <c r="AN1450" s="468">
        <v>41</v>
      </c>
      <c r="AO1450" s="468">
        <v>1</v>
      </c>
      <c r="AP1450" s="468">
        <v>5</v>
      </c>
      <c r="AQ1450" s="476">
        <f ca="1">IF($AP1450=1,IF(INDIRECT(ADDRESS(($AN1450-1)*3+$AO1450+5,$AP1450+7))="",0,INDIRECT(ADDRESS(($AN1450-1)*3+$AO1450+5,$AP1450+7))),IF(INDIRECT(ADDRESS(($AN1450-1)*3+$AO1450+5,$AP1450+7))="",0,IF(COUNTIF(INDIRECT(ADDRESS(($AN1450-1)*36+($AO1450-1)*12+6,COLUMN())):INDIRECT(ADDRESS(($AN1450-1)*36+($AO1450-1)*12+$AP1450+4,COLUMN())),INDIRECT(ADDRESS(($AN1450-1)*3+$AO1450+5,$AP1450+7)))&gt;=1,0,INDIRECT(ADDRESS(($AN1450-1)*3+$AO1450+5,$AP1450+7)))))</f>
        <v>0</v>
      </c>
      <c r="AR1450" s="468">
        <f ca="1">COUNTIF(INDIRECT("H"&amp;(ROW()+12*(($AN1450-1)*3+$AO1450)-ROW())/12+5):INDIRECT("S"&amp;(ROW()+12*(($AN1450-1)*3+$AO1450)-ROW())/12+5),AQ1450)</f>
        <v>0</v>
      </c>
      <c r="AS1450" s="476">
        <f ca="1">IF($AP1450=1,IF(INDIRECT(ADDRESS(($AN1450-1)*3+$AO1450+5,$AP1450+20))="",0,INDIRECT(ADDRESS(($AN1450-1)*3+$AO1450+5,$AP1450+20))),IF(INDIRECT(ADDRESS(($AN1450-1)*3+$AO1450+5,$AP1450+20))="",0,IF(COUNTIF(INDIRECT(ADDRESS(($AN1450-1)*36+($AO1450-1)*12+6,COLUMN())):INDIRECT(ADDRESS(($AN1450-1)*36+($AO1450-1)*12+$AP1450+4,COLUMN())),INDIRECT(ADDRESS(($AN1450-1)*3+$AO1450+5,$AP1450+20)))&gt;=1,0,INDIRECT(ADDRESS(($AN1450-1)*3+$AO1450+5,$AP1450+20)))))</f>
        <v>0</v>
      </c>
      <c r="AT1450" s="468">
        <f ca="1">COUNTIF(INDIRECT("U"&amp;(ROW()+12*(($AN1450-1)*3+$AO1450)-ROW())/12+5):INDIRECT("AF"&amp;(ROW()+12*(($AN1450-1)*3+$AO1450)-ROW())/12+5),AS1450)</f>
        <v>0</v>
      </c>
      <c r="AU1450" s="468">
        <f ca="1">IF(AND(AQ1450+AS1450&gt;0,AR1450+AT1450&gt;0),COUNTIF(AU$6:AU1449,"&gt;0")+1,0)</f>
        <v>0</v>
      </c>
    </row>
    <row r="1451" spans="40:47" x14ac:dyDescent="0.15">
      <c r="AN1451" s="468">
        <v>41</v>
      </c>
      <c r="AO1451" s="468">
        <v>1</v>
      </c>
      <c r="AP1451" s="468">
        <v>6</v>
      </c>
      <c r="AQ1451" s="476">
        <f ca="1">IF($AP1451=1,IF(INDIRECT(ADDRESS(($AN1451-1)*3+$AO1451+5,$AP1451+7))="",0,INDIRECT(ADDRESS(($AN1451-1)*3+$AO1451+5,$AP1451+7))),IF(INDIRECT(ADDRESS(($AN1451-1)*3+$AO1451+5,$AP1451+7))="",0,IF(COUNTIF(INDIRECT(ADDRESS(($AN1451-1)*36+($AO1451-1)*12+6,COLUMN())):INDIRECT(ADDRESS(($AN1451-1)*36+($AO1451-1)*12+$AP1451+4,COLUMN())),INDIRECT(ADDRESS(($AN1451-1)*3+$AO1451+5,$AP1451+7)))&gt;=1,0,INDIRECT(ADDRESS(($AN1451-1)*3+$AO1451+5,$AP1451+7)))))</f>
        <v>0</v>
      </c>
      <c r="AR1451" s="468">
        <f ca="1">COUNTIF(INDIRECT("H"&amp;(ROW()+12*(($AN1451-1)*3+$AO1451)-ROW())/12+5):INDIRECT("S"&amp;(ROW()+12*(($AN1451-1)*3+$AO1451)-ROW())/12+5),AQ1451)</f>
        <v>0</v>
      </c>
      <c r="AS1451" s="476">
        <f ca="1">IF($AP1451=1,IF(INDIRECT(ADDRESS(($AN1451-1)*3+$AO1451+5,$AP1451+20))="",0,INDIRECT(ADDRESS(($AN1451-1)*3+$AO1451+5,$AP1451+20))),IF(INDIRECT(ADDRESS(($AN1451-1)*3+$AO1451+5,$AP1451+20))="",0,IF(COUNTIF(INDIRECT(ADDRESS(($AN1451-1)*36+($AO1451-1)*12+6,COLUMN())):INDIRECT(ADDRESS(($AN1451-1)*36+($AO1451-1)*12+$AP1451+4,COLUMN())),INDIRECT(ADDRESS(($AN1451-1)*3+$AO1451+5,$AP1451+20)))&gt;=1,0,INDIRECT(ADDRESS(($AN1451-1)*3+$AO1451+5,$AP1451+20)))))</f>
        <v>0</v>
      </c>
      <c r="AT1451" s="468">
        <f ca="1">COUNTIF(INDIRECT("U"&amp;(ROW()+12*(($AN1451-1)*3+$AO1451)-ROW())/12+5):INDIRECT("AF"&amp;(ROW()+12*(($AN1451-1)*3+$AO1451)-ROW())/12+5),AS1451)</f>
        <v>0</v>
      </c>
      <c r="AU1451" s="468">
        <f ca="1">IF(AND(AQ1451+AS1451&gt;0,AR1451+AT1451&gt;0),COUNTIF(AU$6:AU1450,"&gt;0")+1,0)</f>
        <v>0</v>
      </c>
    </row>
    <row r="1452" spans="40:47" x14ac:dyDescent="0.15">
      <c r="AN1452" s="468">
        <v>41</v>
      </c>
      <c r="AO1452" s="468">
        <v>1</v>
      </c>
      <c r="AP1452" s="468">
        <v>7</v>
      </c>
      <c r="AQ1452" s="476">
        <f ca="1">IF($AP1452=1,IF(INDIRECT(ADDRESS(($AN1452-1)*3+$AO1452+5,$AP1452+7))="",0,INDIRECT(ADDRESS(($AN1452-1)*3+$AO1452+5,$AP1452+7))),IF(INDIRECT(ADDRESS(($AN1452-1)*3+$AO1452+5,$AP1452+7))="",0,IF(COUNTIF(INDIRECT(ADDRESS(($AN1452-1)*36+($AO1452-1)*12+6,COLUMN())):INDIRECT(ADDRESS(($AN1452-1)*36+($AO1452-1)*12+$AP1452+4,COLUMN())),INDIRECT(ADDRESS(($AN1452-1)*3+$AO1452+5,$AP1452+7)))&gt;=1,0,INDIRECT(ADDRESS(($AN1452-1)*3+$AO1452+5,$AP1452+7)))))</f>
        <v>0</v>
      </c>
      <c r="AR1452" s="468">
        <f ca="1">COUNTIF(INDIRECT("H"&amp;(ROW()+12*(($AN1452-1)*3+$AO1452)-ROW())/12+5):INDIRECT("S"&amp;(ROW()+12*(($AN1452-1)*3+$AO1452)-ROW())/12+5),AQ1452)</f>
        <v>0</v>
      </c>
      <c r="AS1452" s="476">
        <f ca="1">IF($AP1452=1,IF(INDIRECT(ADDRESS(($AN1452-1)*3+$AO1452+5,$AP1452+20))="",0,INDIRECT(ADDRESS(($AN1452-1)*3+$AO1452+5,$AP1452+20))),IF(INDIRECT(ADDRESS(($AN1452-1)*3+$AO1452+5,$AP1452+20))="",0,IF(COUNTIF(INDIRECT(ADDRESS(($AN1452-1)*36+($AO1452-1)*12+6,COLUMN())):INDIRECT(ADDRESS(($AN1452-1)*36+($AO1452-1)*12+$AP1452+4,COLUMN())),INDIRECT(ADDRESS(($AN1452-1)*3+$AO1452+5,$AP1452+20)))&gt;=1,0,INDIRECT(ADDRESS(($AN1452-1)*3+$AO1452+5,$AP1452+20)))))</f>
        <v>0</v>
      </c>
      <c r="AT1452" s="468">
        <f ca="1">COUNTIF(INDIRECT("U"&amp;(ROW()+12*(($AN1452-1)*3+$AO1452)-ROW())/12+5):INDIRECT("AF"&amp;(ROW()+12*(($AN1452-1)*3+$AO1452)-ROW())/12+5),AS1452)</f>
        <v>0</v>
      </c>
      <c r="AU1452" s="468">
        <f ca="1">IF(AND(AQ1452+AS1452&gt;0,AR1452+AT1452&gt;0),COUNTIF(AU$6:AU1451,"&gt;0")+1,0)</f>
        <v>0</v>
      </c>
    </row>
    <row r="1453" spans="40:47" x14ac:dyDescent="0.15">
      <c r="AN1453" s="468">
        <v>41</v>
      </c>
      <c r="AO1453" s="468">
        <v>1</v>
      </c>
      <c r="AP1453" s="468">
        <v>8</v>
      </c>
      <c r="AQ1453" s="476">
        <f ca="1">IF($AP1453=1,IF(INDIRECT(ADDRESS(($AN1453-1)*3+$AO1453+5,$AP1453+7))="",0,INDIRECT(ADDRESS(($AN1453-1)*3+$AO1453+5,$AP1453+7))),IF(INDIRECT(ADDRESS(($AN1453-1)*3+$AO1453+5,$AP1453+7))="",0,IF(COUNTIF(INDIRECT(ADDRESS(($AN1453-1)*36+($AO1453-1)*12+6,COLUMN())):INDIRECT(ADDRESS(($AN1453-1)*36+($AO1453-1)*12+$AP1453+4,COLUMN())),INDIRECT(ADDRESS(($AN1453-1)*3+$AO1453+5,$AP1453+7)))&gt;=1,0,INDIRECT(ADDRESS(($AN1453-1)*3+$AO1453+5,$AP1453+7)))))</f>
        <v>0</v>
      </c>
      <c r="AR1453" s="468">
        <f ca="1">COUNTIF(INDIRECT("H"&amp;(ROW()+12*(($AN1453-1)*3+$AO1453)-ROW())/12+5):INDIRECT("S"&amp;(ROW()+12*(($AN1453-1)*3+$AO1453)-ROW())/12+5),AQ1453)</f>
        <v>0</v>
      </c>
      <c r="AS1453" s="476">
        <f ca="1">IF($AP1453=1,IF(INDIRECT(ADDRESS(($AN1453-1)*3+$AO1453+5,$AP1453+20))="",0,INDIRECT(ADDRESS(($AN1453-1)*3+$AO1453+5,$AP1453+20))),IF(INDIRECT(ADDRESS(($AN1453-1)*3+$AO1453+5,$AP1453+20))="",0,IF(COUNTIF(INDIRECT(ADDRESS(($AN1453-1)*36+($AO1453-1)*12+6,COLUMN())):INDIRECT(ADDRESS(($AN1453-1)*36+($AO1453-1)*12+$AP1453+4,COLUMN())),INDIRECT(ADDRESS(($AN1453-1)*3+$AO1453+5,$AP1453+20)))&gt;=1,0,INDIRECT(ADDRESS(($AN1453-1)*3+$AO1453+5,$AP1453+20)))))</f>
        <v>0</v>
      </c>
      <c r="AT1453" s="468">
        <f ca="1">COUNTIF(INDIRECT("U"&amp;(ROW()+12*(($AN1453-1)*3+$AO1453)-ROW())/12+5):INDIRECT("AF"&amp;(ROW()+12*(($AN1453-1)*3+$AO1453)-ROW())/12+5),AS1453)</f>
        <v>0</v>
      </c>
      <c r="AU1453" s="468">
        <f ca="1">IF(AND(AQ1453+AS1453&gt;0,AR1453+AT1453&gt;0),COUNTIF(AU$6:AU1452,"&gt;0")+1,0)</f>
        <v>0</v>
      </c>
    </row>
    <row r="1454" spans="40:47" x14ac:dyDescent="0.15">
      <c r="AN1454" s="468">
        <v>41</v>
      </c>
      <c r="AO1454" s="468">
        <v>1</v>
      </c>
      <c r="AP1454" s="468">
        <v>9</v>
      </c>
      <c r="AQ1454" s="476">
        <f ca="1">IF($AP1454=1,IF(INDIRECT(ADDRESS(($AN1454-1)*3+$AO1454+5,$AP1454+7))="",0,INDIRECT(ADDRESS(($AN1454-1)*3+$AO1454+5,$AP1454+7))),IF(INDIRECT(ADDRESS(($AN1454-1)*3+$AO1454+5,$AP1454+7))="",0,IF(COUNTIF(INDIRECT(ADDRESS(($AN1454-1)*36+($AO1454-1)*12+6,COLUMN())):INDIRECT(ADDRESS(($AN1454-1)*36+($AO1454-1)*12+$AP1454+4,COLUMN())),INDIRECT(ADDRESS(($AN1454-1)*3+$AO1454+5,$AP1454+7)))&gt;=1,0,INDIRECT(ADDRESS(($AN1454-1)*3+$AO1454+5,$AP1454+7)))))</f>
        <v>0</v>
      </c>
      <c r="AR1454" s="468">
        <f ca="1">COUNTIF(INDIRECT("H"&amp;(ROW()+12*(($AN1454-1)*3+$AO1454)-ROW())/12+5):INDIRECT("S"&amp;(ROW()+12*(($AN1454-1)*3+$AO1454)-ROW())/12+5),AQ1454)</f>
        <v>0</v>
      </c>
      <c r="AS1454" s="476">
        <f ca="1">IF($AP1454=1,IF(INDIRECT(ADDRESS(($AN1454-1)*3+$AO1454+5,$AP1454+20))="",0,INDIRECT(ADDRESS(($AN1454-1)*3+$AO1454+5,$AP1454+20))),IF(INDIRECT(ADDRESS(($AN1454-1)*3+$AO1454+5,$AP1454+20))="",0,IF(COUNTIF(INDIRECT(ADDRESS(($AN1454-1)*36+($AO1454-1)*12+6,COLUMN())):INDIRECT(ADDRESS(($AN1454-1)*36+($AO1454-1)*12+$AP1454+4,COLUMN())),INDIRECT(ADDRESS(($AN1454-1)*3+$AO1454+5,$AP1454+20)))&gt;=1,0,INDIRECT(ADDRESS(($AN1454-1)*3+$AO1454+5,$AP1454+20)))))</f>
        <v>0</v>
      </c>
      <c r="AT1454" s="468">
        <f ca="1">COUNTIF(INDIRECT("U"&amp;(ROW()+12*(($AN1454-1)*3+$AO1454)-ROW())/12+5):INDIRECT("AF"&amp;(ROW()+12*(($AN1454-1)*3+$AO1454)-ROW())/12+5),AS1454)</f>
        <v>0</v>
      </c>
      <c r="AU1454" s="468">
        <f ca="1">IF(AND(AQ1454+AS1454&gt;0,AR1454+AT1454&gt;0),COUNTIF(AU$6:AU1453,"&gt;0")+1,0)</f>
        <v>0</v>
      </c>
    </row>
    <row r="1455" spans="40:47" x14ac:dyDescent="0.15">
      <c r="AN1455" s="468">
        <v>41</v>
      </c>
      <c r="AO1455" s="468">
        <v>1</v>
      </c>
      <c r="AP1455" s="468">
        <v>10</v>
      </c>
      <c r="AQ1455" s="476">
        <f ca="1">IF($AP1455=1,IF(INDIRECT(ADDRESS(($AN1455-1)*3+$AO1455+5,$AP1455+7))="",0,INDIRECT(ADDRESS(($AN1455-1)*3+$AO1455+5,$AP1455+7))),IF(INDIRECT(ADDRESS(($AN1455-1)*3+$AO1455+5,$AP1455+7))="",0,IF(COUNTIF(INDIRECT(ADDRESS(($AN1455-1)*36+($AO1455-1)*12+6,COLUMN())):INDIRECT(ADDRESS(($AN1455-1)*36+($AO1455-1)*12+$AP1455+4,COLUMN())),INDIRECT(ADDRESS(($AN1455-1)*3+$AO1455+5,$AP1455+7)))&gt;=1,0,INDIRECT(ADDRESS(($AN1455-1)*3+$AO1455+5,$AP1455+7)))))</f>
        <v>0</v>
      </c>
      <c r="AR1455" s="468">
        <f ca="1">COUNTIF(INDIRECT("H"&amp;(ROW()+12*(($AN1455-1)*3+$AO1455)-ROW())/12+5):INDIRECT("S"&amp;(ROW()+12*(($AN1455-1)*3+$AO1455)-ROW())/12+5),AQ1455)</f>
        <v>0</v>
      </c>
      <c r="AS1455" s="476">
        <f ca="1">IF($AP1455=1,IF(INDIRECT(ADDRESS(($AN1455-1)*3+$AO1455+5,$AP1455+20))="",0,INDIRECT(ADDRESS(($AN1455-1)*3+$AO1455+5,$AP1455+20))),IF(INDIRECT(ADDRESS(($AN1455-1)*3+$AO1455+5,$AP1455+20))="",0,IF(COUNTIF(INDIRECT(ADDRESS(($AN1455-1)*36+($AO1455-1)*12+6,COLUMN())):INDIRECT(ADDRESS(($AN1455-1)*36+($AO1455-1)*12+$AP1455+4,COLUMN())),INDIRECT(ADDRESS(($AN1455-1)*3+$AO1455+5,$AP1455+20)))&gt;=1,0,INDIRECT(ADDRESS(($AN1455-1)*3+$AO1455+5,$AP1455+20)))))</f>
        <v>0</v>
      </c>
      <c r="AT1455" s="468">
        <f ca="1">COUNTIF(INDIRECT("U"&amp;(ROW()+12*(($AN1455-1)*3+$AO1455)-ROW())/12+5):INDIRECT("AF"&amp;(ROW()+12*(($AN1455-1)*3+$AO1455)-ROW())/12+5),AS1455)</f>
        <v>0</v>
      </c>
      <c r="AU1455" s="468">
        <f ca="1">IF(AND(AQ1455+AS1455&gt;0,AR1455+AT1455&gt;0),COUNTIF(AU$6:AU1454,"&gt;0")+1,0)</f>
        <v>0</v>
      </c>
    </row>
    <row r="1456" spans="40:47" x14ac:dyDescent="0.15">
      <c r="AN1456" s="468">
        <v>41</v>
      </c>
      <c r="AO1456" s="468">
        <v>1</v>
      </c>
      <c r="AP1456" s="468">
        <v>11</v>
      </c>
      <c r="AQ1456" s="476">
        <f ca="1">IF($AP1456=1,IF(INDIRECT(ADDRESS(($AN1456-1)*3+$AO1456+5,$AP1456+7))="",0,INDIRECT(ADDRESS(($AN1456-1)*3+$AO1456+5,$AP1456+7))),IF(INDIRECT(ADDRESS(($AN1456-1)*3+$AO1456+5,$AP1456+7))="",0,IF(COUNTIF(INDIRECT(ADDRESS(($AN1456-1)*36+($AO1456-1)*12+6,COLUMN())):INDIRECT(ADDRESS(($AN1456-1)*36+($AO1456-1)*12+$AP1456+4,COLUMN())),INDIRECT(ADDRESS(($AN1456-1)*3+$AO1456+5,$AP1456+7)))&gt;=1,0,INDIRECT(ADDRESS(($AN1456-1)*3+$AO1456+5,$AP1456+7)))))</f>
        <v>0</v>
      </c>
      <c r="AR1456" s="468">
        <f ca="1">COUNTIF(INDIRECT("H"&amp;(ROW()+12*(($AN1456-1)*3+$AO1456)-ROW())/12+5):INDIRECT("S"&amp;(ROW()+12*(($AN1456-1)*3+$AO1456)-ROW())/12+5),AQ1456)</f>
        <v>0</v>
      </c>
      <c r="AS1456" s="476">
        <f ca="1">IF($AP1456=1,IF(INDIRECT(ADDRESS(($AN1456-1)*3+$AO1456+5,$AP1456+20))="",0,INDIRECT(ADDRESS(($AN1456-1)*3+$AO1456+5,$AP1456+20))),IF(INDIRECT(ADDRESS(($AN1456-1)*3+$AO1456+5,$AP1456+20))="",0,IF(COUNTIF(INDIRECT(ADDRESS(($AN1456-1)*36+($AO1456-1)*12+6,COLUMN())):INDIRECT(ADDRESS(($AN1456-1)*36+($AO1456-1)*12+$AP1456+4,COLUMN())),INDIRECT(ADDRESS(($AN1456-1)*3+$AO1456+5,$AP1456+20)))&gt;=1,0,INDIRECT(ADDRESS(($AN1456-1)*3+$AO1456+5,$AP1456+20)))))</f>
        <v>0</v>
      </c>
      <c r="AT1456" s="468">
        <f ca="1">COUNTIF(INDIRECT("U"&amp;(ROW()+12*(($AN1456-1)*3+$AO1456)-ROW())/12+5):INDIRECT("AF"&amp;(ROW()+12*(($AN1456-1)*3+$AO1456)-ROW())/12+5),AS1456)</f>
        <v>0</v>
      </c>
      <c r="AU1456" s="468">
        <f ca="1">IF(AND(AQ1456+AS1456&gt;0,AR1456+AT1456&gt;0),COUNTIF(AU$6:AU1455,"&gt;0")+1,0)</f>
        <v>0</v>
      </c>
    </row>
    <row r="1457" spans="40:47" x14ac:dyDescent="0.15">
      <c r="AN1457" s="468">
        <v>41</v>
      </c>
      <c r="AO1457" s="468">
        <v>1</v>
      </c>
      <c r="AP1457" s="468">
        <v>12</v>
      </c>
      <c r="AQ1457" s="476">
        <f ca="1">IF($AP1457=1,IF(INDIRECT(ADDRESS(($AN1457-1)*3+$AO1457+5,$AP1457+7))="",0,INDIRECT(ADDRESS(($AN1457-1)*3+$AO1457+5,$AP1457+7))),IF(INDIRECT(ADDRESS(($AN1457-1)*3+$AO1457+5,$AP1457+7))="",0,IF(COUNTIF(INDIRECT(ADDRESS(($AN1457-1)*36+($AO1457-1)*12+6,COLUMN())):INDIRECT(ADDRESS(($AN1457-1)*36+($AO1457-1)*12+$AP1457+4,COLUMN())),INDIRECT(ADDRESS(($AN1457-1)*3+$AO1457+5,$AP1457+7)))&gt;=1,0,INDIRECT(ADDRESS(($AN1457-1)*3+$AO1457+5,$AP1457+7)))))</f>
        <v>0</v>
      </c>
      <c r="AR1457" s="468">
        <f ca="1">COUNTIF(INDIRECT("H"&amp;(ROW()+12*(($AN1457-1)*3+$AO1457)-ROW())/12+5):INDIRECT("S"&amp;(ROW()+12*(($AN1457-1)*3+$AO1457)-ROW())/12+5),AQ1457)</f>
        <v>0</v>
      </c>
      <c r="AS1457" s="476">
        <f ca="1">IF($AP1457=1,IF(INDIRECT(ADDRESS(($AN1457-1)*3+$AO1457+5,$AP1457+20))="",0,INDIRECT(ADDRESS(($AN1457-1)*3+$AO1457+5,$AP1457+20))),IF(INDIRECT(ADDRESS(($AN1457-1)*3+$AO1457+5,$AP1457+20))="",0,IF(COUNTIF(INDIRECT(ADDRESS(($AN1457-1)*36+($AO1457-1)*12+6,COLUMN())):INDIRECT(ADDRESS(($AN1457-1)*36+($AO1457-1)*12+$AP1457+4,COLUMN())),INDIRECT(ADDRESS(($AN1457-1)*3+$AO1457+5,$AP1457+20)))&gt;=1,0,INDIRECT(ADDRESS(($AN1457-1)*3+$AO1457+5,$AP1457+20)))))</f>
        <v>0</v>
      </c>
      <c r="AT1457" s="468">
        <f ca="1">COUNTIF(INDIRECT("U"&amp;(ROW()+12*(($AN1457-1)*3+$AO1457)-ROW())/12+5):INDIRECT("AF"&amp;(ROW()+12*(($AN1457-1)*3+$AO1457)-ROW())/12+5),AS1457)</f>
        <v>0</v>
      </c>
      <c r="AU1457" s="468">
        <f ca="1">IF(AND(AQ1457+AS1457&gt;0,AR1457+AT1457&gt;0),COUNTIF(AU$6:AU1456,"&gt;0")+1,0)</f>
        <v>0</v>
      </c>
    </row>
    <row r="1458" spans="40:47" x14ac:dyDescent="0.15">
      <c r="AN1458" s="468">
        <v>41</v>
      </c>
      <c r="AO1458" s="468">
        <v>2</v>
      </c>
      <c r="AP1458" s="468">
        <v>1</v>
      </c>
      <c r="AQ1458" s="476">
        <f ca="1">IF($AP1458=1,IF(INDIRECT(ADDRESS(($AN1458-1)*3+$AO1458+5,$AP1458+7))="",0,INDIRECT(ADDRESS(($AN1458-1)*3+$AO1458+5,$AP1458+7))),IF(INDIRECT(ADDRESS(($AN1458-1)*3+$AO1458+5,$AP1458+7))="",0,IF(COUNTIF(INDIRECT(ADDRESS(($AN1458-1)*36+($AO1458-1)*12+6,COLUMN())):INDIRECT(ADDRESS(($AN1458-1)*36+($AO1458-1)*12+$AP1458+4,COLUMN())),INDIRECT(ADDRESS(($AN1458-1)*3+$AO1458+5,$AP1458+7)))&gt;=1,0,INDIRECT(ADDRESS(($AN1458-1)*3+$AO1458+5,$AP1458+7)))))</f>
        <v>0</v>
      </c>
      <c r="AR1458" s="468">
        <f ca="1">COUNTIF(INDIRECT("H"&amp;(ROW()+12*(($AN1458-1)*3+$AO1458)-ROW())/12+5):INDIRECT("S"&amp;(ROW()+12*(($AN1458-1)*3+$AO1458)-ROW())/12+5),AQ1458)</f>
        <v>0</v>
      </c>
      <c r="AS1458" s="476">
        <f ca="1">IF($AP1458=1,IF(INDIRECT(ADDRESS(($AN1458-1)*3+$AO1458+5,$AP1458+20))="",0,INDIRECT(ADDRESS(($AN1458-1)*3+$AO1458+5,$AP1458+20))),IF(INDIRECT(ADDRESS(($AN1458-1)*3+$AO1458+5,$AP1458+20))="",0,IF(COUNTIF(INDIRECT(ADDRESS(($AN1458-1)*36+($AO1458-1)*12+6,COLUMN())):INDIRECT(ADDRESS(($AN1458-1)*36+($AO1458-1)*12+$AP1458+4,COLUMN())),INDIRECT(ADDRESS(($AN1458-1)*3+$AO1458+5,$AP1458+20)))&gt;=1,0,INDIRECT(ADDRESS(($AN1458-1)*3+$AO1458+5,$AP1458+20)))))</f>
        <v>0</v>
      </c>
      <c r="AT1458" s="468">
        <f ca="1">COUNTIF(INDIRECT("U"&amp;(ROW()+12*(($AN1458-1)*3+$AO1458)-ROW())/12+5):INDIRECT("AF"&amp;(ROW()+12*(($AN1458-1)*3+$AO1458)-ROW())/12+5),AS1458)</f>
        <v>0</v>
      </c>
      <c r="AU1458" s="468">
        <f ca="1">IF(AND(AQ1458+AS1458&gt;0,AR1458+AT1458&gt;0),COUNTIF(AU$6:AU1457,"&gt;0")+1,0)</f>
        <v>0</v>
      </c>
    </row>
    <row r="1459" spans="40:47" x14ac:dyDescent="0.15">
      <c r="AN1459" s="468">
        <v>41</v>
      </c>
      <c r="AO1459" s="468">
        <v>2</v>
      </c>
      <c r="AP1459" s="468">
        <v>2</v>
      </c>
      <c r="AQ1459" s="476">
        <f ca="1">IF($AP1459=1,IF(INDIRECT(ADDRESS(($AN1459-1)*3+$AO1459+5,$AP1459+7))="",0,INDIRECT(ADDRESS(($AN1459-1)*3+$AO1459+5,$AP1459+7))),IF(INDIRECT(ADDRESS(($AN1459-1)*3+$AO1459+5,$AP1459+7))="",0,IF(COUNTIF(INDIRECT(ADDRESS(($AN1459-1)*36+($AO1459-1)*12+6,COLUMN())):INDIRECT(ADDRESS(($AN1459-1)*36+($AO1459-1)*12+$AP1459+4,COLUMN())),INDIRECT(ADDRESS(($AN1459-1)*3+$AO1459+5,$AP1459+7)))&gt;=1,0,INDIRECT(ADDRESS(($AN1459-1)*3+$AO1459+5,$AP1459+7)))))</f>
        <v>0</v>
      </c>
      <c r="AR1459" s="468">
        <f ca="1">COUNTIF(INDIRECT("H"&amp;(ROW()+12*(($AN1459-1)*3+$AO1459)-ROW())/12+5):INDIRECT("S"&amp;(ROW()+12*(($AN1459-1)*3+$AO1459)-ROW())/12+5),AQ1459)</f>
        <v>0</v>
      </c>
      <c r="AS1459" s="476">
        <f ca="1">IF($AP1459=1,IF(INDIRECT(ADDRESS(($AN1459-1)*3+$AO1459+5,$AP1459+20))="",0,INDIRECT(ADDRESS(($AN1459-1)*3+$AO1459+5,$AP1459+20))),IF(INDIRECT(ADDRESS(($AN1459-1)*3+$AO1459+5,$AP1459+20))="",0,IF(COUNTIF(INDIRECT(ADDRESS(($AN1459-1)*36+($AO1459-1)*12+6,COLUMN())):INDIRECT(ADDRESS(($AN1459-1)*36+($AO1459-1)*12+$AP1459+4,COLUMN())),INDIRECT(ADDRESS(($AN1459-1)*3+$AO1459+5,$AP1459+20)))&gt;=1,0,INDIRECT(ADDRESS(($AN1459-1)*3+$AO1459+5,$AP1459+20)))))</f>
        <v>0</v>
      </c>
      <c r="AT1459" s="468">
        <f ca="1">COUNTIF(INDIRECT("U"&amp;(ROW()+12*(($AN1459-1)*3+$AO1459)-ROW())/12+5):INDIRECT("AF"&amp;(ROW()+12*(($AN1459-1)*3+$AO1459)-ROW())/12+5),AS1459)</f>
        <v>0</v>
      </c>
      <c r="AU1459" s="468">
        <f ca="1">IF(AND(AQ1459+AS1459&gt;0,AR1459+AT1459&gt;0),COUNTIF(AU$6:AU1458,"&gt;0")+1,0)</f>
        <v>0</v>
      </c>
    </row>
    <row r="1460" spans="40:47" x14ac:dyDescent="0.15">
      <c r="AN1460" s="468">
        <v>41</v>
      </c>
      <c r="AO1460" s="468">
        <v>2</v>
      </c>
      <c r="AP1460" s="468">
        <v>3</v>
      </c>
      <c r="AQ1460" s="476">
        <f ca="1">IF($AP1460=1,IF(INDIRECT(ADDRESS(($AN1460-1)*3+$AO1460+5,$AP1460+7))="",0,INDIRECT(ADDRESS(($AN1460-1)*3+$AO1460+5,$AP1460+7))),IF(INDIRECT(ADDRESS(($AN1460-1)*3+$AO1460+5,$AP1460+7))="",0,IF(COUNTIF(INDIRECT(ADDRESS(($AN1460-1)*36+($AO1460-1)*12+6,COLUMN())):INDIRECT(ADDRESS(($AN1460-1)*36+($AO1460-1)*12+$AP1460+4,COLUMN())),INDIRECT(ADDRESS(($AN1460-1)*3+$AO1460+5,$AP1460+7)))&gt;=1,0,INDIRECT(ADDRESS(($AN1460-1)*3+$AO1460+5,$AP1460+7)))))</f>
        <v>0</v>
      </c>
      <c r="AR1460" s="468">
        <f ca="1">COUNTIF(INDIRECT("H"&amp;(ROW()+12*(($AN1460-1)*3+$AO1460)-ROW())/12+5):INDIRECT("S"&amp;(ROW()+12*(($AN1460-1)*3+$AO1460)-ROW())/12+5),AQ1460)</f>
        <v>0</v>
      </c>
      <c r="AS1460" s="476">
        <f ca="1">IF($AP1460=1,IF(INDIRECT(ADDRESS(($AN1460-1)*3+$AO1460+5,$AP1460+20))="",0,INDIRECT(ADDRESS(($AN1460-1)*3+$AO1460+5,$AP1460+20))),IF(INDIRECT(ADDRESS(($AN1460-1)*3+$AO1460+5,$AP1460+20))="",0,IF(COUNTIF(INDIRECT(ADDRESS(($AN1460-1)*36+($AO1460-1)*12+6,COLUMN())):INDIRECT(ADDRESS(($AN1460-1)*36+($AO1460-1)*12+$AP1460+4,COLUMN())),INDIRECT(ADDRESS(($AN1460-1)*3+$AO1460+5,$AP1460+20)))&gt;=1,0,INDIRECT(ADDRESS(($AN1460-1)*3+$AO1460+5,$AP1460+20)))))</f>
        <v>0</v>
      </c>
      <c r="AT1460" s="468">
        <f ca="1">COUNTIF(INDIRECT("U"&amp;(ROW()+12*(($AN1460-1)*3+$AO1460)-ROW())/12+5):INDIRECT("AF"&amp;(ROW()+12*(($AN1460-1)*3+$AO1460)-ROW())/12+5),AS1460)</f>
        <v>0</v>
      </c>
      <c r="AU1460" s="468">
        <f ca="1">IF(AND(AQ1460+AS1460&gt;0,AR1460+AT1460&gt;0),COUNTIF(AU$6:AU1459,"&gt;0")+1,0)</f>
        <v>0</v>
      </c>
    </row>
    <row r="1461" spans="40:47" x14ac:dyDescent="0.15">
      <c r="AN1461" s="468">
        <v>41</v>
      </c>
      <c r="AO1461" s="468">
        <v>2</v>
      </c>
      <c r="AP1461" s="468">
        <v>4</v>
      </c>
      <c r="AQ1461" s="476">
        <f ca="1">IF($AP1461=1,IF(INDIRECT(ADDRESS(($AN1461-1)*3+$AO1461+5,$AP1461+7))="",0,INDIRECT(ADDRESS(($AN1461-1)*3+$AO1461+5,$AP1461+7))),IF(INDIRECT(ADDRESS(($AN1461-1)*3+$AO1461+5,$AP1461+7))="",0,IF(COUNTIF(INDIRECT(ADDRESS(($AN1461-1)*36+($AO1461-1)*12+6,COLUMN())):INDIRECT(ADDRESS(($AN1461-1)*36+($AO1461-1)*12+$AP1461+4,COLUMN())),INDIRECT(ADDRESS(($AN1461-1)*3+$AO1461+5,$AP1461+7)))&gt;=1,0,INDIRECT(ADDRESS(($AN1461-1)*3+$AO1461+5,$AP1461+7)))))</f>
        <v>0</v>
      </c>
      <c r="AR1461" s="468">
        <f ca="1">COUNTIF(INDIRECT("H"&amp;(ROW()+12*(($AN1461-1)*3+$AO1461)-ROW())/12+5):INDIRECT("S"&amp;(ROW()+12*(($AN1461-1)*3+$AO1461)-ROW())/12+5),AQ1461)</f>
        <v>0</v>
      </c>
      <c r="AS1461" s="476">
        <f ca="1">IF($AP1461=1,IF(INDIRECT(ADDRESS(($AN1461-1)*3+$AO1461+5,$AP1461+20))="",0,INDIRECT(ADDRESS(($AN1461-1)*3+$AO1461+5,$AP1461+20))),IF(INDIRECT(ADDRESS(($AN1461-1)*3+$AO1461+5,$AP1461+20))="",0,IF(COUNTIF(INDIRECT(ADDRESS(($AN1461-1)*36+($AO1461-1)*12+6,COLUMN())):INDIRECT(ADDRESS(($AN1461-1)*36+($AO1461-1)*12+$AP1461+4,COLUMN())),INDIRECT(ADDRESS(($AN1461-1)*3+$AO1461+5,$AP1461+20)))&gt;=1,0,INDIRECT(ADDRESS(($AN1461-1)*3+$AO1461+5,$AP1461+20)))))</f>
        <v>0</v>
      </c>
      <c r="AT1461" s="468">
        <f ca="1">COUNTIF(INDIRECT("U"&amp;(ROW()+12*(($AN1461-1)*3+$AO1461)-ROW())/12+5):INDIRECT("AF"&amp;(ROW()+12*(($AN1461-1)*3+$AO1461)-ROW())/12+5),AS1461)</f>
        <v>0</v>
      </c>
      <c r="AU1461" s="468">
        <f ca="1">IF(AND(AQ1461+AS1461&gt;0,AR1461+AT1461&gt;0),COUNTIF(AU$6:AU1460,"&gt;0")+1,0)</f>
        <v>0</v>
      </c>
    </row>
    <row r="1462" spans="40:47" x14ac:dyDescent="0.15">
      <c r="AN1462" s="468">
        <v>41</v>
      </c>
      <c r="AO1462" s="468">
        <v>2</v>
      </c>
      <c r="AP1462" s="468">
        <v>5</v>
      </c>
      <c r="AQ1462" s="476">
        <f ca="1">IF($AP1462=1,IF(INDIRECT(ADDRESS(($AN1462-1)*3+$AO1462+5,$AP1462+7))="",0,INDIRECT(ADDRESS(($AN1462-1)*3+$AO1462+5,$AP1462+7))),IF(INDIRECT(ADDRESS(($AN1462-1)*3+$AO1462+5,$AP1462+7))="",0,IF(COUNTIF(INDIRECT(ADDRESS(($AN1462-1)*36+($AO1462-1)*12+6,COLUMN())):INDIRECT(ADDRESS(($AN1462-1)*36+($AO1462-1)*12+$AP1462+4,COLUMN())),INDIRECT(ADDRESS(($AN1462-1)*3+$AO1462+5,$AP1462+7)))&gt;=1,0,INDIRECT(ADDRESS(($AN1462-1)*3+$AO1462+5,$AP1462+7)))))</f>
        <v>0</v>
      </c>
      <c r="AR1462" s="468">
        <f ca="1">COUNTIF(INDIRECT("H"&amp;(ROW()+12*(($AN1462-1)*3+$AO1462)-ROW())/12+5):INDIRECT("S"&amp;(ROW()+12*(($AN1462-1)*3+$AO1462)-ROW())/12+5),AQ1462)</f>
        <v>0</v>
      </c>
      <c r="AS1462" s="476">
        <f ca="1">IF($AP1462=1,IF(INDIRECT(ADDRESS(($AN1462-1)*3+$AO1462+5,$AP1462+20))="",0,INDIRECT(ADDRESS(($AN1462-1)*3+$AO1462+5,$AP1462+20))),IF(INDIRECT(ADDRESS(($AN1462-1)*3+$AO1462+5,$AP1462+20))="",0,IF(COUNTIF(INDIRECT(ADDRESS(($AN1462-1)*36+($AO1462-1)*12+6,COLUMN())):INDIRECT(ADDRESS(($AN1462-1)*36+($AO1462-1)*12+$AP1462+4,COLUMN())),INDIRECT(ADDRESS(($AN1462-1)*3+$AO1462+5,$AP1462+20)))&gt;=1,0,INDIRECT(ADDRESS(($AN1462-1)*3+$AO1462+5,$AP1462+20)))))</f>
        <v>0</v>
      </c>
      <c r="AT1462" s="468">
        <f ca="1">COUNTIF(INDIRECT("U"&amp;(ROW()+12*(($AN1462-1)*3+$AO1462)-ROW())/12+5):INDIRECT("AF"&amp;(ROW()+12*(($AN1462-1)*3+$AO1462)-ROW())/12+5),AS1462)</f>
        <v>0</v>
      </c>
      <c r="AU1462" s="468">
        <f ca="1">IF(AND(AQ1462+AS1462&gt;0,AR1462+AT1462&gt;0),COUNTIF(AU$6:AU1461,"&gt;0")+1,0)</f>
        <v>0</v>
      </c>
    </row>
    <row r="1463" spans="40:47" x14ac:dyDescent="0.15">
      <c r="AN1463" s="468">
        <v>41</v>
      </c>
      <c r="AO1463" s="468">
        <v>2</v>
      </c>
      <c r="AP1463" s="468">
        <v>6</v>
      </c>
      <c r="AQ1463" s="476">
        <f ca="1">IF($AP1463=1,IF(INDIRECT(ADDRESS(($AN1463-1)*3+$AO1463+5,$AP1463+7))="",0,INDIRECT(ADDRESS(($AN1463-1)*3+$AO1463+5,$AP1463+7))),IF(INDIRECT(ADDRESS(($AN1463-1)*3+$AO1463+5,$AP1463+7))="",0,IF(COUNTIF(INDIRECT(ADDRESS(($AN1463-1)*36+($AO1463-1)*12+6,COLUMN())):INDIRECT(ADDRESS(($AN1463-1)*36+($AO1463-1)*12+$AP1463+4,COLUMN())),INDIRECT(ADDRESS(($AN1463-1)*3+$AO1463+5,$AP1463+7)))&gt;=1,0,INDIRECT(ADDRESS(($AN1463-1)*3+$AO1463+5,$AP1463+7)))))</f>
        <v>0</v>
      </c>
      <c r="AR1463" s="468">
        <f ca="1">COUNTIF(INDIRECT("H"&amp;(ROW()+12*(($AN1463-1)*3+$AO1463)-ROW())/12+5):INDIRECT("S"&amp;(ROW()+12*(($AN1463-1)*3+$AO1463)-ROW())/12+5),AQ1463)</f>
        <v>0</v>
      </c>
      <c r="AS1463" s="476">
        <f ca="1">IF($AP1463=1,IF(INDIRECT(ADDRESS(($AN1463-1)*3+$AO1463+5,$AP1463+20))="",0,INDIRECT(ADDRESS(($AN1463-1)*3+$AO1463+5,$AP1463+20))),IF(INDIRECT(ADDRESS(($AN1463-1)*3+$AO1463+5,$AP1463+20))="",0,IF(COUNTIF(INDIRECT(ADDRESS(($AN1463-1)*36+($AO1463-1)*12+6,COLUMN())):INDIRECT(ADDRESS(($AN1463-1)*36+($AO1463-1)*12+$AP1463+4,COLUMN())),INDIRECT(ADDRESS(($AN1463-1)*3+$AO1463+5,$AP1463+20)))&gt;=1,0,INDIRECT(ADDRESS(($AN1463-1)*3+$AO1463+5,$AP1463+20)))))</f>
        <v>0</v>
      </c>
      <c r="AT1463" s="468">
        <f ca="1">COUNTIF(INDIRECT("U"&amp;(ROW()+12*(($AN1463-1)*3+$AO1463)-ROW())/12+5):INDIRECT("AF"&amp;(ROW()+12*(($AN1463-1)*3+$AO1463)-ROW())/12+5),AS1463)</f>
        <v>0</v>
      </c>
      <c r="AU1463" s="468">
        <f ca="1">IF(AND(AQ1463+AS1463&gt;0,AR1463+AT1463&gt;0),COUNTIF(AU$6:AU1462,"&gt;0")+1,0)</f>
        <v>0</v>
      </c>
    </row>
    <row r="1464" spans="40:47" x14ac:dyDescent="0.15">
      <c r="AN1464" s="468">
        <v>41</v>
      </c>
      <c r="AO1464" s="468">
        <v>2</v>
      </c>
      <c r="AP1464" s="468">
        <v>7</v>
      </c>
      <c r="AQ1464" s="476">
        <f ca="1">IF($AP1464=1,IF(INDIRECT(ADDRESS(($AN1464-1)*3+$AO1464+5,$AP1464+7))="",0,INDIRECT(ADDRESS(($AN1464-1)*3+$AO1464+5,$AP1464+7))),IF(INDIRECT(ADDRESS(($AN1464-1)*3+$AO1464+5,$AP1464+7))="",0,IF(COUNTIF(INDIRECT(ADDRESS(($AN1464-1)*36+($AO1464-1)*12+6,COLUMN())):INDIRECT(ADDRESS(($AN1464-1)*36+($AO1464-1)*12+$AP1464+4,COLUMN())),INDIRECT(ADDRESS(($AN1464-1)*3+$AO1464+5,$AP1464+7)))&gt;=1,0,INDIRECT(ADDRESS(($AN1464-1)*3+$AO1464+5,$AP1464+7)))))</f>
        <v>0</v>
      </c>
      <c r="AR1464" s="468">
        <f ca="1">COUNTIF(INDIRECT("H"&amp;(ROW()+12*(($AN1464-1)*3+$AO1464)-ROW())/12+5):INDIRECT("S"&amp;(ROW()+12*(($AN1464-1)*3+$AO1464)-ROW())/12+5),AQ1464)</f>
        <v>0</v>
      </c>
      <c r="AS1464" s="476">
        <f ca="1">IF($AP1464=1,IF(INDIRECT(ADDRESS(($AN1464-1)*3+$AO1464+5,$AP1464+20))="",0,INDIRECT(ADDRESS(($AN1464-1)*3+$AO1464+5,$AP1464+20))),IF(INDIRECT(ADDRESS(($AN1464-1)*3+$AO1464+5,$AP1464+20))="",0,IF(COUNTIF(INDIRECT(ADDRESS(($AN1464-1)*36+($AO1464-1)*12+6,COLUMN())):INDIRECT(ADDRESS(($AN1464-1)*36+($AO1464-1)*12+$AP1464+4,COLUMN())),INDIRECT(ADDRESS(($AN1464-1)*3+$AO1464+5,$AP1464+20)))&gt;=1,0,INDIRECT(ADDRESS(($AN1464-1)*3+$AO1464+5,$AP1464+20)))))</f>
        <v>0</v>
      </c>
      <c r="AT1464" s="468">
        <f ca="1">COUNTIF(INDIRECT("U"&amp;(ROW()+12*(($AN1464-1)*3+$AO1464)-ROW())/12+5):INDIRECT("AF"&amp;(ROW()+12*(($AN1464-1)*3+$AO1464)-ROW())/12+5),AS1464)</f>
        <v>0</v>
      </c>
      <c r="AU1464" s="468">
        <f ca="1">IF(AND(AQ1464+AS1464&gt;0,AR1464+AT1464&gt;0),COUNTIF(AU$6:AU1463,"&gt;0")+1,0)</f>
        <v>0</v>
      </c>
    </row>
    <row r="1465" spans="40:47" x14ac:dyDescent="0.15">
      <c r="AN1465" s="468">
        <v>41</v>
      </c>
      <c r="AO1465" s="468">
        <v>2</v>
      </c>
      <c r="AP1465" s="468">
        <v>8</v>
      </c>
      <c r="AQ1465" s="476">
        <f ca="1">IF($AP1465=1,IF(INDIRECT(ADDRESS(($AN1465-1)*3+$AO1465+5,$AP1465+7))="",0,INDIRECT(ADDRESS(($AN1465-1)*3+$AO1465+5,$AP1465+7))),IF(INDIRECT(ADDRESS(($AN1465-1)*3+$AO1465+5,$AP1465+7))="",0,IF(COUNTIF(INDIRECT(ADDRESS(($AN1465-1)*36+($AO1465-1)*12+6,COLUMN())):INDIRECT(ADDRESS(($AN1465-1)*36+($AO1465-1)*12+$AP1465+4,COLUMN())),INDIRECT(ADDRESS(($AN1465-1)*3+$AO1465+5,$AP1465+7)))&gt;=1,0,INDIRECT(ADDRESS(($AN1465-1)*3+$AO1465+5,$AP1465+7)))))</f>
        <v>0</v>
      </c>
      <c r="AR1465" s="468">
        <f ca="1">COUNTIF(INDIRECT("H"&amp;(ROW()+12*(($AN1465-1)*3+$AO1465)-ROW())/12+5):INDIRECT("S"&amp;(ROW()+12*(($AN1465-1)*3+$AO1465)-ROW())/12+5),AQ1465)</f>
        <v>0</v>
      </c>
      <c r="AS1465" s="476">
        <f ca="1">IF($AP1465=1,IF(INDIRECT(ADDRESS(($AN1465-1)*3+$AO1465+5,$AP1465+20))="",0,INDIRECT(ADDRESS(($AN1465-1)*3+$AO1465+5,$AP1465+20))),IF(INDIRECT(ADDRESS(($AN1465-1)*3+$AO1465+5,$AP1465+20))="",0,IF(COUNTIF(INDIRECT(ADDRESS(($AN1465-1)*36+($AO1465-1)*12+6,COLUMN())):INDIRECT(ADDRESS(($AN1465-1)*36+($AO1465-1)*12+$AP1465+4,COLUMN())),INDIRECT(ADDRESS(($AN1465-1)*3+$AO1465+5,$AP1465+20)))&gt;=1,0,INDIRECT(ADDRESS(($AN1465-1)*3+$AO1465+5,$AP1465+20)))))</f>
        <v>0</v>
      </c>
      <c r="AT1465" s="468">
        <f ca="1">COUNTIF(INDIRECT("U"&amp;(ROW()+12*(($AN1465-1)*3+$AO1465)-ROW())/12+5):INDIRECT("AF"&amp;(ROW()+12*(($AN1465-1)*3+$AO1465)-ROW())/12+5),AS1465)</f>
        <v>0</v>
      </c>
      <c r="AU1465" s="468">
        <f ca="1">IF(AND(AQ1465+AS1465&gt;0,AR1465+AT1465&gt;0),COUNTIF(AU$6:AU1464,"&gt;0")+1,0)</f>
        <v>0</v>
      </c>
    </row>
    <row r="1466" spans="40:47" x14ac:dyDescent="0.15">
      <c r="AN1466" s="468">
        <v>41</v>
      </c>
      <c r="AO1466" s="468">
        <v>2</v>
      </c>
      <c r="AP1466" s="468">
        <v>9</v>
      </c>
      <c r="AQ1466" s="476">
        <f ca="1">IF($AP1466=1,IF(INDIRECT(ADDRESS(($AN1466-1)*3+$AO1466+5,$AP1466+7))="",0,INDIRECT(ADDRESS(($AN1466-1)*3+$AO1466+5,$AP1466+7))),IF(INDIRECT(ADDRESS(($AN1466-1)*3+$AO1466+5,$AP1466+7))="",0,IF(COUNTIF(INDIRECT(ADDRESS(($AN1466-1)*36+($AO1466-1)*12+6,COLUMN())):INDIRECT(ADDRESS(($AN1466-1)*36+($AO1466-1)*12+$AP1466+4,COLUMN())),INDIRECT(ADDRESS(($AN1466-1)*3+$AO1466+5,$AP1466+7)))&gt;=1,0,INDIRECT(ADDRESS(($AN1466-1)*3+$AO1466+5,$AP1466+7)))))</f>
        <v>0</v>
      </c>
      <c r="AR1466" s="468">
        <f ca="1">COUNTIF(INDIRECT("H"&amp;(ROW()+12*(($AN1466-1)*3+$AO1466)-ROW())/12+5):INDIRECT("S"&amp;(ROW()+12*(($AN1466-1)*3+$AO1466)-ROW())/12+5),AQ1466)</f>
        <v>0</v>
      </c>
      <c r="AS1466" s="476">
        <f ca="1">IF($AP1466=1,IF(INDIRECT(ADDRESS(($AN1466-1)*3+$AO1466+5,$AP1466+20))="",0,INDIRECT(ADDRESS(($AN1466-1)*3+$AO1466+5,$AP1466+20))),IF(INDIRECT(ADDRESS(($AN1466-1)*3+$AO1466+5,$AP1466+20))="",0,IF(COUNTIF(INDIRECT(ADDRESS(($AN1466-1)*36+($AO1466-1)*12+6,COLUMN())):INDIRECT(ADDRESS(($AN1466-1)*36+($AO1466-1)*12+$AP1466+4,COLUMN())),INDIRECT(ADDRESS(($AN1466-1)*3+$AO1466+5,$AP1466+20)))&gt;=1,0,INDIRECT(ADDRESS(($AN1466-1)*3+$AO1466+5,$AP1466+20)))))</f>
        <v>0</v>
      </c>
      <c r="AT1466" s="468">
        <f ca="1">COUNTIF(INDIRECT("U"&amp;(ROW()+12*(($AN1466-1)*3+$AO1466)-ROW())/12+5):INDIRECT("AF"&amp;(ROW()+12*(($AN1466-1)*3+$AO1466)-ROW())/12+5),AS1466)</f>
        <v>0</v>
      </c>
      <c r="AU1466" s="468">
        <f ca="1">IF(AND(AQ1466+AS1466&gt;0,AR1466+AT1466&gt;0),COUNTIF(AU$6:AU1465,"&gt;0")+1,0)</f>
        <v>0</v>
      </c>
    </row>
    <row r="1467" spans="40:47" x14ac:dyDescent="0.15">
      <c r="AN1467" s="468">
        <v>41</v>
      </c>
      <c r="AO1467" s="468">
        <v>2</v>
      </c>
      <c r="AP1467" s="468">
        <v>10</v>
      </c>
      <c r="AQ1467" s="476">
        <f ca="1">IF($AP1467=1,IF(INDIRECT(ADDRESS(($AN1467-1)*3+$AO1467+5,$AP1467+7))="",0,INDIRECT(ADDRESS(($AN1467-1)*3+$AO1467+5,$AP1467+7))),IF(INDIRECT(ADDRESS(($AN1467-1)*3+$AO1467+5,$AP1467+7))="",0,IF(COUNTIF(INDIRECT(ADDRESS(($AN1467-1)*36+($AO1467-1)*12+6,COLUMN())):INDIRECT(ADDRESS(($AN1467-1)*36+($AO1467-1)*12+$AP1467+4,COLUMN())),INDIRECT(ADDRESS(($AN1467-1)*3+$AO1467+5,$AP1467+7)))&gt;=1,0,INDIRECT(ADDRESS(($AN1467-1)*3+$AO1467+5,$AP1467+7)))))</f>
        <v>0</v>
      </c>
      <c r="AR1467" s="468">
        <f ca="1">COUNTIF(INDIRECT("H"&amp;(ROW()+12*(($AN1467-1)*3+$AO1467)-ROW())/12+5):INDIRECT("S"&amp;(ROW()+12*(($AN1467-1)*3+$AO1467)-ROW())/12+5),AQ1467)</f>
        <v>0</v>
      </c>
      <c r="AS1467" s="476">
        <f ca="1">IF($AP1467=1,IF(INDIRECT(ADDRESS(($AN1467-1)*3+$AO1467+5,$AP1467+20))="",0,INDIRECT(ADDRESS(($AN1467-1)*3+$AO1467+5,$AP1467+20))),IF(INDIRECT(ADDRESS(($AN1467-1)*3+$AO1467+5,$AP1467+20))="",0,IF(COUNTIF(INDIRECT(ADDRESS(($AN1467-1)*36+($AO1467-1)*12+6,COLUMN())):INDIRECT(ADDRESS(($AN1467-1)*36+($AO1467-1)*12+$AP1467+4,COLUMN())),INDIRECT(ADDRESS(($AN1467-1)*3+$AO1467+5,$AP1467+20)))&gt;=1,0,INDIRECT(ADDRESS(($AN1467-1)*3+$AO1467+5,$AP1467+20)))))</f>
        <v>0</v>
      </c>
      <c r="AT1467" s="468">
        <f ca="1">COUNTIF(INDIRECT("U"&amp;(ROW()+12*(($AN1467-1)*3+$AO1467)-ROW())/12+5):INDIRECT("AF"&amp;(ROW()+12*(($AN1467-1)*3+$AO1467)-ROW())/12+5),AS1467)</f>
        <v>0</v>
      </c>
      <c r="AU1467" s="468">
        <f ca="1">IF(AND(AQ1467+AS1467&gt;0,AR1467+AT1467&gt;0),COUNTIF(AU$6:AU1466,"&gt;0")+1,0)</f>
        <v>0</v>
      </c>
    </row>
    <row r="1468" spans="40:47" x14ac:dyDescent="0.15">
      <c r="AN1468" s="468">
        <v>41</v>
      </c>
      <c r="AO1468" s="468">
        <v>2</v>
      </c>
      <c r="AP1468" s="468">
        <v>11</v>
      </c>
      <c r="AQ1468" s="476">
        <f ca="1">IF($AP1468=1,IF(INDIRECT(ADDRESS(($AN1468-1)*3+$AO1468+5,$AP1468+7))="",0,INDIRECT(ADDRESS(($AN1468-1)*3+$AO1468+5,$AP1468+7))),IF(INDIRECT(ADDRESS(($AN1468-1)*3+$AO1468+5,$AP1468+7))="",0,IF(COUNTIF(INDIRECT(ADDRESS(($AN1468-1)*36+($AO1468-1)*12+6,COLUMN())):INDIRECT(ADDRESS(($AN1468-1)*36+($AO1468-1)*12+$AP1468+4,COLUMN())),INDIRECT(ADDRESS(($AN1468-1)*3+$AO1468+5,$AP1468+7)))&gt;=1,0,INDIRECT(ADDRESS(($AN1468-1)*3+$AO1468+5,$AP1468+7)))))</f>
        <v>0</v>
      </c>
      <c r="AR1468" s="468">
        <f ca="1">COUNTIF(INDIRECT("H"&amp;(ROW()+12*(($AN1468-1)*3+$AO1468)-ROW())/12+5):INDIRECT("S"&amp;(ROW()+12*(($AN1468-1)*3+$AO1468)-ROW())/12+5),AQ1468)</f>
        <v>0</v>
      </c>
      <c r="AS1468" s="476">
        <f ca="1">IF($AP1468=1,IF(INDIRECT(ADDRESS(($AN1468-1)*3+$AO1468+5,$AP1468+20))="",0,INDIRECT(ADDRESS(($AN1468-1)*3+$AO1468+5,$AP1468+20))),IF(INDIRECT(ADDRESS(($AN1468-1)*3+$AO1468+5,$AP1468+20))="",0,IF(COUNTIF(INDIRECT(ADDRESS(($AN1468-1)*36+($AO1468-1)*12+6,COLUMN())):INDIRECT(ADDRESS(($AN1468-1)*36+($AO1468-1)*12+$AP1468+4,COLUMN())),INDIRECT(ADDRESS(($AN1468-1)*3+$AO1468+5,$AP1468+20)))&gt;=1,0,INDIRECT(ADDRESS(($AN1468-1)*3+$AO1468+5,$AP1468+20)))))</f>
        <v>0</v>
      </c>
      <c r="AT1468" s="468">
        <f ca="1">COUNTIF(INDIRECT("U"&amp;(ROW()+12*(($AN1468-1)*3+$AO1468)-ROW())/12+5):INDIRECT("AF"&amp;(ROW()+12*(($AN1468-1)*3+$AO1468)-ROW())/12+5),AS1468)</f>
        <v>0</v>
      </c>
      <c r="AU1468" s="468">
        <f ca="1">IF(AND(AQ1468+AS1468&gt;0,AR1468+AT1468&gt;0),COUNTIF(AU$6:AU1467,"&gt;0")+1,0)</f>
        <v>0</v>
      </c>
    </row>
    <row r="1469" spans="40:47" x14ac:dyDescent="0.15">
      <c r="AN1469" s="468">
        <v>41</v>
      </c>
      <c r="AO1469" s="468">
        <v>2</v>
      </c>
      <c r="AP1469" s="468">
        <v>12</v>
      </c>
      <c r="AQ1469" s="476">
        <f ca="1">IF($AP1469=1,IF(INDIRECT(ADDRESS(($AN1469-1)*3+$AO1469+5,$AP1469+7))="",0,INDIRECT(ADDRESS(($AN1469-1)*3+$AO1469+5,$AP1469+7))),IF(INDIRECT(ADDRESS(($AN1469-1)*3+$AO1469+5,$AP1469+7))="",0,IF(COUNTIF(INDIRECT(ADDRESS(($AN1469-1)*36+($AO1469-1)*12+6,COLUMN())):INDIRECT(ADDRESS(($AN1469-1)*36+($AO1469-1)*12+$AP1469+4,COLUMN())),INDIRECT(ADDRESS(($AN1469-1)*3+$AO1469+5,$AP1469+7)))&gt;=1,0,INDIRECT(ADDRESS(($AN1469-1)*3+$AO1469+5,$AP1469+7)))))</f>
        <v>0</v>
      </c>
      <c r="AR1469" s="468">
        <f ca="1">COUNTIF(INDIRECT("H"&amp;(ROW()+12*(($AN1469-1)*3+$AO1469)-ROW())/12+5):INDIRECT("S"&amp;(ROW()+12*(($AN1469-1)*3+$AO1469)-ROW())/12+5),AQ1469)</f>
        <v>0</v>
      </c>
      <c r="AS1469" s="476">
        <f ca="1">IF($AP1469=1,IF(INDIRECT(ADDRESS(($AN1469-1)*3+$AO1469+5,$AP1469+20))="",0,INDIRECT(ADDRESS(($AN1469-1)*3+$AO1469+5,$AP1469+20))),IF(INDIRECT(ADDRESS(($AN1469-1)*3+$AO1469+5,$AP1469+20))="",0,IF(COUNTIF(INDIRECT(ADDRESS(($AN1469-1)*36+($AO1469-1)*12+6,COLUMN())):INDIRECT(ADDRESS(($AN1469-1)*36+($AO1469-1)*12+$AP1469+4,COLUMN())),INDIRECT(ADDRESS(($AN1469-1)*3+$AO1469+5,$AP1469+20)))&gt;=1,0,INDIRECT(ADDRESS(($AN1469-1)*3+$AO1469+5,$AP1469+20)))))</f>
        <v>0</v>
      </c>
      <c r="AT1469" s="468">
        <f ca="1">COUNTIF(INDIRECT("U"&amp;(ROW()+12*(($AN1469-1)*3+$AO1469)-ROW())/12+5):INDIRECT("AF"&amp;(ROW()+12*(($AN1469-1)*3+$AO1469)-ROW())/12+5),AS1469)</f>
        <v>0</v>
      </c>
      <c r="AU1469" s="468">
        <f ca="1">IF(AND(AQ1469+AS1469&gt;0,AR1469+AT1469&gt;0),COUNTIF(AU$6:AU1468,"&gt;0")+1,0)</f>
        <v>0</v>
      </c>
    </row>
    <row r="1470" spans="40:47" x14ac:dyDescent="0.15">
      <c r="AN1470" s="468">
        <v>41</v>
      </c>
      <c r="AO1470" s="468">
        <v>3</v>
      </c>
      <c r="AP1470" s="468">
        <v>1</v>
      </c>
      <c r="AQ1470" s="476">
        <f ca="1">IF($AP1470=1,IF(INDIRECT(ADDRESS(($AN1470-1)*3+$AO1470+5,$AP1470+7))="",0,INDIRECT(ADDRESS(($AN1470-1)*3+$AO1470+5,$AP1470+7))),IF(INDIRECT(ADDRESS(($AN1470-1)*3+$AO1470+5,$AP1470+7))="",0,IF(COUNTIF(INDIRECT(ADDRESS(($AN1470-1)*36+($AO1470-1)*12+6,COLUMN())):INDIRECT(ADDRESS(($AN1470-1)*36+($AO1470-1)*12+$AP1470+4,COLUMN())),INDIRECT(ADDRESS(($AN1470-1)*3+$AO1470+5,$AP1470+7)))&gt;=1,0,INDIRECT(ADDRESS(($AN1470-1)*3+$AO1470+5,$AP1470+7)))))</f>
        <v>0</v>
      </c>
      <c r="AR1470" s="468">
        <f ca="1">COUNTIF(INDIRECT("H"&amp;(ROW()+12*(($AN1470-1)*3+$AO1470)-ROW())/12+5):INDIRECT("S"&amp;(ROW()+12*(($AN1470-1)*3+$AO1470)-ROW())/12+5),AQ1470)</f>
        <v>0</v>
      </c>
      <c r="AS1470" s="476">
        <f ca="1">IF($AP1470=1,IF(INDIRECT(ADDRESS(($AN1470-1)*3+$AO1470+5,$AP1470+20))="",0,INDIRECT(ADDRESS(($AN1470-1)*3+$AO1470+5,$AP1470+20))),IF(INDIRECT(ADDRESS(($AN1470-1)*3+$AO1470+5,$AP1470+20))="",0,IF(COUNTIF(INDIRECT(ADDRESS(($AN1470-1)*36+($AO1470-1)*12+6,COLUMN())):INDIRECT(ADDRESS(($AN1470-1)*36+($AO1470-1)*12+$AP1470+4,COLUMN())),INDIRECT(ADDRESS(($AN1470-1)*3+$AO1470+5,$AP1470+20)))&gt;=1,0,INDIRECT(ADDRESS(($AN1470-1)*3+$AO1470+5,$AP1470+20)))))</f>
        <v>0</v>
      </c>
      <c r="AT1470" s="468">
        <f ca="1">COUNTIF(INDIRECT("U"&amp;(ROW()+12*(($AN1470-1)*3+$AO1470)-ROW())/12+5):INDIRECT("AF"&amp;(ROW()+12*(($AN1470-1)*3+$AO1470)-ROW())/12+5),AS1470)</f>
        <v>0</v>
      </c>
      <c r="AU1470" s="468">
        <f ca="1">IF(AND(AQ1470+AS1470&gt;0,AR1470+AT1470&gt;0),COUNTIF(AU$6:AU1469,"&gt;0")+1,0)</f>
        <v>0</v>
      </c>
    </row>
    <row r="1471" spans="40:47" x14ac:dyDescent="0.15">
      <c r="AN1471" s="468">
        <v>41</v>
      </c>
      <c r="AO1471" s="468">
        <v>3</v>
      </c>
      <c r="AP1471" s="468">
        <v>2</v>
      </c>
      <c r="AQ1471" s="476">
        <f ca="1">IF($AP1471=1,IF(INDIRECT(ADDRESS(($AN1471-1)*3+$AO1471+5,$AP1471+7))="",0,INDIRECT(ADDRESS(($AN1471-1)*3+$AO1471+5,$AP1471+7))),IF(INDIRECT(ADDRESS(($AN1471-1)*3+$AO1471+5,$AP1471+7))="",0,IF(COUNTIF(INDIRECT(ADDRESS(($AN1471-1)*36+($AO1471-1)*12+6,COLUMN())):INDIRECT(ADDRESS(($AN1471-1)*36+($AO1471-1)*12+$AP1471+4,COLUMN())),INDIRECT(ADDRESS(($AN1471-1)*3+$AO1471+5,$AP1471+7)))&gt;=1,0,INDIRECT(ADDRESS(($AN1471-1)*3+$AO1471+5,$AP1471+7)))))</f>
        <v>0</v>
      </c>
      <c r="AR1471" s="468">
        <f ca="1">COUNTIF(INDIRECT("H"&amp;(ROW()+12*(($AN1471-1)*3+$AO1471)-ROW())/12+5):INDIRECT("S"&amp;(ROW()+12*(($AN1471-1)*3+$AO1471)-ROW())/12+5),AQ1471)</f>
        <v>0</v>
      </c>
      <c r="AS1471" s="476">
        <f ca="1">IF($AP1471=1,IF(INDIRECT(ADDRESS(($AN1471-1)*3+$AO1471+5,$AP1471+20))="",0,INDIRECT(ADDRESS(($AN1471-1)*3+$AO1471+5,$AP1471+20))),IF(INDIRECT(ADDRESS(($AN1471-1)*3+$AO1471+5,$AP1471+20))="",0,IF(COUNTIF(INDIRECT(ADDRESS(($AN1471-1)*36+($AO1471-1)*12+6,COLUMN())):INDIRECT(ADDRESS(($AN1471-1)*36+($AO1471-1)*12+$AP1471+4,COLUMN())),INDIRECT(ADDRESS(($AN1471-1)*3+$AO1471+5,$AP1471+20)))&gt;=1,0,INDIRECT(ADDRESS(($AN1471-1)*3+$AO1471+5,$AP1471+20)))))</f>
        <v>0</v>
      </c>
      <c r="AT1471" s="468">
        <f ca="1">COUNTIF(INDIRECT("U"&amp;(ROW()+12*(($AN1471-1)*3+$AO1471)-ROW())/12+5):INDIRECT("AF"&amp;(ROW()+12*(($AN1471-1)*3+$AO1471)-ROW())/12+5),AS1471)</f>
        <v>0</v>
      </c>
      <c r="AU1471" s="468">
        <f ca="1">IF(AND(AQ1471+AS1471&gt;0,AR1471+AT1471&gt;0),COUNTIF(AU$6:AU1470,"&gt;0")+1,0)</f>
        <v>0</v>
      </c>
    </row>
    <row r="1472" spans="40:47" x14ac:dyDescent="0.15">
      <c r="AN1472" s="468">
        <v>41</v>
      </c>
      <c r="AO1472" s="468">
        <v>3</v>
      </c>
      <c r="AP1472" s="468">
        <v>3</v>
      </c>
      <c r="AQ1472" s="476">
        <f ca="1">IF($AP1472=1,IF(INDIRECT(ADDRESS(($AN1472-1)*3+$AO1472+5,$AP1472+7))="",0,INDIRECT(ADDRESS(($AN1472-1)*3+$AO1472+5,$AP1472+7))),IF(INDIRECT(ADDRESS(($AN1472-1)*3+$AO1472+5,$AP1472+7))="",0,IF(COUNTIF(INDIRECT(ADDRESS(($AN1472-1)*36+($AO1472-1)*12+6,COLUMN())):INDIRECT(ADDRESS(($AN1472-1)*36+($AO1472-1)*12+$AP1472+4,COLUMN())),INDIRECT(ADDRESS(($AN1472-1)*3+$AO1472+5,$AP1472+7)))&gt;=1,0,INDIRECT(ADDRESS(($AN1472-1)*3+$AO1472+5,$AP1472+7)))))</f>
        <v>0</v>
      </c>
      <c r="AR1472" s="468">
        <f ca="1">COUNTIF(INDIRECT("H"&amp;(ROW()+12*(($AN1472-1)*3+$AO1472)-ROW())/12+5):INDIRECT("S"&amp;(ROW()+12*(($AN1472-1)*3+$AO1472)-ROW())/12+5),AQ1472)</f>
        <v>0</v>
      </c>
      <c r="AS1472" s="476">
        <f ca="1">IF($AP1472=1,IF(INDIRECT(ADDRESS(($AN1472-1)*3+$AO1472+5,$AP1472+20))="",0,INDIRECT(ADDRESS(($AN1472-1)*3+$AO1472+5,$AP1472+20))),IF(INDIRECT(ADDRESS(($AN1472-1)*3+$AO1472+5,$AP1472+20))="",0,IF(COUNTIF(INDIRECT(ADDRESS(($AN1472-1)*36+($AO1472-1)*12+6,COLUMN())):INDIRECT(ADDRESS(($AN1472-1)*36+($AO1472-1)*12+$AP1472+4,COLUMN())),INDIRECT(ADDRESS(($AN1472-1)*3+$AO1472+5,$AP1472+20)))&gt;=1,0,INDIRECT(ADDRESS(($AN1472-1)*3+$AO1472+5,$AP1472+20)))))</f>
        <v>0</v>
      </c>
      <c r="AT1472" s="468">
        <f ca="1">COUNTIF(INDIRECT("U"&amp;(ROW()+12*(($AN1472-1)*3+$AO1472)-ROW())/12+5):INDIRECT("AF"&amp;(ROW()+12*(($AN1472-1)*3+$AO1472)-ROW())/12+5),AS1472)</f>
        <v>0</v>
      </c>
      <c r="AU1472" s="468">
        <f ca="1">IF(AND(AQ1472+AS1472&gt;0,AR1472+AT1472&gt;0),COUNTIF(AU$6:AU1471,"&gt;0")+1,0)</f>
        <v>0</v>
      </c>
    </row>
    <row r="1473" spans="40:47" x14ac:dyDescent="0.15">
      <c r="AN1473" s="468">
        <v>41</v>
      </c>
      <c r="AO1473" s="468">
        <v>3</v>
      </c>
      <c r="AP1473" s="468">
        <v>4</v>
      </c>
      <c r="AQ1473" s="476">
        <f ca="1">IF($AP1473=1,IF(INDIRECT(ADDRESS(($AN1473-1)*3+$AO1473+5,$AP1473+7))="",0,INDIRECT(ADDRESS(($AN1473-1)*3+$AO1473+5,$AP1473+7))),IF(INDIRECT(ADDRESS(($AN1473-1)*3+$AO1473+5,$AP1473+7))="",0,IF(COUNTIF(INDIRECT(ADDRESS(($AN1473-1)*36+($AO1473-1)*12+6,COLUMN())):INDIRECT(ADDRESS(($AN1473-1)*36+($AO1473-1)*12+$AP1473+4,COLUMN())),INDIRECT(ADDRESS(($AN1473-1)*3+$AO1473+5,$AP1473+7)))&gt;=1,0,INDIRECT(ADDRESS(($AN1473-1)*3+$AO1473+5,$AP1473+7)))))</f>
        <v>0</v>
      </c>
      <c r="AR1473" s="468">
        <f ca="1">COUNTIF(INDIRECT("H"&amp;(ROW()+12*(($AN1473-1)*3+$AO1473)-ROW())/12+5):INDIRECT("S"&amp;(ROW()+12*(($AN1473-1)*3+$AO1473)-ROW())/12+5),AQ1473)</f>
        <v>0</v>
      </c>
      <c r="AS1473" s="476">
        <f ca="1">IF($AP1473=1,IF(INDIRECT(ADDRESS(($AN1473-1)*3+$AO1473+5,$AP1473+20))="",0,INDIRECT(ADDRESS(($AN1473-1)*3+$AO1473+5,$AP1473+20))),IF(INDIRECT(ADDRESS(($AN1473-1)*3+$AO1473+5,$AP1473+20))="",0,IF(COUNTIF(INDIRECT(ADDRESS(($AN1473-1)*36+($AO1473-1)*12+6,COLUMN())):INDIRECT(ADDRESS(($AN1473-1)*36+($AO1473-1)*12+$AP1473+4,COLUMN())),INDIRECT(ADDRESS(($AN1473-1)*3+$AO1473+5,$AP1473+20)))&gt;=1,0,INDIRECT(ADDRESS(($AN1473-1)*3+$AO1473+5,$AP1473+20)))))</f>
        <v>0</v>
      </c>
      <c r="AT1473" s="468">
        <f ca="1">COUNTIF(INDIRECT("U"&amp;(ROW()+12*(($AN1473-1)*3+$AO1473)-ROW())/12+5):INDIRECT("AF"&amp;(ROW()+12*(($AN1473-1)*3+$AO1473)-ROW())/12+5),AS1473)</f>
        <v>0</v>
      </c>
      <c r="AU1473" s="468">
        <f ca="1">IF(AND(AQ1473+AS1473&gt;0,AR1473+AT1473&gt;0),COUNTIF(AU$6:AU1472,"&gt;0")+1,0)</f>
        <v>0</v>
      </c>
    </row>
    <row r="1474" spans="40:47" x14ac:dyDescent="0.15">
      <c r="AN1474" s="468">
        <v>41</v>
      </c>
      <c r="AO1474" s="468">
        <v>3</v>
      </c>
      <c r="AP1474" s="468">
        <v>5</v>
      </c>
      <c r="AQ1474" s="476">
        <f ca="1">IF($AP1474=1,IF(INDIRECT(ADDRESS(($AN1474-1)*3+$AO1474+5,$AP1474+7))="",0,INDIRECT(ADDRESS(($AN1474-1)*3+$AO1474+5,$AP1474+7))),IF(INDIRECT(ADDRESS(($AN1474-1)*3+$AO1474+5,$AP1474+7))="",0,IF(COUNTIF(INDIRECT(ADDRESS(($AN1474-1)*36+($AO1474-1)*12+6,COLUMN())):INDIRECT(ADDRESS(($AN1474-1)*36+($AO1474-1)*12+$AP1474+4,COLUMN())),INDIRECT(ADDRESS(($AN1474-1)*3+$AO1474+5,$AP1474+7)))&gt;=1,0,INDIRECT(ADDRESS(($AN1474-1)*3+$AO1474+5,$AP1474+7)))))</f>
        <v>0</v>
      </c>
      <c r="AR1474" s="468">
        <f ca="1">COUNTIF(INDIRECT("H"&amp;(ROW()+12*(($AN1474-1)*3+$AO1474)-ROW())/12+5):INDIRECT("S"&amp;(ROW()+12*(($AN1474-1)*3+$AO1474)-ROW())/12+5),AQ1474)</f>
        <v>0</v>
      </c>
      <c r="AS1474" s="476">
        <f ca="1">IF($AP1474=1,IF(INDIRECT(ADDRESS(($AN1474-1)*3+$AO1474+5,$AP1474+20))="",0,INDIRECT(ADDRESS(($AN1474-1)*3+$AO1474+5,$AP1474+20))),IF(INDIRECT(ADDRESS(($AN1474-1)*3+$AO1474+5,$AP1474+20))="",0,IF(COUNTIF(INDIRECT(ADDRESS(($AN1474-1)*36+($AO1474-1)*12+6,COLUMN())):INDIRECT(ADDRESS(($AN1474-1)*36+($AO1474-1)*12+$AP1474+4,COLUMN())),INDIRECT(ADDRESS(($AN1474-1)*3+$AO1474+5,$AP1474+20)))&gt;=1,0,INDIRECT(ADDRESS(($AN1474-1)*3+$AO1474+5,$AP1474+20)))))</f>
        <v>0</v>
      </c>
      <c r="AT1474" s="468">
        <f ca="1">COUNTIF(INDIRECT("U"&amp;(ROW()+12*(($AN1474-1)*3+$AO1474)-ROW())/12+5):INDIRECT("AF"&amp;(ROW()+12*(($AN1474-1)*3+$AO1474)-ROW())/12+5),AS1474)</f>
        <v>0</v>
      </c>
      <c r="AU1474" s="468">
        <f ca="1">IF(AND(AQ1474+AS1474&gt;0,AR1474+AT1474&gt;0),COUNTIF(AU$6:AU1473,"&gt;0")+1,0)</f>
        <v>0</v>
      </c>
    </row>
    <row r="1475" spans="40:47" x14ac:dyDescent="0.15">
      <c r="AN1475" s="468">
        <v>41</v>
      </c>
      <c r="AO1475" s="468">
        <v>3</v>
      </c>
      <c r="AP1475" s="468">
        <v>6</v>
      </c>
      <c r="AQ1475" s="476">
        <f ca="1">IF($AP1475=1,IF(INDIRECT(ADDRESS(($AN1475-1)*3+$AO1475+5,$AP1475+7))="",0,INDIRECT(ADDRESS(($AN1475-1)*3+$AO1475+5,$AP1475+7))),IF(INDIRECT(ADDRESS(($AN1475-1)*3+$AO1475+5,$AP1475+7))="",0,IF(COUNTIF(INDIRECT(ADDRESS(($AN1475-1)*36+($AO1475-1)*12+6,COLUMN())):INDIRECT(ADDRESS(($AN1475-1)*36+($AO1475-1)*12+$AP1475+4,COLUMN())),INDIRECT(ADDRESS(($AN1475-1)*3+$AO1475+5,$AP1475+7)))&gt;=1,0,INDIRECT(ADDRESS(($AN1475-1)*3+$AO1475+5,$AP1475+7)))))</f>
        <v>0</v>
      </c>
      <c r="AR1475" s="468">
        <f ca="1">COUNTIF(INDIRECT("H"&amp;(ROW()+12*(($AN1475-1)*3+$AO1475)-ROW())/12+5):INDIRECT("S"&amp;(ROW()+12*(($AN1475-1)*3+$AO1475)-ROW())/12+5),AQ1475)</f>
        <v>0</v>
      </c>
      <c r="AS1475" s="476">
        <f ca="1">IF($AP1475=1,IF(INDIRECT(ADDRESS(($AN1475-1)*3+$AO1475+5,$AP1475+20))="",0,INDIRECT(ADDRESS(($AN1475-1)*3+$AO1475+5,$AP1475+20))),IF(INDIRECT(ADDRESS(($AN1475-1)*3+$AO1475+5,$AP1475+20))="",0,IF(COUNTIF(INDIRECT(ADDRESS(($AN1475-1)*36+($AO1475-1)*12+6,COLUMN())):INDIRECT(ADDRESS(($AN1475-1)*36+($AO1475-1)*12+$AP1475+4,COLUMN())),INDIRECT(ADDRESS(($AN1475-1)*3+$AO1475+5,$AP1475+20)))&gt;=1,0,INDIRECT(ADDRESS(($AN1475-1)*3+$AO1475+5,$AP1475+20)))))</f>
        <v>0</v>
      </c>
      <c r="AT1475" s="468">
        <f ca="1">COUNTIF(INDIRECT("U"&amp;(ROW()+12*(($AN1475-1)*3+$AO1475)-ROW())/12+5):INDIRECT("AF"&amp;(ROW()+12*(($AN1475-1)*3+$AO1475)-ROW())/12+5),AS1475)</f>
        <v>0</v>
      </c>
      <c r="AU1475" s="468">
        <f ca="1">IF(AND(AQ1475+AS1475&gt;0,AR1475+AT1475&gt;0),COUNTIF(AU$6:AU1474,"&gt;0")+1,0)</f>
        <v>0</v>
      </c>
    </row>
    <row r="1476" spans="40:47" x14ac:dyDescent="0.15">
      <c r="AN1476" s="468">
        <v>41</v>
      </c>
      <c r="AO1476" s="468">
        <v>3</v>
      </c>
      <c r="AP1476" s="468">
        <v>7</v>
      </c>
      <c r="AQ1476" s="476">
        <f ca="1">IF($AP1476=1,IF(INDIRECT(ADDRESS(($AN1476-1)*3+$AO1476+5,$AP1476+7))="",0,INDIRECT(ADDRESS(($AN1476-1)*3+$AO1476+5,$AP1476+7))),IF(INDIRECT(ADDRESS(($AN1476-1)*3+$AO1476+5,$AP1476+7))="",0,IF(COUNTIF(INDIRECT(ADDRESS(($AN1476-1)*36+($AO1476-1)*12+6,COLUMN())):INDIRECT(ADDRESS(($AN1476-1)*36+($AO1476-1)*12+$AP1476+4,COLUMN())),INDIRECT(ADDRESS(($AN1476-1)*3+$AO1476+5,$AP1476+7)))&gt;=1,0,INDIRECT(ADDRESS(($AN1476-1)*3+$AO1476+5,$AP1476+7)))))</f>
        <v>0</v>
      </c>
      <c r="AR1476" s="468">
        <f ca="1">COUNTIF(INDIRECT("H"&amp;(ROW()+12*(($AN1476-1)*3+$AO1476)-ROW())/12+5):INDIRECT("S"&amp;(ROW()+12*(($AN1476-1)*3+$AO1476)-ROW())/12+5),AQ1476)</f>
        <v>0</v>
      </c>
      <c r="AS1476" s="476">
        <f ca="1">IF($AP1476=1,IF(INDIRECT(ADDRESS(($AN1476-1)*3+$AO1476+5,$AP1476+20))="",0,INDIRECT(ADDRESS(($AN1476-1)*3+$AO1476+5,$AP1476+20))),IF(INDIRECT(ADDRESS(($AN1476-1)*3+$AO1476+5,$AP1476+20))="",0,IF(COUNTIF(INDIRECT(ADDRESS(($AN1476-1)*36+($AO1476-1)*12+6,COLUMN())):INDIRECT(ADDRESS(($AN1476-1)*36+($AO1476-1)*12+$AP1476+4,COLUMN())),INDIRECT(ADDRESS(($AN1476-1)*3+$AO1476+5,$AP1476+20)))&gt;=1,0,INDIRECT(ADDRESS(($AN1476-1)*3+$AO1476+5,$AP1476+20)))))</f>
        <v>0</v>
      </c>
      <c r="AT1476" s="468">
        <f ca="1">COUNTIF(INDIRECT("U"&amp;(ROW()+12*(($AN1476-1)*3+$AO1476)-ROW())/12+5):INDIRECT("AF"&amp;(ROW()+12*(($AN1476-1)*3+$AO1476)-ROW())/12+5),AS1476)</f>
        <v>0</v>
      </c>
      <c r="AU1476" s="468">
        <f ca="1">IF(AND(AQ1476+AS1476&gt;0,AR1476+AT1476&gt;0),COUNTIF(AU$6:AU1475,"&gt;0")+1,0)</f>
        <v>0</v>
      </c>
    </row>
    <row r="1477" spans="40:47" x14ac:dyDescent="0.15">
      <c r="AN1477" s="468">
        <v>41</v>
      </c>
      <c r="AO1477" s="468">
        <v>3</v>
      </c>
      <c r="AP1477" s="468">
        <v>8</v>
      </c>
      <c r="AQ1477" s="476">
        <f ca="1">IF($AP1477=1,IF(INDIRECT(ADDRESS(($AN1477-1)*3+$AO1477+5,$AP1477+7))="",0,INDIRECT(ADDRESS(($AN1477-1)*3+$AO1477+5,$AP1477+7))),IF(INDIRECT(ADDRESS(($AN1477-1)*3+$AO1477+5,$AP1477+7))="",0,IF(COUNTIF(INDIRECT(ADDRESS(($AN1477-1)*36+($AO1477-1)*12+6,COLUMN())):INDIRECT(ADDRESS(($AN1477-1)*36+($AO1477-1)*12+$AP1477+4,COLUMN())),INDIRECT(ADDRESS(($AN1477-1)*3+$AO1477+5,$AP1477+7)))&gt;=1,0,INDIRECT(ADDRESS(($AN1477-1)*3+$AO1477+5,$AP1477+7)))))</f>
        <v>0</v>
      </c>
      <c r="AR1477" s="468">
        <f ca="1">COUNTIF(INDIRECT("H"&amp;(ROW()+12*(($AN1477-1)*3+$AO1477)-ROW())/12+5):INDIRECT("S"&amp;(ROW()+12*(($AN1477-1)*3+$AO1477)-ROW())/12+5),AQ1477)</f>
        <v>0</v>
      </c>
      <c r="AS1477" s="476">
        <f ca="1">IF($AP1477=1,IF(INDIRECT(ADDRESS(($AN1477-1)*3+$AO1477+5,$AP1477+20))="",0,INDIRECT(ADDRESS(($AN1477-1)*3+$AO1477+5,$AP1477+20))),IF(INDIRECT(ADDRESS(($AN1477-1)*3+$AO1477+5,$AP1477+20))="",0,IF(COUNTIF(INDIRECT(ADDRESS(($AN1477-1)*36+($AO1477-1)*12+6,COLUMN())):INDIRECT(ADDRESS(($AN1477-1)*36+($AO1477-1)*12+$AP1477+4,COLUMN())),INDIRECT(ADDRESS(($AN1477-1)*3+$AO1477+5,$AP1477+20)))&gt;=1,0,INDIRECT(ADDRESS(($AN1477-1)*3+$AO1477+5,$AP1477+20)))))</f>
        <v>0</v>
      </c>
      <c r="AT1477" s="468">
        <f ca="1">COUNTIF(INDIRECT("U"&amp;(ROW()+12*(($AN1477-1)*3+$AO1477)-ROW())/12+5):INDIRECT("AF"&amp;(ROW()+12*(($AN1477-1)*3+$AO1477)-ROW())/12+5),AS1477)</f>
        <v>0</v>
      </c>
      <c r="AU1477" s="468">
        <f ca="1">IF(AND(AQ1477+AS1477&gt;0,AR1477+AT1477&gt;0),COUNTIF(AU$6:AU1476,"&gt;0")+1,0)</f>
        <v>0</v>
      </c>
    </row>
    <row r="1478" spans="40:47" x14ac:dyDescent="0.15">
      <c r="AN1478" s="468">
        <v>41</v>
      </c>
      <c r="AO1478" s="468">
        <v>3</v>
      </c>
      <c r="AP1478" s="468">
        <v>9</v>
      </c>
      <c r="AQ1478" s="476">
        <f ca="1">IF($AP1478=1,IF(INDIRECT(ADDRESS(($AN1478-1)*3+$AO1478+5,$AP1478+7))="",0,INDIRECT(ADDRESS(($AN1478-1)*3+$AO1478+5,$AP1478+7))),IF(INDIRECT(ADDRESS(($AN1478-1)*3+$AO1478+5,$AP1478+7))="",0,IF(COUNTIF(INDIRECT(ADDRESS(($AN1478-1)*36+($AO1478-1)*12+6,COLUMN())):INDIRECT(ADDRESS(($AN1478-1)*36+($AO1478-1)*12+$AP1478+4,COLUMN())),INDIRECT(ADDRESS(($AN1478-1)*3+$AO1478+5,$AP1478+7)))&gt;=1,0,INDIRECT(ADDRESS(($AN1478-1)*3+$AO1478+5,$AP1478+7)))))</f>
        <v>0</v>
      </c>
      <c r="AR1478" s="468">
        <f ca="1">COUNTIF(INDIRECT("H"&amp;(ROW()+12*(($AN1478-1)*3+$AO1478)-ROW())/12+5):INDIRECT("S"&amp;(ROW()+12*(($AN1478-1)*3+$AO1478)-ROW())/12+5),AQ1478)</f>
        <v>0</v>
      </c>
      <c r="AS1478" s="476">
        <f ca="1">IF($AP1478=1,IF(INDIRECT(ADDRESS(($AN1478-1)*3+$AO1478+5,$AP1478+20))="",0,INDIRECT(ADDRESS(($AN1478-1)*3+$AO1478+5,$AP1478+20))),IF(INDIRECT(ADDRESS(($AN1478-1)*3+$AO1478+5,$AP1478+20))="",0,IF(COUNTIF(INDIRECT(ADDRESS(($AN1478-1)*36+($AO1478-1)*12+6,COLUMN())):INDIRECT(ADDRESS(($AN1478-1)*36+($AO1478-1)*12+$AP1478+4,COLUMN())),INDIRECT(ADDRESS(($AN1478-1)*3+$AO1478+5,$AP1478+20)))&gt;=1,0,INDIRECT(ADDRESS(($AN1478-1)*3+$AO1478+5,$AP1478+20)))))</f>
        <v>0</v>
      </c>
      <c r="AT1478" s="468">
        <f ca="1">COUNTIF(INDIRECT("U"&amp;(ROW()+12*(($AN1478-1)*3+$AO1478)-ROW())/12+5):INDIRECT("AF"&amp;(ROW()+12*(($AN1478-1)*3+$AO1478)-ROW())/12+5),AS1478)</f>
        <v>0</v>
      </c>
      <c r="AU1478" s="468">
        <f ca="1">IF(AND(AQ1478+AS1478&gt;0,AR1478+AT1478&gt;0),COUNTIF(AU$6:AU1477,"&gt;0")+1,0)</f>
        <v>0</v>
      </c>
    </row>
    <row r="1479" spans="40:47" x14ac:dyDescent="0.15">
      <c r="AN1479" s="468">
        <v>41</v>
      </c>
      <c r="AO1479" s="468">
        <v>3</v>
      </c>
      <c r="AP1479" s="468">
        <v>10</v>
      </c>
      <c r="AQ1479" s="476">
        <f ca="1">IF($AP1479=1,IF(INDIRECT(ADDRESS(($AN1479-1)*3+$AO1479+5,$AP1479+7))="",0,INDIRECT(ADDRESS(($AN1479-1)*3+$AO1479+5,$AP1479+7))),IF(INDIRECT(ADDRESS(($AN1479-1)*3+$AO1479+5,$AP1479+7))="",0,IF(COUNTIF(INDIRECT(ADDRESS(($AN1479-1)*36+($AO1479-1)*12+6,COLUMN())):INDIRECT(ADDRESS(($AN1479-1)*36+($AO1479-1)*12+$AP1479+4,COLUMN())),INDIRECT(ADDRESS(($AN1479-1)*3+$AO1479+5,$AP1479+7)))&gt;=1,0,INDIRECT(ADDRESS(($AN1479-1)*3+$AO1479+5,$AP1479+7)))))</f>
        <v>0</v>
      </c>
      <c r="AR1479" s="468">
        <f ca="1">COUNTIF(INDIRECT("H"&amp;(ROW()+12*(($AN1479-1)*3+$AO1479)-ROW())/12+5):INDIRECT("S"&amp;(ROW()+12*(($AN1479-1)*3+$AO1479)-ROW())/12+5),AQ1479)</f>
        <v>0</v>
      </c>
      <c r="AS1479" s="476">
        <f ca="1">IF($AP1479=1,IF(INDIRECT(ADDRESS(($AN1479-1)*3+$AO1479+5,$AP1479+20))="",0,INDIRECT(ADDRESS(($AN1479-1)*3+$AO1479+5,$AP1479+20))),IF(INDIRECT(ADDRESS(($AN1479-1)*3+$AO1479+5,$AP1479+20))="",0,IF(COUNTIF(INDIRECT(ADDRESS(($AN1479-1)*36+($AO1479-1)*12+6,COLUMN())):INDIRECT(ADDRESS(($AN1479-1)*36+($AO1479-1)*12+$AP1479+4,COLUMN())),INDIRECT(ADDRESS(($AN1479-1)*3+$AO1479+5,$AP1479+20)))&gt;=1,0,INDIRECT(ADDRESS(($AN1479-1)*3+$AO1479+5,$AP1479+20)))))</f>
        <v>0</v>
      </c>
      <c r="AT1479" s="468">
        <f ca="1">COUNTIF(INDIRECT("U"&amp;(ROW()+12*(($AN1479-1)*3+$AO1479)-ROW())/12+5):INDIRECT("AF"&amp;(ROW()+12*(($AN1479-1)*3+$AO1479)-ROW())/12+5),AS1479)</f>
        <v>0</v>
      </c>
      <c r="AU1479" s="468">
        <f ca="1">IF(AND(AQ1479+AS1479&gt;0,AR1479+AT1479&gt;0),COUNTIF(AU$6:AU1478,"&gt;0")+1,0)</f>
        <v>0</v>
      </c>
    </row>
    <row r="1480" spans="40:47" x14ac:dyDescent="0.15">
      <c r="AN1480" s="468">
        <v>41</v>
      </c>
      <c r="AO1480" s="468">
        <v>3</v>
      </c>
      <c r="AP1480" s="468">
        <v>11</v>
      </c>
      <c r="AQ1480" s="476">
        <f ca="1">IF($AP1480=1,IF(INDIRECT(ADDRESS(($AN1480-1)*3+$AO1480+5,$AP1480+7))="",0,INDIRECT(ADDRESS(($AN1480-1)*3+$AO1480+5,$AP1480+7))),IF(INDIRECT(ADDRESS(($AN1480-1)*3+$AO1480+5,$AP1480+7))="",0,IF(COUNTIF(INDIRECT(ADDRESS(($AN1480-1)*36+($AO1480-1)*12+6,COLUMN())):INDIRECT(ADDRESS(($AN1480-1)*36+($AO1480-1)*12+$AP1480+4,COLUMN())),INDIRECT(ADDRESS(($AN1480-1)*3+$AO1480+5,$AP1480+7)))&gt;=1,0,INDIRECT(ADDRESS(($AN1480-1)*3+$AO1480+5,$AP1480+7)))))</f>
        <v>0</v>
      </c>
      <c r="AR1480" s="468">
        <f ca="1">COUNTIF(INDIRECT("H"&amp;(ROW()+12*(($AN1480-1)*3+$AO1480)-ROW())/12+5):INDIRECT("S"&amp;(ROW()+12*(($AN1480-1)*3+$AO1480)-ROW())/12+5),AQ1480)</f>
        <v>0</v>
      </c>
      <c r="AS1480" s="476">
        <f ca="1">IF($AP1480=1,IF(INDIRECT(ADDRESS(($AN1480-1)*3+$AO1480+5,$AP1480+20))="",0,INDIRECT(ADDRESS(($AN1480-1)*3+$AO1480+5,$AP1480+20))),IF(INDIRECT(ADDRESS(($AN1480-1)*3+$AO1480+5,$AP1480+20))="",0,IF(COUNTIF(INDIRECT(ADDRESS(($AN1480-1)*36+($AO1480-1)*12+6,COLUMN())):INDIRECT(ADDRESS(($AN1480-1)*36+($AO1480-1)*12+$AP1480+4,COLUMN())),INDIRECT(ADDRESS(($AN1480-1)*3+$AO1480+5,$AP1480+20)))&gt;=1,0,INDIRECT(ADDRESS(($AN1480-1)*3+$AO1480+5,$AP1480+20)))))</f>
        <v>0</v>
      </c>
      <c r="AT1480" s="468">
        <f ca="1">COUNTIF(INDIRECT("U"&amp;(ROW()+12*(($AN1480-1)*3+$AO1480)-ROW())/12+5):INDIRECT("AF"&amp;(ROW()+12*(($AN1480-1)*3+$AO1480)-ROW())/12+5),AS1480)</f>
        <v>0</v>
      </c>
      <c r="AU1480" s="468">
        <f ca="1">IF(AND(AQ1480+AS1480&gt;0,AR1480+AT1480&gt;0),COUNTIF(AU$6:AU1479,"&gt;0")+1,0)</f>
        <v>0</v>
      </c>
    </row>
    <row r="1481" spans="40:47" x14ac:dyDescent="0.15">
      <c r="AN1481" s="468">
        <v>41</v>
      </c>
      <c r="AO1481" s="468">
        <v>3</v>
      </c>
      <c r="AP1481" s="468">
        <v>12</v>
      </c>
      <c r="AQ1481" s="476">
        <f ca="1">IF($AP1481=1,IF(INDIRECT(ADDRESS(($AN1481-1)*3+$AO1481+5,$AP1481+7))="",0,INDIRECT(ADDRESS(($AN1481-1)*3+$AO1481+5,$AP1481+7))),IF(INDIRECT(ADDRESS(($AN1481-1)*3+$AO1481+5,$AP1481+7))="",0,IF(COUNTIF(INDIRECT(ADDRESS(($AN1481-1)*36+($AO1481-1)*12+6,COLUMN())):INDIRECT(ADDRESS(($AN1481-1)*36+($AO1481-1)*12+$AP1481+4,COLUMN())),INDIRECT(ADDRESS(($AN1481-1)*3+$AO1481+5,$AP1481+7)))&gt;=1,0,INDIRECT(ADDRESS(($AN1481-1)*3+$AO1481+5,$AP1481+7)))))</f>
        <v>0</v>
      </c>
      <c r="AR1481" s="468">
        <f ca="1">COUNTIF(INDIRECT("H"&amp;(ROW()+12*(($AN1481-1)*3+$AO1481)-ROW())/12+5):INDIRECT("S"&amp;(ROW()+12*(($AN1481-1)*3+$AO1481)-ROW())/12+5),AQ1481)</f>
        <v>0</v>
      </c>
      <c r="AS1481" s="476">
        <f ca="1">IF($AP1481=1,IF(INDIRECT(ADDRESS(($AN1481-1)*3+$AO1481+5,$AP1481+20))="",0,INDIRECT(ADDRESS(($AN1481-1)*3+$AO1481+5,$AP1481+20))),IF(INDIRECT(ADDRESS(($AN1481-1)*3+$AO1481+5,$AP1481+20))="",0,IF(COUNTIF(INDIRECT(ADDRESS(($AN1481-1)*36+($AO1481-1)*12+6,COLUMN())):INDIRECT(ADDRESS(($AN1481-1)*36+($AO1481-1)*12+$AP1481+4,COLUMN())),INDIRECT(ADDRESS(($AN1481-1)*3+$AO1481+5,$AP1481+20)))&gt;=1,0,INDIRECT(ADDRESS(($AN1481-1)*3+$AO1481+5,$AP1481+20)))))</f>
        <v>0</v>
      </c>
      <c r="AT1481" s="468">
        <f ca="1">COUNTIF(INDIRECT("U"&amp;(ROW()+12*(($AN1481-1)*3+$AO1481)-ROW())/12+5):INDIRECT("AF"&amp;(ROW()+12*(($AN1481-1)*3+$AO1481)-ROW())/12+5),AS1481)</f>
        <v>0</v>
      </c>
      <c r="AU1481" s="468">
        <f ca="1">IF(AND(AQ1481+AS1481&gt;0,AR1481+AT1481&gt;0),COUNTIF(AU$6:AU1480,"&gt;0")+1,0)</f>
        <v>0</v>
      </c>
    </row>
    <row r="1482" spans="40:47" x14ac:dyDescent="0.15">
      <c r="AN1482" s="468">
        <v>42</v>
      </c>
      <c r="AO1482" s="468">
        <v>1</v>
      </c>
      <c r="AP1482" s="468">
        <v>1</v>
      </c>
      <c r="AQ1482" s="476">
        <f ca="1">IF($AP1482=1,IF(INDIRECT(ADDRESS(($AN1482-1)*3+$AO1482+5,$AP1482+7))="",0,INDIRECT(ADDRESS(($AN1482-1)*3+$AO1482+5,$AP1482+7))),IF(INDIRECT(ADDRESS(($AN1482-1)*3+$AO1482+5,$AP1482+7))="",0,IF(COUNTIF(INDIRECT(ADDRESS(($AN1482-1)*36+($AO1482-1)*12+6,COLUMN())):INDIRECT(ADDRESS(($AN1482-1)*36+($AO1482-1)*12+$AP1482+4,COLUMN())),INDIRECT(ADDRESS(($AN1482-1)*3+$AO1482+5,$AP1482+7)))&gt;=1,0,INDIRECT(ADDRESS(($AN1482-1)*3+$AO1482+5,$AP1482+7)))))</f>
        <v>0</v>
      </c>
      <c r="AR1482" s="468">
        <f ca="1">COUNTIF(INDIRECT("H"&amp;(ROW()+12*(($AN1482-1)*3+$AO1482)-ROW())/12+5):INDIRECT("S"&amp;(ROW()+12*(($AN1482-1)*3+$AO1482)-ROW())/12+5),AQ1482)</f>
        <v>0</v>
      </c>
      <c r="AS1482" s="476">
        <f ca="1">IF($AP1482=1,IF(INDIRECT(ADDRESS(($AN1482-1)*3+$AO1482+5,$AP1482+20))="",0,INDIRECT(ADDRESS(($AN1482-1)*3+$AO1482+5,$AP1482+20))),IF(INDIRECT(ADDRESS(($AN1482-1)*3+$AO1482+5,$AP1482+20))="",0,IF(COUNTIF(INDIRECT(ADDRESS(($AN1482-1)*36+($AO1482-1)*12+6,COLUMN())):INDIRECT(ADDRESS(($AN1482-1)*36+($AO1482-1)*12+$AP1482+4,COLUMN())),INDIRECT(ADDRESS(($AN1482-1)*3+$AO1482+5,$AP1482+20)))&gt;=1,0,INDIRECT(ADDRESS(($AN1482-1)*3+$AO1482+5,$AP1482+20)))))</f>
        <v>0</v>
      </c>
      <c r="AT1482" s="468">
        <f ca="1">COUNTIF(INDIRECT("U"&amp;(ROW()+12*(($AN1482-1)*3+$AO1482)-ROW())/12+5):INDIRECT("AF"&amp;(ROW()+12*(($AN1482-1)*3+$AO1482)-ROW())/12+5),AS1482)</f>
        <v>0</v>
      </c>
      <c r="AU1482" s="468">
        <f ca="1">IF(AND(AQ1482+AS1482&gt;0,AR1482+AT1482&gt;0),COUNTIF(AU$6:AU1481,"&gt;0")+1,0)</f>
        <v>0</v>
      </c>
    </row>
    <row r="1483" spans="40:47" x14ac:dyDescent="0.15">
      <c r="AN1483" s="468">
        <v>42</v>
      </c>
      <c r="AO1483" s="468">
        <v>1</v>
      </c>
      <c r="AP1483" s="468">
        <v>2</v>
      </c>
      <c r="AQ1483" s="476">
        <f ca="1">IF($AP1483=1,IF(INDIRECT(ADDRESS(($AN1483-1)*3+$AO1483+5,$AP1483+7))="",0,INDIRECT(ADDRESS(($AN1483-1)*3+$AO1483+5,$AP1483+7))),IF(INDIRECT(ADDRESS(($AN1483-1)*3+$AO1483+5,$AP1483+7))="",0,IF(COUNTIF(INDIRECT(ADDRESS(($AN1483-1)*36+($AO1483-1)*12+6,COLUMN())):INDIRECT(ADDRESS(($AN1483-1)*36+($AO1483-1)*12+$AP1483+4,COLUMN())),INDIRECT(ADDRESS(($AN1483-1)*3+$AO1483+5,$AP1483+7)))&gt;=1,0,INDIRECT(ADDRESS(($AN1483-1)*3+$AO1483+5,$AP1483+7)))))</f>
        <v>0</v>
      </c>
      <c r="AR1483" s="468">
        <f ca="1">COUNTIF(INDIRECT("H"&amp;(ROW()+12*(($AN1483-1)*3+$AO1483)-ROW())/12+5):INDIRECT("S"&amp;(ROW()+12*(($AN1483-1)*3+$AO1483)-ROW())/12+5),AQ1483)</f>
        <v>0</v>
      </c>
      <c r="AS1483" s="476">
        <f ca="1">IF($AP1483=1,IF(INDIRECT(ADDRESS(($AN1483-1)*3+$AO1483+5,$AP1483+20))="",0,INDIRECT(ADDRESS(($AN1483-1)*3+$AO1483+5,$AP1483+20))),IF(INDIRECT(ADDRESS(($AN1483-1)*3+$AO1483+5,$AP1483+20))="",0,IF(COUNTIF(INDIRECT(ADDRESS(($AN1483-1)*36+($AO1483-1)*12+6,COLUMN())):INDIRECT(ADDRESS(($AN1483-1)*36+($AO1483-1)*12+$AP1483+4,COLUMN())),INDIRECT(ADDRESS(($AN1483-1)*3+$AO1483+5,$AP1483+20)))&gt;=1,0,INDIRECT(ADDRESS(($AN1483-1)*3+$AO1483+5,$AP1483+20)))))</f>
        <v>0</v>
      </c>
      <c r="AT1483" s="468">
        <f ca="1">COUNTIF(INDIRECT("U"&amp;(ROW()+12*(($AN1483-1)*3+$AO1483)-ROW())/12+5):INDIRECT("AF"&amp;(ROW()+12*(($AN1483-1)*3+$AO1483)-ROW())/12+5),AS1483)</f>
        <v>0</v>
      </c>
      <c r="AU1483" s="468">
        <f ca="1">IF(AND(AQ1483+AS1483&gt;0,AR1483+AT1483&gt;0),COUNTIF(AU$6:AU1482,"&gt;0")+1,0)</f>
        <v>0</v>
      </c>
    </row>
    <row r="1484" spans="40:47" x14ac:dyDescent="0.15">
      <c r="AN1484" s="468">
        <v>42</v>
      </c>
      <c r="AO1484" s="468">
        <v>1</v>
      </c>
      <c r="AP1484" s="468">
        <v>3</v>
      </c>
      <c r="AQ1484" s="476">
        <f ca="1">IF($AP1484=1,IF(INDIRECT(ADDRESS(($AN1484-1)*3+$AO1484+5,$AP1484+7))="",0,INDIRECT(ADDRESS(($AN1484-1)*3+$AO1484+5,$AP1484+7))),IF(INDIRECT(ADDRESS(($AN1484-1)*3+$AO1484+5,$AP1484+7))="",0,IF(COUNTIF(INDIRECT(ADDRESS(($AN1484-1)*36+($AO1484-1)*12+6,COLUMN())):INDIRECT(ADDRESS(($AN1484-1)*36+($AO1484-1)*12+$AP1484+4,COLUMN())),INDIRECT(ADDRESS(($AN1484-1)*3+$AO1484+5,$AP1484+7)))&gt;=1,0,INDIRECT(ADDRESS(($AN1484-1)*3+$AO1484+5,$AP1484+7)))))</f>
        <v>0</v>
      </c>
      <c r="AR1484" s="468">
        <f ca="1">COUNTIF(INDIRECT("H"&amp;(ROW()+12*(($AN1484-1)*3+$AO1484)-ROW())/12+5):INDIRECT("S"&amp;(ROW()+12*(($AN1484-1)*3+$AO1484)-ROW())/12+5),AQ1484)</f>
        <v>0</v>
      </c>
      <c r="AS1484" s="476">
        <f ca="1">IF($AP1484=1,IF(INDIRECT(ADDRESS(($AN1484-1)*3+$AO1484+5,$AP1484+20))="",0,INDIRECT(ADDRESS(($AN1484-1)*3+$AO1484+5,$AP1484+20))),IF(INDIRECT(ADDRESS(($AN1484-1)*3+$AO1484+5,$AP1484+20))="",0,IF(COUNTIF(INDIRECT(ADDRESS(($AN1484-1)*36+($AO1484-1)*12+6,COLUMN())):INDIRECT(ADDRESS(($AN1484-1)*36+($AO1484-1)*12+$AP1484+4,COLUMN())),INDIRECT(ADDRESS(($AN1484-1)*3+$AO1484+5,$AP1484+20)))&gt;=1,0,INDIRECT(ADDRESS(($AN1484-1)*3+$AO1484+5,$AP1484+20)))))</f>
        <v>0</v>
      </c>
      <c r="AT1484" s="468">
        <f ca="1">COUNTIF(INDIRECT("U"&amp;(ROW()+12*(($AN1484-1)*3+$AO1484)-ROW())/12+5):INDIRECT("AF"&amp;(ROW()+12*(($AN1484-1)*3+$AO1484)-ROW())/12+5),AS1484)</f>
        <v>0</v>
      </c>
      <c r="AU1484" s="468">
        <f ca="1">IF(AND(AQ1484+AS1484&gt;0,AR1484+AT1484&gt;0),COUNTIF(AU$6:AU1483,"&gt;0")+1,0)</f>
        <v>0</v>
      </c>
    </row>
    <row r="1485" spans="40:47" x14ac:dyDescent="0.15">
      <c r="AN1485" s="468">
        <v>42</v>
      </c>
      <c r="AO1485" s="468">
        <v>1</v>
      </c>
      <c r="AP1485" s="468">
        <v>4</v>
      </c>
      <c r="AQ1485" s="476">
        <f ca="1">IF($AP1485=1,IF(INDIRECT(ADDRESS(($AN1485-1)*3+$AO1485+5,$AP1485+7))="",0,INDIRECT(ADDRESS(($AN1485-1)*3+$AO1485+5,$AP1485+7))),IF(INDIRECT(ADDRESS(($AN1485-1)*3+$AO1485+5,$AP1485+7))="",0,IF(COUNTIF(INDIRECT(ADDRESS(($AN1485-1)*36+($AO1485-1)*12+6,COLUMN())):INDIRECT(ADDRESS(($AN1485-1)*36+($AO1485-1)*12+$AP1485+4,COLUMN())),INDIRECT(ADDRESS(($AN1485-1)*3+$AO1485+5,$AP1485+7)))&gt;=1,0,INDIRECT(ADDRESS(($AN1485-1)*3+$AO1485+5,$AP1485+7)))))</f>
        <v>0</v>
      </c>
      <c r="AR1485" s="468">
        <f ca="1">COUNTIF(INDIRECT("H"&amp;(ROW()+12*(($AN1485-1)*3+$AO1485)-ROW())/12+5):INDIRECT("S"&amp;(ROW()+12*(($AN1485-1)*3+$AO1485)-ROW())/12+5),AQ1485)</f>
        <v>0</v>
      </c>
      <c r="AS1485" s="476">
        <f ca="1">IF($AP1485=1,IF(INDIRECT(ADDRESS(($AN1485-1)*3+$AO1485+5,$AP1485+20))="",0,INDIRECT(ADDRESS(($AN1485-1)*3+$AO1485+5,$AP1485+20))),IF(INDIRECT(ADDRESS(($AN1485-1)*3+$AO1485+5,$AP1485+20))="",0,IF(COUNTIF(INDIRECT(ADDRESS(($AN1485-1)*36+($AO1485-1)*12+6,COLUMN())):INDIRECT(ADDRESS(($AN1485-1)*36+($AO1485-1)*12+$AP1485+4,COLUMN())),INDIRECT(ADDRESS(($AN1485-1)*3+$AO1485+5,$AP1485+20)))&gt;=1,0,INDIRECT(ADDRESS(($AN1485-1)*3+$AO1485+5,$AP1485+20)))))</f>
        <v>0</v>
      </c>
      <c r="AT1485" s="468">
        <f ca="1">COUNTIF(INDIRECT("U"&amp;(ROW()+12*(($AN1485-1)*3+$AO1485)-ROW())/12+5):INDIRECT("AF"&amp;(ROW()+12*(($AN1485-1)*3+$AO1485)-ROW())/12+5),AS1485)</f>
        <v>0</v>
      </c>
      <c r="AU1485" s="468">
        <f ca="1">IF(AND(AQ1485+AS1485&gt;0,AR1485+AT1485&gt;0),COUNTIF(AU$6:AU1484,"&gt;0")+1,0)</f>
        <v>0</v>
      </c>
    </row>
    <row r="1486" spans="40:47" x14ac:dyDescent="0.15">
      <c r="AN1486" s="468">
        <v>42</v>
      </c>
      <c r="AO1486" s="468">
        <v>1</v>
      </c>
      <c r="AP1486" s="468">
        <v>5</v>
      </c>
      <c r="AQ1486" s="476">
        <f ca="1">IF($AP1486=1,IF(INDIRECT(ADDRESS(($AN1486-1)*3+$AO1486+5,$AP1486+7))="",0,INDIRECT(ADDRESS(($AN1486-1)*3+$AO1486+5,$AP1486+7))),IF(INDIRECT(ADDRESS(($AN1486-1)*3+$AO1486+5,$AP1486+7))="",0,IF(COUNTIF(INDIRECT(ADDRESS(($AN1486-1)*36+($AO1486-1)*12+6,COLUMN())):INDIRECT(ADDRESS(($AN1486-1)*36+($AO1486-1)*12+$AP1486+4,COLUMN())),INDIRECT(ADDRESS(($AN1486-1)*3+$AO1486+5,$AP1486+7)))&gt;=1,0,INDIRECT(ADDRESS(($AN1486-1)*3+$AO1486+5,$AP1486+7)))))</f>
        <v>0</v>
      </c>
      <c r="AR1486" s="468">
        <f ca="1">COUNTIF(INDIRECT("H"&amp;(ROW()+12*(($AN1486-1)*3+$AO1486)-ROW())/12+5):INDIRECT("S"&amp;(ROW()+12*(($AN1486-1)*3+$AO1486)-ROW())/12+5),AQ1486)</f>
        <v>0</v>
      </c>
      <c r="AS1486" s="476">
        <f ca="1">IF($AP1486=1,IF(INDIRECT(ADDRESS(($AN1486-1)*3+$AO1486+5,$AP1486+20))="",0,INDIRECT(ADDRESS(($AN1486-1)*3+$AO1486+5,$AP1486+20))),IF(INDIRECT(ADDRESS(($AN1486-1)*3+$AO1486+5,$AP1486+20))="",0,IF(COUNTIF(INDIRECT(ADDRESS(($AN1486-1)*36+($AO1486-1)*12+6,COLUMN())):INDIRECT(ADDRESS(($AN1486-1)*36+($AO1486-1)*12+$AP1486+4,COLUMN())),INDIRECT(ADDRESS(($AN1486-1)*3+$AO1486+5,$AP1486+20)))&gt;=1,0,INDIRECT(ADDRESS(($AN1486-1)*3+$AO1486+5,$AP1486+20)))))</f>
        <v>0</v>
      </c>
      <c r="AT1486" s="468">
        <f ca="1">COUNTIF(INDIRECT("U"&amp;(ROW()+12*(($AN1486-1)*3+$AO1486)-ROW())/12+5):INDIRECT("AF"&amp;(ROW()+12*(($AN1486-1)*3+$AO1486)-ROW())/12+5),AS1486)</f>
        <v>0</v>
      </c>
      <c r="AU1486" s="468">
        <f ca="1">IF(AND(AQ1486+AS1486&gt;0,AR1486+AT1486&gt;0),COUNTIF(AU$6:AU1485,"&gt;0")+1,0)</f>
        <v>0</v>
      </c>
    </row>
    <row r="1487" spans="40:47" x14ac:dyDescent="0.15">
      <c r="AN1487" s="468">
        <v>42</v>
      </c>
      <c r="AO1487" s="468">
        <v>1</v>
      </c>
      <c r="AP1487" s="468">
        <v>6</v>
      </c>
      <c r="AQ1487" s="476">
        <f ca="1">IF($AP1487=1,IF(INDIRECT(ADDRESS(($AN1487-1)*3+$AO1487+5,$AP1487+7))="",0,INDIRECT(ADDRESS(($AN1487-1)*3+$AO1487+5,$AP1487+7))),IF(INDIRECT(ADDRESS(($AN1487-1)*3+$AO1487+5,$AP1487+7))="",0,IF(COUNTIF(INDIRECT(ADDRESS(($AN1487-1)*36+($AO1487-1)*12+6,COLUMN())):INDIRECT(ADDRESS(($AN1487-1)*36+($AO1487-1)*12+$AP1487+4,COLUMN())),INDIRECT(ADDRESS(($AN1487-1)*3+$AO1487+5,$AP1487+7)))&gt;=1,0,INDIRECT(ADDRESS(($AN1487-1)*3+$AO1487+5,$AP1487+7)))))</f>
        <v>0</v>
      </c>
      <c r="AR1487" s="468">
        <f ca="1">COUNTIF(INDIRECT("H"&amp;(ROW()+12*(($AN1487-1)*3+$AO1487)-ROW())/12+5):INDIRECT("S"&amp;(ROW()+12*(($AN1487-1)*3+$AO1487)-ROW())/12+5),AQ1487)</f>
        <v>0</v>
      </c>
      <c r="AS1487" s="476">
        <f ca="1">IF($AP1487=1,IF(INDIRECT(ADDRESS(($AN1487-1)*3+$AO1487+5,$AP1487+20))="",0,INDIRECT(ADDRESS(($AN1487-1)*3+$AO1487+5,$AP1487+20))),IF(INDIRECT(ADDRESS(($AN1487-1)*3+$AO1487+5,$AP1487+20))="",0,IF(COUNTIF(INDIRECT(ADDRESS(($AN1487-1)*36+($AO1487-1)*12+6,COLUMN())):INDIRECT(ADDRESS(($AN1487-1)*36+($AO1487-1)*12+$AP1487+4,COLUMN())),INDIRECT(ADDRESS(($AN1487-1)*3+$AO1487+5,$AP1487+20)))&gt;=1,0,INDIRECT(ADDRESS(($AN1487-1)*3+$AO1487+5,$AP1487+20)))))</f>
        <v>0</v>
      </c>
      <c r="AT1487" s="468">
        <f ca="1">COUNTIF(INDIRECT("U"&amp;(ROW()+12*(($AN1487-1)*3+$AO1487)-ROW())/12+5):INDIRECT("AF"&amp;(ROW()+12*(($AN1487-1)*3+$AO1487)-ROW())/12+5),AS1487)</f>
        <v>0</v>
      </c>
      <c r="AU1487" s="468">
        <f ca="1">IF(AND(AQ1487+AS1487&gt;0,AR1487+AT1487&gt;0),COUNTIF(AU$6:AU1486,"&gt;0")+1,0)</f>
        <v>0</v>
      </c>
    </row>
    <row r="1488" spans="40:47" x14ac:dyDescent="0.15">
      <c r="AN1488" s="468">
        <v>42</v>
      </c>
      <c r="AO1488" s="468">
        <v>1</v>
      </c>
      <c r="AP1488" s="468">
        <v>7</v>
      </c>
      <c r="AQ1488" s="476">
        <f ca="1">IF($AP1488=1,IF(INDIRECT(ADDRESS(($AN1488-1)*3+$AO1488+5,$AP1488+7))="",0,INDIRECT(ADDRESS(($AN1488-1)*3+$AO1488+5,$AP1488+7))),IF(INDIRECT(ADDRESS(($AN1488-1)*3+$AO1488+5,$AP1488+7))="",0,IF(COUNTIF(INDIRECT(ADDRESS(($AN1488-1)*36+($AO1488-1)*12+6,COLUMN())):INDIRECT(ADDRESS(($AN1488-1)*36+($AO1488-1)*12+$AP1488+4,COLUMN())),INDIRECT(ADDRESS(($AN1488-1)*3+$AO1488+5,$AP1488+7)))&gt;=1,0,INDIRECT(ADDRESS(($AN1488-1)*3+$AO1488+5,$AP1488+7)))))</f>
        <v>0</v>
      </c>
      <c r="AR1488" s="468">
        <f ca="1">COUNTIF(INDIRECT("H"&amp;(ROW()+12*(($AN1488-1)*3+$AO1488)-ROW())/12+5):INDIRECT("S"&amp;(ROW()+12*(($AN1488-1)*3+$AO1488)-ROW())/12+5),AQ1488)</f>
        <v>0</v>
      </c>
      <c r="AS1488" s="476">
        <f ca="1">IF($AP1488=1,IF(INDIRECT(ADDRESS(($AN1488-1)*3+$AO1488+5,$AP1488+20))="",0,INDIRECT(ADDRESS(($AN1488-1)*3+$AO1488+5,$AP1488+20))),IF(INDIRECT(ADDRESS(($AN1488-1)*3+$AO1488+5,$AP1488+20))="",0,IF(COUNTIF(INDIRECT(ADDRESS(($AN1488-1)*36+($AO1488-1)*12+6,COLUMN())):INDIRECT(ADDRESS(($AN1488-1)*36+($AO1488-1)*12+$AP1488+4,COLUMN())),INDIRECT(ADDRESS(($AN1488-1)*3+$AO1488+5,$AP1488+20)))&gt;=1,0,INDIRECT(ADDRESS(($AN1488-1)*3+$AO1488+5,$AP1488+20)))))</f>
        <v>0</v>
      </c>
      <c r="AT1488" s="468">
        <f ca="1">COUNTIF(INDIRECT("U"&amp;(ROW()+12*(($AN1488-1)*3+$AO1488)-ROW())/12+5):INDIRECT("AF"&amp;(ROW()+12*(($AN1488-1)*3+$AO1488)-ROW())/12+5),AS1488)</f>
        <v>0</v>
      </c>
      <c r="AU1488" s="468">
        <f ca="1">IF(AND(AQ1488+AS1488&gt;0,AR1488+AT1488&gt;0),COUNTIF(AU$6:AU1487,"&gt;0")+1,0)</f>
        <v>0</v>
      </c>
    </row>
    <row r="1489" spans="40:47" x14ac:dyDescent="0.15">
      <c r="AN1489" s="468">
        <v>42</v>
      </c>
      <c r="AO1489" s="468">
        <v>1</v>
      </c>
      <c r="AP1489" s="468">
        <v>8</v>
      </c>
      <c r="AQ1489" s="476">
        <f ca="1">IF($AP1489=1,IF(INDIRECT(ADDRESS(($AN1489-1)*3+$AO1489+5,$AP1489+7))="",0,INDIRECT(ADDRESS(($AN1489-1)*3+$AO1489+5,$AP1489+7))),IF(INDIRECT(ADDRESS(($AN1489-1)*3+$AO1489+5,$AP1489+7))="",0,IF(COUNTIF(INDIRECT(ADDRESS(($AN1489-1)*36+($AO1489-1)*12+6,COLUMN())):INDIRECT(ADDRESS(($AN1489-1)*36+($AO1489-1)*12+$AP1489+4,COLUMN())),INDIRECT(ADDRESS(($AN1489-1)*3+$AO1489+5,$AP1489+7)))&gt;=1,0,INDIRECT(ADDRESS(($AN1489-1)*3+$AO1489+5,$AP1489+7)))))</f>
        <v>0</v>
      </c>
      <c r="AR1489" s="468">
        <f ca="1">COUNTIF(INDIRECT("H"&amp;(ROW()+12*(($AN1489-1)*3+$AO1489)-ROW())/12+5):INDIRECT("S"&amp;(ROW()+12*(($AN1489-1)*3+$AO1489)-ROW())/12+5),AQ1489)</f>
        <v>0</v>
      </c>
      <c r="AS1489" s="476">
        <f ca="1">IF($AP1489=1,IF(INDIRECT(ADDRESS(($AN1489-1)*3+$AO1489+5,$AP1489+20))="",0,INDIRECT(ADDRESS(($AN1489-1)*3+$AO1489+5,$AP1489+20))),IF(INDIRECT(ADDRESS(($AN1489-1)*3+$AO1489+5,$AP1489+20))="",0,IF(COUNTIF(INDIRECT(ADDRESS(($AN1489-1)*36+($AO1489-1)*12+6,COLUMN())):INDIRECT(ADDRESS(($AN1489-1)*36+($AO1489-1)*12+$AP1489+4,COLUMN())),INDIRECT(ADDRESS(($AN1489-1)*3+$AO1489+5,$AP1489+20)))&gt;=1,0,INDIRECT(ADDRESS(($AN1489-1)*3+$AO1489+5,$AP1489+20)))))</f>
        <v>0</v>
      </c>
      <c r="AT1489" s="468">
        <f ca="1">COUNTIF(INDIRECT("U"&amp;(ROW()+12*(($AN1489-1)*3+$AO1489)-ROW())/12+5):INDIRECT("AF"&amp;(ROW()+12*(($AN1489-1)*3+$AO1489)-ROW())/12+5),AS1489)</f>
        <v>0</v>
      </c>
      <c r="AU1489" s="468">
        <f ca="1">IF(AND(AQ1489+AS1489&gt;0,AR1489+AT1489&gt;0),COUNTIF(AU$6:AU1488,"&gt;0")+1,0)</f>
        <v>0</v>
      </c>
    </row>
    <row r="1490" spans="40:47" x14ac:dyDescent="0.15">
      <c r="AN1490" s="468">
        <v>42</v>
      </c>
      <c r="AO1490" s="468">
        <v>1</v>
      </c>
      <c r="AP1490" s="468">
        <v>9</v>
      </c>
      <c r="AQ1490" s="476">
        <f ca="1">IF($AP1490=1,IF(INDIRECT(ADDRESS(($AN1490-1)*3+$AO1490+5,$AP1490+7))="",0,INDIRECT(ADDRESS(($AN1490-1)*3+$AO1490+5,$AP1490+7))),IF(INDIRECT(ADDRESS(($AN1490-1)*3+$AO1490+5,$AP1490+7))="",0,IF(COUNTIF(INDIRECT(ADDRESS(($AN1490-1)*36+($AO1490-1)*12+6,COLUMN())):INDIRECT(ADDRESS(($AN1490-1)*36+($AO1490-1)*12+$AP1490+4,COLUMN())),INDIRECT(ADDRESS(($AN1490-1)*3+$AO1490+5,$AP1490+7)))&gt;=1,0,INDIRECT(ADDRESS(($AN1490-1)*3+$AO1490+5,$AP1490+7)))))</f>
        <v>0</v>
      </c>
      <c r="AR1490" s="468">
        <f ca="1">COUNTIF(INDIRECT("H"&amp;(ROW()+12*(($AN1490-1)*3+$AO1490)-ROW())/12+5):INDIRECT("S"&amp;(ROW()+12*(($AN1490-1)*3+$AO1490)-ROW())/12+5),AQ1490)</f>
        <v>0</v>
      </c>
      <c r="AS1490" s="476">
        <f ca="1">IF($AP1490=1,IF(INDIRECT(ADDRESS(($AN1490-1)*3+$AO1490+5,$AP1490+20))="",0,INDIRECT(ADDRESS(($AN1490-1)*3+$AO1490+5,$AP1490+20))),IF(INDIRECT(ADDRESS(($AN1490-1)*3+$AO1490+5,$AP1490+20))="",0,IF(COUNTIF(INDIRECT(ADDRESS(($AN1490-1)*36+($AO1490-1)*12+6,COLUMN())):INDIRECT(ADDRESS(($AN1490-1)*36+($AO1490-1)*12+$AP1490+4,COLUMN())),INDIRECT(ADDRESS(($AN1490-1)*3+$AO1490+5,$AP1490+20)))&gt;=1,0,INDIRECT(ADDRESS(($AN1490-1)*3+$AO1490+5,$AP1490+20)))))</f>
        <v>0</v>
      </c>
      <c r="AT1490" s="468">
        <f ca="1">COUNTIF(INDIRECT("U"&amp;(ROW()+12*(($AN1490-1)*3+$AO1490)-ROW())/12+5):INDIRECT("AF"&amp;(ROW()+12*(($AN1490-1)*3+$AO1490)-ROW())/12+5),AS1490)</f>
        <v>0</v>
      </c>
      <c r="AU1490" s="468">
        <f ca="1">IF(AND(AQ1490+AS1490&gt;0,AR1490+AT1490&gt;0),COUNTIF(AU$6:AU1489,"&gt;0")+1,0)</f>
        <v>0</v>
      </c>
    </row>
    <row r="1491" spans="40:47" x14ac:dyDescent="0.15">
      <c r="AN1491" s="468">
        <v>42</v>
      </c>
      <c r="AO1491" s="468">
        <v>1</v>
      </c>
      <c r="AP1491" s="468">
        <v>10</v>
      </c>
      <c r="AQ1491" s="476">
        <f ca="1">IF($AP1491=1,IF(INDIRECT(ADDRESS(($AN1491-1)*3+$AO1491+5,$AP1491+7))="",0,INDIRECT(ADDRESS(($AN1491-1)*3+$AO1491+5,$AP1491+7))),IF(INDIRECT(ADDRESS(($AN1491-1)*3+$AO1491+5,$AP1491+7))="",0,IF(COUNTIF(INDIRECT(ADDRESS(($AN1491-1)*36+($AO1491-1)*12+6,COLUMN())):INDIRECT(ADDRESS(($AN1491-1)*36+($AO1491-1)*12+$AP1491+4,COLUMN())),INDIRECT(ADDRESS(($AN1491-1)*3+$AO1491+5,$AP1491+7)))&gt;=1,0,INDIRECT(ADDRESS(($AN1491-1)*3+$AO1491+5,$AP1491+7)))))</f>
        <v>0</v>
      </c>
      <c r="AR1491" s="468">
        <f ca="1">COUNTIF(INDIRECT("H"&amp;(ROW()+12*(($AN1491-1)*3+$AO1491)-ROW())/12+5):INDIRECT("S"&amp;(ROW()+12*(($AN1491-1)*3+$AO1491)-ROW())/12+5),AQ1491)</f>
        <v>0</v>
      </c>
      <c r="AS1491" s="476">
        <f ca="1">IF($AP1491=1,IF(INDIRECT(ADDRESS(($AN1491-1)*3+$AO1491+5,$AP1491+20))="",0,INDIRECT(ADDRESS(($AN1491-1)*3+$AO1491+5,$AP1491+20))),IF(INDIRECT(ADDRESS(($AN1491-1)*3+$AO1491+5,$AP1491+20))="",0,IF(COUNTIF(INDIRECT(ADDRESS(($AN1491-1)*36+($AO1491-1)*12+6,COLUMN())):INDIRECT(ADDRESS(($AN1491-1)*36+($AO1491-1)*12+$AP1491+4,COLUMN())),INDIRECT(ADDRESS(($AN1491-1)*3+$AO1491+5,$AP1491+20)))&gt;=1,0,INDIRECT(ADDRESS(($AN1491-1)*3+$AO1491+5,$AP1491+20)))))</f>
        <v>0</v>
      </c>
      <c r="AT1491" s="468">
        <f ca="1">COUNTIF(INDIRECT("U"&amp;(ROW()+12*(($AN1491-1)*3+$AO1491)-ROW())/12+5):INDIRECT("AF"&amp;(ROW()+12*(($AN1491-1)*3+$AO1491)-ROW())/12+5),AS1491)</f>
        <v>0</v>
      </c>
      <c r="AU1491" s="468">
        <f ca="1">IF(AND(AQ1491+AS1491&gt;0,AR1491+AT1491&gt;0),COUNTIF(AU$6:AU1490,"&gt;0")+1,0)</f>
        <v>0</v>
      </c>
    </row>
    <row r="1492" spans="40:47" x14ac:dyDescent="0.15">
      <c r="AN1492" s="468">
        <v>42</v>
      </c>
      <c r="AO1492" s="468">
        <v>1</v>
      </c>
      <c r="AP1492" s="468">
        <v>11</v>
      </c>
      <c r="AQ1492" s="476">
        <f ca="1">IF($AP1492=1,IF(INDIRECT(ADDRESS(($AN1492-1)*3+$AO1492+5,$AP1492+7))="",0,INDIRECT(ADDRESS(($AN1492-1)*3+$AO1492+5,$AP1492+7))),IF(INDIRECT(ADDRESS(($AN1492-1)*3+$AO1492+5,$AP1492+7))="",0,IF(COUNTIF(INDIRECT(ADDRESS(($AN1492-1)*36+($AO1492-1)*12+6,COLUMN())):INDIRECT(ADDRESS(($AN1492-1)*36+($AO1492-1)*12+$AP1492+4,COLUMN())),INDIRECT(ADDRESS(($AN1492-1)*3+$AO1492+5,$AP1492+7)))&gt;=1,0,INDIRECT(ADDRESS(($AN1492-1)*3+$AO1492+5,$AP1492+7)))))</f>
        <v>0</v>
      </c>
      <c r="AR1492" s="468">
        <f ca="1">COUNTIF(INDIRECT("H"&amp;(ROW()+12*(($AN1492-1)*3+$AO1492)-ROW())/12+5):INDIRECT("S"&amp;(ROW()+12*(($AN1492-1)*3+$AO1492)-ROW())/12+5),AQ1492)</f>
        <v>0</v>
      </c>
      <c r="AS1492" s="476">
        <f ca="1">IF($AP1492=1,IF(INDIRECT(ADDRESS(($AN1492-1)*3+$AO1492+5,$AP1492+20))="",0,INDIRECT(ADDRESS(($AN1492-1)*3+$AO1492+5,$AP1492+20))),IF(INDIRECT(ADDRESS(($AN1492-1)*3+$AO1492+5,$AP1492+20))="",0,IF(COUNTIF(INDIRECT(ADDRESS(($AN1492-1)*36+($AO1492-1)*12+6,COLUMN())):INDIRECT(ADDRESS(($AN1492-1)*36+($AO1492-1)*12+$AP1492+4,COLUMN())),INDIRECT(ADDRESS(($AN1492-1)*3+$AO1492+5,$AP1492+20)))&gt;=1,0,INDIRECT(ADDRESS(($AN1492-1)*3+$AO1492+5,$AP1492+20)))))</f>
        <v>0</v>
      </c>
      <c r="AT1492" s="468">
        <f ca="1">COUNTIF(INDIRECT("U"&amp;(ROW()+12*(($AN1492-1)*3+$AO1492)-ROW())/12+5):INDIRECT("AF"&amp;(ROW()+12*(($AN1492-1)*3+$AO1492)-ROW())/12+5),AS1492)</f>
        <v>0</v>
      </c>
      <c r="AU1492" s="468">
        <f ca="1">IF(AND(AQ1492+AS1492&gt;0,AR1492+AT1492&gt;0),COUNTIF(AU$6:AU1491,"&gt;0")+1,0)</f>
        <v>0</v>
      </c>
    </row>
    <row r="1493" spans="40:47" x14ac:dyDescent="0.15">
      <c r="AN1493" s="468">
        <v>42</v>
      </c>
      <c r="AO1493" s="468">
        <v>1</v>
      </c>
      <c r="AP1493" s="468">
        <v>12</v>
      </c>
      <c r="AQ1493" s="476">
        <f ca="1">IF($AP1493=1,IF(INDIRECT(ADDRESS(($AN1493-1)*3+$AO1493+5,$AP1493+7))="",0,INDIRECT(ADDRESS(($AN1493-1)*3+$AO1493+5,$AP1493+7))),IF(INDIRECT(ADDRESS(($AN1493-1)*3+$AO1493+5,$AP1493+7))="",0,IF(COUNTIF(INDIRECT(ADDRESS(($AN1493-1)*36+($AO1493-1)*12+6,COLUMN())):INDIRECT(ADDRESS(($AN1493-1)*36+($AO1493-1)*12+$AP1493+4,COLUMN())),INDIRECT(ADDRESS(($AN1493-1)*3+$AO1493+5,$AP1493+7)))&gt;=1,0,INDIRECT(ADDRESS(($AN1493-1)*3+$AO1493+5,$AP1493+7)))))</f>
        <v>0</v>
      </c>
      <c r="AR1493" s="468">
        <f ca="1">COUNTIF(INDIRECT("H"&amp;(ROW()+12*(($AN1493-1)*3+$AO1493)-ROW())/12+5):INDIRECT("S"&amp;(ROW()+12*(($AN1493-1)*3+$AO1493)-ROW())/12+5),AQ1493)</f>
        <v>0</v>
      </c>
      <c r="AS1493" s="476">
        <f ca="1">IF($AP1493=1,IF(INDIRECT(ADDRESS(($AN1493-1)*3+$AO1493+5,$AP1493+20))="",0,INDIRECT(ADDRESS(($AN1493-1)*3+$AO1493+5,$AP1493+20))),IF(INDIRECT(ADDRESS(($AN1493-1)*3+$AO1493+5,$AP1493+20))="",0,IF(COUNTIF(INDIRECT(ADDRESS(($AN1493-1)*36+($AO1493-1)*12+6,COLUMN())):INDIRECT(ADDRESS(($AN1493-1)*36+($AO1493-1)*12+$AP1493+4,COLUMN())),INDIRECT(ADDRESS(($AN1493-1)*3+$AO1493+5,$AP1493+20)))&gt;=1,0,INDIRECT(ADDRESS(($AN1493-1)*3+$AO1493+5,$AP1493+20)))))</f>
        <v>0</v>
      </c>
      <c r="AT1493" s="468">
        <f ca="1">COUNTIF(INDIRECT("U"&amp;(ROW()+12*(($AN1493-1)*3+$AO1493)-ROW())/12+5):INDIRECT("AF"&amp;(ROW()+12*(($AN1493-1)*3+$AO1493)-ROW())/12+5),AS1493)</f>
        <v>0</v>
      </c>
      <c r="AU1493" s="468">
        <f ca="1">IF(AND(AQ1493+AS1493&gt;0,AR1493+AT1493&gt;0),COUNTIF(AU$6:AU1492,"&gt;0")+1,0)</f>
        <v>0</v>
      </c>
    </row>
    <row r="1494" spans="40:47" x14ac:dyDescent="0.15">
      <c r="AN1494" s="468">
        <v>42</v>
      </c>
      <c r="AO1494" s="468">
        <v>2</v>
      </c>
      <c r="AP1494" s="468">
        <v>1</v>
      </c>
      <c r="AQ1494" s="476">
        <f ca="1">IF($AP1494=1,IF(INDIRECT(ADDRESS(($AN1494-1)*3+$AO1494+5,$AP1494+7))="",0,INDIRECT(ADDRESS(($AN1494-1)*3+$AO1494+5,$AP1494+7))),IF(INDIRECT(ADDRESS(($AN1494-1)*3+$AO1494+5,$AP1494+7))="",0,IF(COUNTIF(INDIRECT(ADDRESS(($AN1494-1)*36+($AO1494-1)*12+6,COLUMN())):INDIRECT(ADDRESS(($AN1494-1)*36+($AO1494-1)*12+$AP1494+4,COLUMN())),INDIRECT(ADDRESS(($AN1494-1)*3+$AO1494+5,$AP1494+7)))&gt;=1,0,INDIRECT(ADDRESS(($AN1494-1)*3+$AO1494+5,$AP1494+7)))))</f>
        <v>0</v>
      </c>
      <c r="AR1494" s="468">
        <f ca="1">COUNTIF(INDIRECT("H"&amp;(ROW()+12*(($AN1494-1)*3+$AO1494)-ROW())/12+5):INDIRECT("S"&amp;(ROW()+12*(($AN1494-1)*3+$AO1494)-ROW())/12+5),AQ1494)</f>
        <v>0</v>
      </c>
      <c r="AS1494" s="476">
        <f ca="1">IF($AP1494=1,IF(INDIRECT(ADDRESS(($AN1494-1)*3+$AO1494+5,$AP1494+20))="",0,INDIRECT(ADDRESS(($AN1494-1)*3+$AO1494+5,$AP1494+20))),IF(INDIRECT(ADDRESS(($AN1494-1)*3+$AO1494+5,$AP1494+20))="",0,IF(COUNTIF(INDIRECT(ADDRESS(($AN1494-1)*36+($AO1494-1)*12+6,COLUMN())):INDIRECT(ADDRESS(($AN1494-1)*36+($AO1494-1)*12+$AP1494+4,COLUMN())),INDIRECT(ADDRESS(($AN1494-1)*3+$AO1494+5,$AP1494+20)))&gt;=1,0,INDIRECT(ADDRESS(($AN1494-1)*3+$AO1494+5,$AP1494+20)))))</f>
        <v>0</v>
      </c>
      <c r="AT1494" s="468">
        <f ca="1">COUNTIF(INDIRECT("U"&amp;(ROW()+12*(($AN1494-1)*3+$AO1494)-ROW())/12+5):INDIRECT("AF"&amp;(ROW()+12*(($AN1494-1)*3+$AO1494)-ROW())/12+5),AS1494)</f>
        <v>0</v>
      </c>
      <c r="AU1494" s="468">
        <f ca="1">IF(AND(AQ1494+AS1494&gt;0,AR1494+AT1494&gt;0),COUNTIF(AU$6:AU1493,"&gt;0")+1,0)</f>
        <v>0</v>
      </c>
    </row>
    <row r="1495" spans="40:47" x14ac:dyDescent="0.15">
      <c r="AN1495" s="468">
        <v>42</v>
      </c>
      <c r="AO1495" s="468">
        <v>2</v>
      </c>
      <c r="AP1495" s="468">
        <v>2</v>
      </c>
      <c r="AQ1495" s="476">
        <f ca="1">IF($AP1495=1,IF(INDIRECT(ADDRESS(($AN1495-1)*3+$AO1495+5,$AP1495+7))="",0,INDIRECT(ADDRESS(($AN1495-1)*3+$AO1495+5,$AP1495+7))),IF(INDIRECT(ADDRESS(($AN1495-1)*3+$AO1495+5,$AP1495+7))="",0,IF(COUNTIF(INDIRECT(ADDRESS(($AN1495-1)*36+($AO1495-1)*12+6,COLUMN())):INDIRECT(ADDRESS(($AN1495-1)*36+($AO1495-1)*12+$AP1495+4,COLUMN())),INDIRECT(ADDRESS(($AN1495-1)*3+$AO1495+5,$AP1495+7)))&gt;=1,0,INDIRECT(ADDRESS(($AN1495-1)*3+$AO1495+5,$AP1495+7)))))</f>
        <v>0</v>
      </c>
      <c r="AR1495" s="468">
        <f ca="1">COUNTIF(INDIRECT("H"&amp;(ROW()+12*(($AN1495-1)*3+$AO1495)-ROW())/12+5):INDIRECT("S"&amp;(ROW()+12*(($AN1495-1)*3+$AO1495)-ROW())/12+5),AQ1495)</f>
        <v>0</v>
      </c>
      <c r="AS1495" s="476">
        <f ca="1">IF($AP1495=1,IF(INDIRECT(ADDRESS(($AN1495-1)*3+$AO1495+5,$AP1495+20))="",0,INDIRECT(ADDRESS(($AN1495-1)*3+$AO1495+5,$AP1495+20))),IF(INDIRECT(ADDRESS(($AN1495-1)*3+$AO1495+5,$AP1495+20))="",0,IF(COUNTIF(INDIRECT(ADDRESS(($AN1495-1)*36+($AO1495-1)*12+6,COLUMN())):INDIRECT(ADDRESS(($AN1495-1)*36+($AO1495-1)*12+$AP1495+4,COLUMN())),INDIRECT(ADDRESS(($AN1495-1)*3+$AO1495+5,$AP1495+20)))&gt;=1,0,INDIRECT(ADDRESS(($AN1495-1)*3+$AO1495+5,$AP1495+20)))))</f>
        <v>0</v>
      </c>
      <c r="AT1495" s="468">
        <f ca="1">COUNTIF(INDIRECT("U"&amp;(ROW()+12*(($AN1495-1)*3+$AO1495)-ROW())/12+5):INDIRECT("AF"&amp;(ROW()+12*(($AN1495-1)*3+$AO1495)-ROW())/12+5),AS1495)</f>
        <v>0</v>
      </c>
      <c r="AU1495" s="468">
        <f ca="1">IF(AND(AQ1495+AS1495&gt;0,AR1495+AT1495&gt;0),COUNTIF(AU$6:AU1494,"&gt;0")+1,0)</f>
        <v>0</v>
      </c>
    </row>
    <row r="1496" spans="40:47" x14ac:dyDescent="0.15">
      <c r="AN1496" s="468">
        <v>42</v>
      </c>
      <c r="AO1496" s="468">
        <v>2</v>
      </c>
      <c r="AP1496" s="468">
        <v>3</v>
      </c>
      <c r="AQ1496" s="476">
        <f ca="1">IF($AP1496=1,IF(INDIRECT(ADDRESS(($AN1496-1)*3+$AO1496+5,$AP1496+7))="",0,INDIRECT(ADDRESS(($AN1496-1)*3+$AO1496+5,$AP1496+7))),IF(INDIRECT(ADDRESS(($AN1496-1)*3+$AO1496+5,$AP1496+7))="",0,IF(COUNTIF(INDIRECT(ADDRESS(($AN1496-1)*36+($AO1496-1)*12+6,COLUMN())):INDIRECT(ADDRESS(($AN1496-1)*36+($AO1496-1)*12+$AP1496+4,COLUMN())),INDIRECT(ADDRESS(($AN1496-1)*3+$AO1496+5,$AP1496+7)))&gt;=1,0,INDIRECT(ADDRESS(($AN1496-1)*3+$AO1496+5,$AP1496+7)))))</f>
        <v>0</v>
      </c>
      <c r="AR1496" s="468">
        <f ca="1">COUNTIF(INDIRECT("H"&amp;(ROW()+12*(($AN1496-1)*3+$AO1496)-ROW())/12+5):INDIRECT("S"&amp;(ROW()+12*(($AN1496-1)*3+$AO1496)-ROW())/12+5),AQ1496)</f>
        <v>0</v>
      </c>
      <c r="AS1496" s="476">
        <f ca="1">IF($AP1496=1,IF(INDIRECT(ADDRESS(($AN1496-1)*3+$AO1496+5,$AP1496+20))="",0,INDIRECT(ADDRESS(($AN1496-1)*3+$AO1496+5,$AP1496+20))),IF(INDIRECT(ADDRESS(($AN1496-1)*3+$AO1496+5,$AP1496+20))="",0,IF(COUNTIF(INDIRECT(ADDRESS(($AN1496-1)*36+($AO1496-1)*12+6,COLUMN())):INDIRECT(ADDRESS(($AN1496-1)*36+($AO1496-1)*12+$AP1496+4,COLUMN())),INDIRECT(ADDRESS(($AN1496-1)*3+$AO1496+5,$AP1496+20)))&gt;=1,0,INDIRECT(ADDRESS(($AN1496-1)*3+$AO1496+5,$AP1496+20)))))</f>
        <v>0</v>
      </c>
      <c r="AT1496" s="468">
        <f ca="1">COUNTIF(INDIRECT("U"&amp;(ROW()+12*(($AN1496-1)*3+$AO1496)-ROW())/12+5):INDIRECT("AF"&amp;(ROW()+12*(($AN1496-1)*3+$AO1496)-ROW())/12+5),AS1496)</f>
        <v>0</v>
      </c>
      <c r="AU1496" s="468">
        <f ca="1">IF(AND(AQ1496+AS1496&gt;0,AR1496+AT1496&gt;0),COUNTIF(AU$6:AU1495,"&gt;0")+1,0)</f>
        <v>0</v>
      </c>
    </row>
    <row r="1497" spans="40:47" x14ac:dyDescent="0.15">
      <c r="AN1497" s="468">
        <v>42</v>
      </c>
      <c r="AO1497" s="468">
        <v>2</v>
      </c>
      <c r="AP1497" s="468">
        <v>4</v>
      </c>
      <c r="AQ1497" s="476">
        <f ca="1">IF($AP1497=1,IF(INDIRECT(ADDRESS(($AN1497-1)*3+$AO1497+5,$AP1497+7))="",0,INDIRECT(ADDRESS(($AN1497-1)*3+$AO1497+5,$AP1497+7))),IF(INDIRECT(ADDRESS(($AN1497-1)*3+$AO1497+5,$AP1497+7))="",0,IF(COUNTIF(INDIRECT(ADDRESS(($AN1497-1)*36+($AO1497-1)*12+6,COLUMN())):INDIRECT(ADDRESS(($AN1497-1)*36+($AO1497-1)*12+$AP1497+4,COLUMN())),INDIRECT(ADDRESS(($AN1497-1)*3+$AO1497+5,$AP1497+7)))&gt;=1,0,INDIRECT(ADDRESS(($AN1497-1)*3+$AO1497+5,$AP1497+7)))))</f>
        <v>0</v>
      </c>
      <c r="AR1497" s="468">
        <f ca="1">COUNTIF(INDIRECT("H"&amp;(ROW()+12*(($AN1497-1)*3+$AO1497)-ROW())/12+5):INDIRECT("S"&amp;(ROW()+12*(($AN1497-1)*3+$AO1497)-ROW())/12+5),AQ1497)</f>
        <v>0</v>
      </c>
      <c r="AS1497" s="476">
        <f ca="1">IF($AP1497=1,IF(INDIRECT(ADDRESS(($AN1497-1)*3+$AO1497+5,$AP1497+20))="",0,INDIRECT(ADDRESS(($AN1497-1)*3+$AO1497+5,$AP1497+20))),IF(INDIRECT(ADDRESS(($AN1497-1)*3+$AO1497+5,$AP1497+20))="",0,IF(COUNTIF(INDIRECT(ADDRESS(($AN1497-1)*36+($AO1497-1)*12+6,COLUMN())):INDIRECT(ADDRESS(($AN1497-1)*36+($AO1497-1)*12+$AP1497+4,COLUMN())),INDIRECT(ADDRESS(($AN1497-1)*3+$AO1497+5,$AP1497+20)))&gt;=1,0,INDIRECT(ADDRESS(($AN1497-1)*3+$AO1497+5,$AP1497+20)))))</f>
        <v>0</v>
      </c>
      <c r="AT1497" s="468">
        <f ca="1">COUNTIF(INDIRECT("U"&amp;(ROW()+12*(($AN1497-1)*3+$AO1497)-ROW())/12+5):INDIRECT("AF"&amp;(ROW()+12*(($AN1497-1)*3+$AO1497)-ROW())/12+5),AS1497)</f>
        <v>0</v>
      </c>
      <c r="AU1497" s="468">
        <f ca="1">IF(AND(AQ1497+AS1497&gt;0,AR1497+AT1497&gt;0),COUNTIF(AU$6:AU1496,"&gt;0")+1,0)</f>
        <v>0</v>
      </c>
    </row>
    <row r="1498" spans="40:47" x14ac:dyDescent="0.15">
      <c r="AN1498" s="468">
        <v>42</v>
      </c>
      <c r="AO1498" s="468">
        <v>2</v>
      </c>
      <c r="AP1498" s="468">
        <v>5</v>
      </c>
      <c r="AQ1498" s="476">
        <f ca="1">IF($AP1498=1,IF(INDIRECT(ADDRESS(($AN1498-1)*3+$AO1498+5,$AP1498+7))="",0,INDIRECT(ADDRESS(($AN1498-1)*3+$AO1498+5,$AP1498+7))),IF(INDIRECT(ADDRESS(($AN1498-1)*3+$AO1498+5,$AP1498+7))="",0,IF(COUNTIF(INDIRECT(ADDRESS(($AN1498-1)*36+($AO1498-1)*12+6,COLUMN())):INDIRECT(ADDRESS(($AN1498-1)*36+($AO1498-1)*12+$AP1498+4,COLUMN())),INDIRECT(ADDRESS(($AN1498-1)*3+$AO1498+5,$AP1498+7)))&gt;=1,0,INDIRECT(ADDRESS(($AN1498-1)*3+$AO1498+5,$AP1498+7)))))</f>
        <v>0</v>
      </c>
      <c r="AR1498" s="468">
        <f ca="1">COUNTIF(INDIRECT("H"&amp;(ROW()+12*(($AN1498-1)*3+$AO1498)-ROW())/12+5):INDIRECT("S"&amp;(ROW()+12*(($AN1498-1)*3+$AO1498)-ROW())/12+5),AQ1498)</f>
        <v>0</v>
      </c>
      <c r="AS1498" s="476">
        <f ca="1">IF($AP1498=1,IF(INDIRECT(ADDRESS(($AN1498-1)*3+$AO1498+5,$AP1498+20))="",0,INDIRECT(ADDRESS(($AN1498-1)*3+$AO1498+5,$AP1498+20))),IF(INDIRECT(ADDRESS(($AN1498-1)*3+$AO1498+5,$AP1498+20))="",0,IF(COUNTIF(INDIRECT(ADDRESS(($AN1498-1)*36+($AO1498-1)*12+6,COLUMN())):INDIRECT(ADDRESS(($AN1498-1)*36+($AO1498-1)*12+$AP1498+4,COLUMN())),INDIRECT(ADDRESS(($AN1498-1)*3+$AO1498+5,$AP1498+20)))&gt;=1,0,INDIRECT(ADDRESS(($AN1498-1)*3+$AO1498+5,$AP1498+20)))))</f>
        <v>0</v>
      </c>
      <c r="AT1498" s="468">
        <f ca="1">COUNTIF(INDIRECT("U"&amp;(ROW()+12*(($AN1498-1)*3+$AO1498)-ROW())/12+5):INDIRECT("AF"&amp;(ROW()+12*(($AN1498-1)*3+$AO1498)-ROW())/12+5),AS1498)</f>
        <v>0</v>
      </c>
      <c r="AU1498" s="468">
        <f ca="1">IF(AND(AQ1498+AS1498&gt;0,AR1498+AT1498&gt;0),COUNTIF(AU$6:AU1497,"&gt;0")+1,0)</f>
        <v>0</v>
      </c>
    </row>
    <row r="1499" spans="40:47" x14ac:dyDescent="0.15">
      <c r="AN1499" s="468">
        <v>42</v>
      </c>
      <c r="AO1499" s="468">
        <v>2</v>
      </c>
      <c r="AP1499" s="468">
        <v>6</v>
      </c>
      <c r="AQ1499" s="476">
        <f ca="1">IF($AP1499=1,IF(INDIRECT(ADDRESS(($AN1499-1)*3+$AO1499+5,$AP1499+7))="",0,INDIRECT(ADDRESS(($AN1499-1)*3+$AO1499+5,$AP1499+7))),IF(INDIRECT(ADDRESS(($AN1499-1)*3+$AO1499+5,$AP1499+7))="",0,IF(COUNTIF(INDIRECT(ADDRESS(($AN1499-1)*36+($AO1499-1)*12+6,COLUMN())):INDIRECT(ADDRESS(($AN1499-1)*36+($AO1499-1)*12+$AP1499+4,COLUMN())),INDIRECT(ADDRESS(($AN1499-1)*3+$AO1499+5,$AP1499+7)))&gt;=1,0,INDIRECT(ADDRESS(($AN1499-1)*3+$AO1499+5,$AP1499+7)))))</f>
        <v>0</v>
      </c>
      <c r="AR1499" s="468">
        <f ca="1">COUNTIF(INDIRECT("H"&amp;(ROW()+12*(($AN1499-1)*3+$AO1499)-ROW())/12+5):INDIRECT("S"&amp;(ROW()+12*(($AN1499-1)*3+$AO1499)-ROW())/12+5),AQ1499)</f>
        <v>0</v>
      </c>
      <c r="AS1499" s="476">
        <f ca="1">IF($AP1499=1,IF(INDIRECT(ADDRESS(($AN1499-1)*3+$AO1499+5,$AP1499+20))="",0,INDIRECT(ADDRESS(($AN1499-1)*3+$AO1499+5,$AP1499+20))),IF(INDIRECT(ADDRESS(($AN1499-1)*3+$AO1499+5,$AP1499+20))="",0,IF(COUNTIF(INDIRECT(ADDRESS(($AN1499-1)*36+($AO1499-1)*12+6,COLUMN())):INDIRECT(ADDRESS(($AN1499-1)*36+($AO1499-1)*12+$AP1499+4,COLUMN())),INDIRECT(ADDRESS(($AN1499-1)*3+$AO1499+5,$AP1499+20)))&gt;=1,0,INDIRECT(ADDRESS(($AN1499-1)*3+$AO1499+5,$AP1499+20)))))</f>
        <v>0</v>
      </c>
      <c r="AT1499" s="468">
        <f ca="1">COUNTIF(INDIRECT("U"&amp;(ROW()+12*(($AN1499-1)*3+$AO1499)-ROW())/12+5):INDIRECT("AF"&amp;(ROW()+12*(($AN1499-1)*3+$AO1499)-ROW())/12+5),AS1499)</f>
        <v>0</v>
      </c>
      <c r="AU1499" s="468">
        <f ca="1">IF(AND(AQ1499+AS1499&gt;0,AR1499+AT1499&gt;0),COUNTIF(AU$6:AU1498,"&gt;0")+1,0)</f>
        <v>0</v>
      </c>
    </row>
    <row r="1500" spans="40:47" x14ac:dyDescent="0.15">
      <c r="AN1500" s="468">
        <v>42</v>
      </c>
      <c r="AO1500" s="468">
        <v>2</v>
      </c>
      <c r="AP1500" s="468">
        <v>7</v>
      </c>
      <c r="AQ1500" s="476">
        <f ca="1">IF($AP1500=1,IF(INDIRECT(ADDRESS(($AN1500-1)*3+$AO1500+5,$AP1500+7))="",0,INDIRECT(ADDRESS(($AN1500-1)*3+$AO1500+5,$AP1500+7))),IF(INDIRECT(ADDRESS(($AN1500-1)*3+$AO1500+5,$AP1500+7))="",0,IF(COUNTIF(INDIRECT(ADDRESS(($AN1500-1)*36+($AO1500-1)*12+6,COLUMN())):INDIRECT(ADDRESS(($AN1500-1)*36+($AO1500-1)*12+$AP1500+4,COLUMN())),INDIRECT(ADDRESS(($AN1500-1)*3+$AO1500+5,$AP1500+7)))&gt;=1,0,INDIRECT(ADDRESS(($AN1500-1)*3+$AO1500+5,$AP1500+7)))))</f>
        <v>0</v>
      </c>
      <c r="AR1500" s="468">
        <f ca="1">COUNTIF(INDIRECT("H"&amp;(ROW()+12*(($AN1500-1)*3+$AO1500)-ROW())/12+5):INDIRECT("S"&amp;(ROW()+12*(($AN1500-1)*3+$AO1500)-ROW())/12+5),AQ1500)</f>
        <v>0</v>
      </c>
      <c r="AS1500" s="476">
        <f ca="1">IF($AP1500=1,IF(INDIRECT(ADDRESS(($AN1500-1)*3+$AO1500+5,$AP1500+20))="",0,INDIRECT(ADDRESS(($AN1500-1)*3+$AO1500+5,$AP1500+20))),IF(INDIRECT(ADDRESS(($AN1500-1)*3+$AO1500+5,$AP1500+20))="",0,IF(COUNTIF(INDIRECT(ADDRESS(($AN1500-1)*36+($AO1500-1)*12+6,COLUMN())):INDIRECT(ADDRESS(($AN1500-1)*36+($AO1500-1)*12+$AP1500+4,COLUMN())),INDIRECT(ADDRESS(($AN1500-1)*3+$AO1500+5,$AP1500+20)))&gt;=1,0,INDIRECT(ADDRESS(($AN1500-1)*3+$AO1500+5,$AP1500+20)))))</f>
        <v>0</v>
      </c>
      <c r="AT1500" s="468">
        <f ca="1">COUNTIF(INDIRECT("U"&amp;(ROW()+12*(($AN1500-1)*3+$AO1500)-ROW())/12+5):INDIRECT("AF"&amp;(ROW()+12*(($AN1500-1)*3+$AO1500)-ROW())/12+5),AS1500)</f>
        <v>0</v>
      </c>
      <c r="AU1500" s="468">
        <f ca="1">IF(AND(AQ1500+AS1500&gt;0,AR1500+AT1500&gt;0),COUNTIF(AU$6:AU1499,"&gt;0")+1,0)</f>
        <v>0</v>
      </c>
    </row>
    <row r="1501" spans="40:47" x14ac:dyDescent="0.15">
      <c r="AN1501" s="468">
        <v>42</v>
      </c>
      <c r="AO1501" s="468">
        <v>2</v>
      </c>
      <c r="AP1501" s="468">
        <v>8</v>
      </c>
      <c r="AQ1501" s="476">
        <f ca="1">IF($AP1501=1,IF(INDIRECT(ADDRESS(($AN1501-1)*3+$AO1501+5,$AP1501+7))="",0,INDIRECT(ADDRESS(($AN1501-1)*3+$AO1501+5,$AP1501+7))),IF(INDIRECT(ADDRESS(($AN1501-1)*3+$AO1501+5,$AP1501+7))="",0,IF(COUNTIF(INDIRECT(ADDRESS(($AN1501-1)*36+($AO1501-1)*12+6,COLUMN())):INDIRECT(ADDRESS(($AN1501-1)*36+($AO1501-1)*12+$AP1501+4,COLUMN())),INDIRECT(ADDRESS(($AN1501-1)*3+$AO1501+5,$AP1501+7)))&gt;=1,0,INDIRECT(ADDRESS(($AN1501-1)*3+$AO1501+5,$AP1501+7)))))</f>
        <v>0</v>
      </c>
      <c r="AR1501" s="468">
        <f ca="1">COUNTIF(INDIRECT("H"&amp;(ROW()+12*(($AN1501-1)*3+$AO1501)-ROW())/12+5):INDIRECT("S"&amp;(ROW()+12*(($AN1501-1)*3+$AO1501)-ROW())/12+5),AQ1501)</f>
        <v>0</v>
      </c>
      <c r="AS1501" s="476">
        <f ca="1">IF($AP1501=1,IF(INDIRECT(ADDRESS(($AN1501-1)*3+$AO1501+5,$AP1501+20))="",0,INDIRECT(ADDRESS(($AN1501-1)*3+$AO1501+5,$AP1501+20))),IF(INDIRECT(ADDRESS(($AN1501-1)*3+$AO1501+5,$AP1501+20))="",0,IF(COUNTIF(INDIRECT(ADDRESS(($AN1501-1)*36+($AO1501-1)*12+6,COLUMN())):INDIRECT(ADDRESS(($AN1501-1)*36+($AO1501-1)*12+$AP1501+4,COLUMN())),INDIRECT(ADDRESS(($AN1501-1)*3+$AO1501+5,$AP1501+20)))&gt;=1,0,INDIRECT(ADDRESS(($AN1501-1)*3+$AO1501+5,$AP1501+20)))))</f>
        <v>0</v>
      </c>
      <c r="AT1501" s="468">
        <f ca="1">COUNTIF(INDIRECT("U"&amp;(ROW()+12*(($AN1501-1)*3+$AO1501)-ROW())/12+5):INDIRECT("AF"&amp;(ROW()+12*(($AN1501-1)*3+$AO1501)-ROW())/12+5),AS1501)</f>
        <v>0</v>
      </c>
      <c r="AU1501" s="468">
        <f ca="1">IF(AND(AQ1501+AS1501&gt;0,AR1501+AT1501&gt;0),COUNTIF(AU$6:AU1500,"&gt;0")+1,0)</f>
        <v>0</v>
      </c>
    </row>
    <row r="1502" spans="40:47" x14ac:dyDescent="0.15">
      <c r="AN1502" s="468">
        <v>42</v>
      </c>
      <c r="AO1502" s="468">
        <v>2</v>
      </c>
      <c r="AP1502" s="468">
        <v>9</v>
      </c>
      <c r="AQ1502" s="476">
        <f ca="1">IF($AP1502=1,IF(INDIRECT(ADDRESS(($AN1502-1)*3+$AO1502+5,$AP1502+7))="",0,INDIRECT(ADDRESS(($AN1502-1)*3+$AO1502+5,$AP1502+7))),IF(INDIRECT(ADDRESS(($AN1502-1)*3+$AO1502+5,$AP1502+7))="",0,IF(COUNTIF(INDIRECT(ADDRESS(($AN1502-1)*36+($AO1502-1)*12+6,COLUMN())):INDIRECT(ADDRESS(($AN1502-1)*36+($AO1502-1)*12+$AP1502+4,COLUMN())),INDIRECT(ADDRESS(($AN1502-1)*3+$AO1502+5,$AP1502+7)))&gt;=1,0,INDIRECT(ADDRESS(($AN1502-1)*3+$AO1502+5,$AP1502+7)))))</f>
        <v>0</v>
      </c>
      <c r="AR1502" s="468">
        <f ca="1">COUNTIF(INDIRECT("H"&amp;(ROW()+12*(($AN1502-1)*3+$AO1502)-ROW())/12+5):INDIRECT("S"&amp;(ROW()+12*(($AN1502-1)*3+$AO1502)-ROW())/12+5),AQ1502)</f>
        <v>0</v>
      </c>
      <c r="AS1502" s="476">
        <f ca="1">IF($AP1502=1,IF(INDIRECT(ADDRESS(($AN1502-1)*3+$AO1502+5,$AP1502+20))="",0,INDIRECT(ADDRESS(($AN1502-1)*3+$AO1502+5,$AP1502+20))),IF(INDIRECT(ADDRESS(($AN1502-1)*3+$AO1502+5,$AP1502+20))="",0,IF(COUNTIF(INDIRECT(ADDRESS(($AN1502-1)*36+($AO1502-1)*12+6,COLUMN())):INDIRECT(ADDRESS(($AN1502-1)*36+($AO1502-1)*12+$AP1502+4,COLUMN())),INDIRECT(ADDRESS(($AN1502-1)*3+$AO1502+5,$AP1502+20)))&gt;=1,0,INDIRECT(ADDRESS(($AN1502-1)*3+$AO1502+5,$AP1502+20)))))</f>
        <v>0</v>
      </c>
      <c r="AT1502" s="468">
        <f ca="1">COUNTIF(INDIRECT("U"&amp;(ROW()+12*(($AN1502-1)*3+$AO1502)-ROW())/12+5):INDIRECT("AF"&amp;(ROW()+12*(($AN1502-1)*3+$AO1502)-ROW())/12+5),AS1502)</f>
        <v>0</v>
      </c>
      <c r="AU1502" s="468">
        <f ca="1">IF(AND(AQ1502+AS1502&gt;0,AR1502+AT1502&gt;0),COUNTIF(AU$6:AU1501,"&gt;0")+1,0)</f>
        <v>0</v>
      </c>
    </row>
    <row r="1503" spans="40:47" x14ac:dyDescent="0.15">
      <c r="AN1503" s="468">
        <v>42</v>
      </c>
      <c r="AO1503" s="468">
        <v>2</v>
      </c>
      <c r="AP1503" s="468">
        <v>10</v>
      </c>
      <c r="AQ1503" s="476">
        <f ca="1">IF($AP1503=1,IF(INDIRECT(ADDRESS(($AN1503-1)*3+$AO1503+5,$AP1503+7))="",0,INDIRECT(ADDRESS(($AN1503-1)*3+$AO1503+5,$AP1503+7))),IF(INDIRECT(ADDRESS(($AN1503-1)*3+$AO1503+5,$AP1503+7))="",0,IF(COUNTIF(INDIRECT(ADDRESS(($AN1503-1)*36+($AO1503-1)*12+6,COLUMN())):INDIRECT(ADDRESS(($AN1503-1)*36+($AO1503-1)*12+$AP1503+4,COLUMN())),INDIRECT(ADDRESS(($AN1503-1)*3+$AO1503+5,$AP1503+7)))&gt;=1,0,INDIRECT(ADDRESS(($AN1503-1)*3+$AO1503+5,$AP1503+7)))))</f>
        <v>0</v>
      </c>
      <c r="AR1503" s="468">
        <f ca="1">COUNTIF(INDIRECT("H"&amp;(ROW()+12*(($AN1503-1)*3+$AO1503)-ROW())/12+5):INDIRECT("S"&amp;(ROW()+12*(($AN1503-1)*3+$AO1503)-ROW())/12+5),AQ1503)</f>
        <v>0</v>
      </c>
      <c r="AS1503" s="476">
        <f ca="1">IF($AP1503=1,IF(INDIRECT(ADDRESS(($AN1503-1)*3+$AO1503+5,$AP1503+20))="",0,INDIRECT(ADDRESS(($AN1503-1)*3+$AO1503+5,$AP1503+20))),IF(INDIRECT(ADDRESS(($AN1503-1)*3+$AO1503+5,$AP1503+20))="",0,IF(COUNTIF(INDIRECT(ADDRESS(($AN1503-1)*36+($AO1503-1)*12+6,COLUMN())):INDIRECT(ADDRESS(($AN1503-1)*36+($AO1503-1)*12+$AP1503+4,COLUMN())),INDIRECT(ADDRESS(($AN1503-1)*3+$AO1503+5,$AP1503+20)))&gt;=1,0,INDIRECT(ADDRESS(($AN1503-1)*3+$AO1503+5,$AP1503+20)))))</f>
        <v>0</v>
      </c>
      <c r="AT1503" s="468">
        <f ca="1">COUNTIF(INDIRECT("U"&amp;(ROW()+12*(($AN1503-1)*3+$AO1503)-ROW())/12+5):INDIRECT("AF"&amp;(ROW()+12*(($AN1503-1)*3+$AO1503)-ROW())/12+5),AS1503)</f>
        <v>0</v>
      </c>
      <c r="AU1503" s="468">
        <f ca="1">IF(AND(AQ1503+AS1503&gt;0,AR1503+AT1503&gt;0),COUNTIF(AU$6:AU1502,"&gt;0")+1,0)</f>
        <v>0</v>
      </c>
    </row>
    <row r="1504" spans="40:47" x14ac:dyDescent="0.15">
      <c r="AN1504" s="468">
        <v>42</v>
      </c>
      <c r="AO1504" s="468">
        <v>2</v>
      </c>
      <c r="AP1504" s="468">
        <v>11</v>
      </c>
      <c r="AQ1504" s="476">
        <f ca="1">IF($AP1504=1,IF(INDIRECT(ADDRESS(($AN1504-1)*3+$AO1504+5,$AP1504+7))="",0,INDIRECT(ADDRESS(($AN1504-1)*3+$AO1504+5,$AP1504+7))),IF(INDIRECT(ADDRESS(($AN1504-1)*3+$AO1504+5,$AP1504+7))="",0,IF(COUNTIF(INDIRECT(ADDRESS(($AN1504-1)*36+($AO1504-1)*12+6,COLUMN())):INDIRECT(ADDRESS(($AN1504-1)*36+($AO1504-1)*12+$AP1504+4,COLUMN())),INDIRECT(ADDRESS(($AN1504-1)*3+$AO1504+5,$AP1504+7)))&gt;=1,0,INDIRECT(ADDRESS(($AN1504-1)*3+$AO1504+5,$AP1504+7)))))</f>
        <v>0</v>
      </c>
      <c r="AR1504" s="468">
        <f ca="1">COUNTIF(INDIRECT("H"&amp;(ROW()+12*(($AN1504-1)*3+$AO1504)-ROW())/12+5):INDIRECT("S"&amp;(ROW()+12*(($AN1504-1)*3+$AO1504)-ROW())/12+5),AQ1504)</f>
        <v>0</v>
      </c>
      <c r="AS1504" s="476">
        <f ca="1">IF($AP1504=1,IF(INDIRECT(ADDRESS(($AN1504-1)*3+$AO1504+5,$AP1504+20))="",0,INDIRECT(ADDRESS(($AN1504-1)*3+$AO1504+5,$AP1504+20))),IF(INDIRECT(ADDRESS(($AN1504-1)*3+$AO1504+5,$AP1504+20))="",0,IF(COUNTIF(INDIRECT(ADDRESS(($AN1504-1)*36+($AO1504-1)*12+6,COLUMN())):INDIRECT(ADDRESS(($AN1504-1)*36+($AO1504-1)*12+$AP1504+4,COLUMN())),INDIRECT(ADDRESS(($AN1504-1)*3+$AO1504+5,$AP1504+20)))&gt;=1,0,INDIRECT(ADDRESS(($AN1504-1)*3+$AO1504+5,$AP1504+20)))))</f>
        <v>0</v>
      </c>
      <c r="AT1504" s="468">
        <f ca="1">COUNTIF(INDIRECT("U"&amp;(ROW()+12*(($AN1504-1)*3+$AO1504)-ROW())/12+5):INDIRECT("AF"&amp;(ROW()+12*(($AN1504-1)*3+$AO1504)-ROW())/12+5),AS1504)</f>
        <v>0</v>
      </c>
      <c r="AU1504" s="468">
        <f ca="1">IF(AND(AQ1504+AS1504&gt;0,AR1504+AT1504&gt;0),COUNTIF(AU$6:AU1503,"&gt;0")+1,0)</f>
        <v>0</v>
      </c>
    </row>
    <row r="1505" spans="40:47" x14ac:dyDescent="0.15">
      <c r="AN1505" s="468">
        <v>42</v>
      </c>
      <c r="AO1505" s="468">
        <v>2</v>
      </c>
      <c r="AP1505" s="468">
        <v>12</v>
      </c>
      <c r="AQ1505" s="476">
        <f ca="1">IF($AP1505=1,IF(INDIRECT(ADDRESS(($AN1505-1)*3+$AO1505+5,$AP1505+7))="",0,INDIRECT(ADDRESS(($AN1505-1)*3+$AO1505+5,$AP1505+7))),IF(INDIRECT(ADDRESS(($AN1505-1)*3+$AO1505+5,$AP1505+7))="",0,IF(COUNTIF(INDIRECT(ADDRESS(($AN1505-1)*36+($AO1505-1)*12+6,COLUMN())):INDIRECT(ADDRESS(($AN1505-1)*36+($AO1505-1)*12+$AP1505+4,COLUMN())),INDIRECT(ADDRESS(($AN1505-1)*3+$AO1505+5,$AP1505+7)))&gt;=1,0,INDIRECT(ADDRESS(($AN1505-1)*3+$AO1505+5,$AP1505+7)))))</f>
        <v>0</v>
      </c>
      <c r="AR1505" s="468">
        <f ca="1">COUNTIF(INDIRECT("H"&amp;(ROW()+12*(($AN1505-1)*3+$AO1505)-ROW())/12+5):INDIRECT("S"&amp;(ROW()+12*(($AN1505-1)*3+$AO1505)-ROW())/12+5),AQ1505)</f>
        <v>0</v>
      </c>
      <c r="AS1505" s="476">
        <f ca="1">IF($AP1505=1,IF(INDIRECT(ADDRESS(($AN1505-1)*3+$AO1505+5,$AP1505+20))="",0,INDIRECT(ADDRESS(($AN1505-1)*3+$AO1505+5,$AP1505+20))),IF(INDIRECT(ADDRESS(($AN1505-1)*3+$AO1505+5,$AP1505+20))="",0,IF(COUNTIF(INDIRECT(ADDRESS(($AN1505-1)*36+($AO1505-1)*12+6,COLUMN())):INDIRECT(ADDRESS(($AN1505-1)*36+($AO1505-1)*12+$AP1505+4,COLUMN())),INDIRECT(ADDRESS(($AN1505-1)*3+$AO1505+5,$AP1505+20)))&gt;=1,0,INDIRECT(ADDRESS(($AN1505-1)*3+$AO1505+5,$AP1505+20)))))</f>
        <v>0</v>
      </c>
      <c r="AT1505" s="468">
        <f ca="1">COUNTIF(INDIRECT("U"&amp;(ROW()+12*(($AN1505-1)*3+$AO1505)-ROW())/12+5):INDIRECT("AF"&amp;(ROW()+12*(($AN1505-1)*3+$AO1505)-ROW())/12+5),AS1505)</f>
        <v>0</v>
      </c>
      <c r="AU1505" s="468">
        <f ca="1">IF(AND(AQ1505+AS1505&gt;0,AR1505+AT1505&gt;0),COUNTIF(AU$6:AU1504,"&gt;0")+1,0)</f>
        <v>0</v>
      </c>
    </row>
    <row r="1506" spans="40:47" x14ac:dyDescent="0.15">
      <c r="AN1506" s="468">
        <v>42</v>
      </c>
      <c r="AO1506" s="468">
        <v>3</v>
      </c>
      <c r="AP1506" s="468">
        <v>1</v>
      </c>
      <c r="AQ1506" s="476">
        <f ca="1">IF($AP1506=1,IF(INDIRECT(ADDRESS(($AN1506-1)*3+$AO1506+5,$AP1506+7))="",0,INDIRECT(ADDRESS(($AN1506-1)*3+$AO1506+5,$AP1506+7))),IF(INDIRECT(ADDRESS(($AN1506-1)*3+$AO1506+5,$AP1506+7))="",0,IF(COUNTIF(INDIRECT(ADDRESS(($AN1506-1)*36+($AO1506-1)*12+6,COLUMN())):INDIRECT(ADDRESS(($AN1506-1)*36+($AO1506-1)*12+$AP1506+4,COLUMN())),INDIRECT(ADDRESS(($AN1506-1)*3+$AO1506+5,$AP1506+7)))&gt;=1,0,INDIRECT(ADDRESS(($AN1506-1)*3+$AO1506+5,$AP1506+7)))))</f>
        <v>0</v>
      </c>
      <c r="AR1506" s="468">
        <f ca="1">COUNTIF(INDIRECT("H"&amp;(ROW()+12*(($AN1506-1)*3+$AO1506)-ROW())/12+5):INDIRECT("S"&amp;(ROW()+12*(($AN1506-1)*3+$AO1506)-ROW())/12+5),AQ1506)</f>
        <v>0</v>
      </c>
      <c r="AS1506" s="476">
        <f ca="1">IF($AP1506=1,IF(INDIRECT(ADDRESS(($AN1506-1)*3+$AO1506+5,$AP1506+20))="",0,INDIRECT(ADDRESS(($AN1506-1)*3+$AO1506+5,$AP1506+20))),IF(INDIRECT(ADDRESS(($AN1506-1)*3+$AO1506+5,$AP1506+20))="",0,IF(COUNTIF(INDIRECT(ADDRESS(($AN1506-1)*36+($AO1506-1)*12+6,COLUMN())):INDIRECT(ADDRESS(($AN1506-1)*36+($AO1506-1)*12+$AP1506+4,COLUMN())),INDIRECT(ADDRESS(($AN1506-1)*3+$AO1506+5,$AP1506+20)))&gt;=1,0,INDIRECT(ADDRESS(($AN1506-1)*3+$AO1506+5,$AP1506+20)))))</f>
        <v>0</v>
      </c>
      <c r="AT1506" s="468">
        <f ca="1">COUNTIF(INDIRECT("U"&amp;(ROW()+12*(($AN1506-1)*3+$AO1506)-ROW())/12+5):INDIRECT("AF"&amp;(ROW()+12*(($AN1506-1)*3+$AO1506)-ROW())/12+5),AS1506)</f>
        <v>0</v>
      </c>
      <c r="AU1506" s="468">
        <f ca="1">IF(AND(AQ1506+AS1506&gt;0,AR1506+AT1506&gt;0),COUNTIF(AU$6:AU1505,"&gt;0")+1,0)</f>
        <v>0</v>
      </c>
    </row>
    <row r="1507" spans="40:47" x14ac:dyDescent="0.15">
      <c r="AN1507" s="468">
        <v>42</v>
      </c>
      <c r="AO1507" s="468">
        <v>3</v>
      </c>
      <c r="AP1507" s="468">
        <v>2</v>
      </c>
      <c r="AQ1507" s="476">
        <f ca="1">IF($AP1507=1,IF(INDIRECT(ADDRESS(($AN1507-1)*3+$AO1507+5,$AP1507+7))="",0,INDIRECT(ADDRESS(($AN1507-1)*3+$AO1507+5,$AP1507+7))),IF(INDIRECT(ADDRESS(($AN1507-1)*3+$AO1507+5,$AP1507+7))="",0,IF(COUNTIF(INDIRECT(ADDRESS(($AN1507-1)*36+($AO1507-1)*12+6,COLUMN())):INDIRECT(ADDRESS(($AN1507-1)*36+($AO1507-1)*12+$AP1507+4,COLUMN())),INDIRECT(ADDRESS(($AN1507-1)*3+$AO1507+5,$AP1507+7)))&gt;=1,0,INDIRECT(ADDRESS(($AN1507-1)*3+$AO1507+5,$AP1507+7)))))</f>
        <v>0</v>
      </c>
      <c r="AR1507" s="468">
        <f ca="1">COUNTIF(INDIRECT("H"&amp;(ROW()+12*(($AN1507-1)*3+$AO1507)-ROW())/12+5):INDIRECT("S"&amp;(ROW()+12*(($AN1507-1)*3+$AO1507)-ROW())/12+5),AQ1507)</f>
        <v>0</v>
      </c>
      <c r="AS1507" s="476">
        <f ca="1">IF($AP1507=1,IF(INDIRECT(ADDRESS(($AN1507-1)*3+$AO1507+5,$AP1507+20))="",0,INDIRECT(ADDRESS(($AN1507-1)*3+$AO1507+5,$AP1507+20))),IF(INDIRECT(ADDRESS(($AN1507-1)*3+$AO1507+5,$AP1507+20))="",0,IF(COUNTIF(INDIRECT(ADDRESS(($AN1507-1)*36+($AO1507-1)*12+6,COLUMN())):INDIRECT(ADDRESS(($AN1507-1)*36+($AO1507-1)*12+$AP1507+4,COLUMN())),INDIRECT(ADDRESS(($AN1507-1)*3+$AO1507+5,$AP1507+20)))&gt;=1,0,INDIRECT(ADDRESS(($AN1507-1)*3+$AO1507+5,$AP1507+20)))))</f>
        <v>0</v>
      </c>
      <c r="AT1507" s="468">
        <f ca="1">COUNTIF(INDIRECT("U"&amp;(ROW()+12*(($AN1507-1)*3+$AO1507)-ROW())/12+5):INDIRECT("AF"&amp;(ROW()+12*(($AN1507-1)*3+$AO1507)-ROW())/12+5),AS1507)</f>
        <v>0</v>
      </c>
      <c r="AU1507" s="468">
        <f ca="1">IF(AND(AQ1507+AS1507&gt;0,AR1507+AT1507&gt;0),COUNTIF(AU$6:AU1506,"&gt;0")+1,0)</f>
        <v>0</v>
      </c>
    </row>
    <row r="1508" spans="40:47" x14ac:dyDescent="0.15">
      <c r="AN1508" s="468">
        <v>42</v>
      </c>
      <c r="AO1508" s="468">
        <v>3</v>
      </c>
      <c r="AP1508" s="468">
        <v>3</v>
      </c>
      <c r="AQ1508" s="476">
        <f ca="1">IF($AP1508=1,IF(INDIRECT(ADDRESS(($AN1508-1)*3+$AO1508+5,$AP1508+7))="",0,INDIRECT(ADDRESS(($AN1508-1)*3+$AO1508+5,$AP1508+7))),IF(INDIRECT(ADDRESS(($AN1508-1)*3+$AO1508+5,$AP1508+7))="",0,IF(COUNTIF(INDIRECT(ADDRESS(($AN1508-1)*36+($AO1508-1)*12+6,COLUMN())):INDIRECT(ADDRESS(($AN1508-1)*36+($AO1508-1)*12+$AP1508+4,COLUMN())),INDIRECT(ADDRESS(($AN1508-1)*3+$AO1508+5,$AP1508+7)))&gt;=1,0,INDIRECT(ADDRESS(($AN1508-1)*3+$AO1508+5,$AP1508+7)))))</f>
        <v>0</v>
      </c>
      <c r="AR1508" s="468">
        <f ca="1">COUNTIF(INDIRECT("H"&amp;(ROW()+12*(($AN1508-1)*3+$AO1508)-ROW())/12+5):INDIRECT("S"&amp;(ROW()+12*(($AN1508-1)*3+$AO1508)-ROW())/12+5),AQ1508)</f>
        <v>0</v>
      </c>
      <c r="AS1508" s="476">
        <f ca="1">IF($AP1508=1,IF(INDIRECT(ADDRESS(($AN1508-1)*3+$AO1508+5,$AP1508+20))="",0,INDIRECT(ADDRESS(($AN1508-1)*3+$AO1508+5,$AP1508+20))),IF(INDIRECT(ADDRESS(($AN1508-1)*3+$AO1508+5,$AP1508+20))="",0,IF(COUNTIF(INDIRECT(ADDRESS(($AN1508-1)*36+($AO1508-1)*12+6,COLUMN())):INDIRECT(ADDRESS(($AN1508-1)*36+($AO1508-1)*12+$AP1508+4,COLUMN())),INDIRECT(ADDRESS(($AN1508-1)*3+$AO1508+5,$AP1508+20)))&gt;=1,0,INDIRECT(ADDRESS(($AN1508-1)*3+$AO1508+5,$AP1508+20)))))</f>
        <v>0</v>
      </c>
      <c r="AT1508" s="468">
        <f ca="1">COUNTIF(INDIRECT("U"&amp;(ROW()+12*(($AN1508-1)*3+$AO1508)-ROW())/12+5):INDIRECT("AF"&amp;(ROW()+12*(($AN1508-1)*3+$AO1508)-ROW())/12+5),AS1508)</f>
        <v>0</v>
      </c>
      <c r="AU1508" s="468">
        <f ca="1">IF(AND(AQ1508+AS1508&gt;0,AR1508+AT1508&gt;0),COUNTIF(AU$6:AU1507,"&gt;0")+1,0)</f>
        <v>0</v>
      </c>
    </row>
    <row r="1509" spans="40:47" x14ac:dyDescent="0.15">
      <c r="AN1509" s="468">
        <v>42</v>
      </c>
      <c r="AO1509" s="468">
        <v>3</v>
      </c>
      <c r="AP1509" s="468">
        <v>4</v>
      </c>
      <c r="AQ1509" s="476">
        <f ca="1">IF($AP1509=1,IF(INDIRECT(ADDRESS(($AN1509-1)*3+$AO1509+5,$AP1509+7))="",0,INDIRECT(ADDRESS(($AN1509-1)*3+$AO1509+5,$AP1509+7))),IF(INDIRECT(ADDRESS(($AN1509-1)*3+$AO1509+5,$AP1509+7))="",0,IF(COUNTIF(INDIRECT(ADDRESS(($AN1509-1)*36+($AO1509-1)*12+6,COLUMN())):INDIRECT(ADDRESS(($AN1509-1)*36+($AO1509-1)*12+$AP1509+4,COLUMN())),INDIRECT(ADDRESS(($AN1509-1)*3+$AO1509+5,$AP1509+7)))&gt;=1,0,INDIRECT(ADDRESS(($AN1509-1)*3+$AO1509+5,$AP1509+7)))))</f>
        <v>0</v>
      </c>
      <c r="AR1509" s="468">
        <f ca="1">COUNTIF(INDIRECT("H"&amp;(ROW()+12*(($AN1509-1)*3+$AO1509)-ROW())/12+5):INDIRECT("S"&amp;(ROW()+12*(($AN1509-1)*3+$AO1509)-ROW())/12+5),AQ1509)</f>
        <v>0</v>
      </c>
      <c r="AS1509" s="476">
        <f ca="1">IF($AP1509=1,IF(INDIRECT(ADDRESS(($AN1509-1)*3+$AO1509+5,$AP1509+20))="",0,INDIRECT(ADDRESS(($AN1509-1)*3+$AO1509+5,$AP1509+20))),IF(INDIRECT(ADDRESS(($AN1509-1)*3+$AO1509+5,$AP1509+20))="",0,IF(COUNTIF(INDIRECT(ADDRESS(($AN1509-1)*36+($AO1509-1)*12+6,COLUMN())):INDIRECT(ADDRESS(($AN1509-1)*36+($AO1509-1)*12+$AP1509+4,COLUMN())),INDIRECT(ADDRESS(($AN1509-1)*3+$AO1509+5,$AP1509+20)))&gt;=1,0,INDIRECT(ADDRESS(($AN1509-1)*3+$AO1509+5,$AP1509+20)))))</f>
        <v>0</v>
      </c>
      <c r="AT1509" s="468">
        <f ca="1">COUNTIF(INDIRECT("U"&amp;(ROW()+12*(($AN1509-1)*3+$AO1509)-ROW())/12+5):INDIRECT("AF"&amp;(ROW()+12*(($AN1509-1)*3+$AO1509)-ROW())/12+5),AS1509)</f>
        <v>0</v>
      </c>
      <c r="AU1509" s="468">
        <f ca="1">IF(AND(AQ1509+AS1509&gt;0,AR1509+AT1509&gt;0),COUNTIF(AU$6:AU1508,"&gt;0")+1,0)</f>
        <v>0</v>
      </c>
    </row>
    <row r="1510" spans="40:47" x14ac:dyDescent="0.15">
      <c r="AN1510" s="468">
        <v>42</v>
      </c>
      <c r="AO1510" s="468">
        <v>3</v>
      </c>
      <c r="AP1510" s="468">
        <v>5</v>
      </c>
      <c r="AQ1510" s="476">
        <f ca="1">IF($AP1510=1,IF(INDIRECT(ADDRESS(($AN1510-1)*3+$AO1510+5,$AP1510+7))="",0,INDIRECT(ADDRESS(($AN1510-1)*3+$AO1510+5,$AP1510+7))),IF(INDIRECT(ADDRESS(($AN1510-1)*3+$AO1510+5,$AP1510+7))="",0,IF(COUNTIF(INDIRECT(ADDRESS(($AN1510-1)*36+($AO1510-1)*12+6,COLUMN())):INDIRECT(ADDRESS(($AN1510-1)*36+($AO1510-1)*12+$AP1510+4,COLUMN())),INDIRECT(ADDRESS(($AN1510-1)*3+$AO1510+5,$AP1510+7)))&gt;=1,0,INDIRECT(ADDRESS(($AN1510-1)*3+$AO1510+5,$AP1510+7)))))</f>
        <v>0</v>
      </c>
      <c r="AR1510" s="468">
        <f ca="1">COUNTIF(INDIRECT("H"&amp;(ROW()+12*(($AN1510-1)*3+$AO1510)-ROW())/12+5):INDIRECT("S"&amp;(ROW()+12*(($AN1510-1)*3+$AO1510)-ROW())/12+5),AQ1510)</f>
        <v>0</v>
      </c>
      <c r="AS1510" s="476">
        <f ca="1">IF($AP1510=1,IF(INDIRECT(ADDRESS(($AN1510-1)*3+$AO1510+5,$AP1510+20))="",0,INDIRECT(ADDRESS(($AN1510-1)*3+$AO1510+5,$AP1510+20))),IF(INDIRECT(ADDRESS(($AN1510-1)*3+$AO1510+5,$AP1510+20))="",0,IF(COUNTIF(INDIRECT(ADDRESS(($AN1510-1)*36+($AO1510-1)*12+6,COLUMN())):INDIRECT(ADDRESS(($AN1510-1)*36+($AO1510-1)*12+$AP1510+4,COLUMN())),INDIRECT(ADDRESS(($AN1510-1)*3+$AO1510+5,$AP1510+20)))&gt;=1,0,INDIRECT(ADDRESS(($AN1510-1)*3+$AO1510+5,$AP1510+20)))))</f>
        <v>0</v>
      </c>
      <c r="AT1510" s="468">
        <f ca="1">COUNTIF(INDIRECT("U"&amp;(ROW()+12*(($AN1510-1)*3+$AO1510)-ROW())/12+5):INDIRECT("AF"&amp;(ROW()+12*(($AN1510-1)*3+$AO1510)-ROW())/12+5),AS1510)</f>
        <v>0</v>
      </c>
      <c r="AU1510" s="468">
        <f ca="1">IF(AND(AQ1510+AS1510&gt;0,AR1510+AT1510&gt;0),COUNTIF(AU$6:AU1509,"&gt;0")+1,0)</f>
        <v>0</v>
      </c>
    </row>
    <row r="1511" spans="40:47" x14ac:dyDescent="0.15">
      <c r="AN1511" s="468">
        <v>42</v>
      </c>
      <c r="AO1511" s="468">
        <v>3</v>
      </c>
      <c r="AP1511" s="468">
        <v>6</v>
      </c>
      <c r="AQ1511" s="476">
        <f ca="1">IF($AP1511=1,IF(INDIRECT(ADDRESS(($AN1511-1)*3+$AO1511+5,$AP1511+7))="",0,INDIRECT(ADDRESS(($AN1511-1)*3+$AO1511+5,$AP1511+7))),IF(INDIRECT(ADDRESS(($AN1511-1)*3+$AO1511+5,$AP1511+7))="",0,IF(COUNTIF(INDIRECT(ADDRESS(($AN1511-1)*36+($AO1511-1)*12+6,COLUMN())):INDIRECT(ADDRESS(($AN1511-1)*36+($AO1511-1)*12+$AP1511+4,COLUMN())),INDIRECT(ADDRESS(($AN1511-1)*3+$AO1511+5,$AP1511+7)))&gt;=1,0,INDIRECT(ADDRESS(($AN1511-1)*3+$AO1511+5,$AP1511+7)))))</f>
        <v>0</v>
      </c>
      <c r="AR1511" s="468">
        <f ca="1">COUNTIF(INDIRECT("H"&amp;(ROW()+12*(($AN1511-1)*3+$AO1511)-ROW())/12+5):INDIRECT("S"&amp;(ROW()+12*(($AN1511-1)*3+$AO1511)-ROW())/12+5),AQ1511)</f>
        <v>0</v>
      </c>
      <c r="AS1511" s="476">
        <f ca="1">IF($AP1511=1,IF(INDIRECT(ADDRESS(($AN1511-1)*3+$AO1511+5,$AP1511+20))="",0,INDIRECT(ADDRESS(($AN1511-1)*3+$AO1511+5,$AP1511+20))),IF(INDIRECT(ADDRESS(($AN1511-1)*3+$AO1511+5,$AP1511+20))="",0,IF(COUNTIF(INDIRECT(ADDRESS(($AN1511-1)*36+($AO1511-1)*12+6,COLUMN())):INDIRECT(ADDRESS(($AN1511-1)*36+($AO1511-1)*12+$AP1511+4,COLUMN())),INDIRECT(ADDRESS(($AN1511-1)*3+$AO1511+5,$AP1511+20)))&gt;=1,0,INDIRECT(ADDRESS(($AN1511-1)*3+$AO1511+5,$AP1511+20)))))</f>
        <v>0</v>
      </c>
      <c r="AT1511" s="468">
        <f ca="1">COUNTIF(INDIRECT("U"&amp;(ROW()+12*(($AN1511-1)*3+$AO1511)-ROW())/12+5):INDIRECT("AF"&amp;(ROW()+12*(($AN1511-1)*3+$AO1511)-ROW())/12+5),AS1511)</f>
        <v>0</v>
      </c>
      <c r="AU1511" s="468">
        <f ca="1">IF(AND(AQ1511+AS1511&gt;0,AR1511+AT1511&gt;0),COUNTIF(AU$6:AU1510,"&gt;0")+1,0)</f>
        <v>0</v>
      </c>
    </row>
    <row r="1512" spans="40:47" x14ac:dyDescent="0.15">
      <c r="AN1512" s="468">
        <v>42</v>
      </c>
      <c r="AO1512" s="468">
        <v>3</v>
      </c>
      <c r="AP1512" s="468">
        <v>7</v>
      </c>
      <c r="AQ1512" s="476">
        <f ca="1">IF($AP1512=1,IF(INDIRECT(ADDRESS(($AN1512-1)*3+$AO1512+5,$AP1512+7))="",0,INDIRECT(ADDRESS(($AN1512-1)*3+$AO1512+5,$AP1512+7))),IF(INDIRECT(ADDRESS(($AN1512-1)*3+$AO1512+5,$AP1512+7))="",0,IF(COUNTIF(INDIRECT(ADDRESS(($AN1512-1)*36+($AO1512-1)*12+6,COLUMN())):INDIRECT(ADDRESS(($AN1512-1)*36+($AO1512-1)*12+$AP1512+4,COLUMN())),INDIRECT(ADDRESS(($AN1512-1)*3+$AO1512+5,$AP1512+7)))&gt;=1,0,INDIRECT(ADDRESS(($AN1512-1)*3+$AO1512+5,$AP1512+7)))))</f>
        <v>0</v>
      </c>
      <c r="AR1512" s="468">
        <f ca="1">COUNTIF(INDIRECT("H"&amp;(ROW()+12*(($AN1512-1)*3+$AO1512)-ROW())/12+5):INDIRECT("S"&amp;(ROW()+12*(($AN1512-1)*3+$AO1512)-ROW())/12+5),AQ1512)</f>
        <v>0</v>
      </c>
      <c r="AS1512" s="476">
        <f ca="1">IF($AP1512=1,IF(INDIRECT(ADDRESS(($AN1512-1)*3+$AO1512+5,$AP1512+20))="",0,INDIRECT(ADDRESS(($AN1512-1)*3+$AO1512+5,$AP1512+20))),IF(INDIRECT(ADDRESS(($AN1512-1)*3+$AO1512+5,$AP1512+20))="",0,IF(COUNTIF(INDIRECT(ADDRESS(($AN1512-1)*36+($AO1512-1)*12+6,COLUMN())):INDIRECT(ADDRESS(($AN1512-1)*36+($AO1512-1)*12+$AP1512+4,COLUMN())),INDIRECT(ADDRESS(($AN1512-1)*3+$AO1512+5,$AP1512+20)))&gt;=1,0,INDIRECT(ADDRESS(($AN1512-1)*3+$AO1512+5,$AP1512+20)))))</f>
        <v>0</v>
      </c>
      <c r="AT1512" s="468">
        <f ca="1">COUNTIF(INDIRECT("U"&amp;(ROW()+12*(($AN1512-1)*3+$AO1512)-ROW())/12+5):INDIRECT("AF"&amp;(ROW()+12*(($AN1512-1)*3+$AO1512)-ROW())/12+5),AS1512)</f>
        <v>0</v>
      </c>
      <c r="AU1512" s="468">
        <f ca="1">IF(AND(AQ1512+AS1512&gt;0,AR1512+AT1512&gt;0),COUNTIF(AU$6:AU1511,"&gt;0")+1,0)</f>
        <v>0</v>
      </c>
    </row>
    <row r="1513" spans="40:47" x14ac:dyDescent="0.15">
      <c r="AN1513" s="468">
        <v>42</v>
      </c>
      <c r="AO1513" s="468">
        <v>3</v>
      </c>
      <c r="AP1513" s="468">
        <v>8</v>
      </c>
      <c r="AQ1513" s="476">
        <f ca="1">IF($AP1513=1,IF(INDIRECT(ADDRESS(($AN1513-1)*3+$AO1513+5,$AP1513+7))="",0,INDIRECT(ADDRESS(($AN1513-1)*3+$AO1513+5,$AP1513+7))),IF(INDIRECT(ADDRESS(($AN1513-1)*3+$AO1513+5,$AP1513+7))="",0,IF(COUNTIF(INDIRECT(ADDRESS(($AN1513-1)*36+($AO1513-1)*12+6,COLUMN())):INDIRECT(ADDRESS(($AN1513-1)*36+($AO1513-1)*12+$AP1513+4,COLUMN())),INDIRECT(ADDRESS(($AN1513-1)*3+$AO1513+5,$AP1513+7)))&gt;=1,0,INDIRECT(ADDRESS(($AN1513-1)*3+$AO1513+5,$AP1513+7)))))</f>
        <v>0</v>
      </c>
      <c r="AR1513" s="468">
        <f ca="1">COUNTIF(INDIRECT("H"&amp;(ROW()+12*(($AN1513-1)*3+$AO1513)-ROW())/12+5):INDIRECT("S"&amp;(ROW()+12*(($AN1513-1)*3+$AO1513)-ROW())/12+5),AQ1513)</f>
        <v>0</v>
      </c>
      <c r="AS1513" s="476">
        <f ca="1">IF($AP1513=1,IF(INDIRECT(ADDRESS(($AN1513-1)*3+$AO1513+5,$AP1513+20))="",0,INDIRECT(ADDRESS(($AN1513-1)*3+$AO1513+5,$AP1513+20))),IF(INDIRECT(ADDRESS(($AN1513-1)*3+$AO1513+5,$AP1513+20))="",0,IF(COUNTIF(INDIRECT(ADDRESS(($AN1513-1)*36+($AO1513-1)*12+6,COLUMN())):INDIRECT(ADDRESS(($AN1513-1)*36+($AO1513-1)*12+$AP1513+4,COLUMN())),INDIRECT(ADDRESS(($AN1513-1)*3+$AO1513+5,$AP1513+20)))&gt;=1,0,INDIRECT(ADDRESS(($AN1513-1)*3+$AO1513+5,$AP1513+20)))))</f>
        <v>0</v>
      </c>
      <c r="AT1513" s="468">
        <f ca="1">COUNTIF(INDIRECT("U"&amp;(ROW()+12*(($AN1513-1)*3+$AO1513)-ROW())/12+5):INDIRECT("AF"&amp;(ROW()+12*(($AN1513-1)*3+$AO1513)-ROW())/12+5),AS1513)</f>
        <v>0</v>
      </c>
      <c r="AU1513" s="468">
        <f ca="1">IF(AND(AQ1513+AS1513&gt;0,AR1513+AT1513&gt;0),COUNTIF(AU$6:AU1512,"&gt;0")+1,0)</f>
        <v>0</v>
      </c>
    </row>
    <row r="1514" spans="40:47" x14ac:dyDescent="0.15">
      <c r="AN1514" s="468">
        <v>42</v>
      </c>
      <c r="AO1514" s="468">
        <v>3</v>
      </c>
      <c r="AP1514" s="468">
        <v>9</v>
      </c>
      <c r="AQ1514" s="476">
        <f ca="1">IF($AP1514=1,IF(INDIRECT(ADDRESS(($AN1514-1)*3+$AO1514+5,$AP1514+7))="",0,INDIRECT(ADDRESS(($AN1514-1)*3+$AO1514+5,$AP1514+7))),IF(INDIRECT(ADDRESS(($AN1514-1)*3+$AO1514+5,$AP1514+7))="",0,IF(COUNTIF(INDIRECT(ADDRESS(($AN1514-1)*36+($AO1514-1)*12+6,COLUMN())):INDIRECT(ADDRESS(($AN1514-1)*36+($AO1514-1)*12+$AP1514+4,COLUMN())),INDIRECT(ADDRESS(($AN1514-1)*3+$AO1514+5,$AP1514+7)))&gt;=1,0,INDIRECT(ADDRESS(($AN1514-1)*3+$AO1514+5,$AP1514+7)))))</f>
        <v>0</v>
      </c>
      <c r="AR1514" s="468">
        <f ca="1">COUNTIF(INDIRECT("H"&amp;(ROW()+12*(($AN1514-1)*3+$AO1514)-ROW())/12+5):INDIRECT("S"&amp;(ROW()+12*(($AN1514-1)*3+$AO1514)-ROW())/12+5),AQ1514)</f>
        <v>0</v>
      </c>
      <c r="AS1514" s="476">
        <f ca="1">IF($AP1514=1,IF(INDIRECT(ADDRESS(($AN1514-1)*3+$AO1514+5,$AP1514+20))="",0,INDIRECT(ADDRESS(($AN1514-1)*3+$AO1514+5,$AP1514+20))),IF(INDIRECT(ADDRESS(($AN1514-1)*3+$AO1514+5,$AP1514+20))="",0,IF(COUNTIF(INDIRECT(ADDRESS(($AN1514-1)*36+($AO1514-1)*12+6,COLUMN())):INDIRECT(ADDRESS(($AN1514-1)*36+($AO1514-1)*12+$AP1514+4,COLUMN())),INDIRECT(ADDRESS(($AN1514-1)*3+$AO1514+5,$AP1514+20)))&gt;=1,0,INDIRECT(ADDRESS(($AN1514-1)*3+$AO1514+5,$AP1514+20)))))</f>
        <v>0</v>
      </c>
      <c r="AT1514" s="468">
        <f ca="1">COUNTIF(INDIRECT("U"&amp;(ROW()+12*(($AN1514-1)*3+$AO1514)-ROW())/12+5):INDIRECT("AF"&amp;(ROW()+12*(($AN1514-1)*3+$AO1514)-ROW())/12+5),AS1514)</f>
        <v>0</v>
      </c>
      <c r="AU1514" s="468">
        <f ca="1">IF(AND(AQ1514+AS1514&gt;0,AR1514+AT1514&gt;0),COUNTIF(AU$6:AU1513,"&gt;0")+1,0)</f>
        <v>0</v>
      </c>
    </row>
    <row r="1515" spans="40:47" x14ac:dyDescent="0.15">
      <c r="AN1515" s="468">
        <v>42</v>
      </c>
      <c r="AO1515" s="468">
        <v>3</v>
      </c>
      <c r="AP1515" s="468">
        <v>10</v>
      </c>
      <c r="AQ1515" s="476">
        <f ca="1">IF($AP1515=1,IF(INDIRECT(ADDRESS(($AN1515-1)*3+$AO1515+5,$AP1515+7))="",0,INDIRECT(ADDRESS(($AN1515-1)*3+$AO1515+5,$AP1515+7))),IF(INDIRECT(ADDRESS(($AN1515-1)*3+$AO1515+5,$AP1515+7))="",0,IF(COUNTIF(INDIRECT(ADDRESS(($AN1515-1)*36+($AO1515-1)*12+6,COLUMN())):INDIRECT(ADDRESS(($AN1515-1)*36+($AO1515-1)*12+$AP1515+4,COLUMN())),INDIRECT(ADDRESS(($AN1515-1)*3+$AO1515+5,$AP1515+7)))&gt;=1,0,INDIRECT(ADDRESS(($AN1515-1)*3+$AO1515+5,$AP1515+7)))))</f>
        <v>0</v>
      </c>
      <c r="AR1515" s="468">
        <f ca="1">COUNTIF(INDIRECT("H"&amp;(ROW()+12*(($AN1515-1)*3+$AO1515)-ROW())/12+5):INDIRECT("S"&amp;(ROW()+12*(($AN1515-1)*3+$AO1515)-ROW())/12+5),AQ1515)</f>
        <v>0</v>
      </c>
      <c r="AS1515" s="476">
        <f ca="1">IF($AP1515=1,IF(INDIRECT(ADDRESS(($AN1515-1)*3+$AO1515+5,$AP1515+20))="",0,INDIRECT(ADDRESS(($AN1515-1)*3+$AO1515+5,$AP1515+20))),IF(INDIRECT(ADDRESS(($AN1515-1)*3+$AO1515+5,$AP1515+20))="",0,IF(COUNTIF(INDIRECT(ADDRESS(($AN1515-1)*36+($AO1515-1)*12+6,COLUMN())):INDIRECT(ADDRESS(($AN1515-1)*36+($AO1515-1)*12+$AP1515+4,COLUMN())),INDIRECT(ADDRESS(($AN1515-1)*3+$AO1515+5,$AP1515+20)))&gt;=1,0,INDIRECT(ADDRESS(($AN1515-1)*3+$AO1515+5,$AP1515+20)))))</f>
        <v>0</v>
      </c>
      <c r="AT1515" s="468">
        <f ca="1">COUNTIF(INDIRECT("U"&amp;(ROW()+12*(($AN1515-1)*3+$AO1515)-ROW())/12+5):INDIRECT("AF"&amp;(ROW()+12*(($AN1515-1)*3+$AO1515)-ROW())/12+5),AS1515)</f>
        <v>0</v>
      </c>
      <c r="AU1515" s="468">
        <f ca="1">IF(AND(AQ1515+AS1515&gt;0,AR1515+AT1515&gt;0),COUNTIF(AU$6:AU1514,"&gt;0")+1,0)</f>
        <v>0</v>
      </c>
    </row>
    <row r="1516" spans="40:47" x14ac:dyDescent="0.15">
      <c r="AN1516" s="468">
        <v>42</v>
      </c>
      <c r="AO1516" s="468">
        <v>3</v>
      </c>
      <c r="AP1516" s="468">
        <v>11</v>
      </c>
      <c r="AQ1516" s="476">
        <f ca="1">IF($AP1516=1,IF(INDIRECT(ADDRESS(($AN1516-1)*3+$AO1516+5,$AP1516+7))="",0,INDIRECT(ADDRESS(($AN1516-1)*3+$AO1516+5,$AP1516+7))),IF(INDIRECT(ADDRESS(($AN1516-1)*3+$AO1516+5,$AP1516+7))="",0,IF(COUNTIF(INDIRECT(ADDRESS(($AN1516-1)*36+($AO1516-1)*12+6,COLUMN())):INDIRECT(ADDRESS(($AN1516-1)*36+($AO1516-1)*12+$AP1516+4,COLUMN())),INDIRECT(ADDRESS(($AN1516-1)*3+$AO1516+5,$AP1516+7)))&gt;=1,0,INDIRECT(ADDRESS(($AN1516-1)*3+$AO1516+5,$AP1516+7)))))</f>
        <v>0</v>
      </c>
      <c r="AR1516" s="468">
        <f ca="1">COUNTIF(INDIRECT("H"&amp;(ROW()+12*(($AN1516-1)*3+$AO1516)-ROW())/12+5):INDIRECT("S"&amp;(ROW()+12*(($AN1516-1)*3+$AO1516)-ROW())/12+5),AQ1516)</f>
        <v>0</v>
      </c>
      <c r="AS1516" s="476">
        <f ca="1">IF($AP1516=1,IF(INDIRECT(ADDRESS(($AN1516-1)*3+$AO1516+5,$AP1516+20))="",0,INDIRECT(ADDRESS(($AN1516-1)*3+$AO1516+5,$AP1516+20))),IF(INDIRECT(ADDRESS(($AN1516-1)*3+$AO1516+5,$AP1516+20))="",0,IF(COUNTIF(INDIRECT(ADDRESS(($AN1516-1)*36+($AO1516-1)*12+6,COLUMN())):INDIRECT(ADDRESS(($AN1516-1)*36+($AO1516-1)*12+$AP1516+4,COLUMN())),INDIRECT(ADDRESS(($AN1516-1)*3+$AO1516+5,$AP1516+20)))&gt;=1,0,INDIRECT(ADDRESS(($AN1516-1)*3+$AO1516+5,$AP1516+20)))))</f>
        <v>0</v>
      </c>
      <c r="AT1516" s="468">
        <f ca="1">COUNTIF(INDIRECT("U"&amp;(ROW()+12*(($AN1516-1)*3+$AO1516)-ROW())/12+5):INDIRECT("AF"&amp;(ROW()+12*(($AN1516-1)*3+$AO1516)-ROW())/12+5),AS1516)</f>
        <v>0</v>
      </c>
      <c r="AU1516" s="468">
        <f ca="1">IF(AND(AQ1516+AS1516&gt;0,AR1516+AT1516&gt;0),COUNTIF(AU$6:AU1515,"&gt;0")+1,0)</f>
        <v>0</v>
      </c>
    </row>
    <row r="1517" spans="40:47" x14ac:dyDescent="0.15">
      <c r="AN1517" s="468">
        <v>42</v>
      </c>
      <c r="AO1517" s="468">
        <v>3</v>
      </c>
      <c r="AP1517" s="468">
        <v>12</v>
      </c>
      <c r="AQ1517" s="476">
        <f ca="1">IF($AP1517=1,IF(INDIRECT(ADDRESS(($AN1517-1)*3+$AO1517+5,$AP1517+7))="",0,INDIRECT(ADDRESS(($AN1517-1)*3+$AO1517+5,$AP1517+7))),IF(INDIRECT(ADDRESS(($AN1517-1)*3+$AO1517+5,$AP1517+7))="",0,IF(COUNTIF(INDIRECT(ADDRESS(($AN1517-1)*36+($AO1517-1)*12+6,COLUMN())):INDIRECT(ADDRESS(($AN1517-1)*36+($AO1517-1)*12+$AP1517+4,COLUMN())),INDIRECT(ADDRESS(($AN1517-1)*3+$AO1517+5,$AP1517+7)))&gt;=1,0,INDIRECT(ADDRESS(($AN1517-1)*3+$AO1517+5,$AP1517+7)))))</f>
        <v>0</v>
      </c>
      <c r="AR1517" s="468">
        <f ca="1">COUNTIF(INDIRECT("H"&amp;(ROW()+12*(($AN1517-1)*3+$AO1517)-ROW())/12+5):INDIRECT("S"&amp;(ROW()+12*(($AN1517-1)*3+$AO1517)-ROW())/12+5),AQ1517)</f>
        <v>0</v>
      </c>
      <c r="AS1517" s="476">
        <f ca="1">IF($AP1517=1,IF(INDIRECT(ADDRESS(($AN1517-1)*3+$AO1517+5,$AP1517+20))="",0,INDIRECT(ADDRESS(($AN1517-1)*3+$AO1517+5,$AP1517+20))),IF(INDIRECT(ADDRESS(($AN1517-1)*3+$AO1517+5,$AP1517+20))="",0,IF(COUNTIF(INDIRECT(ADDRESS(($AN1517-1)*36+($AO1517-1)*12+6,COLUMN())):INDIRECT(ADDRESS(($AN1517-1)*36+($AO1517-1)*12+$AP1517+4,COLUMN())),INDIRECT(ADDRESS(($AN1517-1)*3+$AO1517+5,$AP1517+20)))&gt;=1,0,INDIRECT(ADDRESS(($AN1517-1)*3+$AO1517+5,$AP1517+20)))))</f>
        <v>0</v>
      </c>
      <c r="AT1517" s="468">
        <f ca="1">COUNTIF(INDIRECT("U"&amp;(ROW()+12*(($AN1517-1)*3+$AO1517)-ROW())/12+5):INDIRECT("AF"&amp;(ROW()+12*(($AN1517-1)*3+$AO1517)-ROW())/12+5),AS1517)</f>
        <v>0</v>
      </c>
      <c r="AU1517" s="468">
        <f ca="1">IF(AND(AQ1517+AS1517&gt;0,AR1517+AT1517&gt;0),COUNTIF(AU$6:AU1516,"&gt;0")+1,0)</f>
        <v>0</v>
      </c>
    </row>
    <row r="1518" spans="40:47" x14ac:dyDescent="0.15">
      <c r="AN1518" s="468">
        <v>43</v>
      </c>
      <c r="AO1518" s="468">
        <v>1</v>
      </c>
      <c r="AP1518" s="468">
        <v>1</v>
      </c>
      <c r="AQ1518" s="476">
        <f ca="1">IF($AP1518=1,IF(INDIRECT(ADDRESS(($AN1518-1)*3+$AO1518+5,$AP1518+7))="",0,INDIRECT(ADDRESS(($AN1518-1)*3+$AO1518+5,$AP1518+7))),IF(INDIRECT(ADDRESS(($AN1518-1)*3+$AO1518+5,$AP1518+7))="",0,IF(COUNTIF(INDIRECT(ADDRESS(($AN1518-1)*36+($AO1518-1)*12+6,COLUMN())):INDIRECT(ADDRESS(($AN1518-1)*36+($AO1518-1)*12+$AP1518+4,COLUMN())),INDIRECT(ADDRESS(($AN1518-1)*3+$AO1518+5,$AP1518+7)))&gt;=1,0,INDIRECT(ADDRESS(($AN1518-1)*3+$AO1518+5,$AP1518+7)))))</f>
        <v>0</v>
      </c>
      <c r="AR1518" s="468">
        <f ca="1">COUNTIF(INDIRECT("H"&amp;(ROW()+12*(($AN1518-1)*3+$AO1518)-ROW())/12+5):INDIRECT("S"&amp;(ROW()+12*(($AN1518-1)*3+$AO1518)-ROW())/12+5),AQ1518)</f>
        <v>0</v>
      </c>
      <c r="AS1518" s="476">
        <f ca="1">IF($AP1518=1,IF(INDIRECT(ADDRESS(($AN1518-1)*3+$AO1518+5,$AP1518+20))="",0,INDIRECT(ADDRESS(($AN1518-1)*3+$AO1518+5,$AP1518+20))),IF(INDIRECT(ADDRESS(($AN1518-1)*3+$AO1518+5,$AP1518+20))="",0,IF(COUNTIF(INDIRECT(ADDRESS(($AN1518-1)*36+($AO1518-1)*12+6,COLUMN())):INDIRECT(ADDRESS(($AN1518-1)*36+($AO1518-1)*12+$AP1518+4,COLUMN())),INDIRECT(ADDRESS(($AN1518-1)*3+$AO1518+5,$AP1518+20)))&gt;=1,0,INDIRECT(ADDRESS(($AN1518-1)*3+$AO1518+5,$AP1518+20)))))</f>
        <v>0</v>
      </c>
      <c r="AT1518" s="468">
        <f ca="1">COUNTIF(INDIRECT("U"&amp;(ROW()+12*(($AN1518-1)*3+$AO1518)-ROW())/12+5):INDIRECT("AF"&amp;(ROW()+12*(($AN1518-1)*3+$AO1518)-ROW())/12+5),AS1518)</f>
        <v>0</v>
      </c>
      <c r="AU1518" s="468">
        <f ca="1">IF(AND(AQ1518+AS1518&gt;0,AR1518+AT1518&gt;0),COUNTIF(AU$6:AU1517,"&gt;0")+1,0)</f>
        <v>0</v>
      </c>
    </row>
    <row r="1519" spans="40:47" x14ac:dyDescent="0.15">
      <c r="AN1519" s="468">
        <v>43</v>
      </c>
      <c r="AO1519" s="468">
        <v>1</v>
      </c>
      <c r="AP1519" s="468">
        <v>2</v>
      </c>
      <c r="AQ1519" s="476">
        <f ca="1">IF($AP1519=1,IF(INDIRECT(ADDRESS(($AN1519-1)*3+$AO1519+5,$AP1519+7))="",0,INDIRECT(ADDRESS(($AN1519-1)*3+$AO1519+5,$AP1519+7))),IF(INDIRECT(ADDRESS(($AN1519-1)*3+$AO1519+5,$AP1519+7))="",0,IF(COUNTIF(INDIRECT(ADDRESS(($AN1519-1)*36+($AO1519-1)*12+6,COLUMN())):INDIRECT(ADDRESS(($AN1519-1)*36+($AO1519-1)*12+$AP1519+4,COLUMN())),INDIRECT(ADDRESS(($AN1519-1)*3+$AO1519+5,$AP1519+7)))&gt;=1,0,INDIRECT(ADDRESS(($AN1519-1)*3+$AO1519+5,$AP1519+7)))))</f>
        <v>0</v>
      </c>
      <c r="AR1519" s="468">
        <f ca="1">COUNTIF(INDIRECT("H"&amp;(ROW()+12*(($AN1519-1)*3+$AO1519)-ROW())/12+5):INDIRECT("S"&amp;(ROW()+12*(($AN1519-1)*3+$AO1519)-ROW())/12+5),AQ1519)</f>
        <v>0</v>
      </c>
      <c r="AS1519" s="476">
        <f ca="1">IF($AP1519=1,IF(INDIRECT(ADDRESS(($AN1519-1)*3+$AO1519+5,$AP1519+20))="",0,INDIRECT(ADDRESS(($AN1519-1)*3+$AO1519+5,$AP1519+20))),IF(INDIRECT(ADDRESS(($AN1519-1)*3+$AO1519+5,$AP1519+20))="",0,IF(COUNTIF(INDIRECT(ADDRESS(($AN1519-1)*36+($AO1519-1)*12+6,COLUMN())):INDIRECT(ADDRESS(($AN1519-1)*36+($AO1519-1)*12+$AP1519+4,COLUMN())),INDIRECT(ADDRESS(($AN1519-1)*3+$AO1519+5,$AP1519+20)))&gt;=1,0,INDIRECT(ADDRESS(($AN1519-1)*3+$AO1519+5,$AP1519+20)))))</f>
        <v>0</v>
      </c>
      <c r="AT1519" s="468">
        <f ca="1">COUNTIF(INDIRECT("U"&amp;(ROW()+12*(($AN1519-1)*3+$AO1519)-ROW())/12+5):INDIRECT("AF"&amp;(ROW()+12*(($AN1519-1)*3+$AO1519)-ROW())/12+5),AS1519)</f>
        <v>0</v>
      </c>
      <c r="AU1519" s="468">
        <f ca="1">IF(AND(AQ1519+AS1519&gt;0,AR1519+AT1519&gt;0),COUNTIF(AU$6:AU1518,"&gt;0")+1,0)</f>
        <v>0</v>
      </c>
    </row>
    <row r="1520" spans="40:47" x14ac:dyDescent="0.15">
      <c r="AN1520" s="468">
        <v>43</v>
      </c>
      <c r="AO1520" s="468">
        <v>1</v>
      </c>
      <c r="AP1520" s="468">
        <v>3</v>
      </c>
      <c r="AQ1520" s="476">
        <f ca="1">IF($AP1520=1,IF(INDIRECT(ADDRESS(($AN1520-1)*3+$AO1520+5,$AP1520+7))="",0,INDIRECT(ADDRESS(($AN1520-1)*3+$AO1520+5,$AP1520+7))),IF(INDIRECT(ADDRESS(($AN1520-1)*3+$AO1520+5,$AP1520+7))="",0,IF(COUNTIF(INDIRECT(ADDRESS(($AN1520-1)*36+($AO1520-1)*12+6,COLUMN())):INDIRECT(ADDRESS(($AN1520-1)*36+($AO1520-1)*12+$AP1520+4,COLUMN())),INDIRECT(ADDRESS(($AN1520-1)*3+$AO1520+5,$AP1520+7)))&gt;=1,0,INDIRECT(ADDRESS(($AN1520-1)*3+$AO1520+5,$AP1520+7)))))</f>
        <v>0</v>
      </c>
      <c r="AR1520" s="468">
        <f ca="1">COUNTIF(INDIRECT("H"&amp;(ROW()+12*(($AN1520-1)*3+$AO1520)-ROW())/12+5):INDIRECT("S"&amp;(ROW()+12*(($AN1520-1)*3+$AO1520)-ROW())/12+5),AQ1520)</f>
        <v>0</v>
      </c>
      <c r="AS1520" s="476">
        <f ca="1">IF($AP1520=1,IF(INDIRECT(ADDRESS(($AN1520-1)*3+$AO1520+5,$AP1520+20))="",0,INDIRECT(ADDRESS(($AN1520-1)*3+$AO1520+5,$AP1520+20))),IF(INDIRECT(ADDRESS(($AN1520-1)*3+$AO1520+5,$AP1520+20))="",0,IF(COUNTIF(INDIRECT(ADDRESS(($AN1520-1)*36+($AO1520-1)*12+6,COLUMN())):INDIRECT(ADDRESS(($AN1520-1)*36+($AO1520-1)*12+$AP1520+4,COLUMN())),INDIRECT(ADDRESS(($AN1520-1)*3+$AO1520+5,$AP1520+20)))&gt;=1,0,INDIRECT(ADDRESS(($AN1520-1)*3+$AO1520+5,$AP1520+20)))))</f>
        <v>0</v>
      </c>
      <c r="AT1520" s="468">
        <f ca="1">COUNTIF(INDIRECT("U"&amp;(ROW()+12*(($AN1520-1)*3+$AO1520)-ROW())/12+5):INDIRECT("AF"&amp;(ROW()+12*(($AN1520-1)*3+$AO1520)-ROW())/12+5),AS1520)</f>
        <v>0</v>
      </c>
      <c r="AU1520" s="468">
        <f ca="1">IF(AND(AQ1520+AS1520&gt;0,AR1520+AT1520&gt;0),COUNTIF(AU$6:AU1519,"&gt;0")+1,0)</f>
        <v>0</v>
      </c>
    </row>
    <row r="1521" spans="40:47" x14ac:dyDescent="0.15">
      <c r="AN1521" s="468">
        <v>43</v>
      </c>
      <c r="AO1521" s="468">
        <v>1</v>
      </c>
      <c r="AP1521" s="468">
        <v>4</v>
      </c>
      <c r="AQ1521" s="476">
        <f ca="1">IF($AP1521=1,IF(INDIRECT(ADDRESS(($AN1521-1)*3+$AO1521+5,$AP1521+7))="",0,INDIRECT(ADDRESS(($AN1521-1)*3+$AO1521+5,$AP1521+7))),IF(INDIRECT(ADDRESS(($AN1521-1)*3+$AO1521+5,$AP1521+7))="",0,IF(COUNTIF(INDIRECT(ADDRESS(($AN1521-1)*36+($AO1521-1)*12+6,COLUMN())):INDIRECT(ADDRESS(($AN1521-1)*36+($AO1521-1)*12+$AP1521+4,COLUMN())),INDIRECT(ADDRESS(($AN1521-1)*3+$AO1521+5,$AP1521+7)))&gt;=1,0,INDIRECT(ADDRESS(($AN1521-1)*3+$AO1521+5,$AP1521+7)))))</f>
        <v>0</v>
      </c>
      <c r="AR1521" s="468">
        <f ca="1">COUNTIF(INDIRECT("H"&amp;(ROW()+12*(($AN1521-1)*3+$AO1521)-ROW())/12+5):INDIRECT("S"&amp;(ROW()+12*(($AN1521-1)*3+$AO1521)-ROW())/12+5),AQ1521)</f>
        <v>0</v>
      </c>
      <c r="AS1521" s="476">
        <f ca="1">IF($AP1521=1,IF(INDIRECT(ADDRESS(($AN1521-1)*3+$AO1521+5,$AP1521+20))="",0,INDIRECT(ADDRESS(($AN1521-1)*3+$AO1521+5,$AP1521+20))),IF(INDIRECT(ADDRESS(($AN1521-1)*3+$AO1521+5,$AP1521+20))="",0,IF(COUNTIF(INDIRECT(ADDRESS(($AN1521-1)*36+($AO1521-1)*12+6,COLUMN())):INDIRECT(ADDRESS(($AN1521-1)*36+($AO1521-1)*12+$AP1521+4,COLUMN())),INDIRECT(ADDRESS(($AN1521-1)*3+$AO1521+5,$AP1521+20)))&gt;=1,0,INDIRECT(ADDRESS(($AN1521-1)*3+$AO1521+5,$AP1521+20)))))</f>
        <v>0</v>
      </c>
      <c r="AT1521" s="468">
        <f ca="1">COUNTIF(INDIRECT("U"&amp;(ROW()+12*(($AN1521-1)*3+$AO1521)-ROW())/12+5):INDIRECT("AF"&amp;(ROW()+12*(($AN1521-1)*3+$AO1521)-ROW())/12+5),AS1521)</f>
        <v>0</v>
      </c>
      <c r="AU1521" s="468">
        <f ca="1">IF(AND(AQ1521+AS1521&gt;0,AR1521+AT1521&gt;0),COUNTIF(AU$6:AU1520,"&gt;0")+1,0)</f>
        <v>0</v>
      </c>
    </row>
    <row r="1522" spans="40:47" x14ac:dyDescent="0.15">
      <c r="AN1522" s="468">
        <v>43</v>
      </c>
      <c r="AO1522" s="468">
        <v>1</v>
      </c>
      <c r="AP1522" s="468">
        <v>5</v>
      </c>
      <c r="AQ1522" s="476">
        <f ca="1">IF($AP1522=1,IF(INDIRECT(ADDRESS(($AN1522-1)*3+$AO1522+5,$AP1522+7))="",0,INDIRECT(ADDRESS(($AN1522-1)*3+$AO1522+5,$AP1522+7))),IF(INDIRECT(ADDRESS(($AN1522-1)*3+$AO1522+5,$AP1522+7))="",0,IF(COUNTIF(INDIRECT(ADDRESS(($AN1522-1)*36+($AO1522-1)*12+6,COLUMN())):INDIRECT(ADDRESS(($AN1522-1)*36+($AO1522-1)*12+$AP1522+4,COLUMN())),INDIRECT(ADDRESS(($AN1522-1)*3+$AO1522+5,$AP1522+7)))&gt;=1,0,INDIRECT(ADDRESS(($AN1522-1)*3+$AO1522+5,$AP1522+7)))))</f>
        <v>0</v>
      </c>
      <c r="AR1522" s="468">
        <f ca="1">COUNTIF(INDIRECT("H"&amp;(ROW()+12*(($AN1522-1)*3+$AO1522)-ROW())/12+5):INDIRECT("S"&amp;(ROW()+12*(($AN1522-1)*3+$AO1522)-ROW())/12+5),AQ1522)</f>
        <v>0</v>
      </c>
      <c r="AS1522" s="476">
        <f ca="1">IF($AP1522=1,IF(INDIRECT(ADDRESS(($AN1522-1)*3+$AO1522+5,$AP1522+20))="",0,INDIRECT(ADDRESS(($AN1522-1)*3+$AO1522+5,$AP1522+20))),IF(INDIRECT(ADDRESS(($AN1522-1)*3+$AO1522+5,$AP1522+20))="",0,IF(COUNTIF(INDIRECT(ADDRESS(($AN1522-1)*36+($AO1522-1)*12+6,COLUMN())):INDIRECT(ADDRESS(($AN1522-1)*36+($AO1522-1)*12+$AP1522+4,COLUMN())),INDIRECT(ADDRESS(($AN1522-1)*3+$AO1522+5,$AP1522+20)))&gt;=1,0,INDIRECT(ADDRESS(($AN1522-1)*3+$AO1522+5,$AP1522+20)))))</f>
        <v>0</v>
      </c>
      <c r="AT1522" s="468">
        <f ca="1">COUNTIF(INDIRECT("U"&amp;(ROW()+12*(($AN1522-1)*3+$AO1522)-ROW())/12+5):INDIRECT("AF"&amp;(ROW()+12*(($AN1522-1)*3+$AO1522)-ROW())/12+5),AS1522)</f>
        <v>0</v>
      </c>
      <c r="AU1522" s="468">
        <f ca="1">IF(AND(AQ1522+AS1522&gt;0,AR1522+AT1522&gt;0),COUNTIF(AU$6:AU1521,"&gt;0")+1,0)</f>
        <v>0</v>
      </c>
    </row>
    <row r="1523" spans="40:47" x14ac:dyDescent="0.15">
      <c r="AN1523" s="468">
        <v>43</v>
      </c>
      <c r="AO1523" s="468">
        <v>1</v>
      </c>
      <c r="AP1523" s="468">
        <v>6</v>
      </c>
      <c r="AQ1523" s="476">
        <f ca="1">IF($AP1523=1,IF(INDIRECT(ADDRESS(($AN1523-1)*3+$AO1523+5,$AP1523+7))="",0,INDIRECT(ADDRESS(($AN1523-1)*3+$AO1523+5,$AP1523+7))),IF(INDIRECT(ADDRESS(($AN1523-1)*3+$AO1523+5,$AP1523+7))="",0,IF(COUNTIF(INDIRECT(ADDRESS(($AN1523-1)*36+($AO1523-1)*12+6,COLUMN())):INDIRECT(ADDRESS(($AN1523-1)*36+($AO1523-1)*12+$AP1523+4,COLUMN())),INDIRECT(ADDRESS(($AN1523-1)*3+$AO1523+5,$AP1523+7)))&gt;=1,0,INDIRECT(ADDRESS(($AN1523-1)*3+$AO1523+5,$AP1523+7)))))</f>
        <v>0</v>
      </c>
      <c r="AR1523" s="468">
        <f ca="1">COUNTIF(INDIRECT("H"&amp;(ROW()+12*(($AN1523-1)*3+$AO1523)-ROW())/12+5):INDIRECT("S"&amp;(ROW()+12*(($AN1523-1)*3+$AO1523)-ROW())/12+5),AQ1523)</f>
        <v>0</v>
      </c>
      <c r="AS1523" s="476">
        <f ca="1">IF($AP1523=1,IF(INDIRECT(ADDRESS(($AN1523-1)*3+$AO1523+5,$AP1523+20))="",0,INDIRECT(ADDRESS(($AN1523-1)*3+$AO1523+5,$AP1523+20))),IF(INDIRECT(ADDRESS(($AN1523-1)*3+$AO1523+5,$AP1523+20))="",0,IF(COUNTIF(INDIRECT(ADDRESS(($AN1523-1)*36+($AO1523-1)*12+6,COLUMN())):INDIRECT(ADDRESS(($AN1523-1)*36+($AO1523-1)*12+$AP1523+4,COLUMN())),INDIRECT(ADDRESS(($AN1523-1)*3+$AO1523+5,$AP1523+20)))&gt;=1,0,INDIRECT(ADDRESS(($AN1523-1)*3+$AO1523+5,$AP1523+20)))))</f>
        <v>0</v>
      </c>
      <c r="AT1523" s="468">
        <f ca="1">COUNTIF(INDIRECT("U"&amp;(ROW()+12*(($AN1523-1)*3+$AO1523)-ROW())/12+5):INDIRECT("AF"&amp;(ROW()+12*(($AN1523-1)*3+$AO1523)-ROW())/12+5),AS1523)</f>
        <v>0</v>
      </c>
      <c r="AU1523" s="468">
        <f ca="1">IF(AND(AQ1523+AS1523&gt;0,AR1523+AT1523&gt;0),COUNTIF(AU$6:AU1522,"&gt;0")+1,0)</f>
        <v>0</v>
      </c>
    </row>
    <row r="1524" spans="40:47" x14ac:dyDescent="0.15">
      <c r="AN1524" s="468">
        <v>43</v>
      </c>
      <c r="AO1524" s="468">
        <v>1</v>
      </c>
      <c r="AP1524" s="468">
        <v>7</v>
      </c>
      <c r="AQ1524" s="476">
        <f ca="1">IF($AP1524=1,IF(INDIRECT(ADDRESS(($AN1524-1)*3+$AO1524+5,$AP1524+7))="",0,INDIRECT(ADDRESS(($AN1524-1)*3+$AO1524+5,$AP1524+7))),IF(INDIRECT(ADDRESS(($AN1524-1)*3+$AO1524+5,$AP1524+7))="",0,IF(COUNTIF(INDIRECT(ADDRESS(($AN1524-1)*36+($AO1524-1)*12+6,COLUMN())):INDIRECT(ADDRESS(($AN1524-1)*36+($AO1524-1)*12+$AP1524+4,COLUMN())),INDIRECT(ADDRESS(($AN1524-1)*3+$AO1524+5,$AP1524+7)))&gt;=1,0,INDIRECT(ADDRESS(($AN1524-1)*3+$AO1524+5,$AP1524+7)))))</f>
        <v>0</v>
      </c>
      <c r="AR1524" s="468">
        <f ca="1">COUNTIF(INDIRECT("H"&amp;(ROW()+12*(($AN1524-1)*3+$AO1524)-ROW())/12+5):INDIRECT("S"&amp;(ROW()+12*(($AN1524-1)*3+$AO1524)-ROW())/12+5),AQ1524)</f>
        <v>0</v>
      </c>
      <c r="AS1524" s="476">
        <f ca="1">IF($AP1524=1,IF(INDIRECT(ADDRESS(($AN1524-1)*3+$AO1524+5,$AP1524+20))="",0,INDIRECT(ADDRESS(($AN1524-1)*3+$AO1524+5,$AP1524+20))),IF(INDIRECT(ADDRESS(($AN1524-1)*3+$AO1524+5,$AP1524+20))="",0,IF(COUNTIF(INDIRECT(ADDRESS(($AN1524-1)*36+($AO1524-1)*12+6,COLUMN())):INDIRECT(ADDRESS(($AN1524-1)*36+($AO1524-1)*12+$AP1524+4,COLUMN())),INDIRECT(ADDRESS(($AN1524-1)*3+$AO1524+5,$AP1524+20)))&gt;=1,0,INDIRECT(ADDRESS(($AN1524-1)*3+$AO1524+5,$AP1524+20)))))</f>
        <v>0</v>
      </c>
      <c r="AT1524" s="468">
        <f ca="1">COUNTIF(INDIRECT("U"&amp;(ROW()+12*(($AN1524-1)*3+$AO1524)-ROW())/12+5):INDIRECT("AF"&amp;(ROW()+12*(($AN1524-1)*3+$AO1524)-ROW())/12+5),AS1524)</f>
        <v>0</v>
      </c>
      <c r="AU1524" s="468">
        <f ca="1">IF(AND(AQ1524+AS1524&gt;0,AR1524+AT1524&gt;0),COUNTIF(AU$6:AU1523,"&gt;0")+1,0)</f>
        <v>0</v>
      </c>
    </row>
    <row r="1525" spans="40:47" x14ac:dyDescent="0.15">
      <c r="AN1525" s="468">
        <v>43</v>
      </c>
      <c r="AO1525" s="468">
        <v>1</v>
      </c>
      <c r="AP1525" s="468">
        <v>8</v>
      </c>
      <c r="AQ1525" s="476">
        <f ca="1">IF($AP1525=1,IF(INDIRECT(ADDRESS(($AN1525-1)*3+$AO1525+5,$AP1525+7))="",0,INDIRECT(ADDRESS(($AN1525-1)*3+$AO1525+5,$AP1525+7))),IF(INDIRECT(ADDRESS(($AN1525-1)*3+$AO1525+5,$AP1525+7))="",0,IF(COUNTIF(INDIRECT(ADDRESS(($AN1525-1)*36+($AO1525-1)*12+6,COLUMN())):INDIRECT(ADDRESS(($AN1525-1)*36+($AO1525-1)*12+$AP1525+4,COLUMN())),INDIRECT(ADDRESS(($AN1525-1)*3+$AO1525+5,$AP1525+7)))&gt;=1,0,INDIRECT(ADDRESS(($AN1525-1)*3+$AO1525+5,$AP1525+7)))))</f>
        <v>0</v>
      </c>
      <c r="AR1525" s="468">
        <f ca="1">COUNTIF(INDIRECT("H"&amp;(ROW()+12*(($AN1525-1)*3+$AO1525)-ROW())/12+5):INDIRECT("S"&amp;(ROW()+12*(($AN1525-1)*3+$AO1525)-ROW())/12+5),AQ1525)</f>
        <v>0</v>
      </c>
      <c r="AS1525" s="476">
        <f ca="1">IF($AP1525=1,IF(INDIRECT(ADDRESS(($AN1525-1)*3+$AO1525+5,$AP1525+20))="",0,INDIRECT(ADDRESS(($AN1525-1)*3+$AO1525+5,$AP1525+20))),IF(INDIRECT(ADDRESS(($AN1525-1)*3+$AO1525+5,$AP1525+20))="",0,IF(COUNTIF(INDIRECT(ADDRESS(($AN1525-1)*36+($AO1525-1)*12+6,COLUMN())):INDIRECT(ADDRESS(($AN1525-1)*36+($AO1525-1)*12+$AP1525+4,COLUMN())),INDIRECT(ADDRESS(($AN1525-1)*3+$AO1525+5,$AP1525+20)))&gt;=1,0,INDIRECT(ADDRESS(($AN1525-1)*3+$AO1525+5,$AP1525+20)))))</f>
        <v>0</v>
      </c>
      <c r="AT1525" s="468">
        <f ca="1">COUNTIF(INDIRECT("U"&amp;(ROW()+12*(($AN1525-1)*3+$AO1525)-ROW())/12+5):INDIRECT("AF"&amp;(ROW()+12*(($AN1525-1)*3+$AO1525)-ROW())/12+5),AS1525)</f>
        <v>0</v>
      </c>
      <c r="AU1525" s="468">
        <f ca="1">IF(AND(AQ1525+AS1525&gt;0,AR1525+AT1525&gt;0),COUNTIF(AU$6:AU1524,"&gt;0")+1,0)</f>
        <v>0</v>
      </c>
    </row>
    <row r="1526" spans="40:47" x14ac:dyDescent="0.15">
      <c r="AN1526" s="468">
        <v>43</v>
      </c>
      <c r="AO1526" s="468">
        <v>1</v>
      </c>
      <c r="AP1526" s="468">
        <v>9</v>
      </c>
      <c r="AQ1526" s="476">
        <f ca="1">IF($AP1526=1,IF(INDIRECT(ADDRESS(($AN1526-1)*3+$AO1526+5,$AP1526+7))="",0,INDIRECT(ADDRESS(($AN1526-1)*3+$AO1526+5,$AP1526+7))),IF(INDIRECT(ADDRESS(($AN1526-1)*3+$AO1526+5,$AP1526+7))="",0,IF(COUNTIF(INDIRECT(ADDRESS(($AN1526-1)*36+($AO1526-1)*12+6,COLUMN())):INDIRECT(ADDRESS(($AN1526-1)*36+($AO1526-1)*12+$AP1526+4,COLUMN())),INDIRECT(ADDRESS(($AN1526-1)*3+$AO1526+5,$AP1526+7)))&gt;=1,0,INDIRECT(ADDRESS(($AN1526-1)*3+$AO1526+5,$AP1526+7)))))</f>
        <v>0</v>
      </c>
      <c r="AR1526" s="468">
        <f ca="1">COUNTIF(INDIRECT("H"&amp;(ROW()+12*(($AN1526-1)*3+$AO1526)-ROW())/12+5):INDIRECT("S"&amp;(ROW()+12*(($AN1526-1)*3+$AO1526)-ROW())/12+5),AQ1526)</f>
        <v>0</v>
      </c>
      <c r="AS1526" s="476">
        <f ca="1">IF($AP1526=1,IF(INDIRECT(ADDRESS(($AN1526-1)*3+$AO1526+5,$AP1526+20))="",0,INDIRECT(ADDRESS(($AN1526-1)*3+$AO1526+5,$AP1526+20))),IF(INDIRECT(ADDRESS(($AN1526-1)*3+$AO1526+5,$AP1526+20))="",0,IF(COUNTIF(INDIRECT(ADDRESS(($AN1526-1)*36+($AO1526-1)*12+6,COLUMN())):INDIRECT(ADDRESS(($AN1526-1)*36+($AO1526-1)*12+$AP1526+4,COLUMN())),INDIRECT(ADDRESS(($AN1526-1)*3+$AO1526+5,$AP1526+20)))&gt;=1,0,INDIRECT(ADDRESS(($AN1526-1)*3+$AO1526+5,$AP1526+20)))))</f>
        <v>0</v>
      </c>
      <c r="AT1526" s="468">
        <f ca="1">COUNTIF(INDIRECT("U"&amp;(ROW()+12*(($AN1526-1)*3+$AO1526)-ROW())/12+5):INDIRECT("AF"&amp;(ROW()+12*(($AN1526-1)*3+$AO1526)-ROW())/12+5),AS1526)</f>
        <v>0</v>
      </c>
      <c r="AU1526" s="468">
        <f ca="1">IF(AND(AQ1526+AS1526&gt;0,AR1526+AT1526&gt;0),COUNTIF(AU$6:AU1525,"&gt;0")+1,0)</f>
        <v>0</v>
      </c>
    </row>
    <row r="1527" spans="40:47" x14ac:dyDescent="0.15">
      <c r="AN1527" s="468">
        <v>43</v>
      </c>
      <c r="AO1527" s="468">
        <v>1</v>
      </c>
      <c r="AP1527" s="468">
        <v>10</v>
      </c>
      <c r="AQ1527" s="476">
        <f ca="1">IF($AP1527=1,IF(INDIRECT(ADDRESS(($AN1527-1)*3+$AO1527+5,$AP1527+7))="",0,INDIRECT(ADDRESS(($AN1527-1)*3+$AO1527+5,$AP1527+7))),IF(INDIRECT(ADDRESS(($AN1527-1)*3+$AO1527+5,$AP1527+7))="",0,IF(COUNTIF(INDIRECT(ADDRESS(($AN1527-1)*36+($AO1527-1)*12+6,COLUMN())):INDIRECT(ADDRESS(($AN1527-1)*36+($AO1527-1)*12+$AP1527+4,COLUMN())),INDIRECT(ADDRESS(($AN1527-1)*3+$AO1527+5,$AP1527+7)))&gt;=1,0,INDIRECT(ADDRESS(($AN1527-1)*3+$AO1527+5,$AP1527+7)))))</f>
        <v>0</v>
      </c>
      <c r="AR1527" s="468">
        <f ca="1">COUNTIF(INDIRECT("H"&amp;(ROW()+12*(($AN1527-1)*3+$AO1527)-ROW())/12+5):INDIRECT("S"&amp;(ROW()+12*(($AN1527-1)*3+$AO1527)-ROW())/12+5),AQ1527)</f>
        <v>0</v>
      </c>
      <c r="AS1527" s="476">
        <f ca="1">IF($AP1527=1,IF(INDIRECT(ADDRESS(($AN1527-1)*3+$AO1527+5,$AP1527+20))="",0,INDIRECT(ADDRESS(($AN1527-1)*3+$AO1527+5,$AP1527+20))),IF(INDIRECT(ADDRESS(($AN1527-1)*3+$AO1527+5,$AP1527+20))="",0,IF(COUNTIF(INDIRECT(ADDRESS(($AN1527-1)*36+($AO1527-1)*12+6,COLUMN())):INDIRECT(ADDRESS(($AN1527-1)*36+($AO1527-1)*12+$AP1527+4,COLUMN())),INDIRECT(ADDRESS(($AN1527-1)*3+$AO1527+5,$AP1527+20)))&gt;=1,0,INDIRECT(ADDRESS(($AN1527-1)*3+$AO1527+5,$AP1527+20)))))</f>
        <v>0</v>
      </c>
      <c r="AT1527" s="468">
        <f ca="1">COUNTIF(INDIRECT("U"&amp;(ROW()+12*(($AN1527-1)*3+$AO1527)-ROW())/12+5):INDIRECT("AF"&amp;(ROW()+12*(($AN1527-1)*3+$AO1527)-ROW())/12+5),AS1527)</f>
        <v>0</v>
      </c>
      <c r="AU1527" s="468">
        <f ca="1">IF(AND(AQ1527+AS1527&gt;0,AR1527+AT1527&gt;0),COUNTIF(AU$6:AU1526,"&gt;0")+1,0)</f>
        <v>0</v>
      </c>
    </row>
    <row r="1528" spans="40:47" x14ac:dyDescent="0.15">
      <c r="AN1528" s="468">
        <v>43</v>
      </c>
      <c r="AO1528" s="468">
        <v>1</v>
      </c>
      <c r="AP1528" s="468">
        <v>11</v>
      </c>
      <c r="AQ1528" s="476">
        <f ca="1">IF($AP1528=1,IF(INDIRECT(ADDRESS(($AN1528-1)*3+$AO1528+5,$AP1528+7))="",0,INDIRECT(ADDRESS(($AN1528-1)*3+$AO1528+5,$AP1528+7))),IF(INDIRECT(ADDRESS(($AN1528-1)*3+$AO1528+5,$AP1528+7))="",0,IF(COUNTIF(INDIRECT(ADDRESS(($AN1528-1)*36+($AO1528-1)*12+6,COLUMN())):INDIRECT(ADDRESS(($AN1528-1)*36+($AO1528-1)*12+$AP1528+4,COLUMN())),INDIRECT(ADDRESS(($AN1528-1)*3+$AO1528+5,$AP1528+7)))&gt;=1,0,INDIRECT(ADDRESS(($AN1528-1)*3+$AO1528+5,$AP1528+7)))))</f>
        <v>0</v>
      </c>
      <c r="AR1528" s="468">
        <f ca="1">COUNTIF(INDIRECT("H"&amp;(ROW()+12*(($AN1528-1)*3+$AO1528)-ROW())/12+5):INDIRECT("S"&amp;(ROW()+12*(($AN1528-1)*3+$AO1528)-ROW())/12+5),AQ1528)</f>
        <v>0</v>
      </c>
      <c r="AS1528" s="476">
        <f ca="1">IF($AP1528=1,IF(INDIRECT(ADDRESS(($AN1528-1)*3+$AO1528+5,$AP1528+20))="",0,INDIRECT(ADDRESS(($AN1528-1)*3+$AO1528+5,$AP1528+20))),IF(INDIRECT(ADDRESS(($AN1528-1)*3+$AO1528+5,$AP1528+20))="",0,IF(COUNTIF(INDIRECT(ADDRESS(($AN1528-1)*36+($AO1528-1)*12+6,COLUMN())):INDIRECT(ADDRESS(($AN1528-1)*36+($AO1528-1)*12+$AP1528+4,COLUMN())),INDIRECT(ADDRESS(($AN1528-1)*3+$AO1528+5,$AP1528+20)))&gt;=1,0,INDIRECT(ADDRESS(($AN1528-1)*3+$AO1528+5,$AP1528+20)))))</f>
        <v>0</v>
      </c>
      <c r="AT1528" s="468">
        <f ca="1">COUNTIF(INDIRECT("U"&amp;(ROW()+12*(($AN1528-1)*3+$AO1528)-ROW())/12+5):INDIRECT("AF"&amp;(ROW()+12*(($AN1528-1)*3+$AO1528)-ROW())/12+5),AS1528)</f>
        <v>0</v>
      </c>
      <c r="AU1528" s="468">
        <f ca="1">IF(AND(AQ1528+AS1528&gt;0,AR1528+AT1528&gt;0),COUNTIF(AU$6:AU1527,"&gt;0")+1,0)</f>
        <v>0</v>
      </c>
    </row>
    <row r="1529" spans="40:47" x14ac:dyDescent="0.15">
      <c r="AN1529" s="468">
        <v>43</v>
      </c>
      <c r="AO1529" s="468">
        <v>1</v>
      </c>
      <c r="AP1529" s="468">
        <v>12</v>
      </c>
      <c r="AQ1529" s="476">
        <f ca="1">IF($AP1529=1,IF(INDIRECT(ADDRESS(($AN1529-1)*3+$AO1529+5,$AP1529+7))="",0,INDIRECT(ADDRESS(($AN1529-1)*3+$AO1529+5,$AP1529+7))),IF(INDIRECT(ADDRESS(($AN1529-1)*3+$AO1529+5,$AP1529+7))="",0,IF(COUNTIF(INDIRECT(ADDRESS(($AN1529-1)*36+($AO1529-1)*12+6,COLUMN())):INDIRECT(ADDRESS(($AN1529-1)*36+($AO1529-1)*12+$AP1529+4,COLUMN())),INDIRECT(ADDRESS(($AN1529-1)*3+$AO1529+5,$AP1529+7)))&gt;=1,0,INDIRECT(ADDRESS(($AN1529-1)*3+$AO1529+5,$AP1529+7)))))</f>
        <v>0</v>
      </c>
      <c r="AR1529" s="468">
        <f ca="1">COUNTIF(INDIRECT("H"&amp;(ROW()+12*(($AN1529-1)*3+$AO1529)-ROW())/12+5):INDIRECT("S"&amp;(ROW()+12*(($AN1529-1)*3+$AO1529)-ROW())/12+5),AQ1529)</f>
        <v>0</v>
      </c>
      <c r="AS1529" s="476">
        <f ca="1">IF($AP1529=1,IF(INDIRECT(ADDRESS(($AN1529-1)*3+$AO1529+5,$AP1529+20))="",0,INDIRECT(ADDRESS(($AN1529-1)*3+$AO1529+5,$AP1529+20))),IF(INDIRECT(ADDRESS(($AN1529-1)*3+$AO1529+5,$AP1529+20))="",0,IF(COUNTIF(INDIRECT(ADDRESS(($AN1529-1)*36+($AO1529-1)*12+6,COLUMN())):INDIRECT(ADDRESS(($AN1529-1)*36+($AO1529-1)*12+$AP1529+4,COLUMN())),INDIRECT(ADDRESS(($AN1529-1)*3+$AO1529+5,$AP1529+20)))&gt;=1,0,INDIRECT(ADDRESS(($AN1529-1)*3+$AO1529+5,$AP1529+20)))))</f>
        <v>0</v>
      </c>
      <c r="AT1529" s="468">
        <f ca="1">COUNTIF(INDIRECT("U"&amp;(ROW()+12*(($AN1529-1)*3+$AO1529)-ROW())/12+5):INDIRECT("AF"&amp;(ROW()+12*(($AN1529-1)*3+$AO1529)-ROW())/12+5),AS1529)</f>
        <v>0</v>
      </c>
      <c r="AU1529" s="468">
        <f ca="1">IF(AND(AQ1529+AS1529&gt;0,AR1529+AT1529&gt;0),COUNTIF(AU$6:AU1528,"&gt;0")+1,0)</f>
        <v>0</v>
      </c>
    </row>
    <row r="1530" spans="40:47" x14ac:dyDescent="0.15">
      <c r="AN1530" s="468">
        <v>43</v>
      </c>
      <c r="AO1530" s="468">
        <v>2</v>
      </c>
      <c r="AP1530" s="468">
        <v>1</v>
      </c>
      <c r="AQ1530" s="476">
        <f ca="1">IF($AP1530=1,IF(INDIRECT(ADDRESS(($AN1530-1)*3+$AO1530+5,$AP1530+7))="",0,INDIRECT(ADDRESS(($AN1530-1)*3+$AO1530+5,$AP1530+7))),IF(INDIRECT(ADDRESS(($AN1530-1)*3+$AO1530+5,$AP1530+7))="",0,IF(COUNTIF(INDIRECT(ADDRESS(($AN1530-1)*36+($AO1530-1)*12+6,COLUMN())):INDIRECT(ADDRESS(($AN1530-1)*36+($AO1530-1)*12+$AP1530+4,COLUMN())),INDIRECT(ADDRESS(($AN1530-1)*3+$AO1530+5,$AP1530+7)))&gt;=1,0,INDIRECT(ADDRESS(($AN1530-1)*3+$AO1530+5,$AP1530+7)))))</f>
        <v>0</v>
      </c>
      <c r="AR1530" s="468">
        <f ca="1">COUNTIF(INDIRECT("H"&amp;(ROW()+12*(($AN1530-1)*3+$AO1530)-ROW())/12+5):INDIRECT("S"&amp;(ROW()+12*(($AN1530-1)*3+$AO1530)-ROW())/12+5),AQ1530)</f>
        <v>0</v>
      </c>
      <c r="AS1530" s="476">
        <f ca="1">IF($AP1530=1,IF(INDIRECT(ADDRESS(($AN1530-1)*3+$AO1530+5,$AP1530+20))="",0,INDIRECT(ADDRESS(($AN1530-1)*3+$AO1530+5,$AP1530+20))),IF(INDIRECT(ADDRESS(($AN1530-1)*3+$AO1530+5,$AP1530+20))="",0,IF(COUNTIF(INDIRECT(ADDRESS(($AN1530-1)*36+($AO1530-1)*12+6,COLUMN())):INDIRECT(ADDRESS(($AN1530-1)*36+($AO1530-1)*12+$AP1530+4,COLUMN())),INDIRECT(ADDRESS(($AN1530-1)*3+$AO1530+5,$AP1530+20)))&gt;=1,0,INDIRECT(ADDRESS(($AN1530-1)*3+$AO1530+5,$AP1530+20)))))</f>
        <v>0</v>
      </c>
      <c r="AT1530" s="468">
        <f ca="1">COUNTIF(INDIRECT("U"&amp;(ROW()+12*(($AN1530-1)*3+$AO1530)-ROW())/12+5):INDIRECT("AF"&amp;(ROW()+12*(($AN1530-1)*3+$AO1530)-ROW())/12+5),AS1530)</f>
        <v>0</v>
      </c>
      <c r="AU1530" s="468">
        <f ca="1">IF(AND(AQ1530+AS1530&gt;0,AR1530+AT1530&gt;0),COUNTIF(AU$6:AU1529,"&gt;0")+1,0)</f>
        <v>0</v>
      </c>
    </row>
    <row r="1531" spans="40:47" x14ac:dyDescent="0.15">
      <c r="AN1531" s="468">
        <v>43</v>
      </c>
      <c r="AO1531" s="468">
        <v>2</v>
      </c>
      <c r="AP1531" s="468">
        <v>2</v>
      </c>
      <c r="AQ1531" s="476">
        <f ca="1">IF($AP1531=1,IF(INDIRECT(ADDRESS(($AN1531-1)*3+$AO1531+5,$AP1531+7))="",0,INDIRECT(ADDRESS(($AN1531-1)*3+$AO1531+5,$AP1531+7))),IF(INDIRECT(ADDRESS(($AN1531-1)*3+$AO1531+5,$AP1531+7))="",0,IF(COUNTIF(INDIRECT(ADDRESS(($AN1531-1)*36+($AO1531-1)*12+6,COLUMN())):INDIRECT(ADDRESS(($AN1531-1)*36+($AO1531-1)*12+$AP1531+4,COLUMN())),INDIRECT(ADDRESS(($AN1531-1)*3+$AO1531+5,$AP1531+7)))&gt;=1,0,INDIRECT(ADDRESS(($AN1531-1)*3+$AO1531+5,$AP1531+7)))))</f>
        <v>0</v>
      </c>
      <c r="AR1531" s="468">
        <f ca="1">COUNTIF(INDIRECT("H"&amp;(ROW()+12*(($AN1531-1)*3+$AO1531)-ROW())/12+5):INDIRECT("S"&amp;(ROW()+12*(($AN1531-1)*3+$AO1531)-ROW())/12+5),AQ1531)</f>
        <v>0</v>
      </c>
      <c r="AS1531" s="476">
        <f ca="1">IF($AP1531=1,IF(INDIRECT(ADDRESS(($AN1531-1)*3+$AO1531+5,$AP1531+20))="",0,INDIRECT(ADDRESS(($AN1531-1)*3+$AO1531+5,$AP1531+20))),IF(INDIRECT(ADDRESS(($AN1531-1)*3+$AO1531+5,$AP1531+20))="",0,IF(COUNTIF(INDIRECT(ADDRESS(($AN1531-1)*36+($AO1531-1)*12+6,COLUMN())):INDIRECT(ADDRESS(($AN1531-1)*36+($AO1531-1)*12+$AP1531+4,COLUMN())),INDIRECT(ADDRESS(($AN1531-1)*3+$AO1531+5,$AP1531+20)))&gt;=1,0,INDIRECT(ADDRESS(($AN1531-1)*3+$AO1531+5,$AP1531+20)))))</f>
        <v>0</v>
      </c>
      <c r="AT1531" s="468">
        <f ca="1">COUNTIF(INDIRECT("U"&amp;(ROW()+12*(($AN1531-1)*3+$AO1531)-ROW())/12+5):INDIRECT("AF"&amp;(ROW()+12*(($AN1531-1)*3+$AO1531)-ROW())/12+5),AS1531)</f>
        <v>0</v>
      </c>
      <c r="AU1531" s="468">
        <f ca="1">IF(AND(AQ1531+AS1531&gt;0,AR1531+AT1531&gt;0),COUNTIF(AU$6:AU1530,"&gt;0")+1,0)</f>
        <v>0</v>
      </c>
    </row>
    <row r="1532" spans="40:47" x14ac:dyDescent="0.15">
      <c r="AN1532" s="468">
        <v>43</v>
      </c>
      <c r="AO1532" s="468">
        <v>2</v>
      </c>
      <c r="AP1532" s="468">
        <v>3</v>
      </c>
      <c r="AQ1532" s="476">
        <f ca="1">IF($AP1532=1,IF(INDIRECT(ADDRESS(($AN1532-1)*3+$AO1532+5,$AP1532+7))="",0,INDIRECT(ADDRESS(($AN1532-1)*3+$AO1532+5,$AP1532+7))),IF(INDIRECT(ADDRESS(($AN1532-1)*3+$AO1532+5,$AP1532+7))="",0,IF(COUNTIF(INDIRECT(ADDRESS(($AN1532-1)*36+($AO1532-1)*12+6,COLUMN())):INDIRECT(ADDRESS(($AN1532-1)*36+($AO1532-1)*12+$AP1532+4,COLUMN())),INDIRECT(ADDRESS(($AN1532-1)*3+$AO1532+5,$AP1532+7)))&gt;=1,0,INDIRECT(ADDRESS(($AN1532-1)*3+$AO1532+5,$AP1532+7)))))</f>
        <v>0</v>
      </c>
      <c r="AR1532" s="468">
        <f ca="1">COUNTIF(INDIRECT("H"&amp;(ROW()+12*(($AN1532-1)*3+$AO1532)-ROW())/12+5):INDIRECT("S"&amp;(ROW()+12*(($AN1532-1)*3+$AO1532)-ROW())/12+5),AQ1532)</f>
        <v>0</v>
      </c>
      <c r="AS1532" s="476">
        <f ca="1">IF($AP1532=1,IF(INDIRECT(ADDRESS(($AN1532-1)*3+$AO1532+5,$AP1532+20))="",0,INDIRECT(ADDRESS(($AN1532-1)*3+$AO1532+5,$AP1532+20))),IF(INDIRECT(ADDRESS(($AN1532-1)*3+$AO1532+5,$AP1532+20))="",0,IF(COUNTIF(INDIRECT(ADDRESS(($AN1532-1)*36+($AO1532-1)*12+6,COLUMN())):INDIRECT(ADDRESS(($AN1532-1)*36+($AO1532-1)*12+$AP1532+4,COLUMN())),INDIRECT(ADDRESS(($AN1532-1)*3+$AO1532+5,$AP1532+20)))&gt;=1,0,INDIRECT(ADDRESS(($AN1532-1)*3+$AO1532+5,$AP1532+20)))))</f>
        <v>0</v>
      </c>
      <c r="AT1532" s="468">
        <f ca="1">COUNTIF(INDIRECT("U"&amp;(ROW()+12*(($AN1532-1)*3+$AO1532)-ROW())/12+5):INDIRECT("AF"&amp;(ROW()+12*(($AN1532-1)*3+$AO1532)-ROW())/12+5),AS1532)</f>
        <v>0</v>
      </c>
      <c r="AU1532" s="468">
        <f ca="1">IF(AND(AQ1532+AS1532&gt;0,AR1532+AT1532&gt;0),COUNTIF(AU$6:AU1531,"&gt;0")+1,0)</f>
        <v>0</v>
      </c>
    </row>
    <row r="1533" spans="40:47" x14ac:dyDescent="0.15">
      <c r="AN1533" s="468">
        <v>43</v>
      </c>
      <c r="AO1533" s="468">
        <v>2</v>
      </c>
      <c r="AP1533" s="468">
        <v>4</v>
      </c>
      <c r="AQ1533" s="476">
        <f ca="1">IF($AP1533=1,IF(INDIRECT(ADDRESS(($AN1533-1)*3+$AO1533+5,$AP1533+7))="",0,INDIRECT(ADDRESS(($AN1533-1)*3+$AO1533+5,$AP1533+7))),IF(INDIRECT(ADDRESS(($AN1533-1)*3+$AO1533+5,$AP1533+7))="",0,IF(COUNTIF(INDIRECT(ADDRESS(($AN1533-1)*36+($AO1533-1)*12+6,COLUMN())):INDIRECT(ADDRESS(($AN1533-1)*36+($AO1533-1)*12+$AP1533+4,COLUMN())),INDIRECT(ADDRESS(($AN1533-1)*3+$AO1533+5,$AP1533+7)))&gt;=1,0,INDIRECT(ADDRESS(($AN1533-1)*3+$AO1533+5,$AP1533+7)))))</f>
        <v>0</v>
      </c>
      <c r="AR1533" s="468">
        <f ca="1">COUNTIF(INDIRECT("H"&amp;(ROW()+12*(($AN1533-1)*3+$AO1533)-ROW())/12+5):INDIRECT("S"&amp;(ROW()+12*(($AN1533-1)*3+$AO1533)-ROW())/12+5),AQ1533)</f>
        <v>0</v>
      </c>
      <c r="AS1533" s="476">
        <f ca="1">IF($AP1533=1,IF(INDIRECT(ADDRESS(($AN1533-1)*3+$AO1533+5,$AP1533+20))="",0,INDIRECT(ADDRESS(($AN1533-1)*3+$AO1533+5,$AP1533+20))),IF(INDIRECT(ADDRESS(($AN1533-1)*3+$AO1533+5,$AP1533+20))="",0,IF(COUNTIF(INDIRECT(ADDRESS(($AN1533-1)*36+($AO1533-1)*12+6,COLUMN())):INDIRECT(ADDRESS(($AN1533-1)*36+($AO1533-1)*12+$AP1533+4,COLUMN())),INDIRECT(ADDRESS(($AN1533-1)*3+$AO1533+5,$AP1533+20)))&gt;=1,0,INDIRECT(ADDRESS(($AN1533-1)*3+$AO1533+5,$AP1533+20)))))</f>
        <v>0</v>
      </c>
      <c r="AT1533" s="468">
        <f ca="1">COUNTIF(INDIRECT("U"&amp;(ROW()+12*(($AN1533-1)*3+$AO1533)-ROW())/12+5):INDIRECT("AF"&amp;(ROW()+12*(($AN1533-1)*3+$AO1533)-ROW())/12+5),AS1533)</f>
        <v>0</v>
      </c>
      <c r="AU1533" s="468">
        <f ca="1">IF(AND(AQ1533+AS1533&gt;0,AR1533+AT1533&gt;0),COUNTIF(AU$6:AU1532,"&gt;0")+1,0)</f>
        <v>0</v>
      </c>
    </row>
    <row r="1534" spans="40:47" x14ac:dyDescent="0.15">
      <c r="AN1534" s="468">
        <v>43</v>
      </c>
      <c r="AO1534" s="468">
        <v>2</v>
      </c>
      <c r="AP1534" s="468">
        <v>5</v>
      </c>
      <c r="AQ1534" s="476">
        <f ca="1">IF($AP1534=1,IF(INDIRECT(ADDRESS(($AN1534-1)*3+$AO1534+5,$AP1534+7))="",0,INDIRECT(ADDRESS(($AN1534-1)*3+$AO1534+5,$AP1534+7))),IF(INDIRECT(ADDRESS(($AN1534-1)*3+$AO1534+5,$AP1534+7))="",0,IF(COUNTIF(INDIRECT(ADDRESS(($AN1534-1)*36+($AO1534-1)*12+6,COLUMN())):INDIRECT(ADDRESS(($AN1534-1)*36+($AO1534-1)*12+$AP1534+4,COLUMN())),INDIRECT(ADDRESS(($AN1534-1)*3+$AO1534+5,$AP1534+7)))&gt;=1,0,INDIRECT(ADDRESS(($AN1534-1)*3+$AO1534+5,$AP1534+7)))))</f>
        <v>0</v>
      </c>
      <c r="AR1534" s="468">
        <f ca="1">COUNTIF(INDIRECT("H"&amp;(ROW()+12*(($AN1534-1)*3+$AO1534)-ROW())/12+5):INDIRECT("S"&amp;(ROW()+12*(($AN1534-1)*3+$AO1534)-ROW())/12+5),AQ1534)</f>
        <v>0</v>
      </c>
      <c r="AS1534" s="476">
        <f ca="1">IF($AP1534=1,IF(INDIRECT(ADDRESS(($AN1534-1)*3+$AO1534+5,$AP1534+20))="",0,INDIRECT(ADDRESS(($AN1534-1)*3+$AO1534+5,$AP1534+20))),IF(INDIRECT(ADDRESS(($AN1534-1)*3+$AO1534+5,$AP1534+20))="",0,IF(COUNTIF(INDIRECT(ADDRESS(($AN1534-1)*36+($AO1534-1)*12+6,COLUMN())):INDIRECT(ADDRESS(($AN1534-1)*36+($AO1534-1)*12+$AP1534+4,COLUMN())),INDIRECT(ADDRESS(($AN1534-1)*3+$AO1534+5,$AP1534+20)))&gt;=1,0,INDIRECT(ADDRESS(($AN1534-1)*3+$AO1534+5,$AP1534+20)))))</f>
        <v>0</v>
      </c>
      <c r="AT1534" s="468">
        <f ca="1">COUNTIF(INDIRECT("U"&amp;(ROW()+12*(($AN1534-1)*3+$AO1534)-ROW())/12+5):INDIRECT("AF"&amp;(ROW()+12*(($AN1534-1)*3+$AO1534)-ROW())/12+5),AS1534)</f>
        <v>0</v>
      </c>
      <c r="AU1534" s="468">
        <f ca="1">IF(AND(AQ1534+AS1534&gt;0,AR1534+AT1534&gt;0),COUNTIF(AU$6:AU1533,"&gt;0")+1,0)</f>
        <v>0</v>
      </c>
    </row>
    <row r="1535" spans="40:47" x14ac:dyDescent="0.15">
      <c r="AN1535" s="468">
        <v>43</v>
      </c>
      <c r="AO1535" s="468">
        <v>2</v>
      </c>
      <c r="AP1535" s="468">
        <v>6</v>
      </c>
      <c r="AQ1535" s="476">
        <f ca="1">IF($AP1535=1,IF(INDIRECT(ADDRESS(($AN1535-1)*3+$AO1535+5,$AP1535+7))="",0,INDIRECT(ADDRESS(($AN1535-1)*3+$AO1535+5,$AP1535+7))),IF(INDIRECT(ADDRESS(($AN1535-1)*3+$AO1535+5,$AP1535+7))="",0,IF(COUNTIF(INDIRECT(ADDRESS(($AN1535-1)*36+($AO1535-1)*12+6,COLUMN())):INDIRECT(ADDRESS(($AN1535-1)*36+($AO1535-1)*12+$AP1535+4,COLUMN())),INDIRECT(ADDRESS(($AN1535-1)*3+$AO1535+5,$AP1535+7)))&gt;=1,0,INDIRECT(ADDRESS(($AN1535-1)*3+$AO1535+5,$AP1535+7)))))</f>
        <v>0</v>
      </c>
      <c r="AR1535" s="468">
        <f ca="1">COUNTIF(INDIRECT("H"&amp;(ROW()+12*(($AN1535-1)*3+$AO1535)-ROW())/12+5):INDIRECT("S"&amp;(ROW()+12*(($AN1535-1)*3+$AO1535)-ROW())/12+5),AQ1535)</f>
        <v>0</v>
      </c>
      <c r="AS1535" s="476">
        <f ca="1">IF($AP1535=1,IF(INDIRECT(ADDRESS(($AN1535-1)*3+$AO1535+5,$AP1535+20))="",0,INDIRECT(ADDRESS(($AN1535-1)*3+$AO1535+5,$AP1535+20))),IF(INDIRECT(ADDRESS(($AN1535-1)*3+$AO1535+5,$AP1535+20))="",0,IF(COUNTIF(INDIRECT(ADDRESS(($AN1535-1)*36+($AO1535-1)*12+6,COLUMN())):INDIRECT(ADDRESS(($AN1535-1)*36+($AO1535-1)*12+$AP1535+4,COLUMN())),INDIRECT(ADDRESS(($AN1535-1)*3+$AO1535+5,$AP1535+20)))&gt;=1,0,INDIRECT(ADDRESS(($AN1535-1)*3+$AO1535+5,$AP1535+20)))))</f>
        <v>0</v>
      </c>
      <c r="AT1535" s="468">
        <f ca="1">COUNTIF(INDIRECT("U"&amp;(ROW()+12*(($AN1535-1)*3+$AO1535)-ROW())/12+5):INDIRECT("AF"&amp;(ROW()+12*(($AN1535-1)*3+$AO1535)-ROW())/12+5),AS1535)</f>
        <v>0</v>
      </c>
      <c r="AU1535" s="468">
        <f ca="1">IF(AND(AQ1535+AS1535&gt;0,AR1535+AT1535&gt;0),COUNTIF(AU$6:AU1534,"&gt;0")+1,0)</f>
        <v>0</v>
      </c>
    </row>
    <row r="1536" spans="40:47" x14ac:dyDescent="0.15">
      <c r="AN1536" s="468">
        <v>43</v>
      </c>
      <c r="AO1536" s="468">
        <v>2</v>
      </c>
      <c r="AP1536" s="468">
        <v>7</v>
      </c>
      <c r="AQ1536" s="476">
        <f ca="1">IF($AP1536=1,IF(INDIRECT(ADDRESS(($AN1536-1)*3+$AO1536+5,$AP1536+7))="",0,INDIRECT(ADDRESS(($AN1536-1)*3+$AO1536+5,$AP1536+7))),IF(INDIRECT(ADDRESS(($AN1536-1)*3+$AO1536+5,$AP1536+7))="",0,IF(COUNTIF(INDIRECT(ADDRESS(($AN1536-1)*36+($AO1536-1)*12+6,COLUMN())):INDIRECT(ADDRESS(($AN1536-1)*36+($AO1536-1)*12+$AP1536+4,COLUMN())),INDIRECT(ADDRESS(($AN1536-1)*3+$AO1536+5,$AP1536+7)))&gt;=1,0,INDIRECT(ADDRESS(($AN1536-1)*3+$AO1536+5,$AP1536+7)))))</f>
        <v>0</v>
      </c>
      <c r="AR1536" s="468">
        <f ca="1">COUNTIF(INDIRECT("H"&amp;(ROW()+12*(($AN1536-1)*3+$AO1536)-ROW())/12+5):INDIRECT("S"&amp;(ROW()+12*(($AN1536-1)*3+$AO1536)-ROW())/12+5),AQ1536)</f>
        <v>0</v>
      </c>
      <c r="AS1536" s="476">
        <f ca="1">IF($AP1536=1,IF(INDIRECT(ADDRESS(($AN1536-1)*3+$AO1536+5,$AP1536+20))="",0,INDIRECT(ADDRESS(($AN1536-1)*3+$AO1536+5,$AP1536+20))),IF(INDIRECT(ADDRESS(($AN1536-1)*3+$AO1536+5,$AP1536+20))="",0,IF(COUNTIF(INDIRECT(ADDRESS(($AN1536-1)*36+($AO1536-1)*12+6,COLUMN())):INDIRECT(ADDRESS(($AN1536-1)*36+($AO1536-1)*12+$AP1536+4,COLUMN())),INDIRECT(ADDRESS(($AN1536-1)*3+$AO1536+5,$AP1536+20)))&gt;=1,0,INDIRECT(ADDRESS(($AN1536-1)*3+$AO1536+5,$AP1536+20)))))</f>
        <v>0</v>
      </c>
      <c r="AT1536" s="468">
        <f ca="1">COUNTIF(INDIRECT("U"&amp;(ROW()+12*(($AN1536-1)*3+$AO1536)-ROW())/12+5):INDIRECT("AF"&amp;(ROW()+12*(($AN1536-1)*3+$AO1536)-ROW())/12+5),AS1536)</f>
        <v>0</v>
      </c>
      <c r="AU1536" s="468">
        <f ca="1">IF(AND(AQ1536+AS1536&gt;0,AR1536+AT1536&gt;0),COUNTIF(AU$6:AU1535,"&gt;0")+1,0)</f>
        <v>0</v>
      </c>
    </row>
    <row r="1537" spans="40:47" x14ac:dyDescent="0.15">
      <c r="AN1537" s="468">
        <v>43</v>
      </c>
      <c r="AO1537" s="468">
        <v>2</v>
      </c>
      <c r="AP1537" s="468">
        <v>8</v>
      </c>
      <c r="AQ1537" s="476">
        <f ca="1">IF($AP1537=1,IF(INDIRECT(ADDRESS(($AN1537-1)*3+$AO1537+5,$AP1537+7))="",0,INDIRECT(ADDRESS(($AN1537-1)*3+$AO1537+5,$AP1537+7))),IF(INDIRECT(ADDRESS(($AN1537-1)*3+$AO1537+5,$AP1537+7))="",0,IF(COUNTIF(INDIRECT(ADDRESS(($AN1537-1)*36+($AO1537-1)*12+6,COLUMN())):INDIRECT(ADDRESS(($AN1537-1)*36+($AO1537-1)*12+$AP1537+4,COLUMN())),INDIRECT(ADDRESS(($AN1537-1)*3+$AO1537+5,$AP1537+7)))&gt;=1,0,INDIRECT(ADDRESS(($AN1537-1)*3+$AO1537+5,$AP1537+7)))))</f>
        <v>0</v>
      </c>
      <c r="AR1537" s="468">
        <f ca="1">COUNTIF(INDIRECT("H"&amp;(ROW()+12*(($AN1537-1)*3+$AO1537)-ROW())/12+5):INDIRECT("S"&amp;(ROW()+12*(($AN1537-1)*3+$AO1537)-ROW())/12+5),AQ1537)</f>
        <v>0</v>
      </c>
      <c r="AS1537" s="476">
        <f ca="1">IF($AP1537=1,IF(INDIRECT(ADDRESS(($AN1537-1)*3+$AO1537+5,$AP1537+20))="",0,INDIRECT(ADDRESS(($AN1537-1)*3+$AO1537+5,$AP1537+20))),IF(INDIRECT(ADDRESS(($AN1537-1)*3+$AO1537+5,$AP1537+20))="",0,IF(COUNTIF(INDIRECT(ADDRESS(($AN1537-1)*36+($AO1537-1)*12+6,COLUMN())):INDIRECT(ADDRESS(($AN1537-1)*36+($AO1537-1)*12+$AP1537+4,COLUMN())),INDIRECT(ADDRESS(($AN1537-1)*3+$AO1537+5,$AP1537+20)))&gt;=1,0,INDIRECT(ADDRESS(($AN1537-1)*3+$AO1537+5,$AP1537+20)))))</f>
        <v>0</v>
      </c>
      <c r="AT1537" s="468">
        <f ca="1">COUNTIF(INDIRECT("U"&amp;(ROW()+12*(($AN1537-1)*3+$AO1537)-ROW())/12+5):INDIRECT("AF"&amp;(ROW()+12*(($AN1537-1)*3+$AO1537)-ROW())/12+5),AS1537)</f>
        <v>0</v>
      </c>
      <c r="AU1537" s="468">
        <f ca="1">IF(AND(AQ1537+AS1537&gt;0,AR1537+AT1537&gt;0),COUNTIF(AU$6:AU1536,"&gt;0")+1,0)</f>
        <v>0</v>
      </c>
    </row>
    <row r="1538" spans="40:47" x14ac:dyDescent="0.15">
      <c r="AN1538" s="468">
        <v>43</v>
      </c>
      <c r="AO1538" s="468">
        <v>2</v>
      </c>
      <c r="AP1538" s="468">
        <v>9</v>
      </c>
      <c r="AQ1538" s="476">
        <f ca="1">IF($AP1538=1,IF(INDIRECT(ADDRESS(($AN1538-1)*3+$AO1538+5,$AP1538+7))="",0,INDIRECT(ADDRESS(($AN1538-1)*3+$AO1538+5,$AP1538+7))),IF(INDIRECT(ADDRESS(($AN1538-1)*3+$AO1538+5,$AP1538+7))="",0,IF(COUNTIF(INDIRECT(ADDRESS(($AN1538-1)*36+($AO1538-1)*12+6,COLUMN())):INDIRECT(ADDRESS(($AN1538-1)*36+($AO1538-1)*12+$AP1538+4,COLUMN())),INDIRECT(ADDRESS(($AN1538-1)*3+$AO1538+5,$AP1538+7)))&gt;=1,0,INDIRECT(ADDRESS(($AN1538-1)*3+$AO1538+5,$AP1538+7)))))</f>
        <v>0</v>
      </c>
      <c r="AR1538" s="468">
        <f ca="1">COUNTIF(INDIRECT("H"&amp;(ROW()+12*(($AN1538-1)*3+$AO1538)-ROW())/12+5):INDIRECT("S"&amp;(ROW()+12*(($AN1538-1)*3+$AO1538)-ROW())/12+5),AQ1538)</f>
        <v>0</v>
      </c>
      <c r="AS1538" s="476">
        <f ca="1">IF($AP1538=1,IF(INDIRECT(ADDRESS(($AN1538-1)*3+$AO1538+5,$AP1538+20))="",0,INDIRECT(ADDRESS(($AN1538-1)*3+$AO1538+5,$AP1538+20))),IF(INDIRECT(ADDRESS(($AN1538-1)*3+$AO1538+5,$AP1538+20))="",0,IF(COUNTIF(INDIRECT(ADDRESS(($AN1538-1)*36+($AO1538-1)*12+6,COLUMN())):INDIRECT(ADDRESS(($AN1538-1)*36+($AO1538-1)*12+$AP1538+4,COLUMN())),INDIRECT(ADDRESS(($AN1538-1)*3+$AO1538+5,$AP1538+20)))&gt;=1,0,INDIRECT(ADDRESS(($AN1538-1)*3+$AO1538+5,$AP1538+20)))))</f>
        <v>0</v>
      </c>
      <c r="AT1538" s="468">
        <f ca="1">COUNTIF(INDIRECT("U"&amp;(ROW()+12*(($AN1538-1)*3+$AO1538)-ROW())/12+5):INDIRECT("AF"&amp;(ROW()+12*(($AN1538-1)*3+$AO1538)-ROW())/12+5),AS1538)</f>
        <v>0</v>
      </c>
      <c r="AU1538" s="468">
        <f ca="1">IF(AND(AQ1538+AS1538&gt;0,AR1538+AT1538&gt;0),COUNTIF(AU$6:AU1537,"&gt;0")+1,0)</f>
        <v>0</v>
      </c>
    </row>
    <row r="1539" spans="40:47" x14ac:dyDescent="0.15">
      <c r="AN1539" s="468">
        <v>43</v>
      </c>
      <c r="AO1539" s="468">
        <v>2</v>
      </c>
      <c r="AP1539" s="468">
        <v>10</v>
      </c>
      <c r="AQ1539" s="476">
        <f ca="1">IF($AP1539=1,IF(INDIRECT(ADDRESS(($AN1539-1)*3+$AO1539+5,$AP1539+7))="",0,INDIRECT(ADDRESS(($AN1539-1)*3+$AO1539+5,$AP1539+7))),IF(INDIRECT(ADDRESS(($AN1539-1)*3+$AO1539+5,$AP1539+7))="",0,IF(COUNTIF(INDIRECT(ADDRESS(($AN1539-1)*36+($AO1539-1)*12+6,COLUMN())):INDIRECT(ADDRESS(($AN1539-1)*36+($AO1539-1)*12+$AP1539+4,COLUMN())),INDIRECT(ADDRESS(($AN1539-1)*3+$AO1539+5,$AP1539+7)))&gt;=1,0,INDIRECT(ADDRESS(($AN1539-1)*3+$AO1539+5,$AP1539+7)))))</f>
        <v>0</v>
      </c>
      <c r="AR1539" s="468">
        <f ca="1">COUNTIF(INDIRECT("H"&amp;(ROW()+12*(($AN1539-1)*3+$AO1539)-ROW())/12+5):INDIRECT("S"&amp;(ROW()+12*(($AN1539-1)*3+$AO1539)-ROW())/12+5),AQ1539)</f>
        <v>0</v>
      </c>
      <c r="AS1539" s="476">
        <f ca="1">IF($AP1539=1,IF(INDIRECT(ADDRESS(($AN1539-1)*3+$AO1539+5,$AP1539+20))="",0,INDIRECT(ADDRESS(($AN1539-1)*3+$AO1539+5,$AP1539+20))),IF(INDIRECT(ADDRESS(($AN1539-1)*3+$AO1539+5,$AP1539+20))="",0,IF(COUNTIF(INDIRECT(ADDRESS(($AN1539-1)*36+($AO1539-1)*12+6,COLUMN())):INDIRECT(ADDRESS(($AN1539-1)*36+($AO1539-1)*12+$AP1539+4,COLUMN())),INDIRECT(ADDRESS(($AN1539-1)*3+$AO1539+5,$AP1539+20)))&gt;=1,0,INDIRECT(ADDRESS(($AN1539-1)*3+$AO1539+5,$AP1539+20)))))</f>
        <v>0</v>
      </c>
      <c r="AT1539" s="468">
        <f ca="1">COUNTIF(INDIRECT("U"&amp;(ROW()+12*(($AN1539-1)*3+$AO1539)-ROW())/12+5):INDIRECT("AF"&amp;(ROW()+12*(($AN1539-1)*3+$AO1539)-ROW())/12+5),AS1539)</f>
        <v>0</v>
      </c>
      <c r="AU1539" s="468">
        <f ca="1">IF(AND(AQ1539+AS1539&gt;0,AR1539+AT1539&gt;0),COUNTIF(AU$6:AU1538,"&gt;0")+1,0)</f>
        <v>0</v>
      </c>
    </row>
    <row r="1540" spans="40:47" x14ac:dyDescent="0.15">
      <c r="AN1540" s="468">
        <v>43</v>
      </c>
      <c r="AO1540" s="468">
        <v>2</v>
      </c>
      <c r="AP1540" s="468">
        <v>11</v>
      </c>
      <c r="AQ1540" s="476">
        <f ca="1">IF($AP1540=1,IF(INDIRECT(ADDRESS(($AN1540-1)*3+$AO1540+5,$AP1540+7))="",0,INDIRECT(ADDRESS(($AN1540-1)*3+$AO1540+5,$AP1540+7))),IF(INDIRECT(ADDRESS(($AN1540-1)*3+$AO1540+5,$AP1540+7))="",0,IF(COUNTIF(INDIRECT(ADDRESS(($AN1540-1)*36+($AO1540-1)*12+6,COLUMN())):INDIRECT(ADDRESS(($AN1540-1)*36+($AO1540-1)*12+$AP1540+4,COLUMN())),INDIRECT(ADDRESS(($AN1540-1)*3+$AO1540+5,$AP1540+7)))&gt;=1,0,INDIRECT(ADDRESS(($AN1540-1)*3+$AO1540+5,$AP1540+7)))))</f>
        <v>0</v>
      </c>
      <c r="AR1540" s="468">
        <f ca="1">COUNTIF(INDIRECT("H"&amp;(ROW()+12*(($AN1540-1)*3+$AO1540)-ROW())/12+5):INDIRECT("S"&amp;(ROW()+12*(($AN1540-1)*3+$AO1540)-ROW())/12+5),AQ1540)</f>
        <v>0</v>
      </c>
      <c r="AS1540" s="476">
        <f ca="1">IF($AP1540=1,IF(INDIRECT(ADDRESS(($AN1540-1)*3+$AO1540+5,$AP1540+20))="",0,INDIRECT(ADDRESS(($AN1540-1)*3+$AO1540+5,$AP1540+20))),IF(INDIRECT(ADDRESS(($AN1540-1)*3+$AO1540+5,$AP1540+20))="",0,IF(COUNTIF(INDIRECT(ADDRESS(($AN1540-1)*36+($AO1540-1)*12+6,COLUMN())):INDIRECT(ADDRESS(($AN1540-1)*36+($AO1540-1)*12+$AP1540+4,COLUMN())),INDIRECT(ADDRESS(($AN1540-1)*3+$AO1540+5,$AP1540+20)))&gt;=1,0,INDIRECT(ADDRESS(($AN1540-1)*3+$AO1540+5,$AP1540+20)))))</f>
        <v>0</v>
      </c>
      <c r="AT1540" s="468">
        <f ca="1">COUNTIF(INDIRECT("U"&amp;(ROW()+12*(($AN1540-1)*3+$AO1540)-ROW())/12+5):INDIRECT("AF"&amp;(ROW()+12*(($AN1540-1)*3+$AO1540)-ROW())/12+5),AS1540)</f>
        <v>0</v>
      </c>
      <c r="AU1540" s="468">
        <f ca="1">IF(AND(AQ1540+AS1540&gt;0,AR1540+AT1540&gt;0),COUNTIF(AU$6:AU1539,"&gt;0")+1,0)</f>
        <v>0</v>
      </c>
    </row>
    <row r="1541" spans="40:47" x14ac:dyDescent="0.15">
      <c r="AN1541" s="468">
        <v>43</v>
      </c>
      <c r="AO1541" s="468">
        <v>2</v>
      </c>
      <c r="AP1541" s="468">
        <v>12</v>
      </c>
      <c r="AQ1541" s="476">
        <f ca="1">IF($AP1541=1,IF(INDIRECT(ADDRESS(($AN1541-1)*3+$AO1541+5,$AP1541+7))="",0,INDIRECT(ADDRESS(($AN1541-1)*3+$AO1541+5,$AP1541+7))),IF(INDIRECT(ADDRESS(($AN1541-1)*3+$AO1541+5,$AP1541+7))="",0,IF(COUNTIF(INDIRECT(ADDRESS(($AN1541-1)*36+($AO1541-1)*12+6,COLUMN())):INDIRECT(ADDRESS(($AN1541-1)*36+($AO1541-1)*12+$AP1541+4,COLUMN())),INDIRECT(ADDRESS(($AN1541-1)*3+$AO1541+5,$AP1541+7)))&gt;=1,0,INDIRECT(ADDRESS(($AN1541-1)*3+$AO1541+5,$AP1541+7)))))</f>
        <v>0</v>
      </c>
      <c r="AR1541" s="468">
        <f ca="1">COUNTIF(INDIRECT("H"&amp;(ROW()+12*(($AN1541-1)*3+$AO1541)-ROW())/12+5):INDIRECT("S"&amp;(ROW()+12*(($AN1541-1)*3+$AO1541)-ROW())/12+5),AQ1541)</f>
        <v>0</v>
      </c>
      <c r="AS1541" s="476">
        <f ca="1">IF($AP1541=1,IF(INDIRECT(ADDRESS(($AN1541-1)*3+$AO1541+5,$AP1541+20))="",0,INDIRECT(ADDRESS(($AN1541-1)*3+$AO1541+5,$AP1541+20))),IF(INDIRECT(ADDRESS(($AN1541-1)*3+$AO1541+5,$AP1541+20))="",0,IF(COUNTIF(INDIRECT(ADDRESS(($AN1541-1)*36+($AO1541-1)*12+6,COLUMN())):INDIRECT(ADDRESS(($AN1541-1)*36+($AO1541-1)*12+$AP1541+4,COLUMN())),INDIRECT(ADDRESS(($AN1541-1)*3+$AO1541+5,$AP1541+20)))&gt;=1,0,INDIRECT(ADDRESS(($AN1541-1)*3+$AO1541+5,$AP1541+20)))))</f>
        <v>0</v>
      </c>
      <c r="AT1541" s="468">
        <f ca="1">COUNTIF(INDIRECT("U"&amp;(ROW()+12*(($AN1541-1)*3+$AO1541)-ROW())/12+5):INDIRECT("AF"&amp;(ROW()+12*(($AN1541-1)*3+$AO1541)-ROW())/12+5),AS1541)</f>
        <v>0</v>
      </c>
      <c r="AU1541" s="468">
        <f ca="1">IF(AND(AQ1541+AS1541&gt;0,AR1541+AT1541&gt;0),COUNTIF(AU$6:AU1540,"&gt;0")+1,0)</f>
        <v>0</v>
      </c>
    </row>
    <row r="1542" spans="40:47" x14ac:dyDescent="0.15">
      <c r="AN1542" s="468">
        <v>43</v>
      </c>
      <c r="AO1542" s="468">
        <v>3</v>
      </c>
      <c r="AP1542" s="468">
        <v>1</v>
      </c>
      <c r="AQ1542" s="476">
        <f ca="1">IF($AP1542=1,IF(INDIRECT(ADDRESS(($AN1542-1)*3+$AO1542+5,$AP1542+7))="",0,INDIRECT(ADDRESS(($AN1542-1)*3+$AO1542+5,$AP1542+7))),IF(INDIRECT(ADDRESS(($AN1542-1)*3+$AO1542+5,$AP1542+7))="",0,IF(COUNTIF(INDIRECT(ADDRESS(($AN1542-1)*36+($AO1542-1)*12+6,COLUMN())):INDIRECT(ADDRESS(($AN1542-1)*36+($AO1542-1)*12+$AP1542+4,COLUMN())),INDIRECT(ADDRESS(($AN1542-1)*3+$AO1542+5,$AP1542+7)))&gt;=1,0,INDIRECT(ADDRESS(($AN1542-1)*3+$AO1542+5,$AP1542+7)))))</f>
        <v>0</v>
      </c>
      <c r="AR1542" s="468">
        <f ca="1">COUNTIF(INDIRECT("H"&amp;(ROW()+12*(($AN1542-1)*3+$AO1542)-ROW())/12+5):INDIRECT("S"&amp;(ROW()+12*(($AN1542-1)*3+$AO1542)-ROW())/12+5),AQ1542)</f>
        <v>0</v>
      </c>
      <c r="AS1542" s="476">
        <f ca="1">IF($AP1542=1,IF(INDIRECT(ADDRESS(($AN1542-1)*3+$AO1542+5,$AP1542+20))="",0,INDIRECT(ADDRESS(($AN1542-1)*3+$AO1542+5,$AP1542+20))),IF(INDIRECT(ADDRESS(($AN1542-1)*3+$AO1542+5,$AP1542+20))="",0,IF(COUNTIF(INDIRECT(ADDRESS(($AN1542-1)*36+($AO1542-1)*12+6,COLUMN())):INDIRECT(ADDRESS(($AN1542-1)*36+($AO1542-1)*12+$AP1542+4,COLUMN())),INDIRECT(ADDRESS(($AN1542-1)*3+$AO1542+5,$AP1542+20)))&gt;=1,0,INDIRECT(ADDRESS(($AN1542-1)*3+$AO1542+5,$AP1542+20)))))</f>
        <v>0</v>
      </c>
      <c r="AT1542" s="468">
        <f ca="1">COUNTIF(INDIRECT("U"&amp;(ROW()+12*(($AN1542-1)*3+$AO1542)-ROW())/12+5):INDIRECT("AF"&amp;(ROW()+12*(($AN1542-1)*3+$AO1542)-ROW())/12+5),AS1542)</f>
        <v>0</v>
      </c>
      <c r="AU1542" s="468">
        <f ca="1">IF(AND(AQ1542+AS1542&gt;0,AR1542+AT1542&gt;0),COUNTIF(AU$6:AU1541,"&gt;0")+1,0)</f>
        <v>0</v>
      </c>
    </row>
    <row r="1543" spans="40:47" x14ac:dyDescent="0.15">
      <c r="AN1543" s="468">
        <v>43</v>
      </c>
      <c r="AO1543" s="468">
        <v>3</v>
      </c>
      <c r="AP1543" s="468">
        <v>2</v>
      </c>
      <c r="AQ1543" s="476">
        <f ca="1">IF($AP1543=1,IF(INDIRECT(ADDRESS(($AN1543-1)*3+$AO1543+5,$AP1543+7))="",0,INDIRECT(ADDRESS(($AN1543-1)*3+$AO1543+5,$AP1543+7))),IF(INDIRECT(ADDRESS(($AN1543-1)*3+$AO1543+5,$AP1543+7))="",0,IF(COUNTIF(INDIRECT(ADDRESS(($AN1543-1)*36+($AO1543-1)*12+6,COLUMN())):INDIRECT(ADDRESS(($AN1543-1)*36+($AO1543-1)*12+$AP1543+4,COLUMN())),INDIRECT(ADDRESS(($AN1543-1)*3+$AO1543+5,$AP1543+7)))&gt;=1,0,INDIRECT(ADDRESS(($AN1543-1)*3+$AO1543+5,$AP1543+7)))))</f>
        <v>0</v>
      </c>
      <c r="AR1543" s="468">
        <f ca="1">COUNTIF(INDIRECT("H"&amp;(ROW()+12*(($AN1543-1)*3+$AO1543)-ROW())/12+5):INDIRECT("S"&amp;(ROW()+12*(($AN1543-1)*3+$AO1543)-ROW())/12+5),AQ1543)</f>
        <v>0</v>
      </c>
      <c r="AS1543" s="476">
        <f ca="1">IF($AP1543=1,IF(INDIRECT(ADDRESS(($AN1543-1)*3+$AO1543+5,$AP1543+20))="",0,INDIRECT(ADDRESS(($AN1543-1)*3+$AO1543+5,$AP1543+20))),IF(INDIRECT(ADDRESS(($AN1543-1)*3+$AO1543+5,$AP1543+20))="",0,IF(COUNTIF(INDIRECT(ADDRESS(($AN1543-1)*36+($AO1543-1)*12+6,COLUMN())):INDIRECT(ADDRESS(($AN1543-1)*36+($AO1543-1)*12+$AP1543+4,COLUMN())),INDIRECT(ADDRESS(($AN1543-1)*3+$AO1543+5,$AP1543+20)))&gt;=1,0,INDIRECT(ADDRESS(($AN1543-1)*3+$AO1543+5,$AP1543+20)))))</f>
        <v>0</v>
      </c>
      <c r="AT1543" s="468">
        <f ca="1">COUNTIF(INDIRECT("U"&amp;(ROW()+12*(($AN1543-1)*3+$AO1543)-ROW())/12+5):INDIRECT("AF"&amp;(ROW()+12*(($AN1543-1)*3+$AO1543)-ROW())/12+5),AS1543)</f>
        <v>0</v>
      </c>
      <c r="AU1543" s="468">
        <f ca="1">IF(AND(AQ1543+AS1543&gt;0,AR1543+AT1543&gt;0),COUNTIF(AU$6:AU1542,"&gt;0")+1,0)</f>
        <v>0</v>
      </c>
    </row>
    <row r="1544" spans="40:47" x14ac:dyDescent="0.15">
      <c r="AN1544" s="468">
        <v>43</v>
      </c>
      <c r="AO1544" s="468">
        <v>3</v>
      </c>
      <c r="AP1544" s="468">
        <v>3</v>
      </c>
      <c r="AQ1544" s="476">
        <f ca="1">IF($AP1544=1,IF(INDIRECT(ADDRESS(($AN1544-1)*3+$AO1544+5,$AP1544+7))="",0,INDIRECT(ADDRESS(($AN1544-1)*3+$AO1544+5,$AP1544+7))),IF(INDIRECT(ADDRESS(($AN1544-1)*3+$AO1544+5,$AP1544+7))="",0,IF(COUNTIF(INDIRECT(ADDRESS(($AN1544-1)*36+($AO1544-1)*12+6,COLUMN())):INDIRECT(ADDRESS(($AN1544-1)*36+($AO1544-1)*12+$AP1544+4,COLUMN())),INDIRECT(ADDRESS(($AN1544-1)*3+$AO1544+5,$AP1544+7)))&gt;=1,0,INDIRECT(ADDRESS(($AN1544-1)*3+$AO1544+5,$AP1544+7)))))</f>
        <v>0</v>
      </c>
      <c r="AR1544" s="468">
        <f ca="1">COUNTIF(INDIRECT("H"&amp;(ROW()+12*(($AN1544-1)*3+$AO1544)-ROW())/12+5):INDIRECT("S"&amp;(ROW()+12*(($AN1544-1)*3+$AO1544)-ROW())/12+5),AQ1544)</f>
        <v>0</v>
      </c>
      <c r="AS1544" s="476">
        <f ca="1">IF($AP1544=1,IF(INDIRECT(ADDRESS(($AN1544-1)*3+$AO1544+5,$AP1544+20))="",0,INDIRECT(ADDRESS(($AN1544-1)*3+$AO1544+5,$AP1544+20))),IF(INDIRECT(ADDRESS(($AN1544-1)*3+$AO1544+5,$AP1544+20))="",0,IF(COUNTIF(INDIRECT(ADDRESS(($AN1544-1)*36+($AO1544-1)*12+6,COLUMN())):INDIRECT(ADDRESS(($AN1544-1)*36+($AO1544-1)*12+$AP1544+4,COLUMN())),INDIRECT(ADDRESS(($AN1544-1)*3+$AO1544+5,$AP1544+20)))&gt;=1,0,INDIRECT(ADDRESS(($AN1544-1)*3+$AO1544+5,$AP1544+20)))))</f>
        <v>0</v>
      </c>
      <c r="AT1544" s="468">
        <f ca="1">COUNTIF(INDIRECT("U"&amp;(ROW()+12*(($AN1544-1)*3+$AO1544)-ROW())/12+5):INDIRECT("AF"&amp;(ROW()+12*(($AN1544-1)*3+$AO1544)-ROW())/12+5),AS1544)</f>
        <v>0</v>
      </c>
      <c r="AU1544" s="468">
        <f ca="1">IF(AND(AQ1544+AS1544&gt;0,AR1544+AT1544&gt;0),COUNTIF(AU$6:AU1543,"&gt;0")+1,0)</f>
        <v>0</v>
      </c>
    </row>
    <row r="1545" spans="40:47" x14ac:dyDescent="0.15">
      <c r="AN1545" s="468">
        <v>43</v>
      </c>
      <c r="AO1545" s="468">
        <v>3</v>
      </c>
      <c r="AP1545" s="468">
        <v>4</v>
      </c>
      <c r="AQ1545" s="476">
        <f ca="1">IF($AP1545=1,IF(INDIRECT(ADDRESS(($AN1545-1)*3+$AO1545+5,$AP1545+7))="",0,INDIRECT(ADDRESS(($AN1545-1)*3+$AO1545+5,$AP1545+7))),IF(INDIRECT(ADDRESS(($AN1545-1)*3+$AO1545+5,$AP1545+7))="",0,IF(COUNTIF(INDIRECT(ADDRESS(($AN1545-1)*36+($AO1545-1)*12+6,COLUMN())):INDIRECT(ADDRESS(($AN1545-1)*36+($AO1545-1)*12+$AP1545+4,COLUMN())),INDIRECT(ADDRESS(($AN1545-1)*3+$AO1545+5,$AP1545+7)))&gt;=1,0,INDIRECT(ADDRESS(($AN1545-1)*3+$AO1545+5,$AP1545+7)))))</f>
        <v>0</v>
      </c>
      <c r="AR1545" s="468">
        <f ca="1">COUNTIF(INDIRECT("H"&amp;(ROW()+12*(($AN1545-1)*3+$AO1545)-ROW())/12+5):INDIRECT("S"&amp;(ROW()+12*(($AN1545-1)*3+$AO1545)-ROW())/12+5),AQ1545)</f>
        <v>0</v>
      </c>
      <c r="AS1545" s="476">
        <f ca="1">IF($AP1545=1,IF(INDIRECT(ADDRESS(($AN1545-1)*3+$AO1545+5,$AP1545+20))="",0,INDIRECT(ADDRESS(($AN1545-1)*3+$AO1545+5,$AP1545+20))),IF(INDIRECT(ADDRESS(($AN1545-1)*3+$AO1545+5,$AP1545+20))="",0,IF(COUNTIF(INDIRECT(ADDRESS(($AN1545-1)*36+($AO1545-1)*12+6,COLUMN())):INDIRECT(ADDRESS(($AN1545-1)*36+($AO1545-1)*12+$AP1545+4,COLUMN())),INDIRECT(ADDRESS(($AN1545-1)*3+$AO1545+5,$AP1545+20)))&gt;=1,0,INDIRECT(ADDRESS(($AN1545-1)*3+$AO1545+5,$AP1545+20)))))</f>
        <v>0</v>
      </c>
      <c r="AT1545" s="468">
        <f ca="1">COUNTIF(INDIRECT("U"&amp;(ROW()+12*(($AN1545-1)*3+$AO1545)-ROW())/12+5):INDIRECT("AF"&amp;(ROW()+12*(($AN1545-1)*3+$AO1545)-ROW())/12+5),AS1545)</f>
        <v>0</v>
      </c>
      <c r="AU1545" s="468">
        <f ca="1">IF(AND(AQ1545+AS1545&gt;0,AR1545+AT1545&gt;0),COUNTIF(AU$6:AU1544,"&gt;0")+1,0)</f>
        <v>0</v>
      </c>
    </row>
    <row r="1546" spans="40:47" x14ac:dyDescent="0.15">
      <c r="AN1546" s="468">
        <v>43</v>
      </c>
      <c r="AO1546" s="468">
        <v>3</v>
      </c>
      <c r="AP1546" s="468">
        <v>5</v>
      </c>
      <c r="AQ1546" s="476">
        <f ca="1">IF($AP1546=1,IF(INDIRECT(ADDRESS(($AN1546-1)*3+$AO1546+5,$AP1546+7))="",0,INDIRECT(ADDRESS(($AN1546-1)*3+$AO1546+5,$AP1546+7))),IF(INDIRECT(ADDRESS(($AN1546-1)*3+$AO1546+5,$AP1546+7))="",0,IF(COUNTIF(INDIRECT(ADDRESS(($AN1546-1)*36+($AO1546-1)*12+6,COLUMN())):INDIRECT(ADDRESS(($AN1546-1)*36+($AO1546-1)*12+$AP1546+4,COLUMN())),INDIRECT(ADDRESS(($AN1546-1)*3+$AO1546+5,$AP1546+7)))&gt;=1,0,INDIRECT(ADDRESS(($AN1546-1)*3+$AO1546+5,$AP1546+7)))))</f>
        <v>0</v>
      </c>
      <c r="AR1546" s="468">
        <f ca="1">COUNTIF(INDIRECT("H"&amp;(ROW()+12*(($AN1546-1)*3+$AO1546)-ROW())/12+5):INDIRECT("S"&amp;(ROW()+12*(($AN1546-1)*3+$AO1546)-ROW())/12+5),AQ1546)</f>
        <v>0</v>
      </c>
      <c r="AS1546" s="476">
        <f ca="1">IF($AP1546=1,IF(INDIRECT(ADDRESS(($AN1546-1)*3+$AO1546+5,$AP1546+20))="",0,INDIRECT(ADDRESS(($AN1546-1)*3+$AO1546+5,$AP1546+20))),IF(INDIRECT(ADDRESS(($AN1546-1)*3+$AO1546+5,$AP1546+20))="",0,IF(COUNTIF(INDIRECT(ADDRESS(($AN1546-1)*36+($AO1546-1)*12+6,COLUMN())):INDIRECT(ADDRESS(($AN1546-1)*36+($AO1546-1)*12+$AP1546+4,COLUMN())),INDIRECT(ADDRESS(($AN1546-1)*3+$AO1546+5,$AP1546+20)))&gt;=1,0,INDIRECT(ADDRESS(($AN1546-1)*3+$AO1546+5,$AP1546+20)))))</f>
        <v>0</v>
      </c>
      <c r="AT1546" s="468">
        <f ca="1">COUNTIF(INDIRECT("U"&amp;(ROW()+12*(($AN1546-1)*3+$AO1546)-ROW())/12+5):INDIRECT("AF"&amp;(ROW()+12*(($AN1546-1)*3+$AO1546)-ROW())/12+5),AS1546)</f>
        <v>0</v>
      </c>
      <c r="AU1546" s="468">
        <f ca="1">IF(AND(AQ1546+AS1546&gt;0,AR1546+AT1546&gt;0),COUNTIF(AU$6:AU1545,"&gt;0")+1,0)</f>
        <v>0</v>
      </c>
    </row>
    <row r="1547" spans="40:47" x14ac:dyDescent="0.15">
      <c r="AN1547" s="468">
        <v>43</v>
      </c>
      <c r="AO1547" s="468">
        <v>3</v>
      </c>
      <c r="AP1547" s="468">
        <v>6</v>
      </c>
      <c r="AQ1547" s="476">
        <f ca="1">IF($AP1547=1,IF(INDIRECT(ADDRESS(($AN1547-1)*3+$AO1547+5,$AP1547+7))="",0,INDIRECT(ADDRESS(($AN1547-1)*3+$AO1547+5,$AP1547+7))),IF(INDIRECT(ADDRESS(($AN1547-1)*3+$AO1547+5,$AP1547+7))="",0,IF(COUNTIF(INDIRECT(ADDRESS(($AN1547-1)*36+($AO1547-1)*12+6,COLUMN())):INDIRECT(ADDRESS(($AN1547-1)*36+($AO1547-1)*12+$AP1547+4,COLUMN())),INDIRECT(ADDRESS(($AN1547-1)*3+$AO1547+5,$AP1547+7)))&gt;=1,0,INDIRECT(ADDRESS(($AN1547-1)*3+$AO1547+5,$AP1547+7)))))</f>
        <v>0</v>
      </c>
      <c r="AR1547" s="468">
        <f ca="1">COUNTIF(INDIRECT("H"&amp;(ROW()+12*(($AN1547-1)*3+$AO1547)-ROW())/12+5):INDIRECT("S"&amp;(ROW()+12*(($AN1547-1)*3+$AO1547)-ROW())/12+5),AQ1547)</f>
        <v>0</v>
      </c>
      <c r="AS1547" s="476">
        <f ca="1">IF($AP1547=1,IF(INDIRECT(ADDRESS(($AN1547-1)*3+$AO1547+5,$AP1547+20))="",0,INDIRECT(ADDRESS(($AN1547-1)*3+$AO1547+5,$AP1547+20))),IF(INDIRECT(ADDRESS(($AN1547-1)*3+$AO1547+5,$AP1547+20))="",0,IF(COUNTIF(INDIRECT(ADDRESS(($AN1547-1)*36+($AO1547-1)*12+6,COLUMN())):INDIRECT(ADDRESS(($AN1547-1)*36+($AO1547-1)*12+$AP1547+4,COLUMN())),INDIRECT(ADDRESS(($AN1547-1)*3+$AO1547+5,$AP1547+20)))&gt;=1,0,INDIRECT(ADDRESS(($AN1547-1)*3+$AO1547+5,$AP1547+20)))))</f>
        <v>0</v>
      </c>
      <c r="AT1547" s="468">
        <f ca="1">COUNTIF(INDIRECT("U"&amp;(ROW()+12*(($AN1547-1)*3+$AO1547)-ROW())/12+5):INDIRECT("AF"&amp;(ROW()+12*(($AN1547-1)*3+$AO1547)-ROW())/12+5),AS1547)</f>
        <v>0</v>
      </c>
      <c r="AU1547" s="468">
        <f ca="1">IF(AND(AQ1547+AS1547&gt;0,AR1547+AT1547&gt;0),COUNTIF(AU$6:AU1546,"&gt;0")+1,0)</f>
        <v>0</v>
      </c>
    </row>
    <row r="1548" spans="40:47" x14ac:dyDescent="0.15">
      <c r="AN1548" s="468">
        <v>43</v>
      </c>
      <c r="AO1548" s="468">
        <v>3</v>
      </c>
      <c r="AP1548" s="468">
        <v>7</v>
      </c>
      <c r="AQ1548" s="476">
        <f ca="1">IF($AP1548=1,IF(INDIRECT(ADDRESS(($AN1548-1)*3+$AO1548+5,$AP1548+7))="",0,INDIRECT(ADDRESS(($AN1548-1)*3+$AO1548+5,$AP1548+7))),IF(INDIRECT(ADDRESS(($AN1548-1)*3+$AO1548+5,$AP1548+7))="",0,IF(COUNTIF(INDIRECT(ADDRESS(($AN1548-1)*36+($AO1548-1)*12+6,COLUMN())):INDIRECT(ADDRESS(($AN1548-1)*36+($AO1548-1)*12+$AP1548+4,COLUMN())),INDIRECT(ADDRESS(($AN1548-1)*3+$AO1548+5,$AP1548+7)))&gt;=1,0,INDIRECT(ADDRESS(($AN1548-1)*3+$AO1548+5,$AP1548+7)))))</f>
        <v>0</v>
      </c>
      <c r="AR1548" s="468">
        <f ca="1">COUNTIF(INDIRECT("H"&amp;(ROW()+12*(($AN1548-1)*3+$AO1548)-ROW())/12+5):INDIRECT("S"&amp;(ROW()+12*(($AN1548-1)*3+$AO1548)-ROW())/12+5),AQ1548)</f>
        <v>0</v>
      </c>
      <c r="AS1548" s="476">
        <f ca="1">IF($AP1548=1,IF(INDIRECT(ADDRESS(($AN1548-1)*3+$AO1548+5,$AP1548+20))="",0,INDIRECT(ADDRESS(($AN1548-1)*3+$AO1548+5,$AP1548+20))),IF(INDIRECT(ADDRESS(($AN1548-1)*3+$AO1548+5,$AP1548+20))="",0,IF(COUNTIF(INDIRECT(ADDRESS(($AN1548-1)*36+($AO1548-1)*12+6,COLUMN())):INDIRECT(ADDRESS(($AN1548-1)*36+($AO1548-1)*12+$AP1548+4,COLUMN())),INDIRECT(ADDRESS(($AN1548-1)*3+$AO1548+5,$AP1548+20)))&gt;=1,0,INDIRECT(ADDRESS(($AN1548-1)*3+$AO1548+5,$AP1548+20)))))</f>
        <v>0</v>
      </c>
      <c r="AT1548" s="468">
        <f ca="1">COUNTIF(INDIRECT("U"&amp;(ROW()+12*(($AN1548-1)*3+$AO1548)-ROW())/12+5):INDIRECT("AF"&amp;(ROW()+12*(($AN1548-1)*3+$AO1548)-ROW())/12+5),AS1548)</f>
        <v>0</v>
      </c>
      <c r="AU1548" s="468">
        <f ca="1">IF(AND(AQ1548+AS1548&gt;0,AR1548+AT1548&gt;0),COUNTIF(AU$6:AU1547,"&gt;0")+1,0)</f>
        <v>0</v>
      </c>
    </row>
    <row r="1549" spans="40:47" x14ac:dyDescent="0.15">
      <c r="AN1549" s="468">
        <v>43</v>
      </c>
      <c r="AO1549" s="468">
        <v>3</v>
      </c>
      <c r="AP1549" s="468">
        <v>8</v>
      </c>
      <c r="AQ1549" s="476">
        <f ca="1">IF($AP1549=1,IF(INDIRECT(ADDRESS(($AN1549-1)*3+$AO1549+5,$AP1549+7))="",0,INDIRECT(ADDRESS(($AN1549-1)*3+$AO1549+5,$AP1549+7))),IF(INDIRECT(ADDRESS(($AN1549-1)*3+$AO1549+5,$AP1549+7))="",0,IF(COUNTIF(INDIRECT(ADDRESS(($AN1549-1)*36+($AO1549-1)*12+6,COLUMN())):INDIRECT(ADDRESS(($AN1549-1)*36+($AO1549-1)*12+$AP1549+4,COLUMN())),INDIRECT(ADDRESS(($AN1549-1)*3+$AO1549+5,$AP1549+7)))&gt;=1,0,INDIRECT(ADDRESS(($AN1549-1)*3+$AO1549+5,$AP1549+7)))))</f>
        <v>0</v>
      </c>
      <c r="AR1549" s="468">
        <f ca="1">COUNTIF(INDIRECT("H"&amp;(ROW()+12*(($AN1549-1)*3+$AO1549)-ROW())/12+5):INDIRECT("S"&amp;(ROW()+12*(($AN1549-1)*3+$AO1549)-ROW())/12+5),AQ1549)</f>
        <v>0</v>
      </c>
      <c r="AS1549" s="476">
        <f ca="1">IF($AP1549=1,IF(INDIRECT(ADDRESS(($AN1549-1)*3+$AO1549+5,$AP1549+20))="",0,INDIRECT(ADDRESS(($AN1549-1)*3+$AO1549+5,$AP1549+20))),IF(INDIRECT(ADDRESS(($AN1549-1)*3+$AO1549+5,$AP1549+20))="",0,IF(COUNTIF(INDIRECT(ADDRESS(($AN1549-1)*36+($AO1549-1)*12+6,COLUMN())):INDIRECT(ADDRESS(($AN1549-1)*36+($AO1549-1)*12+$AP1549+4,COLUMN())),INDIRECT(ADDRESS(($AN1549-1)*3+$AO1549+5,$AP1549+20)))&gt;=1,0,INDIRECT(ADDRESS(($AN1549-1)*3+$AO1549+5,$AP1549+20)))))</f>
        <v>0</v>
      </c>
      <c r="AT1549" s="468">
        <f ca="1">COUNTIF(INDIRECT("U"&amp;(ROW()+12*(($AN1549-1)*3+$AO1549)-ROW())/12+5):INDIRECT("AF"&amp;(ROW()+12*(($AN1549-1)*3+$AO1549)-ROW())/12+5),AS1549)</f>
        <v>0</v>
      </c>
      <c r="AU1549" s="468">
        <f ca="1">IF(AND(AQ1549+AS1549&gt;0,AR1549+AT1549&gt;0),COUNTIF(AU$6:AU1548,"&gt;0")+1,0)</f>
        <v>0</v>
      </c>
    </row>
    <row r="1550" spans="40:47" x14ac:dyDescent="0.15">
      <c r="AN1550" s="468">
        <v>43</v>
      </c>
      <c r="AO1550" s="468">
        <v>3</v>
      </c>
      <c r="AP1550" s="468">
        <v>9</v>
      </c>
      <c r="AQ1550" s="476">
        <f ca="1">IF($AP1550=1,IF(INDIRECT(ADDRESS(($AN1550-1)*3+$AO1550+5,$AP1550+7))="",0,INDIRECT(ADDRESS(($AN1550-1)*3+$AO1550+5,$AP1550+7))),IF(INDIRECT(ADDRESS(($AN1550-1)*3+$AO1550+5,$AP1550+7))="",0,IF(COUNTIF(INDIRECT(ADDRESS(($AN1550-1)*36+($AO1550-1)*12+6,COLUMN())):INDIRECT(ADDRESS(($AN1550-1)*36+($AO1550-1)*12+$AP1550+4,COLUMN())),INDIRECT(ADDRESS(($AN1550-1)*3+$AO1550+5,$AP1550+7)))&gt;=1,0,INDIRECT(ADDRESS(($AN1550-1)*3+$AO1550+5,$AP1550+7)))))</f>
        <v>0</v>
      </c>
      <c r="AR1550" s="468">
        <f ca="1">COUNTIF(INDIRECT("H"&amp;(ROW()+12*(($AN1550-1)*3+$AO1550)-ROW())/12+5):INDIRECT("S"&amp;(ROW()+12*(($AN1550-1)*3+$AO1550)-ROW())/12+5),AQ1550)</f>
        <v>0</v>
      </c>
      <c r="AS1550" s="476">
        <f ca="1">IF($AP1550=1,IF(INDIRECT(ADDRESS(($AN1550-1)*3+$AO1550+5,$AP1550+20))="",0,INDIRECT(ADDRESS(($AN1550-1)*3+$AO1550+5,$AP1550+20))),IF(INDIRECT(ADDRESS(($AN1550-1)*3+$AO1550+5,$AP1550+20))="",0,IF(COUNTIF(INDIRECT(ADDRESS(($AN1550-1)*36+($AO1550-1)*12+6,COLUMN())):INDIRECT(ADDRESS(($AN1550-1)*36+($AO1550-1)*12+$AP1550+4,COLUMN())),INDIRECT(ADDRESS(($AN1550-1)*3+$AO1550+5,$AP1550+20)))&gt;=1,0,INDIRECT(ADDRESS(($AN1550-1)*3+$AO1550+5,$AP1550+20)))))</f>
        <v>0</v>
      </c>
      <c r="AT1550" s="468">
        <f ca="1">COUNTIF(INDIRECT("U"&amp;(ROW()+12*(($AN1550-1)*3+$AO1550)-ROW())/12+5):INDIRECT("AF"&amp;(ROW()+12*(($AN1550-1)*3+$AO1550)-ROW())/12+5),AS1550)</f>
        <v>0</v>
      </c>
      <c r="AU1550" s="468">
        <f ca="1">IF(AND(AQ1550+AS1550&gt;0,AR1550+AT1550&gt;0),COUNTIF(AU$6:AU1549,"&gt;0")+1,0)</f>
        <v>0</v>
      </c>
    </row>
    <row r="1551" spans="40:47" x14ac:dyDescent="0.15">
      <c r="AN1551" s="468">
        <v>43</v>
      </c>
      <c r="AO1551" s="468">
        <v>3</v>
      </c>
      <c r="AP1551" s="468">
        <v>10</v>
      </c>
      <c r="AQ1551" s="476">
        <f ca="1">IF($AP1551=1,IF(INDIRECT(ADDRESS(($AN1551-1)*3+$AO1551+5,$AP1551+7))="",0,INDIRECT(ADDRESS(($AN1551-1)*3+$AO1551+5,$AP1551+7))),IF(INDIRECT(ADDRESS(($AN1551-1)*3+$AO1551+5,$AP1551+7))="",0,IF(COUNTIF(INDIRECT(ADDRESS(($AN1551-1)*36+($AO1551-1)*12+6,COLUMN())):INDIRECT(ADDRESS(($AN1551-1)*36+($AO1551-1)*12+$AP1551+4,COLUMN())),INDIRECT(ADDRESS(($AN1551-1)*3+$AO1551+5,$AP1551+7)))&gt;=1,0,INDIRECT(ADDRESS(($AN1551-1)*3+$AO1551+5,$AP1551+7)))))</f>
        <v>0</v>
      </c>
      <c r="AR1551" s="468">
        <f ca="1">COUNTIF(INDIRECT("H"&amp;(ROW()+12*(($AN1551-1)*3+$AO1551)-ROW())/12+5):INDIRECT("S"&amp;(ROW()+12*(($AN1551-1)*3+$AO1551)-ROW())/12+5),AQ1551)</f>
        <v>0</v>
      </c>
      <c r="AS1551" s="476">
        <f ca="1">IF($AP1551=1,IF(INDIRECT(ADDRESS(($AN1551-1)*3+$AO1551+5,$AP1551+20))="",0,INDIRECT(ADDRESS(($AN1551-1)*3+$AO1551+5,$AP1551+20))),IF(INDIRECT(ADDRESS(($AN1551-1)*3+$AO1551+5,$AP1551+20))="",0,IF(COUNTIF(INDIRECT(ADDRESS(($AN1551-1)*36+($AO1551-1)*12+6,COLUMN())):INDIRECT(ADDRESS(($AN1551-1)*36+($AO1551-1)*12+$AP1551+4,COLUMN())),INDIRECT(ADDRESS(($AN1551-1)*3+$AO1551+5,$AP1551+20)))&gt;=1,0,INDIRECT(ADDRESS(($AN1551-1)*3+$AO1551+5,$AP1551+20)))))</f>
        <v>0</v>
      </c>
      <c r="AT1551" s="468">
        <f ca="1">COUNTIF(INDIRECT("U"&amp;(ROW()+12*(($AN1551-1)*3+$AO1551)-ROW())/12+5):INDIRECT("AF"&amp;(ROW()+12*(($AN1551-1)*3+$AO1551)-ROW())/12+5),AS1551)</f>
        <v>0</v>
      </c>
      <c r="AU1551" s="468">
        <f ca="1">IF(AND(AQ1551+AS1551&gt;0,AR1551+AT1551&gt;0),COUNTIF(AU$6:AU1550,"&gt;0")+1,0)</f>
        <v>0</v>
      </c>
    </row>
    <row r="1552" spans="40:47" x14ac:dyDescent="0.15">
      <c r="AN1552" s="468">
        <v>43</v>
      </c>
      <c r="AO1552" s="468">
        <v>3</v>
      </c>
      <c r="AP1552" s="468">
        <v>11</v>
      </c>
      <c r="AQ1552" s="476">
        <f ca="1">IF($AP1552=1,IF(INDIRECT(ADDRESS(($AN1552-1)*3+$AO1552+5,$AP1552+7))="",0,INDIRECT(ADDRESS(($AN1552-1)*3+$AO1552+5,$AP1552+7))),IF(INDIRECT(ADDRESS(($AN1552-1)*3+$AO1552+5,$AP1552+7))="",0,IF(COUNTIF(INDIRECT(ADDRESS(($AN1552-1)*36+($AO1552-1)*12+6,COLUMN())):INDIRECT(ADDRESS(($AN1552-1)*36+($AO1552-1)*12+$AP1552+4,COLUMN())),INDIRECT(ADDRESS(($AN1552-1)*3+$AO1552+5,$AP1552+7)))&gt;=1,0,INDIRECT(ADDRESS(($AN1552-1)*3+$AO1552+5,$AP1552+7)))))</f>
        <v>0</v>
      </c>
      <c r="AR1552" s="468">
        <f ca="1">COUNTIF(INDIRECT("H"&amp;(ROW()+12*(($AN1552-1)*3+$AO1552)-ROW())/12+5):INDIRECT("S"&amp;(ROW()+12*(($AN1552-1)*3+$AO1552)-ROW())/12+5),AQ1552)</f>
        <v>0</v>
      </c>
      <c r="AS1552" s="476">
        <f ca="1">IF($AP1552=1,IF(INDIRECT(ADDRESS(($AN1552-1)*3+$AO1552+5,$AP1552+20))="",0,INDIRECT(ADDRESS(($AN1552-1)*3+$AO1552+5,$AP1552+20))),IF(INDIRECT(ADDRESS(($AN1552-1)*3+$AO1552+5,$AP1552+20))="",0,IF(COUNTIF(INDIRECT(ADDRESS(($AN1552-1)*36+($AO1552-1)*12+6,COLUMN())):INDIRECT(ADDRESS(($AN1552-1)*36+($AO1552-1)*12+$AP1552+4,COLUMN())),INDIRECT(ADDRESS(($AN1552-1)*3+$AO1552+5,$AP1552+20)))&gt;=1,0,INDIRECT(ADDRESS(($AN1552-1)*3+$AO1552+5,$AP1552+20)))))</f>
        <v>0</v>
      </c>
      <c r="AT1552" s="468">
        <f ca="1">COUNTIF(INDIRECT("U"&amp;(ROW()+12*(($AN1552-1)*3+$AO1552)-ROW())/12+5):INDIRECT("AF"&amp;(ROW()+12*(($AN1552-1)*3+$AO1552)-ROW())/12+5),AS1552)</f>
        <v>0</v>
      </c>
      <c r="AU1552" s="468">
        <f ca="1">IF(AND(AQ1552+AS1552&gt;0,AR1552+AT1552&gt;0),COUNTIF(AU$6:AU1551,"&gt;0")+1,0)</f>
        <v>0</v>
      </c>
    </row>
    <row r="1553" spans="40:47" x14ac:dyDescent="0.15">
      <c r="AN1553" s="468">
        <v>43</v>
      </c>
      <c r="AO1553" s="468">
        <v>3</v>
      </c>
      <c r="AP1553" s="468">
        <v>12</v>
      </c>
      <c r="AQ1553" s="476">
        <f ca="1">IF($AP1553=1,IF(INDIRECT(ADDRESS(($AN1553-1)*3+$AO1553+5,$AP1553+7))="",0,INDIRECT(ADDRESS(($AN1553-1)*3+$AO1553+5,$AP1553+7))),IF(INDIRECT(ADDRESS(($AN1553-1)*3+$AO1553+5,$AP1553+7))="",0,IF(COUNTIF(INDIRECT(ADDRESS(($AN1553-1)*36+($AO1553-1)*12+6,COLUMN())):INDIRECT(ADDRESS(($AN1553-1)*36+($AO1553-1)*12+$AP1553+4,COLUMN())),INDIRECT(ADDRESS(($AN1553-1)*3+$AO1553+5,$AP1553+7)))&gt;=1,0,INDIRECT(ADDRESS(($AN1553-1)*3+$AO1553+5,$AP1553+7)))))</f>
        <v>0</v>
      </c>
      <c r="AR1553" s="468">
        <f ca="1">COUNTIF(INDIRECT("H"&amp;(ROW()+12*(($AN1553-1)*3+$AO1553)-ROW())/12+5):INDIRECT("S"&amp;(ROW()+12*(($AN1553-1)*3+$AO1553)-ROW())/12+5),AQ1553)</f>
        <v>0</v>
      </c>
      <c r="AS1553" s="476">
        <f ca="1">IF($AP1553=1,IF(INDIRECT(ADDRESS(($AN1553-1)*3+$AO1553+5,$AP1553+20))="",0,INDIRECT(ADDRESS(($AN1553-1)*3+$AO1553+5,$AP1553+20))),IF(INDIRECT(ADDRESS(($AN1553-1)*3+$AO1553+5,$AP1553+20))="",0,IF(COUNTIF(INDIRECT(ADDRESS(($AN1553-1)*36+($AO1553-1)*12+6,COLUMN())):INDIRECT(ADDRESS(($AN1553-1)*36+($AO1553-1)*12+$AP1553+4,COLUMN())),INDIRECT(ADDRESS(($AN1553-1)*3+$AO1553+5,$AP1553+20)))&gt;=1,0,INDIRECT(ADDRESS(($AN1553-1)*3+$AO1553+5,$AP1553+20)))))</f>
        <v>0</v>
      </c>
      <c r="AT1553" s="468">
        <f ca="1">COUNTIF(INDIRECT("U"&amp;(ROW()+12*(($AN1553-1)*3+$AO1553)-ROW())/12+5):INDIRECT("AF"&amp;(ROW()+12*(($AN1553-1)*3+$AO1553)-ROW())/12+5),AS1553)</f>
        <v>0</v>
      </c>
      <c r="AU1553" s="468">
        <f ca="1">IF(AND(AQ1553+AS1553&gt;0,AR1553+AT1553&gt;0),COUNTIF(AU$6:AU1552,"&gt;0")+1,0)</f>
        <v>0</v>
      </c>
    </row>
    <row r="1554" spans="40:47" x14ac:dyDescent="0.15">
      <c r="AN1554" s="468">
        <v>44</v>
      </c>
      <c r="AO1554" s="468">
        <v>1</v>
      </c>
      <c r="AP1554" s="468">
        <v>1</v>
      </c>
      <c r="AQ1554" s="476">
        <f ca="1">IF($AP1554=1,IF(INDIRECT(ADDRESS(($AN1554-1)*3+$AO1554+5,$AP1554+7))="",0,INDIRECT(ADDRESS(($AN1554-1)*3+$AO1554+5,$AP1554+7))),IF(INDIRECT(ADDRESS(($AN1554-1)*3+$AO1554+5,$AP1554+7))="",0,IF(COUNTIF(INDIRECT(ADDRESS(($AN1554-1)*36+($AO1554-1)*12+6,COLUMN())):INDIRECT(ADDRESS(($AN1554-1)*36+($AO1554-1)*12+$AP1554+4,COLUMN())),INDIRECT(ADDRESS(($AN1554-1)*3+$AO1554+5,$AP1554+7)))&gt;=1,0,INDIRECT(ADDRESS(($AN1554-1)*3+$AO1554+5,$AP1554+7)))))</f>
        <v>0</v>
      </c>
      <c r="AR1554" s="468">
        <f ca="1">COUNTIF(INDIRECT("H"&amp;(ROW()+12*(($AN1554-1)*3+$AO1554)-ROW())/12+5):INDIRECT("S"&amp;(ROW()+12*(($AN1554-1)*3+$AO1554)-ROW())/12+5),AQ1554)</f>
        <v>0</v>
      </c>
      <c r="AS1554" s="476">
        <f ca="1">IF($AP1554=1,IF(INDIRECT(ADDRESS(($AN1554-1)*3+$AO1554+5,$AP1554+20))="",0,INDIRECT(ADDRESS(($AN1554-1)*3+$AO1554+5,$AP1554+20))),IF(INDIRECT(ADDRESS(($AN1554-1)*3+$AO1554+5,$AP1554+20))="",0,IF(COUNTIF(INDIRECT(ADDRESS(($AN1554-1)*36+($AO1554-1)*12+6,COLUMN())):INDIRECT(ADDRESS(($AN1554-1)*36+($AO1554-1)*12+$AP1554+4,COLUMN())),INDIRECT(ADDRESS(($AN1554-1)*3+$AO1554+5,$AP1554+20)))&gt;=1,0,INDIRECT(ADDRESS(($AN1554-1)*3+$AO1554+5,$AP1554+20)))))</f>
        <v>0</v>
      </c>
      <c r="AT1554" s="468">
        <f ca="1">COUNTIF(INDIRECT("U"&amp;(ROW()+12*(($AN1554-1)*3+$AO1554)-ROW())/12+5):INDIRECT("AF"&amp;(ROW()+12*(($AN1554-1)*3+$AO1554)-ROW())/12+5),AS1554)</f>
        <v>0</v>
      </c>
      <c r="AU1554" s="468">
        <f ca="1">IF(AND(AQ1554+AS1554&gt;0,AR1554+AT1554&gt;0),COUNTIF(AU$6:AU1553,"&gt;0")+1,0)</f>
        <v>0</v>
      </c>
    </row>
    <row r="1555" spans="40:47" x14ac:dyDescent="0.15">
      <c r="AN1555" s="468">
        <v>44</v>
      </c>
      <c r="AO1555" s="468">
        <v>1</v>
      </c>
      <c r="AP1555" s="468">
        <v>2</v>
      </c>
      <c r="AQ1555" s="476">
        <f ca="1">IF($AP1555=1,IF(INDIRECT(ADDRESS(($AN1555-1)*3+$AO1555+5,$AP1555+7))="",0,INDIRECT(ADDRESS(($AN1555-1)*3+$AO1555+5,$AP1555+7))),IF(INDIRECT(ADDRESS(($AN1555-1)*3+$AO1555+5,$AP1555+7))="",0,IF(COUNTIF(INDIRECT(ADDRESS(($AN1555-1)*36+($AO1555-1)*12+6,COLUMN())):INDIRECT(ADDRESS(($AN1555-1)*36+($AO1555-1)*12+$AP1555+4,COLUMN())),INDIRECT(ADDRESS(($AN1555-1)*3+$AO1555+5,$AP1555+7)))&gt;=1,0,INDIRECT(ADDRESS(($AN1555-1)*3+$AO1555+5,$AP1555+7)))))</f>
        <v>0</v>
      </c>
      <c r="AR1555" s="468">
        <f ca="1">COUNTIF(INDIRECT("H"&amp;(ROW()+12*(($AN1555-1)*3+$AO1555)-ROW())/12+5):INDIRECT("S"&amp;(ROW()+12*(($AN1555-1)*3+$AO1555)-ROW())/12+5),AQ1555)</f>
        <v>0</v>
      </c>
      <c r="AS1555" s="476">
        <f ca="1">IF($AP1555=1,IF(INDIRECT(ADDRESS(($AN1555-1)*3+$AO1555+5,$AP1555+20))="",0,INDIRECT(ADDRESS(($AN1555-1)*3+$AO1555+5,$AP1555+20))),IF(INDIRECT(ADDRESS(($AN1555-1)*3+$AO1555+5,$AP1555+20))="",0,IF(COUNTIF(INDIRECT(ADDRESS(($AN1555-1)*36+($AO1555-1)*12+6,COLUMN())):INDIRECT(ADDRESS(($AN1555-1)*36+($AO1555-1)*12+$AP1555+4,COLUMN())),INDIRECT(ADDRESS(($AN1555-1)*3+$AO1555+5,$AP1555+20)))&gt;=1,0,INDIRECT(ADDRESS(($AN1555-1)*3+$AO1555+5,$AP1555+20)))))</f>
        <v>0</v>
      </c>
      <c r="AT1555" s="468">
        <f ca="1">COUNTIF(INDIRECT("U"&amp;(ROW()+12*(($AN1555-1)*3+$AO1555)-ROW())/12+5):INDIRECT("AF"&amp;(ROW()+12*(($AN1555-1)*3+$AO1555)-ROW())/12+5),AS1555)</f>
        <v>0</v>
      </c>
      <c r="AU1555" s="468">
        <f ca="1">IF(AND(AQ1555+AS1555&gt;0,AR1555+AT1555&gt;0),COUNTIF(AU$6:AU1554,"&gt;0")+1,0)</f>
        <v>0</v>
      </c>
    </row>
    <row r="1556" spans="40:47" x14ac:dyDescent="0.15">
      <c r="AN1556" s="468">
        <v>44</v>
      </c>
      <c r="AO1556" s="468">
        <v>1</v>
      </c>
      <c r="AP1556" s="468">
        <v>3</v>
      </c>
      <c r="AQ1556" s="476">
        <f ca="1">IF($AP1556=1,IF(INDIRECT(ADDRESS(($AN1556-1)*3+$AO1556+5,$AP1556+7))="",0,INDIRECT(ADDRESS(($AN1556-1)*3+$AO1556+5,$AP1556+7))),IF(INDIRECT(ADDRESS(($AN1556-1)*3+$AO1556+5,$AP1556+7))="",0,IF(COUNTIF(INDIRECT(ADDRESS(($AN1556-1)*36+($AO1556-1)*12+6,COLUMN())):INDIRECT(ADDRESS(($AN1556-1)*36+($AO1556-1)*12+$AP1556+4,COLUMN())),INDIRECT(ADDRESS(($AN1556-1)*3+$AO1556+5,$AP1556+7)))&gt;=1,0,INDIRECT(ADDRESS(($AN1556-1)*3+$AO1556+5,$AP1556+7)))))</f>
        <v>0</v>
      </c>
      <c r="AR1556" s="468">
        <f ca="1">COUNTIF(INDIRECT("H"&amp;(ROW()+12*(($AN1556-1)*3+$AO1556)-ROW())/12+5):INDIRECT("S"&amp;(ROW()+12*(($AN1556-1)*3+$AO1556)-ROW())/12+5),AQ1556)</f>
        <v>0</v>
      </c>
      <c r="AS1556" s="476">
        <f ca="1">IF($AP1556=1,IF(INDIRECT(ADDRESS(($AN1556-1)*3+$AO1556+5,$AP1556+20))="",0,INDIRECT(ADDRESS(($AN1556-1)*3+$AO1556+5,$AP1556+20))),IF(INDIRECT(ADDRESS(($AN1556-1)*3+$AO1556+5,$AP1556+20))="",0,IF(COUNTIF(INDIRECT(ADDRESS(($AN1556-1)*36+($AO1556-1)*12+6,COLUMN())):INDIRECT(ADDRESS(($AN1556-1)*36+($AO1556-1)*12+$AP1556+4,COLUMN())),INDIRECT(ADDRESS(($AN1556-1)*3+$AO1556+5,$AP1556+20)))&gt;=1,0,INDIRECT(ADDRESS(($AN1556-1)*3+$AO1556+5,$AP1556+20)))))</f>
        <v>0</v>
      </c>
      <c r="AT1556" s="468">
        <f ca="1">COUNTIF(INDIRECT("U"&amp;(ROW()+12*(($AN1556-1)*3+$AO1556)-ROW())/12+5):INDIRECT("AF"&amp;(ROW()+12*(($AN1556-1)*3+$AO1556)-ROW())/12+5),AS1556)</f>
        <v>0</v>
      </c>
      <c r="AU1556" s="468">
        <f ca="1">IF(AND(AQ1556+AS1556&gt;0,AR1556+AT1556&gt;0),COUNTIF(AU$6:AU1555,"&gt;0")+1,0)</f>
        <v>0</v>
      </c>
    </row>
    <row r="1557" spans="40:47" x14ac:dyDescent="0.15">
      <c r="AN1557" s="468">
        <v>44</v>
      </c>
      <c r="AO1557" s="468">
        <v>1</v>
      </c>
      <c r="AP1557" s="468">
        <v>4</v>
      </c>
      <c r="AQ1557" s="476">
        <f ca="1">IF($AP1557=1,IF(INDIRECT(ADDRESS(($AN1557-1)*3+$AO1557+5,$AP1557+7))="",0,INDIRECT(ADDRESS(($AN1557-1)*3+$AO1557+5,$AP1557+7))),IF(INDIRECT(ADDRESS(($AN1557-1)*3+$AO1557+5,$AP1557+7))="",0,IF(COUNTIF(INDIRECT(ADDRESS(($AN1557-1)*36+($AO1557-1)*12+6,COLUMN())):INDIRECT(ADDRESS(($AN1557-1)*36+($AO1557-1)*12+$AP1557+4,COLUMN())),INDIRECT(ADDRESS(($AN1557-1)*3+$AO1557+5,$AP1557+7)))&gt;=1,0,INDIRECT(ADDRESS(($AN1557-1)*3+$AO1557+5,$AP1557+7)))))</f>
        <v>0</v>
      </c>
      <c r="AR1557" s="468">
        <f ca="1">COUNTIF(INDIRECT("H"&amp;(ROW()+12*(($AN1557-1)*3+$AO1557)-ROW())/12+5):INDIRECT("S"&amp;(ROW()+12*(($AN1557-1)*3+$AO1557)-ROW())/12+5),AQ1557)</f>
        <v>0</v>
      </c>
      <c r="AS1557" s="476">
        <f ca="1">IF($AP1557=1,IF(INDIRECT(ADDRESS(($AN1557-1)*3+$AO1557+5,$AP1557+20))="",0,INDIRECT(ADDRESS(($AN1557-1)*3+$AO1557+5,$AP1557+20))),IF(INDIRECT(ADDRESS(($AN1557-1)*3+$AO1557+5,$AP1557+20))="",0,IF(COUNTIF(INDIRECT(ADDRESS(($AN1557-1)*36+($AO1557-1)*12+6,COLUMN())):INDIRECT(ADDRESS(($AN1557-1)*36+($AO1557-1)*12+$AP1557+4,COLUMN())),INDIRECT(ADDRESS(($AN1557-1)*3+$AO1557+5,$AP1557+20)))&gt;=1,0,INDIRECT(ADDRESS(($AN1557-1)*3+$AO1557+5,$AP1557+20)))))</f>
        <v>0</v>
      </c>
      <c r="AT1557" s="468">
        <f ca="1">COUNTIF(INDIRECT("U"&amp;(ROW()+12*(($AN1557-1)*3+$AO1557)-ROW())/12+5):INDIRECT("AF"&amp;(ROW()+12*(($AN1557-1)*3+$AO1557)-ROW())/12+5),AS1557)</f>
        <v>0</v>
      </c>
      <c r="AU1557" s="468">
        <f ca="1">IF(AND(AQ1557+AS1557&gt;0,AR1557+AT1557&gt;0),COUNTIF(AU$6:AU1556,"&gt;0")+1,0)</f>
        <v>0</v>
      </c>
    </row>
    <row r="1558" spans="40:47" x14ac:dyDescent="0.15">
      <c r="AN1558" s="468">
        <v>44</v>
      </c>
      <c r="AO1558" s="468">
        <v>1</v>
      </c>
      <c r="AP1558" s="468">
        <v>5</v>
      </c>
      <c r="AQ1558" s="476">
        <f ca="1">IF($AP1558=1,IF(INDIRECT(ADDRESS(($AN1558-1)*3+$AO1558+5,$AP1558+7))="",0,INDIRECT(ADDRESS(($AN1558-1)*3+$AO1558+5,$AP1558+7))),IF(INDIRECT(ADDRESS(($AN1558-1)*3+$AO1558+5,$AP1558+7))="",0,IF(COUNTIF(INDIRECT(ADDRESS(($AN1558-1)*36+($AO1558-1)*12+6,COLUMN())):INDIRECT(ADDRESS(($AN1558-1)*36+($AO1558-1)*12+$AP1558+4,COLUMN())),INDIRECT(ADDRESS(($AN1558-1)*3+$AO1558+5,$AP1558+7)))&gt;=1,0,INDIRECT(ADDRESS(($AN1558-1)*3+$AO1558+5,$AP1558+7)))))</f>
        <v>0</v>
      </c>
      <c r="AR1558" s="468">
        <f ca="1">COUNTIF(INDIRECT("H"&amp;(ROW()+12*(($AN1558-1)*3+$AO1558)-ROW())/12+5):INDIRECT("S"&amp;(ROW()+12*(($AN1558-1)*3+$AO1558)-ROW())/12+5),AQ1558)</f>
        <v>0</v>
      </c>
      <c r="AS1558" s="476">
        <f ca="1">IF($AP1558=1,IF(INDIRECT(ADDRESS(($AN1558-1)*3+$AO1558+5,$AP1558+20))="",0,INDIRECT(ADDRESS(($AN1558-1)*3+$AO1558+5,$AP1558+20))),IF(INDIRECT(ADDRESS(($AN1558-1)*3+$AO1558+5,$AP1558+20))="",0,IF(COUNTIF(INDIRECT(ADDRESS(($AN1558-1)*36+($AO1558-1)*12+6,COLUMN())):INDIRECT(ADDRESS(($AN1558-1)*36+($AO1558-1)*12+$AP1558+4,COLUMN())),INDIRECT(ADDRESS(($AN1558-1)*3+$AO1558+5,$AP1558+20)))&gt;=1,0,INDIRECT(ADDRESS(($AN1558-1)*3+$AO1558+5,$AP1558+20)))))</f>
        <v>0</v>
      </c>
      <c r="AT1558" s="468">
        <f ca="1">COUNTIF(INDIRECT("U"&amp;(ROW()+12*(($AN1558-1)*3+$AO1558)-ROW())/12+5):INDIRECT("AF"&amp;(ROW()+12*(($AN1558-1)*3+$AO1558)-ROW())/12+5),AS1558)</f>
        <v>0</v>
      </c>
      <c r="AU1558" s="468">
        <f ca="1">IF(AND(AQ1558+AS1558&gt;0,AR1558+AT1558&gt;0),COUNTIF(AU$6:AU1557,"&gt;0")+1,0)</f>
        <v>0</v>
      </c>
    </row>
    <row r="1559" spans="40:47" x14ac:dyDescent="0.15">
      <c r="AN1559" s="468">
        <v>44</v>
      </c>
      <c r="AO1559" s="468">
        <v>1</v>
      </c>
      <c r="AP1559" s="468">
        <v>6</v>
      </c>
      <c r="AQ1559" s="476">
        <f ca="1">IF($AP1559=1,IF(INDIRECT(ADDRESS(($AN1559-1)*3+$AO1559+5,$AP1559+7))="",0,INDIRECT(ADDRESS(($AN1559-1)*3+$AO1559+5,$AP1559+7))),IF(INDIRECT(ADDRESS(($AN1559-1)*3+$AO1559+5,$AP1559+7))="",0,IF(COUNTIF(INDIRECT(ADDRESS(($AN1559-1)*36+($AO1559-1)*12+6,COLUMN())):INDIRECT(ADDRESS(($AN1559-1)*36+($AO1559-1)*12+$AP1559+4,COLUMN())),INDIRECT(ADDRESS(($AN1559-1)*3+$AO1559+5,$AP1559+7)))&gt;=1,0,INDIRECT(ADDRESS(($AN1559-1)*3+$AO1559+5,$AP1559+7)))))</f>
        <v>0</v>
      </c>
      <c r="AR1559" s="468">
        <f ca="1">COUNTIF(INDIRECT("H"&amp;(ROW()+12*(($AN1559-1)*3+$AO1559)-ROW())/12+5):INDIRECT("S"&amp;(ROW()+12*(($AN1559-1)*3+$AO1559)-ROW())/12+5),AQ1559)</f>
        <v>0</v>
      </c>
      <c r="AS1559" s="476">
        <f ca="1">IF($AP1559=1,IF(INDIRECT(ADDRESS(($AN1559-1)*3+$AO1559+5,$AP1559+20))="",0,INDIRECT(ADDRESS(($AN1559-1)*3+$AO1559+5,$AP1559+20))),IF(INDIRECT(ADDRESS(($AN1559-1)*3+$AO1559+5,$AP1559+20))="",0,IF(COUNTIF(INDIRECT(ADDRESS(($AN1559-1)*36+($AO1559-1)*12+6,COLUMN())):INDIRECT(ADDRESS(($AN1559-1)*36+($AO1559-1)*12+$AP1559+4,COLUMN())),INDIRECT(ADDRESS(($AN1559-1)*3+$AO1559+5,$AP1559+20)))&gt;=1,0,INDIRECT(ADDRESS(($AN1559-1)*3+$AO1559+5,$AP1559+20)))))</f>
        <v>0</v>
      </c>
      <c r="AT1559" s="468">
        <f ca="1">COUNTIF(INDIRECT("U"&amp;(ROW()+12*(($AN1559-1)*3+$AO1559)-ROW())/12+5):INDIRECT("AF"&amp;(ROW()+12*(($AN1559-1)*3+$AO1559)-ROW())/12+5),AS1559)</f>
        <v>0</v>
      </c>
      <c r="AU1559" s="468">
        <f ca="1">IF(AND(AQ1559+AS1559&gt;0,AR1559+AT1559&gt;0),COUNTIF(AU$6:AU1558,"&gt;0")+1,0)</f>
        <v>0</v>
      </c>
    </row>
    <row r="1560" spans="40:47" x14ac:dyDescent="0.15">
      <c r="AN1560" s="468">
        <v>44</v>
      </c>
      <c r="AO1560" s="468">
        <v>1</v>
      </c>
      <c r="AP1560" s="468">
        <v>7</v>
      </c>
      <c r="AQ1560" s="476">
        <f ca="1">IF($AP1560=1,IF(INDIRECT(ADDRESS(($AN1560-1)*3+$AO1560+5,$AP1560+7))="",0,INDIRECT(ADDRESS(($AN1560-1)*3+$AO1560+5,$AP1560+7))),IF(INDIRECT(ADDRESS(($AN1560-1)*3+$AO1560+5,$AP1560+7))="",0,IF(COUNTIF(INDIRECT(ADDRESS(($AN1560-1)*36+($AO1560-1)*12+6,COLUMN())):INDIRECT(ADDRESS(($AN1560-1)*36+($AO1560-1)*12+$AP1560+4,COLUMN())),INDIRECT(ADDRESS(($AN1560-1)*3+$AO1560+5,$AP1560+7)))&gt;=1,0,INDIRECT(ADDRESS(($AN1560-1)*3+$AO1560+5,$AP1560+7)))))</f>
        <v>0</v>
      </c>
      <c r="AR1560" s="468">
        <f ca="1">COUNTIF(INDIRECT("H"&amp;(ROW()+12*(($AN1560-1)*3+$AO1560)-ROW())/12+5):INDIRECT("S"&amp;(ROW()+12*(($AN1560-1)*3+$AO1560)-ROW())/12+5),AQ1560)</f>
        <v>0</v>
      </c>
      <c r="AS1560" s="476">
        <f ca="1">IF($AP1560=1,IF(INDIRECT(ADDRESS(($AN1560-1)*3+$AO1560+5,$AP1560+20))="",0,INDIRECT(ADDRESS(($AN1560-1)*3+$AO1560+5,$AP1560+20))),IF(INDIRECT(ADDRESS(($AN1560-1)*3+$AO1560+5,$AP1560+20))="",0,IF(COUNTIF(INDIRECT(ADDRESS(($AN1560-1)*36+($AO1560-1)*12+6,COLUMN())):INDIRECT(ADDRESS(($AN1560-1)*36+($AO1560-1)*12+$AP1560+4,COLUMN())),INDIRECT(ADDRESS(($AN1560-1)*3+$AO1560+5,$AP1560+20)))&gt;=1,0,INDIRECT(ADDRESS(($AN1560-1)*3+$AO1560+5,$AP1560+20)))))</f>
        <v>0</v>
      </c>
      <c r="AT1560" s="468">
        <f ca="1">COUNTIF(INDIRECT("U"&amp;(ROW()+12*(($AN1560-1)*3+$AO1560)-ROW())/12+5):INDIRECT("AF"&amp;(ROW()+12*(($AN1560-1)*3+$AO1560)-ROW())/12+5),AS1560)</f>
        <v>0</v>
      </c>
      <c r="AU1560" s="468">
        <f ca="1">IF(AND(AQ1560+AS1560&gt;0,AR1560+AT1560&gt;0),COUNTIF(AU$6:AU1559,"&gt;0")+1,0)</f>
        <v>0</v>
      </c>
    </row>
    <row r="1561" spans="40:47" x14ac:dyDescent="0.15">
      <c r="AN1561" s="468">
        <v>44</v>
      </c>
      <c r="AO1561" s="468">
        <v>1</v>
      </c>
      <c r="AP1561" s="468">
        <v>8</v>
      </c>
      <c r="AQ1561" s="476">
        <f ca="1">IF($AP1561=1,IF(INDIRECT(ADDRESS(($AN1561-1)*3+$AO1561+5,$AP1561+7))="",0,INDIRECT(ADDRESS(($AN1561-1)*3+$AO1561+5,$AP1561+7))),IF(INDIRECT(ADDRESS(($AN1561-1)*3+$AO1561+5,$AP1561+7))="",0,IF(COUNTIF(INDIRECT(ADDRESS(($AN1561-1)*36+($AO1561-1)*12+6,COLUMN())):INDIRECT(ADDRESS(($AN1561-1)*36+($AO1561-1)*12+$AP1561+4,COLUMN())),INDIRECT(ADDRESS(($AN1561-1)*3+$AO1561+5,$AP1561+7)))&gt;=1,0,INDIRECT(ADDRESS(($AN1561-1)*3+$AO1561+5,$AP1561+7)))))</f>
        <v>0</v>
      </c>
      <c r="AR1561" s="468">
        <f ca="1">COUNTIF(INDIRECT("H"&amp;(ROW()+12*(($AN1561-1)*3+$AO1561)-ROW())/12+5):INDIRECT("S"&amp;(ROW()+12*(($AN1561-1)*3+$AO1561)-ROW())/12+5),AQ1561)</f>
        <v>0</v>
      </c>
      <c r="AS1561" s="476">
        <f ca="1">IF($AP1561=1,IF(INDIRECT(ADDRESS(($AN1561-1)*3+$AO1561+5,$AP1561+20))="",0,INDIRECT(ADDRESS(($AN1561-1)*3+$AO1561+5,$AP1561+20))),IF(INDIRECT(ADDRESS(($AN1561-1)*3+$AO1561+5,$AP1561+20))="",0,IF(COUNTIF(INDIRECT(ADDRESS(($AN1561-1)*36+($AO1561-1)*12+6,COLUMN())):INDIRECT(ADDRESS(($AN1561-1)*36+($AO1561-1)*12+$AP1561+4,COLUMN())),INDIRECT(ADDRESS(($AN1561-1)*3+$AO1561+5,$AP1561+20)))&gt;=1,0,INDIRECT(ADDRESS(($AN1561-1)*3+$AO1561+5,$AP1561+20)))))</f>
        <v>0</v>
      </c>
      <c r="AT1561" s="468">
        <f ca="1">COUNTIF(INDIRECT("U"&amp;(ROW()+12*(($AN1561-1)*3+$AO1561)-ROW())/12+5):INDIRECT("AF"&amp;(ROW()+12*(($AN1561-1)*3+$AO1561)-ROW())/12+5),AS1561)</f>
        <v>0</v>
      </c>
      <c r="AU1561" s="468">
        <f ca="1">IF(AND(AQ1561+AS1561&gt;0,AR1561+AT1561&gt;0),COUNTIF(AU$6:AU1560,"&gt;0")+1,0)</f>
        <v>0</v>
      </c>
    </row>
    <row r="1562" spans="40:47" x14ac:dyDescent="0.15">
      <c r="AN1562" s="468">
        <v>44</v>
      </c>
      <c r="AO1562" s="468">
        <v>1</v>
      </c>
      <c r="AP1562" s="468">
        <v>9</v>
      </c>
      <c r="AQ1562" s="476">
        <f ca="1">IF($AP1562=1,IF(INDIRECT(ADDRESS(($AN1562-1)*3+$AO1562+5,$AP1562+7))="",0,INDIRECT(ADDRESS(($AN1562-1)*3+$AO1562+5,$AP1562+7))),IF(INDIRECT(ADDRESS(($AN1562-1)*3+$AO1562+5,$AP1562+7))="",0,IF(COUNTIF(INDIRECT(ADDRESS(($AN1562-1)*36+($AO1562-1)*12+6,COLUMN())):INDIRECT(ADDRESS(($AN1562-1)*36+($AO1562-1)*12+$AP1562+4,COLUMN())),INDIRECT(ADDRESS(($AN1562-1)*3+$AO1562+5,$AP1562+7)))&gt;=1,0,INDIRECT(ADDRESS(($AN1562-1)*3+$AO1562+5,$AP1562+7)))))</f>
        <v>0</v>
      </c>
      <c r="AR1562" s="468">
        <f ca="1">COUNTIF(INDIRECT("H"&amp;(ROW()+12*(($AN1562-1)*3+$AO1562)-ROW())/12+5):INDIRECT("S"&amp;(ROW()+12*(($AN1562-1)*3+$AO1562)-ROW())/12+5),AQ1562)</f>
        <v>0</v>
      </c>
      <c r="AS1562" s="476">
        <f ca="1">IF($AP1562=1,IF(INDIRECT(ADDRESS(($AN1562-1)*3+$AO1562+5,$AP1562+20))="",0,INDIRECT(ADDRESS(($AN1562-1)*3+$AO1562+5,$AP1562+20))),IF(INDIRECT(ADDRESS(($AN1562-1)*3+$AO1562+5,$AP1562+20))="",0,IF(COUNTIF(INDIRECT(ADDRESS(($AN1562-1)*36+($AO1562-1)*12+6,COLUMN())):INDIRECT(ADDRESS(($AN1562-1)*36+($AO1562-1)*12+$AP1562+4,COLUMN())),INDIRECT(ADDRESS(($AN1562-1)*3+$AO1562+5,$AP1562+20)))&gt;=1,0,INDIRECT(ADDRESS(($AN1562-1)*3+$AO1562+5,$AP1562+20)))))</f>
        <v>0</v>
      </c>
      <c r="AT1562" s="468">
        <f ca="1">COUNTIF(INDIRECT("U"&amp;(ROW()+12*(($AN1562-1)*3+$AO1562)-ROW())/12+5):INDIRECT("AF"&amp;(ROW()+12*(($AN1562-1)*3+$AO1562)-ROW())/12+5),AS1562)</f>
        <v>0</v>
      </c>
      <c r="AU1562" s="468">
        <f ca="1">IF(AND(AQ1562+AS1562&gt;0,AR1562+AT1562&gt;0),COUNTIF(AU$6:AU1561,"&gt;0")+1,0)</f>
        <v>0</v>
      </c>
    </row>
    <row r="1563" spans="40:47" x14ac:dyDescent="0.15">
      <c r="AN1563" s="468">
        <v>44</v>
      </c>
      <c r="AO1563" s="468">
        <v>1</v>
      </c>
      <c r="AP1563" s="468">
        <v>10</v>
      </c>
      <c r="AQ1563" s="476">
        <f ca="1">IF($AP1563=1,IF(INDIRECT(ADDRESS(($AN1563-1)*3+$AO1563+5,$AP1563+7))="",0,INDIRECT(ADDRESS(($AN1563-1)*3+$AO1563+5,$AP1563+7))),IF(INDIRECT(ADDRESS(($AN1563-1)*3+$AO1563+5,$AP1563+7))="",0,IF(COUNTIF(INDIRECT(ADDRESS(($AN1563-1)*36+($AO1563-1)*12+6,COLUMN())):INDIRECT(ADDRESS(($AN1563-1)*36+($AO1563-1)*12+$AP1563+4,COLUMN())),INDIRECT(ADDRESS(($AN1563-1)*3+$AO1563+5,$AP1563+7)))&gt;=1,0,INDIRECT(ADDRESS(($AN1563-1)*3+$AO1563+5,$AP1563+7)))))</f>
        <v>0</v>
      </c>
      <c r="AR1563" s="468">
        <f ca="1">COUNTIF(INDIRECT("H"&amp;(ROW()+12*(($AN1563-1)*3+$AO1563)-ROW())/12+5):INDIRECT("S"&amp;(ROW()+12*(($AN1563-1)*3+$AO1563)-ROW())/12+5),AQ1563)</f>
        <v>0</v>
      </c>
      <c r="AS1563" s="476">
        <f ca="1">IF($AP1563=1,IF(INDIRECT(ADDRESS(($AN1563-1)*3+$AO1563+5,$AP1563+20))="",0,INDIRECT(ADDRESS(($AN1563-1)*3+$AO1563+5,$AP1563+20))),IF(INDIRECT(ADDRESS(($AN1563-1)*3+$AO1563+5,$AP1563+20))="",0,IF(COUNTIF(INDIRECT(ADDRESS(($AN1563-1)*36+($AO1563-1)*12+6,COLUMN())):INDIRECT(ADDRESS(($AN1563-1)*36+($AO1563-1)*12+$AP1563+4,COLUMN())),INDIRECT(ADDRESS(($AN1563-1)*3+$AO1563+5,$AP1563+20)))&gt;=1,0,INDIRECT(ADDRESS(($AN1563-1)*3+$AO1563+5,$AP1563+20)))))</f>
        <v>0</v>
      </c>
      <c r="AT1563" s="468">
        <f ca="1">COUNTIF(INDIRECT("U"&amp;(ROW()+12*(($AN1563-1)*3+$AO1563)-ROW())/12+5):INDIRECT("AF"&amp;(ROW()+12*(($AN1563-1)*3+$AO1563)-ROW())/12+5),AS1563)</f>
        <v>0</v>
      </c>
      <c r="AU1563" s="468">
        <f ca="1">IF(AND(AQ1563+AS1563&gt;0,AR1563+AT1563&gt;0),COUNTIF(AU$6:AU1562,"&gt;0")+1,0)</f>
        <v>0</v>
      </c>
    </row>
    <row r="1564" spans="40:47" x14ac:dyDescent="0.15">
      <c r="AN1564" s="468">
        <v>44</v>
      </c>
      <c r="AO1564" s="468">
        <v>1</v>
      </c>
      <c r="AP1564" s="468">
        <v>11</v>
      </c>
      <c r="AQ1564" s="476">
        <f ca="1">IF($AP1564=1,IF(INDIRECT(ADDRESS(($AN1564-1)*3+$AO1564+5,$AP1564+7))="",0,INDIRECT(ADDRESS(($AN1564-1)*3+$AO1564+5,$AP1564+7))),IF(INDIRECT(ADDRESS(($AN1564-1)*3+$AO1564+5,$AP1564+7))="",0,IF(COUNTIF(INDIRECT(ADDRESS(($AN1564-1)*36+($AO1564-1)*12+6,COLUMN())):INDIRECT(ADDRESS(($AN1564-1)*36+($AO1564-1)*12+$AP1564+4,COLUMN())),INDIRECT(ADDRESS(($AN1564-1)*3+$AO1564+5,$AP1564+7)))&gt;=1,0,INDIRECT(ADDRESS(($AN1564-1)*3+$AO1564+5,$AP1564+7)))))</f>
        <v>0</v>
      </c>
      <c r="AR1564" s="468">
        <f ca="1">COUNTIF(INDIRECT("H"&amp;(ROW()+12*(($AN1564-1)*3+$AO1564)-ROW())/12+5):INDIRECT("S"&amp;(ROW()+12*(($AN1564-1)*3+$AO1564)-ROW())/12+5),AQ1564)</f>
        <v>0</v>
      </c>
      <c r="AS1564" s="476">
        <f ca="1">IF($AP1564=1,IF(INDIRECT(ADDRESS(($AN1564-1)*3+$AO1564+5,$AP1564+20))="",0,INDIRECT(ADDRESS(($AN1564-1)*3+$AO1564+5,$AP1564+20))),IF(INDIRECT(ADDRESS(($AN1564-1)*3+$AO1564+5,$AP1564+20))="",0,IF(COUNTIF(INDIRECT(ADDRESS(($AN1564-1)*36+($AO1564-1)*12+6,COLUMN())):INDIRECT(ADDRESS(($AN1564-1)*36+($AO1564-1)*12+$AP1564+4,COLUMN())),INDIRECT(ADDRESS(($AN1564-1)*3+$AO1564+5,$AP1564+20)))&gt;=1,0,INDIRECT(ADDRESS(($AN1564-1)*3+$AO1564+5,$AP1564+20)))))</f>
        <v>0</v>
      </c>
      <c r="AT1564" s="468">
        <f ca="1">COUNTIF(INDIRECT("U"&amp;(ROW()+12*(($AN1564-1)*3+$AO1564)-ROW())/12+5):INDIRECT("AF"&amp;(ROW()+12*(($AN1564-1)*3+$AO1564)-ROW())/12+5),AS1564)</f>
        <v>0</v>
      </c>
      <c r="AU1564" s="468">
        <f ca="1">IF(AND(AQ1564+AS1564&gt;0,AR1564+AT1564&gt;0),COUNTIF(AU$6:AU1563,"&gt;0")+1,0)</f>
        <v>0</v>
      </c>
    </row>
    <row r="1565" spans="40:47" x14ac:dyDescent="0.15">
      <c r="AN1565" s="468">
        <v>44</v>
      </c>
      <c r="AO1565" s="468">
        <v>1</v>
      </c>
      <c r="AP1565" s="468">
        <v>12</v>
      </c>
      <c r="AQ1565" s="476">
        <f ca="1">IF($AP1565=1,IF(INDIRECT(ADDRESS(($AN1565-1)*3+$AO1565+5,$AP1565+7))="",0,INDIRECT(ADDRESS(($AN1565-1)*3+$AO1565+5,$AP1565+7))),IF(INDIRECT(ADDRESS(($AN1565-1)*3+$AO1565+5,$AP1565+7))="",0,IF(COUNTIF(INDIRECT(ADDRESS(($AN1565-1)*36+($AO1565-1)*12+6,COLUMN())):INDIRECT(ADDRESS(($AN1565-1)*36+($AO1565-1)*12+$AP1565+4,COLUMN())),INDIRECT(ADDRESS(($AN1565-1)*3+$AO1565+5,$AP1565+7)))&gt;=1,0,INDIRECT(ADDRESS(($AN1565-1)*3+$AO1565+5,$AP1565+7)))))</f>
        <v>0</v>
      </c>
      <c r="AR1565" s="468">
        <f ca="1">COUNTIF(INDIRECT("H"&amp;(ROW()+12*(($AN1565-1)*3+$AO1565)-ROW())/12+5):INDIRECT("S"&amp;(ROW()+12*(($AN1565-1)*3+$AO1565)-ROW())/12+5),AQ1565)</f>
        <v>0</v>
      </c>
      <c r="AS1565" s="476">
        <f ca="1">IF($AP1565=1,IF(INDIRECT(ADDRESS(($AN1565-1)*3+$AO1565+5,$AP1565+20))="",0,INDIRECT(ADDRESS(($AN1565-1)*3+$AO1565+5,$AP1565+20))),IF(INDIRECT(ADDRESS(($AN1565-1)*3+$AO1565+5,$AP1565+20))="",0,IF(COUNTIF(INDIRECT(ADDRESS(($AN1565-1)*36+($AO1565-1)*12+6,COLUMN())):INDIRECT(ADDRESS(($AN1565-1)*36+($AO1565-1)*12+$AP1565+4,COLUMN())),INDIRECT(ADDRESS(($AN1565-1)*3+$AO1565+5,$AP1565+20)))&gt;=1,0,INDIRECT(ADDRESS(($AN1565-1)*3+$AO1565+5,$AP1565+20)))))</f>
        <v>0</v>
      </c>
      <c r="AT1565" s="468">
        <f ca="1">COUNTIF(INDIRECT("U"&amp;(ROW()+12*(($AN1565-1)*3+$AO1565)-ROW())/12+5):INDIRECT("AF"&amp;(ROW()+12*(($AN1565-1)*3+$AO1565)-ROW())/12+5),AS1565)</f>
        <v>0</v>
      </c>
      <c r="AU1565" s="468">
        <f ca="1">IF(AND(AQ1565+AS1565&gt;0,AR1565+AT1565&gt;0),COUNTIF(AU$6:AU1564,"&gt;0")+1,0)</f>
        <v>0</v>
      </c>
    </row>
    <row r="1566" spans="40:47" x14ac:dyDescent="0.15">
      <c r="AN1566" s="468">
        <v>44</v>
      </c>
      <c r="AO1566" s="468">
        <v>2</v>
      </c>
      <c r="AP1566" s="468">
        <v>1</v>
      </c>
      <c r="AQ1566" s="476">
        <f ca="1">IF($AP1566=1,IF(INDIRECT(ADDRESS(($AN1566-1)*3+$AO1566+5,$AP1566+7))="",0,INDIRECT(ADDRESS(($AN1566-1)*3+$AO1566+5,$AP1566+7))),IF(INDIRECT(ADDRESS(($AN1566-1)*3+$AO1566+5,$AP1566+7))="",0,IF(COUNTIF(INDIRECT(ADDRESS(($AN1566-1)*36+($AO1566-1)*12+6,COLUMN())):INDIRECT(ADDRESS(($AN1566-1)*36+($AO1566-1)*12+$AP1566+4,COLUMN())),INDIRECT(ADDRESS(($AN1566-1)*3+$AO1566+5,$AP1566+7)))&gt;=1,0,INDIRECT(ADDRESS(($AN1566-1)*3+$AO1566+5,$AP1566+7)))))</f>
        <v>0</v>
      </c>
      <c r="AR1566" s="468">
        <f ca="1">COUNTIF(INDIRECT("H"&amp;(ROW()+12*(($AN1566-1)*3+$AO1566)-ROW())/12+5):INDIRECT("S"&amp;(ROW()+12*(($AN1566-1)*3+$AO1566)-ROW())/12+5),AQ1566)</f>
        <v>0</v>
      </c>
      <c r="AS1566" s="476">
        <f ca="1">IF($AP1566=1,IF(INDIRECT(ADDRESS(($AN1566-1)*3+$AO1566+5,$AP1566+20))="",0,INDIRECT(ADDRESS(($AN1566-1)*3+$AO1566+5,$AP1566+20))),IF(INDIRECT(ADDRESS(($AN1566-1)*3+$AO1566+5,$AP1566+20))="",0,IF(COUNTIF(INDIRECT(ADDRESS(($AN1566-1)*36+($AO1566-1)*12+6,COLUMN())):INDIRECT(ADDRESS(($AN1566-1)*36+($AO1566-1)*12+$AP1566+4,COLUMN())),INDIRECT(ADDRESS(($AN1566-1)*3+$AO1566+5,$AP1566+20)))&gt;=1,0,INDIRECT(ADDRESS(($AN1566-1)*3+$AO1566+5,$AP1566+20)))))</f>
        <v>0</v>
      </c>
      <c r="AT1566" s="468">
        <f ca="1">COUNTIF(INDIRECT("U"&amp;(ROW()+12*(($AN1566-1)*3+$AO1566)-ROW())/12+5):INDIRECT("AF"&amp;(ROW()+12*(($AN1566-1)*3+$AO1566)-ROW())/12+5),AS1566)</f>
        <v>0</v>
      </c>
      <c r="AU1566" s="468">
        <f ca="1">IF(AND(AQ1566+AS1566&gt;0,AR1566+AT1566&gt;0),COUNTIF(AU$6:AU1565,"&gt;0")+1,0)</f>
        <v>0</v>
      </c>
    </row>
    <row r="1567" spans="40:47" x14ac:dyDescent="0.15">
      <c r="AN1567" s="468">
        <v>44</v>
      </c>
      <c r="AO1567" s="468">
        <v>2</v>
      </c>
      <c r="AP1567" s="468">
        <v>2</v>
      </c>
      <c r="AQ1567" s="476">
        <f ca="1">IF($AP1567=1,IF(INDIRECT(ADDRESS(($AN1567-1)*3+$AO1567+5,$AP1567+7))="",0,INDIRECT(ADDRESS(($AN1567-1)*3+$AO1567+5,$AP1567+7))),IF(INDIRECT(ADDRESS(($AN1567-1)*3+$AO1567+5,$AP1567+7))="",0,IF(COUNTIF(INDIRECT(ADDRESS(($AN1567-1)*36+($AO1567-1)*12+6,COLUMN())):INDIRECT(ADDRESS(($AN1567-1)*36+($AO1567-1)*12+$AP1567+4,COLUMN())),INDIRECT(ADDRESS(($AN1567-1)*3+$AO1567+5,$AP1567+7)))&gt;=1,0,INDIRECT(ADDRESS(($AN1567-1)*3+$AO1567+5,$AP1567+7)))))</f>
        <v>0</v>
      </c>
      <c r="AR1567" s="468">
        <f ca="1">COUNTIF(INDIRECT("H"&amp;(ROW()+12*(($AN1567-1)*3+$AO1567)-ROW())/12+5):INDIRECT("S"&amp;(ROW()+12*(($AN1567-1)*3+$AO1567)-ROW())/12+5),AQ1567)</f>
        <v>0</v>
      </c>
      <c r="AS1567" s="476">
        <f ca="1">IF($AP1567=1,IF(INDIRECT(ADDRESS(($AN1567-1)*3+$AO1567+5,$AP1567+20))="",0,INDIRECT(ADDRESS(($AN1567-1)*3+$AO1567+5,$AP1567+20))),IF(INDIRECT(ADDRESS(($AN1567-1)*3+$AO1567+5,$AP1567+20))="",0,IF(COUNTIF(INDIRECT(ADDRESS(($AN1567-1)*36+($AO1567-1)*12+6,COLUMN())):INDIRECT(ADDRESS(($AN1567-1)*36+($AO1567-1)*12+$AP1567+4,COLUMN())),INDIRECT(ADDRESS(($AN1567-1)*3+$AO1567+5,$AP1567+20)))&gt;=1,0,INDIRECT(ADDRESS(($AN1567-1)*3+$AO1567+5,$AP1567+20)))))</f>
        <v>0</v>
      </c>
      <c r="AT1567" s="468">
        <f ca="1">COUNTIF(INDIRECT("U"&amp;(ROW()+12*(($AN1567-1)*3+$AO1567)-ROW())/12+5):INDIRECT("AF"&amp;(ROW()+12*(($AN1567-1)*3+$AO1567)-ROW())/12+5),AS1567)</f>
        <v>0</v>
      </c>
      <c r="AU1567" s="468">
        <f ca="1">IF(AND(AQ1567+AS1567&gt;0,AR1567+AT1567&gt;0),COUNTIF(AU$6:AU1566,"&gt;0")+1,0)</f>
        <v>0</v>
      </c>
    </row>
    <row r="1568" spans="40:47" x14ac:dyDescent="0.15">
      <c r="AN1568" s="468">
        <v>44</v>
      </c>
      <c r="AO1568" s="468">
        <v>2</v>
      </c>
      <c r="AP1568" s="468">
        <v>3</v>
      </c>
      <c r="AQ1568" s="476">
        <f ca="1">IF($AP1568=1,IF(INDIRECT(ADDRESS(($AN1568-1)*3+$AO1568+5,$AP1568+7))="",0,INDIRECT(ADDRESS(($AN1568-1)*3+$AO1568+5,$AP1568+7))),IF(INDIRECT(ADDRESS(($AN1568-1)*3+$AO1568+5,$AP1568+7))="",0,IF(COUNTIF(INDIRECT(ADDRESS(($AN1568-1)*36+($AO1568-1)*12+6,COLUMN())):INDIRECT(ADDRESS(($AN1568-1)*36+($AO1568-1)*12+$AP1568+4,COLUMN())),INDIRECT(ADDRESS(($AN1568-1)*3+$AO1568+5,$AP1568+7)))&gt;=1,0,INDIRECT(ADDRESS(($AN1568-1)*3+$AO1568+5,$AP1568+7)))))</f>
        <v>0</v>
      </c>
      <c r="AR1568" s="468">
        <f ca="1">COUNTIF(INDIRECT("H"&amp;(ROW()+12*(($AN1568-1)*3+$AO1568)-ROW())/12+5):INDIRECT("S"&amp;(ROW()+12*(($AN1568-1)*3+$AO1568)-ROW())/12+5),AQ1568)</f>
        <v>0</v>
      </c>
      <c r="AS1568" s="476">
        <f ca="1">IF($AP1568=1,IF(INDIRECT(ADDRESS(($AN1568-1)*3+$AO1568+5,$AP1568+20))="",0,INDIRECT(ADDRESS(($AN1568-1)*3+$AO1568+5,$AP1568+20))),IF(INDIRECT(ADDRESS(($AN1568-1)*3+$AO1568+5,$AP1568+20))="",0,IF(COUNTIF(INDIRECT(ADDRESS(($AN1568-1)*36+($AO1568-1)*12+6,COLUMN())):INDIRECT(ADDRESS(($AN1568-1)*36+($AO1568-1)*12+$AP1568+4,COLUMN())),INDIRECT(ADDRESS(($AN1568-1)*3+$AO1568+5,$AP1568+20)))&gt;=1,0,INDIRECT(ADDRESS(($AN1568-1)*3+$AO1568+5,$AP1568+20)))))</f>
        <v>0</v>
      </c>
      <c r="AT1568" s="468">
        <f ca="1">COUNTIF(INDIRECT("U"&amp;(ROW()+12*(($AN1568-1)*3+$AO1568)-ROW())/12+5):INDIRECT("AF"&amp;(ROW()+12*(($AN1568-1)*3+$AO1568)-ROW())/12+5),AS1568)</f>
        <v>0</v>
      </c>
      <c r="AU1568" s="468">
        <f ca="1">IF(AND(AQ1568+AS1568&gt;0,AR1568+AT1568&gt;0),COUNTIF(AU$6:AU1567,"&gt;0")+1,0)</f>
        <v>0</v>
      </c>
    </row>
    <row r="1569" spans="40:47" x14ac:dyDescent="0.15">
      <c r="AN1569" s="468">
        <v>44</v>
      </c>
      <c r="AO1569" s="468">
        <v>2</v>
      </c>
      <c r="AP1569" s="468">
        <v>4</v>
      </c>
      <c r="AQ1569" s="476">
        <f ca="1">IF($AP1569=1,IF(INDIRECT(ADDRESS(($AN1569-1)*3+$AO1569+5,$AP1569+7))="",0,INDIRECT(ADDRESS(($AN1569-1)*3+$AO1569+5,$AP1569+7))),IF(INDIRECT(ADDRESS(($AN1569-1)*3+$AO1569+5,$AP1569+7))="",0,IF(COUNTIF(INDIRECT(ADDRESS(($AN1569-1)*36+($AO1569-1)*12+6,COLUMN())):INDIRECT(ADDRESS(($AN1569-1)*36+($AO1569-1)*12+$AP1569+4,COLUMN())),INDIRECT(ADDRESS(($AN1569-1)*3+$AO1569+5,$AP1569+7)))&gt;=1,0,INDIRECT(ADDRESS(($AN1569-1)*3+$AO1569+5,$AP1569+7)))))</f>
        <v>0</v>
      </c>
      <c r="AR1569" s="468">
        <f ca="1">COUNTIF(INDIRECT("H"&amp;(ROW()+12*(($AN1569-1)*3+$AO1569)-ROW())/12+5):INDIRECT("S"&amp;(ROW()+12*(($AN1569-1)*3+$AO1569)-ROW())/12+5),AQ1569)</f>
        <v>0</v>
      </c>
      <c r="AS1569" s="476">
        <f ca="1">IF($AP1569=1,IF(INDIRECT(ADDRESS(($AN1569-1)*3+$AO1569+5,$AP1569+20))="",0,INDIRECT(ADDRESS(($AN1569-1)*3+$AO1569+5,$AP1569+20))),IF(INDIRECT(ADDRESS(($AN1569-1)*3+$AO1569+5,$AP1569+20))="",0,IF(COUNTIF(INDIRECT(ADDRESS(($AN1569-1)*36+($AO1569-1)*12+6,COLUMN())):INDIRECT(ADDRESS(($AN1569-1)*36+($AO1569-1)*12+$AP1569+4,COLUMN())),INDIRECT(ADDRESS(($AN1569-1)*3+$AO1569+5,$AP1569+20)))&gt;=1,0,INDIRECT(ADDRESS(($AN1569-1)*3+$AO1569+5,$AP1569+20)))))</f>
        <v>0</v>
      </c>
      <c r="AT1569" s="468">
        <f ca="1">COUNTIF(INDIRECT("U"&amp;(ROW()+12*(($AN1569-1)*3+$AO1569)-ROW())/12+5):INDIRECT("AF"&amp;(ROW()+12*(($AN1569-1)*3+$AO1569)-ROW())/12+5),AS1569)</f>
        <v>0</v>
      </c>
      <c r="AU1569" s="468">
        <f ca="1">IF(AND(AQ1569+AS1569&gt;0,AR1569+AT1569&gt;0),COUNTIF(AU$6:AU1568,"&gt;0")+1,0)</f>
        <v>0</v>
      </c>
    </row>
    <row r="1570" spans="40:47" x14ac:dyDescent="0.15">
      <c r="AN1570" s="468">
        <v>44</v>
      </c>
      <c r="AO1570" s="468">
        <v>2</v>
      </c>
      <c r="AP1570" s="468">
        <v>5</v>
      </c>
      <c r="AQ1570" s="476">
        <f ca="1">IF($AP1570=1,IF(INDIRECT(ADDRESS(($AN1570-1)*3+$AO1570+5,$AP1570+7))="",0,INDIRECT(ADDRESS(($AN1570-1)*3+$AO1570+5,$AP1570+7))),IF(INDIRECT(ADDRESS(($AN1570-1)*3+$AO1570+5,$AP1570+7))="",0,IF(COUNTIF(INDIRECT(ADDRESS(($AN1570-1)*36+($AO1570-1)*12+6,COLUMN())):INDIRECT(ADDRESS(($AN1570-1)*36+($AO1570-1)*12+$AP1570+4,COLUMN())),INDIRECT(ADDRESS(($AN1570-1)*3+$AO1570+5,$AP1570+7)))&gt;=1,0,INDIRECT(ADDRESS(($AN1570-1)*3+$AO1570+5,$AP1570+7)))))</f>
        <v>0</v>
      </c>
      <c r="AR1570" s="468">
        <f ca="1">COUNTIF(INDIRECT("H"&amp;(ROW()+12*(($AN1570-1)*3+$AO1570)-ROW())/12+5):INDIRECT("S"&amp;(ROW()+12*(($AN1570-1)*3+$AO1570)-ROW())/12+5),AQ1570)</f>
        <v>0</v>
      </c>
      <c r="AS1570" s="476">
        <f ca="1">IF($AP1570=1,IF(INDIRECT(ADDRESS(($AN1570-1)*3+$AO1570+5,$AP1570+20))="",0,INDIRECT(ADDRESS(($AN1570-1)*3+$AO1570+5,$AP1570+20))),IF(INDIRECT(ADDRESS(($AN1570-1)*3+$AO1570+5,$AP1570+20))="",0,IF(COUNTIF(INDIRECT(ADDRESS(($AN1570-1)*36+($AO1570-1)*12+6,COLUMN())):INDIRECT(ADDRESS(($AN1570-1)*36+($AO1570-1)*12+$AP1570+4,COLUMN())),INDIRECT(ADDRESS(($AN1570-1)*3+$AO1570+5,$AP1570+20)))&gt;=1,0,INDIRECT(ADDRESS(($AN1570-1)*3+$AO1570+5,$AP1570+20)))))</f>
        <v>0</v>
      </c>
      <c r="AT1570" s="468">
        <f ca="1">COUNTIF(INDIRECT("U"&amp;(ROW()+12*(($AN1570-1)*3+$AO1570)-ROW())/12+5):INDIRECT("AF"&amp;(ROW()+12*(($AN1570-1)*3+$AO1570)-ROW())/12+5),AS1570)</f>
        <v>0</v>
      </c>
      <c r="AU1570" s="468">
        <f ca="1">IF(AND(AQ1570+AS1570&gt;0,AR1570+AT1570&gt;0),COUNTIF(AU$6:AU1569,"&gt;0")+1,0)</f>
        <v>0</v>
      </c>
    </row>
    <row r="1571" spans="40:47" x14ac:dyDescent="0.15">
      <c r="AN1571" s="468">
        <v>44</v>
      </c>
      <c r="AO1571" s="468">
        <v>2</v>
      </c>
      <c r="AP1571" s="468">
        <v>6</v>
      </c>
      <c r="AQ1571" s="476">
        <f ca="1">IF($AP1571=1,IF(INDIRECT(ADDRESS(($AN1571-1)*3+$AO1571+5,$AP1571+7))="",0,INDIRECT(ADDRESS(($AN1571-1)*3+$AO1571+5,$AP1571+7))),IF(INDIRECT(ADDRESS(($AN1571-1)*3+$AO1571+5,$AP1571+7))="",0,IF(COUNTIF(INDIRECT(ADDRESS(($AN1571-1)*36+($AO1571-1)*12+6,COLUMN())):INDIRECT(ADDRESS(($AN1571-1)*36+($AO1571-1)*12+$AP1571+4,COLUMN())),INDIRECT(ADDRESS(($AN1571-1)*3+$AO1571+5,$AP1571+7)))&gt;=1,0,INDIRECT(ADDRESS(($AN1571-1)*3+$AO1571+5,$AP1571+7)))))</f>
        <v>0</v>
      </c>
      <c r="AR1571" s="468">
        <f ca="1">COUNTIF(INDIRECT("H"&amp;(ROW()+12*(($AN1571-1)*3+$AO1571)-ROW())/12+5):INDIRECT("S"&amp;(ROW()+12*(($AN1571-1)*3+$AO1571)-ROW())/12+5),AQ1571)</f>
        <v>0</v>
      </c>
      <c r="AS1571" s="476">
        <f ca="1">IF($AP1571=1,IF(INDIRECT(ADDRESS(($AN1571-1)*3+$AO1571+5,$AP1571+20))="",0,INDIRECT(ADDRESS(($AN1571-1)*3+$AO1571+5,$AP1571+20))),IF(INDIRECT(ADDRESS(($AN1571-1)*3+$AO1571+5,$AP1571+20))="",0,IF(COUNTIF(INDIRECT(ADDRESS(($AN1571-1)*36+($AO1571-1)*12+6,COLUMN())):INDIRECT(ADDRESS(($AN1571-1)*36+($AO1571-1)*12+$AP1571+4,COLUMN())),INDIRECT(ADDRESS(($AN1571-1)*3+$AO1571+5,$AP1571+20)))&gt;=1,0,INDIRECT(ADDRESS(($AN1571-1)*3+$AO1571+5,$AP1571+20)))))</f>
        <v>0</v>
      </c>
      <c r="AT1571" s="468">
        <f ca="1">COUNTIF(INDIRECT("U"&amp;(ROW()+12*(($AN1571-1)*3+$AO1571)-ROW())/12+5):INDIRECT("AF"&amp;(ROW()+12*(($AN1571-1)*3+$AO1571)-ROW())/12+5),AS1571)</f>
        <v>0</v>
      </c>
      <c r="AU1571" s="468">
        <f ca="1">IF(AND(AQ1571+AS1571&gt;0,AR1571+AT1571&gt;0),COUNTIF(AU$6:AU1570,"&gt;0")+1,0)</f>
        <v>0</v>
      </c>
    </row>
    <row r="1572" spans="40:47" x14ac:dyDescent="0.15">
      <c r="AN1572" s="468">
        <v>44</v>
      </c>
      <c r="AO1572" s="468">
        <v>2</v>
      </c>
      <c r="AP1572" s="468">
        <v>7</v>
      </c>
      <c r="AQ1572" s="476">
        <f ca="1">IF($AP1572=1,IF(INDIRECT(ADDRESS(($AN1572-1)*3+$AO1572+5,$AP1572+7))="",0,INDIRECT(ADDRESS(($AN1572-1)*3+$AO1572+5,$AP1572+7))),IF(INDIRECT(ADDRESS(($AN1572-1)*3+$AO1572+5,$AP1572+7))="",0,IF(COUNTIF(INDIRECT(ADDRESS(($AN1572-1)*36+($AO1572-1)*12+6,COLUMN())):INDIRECT(ADDRESS(($AN1572-1)*36+($AO1572-1)*12+$AP1572+4,COLUMN())),INDIRECT(ADDRESS(($AN1572-1)*3+$AO1572+5,$AP1572+7)))&gt;=1,0,INDIRECT(ADDRESS(($AN1572-1)*3+$AO1572+5,$AP1572+7)))))</f>
        <v>0</v>
      </c>
      <c r="AR1572" s="468">
        <f ca="1">COUNTIF(INDIRECT("H"&amp;(ROW()+12*(($AN1572-1)*3+$AO1572)-ROW())/12+5):INDIRECT("S"&amp;(ROW()+12*(($AN1572-1)*3+$AO1572)-ROW())/12+5),AQ1572)</f>
        <v>0</v>
      </c>
      <c r="AS1572" s="476">
        <f ca="1">IF($AP1572=1,IF(INDIRECT(ADDRESS(($AN1572-1)*3+$AO1572+5,$AP1572+20))="",0,INDIRECT(ADDRESS(($AN1572-1)*3+$AO1572+5,$AP1572+20))),IF(INDIRECT(ADDRESS(($AN1572-1)*3+$AO1572+5,$AP1572+20))="",0,IF(COUNTIF(INDIRECT(ADDRESS(($AN1572-1)*36+($AO1572-1)*12+6,COLUMN())):INDIRECT(ADDRESS(($AN1572-1)*36+($AO1572-1)*12+$AP1572+4,COLUMN())),INDIRECT(ADDRESS(($AN1572-1)*3+$AO1572+5,$AP1572+20)))&gt;=1,0,INDIRECT(ADDRESS(($AN1572-1)*3+$AO1572+5,$AP1572+20)))))</f>
        <v>0</v>
      </c>
      <c r="AT1572" s="468">
        <f ca="1">COUNTIF(INDIRECT("U"&amp;(ROW()+12*(($AN1572-1)*3+$AO1572)-ROW())/12+5):INDIRECT("AF"&amp;(ROW()+12*(($AN1572-1)*3+$AO1572)-ROW())/12+5),AS1572)</f>
        <v>0</v>
      </c>
      <c r="AU1572" s="468">
        <f ca="1">IF(AND(AQ1572+AS1572&gt;0,AR1572+AT1572&gt;0),COUNTIF(AU$6:AU1571,"&gt;0")+1,0)</f>
        <v>0</v>
      </c>
    </row>
    <row r="1573" spans="40:47" x14ac:dyDescent="0.15">
      <c r="AN1573" s="468">
        <v>44</v>
      </c>
      <c r="AO1573" s="468">
        <v>2</v>
      </c>
      <c r="AP1573" s="468">
        <v>8</v>
      </c>
      <c r="AQ1573" s="476">
        <f ca="1">IF($AP1573=1,IF(INDIRECT(ADDRESS(($AN1573-1)*3+$AO1573+5,$AP1573+7))="",0,INDIRECT(ADDRESS(($AN1573-1)*3+$AO1573+5,$AP1573+7))),IF(INDIRECT(ADDRESS(($AN1573-1)*3+$AO1573+5,$AP1573+7))="",0,IF(COUNTIF(INDIRECT(ADDRESS(($AN1573-1)*36+($AO1573-1)*12+6,COLUMN())):INDIRECT(ADDRESS(($AN1573-1)*36+($AO1573-1)*12+$AP1573+4,COLUMN())),INDIRECT(ADDRESS(($AN1573-1)*3+$AO1573+5,$AP1573+7)))&gt;=1,0,INDIRECT(ADDRESS(($AN1573-1)*3+$AO1573+5,$AP1573+7)))))</f>
        <v>0</v>
      </c>
      <c r="AR1573" s="468">
        <f ca="1">COUNTIF(INDIRECT("H"&amp;(ROW()+12*(($AN1573-1)*3+$AO1573)-ROW())/12+5):INDIRECT("S"&amp;(ROW()+12*(($AN1573-1)*3+$AO1573)-ROW())/12+5),AQ1573)</f>
        <v>0</v>
      </c>
      <c r="AS1573" s="476">
        <f ca="1">IF($AP1573=1,IF(INDIRECT(ADDRESS(($AN1573-1)*3+$AO1573+5,$AP1573+20))="",0,INDIRECT(ADDRESS(($AN1573-1)*3+$AO1573+5,$AP1573+20))),IF(INDIRECT(ADDRESS(($AN1573-1)*3+$AO1573+5,$AP1573+20))="",0,IF(COUNTIF(INDIRECT(ADDRESS(($AN1573-1)*36+($AO1573-1)*12+6,COLUMN())):INDIRECT(ADDRESS(($AN1573-1)*36+($AO1573-1)*12+$AP1573+4,COLUMN())),INDIRECT(ADDRESS(($AN1573-1)*3+$AO1573+5,$AP1573+20)))&gt;=1,0,INDIRECT(ADDRESS(($AN1573-1)*3+$AO1573+5,$AP1573+20)))))</f>
        <v>0</v>
      </c>
      <c r="AT1573" s="468">
        <f ca="1">COUNTIF(INDIRECT("U"&amp;(ROW()+12*(($AN1573-1)*3+$AO1573)-ROW())/12+5):INDIRECT("AF"&amp;(ROW()+12*(($AN1573-1)*3+$AO1573)-ROW())/12+5),AS1573)</f>
        <v>0</v>
      </c>
      <c r="AU1573" s="468">
        <f ca="1">IF(AND(AQ1573+AS1573&gt;0,AR1573+AT1573&gt;0),COUNTIF(AU$6:AU1572,"&gt;0")+1,0)</f>
        <v>0</v>
      </c>
    </row>
    <row r="1574" spans="40:47" x14ac:dyDescent="0.15">
      <c r="AN1574" s="468">
        <v>44</v>
      </c>
      <c r="AO1574" s="468">
        <v>2</v>
      </c>
      <c r="AP1574" s="468">
        <v>9</v>
      </c>
      <c r="AQ1574" s="476">
        <f ca="1">IF($AP1574=1,IF(INDIRECT(ADDRESS(($AN1574-1)*3+$AO1574+5,$AP1574+7))="",0,INDIRECT(ADDRESS(($AN1574-1)*3+$AO1574+5,$AP1574+7))),IF(INDIRECT(ADDRESS(($AN1574-1)*3+$AO1574+5,$AP1574+7))="",0,IF(COUNTIF(INDIRECT(ADDRESS(($AN1574-1)*36+($AO1574-1)*12+6,COLUMN())):INDIRECT(ADDRESS(($AN1574-1)*36+($AO1574-1)*12+$AP1574+4,COLUMN())),INDIRECT(ADDRESS(($AN1574-1)*3+$AO1574+5,$AP1574+7)))&gt;=1,0,INDIRECT(ADDRESS(($AN1574-1)*3+$AO1574+5,$AP1574+7)))))</f>
        <v>0</v>
      </c>
      <c r="AR1574" s="468">
        <f ca="1">COUNTIF(INDIRECT("H"&amp;(ROW()+12*(($AN1574-1)*3+$AO1574)-ROW())/12+5):INDIRECT("S"&amp;(ROW()+12*(($AN1574-1)*3+$AO1574)-ROW())/12+5),AQ1574)</f>
        <v>0</v>
      </c>
      <c r="AS1574" s="476">
        <f ca="1">IF($AP1574=1,IF(INDIRECT(ADDRESS(($AN1574-1)*3+$AO1574+5,$AP1574+20))="",0,INDIRECT(ADDRESS(($AN1574-1)*3+$AO1574+5,$AP1574+20))),IF(INDIRECT(ADDRESS(($AN1574-1)*3+$AO1574+5,$AP1574+20))="",0,IF(COUNTIF(INDIRECT(ADDRESS(($AN1574-1)*36+($AO1574-1)*12+6,COLUMN())):INDIRECT(ADDRESS(($AN1574-1)*36+($AO1574-1)*12+$AP1574+4,COLUMN())),INDIRECT(ADDRESS(($AN1574-1)*3+$AO1574+5,$AP1574+20)))&gt;=1,0,INDIRECT(ADDRESS(($AN1574-1)*3+$AO1574+5,$AP1574+20)))))</f>
        <v>0</v>
      </c>
      <c r="AT1574" s="468">
        <f ca="1">COUNTIF(INDIRECT("U"&amp;(ROW()+12*(($AN1574-1)*3+$AO1574)-ROW())/12+5):INDIRECT("AF"&amp;(ROW()+12*(($AN1574-1)*3+$AO1574)-ROW())/12+5),AS1574)</f>
        <v>0</v>
      </c>
      <c r="AU1574" s="468">
        <f ca="1">IF(AND(AQ1574+AS1574&gt;0,AR1574+AT1574&gt;0),COUNTIF(AU$6:AU1573,"&gt;0")+1,0)</f>
        <v>0</v>
      </c>
    </row>
    <row r="1575" spans="40:47" x14ac:dyDescent="0.15">
      <c r="AN1575" s="468">
        <v>44</v>
      </c>
      <c r="AO1575" s="468">
        <v>2</v>
      </c>
      <c r="AP1575" s="468">
        <v>10</v>
      </c>
      <c r="AQ1575" s="476">
        <f ca="1">IF($AP1575=1,IF(INDIRECT(ADDRESS(($AN1575-1)*3+$AO1575+5,$AP1575+7))="",0,INDIRECT(ADDRESS(($AN1575-1)*3+$AO1575+5,$AP1575+7))),IF(INDIRECT(ADDRESS(($AN1575-1)*3+$AO1575+5,$AP1575+7))="",0,IF(COUNTIF(INDIRECT(ADDRESS(($AN1575-1)*36+($AO1575-1)*12+6,COLUMN())):INDIRECT(ADDRESS(($AN1575-1)*36+($AO1575-1)*12+$AP1575+4,COLUMN())),INDIRECT(ADDRESS(($AN1575-1)*3+$AO1575+5,$AP1575+7)))&gt;=1,0,INDIRECT(ADDRESS(($AN1575-1)*3+$AO1575+5,$AP1575+7)))))</f>
        <v>0</v>
      </c>
      <c r="AR1575" s="468">
        <f ca="1">COUNTIF(INDIRECT("H"&amp;(ROW()+12*(($AN1575-1)*3+$AO1575)-ROW())/12+5):INDIRECT("S"&amp;(ROW()+12*(($AN1575-1)*3+$AO1575)-ROW())/12+5),AQ1575)</f>
        <v>0</v>
      </c>
      <c r="AS1575" s="476">
        <f ca="1">IF($AP1575=1,IF(INDIRECT(ADDRESS(($AN1575-1)*3+$AO1575+5,$AP1575+20))="",0,INDIRECT(ADDRESS(($AN1575-1)*3+$AO1575+5,$AP1575+20))),IF(INDIRECT(ADDRESS(($AN1575-1)*3+$AO1575+5,$AP1575+20))="",0,IF(COUNTIF(INDIRECT(ADDRESS(($AN1575-1)*36+($AO1575-1)*12+6,COLUMN())):INDIRECT(ADDRESS(($AN1575-1)*36+($AO1575-1)*12+$AP1575+4,COLUMN())),INDIRECT(ADDRESS(($AN1575-1)*3+$AO1575+5,$AP1575+20)))&gt;=1,0,INDIRECT(ADDRESS(($AN1575-1)*3+$AO1575+5,$AP1575+20)))))</f>
        <v>0</v>
      </c>
      <c r="AT1575" s="468">
        <f ca="1">COUNTIF(INDIRECT("U"&amp;(ROW()+12*(($AN1575-1)*3+$AO1575)-ROW())/12+5):INDIRECT("AF"&amp;(ROW()+12*(($AN1575-1)*3+$AO1575)-ROW())/12+5),AS1575)</f>
        <v>0</v>
      </c>
      <c r="AU1575" s="468">
        <f ca="1">IF(AND(AQ1575+AS1575&gt;0,AR1575+AT1575&gt;0),COUNTIF(AU$6:AU1574,"&gt;0")+1,0)</f>
        <v>0</v>
      </c>
    </row>
    <row r="1576" spans="40:47" x14ac:dyDescent="0.15">
      <c r="AN1576" s="468">
        <v>44</v>
      </c>
      <c r="AO1576" s="468">
        <v>2</v>
      </c>
      <c r="AP1576" s="468">
        <v>11</v>
      </c>
      <c r="AQ1576" s="476">
        <f ca="1">IF($AP1576=1,IF(INDIRECT(ADDRESS(($AN1576-1)*3+$AO1576+5,$AP1576+7))="",0,INDIRECT(ADDRESS(($AN1576-1)*3+$AO1576+5,$AP1576+7))),IF(INDIRECT(ADDRESS(($AN1576-1)*3+$AO1576+5,$AP1576+7))="",0,IF(COUNTIF(INDIRECT(ADDRESS(($AN1576-1)*36+($AO1576-1)*12+6,COLUMN())):INDIRECT(ADDRESS(($AN1576-1)*36+($AO1576-1)*12+$AP1576+4,COLUMN())),INDIRECT(ADDRESS(($AN1576-1)*3+$AO1576+5,$AP1576+7)))&gt;=1,0,INDIRECT(ADDRESS(($AN1576-1)*3+$AO1576+5,$AP1576+7)))))</f>
        <v>0</v>
      </c>
      <c r="AR1576" s="468">
        <f ca="1">COUNTIF(INDIRECT("H"&amp;(ROW()+12*(($AN1576-1)*3+$AO1576)-ROW())/12+5):INDIRECT("S"&amp;(ROW()+12*(($AN1576-1)*3+$AO1576)-ROW())/12+5),AQ1576)</f>
        <v>0</v>
      </c>
      <c r="AS1576" s="476">
        <f ca="1">IF($AP1576=1,IF(INDIRECT(ADDRESS(($AN1576-1)*3+$AO1576+5,$AP1576+20))="",0,INDIRECT(ADDRESS(($AN1576-1)*3+$AO1576+5,$AP1576+20))),IF(INDIRECT(ADDRESS(($AN1576-1)*3+$AO1576+5,$AP1576+20))="",0,IF(COUNTIF(INDIRECT(ADDRESS(($AN1576-1)*36+($AO1576-1)*12+6,COLUMN())):INDIRECT(ADDRESS(($AN1576-1)*36+($AO1576-1)*12+$AP1576+4,COLUMN())),INDIRECT(ADDRESS(($AN1576-1)*3+$AO1576+5,$AP1576+20)))&gt;=1,0,INDIRECT(ADDRESS(($AN1576-1)*3+$AO1576+5,$AP1576+20)))))</f>
        <v>0</v>
      </c>
      <c r="AT1576" s="468">
        <f ca="1">COUNTIF(INDIRECT("U"&amp;(ROW()+12*(($AN1576-1)*3+$AO1576)-ROW())/12+5):INDIRECT("AF"&amp;(ROW()+12*(($AN1576-1)*3+$AO1576)-ROW())/12+5),AS1576)</f>
        <v>0</v>
      </c>
      <c r="AU1576" s="468">
        <f ca="1">IF(AND(AQ1576+AS1576&gt;0,AR1576+AT1576&gt;0),COUNTIF(AU$6:AU1575,"&gt;0")+1,0)</f>
        <v>0</v>
      </c>
    </row>
    <row r="1577" spans="40:47" x14ac:dyDescent="0.15">
      <c r="AN1577" s="468">
        <v>44</v>
      </c>
      <c r="AO1577" s="468">
        <v>2</v>
      </c>
      <c r="AP1577" s="468">
        <v>12</v>
      </c>
      <c r="AQ1577" s="476">
        <f ca="1">IF($AP1577=1,IF(INDIRECT(ADDRESS(($AN1577-1)*3+$AO1577+5,$AP1577+7))="",0,INDIRECT(ADDRESS(($AN1577-1)*3+$AO1577+5,$AP1577+7))),IF(INDIRECT(ADDRESS(($AN1577-1)*3+$AO1577+5,$AP1577+7))="",0,IF(COUNTIF(INDIRECT(ADDRESS(($AN1577-1)*36+($AO1577-1)*12+6,COLUMN())):INDIRECT(ADDRESS(($AN1577-1)*36+($AO1577-1)*12+$AP1577+4,COLUMN())),INDIRECT(ADDRESS(($AN1577-1)*3+$AO1577+5,$AP1577+7)))&gt;=1,0,INDIRECT(ADDRESS(($AN1577-1)*3+$AO1577+5,$AP1577+7)))))</f>
        <v>0</v>
      </c>
      <c r="AR1577" s="468">
        <f ca="1">COUNTIF(INDIRECT("H"&amp;(ROW()+12*(($AN1577-1)*3+$AO1577)-ROW())/12+5):INDIRECT("S"&amp;(ROW()+12*(($AN1577-1)*3+$AO1577)-ROW())/12+5),AQ1577)</f>
        <v>0</v>
      </c>
      <c r="AS1577" s="476">
        <f ca="1">IF($AP1577=1,IF(INDIRECT(ADDRESS(($AN1577-1)*3+$AO1577+5,$AP1577+20))="",0,INDIRECT(ADDRESS(($AN1577-1)*3+$AO1577+5,$AP1577+20))),IF(INDIRECT(ADDRESS(($AN1577-1)*3+$AO1577+5,$AP1577+20))="",0,IF(COUNTIF(INDIRECT(ADDRESS(($AN1577-1)*36+($AO1577-1)*12+6,COLUMN())):INDIRECT(ADDRESS(($AN1577-1)*36+($AO1577-1)*12+$AP1577+4,COLUMN())),INDIRECT(ADDRESS(($AN1577-1)*3+$AO1577+5,$AP1577+20)))&gt;=1,0,INDIRECT(ADDRESS(($AN1577-1)*3+$AO1577+5,$AP1577+20)))))</f>
        <v>0</v>
      </c>
      <c r="AT1577" s="468">
        <f ca="1">COUNTIF(INDIRECT("U"&amp;(ROW()+12*(($AN1577-1)*3+$AO1577)-ROW())/12+5):INDIRECT("AF"&amp;(ROW()+12*(($AN1577-1)*3+$AO1577)-ROW())/12+5),AS1577)</f>
        <v>0</v>
      </c>
      <c r="AU1577" s="468">
        <f ca="1">IF(AND(AQ1577+AS1577&gt;0,AR1577+AT1577&gt;0),COUNTIF(AU$6:AU1576,"&gt;0")+1,0)</f>
        <v>0</v>
      </c>
    </row>
    <row r="1578" spans="40:47" x14ac:dyDescent="0.15">
      <c r="AN1578" s="468">
        <v>44</v>
      </c>
      <c r="AO1578" s="468">
        <v>3</v>
      </c>
      <c r="AP1578" s="468">
        <v>1</v>
      </c>
      <c r="AQ1578" s="476">
        <f ca="1">IF($AP1578=1,IF(INDIRECT(ADDRESS(($AN1578-1)*3+$AO1578+5,$AP1578+7))="",0,INDIRECT(ADDRESS(($AN1578-1)*3+$AO1578+5,$AP1578+7))),IF(INDIRECT(ADDRESS(($AN1578-1)*3+$AO1578+5,$AP1578+7))="",0,IF(COUNTIF(INDIRECT(ADDRESS(($AN1578-1)*36+($AO1578-1)*12+6,COLUMN())):INDIRECT(ADDRESS(($AN1578-1)*36+($AO1578-1)*12+$AP1578+4,COLUMN())),INDIRECT(ADDRESS(($AN1578-1)*3+$AO1578+5,$AP1578+7)))&gt;=1,0,INDIRECT(ADDRESS(($AN1578-1)*3+$AO1578+5,$AP1578+7)))))</f>
        <v>0</v>
      </c>
      <c r="AR1578" s="468">
        <f ca="1">COUNTIF(INDIRECT("H"&amp;(ROW()+12*(($AN1578-1)*3+$AO1578)-ROW())/12+5):INDIRECT("S"&amp;(ROW()+12*(($AN1578-1)*3+$AO1578)-ROW())/12+5),AQ1578)</f>
        <v>0</v>
      </c>
      <c r="AS1578" s="476">
        <f ca="1">IF($AP1578=1,IF(INDIRECT(ADDRESS(($AN1578-1)*3+$AO1578+5,$AP1578+20))="",0,INDIRECT(ADDRESS(($AN1578-1)*3+$AO1578+5,$AP1578+20))),IF(INDIRECT(ADDRESS(($AN1578-1)*3+$AO1578+5,$AP1578+20))="",0,IF(COUNTIF(INDIRECT(ADDRESS(($AN1578-1)*36+($AO1578-1)*12+6,COLUMN())):INDIRECT(ADDRESS(($AN1578-1)*36+($AO1578-1)*12+$AP1578+4,COLUMN())),INDIRECT(ADDRESS(($AN1578-1)*3+$AO1578+5,$AP1578+20)))&gt;=1,0,INDIRECT(ADDRESS(($AN1578-1)*3+$AO1578+5,$AP1578+20)))))</f>
        <v>0</v>
      </c>
      <c r="AT1578" s="468">
        <f ca="1">COUNTIF(INDIRECT("U"&amp;(ROW()+12*(($AN1578-1)*3+$AO1578)-ROW())/12+5):INDIRECT("AF"&amp;(ROW()+12*(($AN1578-1)*3+$AO1578)-ROW())/12+5),AS1578)</f>
        <v>0</v>
      </c>
      <c r="AU1578" s="468">
        <f ca="1">IF(AND(AQ1578+AS1578&gt;0,AR1578+AT1578&gt;0),COUNTIF(AU$6:AU1577,"&gt;0")+1,0)</f>
        <v>0</v>
      </c>
    </row>
    <row r="1579" spans="40:47" x14ac:dyDescent="0.15">
      <c r="AN1579" s="468">
        <v>44</v>
      </c>
      <c r="AO1579" s="468">
        <v>3</v>
      </c>
      <c r="AP1579" s="468">
        <v>2</v>
      </c>
      <c r="AQ1579" s="476">
        <f ca="1">IF($AP1579=1,IF(INDIRECT(ADDRESS(($AN1579-1)*3+$AO1579+5,$AP1579+7))="",0,INDIRECT(ADDRESS(($AN1579-1)*3+$AO1579+5,$AP1579+7))),IF(INDIRECT(ADDRESS(($AN1579-1)*3+$AO1579+5,$AP1579+7))="",0,IF(COUNTIF(INDIRECT(ADDRESS(($AN1579-1)*36+($AO1579-1)*12+6,COLUMN())):INDIRECT(ADDRESS(($AN1579-1)*36+($AO1579-1)*12+$AP1579+4,COLUMN())),INDIRECT(ADDRESS(($AN1579-1)*3+$AO1579+5,$AP1579+7)))&gt;=1,0,INDIRECT(ADDRESS(($AN1579-1)*3+$AO1579+5,$AP1579+7)))))</f>
        <v>0</v>
      </c>
      <c r="AR1579" s="468">
        <f ca="1">COUNTIF(INDIRECT("H"&amp;(ROW()+12*(($AN1579-1)*3+$AO1579)-ROW())/12+5):INDIRECT("S"&amp;(ROW()+12*(($AN1579-1)*3+$AO1579)-ROW())/12+5),AQ1579)</f>
        <v>0</v>
      </c>
      <c r="AS1579" s="476">
        <f ca="1">IF($AP1579=1,IF(INDIRECT(ADDRESS(($AN1579-1)*3+$AO1579+5,$AP1579+20))="",0,INDIRECT(ADDRESS(($AN1579-1)*3+$AO1579+5,$AP1579+20))),IF(INDIRECT(ADDRESS(($AN1579-1)*3+$AO1579+5,$AP1579+20))="",0,IF(COUNTIF(INDIRECT(ADDRESS(($AN1579-1)*36+($AO1579-1)*12+6,COLUMN())):INDIRECT(ADDRESS(($AN1579-1)*36+($AO1579-1)*12+$AP1579+4,COLUMN())),INDIRECT(ADDRESS(($AN1579-1)*3+$AO1579+5,$AP1579+20)))&gt;=1,0,INDIRECT(ADDRESS(($AN1579-1)*3+$AO1579+5,$AP1579+20)))))</f>
        <v>0</v>
      </c>
      <c r="AT1579" s="468">
        <f ca="1">COUNTIF(INDIRECT("U"&amp;(ROW()+12*(($AN1579-1)*3+$AO1579)-ROW())/12+5):INDIRECT("AF"&amp;(ROW()+12*(($AN1579-1)*3+$AO1579)-ROW())/12+5),AS1579)</f>
        <v>0</v>
      </c>
      <c r="AU1579" s="468">
        <f ca="1">IF(AND(AQ1579+AS1579&gt;0,AR1579+AT1579&gt;0),COUNTIF(AU$6:AU1578,"&gt;0")+1,0)</f>
        <v>0</v>
      </c>
    </row>
    <row r="1580" spans="40:47" x14ac:dyDescent="0.15">
      <c r="AN1580" s="468">
        <v>44</v>
      </c>
      <c r="AO1580" s="468">
        <v>3</v>
      </c>
      <c r="AP1580" s="468">
        <v>3</v>
      </c>
      <c r="AQ1580" s="476">
        <f ca="1">IF($AP1580=1,IF(INDIRECT(ADDRESS(($AN1580-1)*3+$AO1580+5,$AP1580+7))="",0,INDIRECT(ADDRESS(($AN1580-1)*3+$AO1580+5,$AP1580+7))),IF(INDIRECT(ADDRESS(($AN1580-1)*3+$AO1580+5,$AP1580+7))="",0,IF(COUNTIF(INDIRECT(ADDRESS(($AN1580-1)*36+($AO1580-1)*12+6,COLUMN())):INDIRECT(ADDRESS(($AN1580-1)*36+($AO1580-1)*12+$AP1580+4,COLUMN())),INDIRECT(ADDRESS(($AN1580-1)*3+$AO1580+5,$AP1580+7)))&gt;=1,0,INDIRECT(ADDRESS(($AN1580-1)*3+$AO1580+5,$AP1580+7)))))</f>
        <v>0</v>
      </c>
      <c r="AR1580" s="468">
        <f ca="1">COUNTIF(INDIRECT("H"&amp;(ROW()+12*(($AN1580-1)*3+$AO1580)-ROW())/12+5):INDIRECT("S"&amp;(ROW()+12*(($AN1580-1)*3+$AO1580)-ROW())/12+5),AQ1580)</f>
        <v>0</v>
      </c>
      <c r="AS1580" s="476">
        <f ca="1">IF($AP1580=1,IF(INDIRECT(ADDRESS(($AN1580-1)*3+$AO1580+5,$AP1580+20))="",0,INDIRECT(ADDRESS(($AN1580-1)*3+$AO1580+5,$AP1580+20))),IF(INDIRECT(ADDRESS(($AN1580-1)*3+$AO1580+5,$AP1580+20))="",0,IF(COUNTIF(INDIRECT(ADDRESS(($AN1580-1)*36+($AO1580-1)*12+6,COLUMN())):INDIRECT(ADDRESS(($AN1580-1)*36+($AO1580-1)*12+$AP1580+4,COLUMN())),INDIRECT(ADDRESS(($AN1580-1)*3+$AO1580+5,$AP1580+20)))&gt;=1,0,INDIRECT(ADDRESS(($AN1580-1)*3+$AO1580+5,$AP1580+20)))))</f>
        <v>0</v>
      </c>
      <c r="AT1580" s="468">
        <f ca="1">COUNTIF(INDIRECT("U"&amp;(ROW()+12*(($AN1580-1)*3+$AO1580)-ROW())/12+5):INDIRECT("AF"&amp;(ROW()+12*(($AN1580-1)*3+$AO1580)-ROW())/12+5),AS1580)</f>
        <v>0</v>
      </c>
      <c r="AU1580" s="468">
        <f ca="1">IF(AND(AQ1580+AS1580&gt;0,AR1580+AT1580&gt;0),COUNTIF(AU$6:AU1579,"&gt;0")+1,0)</f>
        <v>0</v>
      </c>
    </row>
    <row r="1581" spans="40:47" x14ac:dyDescent="0.15">
      <c r="AN1581" s="468">
        <v>44</v>
      </c>
      <c r="AO1581" s="468">
        <v>3</v>
      </c>
      <c r="AP1581" s="468">
        <v>4</v>
      </c>
      <c r="AQ1581" s="476">
        <f ca="1">IF($AP1581=1,IF(INDIRECT(ADDRESS(($AN1581-1)*3+$AO1581+5,$AP1581+7))="",0,INDIRECT(ADDRESS(($AN1581-1)*3+$AO1581+5,$AP1581+7))),IF(INDIRECT(ADDRESS(($AN1581-1)*3+$AO1581+5,$AP1581+7))="",0,IF(COUNTIF(INDIRECT(ADDRESS(($AN1581-1)*36+($AO1581-1)*12+6,COLUMN())):INDIRECT(ADDRESS(($AN1581-1)*36+($AO1581-1)*12+$AP1581+4,COLUMN())),INDIRECT(ADDRESS(($AN1581-1)*3+$AO1581+5,$AP1581+7)))&gt;=1,0,INDIRECT(ADDRESS(($AN1581-1)*3+$AO1581+5,$AP1581+7)))))</f>
        <v>0</v>
      </c>
      <c r="AR1581" s="468">
        <f ca="1">COUNTIF(INDIRECT("H"&amp;(ROW()+12*(($AN1581-1)*3+$AO1581)-ROW())/12+5):INDIRECT("S"&amp;(ROW()+12*(($AN1581-1)*3+$AO1581)-ROW())/12+5),AQ1581)</f>
        <v>0</v>
      </c>
      <c r="AS1581" s="476">
        <f ca="1">IF($AP1581=1,IF(INDIRECT(ADDRESS(($AN1581-1)*3+$AO1581+5,$AP1581+20))="",0,INDIRECT(ADDRESS(($AN1581-1)*3+$AO1581+5,$AP1581+20))),IF(INDIRECT(ADDRESS(($AN1581-1)*3+$AO1581+5,$AP1581+20))="",0,IF(COUNTIF(INDIRECT(ADDRESS(($AN1581-1)*36+($AO1581-1)*12+6,COLUMN())):INDIRECT(ADDRESS(($AN1581-1)*36+($AO1581-1)*12+$AP1581+4,COLUMN())),INDIRECT(ADDRESS(($AN1581-1)*3+$AO1581+5,$AP1581+20)))&gt;=1,0,INDIRECT(ADDRESS(($AN1581-1)*3+$AO1581+5,$AP1581+20)))))</f>
        <v>0</v>
      </c>
      <c r="AT1581" s="468">
        <f ca="1">COUNTIF(INDIRECT("U"&amp;(ROW()+12*(($AN1581-1)*3+$AO1581)-ROW())/12+5):INDIRECT("AF"&amp;(ROW()+12*(($AN1581-1)*3+$AO1581)-ROW())/12+5),AS1581)</f>
        <v>0</v>
      </c>
      <c r="AU1581" s="468">
        <f ca="1">IF(AND(AQ1581+AS1581&gt;0,AR1581+AT1581&gt;0),COUNTIF(AU$6:AU1580,"&gt;0")+1,0)</f>
        <v>0</v>
      </c>
    </row>
    <row r="1582" spans="40:47" x14ac:dyDescent="0.15">
      <c r="AN1582" s="468">
        <v>44</v>
      </c>
      <c r="AO1582" s="468">
        <v>3</v>
      </c>
      <c r="AP1582" s="468">
        <v>5</v>
      </c>
      <c r="AQ1582" s="476">
        <f ca="1">IF($AP1582=1,IF(INDIRECT(ADDRESS(($AN1582-1)*3+$AO1582+5,$AP1582+7))="",0,INDIRECT(ADDRESS(($AN1582-1)*3+$AO1582+5,$AP1582+7))),IF(INDIRECT(ADDRESS(($AN1582-1)*3+$AO1582+5,$AP1582+7))="",0,IF(COUNTIF(INDIRECT(ADDRESS(($AN1582-1)*36+($AO1582-1)*12+6,COLUMN())):INDIRECT(ADDRESS(($AN1582-1)*36+($AO1582-1)*12+$AP1582+4,COLUMN())),INDIRECT(ADDRESS(($AN1582-1)*3+$AO1582+5,$AP1582+7)))&gt;=1,0,INDIRECT(ADDRESS(($AN1582-1)*3+$AO1582+5,$AP1582+7)))))</f>
        <v>0</v>
      </c>
      <c r="AR1582" s="468">
        <f ca="1">COUNTIF(INDIRECT("H"&amp;(ROW()+12*(($AN1582-1)*3+$AO1582)-ROW())/12+5):INDIRECT("S"&amp;(ROW()+12*(($AN1582-1)*3+$AO1582)-ROW())/12+5),AQ1582)</f>
        <v>0</v>
      </c>
      <c r="AS1582" s="476">
        <f ca="1">IF($AP1582=1,IF(INDIRECT(ADDRESS(($AN1582-1)*3+$AO1582+5,$AP1582+20))="",0,INDIRECT(ADDRESS(($AN1582-1)*3+$AO1582+5,$AP1582+20))),IF(INDIRECT(ADDRESS(($AN1582-1)*3+$AO1582+5,$AP1582+20))="",0,IF(COUNTIF(INDIRECT(ADDRESS(($AN1582-1)*36+($AO1582-1)*12+6,COLUMN())):INDIRECT(ADDRESS(($AN1582-1)*36+($AO1582-1)*12+$AP1582+4,COLUMN())),INDIRECT(ADDRESS(($AN1582-1)*3+$AO1582+5,$AP1582+20)))&gt;=1,0,INDIRECT(ADDRESS(($AN1582-1)*3+$AO1582+5,$AP1582+20)))))</f>
        <v>0</v>
      </c>
      <c r="AT1582" s="468">
        <f ca="1">COUNTIF(INDIRECT("U"&amp;(ROW()+12*(($AN1582-1)*3+$AO1582)-ROW())/12+5):INDIRECT("AF"&amp;(ROW()+12*(($AN1582-1)*3+$AO1582)-ROW())/12+5),AS1582)</f>
        <v>0</v>
      </c>
      <c r="AU1582" s="468">
        <f ca="1">IF(AND(AQ1582+AS1582&gt;0,AR1582+AT1582&gt;0),COUNTIF(AU$6:AU1581,"&gt;0")+1,0)</f>
        <v>0</v>
      </c>
    </row>
    <row r="1583" spans="40:47" x14ac:dyDescent="0.15">
      <c r="AN1583" s="468">
        <v>44</v>
      </c>
      <c r="AO1583" s="468">
        <v>3</v>
      </c>
      <c r="AP1583" s="468">
        <v>6</v>
      </c>
      <c r="AQ1583" s="476">
        <f ca="1">IF($AP1583=1,IF(INDIRECT(ADDRESS(($AN1583-1)*3+$AO1583+5,$AP1583+7))="",0,INDIRECT(ADDRESS(($AN1583-1)*3+$AO1583+5,$AP1583+7))),IF(INDIRECT(ADDRESS(($AN1583-1)*3+$AO1583+5,$AP1583+7))="",0,IF(COUNTIF(INDIRECT(ADDRESS(($AN1583-1)*36+($AO1583-1)*12+6,COLUMN())):INDIRECT(ADDRESS(($AN1583-1)*36+($AO1583-1)*12+$AP1583+4,COLUMN())),INDIRECT(ADDRESS(($AN1583-1)*3+$AO1583+5,$AP1583+7)))&gt;=1,0,INDIRECT(ADDRESS(($AN1583-1)*3+$AO1583+5,$AP1583+7)))))</f>
        <v>0</v>
      </c>
      <c r="AR1583" s="468">
        <f ca="1">COUNTIF(INDIRECT("H"&amp;(ROW()+12*(($AN1583-1)*3+$AO1583)-ROW())/12+5):INDIRECT("S"&amp;(ROW()+12*(($AN1583-1)*3+$AO1583)-ROW())/12+5),AQ1583)</f>
        <v>0</v>
      </c>
      <c r="AS1583" s="476">
        <f ca="1">IF($AP1583=1,IF(INDIRECT(ADDRESS(($AN1583-1)*3+$AO1583+5,$AP1583+20))="",0,INDIRECT(ADDRESS(($AN1583-1)*3+$AO1583+5,$AP1583+20))),IF(INDIRECT(ADDRESS(($AN1583-1)*3+$AO1583+5,$AP1583+20))="",0,IF(COUNTIF(INDIRECT(ADDRESS(($AN1583-1)*36+($AO1583-1)*12+6,COLUMN())):INDIRECT(ADDRESS(($AN1583-1)*36+($AO1583-1)*12+$AP1583+4,COLUMN())),INDIRECT(ADDRESS(($AN1583-1)*3+$AO1583+5,$AP1583+20)))&gt;=1,0,INDIRECT(ADDRESS(($AN1583-1)*3+$AO1583+5,$AP1583+20)))))</f>
        <v>0</v>
      </c>
      <c r="AT1583" s="468">
        <f ca="1">COUNTIF(INDIRECT("U"&amp;(ROW()+12*(($AN1583-1)*3+$AO1583)-ROW())/12+5):INDIRECT("AF"&amp;(ROW()+12*(($AN1583-1)*3+$AO1583)-ROW())/12+5),AS1583)</f>
        <v>0</v>
      </c>
      <c r="AU1583" s="468">
        <f ca="1">IF(AND(AQ1583+AS1583&gt;0,AR1583+AT1583&gt;0),COUNTIF(AU$6:AU1582,"&gt;0")+1,0)</f>
        <v>0</v>
      </c>
    </row>
    <row r="1584" spans="40:47" x14ac:dyDescent="0.15">
      <c r="AN1584" s="468">
        <v>44</v>
      </c>
      <c r="AO1584" s="468">
        <v>3</v>
      </c>
      <c r="AP1584" s="468">
        <v>7</v>
      </c>
      <c r="AQ1584" s="476">
        <f ca="1">IF($AP1584=1,IF(INDIRECT(ADDRESS(($AN1584-1)*3+$AO1584+5,$AP1584+7))="",0,INDIRECT(ADDRESS(($AN1584-1)*3+$AO1584+5,$AP1584+7))),IF(INDIRECT(ADDRESS(($AN1584-1)*3+$AO1584+5,$AP1584+7))="",0,IF(COUNTIF(INDIRECT(ADDRESS(($AN1584-1)*36+($AO1584-1)*12+6,COLUMN())):INDIRECT(ADDRESS(($AN1584-1)*36+($AO1584-1)*12+$AP1584+4,COLUMN())),INDIRECT(ADDRESS(($AN1584-1)*3+$AO1584+5,$AP1584+7)))&gt;=1,0,INDIRECT(ADDRESS(($AN1584-1)*3+$AO1584+5,$AP1584+7)))))</f>
        <v>0</v>
      </c>
      <c r="AR1584" s="468">
        <f ca="1">COUNTIF(INDIRECT("H"&amp;(ROW()+12*(($AN1584-1)*3+$AO1584)-ROW())/12+5):INDIRECT("S"&amp;(ROW()+12*(($AN1584-1)*3+$AO1584)-ROW())/12+5),AQ1584)</f>
        <v>0</v>
      </c>
      <c r="AS1584" s="476">
        <f ca="1">IF($AP1584=1,IF(INDIRECT(ADDRESS(($AN1584-1)*3+$AO1584+5,$AP1584+20))="",0,INDIRECT(ADDRESS(($AN1584-1)*3+$AO1584+5,$AP1584+20))),IF(INDIRECT(ADDRESS(($AN1584-1)*3+$AO1584+5,$AP1584+20))="",0,IF(COUNTIF(INDIRECT(ADDRESS(($AN1584-1)*36+($AO1584-1)*12+6,COLUMN())):INDIRECT(ADDRESS(($AN1584-1)*36+($AO1584-1)*12+$AP1584+4,COLUMN())),INDIRECT(ADDRESS(($AN1584-1)*3+$AO1584+5,$AP1584+20)))&gt;=1,0,INDIRECT(ADDRESS(($AN1584-1)*3+$AO1584+5,$AP1584+20)))))</f>
        <v>0</v>
      </c>
      <c r="AT1584" s="468">
        <f ca="1">COUNTIF(INDIRECT("U"&amp;(ROW()+12*(($AN1584-1)*3+$AO1584)-ROW())/12+5):INDIRECT("AF"&amp;(ROW()+12*(($AN1584-1)*3+$AO1584)-ROW())/12+5),AS1584)</f>
        <v>0</v>
      </c>
      <c r="AU1584" s="468">
        <f ca="1">IF(AND(AQ1584+AS1584&gt;0,AR1584+AT1584&gt;0),COUNTIF(AU$6:AU1583,"&gt;0")+1,0)</f>
        <v>0</v>
      </c>
    </row>
    <row r="1585" spans="40:47" x14ac:dyDescent="0.15">
      <c r="AN1585" s="468">
        <v>44</v>
      </c>
      <c r="AO1585" s="468">
        <v>3</v>
      </c>
      <c r="AP1585" s="468">
        <v>8</v>
      </c>
      <c r="AQ1585" s="476">
        <f ca="1">IF($AP1585=1,IF(INDIRECT(ADDRESS(($AN1585-1)*3+$AO1585+5,$AP1585+7))="",0,INDIRECT(ADDRESS(($AN1585-1)*3+$AO1585+5,$AP1585+7))),IF(INDIRECT(ADDRESS(($AN1585-1)*3+$AO1585+5,$AP1585+7))="",0,IF(COUNTIF(INDIRECT(ADDRESS(($AN1585-1)*36+($AO1585-1)*12+6,COLUMN())):INDIRECT(ADDRESS(($AN1585-1)*36+($AO1585-1)*12+$AP1585+4,COLUMN())),INDIRECT(ADDRESS(($AN1585-1)*3+$AO1585+5,$AP1585+7)))&gt;=1,0,INDIRECT(ADDRESS(($AN1585-1)*3+$AO1585+5,$AP1585+7)))))</f>
        <v>0</v>
      </c>
      <c r="AR1585" s="468">
        <f ca="1">COUNTIF(INDIRECT("H"&amp;(ROW()+12*(($AN1585-1)*3+$AO1585)-ROW())/12+5):INDIRECT("S"&amp;(ROW()+12*(($AN1585-1)*3+$AO1585)-ROW())/12+5),AQ1585)</f>
        <v>0</v>
      </c>
      <c r="AS1585" s="476">
        <f ca="1">IF($AP1585=1,IF(INDIRECT(ADDRESS(($AN1585-1)*3+$AO1585+5,$AP1585+20))="",0,INDIRECT(ADDRESS(($AN1585-1)*3+$AO1585+5,$AP1585+20))),IF(INDIRECT(ADDRESS(($AN1585-1)*3+$AO1585+5,$AP1585+20))="",0,IF(COUNTIF(INDIRECT(ADDRESS(($AN1585-1)*36+($AO1585-1)*12+6,COLUMN())):INDIRECT(ADDRESS(($AN1585-1)*36+($AO1585-1)*12+$AP1585+4,COLUMN())),INDIRECT(ADDRESS(($AN1585-1)*3+$AO1585+5,$AP1585+20)))&gt;=1,0,INDIRECT(ADDRESS(($AN1585-1)*3+$AO1585+5,$AP1585+20)))))</f>
        <v>0</v>
      </c>
      <c r="AT1585" s="468">
        <f ca="1">COUNTIF(INDIRECT("U"&amp;(ROW()+12*(($AN1585-1)*3+$AO1585)-ROW())/12+5):INDIRECT("AF"&amp;(ROW()+12*(($AN1585-1)*3+$AO1585)-ROW())/12+5),AS1585)</f>
        <v>0</v>
      </c>
      <c r="AU1585" s="468">
        <f ca="1">IF(AND(AQ1585+AS1585&gt;0,AR1585+AT1585&gt;0),COUNTIF(AU$6:AU1584,"&gt;0")+1,0)</f>
        <v>0</v>
      </c>
    </row>
    <row r="1586" spans="40:47" x14ac:dyDescent="0.15">
      <c r="AN1586" s="468">
        <v>44</v>
      </c>
      <c r="AO1586" s="468">
        <v>3</v>
      </c>
      <c r="AP1586" s="468">
        <v>9</v>
      </c>
      <c r="AQ1586" s="476">
        <f ca="1">IF($AP1586=1,IF(INDIRECT(ADDRESS(($AN1586-1)*3+$AO1586+5,$AP1586+7))="",0,INDIRECT(ADDRESS(($AN1586-1)*3+$AO1586+5,$AP1586+7))),IF(INDIRECT(ADDRESS(($AN1586-1)*3+$AO1586+5,$AP1586+7))="",0,IF(COUNTIF(INDIRECT(ADDRESS(($AN1586-1)*36+($AO1586-1)*12+6,COLUMN())):INDIRECT(ADDRESS(($AN1586-1)*36+($AO1586-1)*12+$AP1586+4,COLUMN())),INDIRECT(ADDRESS(($AN1586-1)*3+$AO1586+5,$AP1586+7)))&gt;=1,0,INDIRECT(ADDRESS(($AN1586-1)*3+$AO1586+5,$AP1586+7)))))</f>
        <v>0</v>
      </c>
      <c r="AR1586" s="468">
        <f ca="1">COUNTIF(INDIRECT("H"&amp;(ROW()+12*(($AN1586-1)*3+$AO1586)-ROW())/12+5):INDIRECT("S"&amp;(ROW()+12*(($AN1586-1)*3+$AO1586)-ROW())/12+5),AQ1586)</f>
        <v>0</v>
      </c>
      <c r="AS1586" s="476">
        <f ca="1">IF($AP1586=1,IF(INDIRECT(ADDRESS(($AN1586-1)*3+$AO1586+5,$AP1586+20))="",0,INDIRECT(ADDRESS(($AN1586-1)*3+$AO1586+5,$AP1586+20))),IF(INDIRECT(ADDRESS(($AN1586-1)*3+$AO1586+5,$AP1586+20))="",0,IF(COUNTIF(INDIRECT(ADDRESS(($AN1586-1)*36+($AO1586-1)*12+6,COLUMN())):INDIRECT(ADDRESS(($AN1586-1)*36+($AO1586-1)*12+$AP1586+4,COLUMN())),INDIRECT(ADDRESS(($AN1586-1)*3+$AO1586+5,$AP1586+20)))&gt;=1,0,INDIRECT(ADDRESS(($AN1586-1)*3+$AO1586+5,$AP1586+20)))))</f>
        <v>0</v>
      </c>
      <c r="AT1586" s="468">
        <f ca="1">COUNTIF(INDIRECT("U"&amp;(ROW()+12*(($AN1586-1)*3+$AO1586)-ROW())/12+5):INDIRECT("AF"&amp;(ROW()+12*(($AN1586-1)*3+$AO1586)-ROW())/12+5),AS1586)</f>
        <v>0</v>
      </c>
      <c r="AU1586" s="468">
        <f ca="1">IF(AND(AQ1586+AS1586&gt;0,AR1586+AT1586&gt;0),COUNTIF(AU$6:AU1585,"&gt;0")+1,0)</f>
        <v>0</v>
      </c>
    </row>
    <row r="1587" spans="40:47" x14ac:dyDescent="0.15">
      <c r="AN1587" s="468">
        <v>44</v>
      </c>
      <c r="AO1587" s="468">
        <v>3</v>
      </c>
      <c r="AP1587" s="468">
        <v>10</v>
      </c>
      <c r="AQ1587" s="476">
        <f ca="1">IF($AP1587=1,IF(INDIRECT(ADDRESS(($AN1587-1)*3+$AO1587+5,$AP1587+7))="",0,INDIRECT(ADDRESS(($AN1587-1)*3+$AO1587+5,$AP1587+7))),IF(INDIRECT(ADDRESS(($AN1587-1)*3+$AO1587+5,$AP1587+7))="",0,IF(COUNTIF(INDIRECT(ADDRESS(($AN1587-1)*36+($AO1587-1)*12+6,COLUMN())):INDIRECT(ADDRESS(($AN1587-1)*36+($AO1587-1)*12+$AP1587+4,COLUMN())),INDIRECT(ADDRESS(($AN1587-1)*3+$AO1587+5,$AP1587+7)))&gt;=1,0,INDIRECT(ADDRESS(($AN1587-1)*3+$AO1587+5,$AP1587+7)))))</f>
        <v>0</v>
      </c>
      <c r="AR1587" s="468">
        <f ca="1">COUNTIF(INDIRECT("H"&amp;(ROW()+12*(($AN1587-1)*3+$AO1587)-ROW())/12+5):INDIRECT("S"&amp;(ROW()+12*(($AN1587-1)*3+$AO1587)-ROW())/12+5),AQ1587)</f>
        <v>0</v>
      </c>
      <c r="AS1587" s="476">
        <f ca="1">IF($AP1587=1,IF(INDIRECT(ADDRESS(($AN1587-1)*3+$AO1587+5,$AP1587+20))="",0,INDIRECT(ADDRESS(($AN1587-1)*3+$AO1587+5,$AP1587+20))),IF(INDIRECT(ADDRESS(($AN1587-1)*3+$AO1587+5,$AP1587+20))="",0,IF(COUNTIF(INDIRECT(ADDRESS(($AN1587-1)*36+($AO1587-1)*12+6,COLUMN())):INDIRECT(ADDRESS(($AN1587-1)*36+($AO1587-1)*12+$AP1587+4,COLUMN())),INDIRECT(ADDRESS(($AN1587-1)*3+$AO1587+5,$AP1587+20)))&gt;=1,0,INDIRECT(ADDRESS(($AN1587-1)*3+$AO1587+5,$AP1587+20)))))</f>
        <v>0</v>
      </c>
      <c r="AT1587" s="468">
        <f ca="1">COUNTIF(INDIRECT("U"&amp;(ROW()+12*(($AN1587-1)*3+$AO1587)-ROW())/12+5):INDIRECT("AF"&amp;(ROW()+12*(($AN1587-1)*3+$AO1587)-ROW())/12+5),AS1587)</f>
        <v>0</v>
      </c>
      <c r="AU1587" s="468">
        <f ca="1">IF(AND(AQ1587+AS1587&gt;0,AR1587+AT1587&gt;0),COUNTIF(AU$6:AU1586,"&gt;0")+1,0)</f>
        <v>0</v>
      </c>
    </row>
    <row r="1588" spans="40:47" x14ac:dyDescent="0.15">
      <c r="AN1588" s="468">
        <v>44</v>
      </c>
      <c r="AO1588" s="468">
        <v>3</v>
      </c>
      <c r="AP1588" s="468">
        <v>11</v>
      </c>
      <c r="AQ1588" s="476">
        <f ca="1">IF($AP1588=1,IF(INDIRECT(ADDRESS(($AN1588-1)*3+$AO1588+5,$AP1588+7))="",0,INDIRECT(ADDRESS(($AN1588-1)*3+$AO1588+5,$AP1588+7))),IF(INDIRECT(ADDRESS(($AN1588-1)*3+$AO1588+5,$AP1588+7))="",0,IF(COUNTIF(INDIRECT(ADDRESS(($AN1588-1)*36+($AO1588-1)*12+6,COLUMN())):INDIRECT(ADDRESS(($AN1588-1)*36+($AO1588-1)*12+$AP1588+4,COLUMN())),INDIRECT(ADDRESS(($AN1588-1)*3+$AO1588+5,$AP1588+7)))&gt;=1,0,INDIRECT(ADDRESS(($AN1588-1)*3+$AO1588+5,$AP1588+7)))))</f>
        <v>0</v>
      </c>
      <c r="AR1588" s="468">
        <f ca="1">COUNTIF(INDIRECT("H"&amp;(ROW()+12*(($AN1588-1)*3+$AO1588)-ROW())/12+5):INDIRECT("S"&amp;(ROW()+12*(($AN1588-1)*3+$AO1588)-ROW())/12+5),AQ1588)</f>
        <v>0</v>
      </c>
      <c r="AS1588" s="476">
        <f ca="1">IF($AP1588=1,IF(INDIRECT(ADDRESS(($AN1588-1)*3+$AO1588+5,$AP1588+20))="",0,INDIRECT(ADDRESS(($AN1588-1)*3+$AO1588+5,$AP1588+20))),IF(INDIRECT(ADDRESS(($AN1588-1)*3+$AO1588+5,$AP1588+20))="",0,IF(COUNTIF(INDIRECT(ADDRESS(($AN1588-1)*36+($AO1588-1)*12+6,COLUMN())):INDIRECT(ADDRESS(($AN1588-1)*36+($AO1588-1)*12+$AP1588+4,COLUMN())),INDIRECT(ADDRESS(($AN1588-1)*3+$AO1588+5,$AP1588+20)))&gt;=1,0,INDIRECT(ADDRESS(($AN1588-1)*3+$AO1588+5,$AP1588+20)))))</f>
        <v>0</v>
      </c>
      <c r="AT1588" s="468">
        <f ca="1">COUNTIF(INDIRECT("U"&amp;(ROW()+12*(($AN1588-1)*3+$AO1588)-ROW())/12+5):INDIRECT("AF"&amp;(ROW()+12*(($AN1588-1)*3+$AO1588)-ROW())/12+5),AS1588)</f>
        <v>0</v>
      </c>
      <c r="AU1588" s="468">
        <f ca="1">IF(AND(AQ1588+AS1588&gt;0,AR1588+AT1588&gt;0),COUNTIF(AU$6:AU1587,"&gt;0")+1,0)</f>
        <v>0</v>
      </c>
    </row>
    <row r="1589" spans="40:47" x14ac:dyDescent="0.15">
      <c r="AN1589" s="468">
        <v>44</v>
      </c>
      <c r="AO1589" s="468">
        <v>3</v>
      </c>
      <c r="AP1589" s="468">
        <v>12</v>
      </c>
      <c r="AQ1589" s="476">
        <f ca="1">IF($AP1589=1,IF(INDIRECT(ADDRESS(($AN1589-1)*3+$AO1589+5,$AP1589+7))="",0,INDIRECT(ADDRESS(($AN1589-1)*3+$AO1589+5,$AP1589+7))),IF(INDIRECT(ADDRESS(($AN1589-1)*3+$AO1589+5,$AP1589+7))="",0,IF(COUNTIF(INDIRECT(ADDRESS(($AN1589-1)*36+($AO1589-1)*12+6,COLUMN())):INDIRECT(ADDRESS(($AN1589-1)*36+($AO1589-1)*12+$AP1589+4,COLUMN())),INDIRECT(ADDRESS(($AN1589-1)*3+$AO1589+5,$AP1589+7)))&gt;=1,0,INDIRECT(ADDRESS(($AN1589-1)*3+$AO1589+5,$AP1589+7)))))</f>
        <v>0</v>
      </c>
      <c r="AR1589" s="468">
        <f ca="1">COUNTIF(INDIRECT("H"&amp;(ROW()+12*(($AN1589-1)*3+$AO1589)-ROW())/12+5):INDIRECT("S"&amp;(ROW()+12*(($AN1589-1)*3+$AO1589)-ROW())/12+5),AQ1589)</f>
        <v>0</v>
      </c>
      <c r="AS1589" s="476">
        <f ca="1">IF($AP1589=1,IF(INDIRECT(ADDRESS(($AN1589-1)*3+$AO1589+5,$AP1589+20))="",0,INDIRECT(ADDRESS(($AN1589-1)*3+$AO1589+5,$AP1589+20))),IF(INDIRECT(ADDRESS(($AN1589-1)*3+$AO1589+5,$AP1589+20))="",0,IF(COUNTIF(INDIRECT(ADDRESS(($AN1589-1)*36+($AO1589-1)*12+6,COLUMN())):INDIRECT(ADDRESS(($AN1589-1)*36+($AO1589-1)*12+$AP1589+4,COLUMN())),INDIRECT(ADDRESS(($AN1589-1)*3+$AO1589+5,$AP1589+20)))&gt;=1,0,INDIRECT(ADDRESS(($AN1589-1)*3+$AO1589+5,$AP1589+20)))))</f>
        <v>0</v>
      </c>
      <c r="AT1589" s="468">
        <f ca="1">COUNTIF(INDIRECT("U"&amp;(ROW()+12*(($AN1589-1)*3+$AO1589)-ROW())/12+5):INDIRECT("AF"&amp;(ROW()+12*(($AN1589-1)*3+$AO1589)-ROW())/12+5),AS1589)</f>
        <v>0</v>
      </c>
      <c r="AU1589" s="468">
        <f ca="1">IF(AND(AQ1589+AS1589&gt;0,AR1589+AT1589&gt;0),COUNTIF(AU$6:AU1588,"&gt;0")+1,0)</f>
        <v>0</v>
      </c>
    </row>
    <row r="1590" spans="40:47" x14ac:dyDescent="0.15">
      <c r="AN1590" s="468">
        <v>45</v>
      </c>
      <c r="AO1590" s="468">
        <v>1</v>
      </c>
      <c r="AP1590" s="468">
        <v>1</v>
      </c>
      <c r="AQ1590" s="476">
        <f ca="1">IF($AP1590=1,IF(INDIRECT(ADDRESS(($AN1590-1)*3+$AO1590+5,$AP1590+7))="",0,INDIRECT(ADDRESS(($AN1590-1)*3+$AO1590+5,$AP1590+7))),IF(INDIRECT(ADDRESS(($AN1590-1)*3+$AO1590+5,$AP1590+7))="",0,IF(COUNTIF(INDIRECT(ADDRESS(($AN1590-1)*36+($AO1590-1)*12+6,COLUMN())):INDIRECT(ADDRESS(($AN1590-1)*36+($AO1590-1)*12+$AP1590+4,COLUMN())),INDIRECT(ADDRESS(($AN1590-1)*3+$AO1590+5,$AP1590+7)))&gt;=1,0,INDIRECT(ADDRESS(($AN1590-1)*3+$AO1590+5,$AP1590+7)))))</f>
        <v>0</v>
      </c>
      <c r="AR1590" s="468">
        <f ca="1">COUNTIF(INDIRECT("H"&amp;(ROW()+12*(($AN1590-1)*3+$AO1590)-ROW())/12+5):INDIRECT("S"&amp;(ROW()+12*(($AN1590-1)*3+$AO1590)-ROW())/12+5),AQ1590)</f>
        <v>0</v>
      </c>
      <c r="AS1590" s="476">
        <f ca="1">IF($AP1590=1,IF(INDIRECT(ADDRESS(($AN1590-1)*3+$AO1590+5,$AP1590+20))="",0,INDIRECT(ADDRESS(($AN1590-1)*3+$AO1590+5,$AP1590+20))),IF(INDIRECT(ADDRESS(($AN1590-1)*3+$AO1590+5,$AP1590+20))="",0,IF(COUNTIF(INDIRECT(ADDRESS(($AN1590-1)*36+($AO1590-1)*12+6,COLUMN())):INDIRECT(ADDRESS(($AN1590-1)*36+($AO1590-1)*12+$AP1590+4,COLUMN())),INDIRECT(ADDRESS(($AN1590-1)*3+$AO1590+5,$AP1590+20)))&gt;=1,0,INDIRECT(ADDRESS(($AN1590-1)*3+$AO1590+5,$AP1590+20)))))</f>
        <v>0</v>
      </c>
      <c r="AT1590" s="468">
        <f ca="1">COUNTIF(INDIRECT("U"&amp;(ROW()+12*(($AN1590-1)*3+$AO1590)-ROW())/12+5):INDIRECT("AF"&amp;(ROW()+12*(($AN1590-1)*3+$AO1590)-ROW())/12+5),AS1590)</f>
        <v>0</v>
      </c>
      <c r="AU1590" s="468">
        <f ca="1">IF(AND(AQ1590+AS1590&gt;0,AR1590+AT1590&gt;0),COUNTIF(AU$6:AU1589,"&gt;0")+1,0)</f>
        <v>0</v>
      </c>
    </row>
    <row r="1591" spans="40:47" x14ac:dyDescent="0.15">
      <c r="AN1591" s="468">
        <v>45</v>
      </c>
      <c r="AO1591" s="468">
        <v>1</v>
      </c>
      <c r="AP1591" s="468">
        <v>2</v>
      </c>
      <c r="AQ1591" s="476">
        <f ca="1">IF($AP1591=1,IF(INDIRECT(ADDRESS(($AN1591-1)*3+$AO1591+5,$AP1591+7))="",0,INDIRECT(ADDRESS(($AN1591-1)*3+$AO1591+5,$AP1591+7))),IF(INDIRECT(ADDRESS(($AN1591-1)*3+$AO1591+5,$AP1591+7))="",0,IF(COUNTIF(INDIRECT(ADDRESS(($AN1591-1)*36+($AO1591-1)*12+6,COLUMN())):INDIRECT(ADDRESS(($AN1591-1)*36+($AO1591-1)*12+$AP1591+4,COLUMN())),INDIRECT(ADDRESS(($AN1591-1)*3+$AO1591+5,$AP1591+7)))&gt;=1,0,INDIRECT(ADDRESS(($AN1591-1)*3+$AO1591+5,$AP1591+7)))))</f>
        <v>0</v>
      </c>
      <c r="AR1591" s="468">
        <f ca="1">COUNTIF(INDIRECT("H"&amp;(ROW()+12*(($AN1591-1)*3+$AO1591)-ROW())/12+5):INDIRECT("S"&amp;(ROW()+12*(($AN1591-1)*3+$AO1591)-ROW())/12+5),AQ1591)</f>
        <v>0</v>
      </c>
      <c r="AS1591" s="476">
        <f ca="1">IF($AP1591=1,IF(INDIRECT(ADDRESS(($AN1591-1)*3+$AO1591+5,$AP1591+20))="",0,INDIRECT(ADDRESS(($AN1591-1)*3+$AO1591+5,$AP1591+20))),IF(INDIRECT(ADDRESS(($AN1591-1)*3+$AO1591+5,$AP1591+20))="",0,IF(COUNTIF(INDIRECT(ADDRESS(($AN1591-1)*36+($AO1591-1)*12+6,COLUMN())):INDIRECT(ADDRESS(($AN1591-1)*36+($AO1591-1)*12+$AP1591+4,COLUMN())),INDIRECT(ADDRESS(($AN1591-1)*3+$AO1591+5,$AP1591+20)))&gt;=1,0,INDIRECT(ADDRESS(($AN1591-1)*3+$AO1591+5,$AP1591+20)))))</f>
        <v>0</v>
      </c>
      <c r="AT1591" s="468">
        <f ca="1">COUNTIF(INDIRECT("U"&amp;(ROW()+12*(($AN1591-1)*3+$AO1591)-ROW())/12+5):INDIRECT("AF"&amp;(ROW()+12*(($AN1591-1)*3+$AO1591)-ROW())/12+5),AS1591)</f>
        <v>0</v>
      </c>
      <c r="AU1591" s="468">
        <f ca="1">IF(AND(AQ1591+AS1591&gt;0,AR1591+AT1591&gt;0),COUNTIF(AU$6:AU1590,"&gt;0")+1,0)</f>
        <v>0</v>
      </c>
    </row>
    <row r="1592" spans="40:47" x14ac:dyDescent="0.15">
      <c r="AN1592" s="468">
        <v>45</v>
      </c>
      <c r="AO1592" s="468">
        <v>1</v>
      </c>
      <c r="AP1592" s="468">
        <v>3</v>
      </c>
      <c r="AQ1592" s="476">
        <f ca="1">IF($AP1592=1,IF(INDIRECT(ADDRESS(($AN1592-1)*3+$AO1592+5,$AP1592+7))="",0,INDIRECT(ADDRESS(($AN1592-1)*3+$AO1592+5,$AP1592+7))),IF(INDIRECT(ADDRESS(($AN1592-1)*3+$AO1592+5,$AP1592+7))="",0,IF(COUNTIF(INDIRECT(ADDRESS(($AN1592-1)*36+($AO1592-1)*12+6,COLUMN())):INDIRECT(ADDRESS(($AN1592-1)*36+($AO1592-1)*12+$AP1592+4,COLUMN())),INDIRECT(ADDRESS(($AN1592-1)*3+$AO1592+5,$AP1592+7)))&gt;=1,0,INDIRECT(ADDRESS(($AN1592-1)*3+$AO1592+5,$AP1592+7)))))</f>
        <v>0</v>
      </c>
      <c r="AR1592" s="468">
        <f ca="1">COUNTIF(INDIRECT("H"&amp;(ROW()+12*(($AN1592-1)*3+$AO1592)-ROW())/12+5):INDIRECT("S"&amp;(ROW()+12*(($AN1592-1)*3+$AO1592)-ROW())/12+5),AQ1592)</f>
        <v>0</v>
      </c>
      <c r="AS1592" s="476">
        <f ca="1">IF($AP1592=1,IF(INDIRECT(ADDRESS(($AN1592-1)*3+$AO1592+5,$AP1592+20))="",0,INDIRECT(ADDRESS(($AN1592-1)*3+$AO1592+5,$AP1592+20))),IF(INDIRECT(ADDRESS(($AN1592-1)*3+$AO1592+5,$AP1592+20))="",0,IF(COUNTIF(INDIRECT(ADDRESS(($AN1592-1)*36+($AO1592-1)*12+6,COLUMN())):INDIRECT(ADDRESS(($AN1592-1)*36+($AO1592-1)*12+$AP1592+4,COLUMN())),INDIRECT(ADDRESS(($AN1592-1)*3+$AO1592+5,$AP1592+20)))&gt;=1,0,INDIRECT(ADDRESS(($AN1592-1)*3+$AO1592+5,$AP1592+20)))))</f>
        <v>0</v>
      </c>
      <c r="AT1592" s="468">
        <f ca="1">COUNTIF(INDIRECT("U"&amp;(ROW()+12*(($AN1592-1)*3+$AO1592)-ROW())/12+5):INDIRECT("AF"&amp;(ROW()+12*(($AN1592-1)*3+$AO1592)-ROW())/12+5),AS1592)</f>
        <v>0</v>
      </c>
      <c r="AU1592" s="468">
        <f ca="1">IF(AND(AQ1592+AS1592&gt;0,AR1592+AT1592&gt;0),COUNTIF(AU$6:AU1591,"&gt;0")+1,0)</f>
        <v>0</v>
      </c>
    </row>
    <row r="1593" spans="40:47" x14ac:dyDescent="0.15">
      <c r="AN1593" s="468">
        <v>45</v>
      </c>
      <c r="AO1593" s="468">
        <v>1</v>
      </c>
      <c r="AP1593" s="468">
        <v>4</v>
      </c>
      <c r="AQ1593" s="476">
        <f ca="1">IF($AP1593=1,IF(INDIRECT(ADDRESS(($AN1593-1)*3+$AO1593+5,$AP1593+7))="",0,INDIRECT(ADDRESS(($AN1593-1)*3+$AO1593+5,$AP1593+7))),IF(INDIRECT(ADDRESS(($AN1593-1)*3+$AO1593+5,$AP1593+7))="",0,IF(COUNTIF(INDIRECT(ADDRESS(($AN1593-1)*36+($AO1593-1)*12+6,COLUMN())):INDIRECT(ADDRESS(($AN1593-1)*36+($AO1593-1)*12+$AP1593+4,COLUMN())),INDIRECT(ADDRESS(($AN1593-1)*3+$AO1593+5,$AP1593+7)))&gt;=1,0,INDIRECT(ADDRESS(($AN1593-1)*3+$AO1593+5,$AP1593+7)))))</f>
        <v>0</v>
      </c>
      <c r="AR1593" s="468">
        <f ca="1">COUNTIF(INDIRECT("H"&amp;(ROW()+12*(($AN1593-1)*3+$AO1593)-ROW())/12+5):INDIRECT("S"&amp;(ROW()+12*(($AN1593-1)*3+$AO1593)-ROW())/12+5),AQ1593)</f>
        <v>0</v>
      </c>
      <c r="AS1593" s="476">
        <f ca="1">IF($AP1593=1,IF(INDIRECT(ADDRESS(($AN1593-1)*3+$AO1593+5,$AP1593+20))="",0,INDIRECT(ADDRESS(($AN1593-1)*3+$AO1593+5,$AP1593+20))),IF(INDIRECT(ADDRESS(($AN1593-1)*3+$AO1593+5,$AP1593+20))="",0,IF(COUNTIF(INDIRECT(ADDRESS(($AN1593-1)*36+($AO1593-1)*12+6,COLUMN())):INDIRECT(ADDRESS(($AN1593-1)*36+($AO1593-1)*12+$AP1593+4,COLUMN())),INDIRECT(ADDRESS(($AN1593-1)*3+$AO1593+5,$AP1593+20)))&gt;=1,0,INDIRECT(ADDRESS(($AN1593-1)*3+$AO1593+5,$AP1593+20)))))</f>
        <v>0</v>
      </c>
      <c r="AT1593" s="468">
        <f ca="1">COUNTIF(INDIRECT("U"&amp;(ROW()+12*(($AN1593-1)*3+$AO1593)-ROW())/12+5):INDIRECT("AF"&amp;(ROW()+12*(($AN1593-1)*3+$AO1593)-ROW())/12+5),AS1593)</f>
        <v>0</v>
      </c>
      <c r="AU1593" s="468">
        <f ca="1">IF(AND(AQ1593+AS1593&gt;0,AR1593+AT1593&gt;0),COUNTIF(AU$6:AU1592,"&gt;0")+1,0)</f>
        <v>0</v>
      </c>
    </row>
    <row r="1594" spans="40:47" x14ac:dyDescent="0.15">
      <c r="AN1594" s="468">
        <v>45</v>
      </c>
      <c r="AO1594" s="468">
        <v>1</v>
      </c>
      <c r="AP1594" s="468">
        <v>5</v>
      </c>
      <c r="AQ1594" s="476">
        <f ca="1">IF($AP1594=1,IF(INDIRECT(ADDRESS(($AN1594-1)*3+$AO1594+5,$AP1594+7))="",0,INDIRECT(ADDRESS(($AN1594-1)*3+$AO1594+5,$AP1594+7))),IF(INDIRECT(ADDRESS(($AN1594-1)*3+$AO1594+5,$AP1594+7))="",0,IF(COUNTIF(INDIRECT(ADDRESS(($AN1594-1)*36+($AO1594-1)*12+6,COLUMN())):INDIRECT(ADDRESS(($AN1594-1)*36+($AO1594-1)*12+$AP1594+4,COLUMN())),INDIRECT(ADDRESS(($AN1594-1)*3+$AO1594+5,$AP1594+7)))&gt;=1,0,INDIRECT(ADDRESS(($AN1594-1)*3+$AO1594+5,$AP1594+7)))))</f>
        <v>0</v>
      </c>
      <c r="AR1594" s="468">
        <f ca="1">COUNTIF(INDIRECT("H"&amp;(ROW()+12*(($AN1594-1)*3+$AO1594)-ROW())/12+5):INDIRECT("S"&amp;(ROW()+12*(($AN1594-1)*3+$AO1594)-ROW())/12+5),AQ1594)</f>
        <v>0</v>
      </c>
      <c r="AS1594" s="476">
        <f ca="1">IF($AP1594=1,IF(INDIRECT(ADDRESS(($AN1594-1)*3+$AO1594+5,$AP1594+20))="",0,INDIRECT(ADDRESS(($AN1594-1)*3+$AO1594+5,$AP1594+20))),IF(INDIRECT(ADDRESS(($AN1594-1)*3+$AO1594+5,$AP1594+20))="",0,IF(COUNTIF(INDIRECT(ADDRESS(($AN1594-1)*36+($AO1594-1)*12+6,COLUMN())):INDIRECT(ADDRESS(($AN1594-1)*36+($AO1594-1)*12+$AP1594+4,COLUMN())),INDIRECT(ADDRESS(($AN1594-1)*3+$AO1594+5,$AP1594+20)))&gt;=1,0,INDIRECT(ADDRESS(($AN1594-1)*3+$AO1594+5,$AP1594+20)))))</f>
        <v>0</v>
      </c>
      <c r="AT1594" s="468">
        <f ca="1">COUNTIF(INDIRECT("U"&amp;(ROW()+12*(($AN1594-1)*3+$AO1594)-ROW())/12+5):INDIRECT("AF"&amp;(ROW()+12*(($AN1594-1)*3+$AO1594)-ROW())/12+5),AS1594)</f>
        <v>0</v>
      </c>
      <c r="AU1594" s="468">
        <f ca="1">IF(AND(AQ1594+AS1594&gt;0,AR1594+AT1594&gt;0),COUNTIF(AU$6:AU1593,"&gt;0")+1,0)</f>
        <v>0</v>
      </c>
    </row>
    <row r="1595" spans="40:47" x14ac:dyDescent="0.15">
      <c r="AN1595" s="468">
        <v>45</v>
      </c>
      <c r="AO1595" s="468">
        <v>1</v>
      </c>
      <c r="AP1595" s="468">
        <v>6</v>
      </c>
      <c r="AQ1595" s="476">
        <f ca="1">IF($AP1595=1,IF(INDIRECT(ADDRESS(($AN1595-1)*3+$AO1595+5,$AP1595+7))="",0,INDIRECT(ADDRESS(($AN1595-1)*3+$AO1595+5,$AP1595+7))),IF(INDIRECT(ADDRESS(($AN1595-1)*3+$AO1595+5,$AP1595+7))="",0,IF(COUNTIF(INDIRECT(ADDRESS(($AN1595-1)*36+($AO1595-1)*12+6,COLUMN())):INDIRECT(ADDRESS(($AN1595-1)*36+($AO1595-1)*12+$AP1595+4,COLUMN())),INDIRECT(ADDRESS(($AN1595-1)*3+$AO1595+5,$AP1595+7)))&gt;=1,0,INDIRECT(ADDRESS(($AN1595-1)*3+$AO1595+5,$AP1595+7)))))</f>
        <v>0</v>
      </c>
      <c r="AR1595" s="468">
        <f ca="1">COUNTIF(INDIRECT("H"&amp;(ROW()+12*(($AN1595-1)*3+$AO1595)-ROW())/12+5):INDIRECT("S"&amp;(ROW()+12*(($AN1595-1)*3+$AO1595)-ROW())/12+5),AQ1595)</f>
        <v>0</v>
      </c>
      <c r="AS1595" s="476">
        <f ca="1">IF($AP1595=1,IF(INDIRECT(ADDRESS(($AN1595-1)*3+$AO1595+5,$AP1595+20))="",0,INDIRECT(ADDRESS(($AN1595-1)*3+$AO1595+5,$AP1595+20))),IF(INDIRECT(ADDRESS(($AN1595-1)*3+$AO1595+5,$AP1595+20))="",0,IF(COUNTIF(INDIRECT(ADDRESS(($AN1595-1)*36+($AO1595-1)*12+6,COLUMN())):INDIRECT(ADDRESS(($AN1595-1)*36+($AO1595-1)*12+$AP1595+4,COLUMN())),INDIRECT(ADDRESS(($AN1595-1)*3+$AO1595+5,$AP1595+20)))&gt;=1,0,INDIRECT(ADDRESS(($AN1595-1)*3+$AO1595+5,$AP1595+20)))))</f>
        <v>0</v>
      </c>
      <c r="AT1595" s="468">
        <f ca="1">COUNTIF(INDIRECT("U"&amp;(ROW()+12*(($AN1595-1)*3+$AO1595)-ROW())/12+5):INDIRECT("AF"&amp;(ROW()+12*(($AN1595-1)*3+$AO1595)-ROW())/12+5),AS1595)</f>
        <v>0</v>
      </c>
      <c r="AU1595" s="468">
        <f ca="1">IF(AND(AQ1595+AS1595&gt;0,AR1595+AT1595&gt;0),COUNTIF(AU$6:AU1594,"&gt;0")+1,0)</f>
        <v>0</v>
      </c>
    </row>
    <row r="1596" spans="40:47" x14ac:dyDescent="0.15">
      <c r="AN1596" s="468">
        <v>45</v>
      </c>
      <c r="AO1596" s="468">
        <v>1</v>
      </c>
      <c r="AP1596" s="468">
        <v>7</v>
      </c>
      <c r="AQ1596" s="476">
        <f ca="1">IF($AP1596=1,IF(INDIRECT(ADDRESS(($AN1596-1)*3+$AO1596+5,$AP1596+7))="",0,INDIRECT(ADDRESS(($AN1596-1)*3+$AO1596+5,$AP1596+7))),IF(INDIRECT(ADDRESS(($AN1596-1)*3+$AO1596+5,$AP1596+7))="",0,IF(COUNTIF(INDIRECT(ADDRESS(($AN1596-1)*36+($AO1596-1)*12+6,COLUMN())):INDIRECT(ADDRESS(($AN1596-1)*36+($AO1596-1)*12+$AP1596+4,COLUMN())),INDIRECT(ADDRESS(($AN1596-1)*3+$AO1596+5,$AP1596+7)))&gt;=1,0,INDIRECT(ADDRESS(($AN1596-1)*3+$AO1596+5,$AP1596+7)))))</f>
        <v>0</v>
      </c>
      <c r="AR1596" s="468">
        <f ca="1">COUNTIF(INDIRECT("H"&amp;(ROW()+12*(($AN1596-1)*3+$AO1596)-ROW())/12+5):INDIRECT("S"&amp;(ROW()+12*(($AN1596-1)*3+$AO1596)-ROW())/12+5),AQ1596)</f>
        <v>0</v>
      </c>
      <c r="AS1596" s="476">
        <f ca="1">IF($AP1596=1,IF(INDIRECT(ADDRESS(($AN1596-1)*3+$AO1596+5,$AP1596+20))="",0,INDIRECT(ADDRESS(($AN1596-1)*3+$AO1596+5,$AP1596+20))),IF(INDIRECT(ADDRESS(($AN1596-1)*3+$AO1596+5,$AP1596+20))="",0,IF(COUNTIF(INDIRECT(ADDRESS(($AN1596-1)*36+($AO1596-1)*12+6,COLUMN())):INDIRECT(ADDRESS(($AN1596-1)*36+($AO1596-1)*12+$AP1596+4,COLUMN())),INDIRECT(ADDRESS(($AN1596-1)*3+$AO1596+5,$AP1596+20)))&gt;=1,0,INDIRECT(ADDRESS(($AN1596-1)*3+$AO1596+5,$AP1596+20)))))</f>
        <v>0</v>
      </c>
      <c r="AT1596" s="468">
        <f ca="1">COUNTIF(INDIRECT("U"&amp;(ROW()+12*(($AN1596-1)*3+$AO1596)-ROW())/12+5):INDIRECT("AF"&amp;(ROW()+12*(($AN1596-1)*3+$AO1596)-ROW())/12+5),AS1596)</f>
        <v>0</v>
      </c>
      <c r="AU1596" s="468">
        <f ca="1">IF(AND(AQ1596+AS1596&gt;0,AR1596+AT1596&gt;0),COUNTIF(AU$6:AU1595,"&gt;0")+1,0)</f>
        <v>0</v>
      </c>
    </row>
    <row r="1597" spans="40:47" x14ac:dyDescent="0.15">
      <c r="AN1597" s="468">
        <v>45</v>
      </c>
      <c r="AO1597" s="468">
        <v>1</v>
      </c>
      <c r="AP1597" s="468">
        <v>8</v>
      </c>
      <c r="AQ1597" s="476">
        <f ca="1">IF($AP1597=1,IF(INDIRECT(ADDRESS(($AN1597-1)*3+$AO1597+5,$AP1597+7))="",0,INDIRECT(ADDRESS(($AN1597-1)*3+$AO1597+5,$AP1597+7))),IF(INDIRECT(ADDRESS(($AN1597-1)*3+$AO1597+5,$AP1597+7))="",0,IF(COUNTIF(INDIRECT(ADDRESS(($AN1597-1)*36+($AO1597-1)*12+6,COLUMN())):INDIRECT(ADDRESS(($AN1597-1)*36+($AO1597-1)*12+$AP1597+4,COLUMN())),INDIRECT(ADDRESS(($AN1597-1)*3+$AO1597+5,$AP1597+7)))&gt;=1,0,INDIRECT(ADDRESS(($AN1597-1)*3+$AO1597+5,$AP1597+7)))))</f>
        <v>0</v>
      </c>
      <c r="AR1597" s="468">
        <f ca="1">COUNTIF(INDIRECT("H"&amp;(ROW()+12*(($AN1597-1)*3+$AO1597)-ROW())/12+5):INDIRECT("S"&amp;(ROW()+12*(($AN1597-1)*3+$AO1597)-ROW())/12+5),AQ1597)</f>
        <v>0</v>
      </c>
      <c r="AS1597" s="476">
        <f ca="1">IF($AP1597=1,IF(INDIRECT(ADDRESS(($AN1597-1)*3+$AO1597+5,$AP1597+20))="",0,INDIRECT(ADDRESS(($AN1597-1)*3+$AO1597+5,$AP1597+20))),IF(INDIRECT(ADDRESS(($AN1597-1)*3+$AO1597+5,$AP1597+20))="",0,IF(COUNTIF(INDIRECT(ADDRESS(($AN1597-1)*36+($AO1597-1)*12+6,COLUMN())):INDIRECT(ADDRESS(($AN1597-1)*36+($AO1597-1)*12+$AP1597+4,COLUMN())),INDIRECT(ADDRESS(($AN1597-1)*3+$AO1597+5,$AP1597+20)))&gt;=1,0,INDIRECT(ADDRESS(($AN1597-1)*3+$AO1597+5,$AP1597+20)))))</f>
        <v>0</v>
      </c>
      <c r="AT1597" s="468">
        <f ca="1">COUNTIF(INDIRECT("U"&amp;(ROW()+12*(($AN1597-1)*3+$AO1597)-ROW())/12+5):INDIRECT("AF"&amp;(ROW()+12*(($AN1597-1)*3+$AO1597)-ROW())/12+5),AS1597)</f>
        <v>0</v>
      </c>
      <c r="AU1597" s="468">
        <f ca="1">IF(AND(AQ1597+AS1597&gt;0,AR1597+AT1597&gt;0),COUNTIF(AU$6:AU1596,"&gt;0")+1,0)</f>
        <v>0</v>
      </c>
    </row>
    <row r="1598" spans="40:47" x14ac:dyDescent="0.15">
      <c r="AN1598" s="468">
        <v>45</v>
      </c>
      <c r="AO1598" s="468">
        <v>1</v>
      </c>
      <c r="AP1598" s="468">
        <v>9</v>
      </c>
      <c r="AQ1598" s="476">
        <f ca="1">IF($AP1598=1,IF(INDIRECT(ADDRESS(($AN1598-1)*3+$AO1598+5,$AP1598+7))="",0,INDIRECT(ADDRESS(($AN1598-1)*3+$AO1598+5,$AP1598+7))),IF(INDIRECT(ADDRESS(($AN1598-1)*3+$AO1598+5,$AP1598+7))="",0,IF(COUNTIF(INDIRECT(ADDRESS(($AN1598-1)*36+($AO1598-1)*12+6,COLUMN())):INDIRECT(ADDRESS(($AN1598-1)*36+($AO1598-1)*12+$AP1598+4,COLUMN())),INDIRECT(ADDRESS(($AN1598-1)*3+$AO1598+5,$AP1598+7)))&gt;=1,0,INDIRECT(ADDRESS(($AN1598-1)*3+$AO1598+5,$AP1598+7)))))</f>
        <v>0</v>
      </c>
      <c r="AR1598" s="468">
        <f ca="1">COUNTIF(INDIRECT("H"&amp;(ROW()+12*(($AN1598-1)*3+$AO1598)-ROW())/12+5):INDIRECT("S"&amp;(ROW()+12*(($AN1598-1)*3+$AO1598)-ROW())/12+5),AQ1598)</f>
        <v>0</v>
      </c>
      <c r="AS1598" s="476">
        <f ca="1">IF($AP1598=1,IF(INDIRECT(ADDRESS(($AN1598-1)*3+$AO1598+5,$AP1598+20))="",0,INDIRECT(ADDRESS(($AN1598-1)*3+$AO1598+5,$AP1598+20))),IF(INDIRECT(ADDRESS(($AN1598-1)*3+$AO1598+5,$AP1598+20))="",0,IF(COUNTIF(INDIRECT(ADDRESS(($AN1598-1)*36+($AO1598-1)*12+6,COLUMN())):INDIRECT(ADDRESS(($AN1598-1)*36+($AO1598-1)*12+$AP1598+4,COLUMN())),INDIRECT(ADDRESS(($AN1598-1)*3+$AO1598+5,$AP1598+20)))&gt;=1,0,INDIRECT(ADDRESS(($AN1598-1)*3+$AO1598+5,$AP1598+20)))))</f>
        <v>0</v>
      </c>
      <c r="AT1598" s="468">
        <f ca="1">COUNTIF(INDIRECT("U"&amp;(ROW()+12*(($AN1598-1)*3+$AO1598)-ROW())/12+5):INDIRECT("AF"&amp;(ROW()+12*(($AN1598-1)*3+$AO1598)-ROW())/12+5),AS1598)</f>
        <v>0</v>
      </c>
      <c r="AU1598" s="468">
        <f ca="1">IF(AND(AQ1598+AS1598&gt;0,AR1598+AT1598&gt;0),COUNTIF(AU$6:AU1597,"&gt;0")+1,0)</f>
        <v>0</v>
      </c>
    </row>
    <row r="1599" spans="40:47" x14ac:dyDescent="0.15">
      <c r="AN1599" s="468">
        <v>45</v>
      </c>
      <c r="AO1599" s="468">
        <v>1</v>
      </c>
      <c r="AP1599" s="468">
        <v>10</v>
      </c>
      <c r="AQ1599" s="476">
        <f ca="1">IF($AP1599=1,IF(INDIRECT(ADDRESS(($AN1599-1)*3+$AO1599+5,$AP1599+7))="",0,INDIRECT(ADDRESS(($AN1599-1)*3+$AO1599+5,$AP1599+7))),IF(INDIRECT(ADDRESS(($AN1599-1)*3+$AO1599+5,$AP1599+7))="",0,IF(COUNTIF(INDIRECT(ADDRESS(($AN1599-1)*36+($AO1599-1)*12+6,COLUMN())):INDIRECT(ADDRESS(($AN1599-1)*36+($AO1599-1)*12+$AP1599+4,COLUMN())),INDIRECT(ADDRESS(($AN1599-1)*3+$AO1599+5,$AP1599+7)))&gt;=1,0,INDIRECT(ADDRESS(($AN1599-1)*3+$AO1599+5,$AP1599+7)))))</f>
        <v>0</v>
      </c>
      <c r="AR1599" s="468">
        <f ca="1">COUNTIF(INDIRECT("H"&amp;(ROW()+12*(($AN1599-1)*3+$AO1599)-ROW())/12+5):INDIRECT("S"&amp;(ROW()+12*(($AN1599-1)*3+$AO1599)-ROW())/12+5),AQ1599)</f>
        <v>0</v>
      </c>
      <c r="AS1599" s="476">
        <f ca="1">IF($AP1599=1,IF(INDIRECT(ADDRESS(($AN1599-1)*3+$AO1599+5,$AP1599+20))="",0,INDIRECT(ADDRESS(($AN1599-1)*3+$AO1599+5,$AP1599+20))),IF(INDIRECT(ADDRESS(($AN1599-1)*3+$AO1599+5,$AP1599+20))="",0,IF(COUNTIF(INDIRECT(ADDRESS(($AN1599-1)*36+($AO1599-1)*12+6,COLUMN())):INDIRECT(ADDRESS(($AN1599-1)*36+($AO1599-1)*12+$AP1599+4,COLUMN())),INDIRECT(ADDRESS(($AN1599-1)*3+$AO1599+5,$AP1599+20)))&gt;=1,0,INDIRECT(ADDRESS(($AN1599-1)*3+$AO1599+5,$AP1599+20)))))</f>
        <v>0</v>
      </c>
      <c r="AT1599" s="468">
        <f ca="1">COUNTIF(INDIRECT("U"&amp;(ROW()+12*(($AN1599-1)*3+$AO1599)-ROW())/12+5):INDIRECT("AF"&amp;(ROW()+12*(($AN1599-1)*3+$AO1599)-ROW())/12+5),AS1599)</f>
        <v>0</v>
      </c>
      <c r="AU1599" s="468">
        <f ca="1">IF(AND(AQ1599+AS1599&gt;0,AR1599+AT1599&gt;0),COUNTIF(AU$6:AU1598,"&gt;0")+1,0)</f>
        <v>0</v>
      </c>
    </row>
    <row r="1600" spans="40:47" x14ac:dyDescent="0.15">
      <c r="AN1600" s="468">
        <v>45</v>
      </c>
      <c r="AO1600" s="468">
        <v>1</v>
      </c>
      <c r="AP1600" s="468">
        <v>11</v>
      </c>
      <c r="AQ1600" s="476">
        <f ca="1">IF($AP1600=1,IF(INDIRECT(ADDRESS(($AN1600-1)*3+$AO1600+5,$AP1600+7))="",0,INDIRECT(ADDRESS(($AN1600-1)*3+$AO1600+5,$AP1600+7))),IF(INDIRECT(ADDRESS(($AN1600-1)*3+$AO1600+5,$AP1600+7))="",0,IF(COUNTIF(INDIRECT(ADDRESS(($AN1600-1)*36+($AO1600-1)*12+6,COLUMN())):INDIRECT(ADDRESS(($AN1600-1)*36+($AO1600-1)*12+$AP1600+4,COLUMN())),INDIRECT(ADDRESS(($AN1600-1)*3+$AO1600+5,$AP1600+7)))&gt;=1,0,INDIRECT(ADDRESS(($AN1600-1)*3+$AO1600+5,$AP1600+7)))))</f>
        <v>0</v>
      </c>
      <c r="AR1600" s="468">
        <f ca="1">COUNTIF(INDIRECT("H"&amp;(ROW()+12*(($AN1600-1)*3+$AO1600)-ROW())/12+5):INDIRECT("S"&amp;(ROW()+12*(($AN1600-1)*3+$AO1600)-ROW())/12+5),AQ1600)</f>
        <v>0</v>
      </c>
      <c r="AS1600" s="476">
        <f ca="1">IF($AP1600=1,IF(INDIRECT(ADDRESS(($AN1600-1)*3+$AO1600+5,$AP1600+20))="",0,INDIRECT(ADDRESS(($AN1600-1)*3+$AO1600+5,$AP1600+20))),IF(INDIRECT(ADDRESS(($AN1600-1)*3+$AO1600+5,$AP1600+20))="",0,IF(COUNTIF(INDIRECT(ADDRESS(($AN1600-1)*36+($AO1600-1)*12+6,COLUMN())):INDIRECT(ADDRESS(($AN1600-1)*36+($AO1600-1)*12+$AP1600+4,COLUMN())),INDIRECT(ADDRESS(($AN1600-1)*3+$AO1600+5,$AP1600+20)))&gt;=1,0,INDIRECT(ADDRESS(($AN1600-1)*3+$AO1600+5,$AP1600+20)))))</f>
        <v>0</v>
      </c>
      <c r="AT1600" s="468">
        <f ca="1">COUNTIF(INDIRECT("U"&amp;(ROW()+12*(($AN1600-1)*3+$AO1600)-ROW())/12+5):INDIRECT("AF"&amp;(ROW()+12*(($AN1600-1)*3+$AO1600)-ROW())/12+5),AS1600)</f>
        <v>0</v>
      </c>
      <c r="AU1600" s="468">
        <f ca="1">IF(AND(AQ1600+AS1600&gt;0,AR1600+AT1600&gt;0),COUNTIF(AU$6:AU1599,"&gt;0")+1,0)</f>
        <v>0</v>
      </c>
    </row>
    <row r="1601" spans="40:47" x14ac:dyDescent="0.15">
      <c r="AN1601" s="468">
        <v>45</v>
      </c>
      <c r="AO1601" s="468">
        <v>1</v>
      </c>
      <c r="AP1601" s="468">
        <v>12</v>
      </c>
      <c r="AQ1601" s="476">
        <f ca="1">IF($AP1601=1,IF(INDIRECT(ADDRESS(($AN1601-1)*3+$AO1601+5,$AP1601+7))="",0,INDIRECT(ADDRESS(($AN1601-1)*3+$AO1601+5,$AP1601+7))),IF(INDIRECT(ADDRESS(($AN1601-1)*3+$AO1601+5,$AP1601+7))="",0,IF(COUNTIF(INDIRECT(ADDRESS(($AN1601-1)*36+($AO1601-1)*12+6,COLUMN())):INDIRECT(ADDRESS(($AN1601-1)*36+($AO1601-1)*12+$AP1601+4,COLUMN())),INDIRECT(ADDRESS(($AN1601-1)*3+$AO1601+5,$AP1601+7)))&gt;=1,0,INDIRECT(ADDRESS(($AN1601-1)*3+$AO1601+5,$AP1601+7)))))</f>
        <v>0</v>
      </c>
      <c r="AR1601" s="468">
        <f ca="1">COUNTIF(INDIRECT("H"&amp;(ROW()+12*(($AN1601-1)*3+$AO1601)-ROW())/12+5):INDIRECT("S"&amp;(ROW()+12*(($AN1601-1)*3+$AO1601)-ROW())/12+5),AQ1601)</f>
        <v>0</v>
      </c>
      <c r="AS1601" s="476">
        <f ca="1">IF($AP1601=1,IF(INDIRECT(ADDRESS(($AN1601-1)*3+$AO1601+5,$AP1601+20))="",0,INDIRECT(ADDRESS(($AN1601-1)*3+$AO1601+5,$AP1601+20))),IF(INDIRECT(ADDRESS(($AN1601-1)*3+$AO1601+5,$AP1601+20))="",0,IF(COUNTIF(INDIRECT(ADDRESS(($AN1601-1)*36+($AO1601-1)*12+6,COLUMN())):INDIRECT(ADDRESS(($AN1601-1)*36+($AO1601-1)*12+$AP1601+4,COLUMN())),INDIRECT(ADDRESS(($AN1601-1)*3+$AO1601+5,$AP1601+20)))&gt;=1,0,INDIRECT(ADDRESS(($AN1601-1)*3+$AO1601+5,$AP1601+20)))))</f>
        <v>0</v>
      </c>
      <c r="AT1601" s="468">
        <f ca="1">COUNTIF(INDIRECT("U"&amp;(ROW()+12*(($AN1601-1)*3+$AO1601)-ROW())/12+5):INDIRECT("AF"&amp;(ROW()+12*(($AN1601-1)*3+$AO1601)-ROW())/12+5),AS1601)</f>
        <v>0</v>
      </c>
      <c r="AU1601" s="468">
        <f ca="1">IF(AND(AQ1601+AS1601&gt;0,AR1601+AT1601&gt;0),COUNTIF(AU$6:AU1600,"&gt;0")+1,0)</f>
        <v>0</v>
      </c>
    </row>
    <row r="1602" spans="40:47" x14ac:dyDescent="0.15">
      <c r="AN1602" s="468">
        <v>45</v>
      </c>
      <c r="AO1602" s="468">
        <v>2</v>
      </c>
      <c r="AP1602" s="468">
        <v>1</v>
      </c>
      <c r="AQ1602" s="476">
        <f ca="1">IF($AP1602=1,IF(INDIRECT(ADDRESS(($AN1602-1)*3+$AO1602+5,$AP1602+7))="",0,INDIRECT(ADDRESS(($AN1602-1)*3+$AO1602+5,$AP1602+7))),IF(INDIRECT(ADDRESS(($AN1602-1)*3+$AO1602+5,$AP1602+7))="",0,IF(COUNTIF(INDIRECT(ADDRESS(($AN1602-1)*36+($AO1602-1)*12+6,COLUMN())):INDIRECT(ADDRESS(($AN1602-1)*36+($AO1602-1)*12+$AP1602+4,COLUMN())),INDIRECT(ADDRESS(($AN1602-1)*3+$AO1602+5,$AP1602+7)))&gt;=1,0,INDIRECT(ADDRESS(($AN1602-1)*3+$AO1602+5,$AP1602+7)))))</f>
        <v>0</v>
      </c>
      <c r="AR1602" s="468">
        <f ca="1">COUNTIF(INDIRECT("H"&amp;(ROW()+12*(($AN1602-1)*3+$AO1602)-ROW())/12+5):INDIRECT("S"&amp;(ROW()+12*(($AN1602-1)*3+$AO1602)-ROW())/12+5),AQ1602)</f>
        <v>0</v>
      </c>
      <c r="AS1602" s="476">
        <f ca="1">IF($AP1602=1,IF(INDIRECT(ADDRESS(($AN1602-1)*3+$AO1602+5,$AP1602+20))="",0,INDIRECT(ADDRESS(($AN1602-1)*3+$AO1602+5,$AP1602+20))),IF(INDIRECT(ADDRESS(($AN1602-1)*3+$AO1602+5,$AP1602+20))="",0,IF(COUNTIF(INDIRECT(ADDRESS(($AN1602-1)*36+($AO1602-1)*12+6,COLUMN())):INDIRECT(ADDRESS(($AN1602-1)*36+($AO1602-1)*12+$AP1602+4,COLUMN())),INDIRECT(ADDRESS(($AN1602-1)*3+$AO1602+5,$AP1602+20)))&gt;=1,0,INDIRECT(ADDRESS(($AN1602-1)*3+$AO1602+5,$AP1602+20)))))</f>
        <v>0</v>
      </c>
      <c r="AT1602" s="468">
        <f ca="1">COUNTIF(INDIRECT("U"&amp;(ROW()+12*(($AN1602-1)*3+$AO1602)-ROW())/12+5):INDIRECT("AF"&amp;(ROW()+12*(($AN1602-1)*3+$AO1602)-ROW())/12+5),AS1602)</f>
        <v>0</v>
      </c>
      <c r="AU1602" s="468">
        <f ca="1">IF(AND(AQ1602+AS1602&gt;0,AR1602+AT1602&gt;0),COUNTIF(AU$6:AU1601,"&gt;0")+1,0)</f>
        <v>0</v>
      </c>
    </row>
    <row r="1603" spans="40:47" x14ac:dyDescent="0.15">
      <c r="AN1603" s="468">
        <v>45</v>
      </c>
      <c r="AO1603" s="468">
        <v>2</v>
      </c>
      <c r="AP1603" s="468">
        <v>2</v>
      </c>
      <c r="AQ1603" s="476">
        <f ca="1">IF($AP1603=1,IF(INDIRECT(ADDRESS(($AN1603-1)*3+$AO1603+5,$AP1603+7))="",0,INDIRECT(ADDRESS(($AN1603-1)*3+$AO1603+5,$AP1603+7))),IF(INDIRECT(ADDRESS(($AN1603-1)*3+$AO1603+5,$AP1603+7))="",0,IF(COUNTIF(INDIRECT(ADDRESS(($AN1603-1)*36+($AO1603-1)*12+6,COLUMN())):INDIRECT(ADDRESS(($AN1603-1)*36+($AO1603-1)*12+$AP1603+4,COLUMN())),INDIRECT(ADDRESS(($AN1603-1)*3+$AO1603+5,$AP1603+7)))&gt;=1,0,INDIRECT(ADDRESS(($AN1603-1)*3+$AO1603+5,$AP1603+7)))))</f>
        <v>0</v>
      </c>
      <c r="AR1603" s="468">
        <f ca="1">COUNTIF(INDIRECT("H"&amp;(ROW()+12*(($AN1603-1)*3+$AO1603)-ROW())/12+5):INDIRECT("S"&amp;(ROW()+12*(($AN1603-1)*3+$AO1603)-ROW())/12+5),AQ1603)</f>
        <v>0</v>
      </c>
      <c r="AS1603" s="476">
        <f ca="1">IF($AP1603=1,IF(INDIRECT(ADDRESS(($AN1603-1)*3+$AO1603+5,$AP1603+20))="",0,INDIRECT(ADDRESS(($AN1603-1)*3+$AO1603+5,$AP1603+20))),IF(INDIRECT(ADDRESS(($AN1603-1)*3+$AO1603+5,$AP1603+20))="",0,IF(COUNTIF(INDIRECT(ADDRESS(($AN1603-1)*36+($AO1603-1)*12+6,COLUMN())):INDIRECT(ADDRESS(($AN1603-1)*36+($AO1603-1)*12+$AP1603+4,COLUMN())),INDIRECT(ADDRESS(($AN1603-1)*3+$AO1603+5,$AP1603+20)))&gt;=1,0,INDIRECT(ADDRESS(($AN1603-1)*3+$AO1603+5,$AP1603+20)))))</f>
        <v>0</v>
      </c>
      <c r="AT1603" s="468">
        <f ca="1">COUNTIF(INDIRECT("U"&amp;(ROW()+12*(($AN1603-1)*3+$AO1603)-ROW())/12+5):INDIRECT("AF"&amp;(ROW()+12*(($AN1603-1)*3+$AO1603)-ROW())/12+5),AS1603)</f>
        <v>0</v>
      </c>
      <c r="AU1603" s="468">
        <f ca="1">IF(AND(AQ1603+AS1603&gt;0,AR1603+AT1603&gt;0),COUNTIF(AU$6:AU1602,"&gt;0")+1,0)</f>
        <v>0</v>
      </c>
    </row>
    <row r="1604" spans="40:47" x14ac:dyDescent="0.15">
      <c r="AN1604" s="468">
        <v>45</v>
      </c>
      <c r="AO1604" s="468">
        <v>2</v>
      </c>
      <c r="AP1604" s="468">
        <v>3</v>
      </c>
      <c r="AQ1604" s="476">
        <f ca="1">IF($AP1604=1,IF(INDIRECT(ADDRESS(($AN1604-1)*3+$AO1604+5,$AP1604+7))="",0,INDIRECT(ADDRESS(($AN1604-1)*3+$AO1604+5,$AP1604+7))),IF(INDIRECT(ADDRESS(($AN1604-1)*3+$AO1604+5,$AP1604+7))="",0,IF(COUNTIF(INDIRECT(ADDRESS(($AN1604-1)*36+($AO1604-1)*12+6,COLUMN())):INDIRECT(ADDRESS(($AN1604-1)*36+($AO1604-1)*12+$AP1604+4,COLUMN())),INDIRECT(ADDRESS(($AN1604-1)*3+$AO1604+5,$AP1604+7)))&gt;=1,0,INDIRECT(ADDRESS(($AN1604-1)*3+$AO1604+5,$AP1604+7)))))</f>
        <v>0</v>
      </c>
      <c r="AR1604" s="468">
        <f ca="1">COUNTIF(INDIRECT("H"&amp;(ROW()+12*(($AN1604-1)*3+$AO1604)-ROW())/12+5):INDIRECT("S"&amp;(ROW()+12*(($AN1604-1)*3+$AO1604)-ROW())/12+5),AQ1604)</f>
        <v>0</v>
      </c>
      <c r="AS1604" s="476">
        <f ca="1">IF($AP1604=1,IF(INDIRECT(ADDRESS(($AN1604-1)*3+$AO1604+5,$AP1604+20))="",0,INDIRECT(ADDRESS(($AN1604-1)*3+$AO1604+5,$AP1604+20))),IF(INDIRECT(ADDRESS(($AN1604-1)*3+$AO1604+5,$AP1604+20))="",0,IF(COUNTIF(INDIRECT(ADDRESS(($AN1604-1)*36+($AO1604-1)*12+6,COLUMN())):INDIRECT(ADDRESS(($AN1604-1)*36+($AO1604-1)*12+$AP1604+4,COLUMN())),INDIRECT(ADDRESS(($AN1604-1)*3+$AO1604+5,$AP1604+20)))&gt;=1,0,INDIRECT(ADDRESS(($AN1604-1)*3+$AO1604+5,$AP1604+20)))))</f>
        <v>0</v>
      </c>
      <c r="AT1604" s="468">
        <f ca="1">COUNTIF(INDIRECT("U"&amp;(ROW()+12*(($AN1604-1)*3+$AO1604)-ROW())/12+5):INDIRECT("AF"&amp;(ROW()+12*(($AN1604-1)*3+$AO1604)-ROW())/12+5),AS1604)</f>
        <v>0</v>
      </c>
      <c r="AU1604" s="468">
        <f ca="1">IF(AND(AQ1604+AS1604&gt;0,AR1604+AT1604&gt;0),COUNTIF(AU$6:AU1603,"&gt;0")+1,0)</f>
        <v>0</v>
      </c>
    </row>
    <row r="1605" spans="40:47" x14ac:dyDescent="0.15">
      <c r="AN1605" s="468">
        <v>45</v>
      </c>
      <c r="AO1605" s="468">
        <v>2</v>
      </c>
      <c r="AP1605" s="468">
        <v>4</v>
      </c>
      <c r="AQ1605" s="476">
        <f ca="1">IF($AP1605=1,IF(INDIRECT(ADDRESS(($AN1605-1)*3+$AO1605+5,$AP1605+7))="",0,INDIRECT(ADDRESS(($AN1605-1)*3+$AO1605+5,$AP1605+7))),IF(INDIRECT(ADDRESS(($AN1605-1)*3+$AO1605+5,$AP1605+7))="",0,IF(COUNTIF(INDIRECT(ADDRESS(($AN1605-1)*36+($AO1605-1)*12+6,COLUMN())):INDIRECT(ADDRESS(($AN1605-1)*36+($AO1605-1)*12+$AP1605+4,COLUMN())),INDIRECT(ADDRESS(($AN1605-1)*3+$AO1605+5,$AP1605+7)))&gt;=1,0,INDIRECT(ADDRESS(($AN1605-1)*3+$AO1605+5,$AP1605+7)))))</f>
        <v>0</v>
      </c>
      <c r="AR1605" s="468">
        <f ca="1">COUNTIF(INDIRECT("H"&amp;(ROW()+12*(($AN1605-1)*3+$AO1605)-ROW())/12+5):INDIRECT("S"&amp;(ROW()+12*(($AN1605-1)*3+$AO1605)-ROW())/12+5),AQ1605)</f>
        <v>0</v>
      </c>
      <c r="AS1605" s="476">
        <f ca="1">IF($AP1605=1,IF(INDIRECT(ADDRESS(($AN1605-1)*3+$AO1605+5,$AP1605+20))="",0,INDIRECT(ADDRESS(($AN1605-1)*3+$AO1605+5,$AP1605+20))),IF(INDIRECT(ADDRESS(($AN1605-1)*3+$AO1605+5,$AP1605+20))="",0,IF(COUNTIF(INDIRECT(ADDRESS(($AN1605-1)*36+($AO1605-1)*12+6,COLUMN())):INDIRECT(ADDRESS(($AN1605-1)*36+($AO1605-1)*12+$AP1605+4,COLUMN())),INDIRECT(ADDRESS(($AN1605-1)*3+$AO1605+5,$AP1605+20)))&gt;=1,0,INDIRECT(ADDRESS(($AN1605-1)*3+$AO1605+5,$AP1605+20)))))</f>
        <v>0</v>
      </c>
      <c r="AT1605" s="468">
        <f ca="1">COUNTIF(INDIRECT("U"&amp;(ROW()+12*(($AN1605-1)*3+$AO1605)-ROW())/12+5):INDIRECT("AF"&amp;(ROW()+12*(($AN1605-1)*3+$AO1605)-ROW())/12+5),AS1605)</f>
        <v>0</v>
      </c>
      <c r="AU1605" s="468">
        <f ca="1">IF(AND(AQ1605+AS1605&gt;0,AR1605+AT1605&gt;0),COUNTIF(AU$6:AU1604,"&gt;0")+1,0)</f>
        <v>0</v>
      </c>
    </row>
    <row r="1606" spans="40:47" x14ac:dyDescent="0.15">
      <c r="AN1606" s="468">
        <v>45</v>
      </c>
      <c r="AO1606" s="468">
        <v>2</v>
      </c>
      <c r="AP1606" s="468">
        <v>5</v>
      </c>
      <c r="AQ1606" s="476">
        <f ca="1">IF($AP1606=1,IF(INDIRECT(ADDRESS(($AN1606-1)*3+$AO1606+5,$AP1606+7))="",0,INDIRECT(ADDRESS(($AN1606-1)*3+$AO1606+5,$AP1606+7))),IF(INDIRECT(ADDRESS(($AN1606-1)*3+$AO1606+5,$AP1606+7))="",0,IF(COUNTIF(INDIRECT(ADDRESS(($AN1606-1)*36+($AO1606-1)*12+6,COLUMN())):INDIRECT(ADDRESS(($AN1606-1)*36+($AO1606-1)*12+$AP1606+4,COLUMN())),INDIRECT(ADDRESS(($AN1606-1)*3+$AO1606+5,$AP1606+7)))&gt;=1,0,INDIRECT(ADDRESS(($AN1606-1)*3+$AO1606+5,$AP1606+7)))))</f>
        <v>0</v>
      </c>
      <c r="AR1606" s="468">
        <f ca="1">COUNTIF(INDIRECT("H"&amp;(ROW()+12*(($AN1606-1)*3+$AO1606)-ROW())/12+5):INDIRECT("S"&amp;(ROW()+12*(($AN1606-1)*3+$AO1606)-ROW())/12+5),AQ1606)</f>
        <v>0</v>
      </c>
      <c r="AS1606" s="476">
        <f ca="1">IF($AP1606=1,IF(INDIRECT(ADDRESS(($AN1606-1)*3+$AO1606+5,$AP1606+20))="",0,INDIRECT(ADDRESS(($AN1606-1)*3+$AO1606+5,$AP1606+20))),IF(INDIRECT(ADDRESS(($AN1606-1)*3+$AO1606+5,$AP1606+20))="",0,IF(COUNTIF(INDIRECT(ADDRESS(($AN1606-1)*36+($AO1606-1)*12+6,COLUMN())):INDIRECT(ADDRESS(($AN1606-1)*36+($AO1606-1)*12+$AP1606+4,COLUMN())),INDIRECT(ADDRESS(($AN1606-1)*3+$AO1606+5,$AP1606+20)))&gt;=1,0,INDIRECT(ADDRESS(($AN1606-1)*3+$AO1606+5,$AP1606+20)))))</f>
        <v>0</v>
      </c>
      <c r="AT1606" s="468">
        <f ca="1">COUNTIF(INDIRECT("U"&amp;(ROW()+12*(($AN1606-1)*3+$AO1606)-ROW())/12+5):INDIRECT("AF"&amp;(ROW()+12*(($AN1606-1)*3+$AO1606)-ROW())/12+5),AS1606)</f>
        <v>0</v>
      </c>
      <c r="AU1606" s="468">
        <f ca="1">IF(AND(AQ1606+AS1606&gt;0,AR1606+AT1606&gt;0),COUNTIF(AU$6:AU1605,"&gt;0")+1,0)</f>
        <v>0</v>
      </c>
    </row>
    <row r="1607" spans="40:47" x14ac:dyDescent="0.15">
      <c r="AN1607" s="468">
        <v>45</v>
      </c>
      <c r="AO1607" s="468">
        <v>2</v>
      </c>
      <c r="AP1607" s="468">
        <v>6</v>
      </c>
      <c r="AQ1607" s="476">
        <f ca="1">IF($AP1607=1,IF(INDIRECT(ADDRESS(($AN1607-1)*3+$AO1607+5,$AP1607+7))="",0,INDIRECT(ADDRESS(($AN1607-1)*3+$AO1607+5,$AP1607+7))),IF(INDIRECT(ADDRESS(($AN1607-1)*3+$AO1607+5,$AP1607+7))="",0,IF(COUNTIF(INDIRECT(ADDRESS(($AN1607-1)*36+($AO1607-1)*12+6,COLUMN())):INDIRECT(ADDRESS(($AN1607-1)*36+($AO1607-1)*12+$AP1607+4,COLUMN())),INDIRECT(ADDRESS(($AN1607-1)*3+$AO1607+5,$AP1607+7)))&gt;=1,0,INDIRECT(ADDRESS(($AN1607-1)*3+$AO1607+5,$AP1607+7)))))</f>
        <v>0</v>
      </c>
      <c r="AR1607" s="468">
        <f ca="1">COUNTIF(INDIRECT("H"&amp;(ROW()+12*(($AN1607-1)*3+$AO1607)-ROW())/12+5):INDIRECT("S"&amp;(ROW()+12*(($AN1607-1)*3+$AO1607)-ROW())/12+5),AQ1607)</f>
        <v>0</v>
      </c>
      <c r="AS1607" s="476">
        <f ca="1">IF($AP1607=1,IF(INDIRECT(ADDRESS(($AN1607-1)*3+$AO1607+5,$AP1607+20))="",0,INDIRECT(ADDRESS(($AN1607-1)*3+$AO1607+5,$AP1607+20))),IF(INDIRECT(ADDRESS(($AN1607-1)*3+$AO1607+5,$AP1607+20))="",0,IF(COUNTIF(INDIRECT(ADDRESS(($AN1607-1)*36+($AO1607-1)*12+6,COLUMN())):INDIRECT(ADDRESS(($AN1607-1)*36+($AO1607-1)*12+$AP1607+4,COLUMN())),INDIRECT(ADDRESS(($AN1607-1)*3+$AO1607+5,$AP1607+20)))&gt;=1,0,INDIRECT(ADDRESS(($AN1607-1)*3+$AO1607+5,$AP1607+20)))))</f>
        <v>0</v>
      </c>
      <c r="AT1607" s="468">
        <f ca="1">COUNTIF(INDIRECT("U"&amp;(ROW()+12*(($AN1607-1)*3+$AO1607)-ROW())/12+5):INDIRECT("AF"&amp;(ROW()+12*(($AN1607-1)*3+$AO1607)-ROW())/12+5),AS1607)</f>
        <v>0</v>
      </c>
      <c r="AU1607" s="468">
        <f ca="1">IF(AND(AQ1607+AS1607&gt;0,AR1607+AT1607&gt;0),COUNTIF(AU$6:AU1606,"&gt;0")+1,0)</f>
        <v>0</v>
      </c>
    </row>
    <row r="1608" spans="40:47" x14ac:dyDescent="0.15">
      <c r="AN1608" s="468">
        <v>45</v>
      </c>
      <c r="AO1608" s="468">
        <v>2</v>
      </c>
      <c r="AP1608" s="468">
        <v>7</v>
      </c>
      <c r="AQ1608" s="476">
        <f ca="1">IF($AP1608=1,IF(INDIRECT(ADDRESS(($AN1608-1)*3+$AO1608+5,$AP1608+7))="",0,INDIRECT(ADDRESS(($AN1608-1)*3+$AO1608+5,$AP1608+7))),IF(INDIRECT(ADDRESS(($AN1608-1)*3+$AO1608+5,$AP1608+7))="",0,IF(COUNTIF(INDIRECT(ADDRESS(($AN1608-1)*36+($AO1608-1)*12+6,COLUMN())):INDIRECT(ADDRESS(($AN1608-1)*36+($AO1608-1)*12+$AP1608+4,COLUMN())),INDIRECT(ADDRESS(($AN1608-1)*3+$AO1608+5,$AP1608+7)))&gt;=1,0,INDIRECT(ADDRESS(($AN1608-1)*3+$AO1608+5,$AP1608+7)))))</f>
        <v>0</v>
      </c>
      <c r="AR1608" s="468">
        <f ca="1">COUNTIF(INDIRECT("H"&amp;(ROW()+12*(($AN1608-1)*3+$AO1608)-ROW())/12+5):INDIRECT("S"&amp;(ROW()+12*(($AN1608-1)*3+$AO1608)-ROW())/12+5),AQ1608)</f>
        <v>0</v>
      </c>
      <c r="AS1608" s="476">
        <f ca="1">IF($AP1608=1,IF(INDIRECT(ADDRESS(($AN1608-1)*3+$AO1608+5,$AP1608+20))="",0,INDIRECT(ADDRESS(($AN1608-1)*3+$AO1608+5,$AP1608+20))),IF(INDIRECT(ADDRESS(($AN1608-1)*3+$AO1608+5,$AP1608+20))="",0,IF(COUNTIF(INDIRECT(ADDRESS(($AN1608-1)*36+($AO1608-1)*12+6,COLUMN())):INDIRECT(ADDRESS(($AN1608-1)*36+($AO1608-1)*12+$AP1608+4,COLUMN())),INDIRECT(ADDRESS(($AN1608-1)*3+$AO1608+5,$AP1608+20)))&gt;=1,0,INDIRECT(ADDRESS(($AN1608-1)*3+$AO1608+5,$AP1608+20)))))</f>
        <v>0</v>
      </c>
      <c r="AT1608" s="468">
        <f ca="1">COUNTIF(INDIRECT("U"&amp;(ROW()+12*(($AN1608-1)*3+$AO1608)-ROW())/12+5):INDIRECT("AF"&amp;(ROW()+12*(($AN1608-1)*3+$AO1608)-ROW())/12+5),AS1608)</f>
        <v>0</v>
      </c>
      <c r="AU1608" s="468">
        <f ca="1">IF(AND(AQ1608+AS1608&gt;0,AR1608+AT1608&gt;0),COUNTIF(AU$6:AU1607,"&gt;0")+1,0)</f>
        <v>0</v>
      </c>
    </row>
    <row r="1609" spans="40:47" x14ac:dyDescent="0.15">
      <c r="AN1609" s="468">
        <v>45</v>
      </c>
      <c r="AO1609" s="468">
        <v>2</v>
      </c>
      <c r="AP1609" s="468">
        <v>8</v>
      </c>
      <c r="AQ1609" s="476">
        <f ca="1">IF($AP1609=1,IF(INDIRECT(ADDRESS(($AN1609-1)*3+$AO1609+5,$AP1609+7))="",0,INDIRECT(ADDRESS(($AN1609-1)*3+$AO1609+5,$AP1609+7))),IF(INDIRECT(ADDRESS(($AN1609-1)*3+$AO1609+5,$AP1609+7))="",0,IF(COUNTIF(INDIRECT(ADDRESS(($AN1609-1)*36+($AO1609-1)*12+6,COLUMN())):INDIRECT(ADDRESS(($AN1609-1)*36+($AO1609-1)*12+$AP1609+4,COLUMN())),INDIRECT(ADDRESS(($AN1609-1)*3+$AO1609+5,$AP1609+7)))&gt;=1,0,INDIRECT(ADDRESS(($AN1609-1)*3+$AO1609+5,$AP1609+7)))))</f>
        <v>0</v>
      </c>
      <c r="AR1609" s="468">
        <f ca="1">COUNTIF(INDIRECT("H"&amp;(ROW()+12*(($AN1609-1)*3+$AO1609)-ROW())/12+5):INDIRECT("S"&amp;(ROW()+12*(($AN1609-1)*3+$AO1609)-ROW())/12+5),AQ1609)</f>
        <v>0</v>
      </c>
      <c r="AS1609" s="476">
        <f ca="1">IF($AP1609=1,IF(INDIRECT(ADDRESS(($AN1609-1)*3+$AO1609+5,$AP1609+20))="",0,INDIRECT(ADDRESS(($AN1609-1)*3+$AO1609+5,$AP1609+20))),IF(INDIRECT(ADDRESS(($AN1609-1)*3+$AO1609+5,$AP1609+20))="",0,IF(COUNTIF(INDIRECT(ADDRESS(($AN1609-1)*36+($AO1609-1)*12+6,COLUMN())):INDIRECT(ADDRESS(($AN1609-1)*36+($AO1609-1)*12+$AP1609+4,COLUMN())),INDIRECT(ADDRESS(($AN1609-1)*3+$AO1609+5,$AP1609+20)))&gt;=1,0,INDIRECT(ADDRESS(($AN1609-1)*3+$AO1609+5,$AP1609+20)))))</f>
        <v>0</v>
      </c>
      <c r="AT1609" s="468">
        <f ca="1">COUNTIF(INDIRECT("U"&amp;(ROW()+12*(($AN1609-1)*3+$AO1609)-ROW())/12+5):INDIRECT("AF"&amp;(ROW()+12*(($AN1609-1)*3+$AO1609)-ROW())/12+5),AS1609)</f>
        <v>0</v>
      </c>
      <c r="AU1609" s="468">
        <f ca="1">IF(AND(AQ1609+AS1609&gt;0,AR1609+AT1609&gt;0),COUNTIF(AU$6:AU1608,"&gt;0")+1,0)</f>
        <v>0</v>
      </c>
    </row>
    <row r="1610" spans="40:47" x14ac:dyDescent="0.15">
      <c r="AN1610" s="468">
        <v>45</v>
      </c>
      <c r="AO1610" s="468">
        <v>2</v>
      </c>
      <c r="AP1610" s="468">
        <v>9</v>
      </c>
      <c r="AQ1610" s="476">
        <f ca="1">IF($AP1610=1,IF(INDIRECT(ADDRESS(($AN1610-1)*3+$AO1610+5,$AP1610+7))="",0,INDIRECT(ADDRESS(($AN1610-1)*3+$AO1610+5,$AP1610+7))),IF(INDIRECT(ADDRESS(($AN1610-1)*3+$AO1610+5,$AP1610+7))="",0,IF(COUNTIF(INDIRECT(ADDRESS(($AN1610-1)*36+($AO1610-1)*12+6,COLUMN())):INDIRECT(ADDRESS(($AN1610-1)*36+($AO1610-1)*12+$AP1610+4,COLUMN())),INDIRECT(ADDRESS(($AN1610-1)*3+$AO1610+5,$AP1610+7)))&gt;=1,0,INDIRECT(ADDRESS(($AN1610-1)*3+$AO1610+5,$AP1610+7)))))</f>
        <v>0</v>
      </c>
      <c r="AR1610" s="468">
        <f ca="1">COUNTIF(INDIRECT("H"&amp;(ROW()+12*(($AN1610-1)*3+$AO1610)-ROW())/12+5):INDIRECT("S"&amp;(ROW()+12*(($AN1610-1)*3+$AO1610)-ROW())/12+5),AQ1610)</f>
        <v>0</v>
      </c>
      <c r="AS1610" s="476">
        <f ca="1">IF($AP1610=1,IF(INDIRECT(ADDRESS(($AN1610-1)*3+$AO1610+5,$AP1610+20))="",0,INDIRECT(ADDRESS(($AN1610-1)*3+$AO1610+5,$AP1610+20))),IF(INDIRECT(ADDRESS(($AN1610-1)*3+$AO1610+5,$AP1610+20))="",0,IF(COUNTIF(INDIRECT(ADDRESS(($AN1610-1)*36+($AO1610-1)*12+6,COLUMN())):INDIRECT(ADDRESS(($AN1610-1)*36+($AO1610-1)*12+$AP1610+4,COLUMN())),INDIRECT(ADDRESS(($AN1610-1)*3+$AO1610+5,$AP1610+20)))&gt;=1,0,INDIRECT(ADDRESS(($AN1610-1)*3+$AO1610+5,$AP1610+20)))))</f>
        <v>0</v>
      </c>
      <c r="AT1610" s="468">
        <f ca="1">COUNTIF(INDIRECT("U"&amp;(ROW()+12*(($AN1610-1)*3+$AO1610)-ROW())/12+5):INDIRECT("AF"&amp;(ROW()+12*(($AN1610-1)*3+$AO1610)-ROW())/12+5),AS1610)</f>
        <v>0</v>
      </c>
      <c r="AU1610" s="468">
        <f ca="1">IF(AND(AQ1610+AS1610&gt;0,AR1610+AT1610&gt;0),COUNTIF(AU$6:AU1609,"&gt;0")+1,0)</f>
        <v>0</v>
      </c>
    </row>
    <row r="1611" spans="40:47" x14ac:dyDescent="0.15">
      <c r="AN1611" s="468">
        <v>45</v>
      </c>
      <c r="AO1611" s="468">
        <v>2</v>
      </c>
      <c r="AP1611" s="468">
        <v>10</v>
      </c>
      <c r="AQ1611" s="476">
        <f ca="1">IF($AP1611=1,IF(INDIRECT(ADDRESS(($AN1611-1)*3+$AO1611+5,$AP1611+7))="",0,INDIRECT(ADDRESS(($AN1611-1)*3+$AO1611+5,$AP1611+7))),IF(INDIRECT(ADDRESS(($AN1611-1)*3+$AO1611+5,$AP1611+7))="",0,IF(COUNTIF(INDIRECT(ADDRESS(($AN1611-1)*36+($AO1611-1)*12+6,COLUMN())):INDIRECT(ADDRESS(($AN1611-1)*36+($AO1611-1)*12+$AP1611+4,COLUMN())),INDIRECT(ADDRESS(($AN1611-1)*3+$AO1611+5,$AP1611+7)))&gt;=1,0,INDIRECT(ADDRESS(($AN1611-1)*3+$AO1611+5,$AP1611+7)))))</f>
        <v>0</v>
      </c>
      <c r="AR1611" s="468">
        <f ca="1">COUNTIF(INDIRECT("H"&amp;(ROW()+12*(($AN1611-1)*3+$AO1611)-ROW())/12+5):INDIRECT("S"&amp;(ROW()+12*(($AN1611-1)*3+$AO1611)-ROW())/12+5),AQ1611)</f>
        <v>0</v>
      </c>
      <c r="AS1611" s="476">
        <f ca="1">IF($AP1611=1,IF(INDIRECT(ADDRESS(($AN1611-1)*3+$AO1611+5,$AP1611+20))="",0,INDIRECT(ADDRESS(($AN1611-1)*3+$AO1611+5,$AP1611+20))),IF(INDIRECT(ADDRESS(($AN1611-1)*3+$AO1611+5,$AP1611+20))="",0,IF(COUNTIF(INDIRECT(ADDRESS(($AN1611-1)*36+($AO1611-1)*12+6,COLUMN())):INDIRECT(ADDRESS(($AN1611-1)*36+($AO1611-1)*12+$AP1611+4,COLUMN())),INDIRECT(ADDRESS(($AN1611-1)*3+$AO1611+5,$AP1611+20)))&gt;=1,0,INDIRECT(ADDRESS(($AN1611-1)*3+$AO1611+5,$AP1611+20)))))</f>
        <v>0</v>
      </c>
      <c r="AT1611" s="468">
        <f ca="1">COUNTIF(INDIRECT("U"&amp;(ROW()+12*(($AN1611-1)*3+$AO1611)-ROW())/12+5):INDIRECT("AF"&amp;(ROW()+12*(($AN1611-1)*3+$AO1611)-ROW())/12+5),AS1611)</f>
        <v>0</v>
      </c>
      <c r="AU1611" s="468">
        <f ca="1">IF(AND(AQ1611+AS1611&gt;0,AR1611+AT1611&gt;0),COUNTIF(AU$6:AU1610,"&gt;0")+1,0)</f>
        <v>0</v>
      </c>
    </row>
    <row r="1612" spans="40:47" x14ac:dyDescent="0.15">
      <c r="AN1612" s="468">
        <v>45</v>
      </c>
      <c r="AO1612" s="468">
        <v>2</v>
      </c>
      <c r="AP1612" s="468">
        <v>11</v>
      </c>
      <c r="AQ1612" s="476">
        <f ca="1">IF($AP1612=1,IF(INDIRECT(ADDRESS(($AN1612-1)*3+$AO1612+5,$AP1612+7))="",0,INDIRECT(ADDRESS(($AN1612-1)*3+$AO1612+5,$AP1612+7))),IF(INDIRECT(ADDRESS(($AN1612-1)*3+$AO1612+5,$AP1612+7))="",0,IF(COUNTIF(INDIRECT(ADDRESS(($AN1612-1)*36+($AO1612-1)*12+6,COLUMN())):INDIRECT(ADDRESS(($AN1612-1)*36+($AO1612-1)*12+$AP1612+4,COLUMN())),INDIRECT(ADDRESS(($AN1612-1)*3+$AO1612+5,$AP1612+7)))&gt;=1,0,INDIRECT(ADDRESS(($AN1612-1)*3+$AO1612+5,$AP1612+7)))))</f>
        <v>0</v>
      </c>
      <c r="AR1612" s="468">
        <f ca="1">COUNTIF(INDIRECT("H"&amp;(ROW()+12*(($AN1612-1)*3+$AO1612)-ROW())/12+5):INDIRECT("S"&amp;(ROW()+12*(($AN1612-1)*3+$AO1612)-ROW())/12+5),AQ1612)</f>
        <v>0</v>
      </c>
      <c r="AS1612" s="476">
        <f ca="1">IF($AP1612=1,IF(INDIRECT(ADDRESS(($AN1612-1)*3+$AO1612+5,$AP1612+20))="",0,INDIRECT(ADDRESS(($AN1612-1)*3+$AO1612+5,$AP1612+20))),IF(INDIRECT(ADDRESS(($AN1612-1)*3+$AO1612+5,$AP1612+20))="",0,IF(COUNTIF(INDIRECT(ADDRESS(($AN1612-1)*36+($AO1612-1)*12+6,COLUMN())):INDIRECT(ADDRESS(($AN1612-1)*36+($AO1612-1)*12+$AP1612+4,COLUMN())),INDIRECT(ADDRESS(($AN1612-1)*3+$AO1612+5,$AP1612+20)))&gt;=1,0,INDIRECT(ADDRESS(($AN1612-1)*3+$AO1612+5,$AP1612+20)))))</f>
        <v>0</v>
      </c>
      <c r="AT1612" s="468">
        <f ca="1">COUNTIF(INDIRECT("U"&amp;(ROW()+12*(($AN1612-1)*3+$AO1612)-ROW())/12+5):INDIRECT("AF"&amp;(ROW()+12*(($AN1612-1)*3+$AO1612)-ROW())/12+5),AS1612)</f>
        <v>0</v>
      </c>
      <c r="AU1612" s="468">
        <f ca="1">IF(AND(AQ1612+AS1612&gt;0,AR1612+AT1612&gt;0),COUNTIF(AU$6:AU1611,"&gt;0")+1,0)</f>
        <v>0</v>
      </c>
    </row>
    <row r="1613" spans="40:47" x14ac:dyDescent="0.15">
      <c r="AN1613" s="468">
        <v>45</v>
      </c>
      <c r="AO1613" s="468">
        <v>2</v>
      </c>
      <c r="AP1613" s="468">
        <v>12</v>
      </c>
      <c r="AQ1613" s="476">
        <f ca="1">IF($AP1613=1,IF(INDIRECT(ADDRESS(($AN1613-1)*3+$AO1613+5,$AP1613+7))="",0,INDIRECT(ADDRESS(($AN1613-1)*3+$AO1613+5,$AP1613+7))),IF(INDIRECT(ADDRESS(($AN1613-1)*3+$AO1613+5,$AP1613+7))="",0,IF(COUNTIF(INDIRECT(ADDRESS(($AN1613-1)*36+($AO1613-1)*12+6,COLUMN())):INDIRECT(ADDRESS(($AN1613-1)*36+($AO1613-1)*12+$AP1613+4,COLUMN())),INDIRECT(ADDRESS(($AN1613-1)*3+$AO1613+5,$AP1613+7)))&gt;=1,0,INDIRECT(ADDRESS(($AN1613-1)*3+$AO1613+5,$AP1613+7)))))</f>
        <v>0</v>
      </c>
      <c r="AR1613" s="468">
        <f ca="1">COUNTIF(INDIRECT("H"&amp;(ROW()+12*(($AN1613-1)*3+$AO1613)-ROW())/12+5):INDIRECT("S"&amp;(ROW()+12*(($AN1613-1)*3+$AO1613)-ROW())/12+5),AQ1613)</f>
        <v>0</v>
      </c>
      <c r="AS1613" s="476">
        <f ca="1">IF($AP1613=1,IF(INDIRECT(ADDRESS(($AN1613-1)*3+$AO1613+5,$AP1613+20))="",0,INDIRECT(ADDRESS(($AN1613-1)*3+$AO1613+5,$AP1613+20))),IF(INDIRECT(ADDRESS(($AN1613-1)*3+$AO1613+5,$AP1613+20))="",0,IF(COUNTIF(INDIRECT(ADDRESS(($AN1613-1)*36+($AO1613-1)*12+6,COLUMN())):INDIRECT(ADDRESS(($AN1613-1)*36+($AO1613-1)*12+$AP1613+4,COLUMN())),INDIRECT(ADDRESS(($AN1613-1)*3+$AO1613+5,$AP1613+20)))&gt;=1,0,INDIRECT(ADDRESS(($AN1613-1)*3+$AO1613+5,$AP1613+20)))))</f>
        <v>0</v>
      </c>
      <c r="AT1613" s="468">
        <f ca="1">COUNTIF(INDIRECT("U"&amp;(ROW()+12*(($AN1613-1)*3+$AO1613)-ROW())/12+5):INDIRECT("AF"&amp;(ROW()+12*(($AN1613-1)*3+$AO1613)-ROW())/12+5),AS1613)</f>
        <v>0</v>
      </c>
      <c r="AU1613" s="468">
        <f ca="1">IF(AND(AQ1613+AS1613&gt;0,AR1613+AT1613&gt;0),COUNTIF(AU$6:AU1612,"&gt;0")+1,0)</f>
        <v>0</v>
      </c>
    </row>
    <row r="1614" spans="40:47" x14ac:dyDescent="0.15">
      <c r="AN1614" s="468">
        <v>45</v>
      </c>
      <c r="AO1614" s="468">
        <v>3</v>
      </c>
      <c r="AP1614" s="468">
        <v>1</v>
      </c>
      <c r="AQ1614" s="476">
        <f ca="1">IF($AP1614=1,IF(INDIRECT(ADDRESS(($AN1614-1)*3+$AO1614+5,$AP1614+7))="",0,INDIRECT(ADDRESS(($AN1614-1)*3+$AO1614+5,$AP1614+7))),IF(INDIRECT(ADDRESS(($AN1614-1)*3+$AO1614+5,$AP1614+7))="",0,IF(COUNTIF(INDIRECT(ADDRESS(($AN1614-1)*36+($AO1614-1)*12+6,COLUMN())):INDIRECT(ADDRESS(($AN1614-1)*36+($AO1614-1)*12+$AP1614+4,COLUMN())),INDIRECT(ADDRESS(($AN1614-1)*3+$AO1614+5,$AP1614+7)))&gt;=1,0,INDIRECT(ADDRESS(($AN1614-1)*3+$AO1614+5,$AP1614+7)))))</f>
        <v>0</v>
      </c>
      <c r="AR1614" s="468">
        <f ca="1">COUNTIF(INDIRECT("H"&amp;(ROW()+12*(($AN1614-1)*3+$AO1614)-ROW())/12+5):INDIRECT("S"&amp;(ROW()+12*(($AN1614-1)*3+$AO1614)-ROW())/12+5),AQ1614)</f>
        <v>0</v>
      </c>
      <c r="AS1614" s="476">
        <f ca="1">IF($AP1614=1,IF(INDIRECT(ADDRESS(($AN1614-1)*3+$AO1614+5,$AP1614+20))="",0,INDIRECT(ADDRESS(($AN1614-1)*3+$AO1614+5,$AP1614+20))),IF(INDIRECT(ADDRESS(($AN1614-1)*3+$AO1614+5,$AP1614+20))="",0,IF(COUNTIF(INDIRECT(ADDRESS(($AN1614-1)*36+($AO1614-1)*12+6,COLUMN())):INDIRECT(ADDRESS(($AN1614-1)*36+($AO1614-1)*12+$AP1614+4,COLUMN())),INDIRECT(ADDRESS(($AN1614-1)*3+$AO1614+5,$AP1614+20)))&gt;=1,0,INDIRECT(ADDRESS(($AN1614-1)*3+$AO1614+5,$AP1614+20)))))</f>
        <v>0</v>
      </c>
      <c r="AT1614" s="468">
        <f ca="1">COUNTIF(INDIRECT("U"&amp;(ROW()+12*(($AN1614-1)*3+$AO1614)-ROW())/12+5):INDIRECT("AF"&amp;(ROW()+12*(($AN1614-1)*3+$AO1614)-ROW())/12+5),AS1614)</f>
        <v>0</v>
      </c>
      <c r="AU1614" s="468">
        <f ca="1">IF(AND(AQ1614+AS1614&gt;0,AR1614+AT1614&gt;0),COUNTIF(AU$6:AU1613,"&gt;0")+1,0)</f>
        <v>0</v>
      </c>
    </row>
    <row r="1615" spans="40:47" x14ac:dyDescent="0.15">
      <c r="AN1615" s="468">
        <v>45</v>
      </c>
      <c r="AO1615" s="468">
        <v>3</v>
      </c>
      <c r="AP1615" s="468">
        <v>2</v>
      </c>
      <c r="AQ1615" s="476">
        <f ca="1">IF($AP1615=1,IF(INDIRECT(ADDRESS(($AN1615-1)*3+$AO1615+5,$AP1615+7))="",0,INDIRECT(ADDRESS(($AN1615-1)*3+$AO1615+5,$AP1615+7))),IF(INDIRECT(ADDRESS(($AN1615-1)*3+$AO1615+5,$AP1615+7))="",0,IF(COUNTIF(INDIRECT(ADDRESS(($AN1615-1)*36+($AO1615-1)*12+6,COLUMN())):INDIRECT(ADDRESS(($AN1615-1)*36+($AO1615-1)*12+$AP1615+4,COLUMN())),INDIRECT(ADDRESS(($AN1615-1)*3+$AO1615+5,$AP1615+7)))&gt;=1,0,INDIRECT(ADDRESS(($AN1615-1)*3+$AO1615+5,$AP1615+7)))))</f>
        <v>0</v>
      </c>
      <c r="AR1615" s="468">
        <f ca="1">COUNTIF(INDIRECT("H"&amp;(ROW()+12*(($AN1615-1)*3+$AO1615)-ROW())/12+5):INDIRECT("S"&amp;(ROW()+12*(($AN1615-1)*3+$AO1615)-ROW())/12+5),AQ1615)</f>
        <v>0</v>
      </c>
      <c r="AS1615" s="476">
        <f ca="1">IF($AP1615=1,IF(INDIRECT(ADDRESS(($AN1615-1)*3+$AO1615+5,$AP1615+20))="",0,INDIRECT(ADDRESS(($AN1615-1)*3+$AO1615+5,$AP1615+20))),IF(INDIRECT(ADDRESS(($AN1615-1)*3+$AO1615+5,$AP1615+20))="",0,IF(COUNTIF(INDIRECT(ADDRESS(($AN1615-1)*36+($AO1615-1)*12+6,COLUMN())):INDIRECT(ADDRESS(($AN1615-1)*36+($AO1615-1)*12+$AP1615+4,COLUMN())),INDIRECT(ADDRESS(($AN1615-1)*3+$AO1615+5,$AP1615+20)))&gt;=1,0,INDIRECT(ADDRESS(($AN1615-1)*3+$AO1615+5,$AP1615+20)))))</f>
        <v>0</v>
      </c>
      <c r="AT1615" s="468">
        <f ca="1">COUNTIF(INDIRECT("U"&amp;(ROW()+12*(($AN1615-1)*3+$AO1615)-ROW())/12+5):INDIRECT("AF"&amp;(ROW()+12*(($AN1615-1)*3+$AO1615)-ROW())/12+5),AS1615)</f>
        <v>0</v>
      </c>
      <c r="AU1615" s="468">
        <f ca="1">IF(AND(AQ1615+AS1615&gt;0,AR1615+AT1615&gt;0),COUNTIF(AU$6:AU1614,"&gt;0")+1,0)</f>
        <v>0</v>
      </c>
    </row>
    <row r="1616" spans="40:47" x14ac:dyDescent="0.15">
      <c r="AN1616" s="468">
        <v>45</v>
      </c>
      <c r="AO1616" s="468">
        <v>3</v>
      </c>
      <c r="AP1616" s="468">
        <v>3</v>
      </c>
      <c r="AQ1616" s="476">
        <f ca="1">IF($AP1616=1,IF(INDIRECT(ADDRESS(($AN1616-1)*3+$AO1616+5,$AP1616+7))="",0,INDIRECT(ADDRESS(($AN1616-1)*3+$AO1616+5,$AP1616+7))),IF(INDIRECT(ADDRESS(($AN1616-1)*3+$AO1616+5,$AP1616+7))="",0,IF(COUNTIF(INDIRECT(ADDRESS(($AN1616-1)*36+($AO1616-1)*12+6,COLUMN())):INDIRECT(ADDRESS(($AN1616-1)*36+($AO1616-1)*12+$AP1616+4,COLUMN())),INDIRECT(ADDRESS(($AN1616-1)*3+$AO1616+5,$AP1616+7)))&gt;=1,0,INDIRECT(ADDRESS(($AN1616-1)*3+$AO1616+5,$AP1616+7)))))</f>
        <v>0</v>
      </c>
      <c r="AR1616" s="468">
        <f ca="1">COUNTIF(INDIRECT("H"&amp;(ROW()+12*(($AN1616-1)*3+$AO1616)-ROW())/12+5):INDIRECT("S"&amp;(ROW()+12*(($AN1616-1)*3+$AO1616)-ROW())/12+5),AQ1616)</f>
        <v>0</v>
      </c>
      <c r="AS1616" s="476">
        <f ca="1">IF($AP1616=1,IF(INDIRECT(ADDRESS(($AN1616-1)*3+$AO1616+5,$AP1616+20))="",0,INDIRECT(ADDRESS(($AN1616-1)*3+$AO1616+5,$AP1616+20))),IF(INDIRECT(ADDRESS(($AN1616-1)*3+$AO1616+5,$AP1616+20))="",0,IF(COUNTIF(INDIRECT(ADDRESS(($AN1616-1)*36+($AO1616-1)*12+6,COLUMN())):INDIRECT(ADDRESS(($AN1616-1)*36+($AO1616-1)*12+$AP1616+4,COLUMN())),INDIRECT(ADDRESS(($AN1616-1)*3+$AO1616+5,$AP1616+20)))&gt;=1,0,INDIRECT(ADDRESS(($AN1616-1)*3+$AO1616+5,$AP1616+20)))))</f>
        <v>0</v>
      </c>
      <c r="AT1616" s="468">
        <f ca="1">COUNTIF(INDIRECT("U"&amp;(ROW()+12*(($AN1616-1)*3+$AO1616)-ROW())/12+5):INDIRECT("AF"&amp;(ROW()+12*(($AN1616-1)*3+$AO1616)-ROW())/12+5),AS1616)</f>
        <v>0</v>
      </c>
      <c r="AU1616" s="468">
        <f ca="1">IF(AND(AQ1616+AS1616&gt;0,AR1616+AT1616&gt;0),COUNTIF(AU$6:AU1615,"&gt;0")+1,0)</f>
        <v>0</v>
      </c>
    </row>
    <row r="1617" spans="40:47" x14ac:dyDescent="0.15">
      <c r="AN1617" s="468">
        <v>45</v>
      </c>
      <c r="AO1617" s="468">
        <v>3</v>
      </c>
      <c r="AP1617" s="468">
        <v>4</v>
      </c>
      <c r="AQ1617" s="476">
        <f ca="1">IF($AP1617=1,IF(INDIRECT(ADDRESS(($AN1617-1)*3+$AO1617+5,$AP1617+7))="",0,INDIRECT(ADDRESS(($AN1617-1)*3+$AO1617+5,$AP1617+7))),IF(INDIRECT(ADDRESS(($AN1617-1)*3+$AO1617+5,$AP1617+7))="",0,IF(COUNTIF(INDIRECT(ADDRESS(($AN1617-1)*36+($AO1617-1)*12+6,COLUMN())):INDIRECT(ADDRESS(($AN1617-1)*36+($AO1617-1)*12+$AP1617+4,COLUMN())),INDIRECT(ADDRESS(($AN1617-1)*3+$AO1617+5,$AP1617+7)))&gt;=1,0,INDIRECT(ADDRESS(($AN1617-1)*3+$AO1617+5,$AP1617+7)))))</f>
        <v>0</v>
      </c>
      <c r="AR1617" s="468">
        <f ca="1">COUNTIF(INDIRECT("H"&amp;(ROW()+12*(($AN1617-1)*3+$AO1617)-ROW())/12+5):INDIRECT("S"&amp;(ROW()+12*(($AN1617-1)*3+$AO1617)-ROW())/12+5),AQ1617)</f>
        <v>0</v>
      </c>
      <c r="AS1617" s="476">
        <f ca="1">IF($AP1617=1,IF(INDIRECT(ADDRESS(($AN1617-1)*3+$AO1617+5,$AP1617+20))="",0,INDIRECT(ADDRESS(($AN1617-1)*3+$AO1617+5,$AP1617+20))),IF(INDIRECT(ADDRESS(($AN1617-1)*3+$AO1617+5,$AP1617+20))="",0,IF(COUNTIF(INDIRECT(ADDRESS(($AN1617-1)*36+($AO1617-1)*12+6,COLUMN())):INDIRECT(ADDRESS(($AN1617-1)*36+($AO1617-1)*12+$AP1617+4,COLUMN())),INDIRECT(ADDRESS(($AN1617-1)*3+$AO1617+5,$AP1617+20)))&gt;=1,0,INDIRECT(ADDRESS(($AN1617-1)*3+$AO1617+5,$AP1617+20)))))</f>
        <v>0</v>
      </c>
      <c r="AT1617" s="468">
        <f ca="1">COUNTIF(INDIRECT("U"&amp;(ROW()+12*(($AN1617-1)*3+$AO1617)-ROW())/12+5):INDIRECT("AF"&amp;(ROW()+12*(($AN1617-1)*3+$AO1617)-ROW())/12+5),AS1617)</f>
        <v>0</v>
      </c>
      <c r="AU1617" s="468">
        <f ca="1">IF(AND(AQ1617+AS1617&gt;0,AR1617+AT1617&gt;0),COUNTIF(AU$6:AU1616,"&gt;0")+1,0)</f>
        <v>0</v>
      </c>
    </row>
    <row r="1618" spans="40:47" x14ac:dyDescent="0.15">
      <c r="AN1618" s="468">
        <v>45</v>
      </c>
      <c r="AO1618" s="468">
        <v>3</v>
      </c>
      <c r="AP1618" s="468">
        <v>5</v>
      </c>
      <c r="AQ1618" s="476">
        <f ca="1">IF($AP1618=1,IF(INDIRECT(ADDRESS(($AN1618-1)*3+$AO1618+5,$AP1618+7))="",0,INDIRECT(ADDRESS(($AN1618-1)*3+$AO1618+5,$AP1618+7))),IF(INDIRECT(ADDRESS(($AN1618-1)*3+$AO1618+5,$AP1618+7))="",0,IF(COUNTIF(INDIRECT(ADDRESS(($AN1618-1)*36+($AO1618-1)*12+6,COLUMN())):INDIRECT(ADDRESS(($AN1618-1)*36+($AO1618-1)*12+$AP1618+4,COLUMN())),INDIRECT(ADDRESS(($AN1618-1)*3+$AO1618+5,$AP1618+7)))&gt;=1,0,INDIRECT(ADDRESS(($AN1618-1)*3+$AO1618+5,$AP1618+7)))))</f>
        <v>0</v>
      </c>
      <c r="AR1618" s="468">
        <f ca="1">COUNTIF(INDIRECT("H"&amp;(ROW()+12*(($AN1618-1)*3+$AO1618)-ROW())/12+5):INDIRECT("S"&amp;(ROW()+12*(($AN1618-1)*3+$AO1618)-ROW())/12+5),AQ1618)</f>
        <v>0</v>
      </c>
      <c r="AS1618" s="476">
        <f ca="1">IF($AP1618=1,IF(INDIRECT(ADDRESS(($AN1618-1)*3+$AO1618+5,$AP1618+20))="",0,INDIRECT(ADDRESS(($AN1618-1)*3+$AO1618+5,$AP1618+20))),IF(INDIRECT(ADDRESS(($AN1618-1)*3+$AO1618+5,$AP1618+20))="",0,IF(COUNTIF(INDIRECT(ADDRESS(($AN1618-1)*36+($AO1618-1)*12+6,COLUMN())):INDIRECT(ADDRESS(($AN1618-1)*36+($AO1618-1)*12+$AP1618+4,COLUMN())),INDIRECT(ADDRESS(($AN1618-1)*3+$AO1618+5,$AP1618+20)))&gt;=1,0,INDIRECT(ADDRESS(($AN1618-1)*3+$AO1618+5,$AP1618+20)))))</f>
        <v>0</v>
      </c>
      <c r="AT1618" s="468">
        <f ca="1">COUNTIF(INDIRECT("U"&amp;(ROW()+12*(($AN1618-1)*3+$AO1618)-ROW())/12+5):INDIRECT("AF"&amp;(ROW()+12*(($AN1618-1)*3+$AO1618)-ROW())/12+5),AS1618)</f>
        <v>0</v>
      </c>
      <c r="AU1618" s="468">
        <f ca="1">IF(AND(AQ1618+AS1618&gt;0,AR1618+AT1618&gt;0),COUNTIF(AU$6:AU1617,"&gt;0")+1,0)</f>
        <v>0</v>
      </c>
    </row>
    <row r="1619" spans="40:47" x14ac:dyDescent="0.15">
      <c r="AN1619" s="468">
        <v>45</v>
      </c>
      <c r="AO1619" s="468">
        <v>3</v>
      </c>
      <c r="AP1619" s="468">
        <v>6</v>
      </c>
      <c r="AQ1619" s="476">
        <f ca="1">IF($AP1619=1,IF(INDIRECT(ADDRESS(($AN1619-1)*3+$AO1619+5,$AP1619+7))="",0,INDIRECT(ADDRESS(($AN1619-1)*3+$AO1619+5,$AP1619+7))),IF(INDIRECT(ADDRESS(($AN1619-1)*3+$AO1619+5,$AP1619+7))="",0,IF(COUNTIF(INDIRECT(ADDRESS(($AN1619-1)*36+($AO1619-1)*12+6,COLUMN())):INDIRECT(ADDRESS(($AN1619-1)*36+($AO1619-1)*12+$AP1619+4,COLUMN())),INDIRECT(ADDRESS(($AN1619-1)*3+$AO1619+5,$AP1619+7)))&gt;=1,0,INDIRECT(ADDRESS(($AN1619-1)*3+$AO1619+5,$AP1619+7)))))</f>
        <v>0</v>
      </c>
      <c r="AR1619" s="468">
        <f ca="1">COUNTIF(INDIRECT("H"&amp;(ROW()+12*(($AN1619-1)*3+$AO1619)-ROW())/12+5):INDIRECT("S"&amp;(ROW()+12*(($AN1619-1)*3+$AO1619)-ROW())/12+5),AQ1619)</f>
        <v>0</v>
      </c>
      <c r="AS1619" s="476">
        <f ca="1">IF($AP1619=1,IF(INDIRECT(ADDRESS(($AN1619-1)*3+$AO1619+5,$AP1619+20))="",0,INDIRECT(ADDRESS(($AN1619-1)*3+$AO1619+5,$AP1619+20))),IF(INDIRECT(ADDRESS(($AN1619-1)*3+$AO1619+5,$AP1619+20))="",0,IF(COUNTIF(INDIRECT(ADDRESS(($AN1619-1)*36+($AO1619-1)*12+6,COLUMN())):INDIRECT(ADDRESS(($AN1619-1)*36+($AO1619-1)*12+$AP1619+4,COLUMN())),INDIRECT(ADDRESS(($AN1619-1)*3+$AO1619+5,$AP1619+20)))&gt;=1,0,INDIRECT(ADDRESS(($AN1619-1)*3+$AO1619+5,$AP1619+20)))))</f>
        <v>0</v>
      </c>
      <c r="AT1619" s="468">
        <f ca="1">COUNTIF(INDIRECT("U"&amp;(ROW()+12*(($AN1619-1)*3+$AO1619)-ROW())/12+5):INDIRECT("AF"&amp;(ROW()+12*(($AN1619-1)*3+$AO1619)-ROW())/12+5),AS1619)</f>
        <v>0</v>
      </c>
      <c r="AU1619" s="468">
        <f ca="1">IF(AND(AQ1619+AS1619&gt;0,AR1619+AT1619&gt;0),COUNTIF(AU$6:AU1618,"&gt;0")+1,0)</f>
        <v>0</v>
      </c>
    </row>
    <row r="1620" spans="40:47" x14ac:dyDescent="0.15">
      <c r="AN1620" s="468">
        <v>45</v>
      </c>
      <c r="AO1620" s="468">
        <v>3</v>
      </c>
      <c r="AP1620" s="468">
        <v>7</v>
      </c>
      <c r="AQ1620" s="476">
        <f ca="1">IF($AP1620=1,IF(INDIRECT(ADDRESS(($AN1620-1)*3+$AO1620+5,$AP1620+7))="",0,INDIRECT(ADDRESS(($AN1620-1)*3+$AO1620+5,$AP1620+7))),IF(INDIRECT(ADDRESS(($AN1620-1)*3+$AO1620+5,$AP1620+7))="",0,IF(COUNTIF(INDIRECT(ADDRESS(($AN1620-1)*36+($AO1620-1)*12+6,COLUMN())):INDIRECT(ADDRESS(($AN1620-1)*36+($AO1620-1)*12+$AP1620+4,COLUMN())),INDIRECT(ADDRESS(($AN1620-1)*3+$AO1620+5,$AP1620+7)))&gt;=1,0,INDIRECT(ADDRESS(($AN1620-1)*3+$AO1620+5,$AP1620+7)))))</f>
        <v>0</v>
      </c>
      <c r="AR1620" s="468">
        <f ca="1">COUNTIF(INDIRECT("H"&amp;(ROW()+12*(($AN1620-1)*3+$AO1620)-ROW())/12+5):INDIRECT("S"&amp;(ROW()+12*(($AN1620-1)*3+$AO1620)-ROW())/12+5),AQ1620)</f>
        <v>0</v>
      </c>
      <c r="AS1620" s="476">
        <f ca="1">IF($AP1620=1,IF(INDIRECT(ADDRESS(($AN1620-1)*3+$AO1620+5,$AP1620+20))="",0,INDIRECT(ADDRESS(($AN1620-1)*3+$AO1620+5,$AP1620+20))),IF(INDIRECT(ADDRESS(($AN1620-1)*3+$AO1620+5,$AP1620+20))="",0,IF(COUNTIF(INDIRECT(ADDRESS(($AN1620-1)*36+($AO1620-1)*12+6,COLUMN())):INDIRECT(ADDRESS(($AN1620-1)*36+($AO1620-1)*12+$AP1620+4,COLUMN())),INDIRECT(ADDRESS(($AN1620-1)*3+$AO1620+5,$AP1620+20)))&gt;=1,0,INDIRECT(ADDRESS(($AN1620-1)*3+$AO1620+5,$AP1620+20)))))</f>
        <v>0</v>
      </c>
      <c r="AT1620" s="468">
        <f ca="1">COUNTIF(INDIRECT("U"&amp;(ROW()+12*(($AN1620-1)*3+$AO1620)-ROW())/12+5):INDIRECT("AF"&amp;(ROW()+12*(($AN1620-1)*3+$AO1620)-ROW())/12+5),AS1620)</f>
        <v>0</v>
      </c>
      <c r="AU1620" s="468">
        <f ca="1">IF(AND(AQ1620+AS1620&gt;0,AR1620+AT1620&gt;0),COUNTIF(AU$6:AU1619,"&gt;0")+1,0)</f>
        <v>0</v>
      </c>
    </row>
    <row r="1621" spans="40:47" x14ac:dyDescent="0.15">
      <c r="AN1621" s="468">
        <v>45</v>
      </c>
      <c r="AO1621" s="468">
        <v>3</v>
      </c>
      <c r="AP1621" s="468">
        <v>8</v>
      </c>
      <c r="AQ1621" s="476">
        <f ca="1">IF($AP1621=1,IF(INDIRECT(ADDRESS(($AN1621-1)*3+$AO1621+5,$AP1621+7))="",0,INDIRECT(ADDRESS(($AN1621-1)*3+$AO1621+5,$AP1621+7))),IF(INDIRECT(ADDRESS(($AN1621-1)*3+$AO1621+5,$AP1621+7))="",0,IF(COUNTIF(INDIRECT(ADDRESS(($AN1621-1)*36+($AO1621-1)*12+6,COLUMN())):INDIRECT(ADDRESS(($AN1621-1)*36+($AO1621-1)*12+$AP1621+4,COLUMN())),INDIRECT(ADDRESS(($AN1621-1)*3+$AO1621+5,$AP1621+7)))&gt;=1,0,INDIRECT(ADDRESS(($AN1621-1)*3+$AO1621+5,$AP1621+7)))))</f>
        <v>0</v>
      </c>
      <c r="AR1621" s="468">
        <f ca="1">COUNTIF(INDIRECT("H"&amp;(ROW()+12*(($AN1621-1)*3+$AO1621)-ROW())/12+5):INDIRECT("S"&amp;(ROW()+12*(($AN1621-1)*3+$AO1621)-ROW())/12+5),AQ1621)</f>
        <v>0</v>
      </c>
      <c r="AS1621" s="476">
        <f ca="1">IF($AP1621=1,IF(INDIRECT(ADDRESS(($AN1621-1)*3+$AO1621+5,$AP1621+20))="",0,INDIRECT(ADDRESS(($AN1621-1)*3+$AO1621+5,$AP1621+20))),IF(INDIRECT(ADDRESS(($AN1621-1)*3+$AO1621+5,$AP1621+20))="",0,IF(COUNTIF(INDIRECT(ADDRESS(($AN1621-1)*36+($AO1621-1)*12+6,COLUMN())):INDIRECT(ADDRESS(($AN1621-1)*36+($AO1621-1)*12+$AP1621+4,COLUMN())),INDIRECT(ADDRESS(($AN1621-1)*3+$AO1621+5,$AP1621+20)))&gt;=1,0,INDIRECT(ADDRESS(($AN1621-1)*3+$AO1621+5,$AP1621+20)))))</f>
        <v>0</v>
      </c>
      <c r="AT1621" s="468">
        <f ca="1">COUNTIF(INDIRECT("U"&amp;(ROW()+12*(($AN1621-1)*3+$AO1621)-ROW())/12+5):INDIRECT("AF"&amp;(ROW()+12*(($AN1621-1)*3+$AO1621)-ROW())/12+5),AS1621)</f>
        <v>0</v>
      </c>
      <c r="AU1621" s="468">
        <f ca="1">IF(AND(AQ1621+AS1621&gt;0,AR1621+AT1621&gt;0),COUNTIF(AU$6:AU1620,"&gt;0")+1,0)</f>
        <v>0</v>
      </c>
    </row>
    <row r="1622" spans="40:47" x14ac:dyDescent="0.15">
      <c r="AN1622" s="468">
        <v>45</v>
      </c>
      <c r="AO1622" s="468">
        <v>3</v>
      </c>
      <c r="AP1622" s="468">
        <v>9</v>
      </c>
      <c r="AQ1622" s="476">
        <f ca="1">IF($AP1622=1,IF(INDIRECT(ADDRESS(($AN1622-1)*3+$AO1622+5,$AP1622+7))="",0,INDIRECT(ADDRESS(($AN1622-1)*3+$AO1622+5,$AP1622+7))),IF(INDIRECT(ADDRESS(($AN1622-1)*3+$AO1622+5,$AP1622+7))="",0,IF(COUNTIF(INDIRECT(ADDRESS(($AN1622-1)*36+($AO1622-1)*12+6,COLUMN())):INDIRECT(ADDRESS(($AN1622-1)*36+($AO1622-1)*12+$AP1622+4,COLUMN())),INDIRECT(ADDRESS(($AN1622-1)*3+$AO1622+5,$AP1622+7)))&gt;=1,0,INDIRECT(ADDRESS(($AN1622-1)*3+$AO1622+5,$AP1622+7)))))</f>
        <v>0</v>
      </c>
      <c r="AR1622" s="468">
        <f ca="1">COUNTIF(INDIRECT("H"&amp;(ROW()+12*(($AN1622-1)*3+$AO1622)-ROW())/12+5):INDIRECT("S"&amp;(ROW()+12*(($AN1622-1)*3+$AO1622)-ROW())/12+5),AQ1622)</f>
        <v>0</v>
      </c>
      <c r="AS1622" s="476">
        <f ca="1">IF($AP1622=1,IF(INDIRECT(ADDRESS(($AN1622-1)*3+$AO1622+5,$AP1622+20))="",0,INDIRECT(ADDRESS(($AN1622-1)*3+$AO1622+5,$AP1622+20))),IF(INDIRECT(ADDRESS(($AN1622-1)*3+$AO1622+5,$AP1622+20))="",0,IF(COUNTIF(INDIRECT(ADDRESS(($AN1622-1)*36+($AO1622-1)*12+6,COLUMN())):INDIRECT(ADDRESS(($AN1622-1)*36+($AO1622-1)*12+$AP1622+4,COLUMN())),INDIRECT(ADDRESS(($AN1622-1)*3+$AO1622+5,$AP1622+20)))&gt;=1,0,INDIRECT(ADDRESS(($AN1622-1)*3+$AO1622+5,$AP1622+20)))))</f>
        <v>0</v>
      </c>
      <c r="AT1622" s="468">
        <f ca="1">COUNTIF(INDIRECT("U"&amp;(ROW()+12*(($AN1622-1)*3+$AO1622)-ROW())/12+5):INDIRECT("AF"&amp;(ROW()+12*(($AN1622-1)*3+$AO1622)-ROW())/12+5),AS1622)</f>
        <v>0</v>
      </c>
      <c r="AU1622" s="468">
        <f ca="1">IF(AND(AQ1622+AS1622&gt;0,AR1622+AT1622&gt;0),COUNTIF(AU$6:AU1621,"&gt;0")+1,0)</f>
        <v>0</v>
      </c>
    </row>
    <row r="1623" spans="40:47" x14ac:dyDescent="0.15">
      <c r="AN1623" s="468">
        <v>45</v>
      </c>
      <c r="AO1623" s="468">
        <v>3</v>
      </c>
      <c r="AP1623" s="468">
        <v>10</v>
      </c>
      <c r="AQ1623" s="476">
        <f ca="1">IF($AP1623=1,IF(INDIRECT(ADDRESS(($AN1623-1)*3+$AO1623+5,$AP1623+7))="",0,INDIRECT(ADDRESS(($AN1623-1)*3+$AO1623+5,$AP1623+7))),IF(INDIRECT(ADDRESS(($AN1623-1)*3+$AO1623+5,$AP1623+7))="",0,IF(COUNTIF(INDIRECT(ADDRESS(($AN1623-1)*36+($AO1623-1)*12+6,COLUMN())):INDIRECT(ADDRESS(($AN1623-1)*36+($AO1623-1)*12+$AP1623+4,COLUMN())),INDIRECT(ADDRESS(($AN1623-1)*3+$AO1623+5,$AP1623+7)))&gt;=1,0,INDIRECT(ADDRESS(($AN1623-1)*3+$AO1623+5,$AP1623+7)))))</f>
        <v>0</v>
      </c>
      <c r="AR1623" s="468">
        <f ca="1">COUNTIF(INDIRECT("H"&amp;(ROW()+12*(($AN1623-1)*3+$AO1623)-ROW())/12+5):INDIRECT("S"&amp;(ROW()+12*(($AN1623-1)*3+$AO1623)-ROW())/12+5),AQ1623)</f>
        <v>0</v>
      </c>
      <c r="AS1623" s="476">
        <f ca="1">IF($AP1623=1,IF(INDIRECT(ADDRESS(($AN1623-1)*3+$AO1623+5,$AP1623+20))="",0,INDIRECT(ADDRESS(($AN1623-1)*3+$AO1623+5,$AP1623+20))),IF(INDIRECT(ADDRESS(($AN1623-1)*3+$AO1623+5,$AP1623+20))="",0,IF(COUNTIF(INDIRECT(ADDRESS(($AN1623-1)*36+($AO1623-1)*12+6,COLUMN())):INDIRECT(ADDRESS(($AN1623-1)*36+($AO1623-1)*12+$AP1623+4,COLUMN())),INDIRECT(ADDRESS(($AN1623-1)*3+$AO1623+5,$AP1623+20)))&gt;=1,0,INDIRECT(ADDRESS(($AN1623-1)*3+$AO1623+5,$AP1623+20)))))</f>
        <v>0</v>
      </c>
      <c r="AT1623" s="468">
        <f ca="1">COUNTIF(INDIRECT("U"&amp;(ROW()+12*(($AN1623-1)*3+$AO1623)-ROW())/12+5):INDIRECT("AF"&amp;(ROW()+12*(($AN1623-1)*3+$AO1623)-ROW())/12+5),AS1623)</f>
        <v>0</v>
      </c>
      <c r="AU1623" s="468">
        <f ca="1">IF(AND(AQ1623+AS1623&gt;0,AR1623+AT1623&gt;0),COUNTIF(AU$6:AU1622,"&gt;0")+1,0)</f>
        <v>0</v>
      </c>
    </row>
    <row r="1624" spans="40:47" x14ac:dyDescent="0.15">
      <c r="AN1624" s="468">
        <v>45</v>
      </c>
      <c r="AO1624" s="468">
        <v>3</v>
      </c>
      <c r="AP1624" s="468">
        <v>11</v>
      </c>
      <c r="AQ1624" s="476">
        <f ca="1">IF($AP1624=1,IF(INDIRECT(ADDRESS(($AN1624-1)*3+$AO1624+5,$AP1624+7))="",0,INDIRECT(ADDRESS(($AN1624-1)*3+$AO1624+5,$AP1624+7))),IF(INDIRECT(ADDRESS(($AN1624-1)*3+$AO1624+5,$AP1624+7))="",0,IF(COUNTIF(INDIRECT(ADDRESS(($AN1624-1)*36+($AO1624-1)*12+6,COLUMN())):INDIRECT(ADDRESS(($AN1624-1)*36+($AO1624-1)*12+$AP1624+4,COLUMN())),INDIRECT(ADDRESS(($AN1624-1)*3+$AO1624+5,$AP1624+7)))&gt;=1,0,INDIRECT(ADDRESS(($AN1624-1)*3+$AO1624+5,$AP1624+7)))))</f>
        <v>0</v>
      </c>
      <c r="AR1624" s="468">
        <f ca="1">COUNTIF(INDIRECT("H"&amp;(ROW()+12*(($AN1624-1)*3+$AO1624)-ROW())/12+5):INDIRECT("S"&amp;(ROW()+12*(($AN1624-1)*3+$AO1624)-ROW())/12+5),AQ1624)</f>
        <v>0</v>
      </c>
      <c r="AS1624" s="476">
        <f ca="1">IF($AP1624=1,IF(INDIRECT(ADDRESS(($AN1624-1)*3+$AO1624+5,$AP1624+20))="",0,INDIRECT(ADDRESS(($AN1624-1)*3+$AO1624+5,$AP1624+20))),IF(INDIRECT(ADDRESS(($AN1624-1)*3+$AO1624+5,$AP1624+20))="",0,IF(COUNTIF(INDIRECT(ADDRESS(($AN1624-1)*36+($AO1624-1)*12+6,COLUMN())):INDIRECT(ADDRESS(($AN1624-1)*36+($AO1624-1)*12+$AP1624+4,COLUMN())),INDIRECT(ADDRESS(($AN1624-1)*3+$AO1624+5,$AP1624+20)))&gt;=1,0,INDIRECT(ADDRESS(($AN1624-1)*3+$AO1624+5,$AP1624+20)))))</f>
        <v>0</v>
      </c>
      <c r="AT1624" s="468">
        <f ca="1">COUNTIF(INDIRECT("U"&amp;(ROW()+12*(($AN1624-1)*3+$AO1624)-ROW())/12+5):INDIRECT("AF"&amp;(ROW()+12*(($AN1624-1)*3+$AO1624)-ROW())/12+5),AS1624)</f>
        <v>0</v>
      </c>
      <c r="AU1624" s="468">
        <f ca="1">IF(AND(AQ1624+AS1624&gt;0,AR1624+AT1624&gt;0),COUNTIF(AU$6:AU1623,"&gt;0")+1,0)</f>
        <v>0</v>
      </c>
    </row>
    <row r="1625" spans="40:47" x14ac:dyDescent="0.15">
      <c r="AN1625" s="468">
        <v>45</v>
      </c>
      <c r="AO1625" s="468">
        <v>3</v>
      </c>
      <c r="AP1625" s="468">
        <v>12</v>
      </c>
      <c r="AQ1625" s="476">
        <f ca="1">IF($AP1625=1,IF(INDIRECT(ADDRESS(($AN1625-1)*3+$AO1625+5,$AP1625+7))="",0,INDIRECT(ADDRESS(($AN1625-1)*3+$AO1625+5,$AP1625+7))),IF(INDIRECT(ADDRESS(($AN1625-1)*3+$AO1625+5,$AP1625+7))="",0,IF(COUNTIF(INDIRECT(ADDRESS(($AN1625-1)*36+($AO1625-1)*12+6,COLUMN())):INDIRECT(ADDRESS(($AN1625-1)*36+($AO1625-1)*12+$AP1625+4,COLUMN())),INDIRECT(ADDRESS(($AN1625-1)*3+$AO1625+5,$AP1625+7)))&gt;=1,0,INDIRECT(ADDRESS(($AN1625-1)*3+$AO1625+5,$AP1625+7)))))</f>
        <v>0</v>
      </c>
      <c r="AR1625" s="468">
        <f ca="1">COUNTIF(INDIRECT("H"&amp;(ROW()+12*(($AN1625-1)*3+$AO1625)-ROW())/12+5):INDIRECT("S"&amp;(ROW()+12*(($AN1625-1)*3+$AO1625)-ROW())/12+5),AQ1625)</f>
        <v>0</v>
      </c>
      <c r="AS1625" s="476">
        <f ca="1">IF($AP1625=1,IF(INDIRECT(ADDRESS(($AN1625-1)*3+$AO1625+5,$AP1625+20))="",0,INDIRECT(ADDRESS(($AN1625-1)*3+$AO1625+5,$AP1625+20))),IF(INDIRECT(ADDRESS(($AN1625-1)*3+$AO1625+5,$AP1625+20))="",0,IF(COUNTIF(INDIRECT(ADDRESS(($AN1625-1)*36+($AO1625-1)*12+6,COLUMN())):INDIRECT(ADDRESS(($AN1625-1)*36+($AO1625-1)*12+$AP1625+4,COLUMN())),INDIRECT(ADDRESS(($AN1625-1)*3+$AO1625+5,$AP1625+20)))&gt;=1,0,INDIRECT(ADDRESS(($AN1625-1)*3+$AO1625+5,$AP1625+20)))))</f>
        <v>0</v>
      </c>
      <c r="AT1625" s="468">
        <f ca="1">COUNTIF(INDIRECT("U"&amp;(ROW()+12*(($AN1625-1)*3+$AO1625)-ROW())/12+5):INDIRECT("AF"&amp;(ROW()+12*(($AN1625-1)*3+$AO1625)-ROW())/12+5),AS1625)</f>
        <v>0</v>
      </c>
      <c r="AU1625" s="468">
        <f ca="1">IF(AND(AQ1625+AS1625&gt;0,AR1625+AT1625&gt;0),COUNTIF(AU$6:AU1624,"&gt;0")+1,0)</f>
        <v>0</v>
      </c>
    </row>
    <row r="1626" spans="40:47" x14ac:dyDescent="0.15">
      <c r="AN1626" s="468">
        <v>46</v>
      </c>
      <c r="AO1626" s="468">
        <v>1</v>
      </c>
      <c r="AP1626" s="468">
        <v>1</v>
      </c>
      <c r="AQ1626" s="476">
        <f ca="1">IF($AP1626=1,IF(INDIRECT(ADDRESS(($AN1626-1)*3+$AO1626+5,$AP1626+7))="",0,INDIRECT(ADDRESS(($AN1626-1)*3+$AO1626+5,$AP1626+7))),IF(INDIRECT(ADDRESS(($AN1626-1)*3+$AO1626+5,$AP1626+7))="",0,IF(COUNTIF(INDIRECT(ADDRESS(($AN1626-1)*36+($AO1626-1)*12+6,COLUMN())):INDIRECT(ADDRESS(($AN1626-1)*36+($AO1626-1)*12+$AP1626+4,COLUMN())),INDIRECT(ADDRESS(($AN1626-1)*3+$AO1626+5,$AP1626+7)))&gt;=1,0,INDIRECT(ADDRESS(($AN1626-1)*3+$AO1626+5,$AP1626+7)))))</f>
        <v>0</v>
      </c>
      <c r="AR1626" s="468">
        <f ca="1">COUNTIF(INDIRECT("H"&amp;(ROW()+12*(($AN1626-1)*3+$AO1626)-ROW())/12+5):INDIRECT("S"&amp;(ROW()+12*(($AN1626-1)*3+$AO1626)-ROW())/12+5),AQ1626)</f>
        <v>0</v>
      </c>
      <c r="AS1626" s="476">
        <f ca="1">IF($AP1626=1,IF(INDIRECT(ADDRESS(($AN1626-1)*3+$AO1626+5,$AP1626+20))="",0,INDIRECT(ADDRESS(($AN1626-1)*3+$AO1626+5,$AP1626+20))),IF(INDIRECT(ADDRESS(($AN1626-1)*3+$AO1626+5,$AP1626+20))="",0,IF(COUNTIF(INDIRECT(ADDRESS(($AN1626-1)*36+($AO1626-1)*12+6,COLUMN())):INDIRECT(ADDRESS(($AN1626-1)*36+($AO1626-1)*12+$AP1626+4,COLUMN())),INDIRECT(ADDRESS(($AN1626-1)*3+$AO1626+5,$AP1626+20)))&gt;=1,0,INDIRECT(ADDRESS(($AN1626-1)*3+$AO1626+5,$AP1626+20)))))</f>
        <v>0</v>
      </c>
      <c r="AT1626" s="468">
        <f ca="1">COUNTIF(INDIRECT("U"&amp;(ROW()+12*(($AN1626-1)*3+$AO1626)-ROW())/12+5):INDIRECT("AF"&amp;(ROW()+12*(($AN1626-1)*3+$AO1626)-ROW())/12+5),AS1626)</f>
        <v>0</v>
      </c>
      <c r="AU1626" s="468">
        <f ca="1">IF(AND(AQ1626+AS1626&gt;0,AR1626+AT1626&gt;0),COUNTIF(AU$6:AU1625,"&gt;0")+1,0)</f>
        <v>0</v>
      </c>
    </row>
    <row r="1627" spans="40:47" x14ac:dyDescent="0.15">
      <c r="AN1627" s="468">
        <v>46</v>
      </c>
      <c r="AO1627" s="468">
        <v>1</v>
      </c>
      <c r="AP1627" s="468">
        <v>2</v>
      </c>
      <c r="AQ1627" s="476">
        <f ca="1">IF($AP1627=1,IF(INDIRECT(ADDRESS(($AN1627-1)*3+$AO1627+5,$AP1627+7))="",0,INDIRECT(ADDRESS(($AN1627-1)*3+$AO1627+5,$AP1627+7))),IF(INDIRECT(ADDRESS(($AN1627-1)*3+$AO1627+5,$AP1627+7))="",0,IF(COUNTIF(INDIRECT(ADDRESS(($AN1627-1)*36+($AO1627-1)*12+6,COLUMN())):INDIRECT(ADDRESS(($AN1627-1)*36+($AO1627-1)*12+$AP1627+4,COLUMN())),INDIRECT(ADDRESS(($AN1627-1)*3+$AO1627+5,$AP1627+7)))&gt;=1,0,INDIRECT(ADDRESS(($AN1627-1)*3+$AO1627+5,$AP1627+7)))))</f>
        <v>0</v>
      </c>
      <c r="AR1627" s="468">
        <f ca="1">COUNTIF(INDIRECT("H"&amp;(ROW()+12*(($AN1627-1)*3+$AO1627)-ROW())/12+5):INDIRECT("S"&amp;(ROW()+12*(($AN1627-1)*3+$AO1627)-ROW())/12+5),AQ1627)</f>
        <v>0</v>
      </c>
      <c r="AS1627" s="476">
        <f ca="1">IF($AP1627=1,IF(INDIRECT(ADDRESS(($AN1627-1)*3+$AO1627+5,$AP1627+20))="",0,INDIRECT(ADDRESS(($AN1627-1)*3+$AO1627+5,$AP1627+20))),IF(INDIRECT(ADDRESS(($AN1627-1)*3+$AO1627+5,$AP1627+20))="",0,IF(COUNTIF(INDIRECT(ADDRESS(($AN1627-1)*36+($AO1627-1)*12+6,COLUMN())):INDIRECT(ADDRESS(($AN1627-1)*36+($AO1627-1)*12+$AP1627+4,COLUMN())),INDIRECT(ADDRESS(($AN1627-1)*3+$AO1627+5,$AP1627+20)))&gt;=1,0,INDIRECT(ADDRESS(($AN1627-1)*3+$AO1627+5,$AP1627+20)))))</f>
        <v>0</v>
      </c>
      <c r="AT1627" s="468">
        <f ca="1">COUNTIF(INDIRECT("U"&amp;(ROW()+12*(($AN1627-1)*3+$AO1627)-ROW())/12+5):INDIRECT("AF"&amp;(ROW()+12*(($AN1627-1)*3+$AO1627)-ROW())/12+5),AS1627)</f>
        <v>0</v>
      </c>
      <c r="AU1627" s="468">
        <f ca="1">IF(AND(AQ1627+AS1627&gt;0,AR1627+AT1627&gt;0),COUNTIF(AU$6:AU1626,"&gt;0")+1,0)</f>
        <v>0</v>
      </c>
    </row>
    <row r="1628" spans="40:47" x14ac:dyDescent="0.15">
      <c r="AN1628" s="468">
        <v>46</v>
      </c>
      <c r="AO1628" s="468">
        <v>1</v>
      </c>
      <c r="AP1628" s="468">
        <v>3</v>
      </c>
      <c r="AQ1628" s="476">
        <f ca="1">IF($AP1628=1,IF(INDIRECT(ADDRESS(($AN1628-1)*3+$AO1628+5,$AP1628+7))="",0,INDIRECT(ADDRESS(($AN1628-1)*3+$AO1628+5,$AP1628+7))),IF(INDIRECT(ADDRESS(($AN1628-1)*3+$AO1628+5,$AP1628+7))="",0,IF(COUNTIF(INDIRECT(ADDRESS(($AN1628-1)*36+($AO1628-1)*12+6,COLUMN())):INDIRECT(ADDRESS(($AN1628-1)*36+($AO1628-1)*12+$AP1628+4,COLUMN())),INDIRECT(ADDRESS(($AN1628-1)*3+$AO1628+5,$AP1628+7)))&gt;=1,0,INDIRECT(ADDRESS(($AN1628-1)*3+$AO1628+5,$AP1628+7)))))</f>
        <v>0</v>
      </c>
      <c r="AR1628" s="468">
        <f ca="1">COUNTIF(INDIRECT("H"&amp;(ROW()+12*(($AN1628-1)*3+$AO1628)-ROW())/12+5):INDIRECT("S"&amp;(ROW()+12*(($AN1628-1)*3+$AO1628)-ROW())/12+5),AQ1628)</f>
        <v>0</v>
      </c>
      <c r="AS1628" s="476">
        <f ca="1">IF($AP1628=1,IF(INDIRECT(ADDRESS(($AN1628-1)*3+$AO1628+5,$AP1628+20))="",0,INDIRECT(ADDRESS(($AN1628-1)*3+$AO1628+5,$AP1628+20))),IF(INDIRECT(ADDRESS(($AN1628-1)*3+$AO1628+5,$AP1628+20))="",0,IF(COUNTIF(INDIRECT(ADDRESS(($AN1628-1)*36+($AO1628-1)*12+6,COLUMN())):INDIRECT(ADDRESS(($AN1628-1)*36+($AO1628-1)*12+$AP1628+4,COLUMN())),INDIRECT(ADDRESS(($AN1628-1)*3+$AO1628+5,$AP1628+20)))&gt;=1,0,INDIRECT(ADDRESS(($AN1628-1)*3+$AO1628+5,$AP1628+20)))))</f>
        <v>0</v>
      </c>
      <c r="AT1628" s="468">
        <f ca="1">COUNTIF(INDIRECT("U"&amp;(ROW()+12*(($AN1628-1)*3+$AO1628)-ROW())/12+5):INDIRECT("AF"&amp;(ROW()+12*(($AN1628-1)*3+$AO1628)-ROW())/12+5),AS1628)</f>
        <v>0</v>
      </c>
      <c r="AU1628" s="468">
        <f ca="1">IF(AND(AQ1628+AS1628&gt;0,AR1628+AT1628&gt;0),COUNTIF(AU$6:AU1627,"&gt;0")+1,0)</f>
        <v>0</v>
      </c>
    </row>
    <row r="1629" spans="40:47" x14ac:dyDescent="0.15">
      <c r="AN1629" s="468">
        <v>46</v>
      </c>
      <c r="AO1629" s="468">
        <v>1</v>
      </c>
      <c r="AP1629" s="468">
        <v>4</v>
      </c>
      <c r="AQ1629" s="476">
        <f ca="1">IF($AP1629=1,IF(INDIRECT(ADDRESS(($AN1629-1)*3+$AO1629+5,$AP1629+7))="",0,INDIRECT(ADDRESS(($AN1629-1)*3+$AO1629+5,$AP1629+7))),IF(INDIRECT(ADDRESS(($AN1629-1)*3+$AO1629+5,$AP1629+7))="",0,IF(COUNTIF(INDIRECT(ADDRESS(($AN1629-1)*36+($AO1629-1)*12+6,COLUMN())):INDIRECT(ADDRESS(($AN1629-1)*36+($AO1629-1)*12+$AP1629+4,COLUMN())),INDIRECT(ADDRESS(($AN1629-1)*3+$AO1629+5,$AP1629+7)))&gt;=1,0,INDIRECT(ADDRESS(($AN1629-1)*3+$AO1629+5,$AP1629+7)))))</f>
        <v>0</v>
      </c>
      <c r="AR1629" s="468">
        <f ca="1">COUNTIF(INDIRECT("H"&amp;(ROW()+12*(($AN1629-1)*3+$AO1629)-ROW())/12+5):INDIRECT("S"&amp;(ROW()+12*(($AN1629-1)*3+$AO1629)-ROW())/12+5),AQ1629)</f>
        <v>0</v>
      </c>
      <c r="AS1629" s="476">
        <f ca="1">IF($AP1629=1,IF(INDIRECT(ADDRESS(($AN1629-1)*3+$AO1629+5,$AP1629+20))="",0,INDIRECT(ADDRESS(($AN1629-1)*3+$AO1629+5,$AP1629+20))),IF(INDIRECT(ADDRESS(($AN1629-1)*3+$AO1629+5,$AP1629+20))="",0,IF(COUNTIF(INDIRECT(ADDRESS(($AN1629-1)*36+($AO1629-1)*12+6,COLUMN())):INDIRECT(ADDRESS(($AN1629-1)*36+($AO1629-1)*12+$AP1629+4,COLUMN())),INDIRECT(ADDRESS(($AN1629-1)*3+$AO1629+5,$AP1629+20)))&gt;=1,0,INDIRECT(ADDRESS(($AN1629-1)*3+$AO1629+5,$AP1629+20)))))</f>
        <v>0</v>
      </c>
      <c r="AT1629" s="468">
        <f ca="1">COUNTIF(INDIRECT("U"&amp;(ROW()+12*(($AN1629-1)*3+$AO1629)-ROW())/12+5):INDIRECT("AF"&amp;(ROW()+12*(($AN1629-1)*3+$AO1629)-ROW())/12+5),AS1629)</f>
        <v>0</v>
      </c>
      <c r="AU1629" s="468">
        <f ca="1">IF(AND(AQ1629+AS1629&gt;0,AR1629+AT1629&gt;0),COUNTIF(AU$6:AU1628,"&gt;0")+1,0)</f>
        <v>0</v>
      </c>
    </row>
    <row r="1630" spans="40:47" x14ac:dyDescent="0.15">
      <c r="AN1630" s="468">
        <v>46</v>
      </c>
      <c r="AO1630" s="468">
        <v>1</v>
      </c>
      <c r="AP1630" s="468">
        <v>5</v>
      </c>
      <c r="AQ1630" s="476">
        <f ca="1">IF($AP1630=1,IF(INDIRECT(ADDRESS(($AN1630-1)*3+$AO1630+5,$AP1630+7))="",0,INDIRECT(ADDRESS(($AN1630-1)*3+$AO1630+5,$AP1630+7))),IF(INDIRECT(ADDRESS(($AN1630-1)*3+$AO1630+5,$AP1630+7))="",0,IF(COUNTIF(INDIRECT(ADDRESS(($AN1630-1)*36+($AO1630-1)*12+6,COLUMN())):INDIRECT(ADDRESS(($AN1630-1)*36+($AO1630-1)*12+$AP1630+4,COLUMN())),INDIRECT(ADDRESS(($AN1630-1)*3+$AO1630+5,$AP1630+7)))&gt;=1,0,INDIRECT(ADDRESS(($AN1630-1)*3+$AO1630+5,$AP1630+7)))))</f>
        <v>0</v>
      </c>
      <c r="AR1630" s="468">
        <f ca="1">COUNTIF(INDIRECT("H"&amp;(ROW()+12*(($AN1630-1)*3+$AO1630)-ROW())/12+5):INDIRECT("S"&amp;(ROW()+12*(($AN1630-1)*3+$AO1630)-ROW())/12+5),AQ1630)</f>
        <v>0</v>
      </c>
      <c r="AS1630" s="476">
        <f ca="1">IF($AP1630=1,IF(INDIRECT(ADDRESS(($AN1630-1)*3+$AO1630+5,$AP1630+20))="",0,INDIRECT(ADDRESS(($AN1630-1)*3+$AO1630+5,$AP1630+20))),IF(INDIRECT(ADDRESS(($AN1630-1)*3+$AO1630+5,$AP1630+20))="",0,IF(COUNTIF(INDIRECT(ADDRESS(($AN1630-1)*36+($AO1630-1)*12+6,COLUMN())):INDIRECT(ADDRESS(($AN1630-1)*36+($AO1630-1)*12+$AP1630+4,COLUMN())),INDIRECT(ADDRESS(($AN1630-1)*3+$AO1630+5,$AP1630+20)))&gt;=1,0,INDIRECT(ADDRESS(($AN1630-1)*3+$AO1630+5,$AP1630+20)))))</f>
        <v>0</v>
      </c>
      <c r="AT1630" s="468">
        <f ca="1">COUNTIF(INDIRECT("U"&amp;(ROW()+12*(($AN1630-1)*3+$AO1630)-ROW())/12+5):INDIRECT("AF"&amp;(ROW()+12*(($AN1630-1)*3+$AO1630)-ROW())/12+5),AS1630)</f>
        <v>0</v>
      </c>
      <c r="AU1630" s="468">
        <f ca="1">IF(AND(AQ1630+AS1630&gt;0,AR1630+AT1630&gt;0),COUNTIF(AU$6:AU1629,"&gt;0")+1,0)</f>
        <v>0</v>
      </c>
    </row>
    <row r="1631" spans="40:47" x14ac:dyDescent="0.15">
      <c r="AN1631" s="468">
        <v>46</v>
      </c>
      <c r="AO1631" s="468">
        <v>1</v>
      </c>
      <c r="AP1631" s="468">
        <v>6</v>
      </c>
      <c r="AQ1631" s="476">
        <f ca="1">IF($AP1631=1,IF(INDIRECT(ADDRESS(($AN1631-1)*3+$AO1631+5,$AP1631+7))="",0,INDIRECT(ADDRESS(($AN1631-1)*3+$AO1631+5,$AP1631+7))),IF(INDIRECT(ADDRESS(($AN1631-1)*3+$AO1631+5,$AP1631+7))="",0,IF(COUNTIF(INDIRECT(ADDRESS(($AN1631-1)*36+($AO1631-1)*12+6,COLUMN())):INDIRECT(ADDRESS(($AN1631-1)*36+($AO1631-1)*12+$AP1631+4,COLUMN())),INDIRECT(ADDRESS(($AN1631-1)*3+$AO1631+5,$AP1631+7)))&gt;=1,0,INDIRECT(ADDRESS(($AN1631-1)*3+$AO1631+5,$AP1631+7)))))</f>
        <v>0</v>
      </c>
      <c r="AR1631" s="468">
        <f ca="1">COUNTIF(INDIRECT("H"&amp;(ROW()+12*(($AN1631-1)*3+$AO1631)-ROW())/12+5):INDIRECT("S"&amp;(ROW()+12*(($AN1631-1)*3+$AO1631)-ROW())/12+5),AQ1631)</f>
        <v>0</v>
      </c>
      <c r="AS1631" s="476">
        <f ca="1">IF($AP1631=1,IF(INDIRECT(ADDRESS(($AN1631-1)*3+$AO1631+5,$AP1631+20))="",0,INDIRECT(ADDRESS(($AN1631-1)*3+$AO1631+5,$AP1631+20))),IF(INDIRECT(ADDRESS(($AN1631-1)*3+$AO1631+5,$AP1631+20))="",0,IF(COUNTIF(INDIRECT(ADDRESS(($AN1631-1)*36+($AO1631-1)*12+6,COLUMN())):INDIRECT(ADDRESS(($AN1631-1)*36+($AO1631-1)*12+$AP1631+4,COLUMN())),INDIRECT(ADDRESS(($AN1631-1)*3+$AO1631+5,$AP1631+20)))&gt;=1,0,INDIRECT(ADDRESS(($AN1631-1)*3+$AO1631+5,$AP1631+20)))))</f>
        <v>0</v>
      </c>
      <c r="AT1631" s="468">
        <f ca="1">COUNTIF(INDIRECT("U"&amp;(ROW()+12*(($AN1631-1)*3+$AO1631)-ROW())/12+5):INDIRECT("AF"&amp;(ROW()+12*(($AN1631-1)*3+$AO1631)-ROW())/12+5),AS1631)</f>
        <v>0</v>
      </c>
      <c r="AU1631" s="468">
        <f ca="1">IF(AND(AQ1631+AS1631&gt;0,AR1631+AT1631&gt;0),COUNTIF(AU$6:AU1630,"&gt;0")+1,0)</f>
        <v>0</v>
      </c>
    </row>
    <row r="1632" spans="40:47" x14ac:dyDescent="0.15">
      <c r="AN1632" s="468">
        <v>46</v>
      </c>
      <c r="AO1632" s="468">
        <v>1</v>
      </c>
      <c r="AP1632" s="468">
        <v>7</v>
      </c>
      <c r="AQ1632" s="476">
        <f ca="1">IF($AP1632=1,IF(INDIRECT(ADDRESS(($AN1632-1)*3+$AO1632+5,$AP1632+7))="",0,INDIRECT(ADDRESS(($AN1632-1)*3+$AO1632+5,$AP1632+7))),IF(INDIRECT(ADDRESS(($AN1632-1)*3+$AO1632+5,$AP1632+7))="",0,IF(COUNTIF(INDIRECT(ADDRESS(($AN1632-1)*36+($AO1632-1)*12+6,COLUMN())):INDIRECT(ADDRESS(($AN1632-1)*36+($AO1632-1)*12+$AP1632+4,COLUMN())),INDIRECT(ADDRESS(($AN1632-1)*3+$AO1632+5,$AP1632+7)))&gt;=1,0,INDIRECT(ADDRESS(($AN1632-1)*3+$AO1632+5,$AP1632+7)))))</f>
        <v>0</v>
      </c>
      <c r="AR1632" s="468">
        <f ca="1">COUNTIF(INDIRECT("H"&amp;(ROW()+12*(($AN1632-1)*3+$AO1632)-ROW())/12+5):INDIRECT("S"&amp;(ROW()+12*(($AN1632-1)*3+$AO1632)-ROW())/12+5),AQ1632)</f>
        <v>0</v>
      </c>
      <c r="AS1632" s="476">
        <f ca="1">IF($AP1632=1,IF(INDIRECT(ADDRESS(($AN1632-1)*3+$AO1632+5,$AP1632+20))="",0,INDIRECT(ADDRESS(($AN1632-1)*3+$AO1632+5,$AP1632+20))),IF(INDIRECT(ADDRESS(($AN1632-1)*3+$AO1632+5,$AP1632+20))="",0,IF(COUNTIF(INDIRECT(ADDRESS(($AN1632-1)*36+($AO1632-1)*12+6,COLUMN())):INDIRECT(ADDRESS(($AN1632-1)*36+($AO1632-1)*12+$AP1632+4,COLUMN())),INDIRECT(ADDRESS(($AN1632-1)*3+$AO1632+5,$AP1632+20)))&gt;=1,0,INDIRECT(ADDRESS(($AN1632-1)*3+$AO1632+5,$AP1632+20)))))</f>
        <v>0</v>
      </c>
      <c r="AT1632" s="468">
        <f ca="1">COUNTIF(INDIRECT("U"&amp;(ROW()+12*(($AN1632-1)*3+$AO1632)-ROW())/12+5):INDIRECT("AF"&amp;(ROW()+12*(($AN1632-1)*3+$AO1632)-ROW())/12+5),AS1632)</f>
        <v>0</v>
      </c>
      <c r="AU1632" s="468">
        <f ca="1">IF(AND(AQ1632+AS1632&gt;0,AR1632+AT1632&gt;0),COUNTIF(AU$6:AU1631,"&gt;0")+1,0)</f>
        <v>0</v>
      </c>
    </row>
    <row r="1633" spans="40:47" x14ac:dyDescent="0.15">
      <c r="AN1633" s="468">
        <v>46</v>
      </c>
      <c r="AO1633" s="468">
        <v>1</v>
      </c>
      <c r="AP1633" s="468">
        <v>8</v>
      </c>
      <c r="AQ1633" s="476">
        <f ca="1">IF($AP1633=1,IF(INDIRECT(ADDRESS(($AN1633-1)*3+$AO1633+5,$AP1633+7))="",0,INDIRECT(ADDRESS(($AN1633-1)*3+$AO1633+5,$AP1633+7))),IF(INDIRECT(ADDRESS(($AN1633-1)*3+$AO1633+5,$AP1633+7))="",0,IF(COUNTIF(INDIRECT(ADDRESS(($AN1633-1)*36+($AO1633-1)*12+6,COLUMN())):INDIRECT(ADDRESS(($AN1633-1)*36+($AO1633-1)*12+$AP1633+4,COLUMN())),INDIRECT(ADDRESS(($AN1633-1)*3+$AO1633+5,$AP1633+7)))&gt;=1,0,INDIRECT(ADDRESS(($AN1633-1)*3+$AO1633+5,$AP1633+7)))))</f>
        <v>0</v>
      </c>
      <c r="AR1633" s="468">
        <f ca="1">COUNTIF(INDIRECT("H"&amp;(ROW()+12*(($AN1633-1)*3+$AO1633)-ROW())/12+5):INDIRECT("S"&amp;(ROW()+12*(($AN1633-1)*3+$AO1633)-ROW())/12+5),AQ1633)</f>
        <v>0</v>
      </c>
      <c r="AS1633" s="476">
        <f ca="1">IF($AP1633=1,IF(INDIRECT(ADDRESS(($AN1633-1)*3+$AO1633+5,$AP1633+20))="",0,INDIRECT(ADDRESS(($AN1633-1)*3+$AO1633+5,$AP1633+20))),IF(INDIRECT(ADDRESS(($AN1633-1)*3+$AO1633+5,$AP1633+20))="",0,IF(COUNTIF(INDIRECT(ADDRESS(($AN1633-1)*36+($AO1633-1)*12+6,COLUMN())):INDIRECT(ADDRESS(($AN1633-1)*36+($AO1633-1)*12+$AP1633+4,COLUMN())),INDIRECT(ADDRESS(($AN1633-1)*3+$AO1633+5,$AP1633+20)))&gt;=1,0,INDIRECT(ADDRESS(($AN1633-1)*3+$AO1633+5,$AP1633+20)))))</f>
        <v>0</v>
      </c>
      <c r="AT1633" s="468">
        <f ca="1">COUNTIF(INDIRECT("U"&amp;(ROW()+12*(($AN1633-1)*3+$AO1633)-ROW())/12+5):INDIRECT("AF"&amp;(ROW()+12*(($AN1633-1)*3+$AO1633)-ROW())/12+5),AS1633)</f>
        <v>0</v>
      </c>
      <c r="AU1633" s="468">
        <f ca="1">IF(AND(AQ1633+AS1633&gt;0,AR1633+AT1633&gt;0),COUNTIF(AU$6:AU1632,"&gt;0")+1,0)</f>
        <v>0</v>
      </c>
    </row>
    <row r="1634" spans="40:47" x14ac:dyDescent="0.15">
      <c r="AN1634" s="468">
        <v>46</v>
      </c>
      <c r="AO1634" s="468">
        <v>1</v>
      </c>
      <c r="AP1634" s="468">
        <v>9</v>
      </c>
      <c r="AQ1634" s="476">
        <f ca="1">IF($AP1634=1,IF(INDIRECT(ADDRESS(($AN1634-1)*3+$AO1634+5,$AP1634+7))="",0,INDIRECT(ADDRESS(($AN1634-1)*3+$AO1634+5,$AP1634+7))),IF(INDIRECT(ADDRESS(($AN1634-1)*3+$AO1634+5,$AP1634+7))="",0,IF(COUNTIF(INDIRECT(ADDRESS(($AN1634-1)*36+($AO1634-1)*12+6,COLUMN())):INDIRECT(ADDRESS(($AN1634-1)*36+($AO1634-1)*12+$AP1634+4,COLUMN())),INDIRECT(ADDRESS(($AN1634-1)*3+$AO1634+5,$AP1634+7)))&gt;=1,0,INDIRECT(ADDRESS(($AN1634-1)*3+$AO1634+5,$AP1634+7)))))</f>
        <v>0</v>
      </c>
      <c r="AR1634" s="468">
        <f ca="1">COUNTIF(INDIRECT("H"&amp;(ROW()+12*(($AN1634-1)*3+$AO1634)-ROW())/12+5):INDIRECT("S"&amp;(ROW()+12*(($AN1634-1)*3+$AO1634)-ROW())/12+5),AQ1634)</f>
        <v>0</v>
      </c>
      <c r="AS1634" s="476">
        <f ca="1">IF($AP1634=1,IF(INDIRECT(ADDRESS(($AN1634-1)*3+$AO1634+5,$AP1634+20))="",0,INDIRECT(ADDRESS(($AN1634-1)*3+$AO1634+5,$AP1634+20))),IF(INDIRECT(ADDRESS(($AN1634-1)*3+$AO1634+5,$AP1634+20))="",0,IF(COUNTIF(INDIRECT(ADDRESS(($AN1634-1)*36+($AO1634-1)*12+6,COLUMN())):INDIRECT(ADDRESS(($AN1634-1)*36+($AO1634-1)*12+$AP1634+4,COLUMN())),INDIRECT(ADDRESS(($AN1634-1)*3+$AO1634+5,$AP1634+20)))&gt;=1,0,INDIRECT(ADDRESS(($AN1634-1)*3+$AO1634+5,$AP1634+20)))))</f>
        <v>0</v>
      </c>
      <c r="AT1634" s="468">
        <f ca="1">COUNTIF(INDIRECT("U"&amp;(ROW()+12*(($AN1634-1)*3+$AO1634)-ROW())/12+5):INDIRECT("AF"&amp;(ROW()+12*(($AN1634-1)*3+$AO1634)-ROW())/12+5),AS1634)</f>
        <v>0</v>
      </c>
      <c r="AU1634" s="468">
        <f ca="1">IF(AND(AQ1634+AS1634&gt;0,AR1634+AT1634&gt;0),COUNTIF(AU$6:AU1633,"&gt;0")+1,0)</f>
        <v>0</v>
      </c>
    </row>
    <row r="1635" spans="40:47" x14ac:dyDescent="0.15">
      <c r="AN1635" s="468">
        <v>46</v>
      </c>
      <c r="AO1635" s="468">
        <v>1</v>
      </c>
      <c r="AP1635" s="468">
        <v>10</v>
      </c>
      <c r="AQ1635" s="476">
        <f ca="1">IF($AP1635=1,IF(INDIRECT(ADDRESS(($AN1635-1)*3+$AO1635+5,$AP1635+7))="",0,INDIRECT(ADDRESS(($AN1635-1)*3+$AO1635+5,$AP1635+7))),IF(INDIRECT(ADDRESS(($AN1635-1)*3+$AO1635+5,$AP1635+7))="",0,IF(COUNTIF(INDIRECT(ADDRESS(($AN1635-1)*36+($AO1635-1)*12+6,COLUMN())):INDIRECT(ADDRESS(($AN1635-1)*36+($AO1635-1)*12+$AP1635+4,COLUMN())),INDIRECT(ADDRESS(($AN1635-1)*3+$AO1635+5,$AP1635+7)))&gt;=1,0,INDIRECT(ADDRESS(($AN1635-1)*3+$AO1635+5,$AP1635+7)))))</f>
        <v>0</v>
      </c>
      <c r="AR1635" s="468">
        <f ca="1">COUNTIF(INDIRECT("H"&amp;(ROW()+12*(($AN1635-1)*3+$AO1635)-ROW())/12+5):INDIRECT("S"&amp;(ROW()+12*(($AN1635-1)*3+$AO1635)-ROW())/12+5),AQ1635)</f>
        <v>0</v>
      </c>
      <c r="AS1635" s="476">
        <f ca="1">IF($AP1635=1,IF(INDIRECT(ADDRESS(($AN1635-1)*3+$AO1635+5,$AP1635+20))="",0,INDIRECT(ADDRESS(($AN1635-1)*3+$AO1635+5,$AP1635+20))),IF(INDIRECT(ADDRESS(($AN1635-1)*3+$AO1635+5,$AP1635+20))="",0,IF(COUNTIF(INDIRECT(ADDRESS(($AN1635-1)*36+($AO1635-1)*12+6,COLUMN())):INDIRECT(ADDRESS(($AN1635-1)*36+($AO1635-1)*12+$AP1635+4,COLUMN())),INDIRECT(ADDRESS(($AN1635-1)*3+$AO1635+5,$AP1635+20)))&gt;=1,0,INDIRECT(ADDRESS(($AN1635-1)*3+$AO1635+5,$AP1635+20)))))</f>
        <v>0</v>
      </c>
      <c r="AT1635" s="468">
        <f ca="1">COUNTIF(INDIRECT("U"&amp;(ROW()+12*(($AN1635-1)*3+$AO1635)-ROW())/12+5):INDIRECT("AF"&amp;(ROW()+12*(($AN1635-1)*3+$AO1635)-ROW())/12+5),AS1635)</f>
        <v>0</v>
      </c>
      <c r="AU1635" s="468">
        <f ca="1">IF(AND(AQ1635+AS1635&gt;0,AR1635+AT1635&gt;0),COUNTIF(AU$6:AU1634,"&gt;0")+1,0)</f>
        <v>0</v>
      </c>
    </row>
    <row r="1636" spans="40:47" x14ac:dyDescent="0.15">
      <c r="AN1636" s="468">
        <v>46</v>
      </c>
      <c r="AO1636" s="468">
        <v>1</v>
      </c>
      <c r="AP1636" s="468">
        <v>11</v>
      </c>
      <c r="AQ1636" s="476">
        <f ca="1">IF($AP1636=1,IF(INDIRECT(ADDRESS(($AN1636-1)*3+$AO1636+5,$AP1636+7))="",0,INDIRECT(ADDRESS(($AN1636-1)*3+$AO1636+5,$AP1636+7))),IF(INDIRECT(ADDRESS(($AN1636-1)*3+$AO1636+5,$AP1636+7))="",0,IF(COUNTIF(INDIRECT(ADDRESS(($AN1636-1)*36+($AO1636-1)*12+6,COLUMN())):INDIRECT(ADDRESS(($AN1636-1)*36+($AO1636-1)*12+$AP1636+4,COLUMN())),INDIRECT(ADDRESS(($AN1636-1)*3+$AO1636+5,$AP1636+7)))&gt;=1,0,INDIRECT(ADDRESS(($AN1636-1)*3+$AO1636+5,$AP1636+7)))))</f>
        <v>0</v>
      </c>
      <c r="AR1636" s="468">
        <f ca="1">COUNTIF(INDIRECT("H"&amp;(ROW()+12*(($AN1636-1)*3+$AO1636)-ROW())/12+5):INDIRECT("S"&amp;(ROW()+12*(($AN1636-1)*3+$AO1636)-ROW())/12+5),AQ1636)</f>
        <v>0</v>
      </c>
      <c r="AS1636" s="476">
        <f ca="1">IF($AP1636=1,IF(INDIRECT(ADDRESS(($AN1636-1)*3+$AO1636+5,$AP1636+20))="",0,INDIRECT(ADDRESS(($AN1636-1)*3+$AO1636+5,$AP1636+20))),IF(INDIRECT(ADDRESS(($AN1636-1)*3+$AO1636+5,$AP1636+20))="",0,IF(COUNTIF(INDIRECT(ADDRESS(($AN1636-1)*36+($AO1636-1)*12+6,COLUMN())):INDIRECT(ADDRESS(($AN1636-1)*36+($AO1636-1)*12+$AP1636+4,COLUMN())),INDIRECT(ADDRESS(($AN1636-1)*3+$AO1636+5,$AP1636+20)))&gt;=1,0,INDIRECT(ADDRESS(($AN1636-1)*3+$AO1636+5,$AP1636+20)))))</f>
        <v>0</v>
      </c>
      <c r="AT1636" s="468">
        <f ca="1">COUNTIF(INDIRECT("U"&amp;(ROW()+12*(($AN1636-1)*3+$AO1636)-ROW())/12+5):INDIRECT("AF"&amp;(ROW()+12*(($AN1636-1)*3+$AO1636)-ROW())/12+5),AS1636)</f>
        <v>0</v>
      </c>
      <c r="AU1636" s="468">
        <f ca="1">IF(AND(AQ1636+AS1636&gt;0,AR1636+AT1636&gt;0),COUNTIF(AU$6:AU1635,"&gt;0")+1,0)</f>
        <v>0</v>
      </c>
    </row>
    <row r="1637" spans="40:47" x14ac:dyDescent="0.15">
      <c r="AN1637" s="468">
        <v>46</v>
      </c>
      <c r="AO1637" s="468">
        <v>1</v>
      </c>
      <c r="AP1637" s="468">
        <v>12</v>
      </c>
      <c r="AQ1637" s="476">
        <f ca="1">IF($AP1637=1,IF(INDIRECT(ADDRESS(($AN1637-1)*3+$AO1637+5,$AP1637+7))="",0,INDIRECT(ADDRESS(($AN1637-1)*3+$AO1637+5,$AP1637+7))),IF(INDIRECT(ADDRESS(($AN1637-1)*3+$AO1637+5,$AP1637+7))="",0,IF(COUNTIF(INDIRECT(ADDRESS(($AN1637-1)*36+($AO1637-1)*12+6,COLUMN())):INDIRECT(ADDRESS(($AN1637-1)*36+($AO1637-1)*12+$AP1637+4,COLUMN())),INDIRECT(ADDRESS(($AN1637-1)*3+$AO1637+5,$AP1637+7)))&gt;=1,0,INDIRECT(ADDRESS(($AN1637-1)*3+$AO1637+5,$AP1637+7)))))</f>
        <v>0</v>
      </c>
      <c r="AR1637" s="468">
        <f ca="1">COUNTIF(INDIRECT("H"&amp;(ROW()+12*(($AN1637-1)*3+$AO1637)-ROW())/12+5):INDIRECT("S"&amp;(ROW()+12*(($AN1637-1)*3+$AO1637)-ROW())/12+5),AQ1637)</f>
        <v>0</v>
      </c>
      <c r="AS1637" s="476">
        <f ca="1">IF($AP1637=1,IF(INDIRECT(ADDRESS(($AN1637-1)*3+$AO1637+5,$AP1637+20))="",0,INDIRECT(ADDRESS(($AN1637-1)*3+$AO1637+5,$AP1637+20))),IF(INDIRECT(ADDRESS(($AN1637-1)*3+$AO1637+5,$AP1637+20))="",0,IF(COUNTIF(INDIRECT(ADDRESS(($AN1637-1)*36+($AO1637-1)*12+6,COLUMN())):INDIRECT(ADDRESS(($AN1637-1)*36+($AO1637-1)*12+$AP1637+4,COLUMN())),INDIRECT(ADDRESS(($AN1637-1)*3+$AO1637+5,$AP1637+20)))&gt;=1,0,INDIRECT(ADDRESS(($AN1637-1)*3+$AO1637+5,$AP1637+20)))))</f>
        <v>0</v>
      </c>
      <c r="AT1637" s="468">
        <f ca="1">COUNTIF(INDIRECT("U"&amp;(ROW()+12*(($AN1637-1)*3+$AO1637)-ROW())/12+5):INDIRECT("AF"&amp;(ROW()+12*(($AN1637-1)*3+$AO1637)-ROW())/12+5),AS1637)</f>
        <v>0</v>
      </c>
      <c r="AU1637" s="468">
        <f ca="1">IF(AND(AQ1637+AS1637&gt;0,AR1637+AT1637&gt;0),COUNTIF(AU$6:AU1636,"&gt;0")+1,0)</f>
        <v>0</v>
      </c>
    </row>
    <row r="1638" spans="40:47" x14ac:dyDescent="0.15">
      <c r="AN1638" s="468">
        <v>46</v>
      </c>
      <c r="AO1638" s="468">
        <v>2</v>
      </c>
      <c r="AP1638" s="468">
        <v>1</v>
      </c>
      <c r="AQ1638" s="476">
        <f ca="1">IF($AP1638=1,IF(INDIRECT(ADDRESS(($AN1638-1)*3+$AO1638+5,$AP1638+7))="",0,INDIRECT(ADDRESS(($AN1638-1)*3+$AO1638+5,$AP1638+7))),IF(INDIRECT(ADDRESS(($AN1638-1)*3+$AO1638+5,$AP1638+7))="",0,IF(COUNTIF(INDIRECT(ADDRESS(($AN1638-1)*36+($AO1638-1)*12+6,COLUMN())):INDIRECT(ADDRESS(($AN1638-1)*36+($AO1638-1)*12+$AP1638+4,COLUMN())),INDIRECT(ADDRESS(($AN1638-1)*3+$AO1638+5,$AP1638+7)))&gt;=1,0,INDIRECT(ADDRESS(($AN1638-1)*3+$AO1638+5,$AP1638+7)))))</f>
        <v>0</v>
      </c>
      <c r="AR1638" s="468">
        <f ca="1">COUNTIF(INDIRECT("H"&amp;(ROW()+12*(($AN1638-1)*3+$AO1638)-ROW())/12+5):INDIRECT("S"&amp;(ROW()+12*(($AN1638-1)*3+$AO1638)-ROW())/12+5),AQ1638)</f>
        <v>0</v>
      </c>
      <c r="AS1638" s="476">
        <f ca="1">IF($AP1638=1,IF(INDIRECT(ADDRESS(($AN1638-1)*3+$AO1638+5,$AP1638+20))="",0,INDIRECT(ADDRESS(($AN1638-1)*3+$AO1638+5,$AP1638+20))),IF(INDIRECT(ADDRESS(($AN1638-1)*3+$AO1638+5,$AP1638+20))="",0,IF(COUNTIF(INDIRECT(ADDRESS(($AN1638-1)*36+($AO1638-1)*12+6,COLUMN())):INDIRECT(ADDRESS(($AN1638-1)*36+($AO1638-1)*12+$AP1638+4,COLUMN())),INDIRECT(ADDRESS(($AN1638-1)*3+$AO1638+5,$AP1638+20)))&gt;=1,0,INDIRECT(ADDRESS(($AN1638-1)*3+$AO1638+5,$AP1638+20)))))</f>
        <v>0</v>
      </c>
      <c r="AT1638" s="468">
        <f ca="1">COUNTIF(INDIRECT("U"&amp;(ROW()+12*(($AN1638-1)*3+$AO1638)-ROW())/12+5):INDIRECT("AF"&amp;(ROW()+12*(($AN1638-1)*3+$AO1638)-ROW())/12+5),AS1638)</f>
        <v>0</v>
      </c>
      <c r="AU1638" s="468">
        <f ca="1">IF(AND(AQ1638+AS1638&gt;0,AR1638+AT1638&gt;0),COUNTIF(AU$6:AU1637,"&gt;0")+1,0)</f>
        <v>0</v>
      </c>
    </row>
    <row r="1639" spans="40:47" x14ac:dyDescent="0.15">
      <c r="AN1639" s="468">
        <v>46</v>
      </c>
      <c r="AO1639" s="468">
        <v>2</v>
      </c>
      <c r="AP1639" s="468">
        <v>2</v>
      </c>
      <c r="AQ1639" s="476">
        <f ca="1">IF($AP1639=1,IF(INDIRECT(ADDRESS(($AN1639-1)*3+$AO1639+5,$AP1639+7))="",0,INDIRECT(ADDRESS(($AN1639-1)*3+$AO1639+5,$AP1639+7))),IF(INDIRECT(ADDRESS(($AN1639-1)*3+$AO1639+5,$AP1639+7))="",0,IF(COUNTIF(INDIRECT(ADDRESS(($AN1639-1)*36+($AO1639-1)*12+6,COLUMN())):INDIRECT(ADDRESS(($AN1639-1)*36+($AO1639-1)*12+$AP1639+4,COLUMN())),INDIRECT(ADDRESS(($AN1639-1)*3+$AO1639+5,$AP1639+7)))&gt;=1,0,INDIRECT(ADDRESS(($AN1639-1)*3+$AO1639+5,$AP1639+7)))))</f>
        <v>0</v>
      </c>
      <c r="AR1639" s="468">
        <f ca="1">COUNTIF(INDIRECT("H"&amp;(ROW()+12*(($AN1639-1)*3+$AO1639)-ROW())/12+5):INDIRECT("S"&amp;(ROW()+12*(($AN1639-1)*3+$AO1639)-ROW())/12+5),AQ1639)</f>
        <v>0</v>
      </c>
      <c r="AS1639" s="476">
        <f ca="1">IF($AP1639=1,IF(INDIRECT(ADDRESS(($AN1639-1)*3+$AO1639+5,$AP1639+20))="",0,INDIRECT(ADDRESS(($AN1639-1)*3+$AO1639+5,$AP1639+20))),IF(INDIRECT(ADDRESS(($AN1639-1)*3+$AO1639+5,$AP1639+20))="",0,IF(COUNTIF(INDIRECT(ADDRESS(($AN1639-1)*36+($AO1639-1)*12+6,COLUMN())):INDIRECT(ADDRESS(($AN1639-1)*36+($AO1639-1)*12+$AP1639+4,COLUMN())),INDIRECT(ADDRESS(($AN1639-1)*3+$AO1639+5,$AP1639+20)))&gt;=1,0,INDIRECT(ADDRESS(($AN1639-1)*3+$AO1639+5,$AP1639+20)))))</f>
        <v>0</v>
      </c>
      <c r="AT1639" s="468">
        <f ca="1">COUNTIF(INDIRECT("U"&amp;(ROW()+12*(($AN1639-1)*3+$AO1639)-ROW())/12+5):INDIRECT("AF"&amp;(ROW()+12*(($AN1639-1)*3+$AO1639)-ROW())/12+5),AS1639)</f>
        <v>0</v>
      </c>
      <c r="AU1639" s="468">
        <f ca="1">IF(AND(AQ1639+AS1639&gt;0,AR1639+AT1639&gt;0),COUNTIF(AU$6:AU1638,"&gt;0")+1,0)</f>
        <v>0</v>
      </c>
    </row>
    <row r="1640" spans="40:47" x14ac:dyDescent="0.15">
      <c r="AN1640" s="468">
        <v>46</v>
      </c>
      <c r="AO1640" s="468">
        <v>2</v>
      </c>
      <c r="AP1640" s="468">
        <v>3</v>
      </c>
      <c r="AQ1640" s="476">
        <f ca="1">IF($AP1640=1,IF(INDIRECT(ADDRESS(($AN1640-1)*3+$AO1640+5,$AP1640+7))="",0,INDIRECT(ADDRESS(($AN1640-1)*3+$AO1640+5,$AP1640+7))),IF(INDIRECT(ADDRESS(($AN1640-1)*3+$AO1640+5,$AP1640+7))="",0,IF(COUNTIF(INDIRECT(ADDRESS(($AN1640-1)*36+($AO1640-1)*12+6,COLUMN())):INDIRECT(ADDRESS(($AN1640-1)*36+($AO1640-1)*12+$AP1640+4,COLUMN())),INDIRECT(ADDRESS(($AN1640-1)*3+$AO1640+5,$AP1640+7)))&gt;=1,0,INDIRECT(ADDRESS(($AN1640-1)*3+$AO1640+5,$AP1640+7)))))</f>
        <v>0</v>
      </c>
      <c r="AR1640" s="468">
        <f ca="1">COUNTIF(INDIRECT("H"&amp;(ROW()+12*(($AN1640-1)*3+$AO1640)-ROW())/12+5):INDIRECT("S"&amp;(ROW()+12*(($AN1640-1)*3+$AO1640)-ROW())/12+5),AQ1640)</f>
        <v>0</v>
      </c>
      <c r="AS1640" s="476">
        <f ca="1">IF($AP1640=1,IF(INDIRECT(ADDRESS(($AN1640-1)*3+$AO1640+5,$AP1640+20))="",0,INDIRECT(ADDRESS(($AN1640-1)*3+$AO1640+5,$AP1640+20))),IF(INDIRECT(ADDRESS(($AN1640-1)*3+$AO1640+5,$AP1640+20))="",0,IF(COUNTIF(INDIRECT(ADDRESS(($AN1640-1)*36+($AO1640-1)*12+6,COLUMN())):INDIRECT(ADDRESS(($AN1640-1)*36+($AO1640-1)*12+$AP1640+4,COLUMN())),INDIRECT(ADDRESS(($AN1640-1)*3+$AO1640+5,$AP1640+20)))&gt;=1,0,INDIRECT(ADDRESS(($AN1640-1)*3+$AO1640+5,$AP1640+20)))))</f>
        <v>0</v>
      </c>
      <c r="AT1640" s="468">
        <f ca="1">COUNTIF(INDIRECT("U"&amp;(ROW()+12*(($AN1640-1)*3+$AO1640)-ROW())/12+5):INDIRECT("AF"&amp;(ROW()+12*(($AN1640-1)*3+$AO1640)-ROW())/12+5),AS1640)</f>
        <v>0</v>
      </c>
      <c r="AU1640" s="468">
        <f ca="1">IF(AND(AQ1640+AS1640&gt;0,AR1640+AT1640&gt;0),COUNTIF(AU$6:AU1639,"&gt;0")+1,0)</f>
        <v>0</v>
      </c>
    </row>
    <row r="1641" spans="40:47" x14ac:dyDescent="0.15">
      <c r="AN1641" s="468">
        <v>46</v>
      </c>
      <c r="AO1641" s="468">
        <v>2</v>
      </c>
      <c r="AP1641" s="468">
        <v>4</v>
      </c>
      <c r="AQ1641" s="476">
        <f ca="1">IF($AP1641=1,IF(INDIRECT(ADDRESS(($AN1641-1)*3+$AO1641+5,$AP1641+7))="",0,INDIRECT(ADDRESS(($AN1641-1)*3+$AO1641+5,$AP1641+7))),IF(INDIRECT(ADDRESS(($AN1641-1)*3+$AO1641+5,$AP1641+7))="",0,IF(COUNTIF(INDIRECT(ADDRESS(($AN1641-1)*36+($AO1641-1)*12+6,COLUMN())):INDIRECT(ADDRESS(($AN1641-1)*36+($AO1641-1)*12+$AP1641+4,COLUMN())),INDIRECT(ADDRESS(($AN1641-1)*3+$AO1641+5,$AP1641+7)))&gt;=1,0,INDIRECT(ADDRESS(($AN1641-1)*3+$AO1641+5,$AP1641+7)))))</f>
        <v>0</v>
      </c>
      <c r="AR1641" s="468">
        <f ca="1">COUNTIF(INDIRECT("H"&amp;(ROW()+12*(($AN1641-1)*3+$AO1641)-ROW())/12+5):INDIRECT("S"&amp;(ROW()+12*(($AN1641-1)*3+$AO1641)-ROW())/12+5),AQ1641)</f>
        <v>0</v>
      </c>
      <c r="AS1641" s="476">
        <f ca="1">IF($AP1641=1,IF(INDIRECT(ADDRESS(($AN1641-1)*3+$AO1641+5,$AP1641+20))="",0,INDIRECT(ADDRESS(($AN1641-1)*3+$AO1641+5,$AP1641+20))),IF(INDIRECT(ADDRESS(($AN1641-1)*3+$AO1641+5,$AP1641+20))="",0,IF(COUNTIF(INDIRECT(ADDRESS(($AN1641-1)*36+($AO1641-1)*12+6,COLUMN())):INDIRECT(ADDRESS(($AN1641-1)*36+($AO1641-1)*12+$AP1641+4,COLUMN())),INDIRECT(ADDRESS(($AN1641-1)*3+$AO1641+5,$AP1641+20)))&gt;=1,0,INDIRECT(ADDRESS(($AN1641-1)*3+$AO1641+5,$AP1641+20)))))</f>
        <v>0</v>
      </c>
      <c r="AT1641" s="468">
        <f ca="1">COUNTIF(INDIRECT("U"&amp;(ROW()+12*(($AN1641-1)*3+$AO1641)-ROW())/12+5):INDIRECT("AF"&amp;(ROW()+12*(($AN1641-1)*3+$AO1641)-ROW())/12+5),AS1641)</f>
        <v>0</v>
      </c>
      <c r="AU1641" s="468">
        <f ca="1">IF(AND(AQ1641+AS1641&gt;0,AR1641+AT1641&gt;0),COUNTIF(AU$6:AU1640,"&gt;0")+1,0)</f>
        <v>0</v>
      </c>
    </row>
    <row r="1642" spans="40:47" x14ac:dyDescent="0.15">
      <c r="AN1642" s="468">
        <v>46</v>
      </c>
      <c r="AO1642" s="468">
        <v>2</v>
      </c>
      <c r="AP1642" s="468">
        <v>5</v>
      </c>
      <c r="AQ1642" s="476">
        <f ca="1">IF($AP1642=1,IF(INDIRECT(ADDRESS(($AN1642-1)*3+$AO1642+5,$AP1642+7))="",0,INDIRECT(ADDRESS(($AN1642-1)*3+$AO1642+5,$AP1642+7))),IF(INDIRECT(ADDRESS(($AN1642-1)*3+$AO1642+5,$AP1642+7))="",0,IF(COUNTIF(INDIRECT(ADDRESS(($AN1642-1)*36+($AO1642-1)*12+6,COLUMN())):INDIRECT(ADDRESS(($AN1642-1)*36+($AO1642-1)*12+$AP1642+4,COLUMN())),INDIRECT(ADDRESS(($AN1642-1)*3+$AO1642+5,$AP1642+7)))&gt;=1,0,INDIRECT(ADDRESS(($AN1642-1)*3+$AO1642+5,$AP1642+7)))))</f>
        <v>0</v>
      </c>
      <c r="AR1642" s="468">
        <f ca="1">COUNTIF(INDIRECT("H"&amp;(ROW()+12*(($AN1642-1)*3+$AO1642)-ROW())/12+5):INDIRECT("S"&amp;(ROW()+12*(($AN1642-1)*3+$AO1642)-ROW())/12+5),AQ1642)</f>
        <v>0</v>
      </c>
      <c r="AS1642" s="476">
        <f ca="1">IF($AP1642=1,IF(INDIRECT(ADDRESS(($AN1642-1)*3+$AO1642+5,$AP1642+20))="",0,INDIRECT(ADDRESS(($AN1642-1)*3+$AO1642+5,$AP1642+20))),IF(INDIRECT(ADDRESS(($AN1642-1)*3+$AO1642+5,$AP1642+20))="",0,IF(COUNTIF(INDIRECT(ADDRESS(($AN1642-1)*36+($AO1642-1)*12+6,COLUMN())):INDIRECT(ADDRESS(($AN1642-1)*36+($AO1642-1)*12+$AP1642+4,COLUMN())),INDIRECT(ADDRESS(($AN1642-1)*3+$AO1642+5,$AP1642+20)))&gt;=1,0,INDIRECT(ADDRESS(($AN1642-1)*3+$AO1642+5,$AP1642+20)))))</f>
        <v>0</v>
      </c>
      <c r="AT1642" s="468">
        <f ca="1">COUNTIF(INDIRECT("U"&amp;(ROW()+12*(($AN1642-1)*3+$AO1642)-ROW())/12+5):INDIRECT("AF"&amp;(ROW()+12*(($AN1642-1)*3+$AO1642)-ROW())/12+5),AS1642)</f>
        <v>0</v>
      </c>
      <c r="AU1642" s="468">
        <f ca="1">IF(AND(AQ1642+AS1642&gt;0,AR1642+AT1642&gt;0),COUNTIF(AU$6:AU1641,"&gt;0")+1,0)</f>
        <v>0</v>
      </c>
    </row>
    <row r="1643" spans="40:47" x14ac:dyDescent="0.15">
      <c r="AN1643" s="468">
        <v>46</v>
      </c>
      <c r="AO1643" s="468">
        <v>2</v>
      </c>
      <c r="AP1643" s="468">
        <v>6</v>
      </c>
      <c r="AQ1643" s="476">
        <f ca="1">IF($AP1643=1,IF(INDIRECT(ADDRESS(($AN1643-1)*3+$AO1643+5,$AP1643+7))="",0,INDIRECT(ADDRESS(($AN1643-1)*3+$AO1643+5,$AP1643+7))),IF(INDIRECT(ADDRESS(($AN1643-1)*3+$AO1643+5,$AP1643+7))="",0,IF(COUNTIF(INDIRECT(ADDRESS(($AN1643-1)*36+($AO1643-1)*12+6,COLUMN())):INDIRECT(ADDRESS(($AN1643-1)*36+($AO1643-1)*12+$AP1643+4,COLUMN())),INDIRECT(ADDRESS(($AN1643-1)*3+$AO1643+5,$AP1643+7)))&gt;=1,0,INDIRECT(ADDRESS(($AN1643-1)*3+$AO1643+5,$AP1643+7)))))</f>
        <v>0</v>
      </c>
      <c r="AR1643" s="468">
        <f ca="1">COUNTIF(INDIRECT("H"&amp;(ROW()+12*(($AN1643-1)*3+$AO1643)-ROW())/12+5):INDIRECT("S"&amp;(ROW()+12*(($AN1643-1)*3+$AO1643)-ROW())/12+5),AQ1643)</f>
        <v>0</v>
      </c>
      <c r="AS1643" s="476">
        <f ca="1">IF($AP1643=1,IF(INDIRECT(ADDRESS(($AN1643-1)*3+$AO1643+5,$AP1643+20))="",0,INDIRECT(ADDRESS(($AN1643-1)*3+$AO1643+5,$AP1643+20))),IF(INDIRECT(ADDRESS(($AN1643-1)*3+$AO1643+5,$AP1643+20))="",0,IF(COUNTIF(INDIRECT(ADDRESS(($AN1643-1)*36+($AO1643-1)*12+6,COLUMN())):INDIRECT(ADDRESS(($AN1643-1)*36+($AO1643-1)*12+$AP1643+4,COLUMN())),INDIRECT(ADDRESS(($AN1643-1)*3+$AO1643+5,$AP1643+20)))&gt;=1,0,INDIRECT(ADDRESS(($AN1643-1)*3+$AO1643+5,$AP1643+20)))))</f>
        <v>0</v>
      </c>
      <c r="AT1643" s="468">
        <f ca="1">COUNTIF(INDIRECT("U"&amp;(ROW()+12*(($AN1643-1)*3+$AO1643)-ROW())/12+5):INDIRECT("AF"&amp;(ROW()+12*(($AN1643-1)*3+$AO1643)-ROW())/12+5),AS1643)</f>
        <v>0</v>
      </c>
      <c r="AU1643" s="468">
        <f ca="1">IF(AND(AQ1643+AS1643&gt;0,AR1643+AT1643&gt;0),COUNTIF(AU$6:AU1642,"&gt;0")+1,0)</f>
        <v>0</v>
      </c>
    </row>
    <row r="1644" spans="40:47" x14ac:dyDescent="0.15">
      <c r="AN1644" s="468">
        <v>46</v>
      </c>
      <c r="AO1644" s="468">
        <v>2</v>
      </c>
      <c r="AP1644" s="468">
        <v>7</v>
      </c>
      <c r="AQ1644" s="476">
        <f ca="1">IF($AP1644=1,IF(INDIRECT(ADDRESS(($AN1644-1)*3+$AO1644+5,$AP1644+7))="",0,INDIRECT(ADDRESS(($AN1644-1)*3+$AO1644+5,$AP1644+7))),IF(INDIRECT(ADDRESS(($AN1644-1)*3+$AO1644+5,$AP1644+7))="",0,IF(COUNTIF(INDIRECT(ADDRESS(($AN1644-1)*36+($AO1644-1)*12+6,COLUMN())):INDIRECT(ADDRESS(($AN1644-1)*36+($AO1644-1)*12+$AP1644+4,COLUMN())),INDIRECT(ADDRESS(($AN1644-1)*3+$AO1644+5,$AP1644+7)))&gt;=1,0,INDIRECT(ADDRESS(($AN1644-1)*3+$AO1644+5,$AP1644+7)))))</f>
        <v>0</v>
      </c>
      <c r="AR1644" s="468">
        <f ca="1">COUNTIF(INDIRECT("H"&amp;(ROW()+12*(($AN1644-1)*3+$AO1644)-ROW())/12+5):INDIRECT("S"&amp;(ROW()+12*(($AN1644-1)*3+$AO1644)-ROW())/12+5),AQ1644)</f>
        <v>0</v>
      </c>
      <c r="AS1644" s="476">
        <f ca="1">IF($AP1644=1,IF(INDIRECT(ADDRESS(($AN1644-1)*3+$AO1644+5,$AP1644+20))="",0,INDIRECT(ADDRESS(($AN1644-1)*3+$AO1644+5,$AP1644+20))),IF(INDIRECT(ADDRESS(($AN1644-1)*3+$AO1644+5,$AP1644+20))="",0,IF(COUNTIF(INDIRECT(ADDRESS(($AN1644-1)*36+($AO1644-1)*12+6,COLUMN())):INDIRECT(ADDRESS(($AN1644-1)*36+($AO1644-1)*12+$AP1644+4,COLUMN())),INDIRECT(ADDRESS(($AN1644-1)*3+$AO1644+5,$AP1644+20)))&gt;=1,0,INDIRECT(ADDRESS(($AN1644-1)*3+$AO1644+5,$AP1644+20)))))</f>
        <v>0</v>
      </c>
      <c r="AT1644" s="468">
        <f ca="1">COUNTIF(INDIRECT("U"&amp;(ROW()+12*(($AN1644-1)*3+$AO1644)-ROW())/12+5):INDIRECT("AF"&amp;(ROW()+12*(($AN1644-1)*3+$AO1644)-ROW())/12+5),AS1644)</f>
        <v>0</v>
      </c>
      <c r="AU1644" s="468">
        <f ca="1">IF(AND(AQ1644+AS1644&gt;0,AR1644+AT1644&gt;0),COUNTIF(AU$6:AU1643,"&gt;0")+1,0)</f>
        <v>0</v>
      </c>
    </row>
    <row r="1645" spans="40:47" x14ac:dyDescent="0.15">
      <c r="AN1645" s="468">
        <v>46</v>
      </c>
      <c r="AO1645" s="468">
        <v>2</v>
      </c>
      <c r="AP1645" s="468">
        <v>8</v>
      </c>
      <c r="AQ1645" s="476">
        <f ca="1">IF($AP1645=1,IF(INDIRECT(ADDRESS(($AN1645-1)*3+$AO1645+5,$AP1645+7))="",0,INDIRECT(ADDRESS(($AN1645-1)*3+$AO1645+5,$AP1645+7))),IF(INDIRECT(ADDRESS(($AN1645-1)*3+$AO1645+5,$AP1645+7))="",0,IF(COUNTIF(INDIRECT(ADDRESS(($AN1645-1)*36+($AO1645-1)*12+6,COLUMN())):INDIRECT(ADDRESS(($AN1645-1)*36+($AO1645-1)*12+$AP1645+4,COLUMN())),INDIRECT(ADDRESS(($AN1645-1)*3+$AO1645+5,$AP1645+7)))&gt;=1,0,INDIRECT(ADDRESS(($AN1645-1)*3+$AO1645+5,$AP1645+7)))))</f>
        <v>0</v>
      </c>
      <c r="AR1645" s="468">
        <f ca="1">COUNTIF(INDIRECT("H"&amp;(ROW()+12*(($AN1645-1)*3+$AO1645)-ROW())/12+5):INDIRECT("S"&amp;(ROW()+12*(($AN1645-1)*3+$AO1645)-ROW())/12+5),AQ1645)</f>
        <v>0</v>
      </c>
      <c r="AS1645" s="476">
        <f ca="1">IF($AP1645=1,IF(INDIRECT(ADDRESS(($AN1645-1)*3+$AO1645+5,$AP1645+20))="",0,INDIRECT(ADDRESS(($AN1645-1)*3+$AO1645+5,$AP1645+20))),IF(INDIRECT(ADDRESS(($AN1645-1)*3+$AO1645+5,$AP1645+20))="",0,IF(COUNTIF(INDIRECT(ADDRESS(($AN1645-1)*36+($AO1645-1)*12+6,COLUMN())):INDIRECT(ADDRESS(($AN1645-1)*36+($AO1645-1)*12+$AP1645+4,COLUMN())),INDIRECT(ADDRESS(($AN1645-1)*3+$AO1645+5,$AP1645+20)))&gt;=1,0,INDIRECT(ADDRESS(($AN1645-1)*3+$AO1645+5,$AP1645+20)))))</f>
        <v>0</v>
      </c>
      <c r="AT1645" s="468">
        <f ca="1">COUNTIF(INDIRECT("U"&amp;(ROW()+12*(($AN1645-1)*3+$AO1645)-ROW())/12+5):INDIRECT("AF"&amp;(ROW()+12*(($AN1645-1)*3+$AO1645)-ROW())/12+5),AS1645)</f>
        <v>0</v>
      </c>
      <c r="AU1645" s="468">
        <f ca="1">IF(AND(AQ1645+AS1645&gt;0,AR1645+AT1645&gt;0),COUNTIF(AU$6:AU1644,"&gt;0")+1,0)</f>
        <v>0</v>
      </c>
    </row>
    <row r="1646" spans="40:47" x14ac:dyDescent="0.15">
      <c r="AN1646" s="468">
        <v>46</v>
      </c>
      <c r="AO1646" s="468">
        <v>2</v>
      </c>
      <c r="AP1646" s="468">
        <v>9</v>
      </c>
      <c r="AQ1646" s="476">
        <f ca="1">IF($AP1646=1,IF(INDIRECT(ADDRESS(($AN1646-1)*3+$AO1646+5,$AP1646+7))="",0,INDIRECT(ADDRESS(($AN1646-1)*3+$AO1646+5,$AP1646+7))),IF(INDIRECT(ADDRESS(($AN1646-1)*3+$AO1646+5,$AP1646+7))="",0,IF(COUNTIF(INDIRECT(ADDRESS(($AN1646-1)*36+($AO1646-1)*12+6,COLUMN())):INDIRECT(ADDRESS(($AN1646-1)*36+($AO1646-1)*12+$AP1646+4,COLUMN())),INDIRECT(ADDRESS(($AN1646-1)*3+$AO1646+5,$AP1646+7)))&gt;=1,0,INDIRECT(ADDRESS(($AN1646-1)*3+$AO1646+5,$AP1646+7)))))</f>
        <v>0</v>
      </c>
      <c r="AR1646" s="468">
        <f ca="1">COUNTIF(INDIRECT("H"&amp;(ROW()+12*(($AN1646-1)*3+$AO1646)-ROW())/12+5):INDIRECT("S"&amp;(ROW()+12*(($AN1646-1)*3+$AO1646)-ROW())/12+5),AQ1646)</f>
        <v>0</v>
      </c>
      <c r="AS1646" s="476">
        <f ca="1">IF($AP1646=1,IF(INDIRECT(ADDRESS(($AN1646-1)*3+$AO1646+5,$AP1646+20))="",0,INDIRECT(ADDRESS(($AN1646-1)*3+$AO1646+5,$AP1646+20))),IF(INDIRECT(ADDRESS(($AN1646-1)*3+$AO1646+5,$AP1646+20))="",0,IF(COUNTIF(INDIRECT(ADDRESS(($AN1646-1)*36+($AO1646-1)*12+6,COLUMN())):INDIRECT(ADDRESS(($AN1646-1)*36+($AO1646-1)*12+$AP1646+4,COLUMN())),INDIRECT(ADDRESS(($AN1646-1)*3+$AO1646+5,$AP1646+20)))&gt;=1,0,INDIRECT(ADDRESS(($AN1646-1)*3+$AO1646+5,$AP1646+20)))))</f>
        <v>0</v>
      </c>
      <c r="AT1646" s="468">
        <f ca="1">COUNTIF(INDIRECT("U"&amp;(ROW()+12*(($AN1646-1)*3+$AO1646)-ROW())/12+5):INDIRECT("AF"&amp;(ROW()+12*(($AN1646-1)*3+$AO1646)-ROW())/12+5),AS1646)</f>
        <v>0</v>
      </c>
      <c r="AU1646" s="468">
        <f ca="1">IF(AND(AQ1646+AS1646&gt;0,AR1646+AT1646&gt;0),COUNTIF(AU$6:AU1645,"&gt;0")+1,0)</f>
        <v>0</v>
      </c>
    </row>
    <row r="1647" spans="40:47" x14ac:dyDescent="0.15">
      <c r="AN1647" s="468">
        <v>46</v>
      </c>
      <c r="AO1647" s="468">
        <v>2</v>
      </c>
      <c r="AP1647" s="468">
        <v>10</v>
      </c>
      <c r="AQ1647" s="476">
        <f ca="1">IF($AP1647=1,IF(INDIRECT(ADDRESS(($AN1647-1)*3+$AO1647+5,$AP1647+7))="",0,INDIRECT(ADDRESS(($AN1647-1)*3+$AO1647+5,$AP1647+7))),IF(INDIRECT(ADDRESS(($AN1647-1)*3+$AO1647+5,$AP1647+7))="",0,IF(COUNTIF(INDIRECT(ADDRESS(($AN1647-1)*36+($AO1647-1)*12+6,COLUMN())):INDIRECT(ADDRESS(($AN1647-1)*36+($AO1647-1)*12+$AP1647+4,COLUMN())),INDIRECT(ADDRESS(($AN1647-1)*3+$AO1647+5,$AP1647+7)))&gt;=1,0,INDIRECT(ADDRESS(($AN1647-1)*3+$AO1647+5,$AP1647+7)))))</f>
        <v>0</v>
      </c>
      <c r="AR1647" s="468">
        <f ca="1">COUNTIF(INDIRECT("H"&amp;(ROW()+12*(($AN1647-1)*3+$AO1647)-ROW())/12+5):INDIRECT("S"&amp;(ROW()+12*(($AN1647-1)*3+$AO1647)-ROW())/12+5),AQ1647)</f>
        <v>0</v>
      </c>
      <c r="AS1647" s="476">
        <f ca="1">IF($AP1647=1,IF(INDIRECT(ADDRESS(($AN1647-1)*3+$AO1647+5,$AP1647+20))="",0,INDIRECT(ADDRESS(($AN1647-1)*3+$AO1647+5,$AP1647+20))),IF(INDIRECT(ADDRESS(($AN1647-1)*3+$AO1647+5,$AP1647+20))="",0,IF(COUNTIF(INDIRECT(ADDRESS(($AN1647-1)*36+($AO1647-1)*12+6,COLUMN())):INDIRECT(ADDRESS(($AN1647-1)*36+($AO1647-1)*12+$AP1647+4,COLUMN())),INDIRECT(ADDRESS(($AN1647-1)*3+$AO1647+5,$AP1647+20)))&gt;=1,0,INDIRECT(ADDRESS(($AN1647-1)*3+$AO1647+5,$AP1647+20)))))</f>
        <v>0</v>
      </c>
      <c r="AT1647" s="468">
        <f ca="1">COUNTIF(INDIRECT("U"&amp;(ROW()+12*(($AN1647-1)*3+$AO1647)-ROW())/12+5):INDIRECT("AF"&amp;(ROW()+12*(($AN1647-1)*3+$AO1647)-ROW())/12+5),AS1647)</f>
        <v>0</v>
      </c>
      <c r="AU1647" s="468">
        <f ca="1">IF(AND(AQ1647+AS1647&gt;0,AR1647+AT1647&gt;0),COUNTIF(AU$6:AU1646,"&gt;0")+1,0)</f>
        <v>0</v>
      </c>
    </row>
    <row r="1648" spans="40:47" x14ac:dyDescent="0.15">
      <c r="AN1648" s="468">
        <v>46</v>
      </c>
      <c r="AO1648" s="468">
        <v>2</v>
      </c>
      <c r="AP1648" s="468">
        <v>11</v>
      </c>
      <c r="AQ1648" s="476">
        <f ca="1">IF($AP1648=1,IF(INDIRECT(ADDRESS(($AN1648-1)*3+$AO1648+5,$AP1648+7))="",0,INDIRECT(ADDRESS(($AN1648-1)*3+$AO1648+5,$AP1648+7))),IF(INDIRECT(ADDRESS(($AN1648-1)*3+$AO1648+5,$AP1648+7))="",0,IF(COUNTIF(INDIRECT(ADDRESS(($AN1648-1)*36+($AO1648-1)*12+6,COLUMN())):INDIRECT(ADDRESS(($AN1648-1)*36+($AO1648-1)*12+$AP1648+4,COLUMN())),INDIRECT(ADDRESS(($AN1648-1)*3+$AO1648+5,$AP1648+7)))&gt;=1,0,INDIRECT(ADDRESS(($AN1648-1)*3+$AO1648+5,$AP1648+7)))))</f>
        <v>0</v>
      </c>
      <c r="AR1648" s="468">
        <f ca="1">COUNTIF(INDIRECT("H"&amp;(ROW()+12*(($AN1648-1)*3+$AO1648)-ROW())/12+5):INDIRECT("S"&amp;(ROW()+12*(($AN1648-1)*3+$AO1648)-ROW())/12+5),AQ1648)</f>
        <v>0</v>
      </c>
      <c r="AS1648" s="476">
        <f ca="1">IF($AP1648=1,IF(INDIRECT(ADDRESS(($AN1648-1)*3+$AO1648+5,$AP1648+20))="",0,INDIRECT(ADDRESS(($AN1648-1)*3+$AO1648+5,$AP1648+20))),IF(INDIRECT(ADDRESS(($AN1648-1)*3+$AO1648+5,$AP1648+20))="",0,IF(COUNTIF(INDIRECT(ADDRESS(($AN1648-1)*36+($AO1648-1)*12+6,COLUMN())):INDIRECT(ADDRESS(($AN1648-1)*36+($AO1648-1)*12+$AP1648+4,COLUMN())),INDIRECT(ADDRESS(($AN1648-1)*3+$AO1648+5,$AP1648+20)))&gt;=1,0,INDIRECT(ADDRESS(($AN1648-1)*3+$AO1648+5,$AP1648+20)))))</f>
        <v>0</v>
      </c>
      <c r="AT1648" s="468">
        <f ca="1">COUNTIF(INDIRECT("U"&amp;(ROW()+12*(($AN1648-1)*3+$AO1648)-ROW())/12+5):INDIRECT("AF"&amp;(ROW()+12*(($AN1648-1)*3+$AO1648)-ROW())/12+5),AS1648)</f>
        <v>0</v>
      </c>
      <c r="AU1648" s="468">
        <f ca="1">IF(AND(AQ1648+AS1648&gt;0,AR1648+AT1648&gt;0),COUNTIF(AU$6:AU1647,"&gt;0")+1,0)</f>
        <v>0</v>
      </c>
    </row>
    <row r="1649" spans="40:47" x14ac:dyDescent="0.15">
      <c r="AN1649" s="468">
        <v>46</v>
      </c>
      <c r="AO1649" s="468">
        <v>2</v>
      </c>
      <c r="AP1649" s="468">
        <v>12</v>
      </c>
      <c r="AQ1649" s="476">
        <f ca="1">IF($AP1649=1,IF(INDIRECT(ADDRESS(($AN1649-1)*3+$AO1649+5,$AP1649+7))="",0,INDIRECT(ADDRESS(($AN1649-1)*3+$AO1649+5,$AP1649+7))),IF(INDIRECT(ADDRESS(($AN1649-1)*3+$AO1649+5,$AP1649+7))="",0,IF(COUNTIF(INDIRECT(ADDRESS(($AN1649-1)*36+($AO1649-1)*12+6,COLUMN())):INDIRECT(ADDRESS(($AN1649-1)*36+($AO1649-1)*12+$AP1649+4,COLUMN())),INDIRECT(ADDRESS(($AN1649-1)*3+$AO1649+5,$AP1649+7)))&gt;=1,0,INDIRECT(ADDRESS(($AN1649-1)*3+$AO1649+5,$AP1649+7)))))</f>
        <v>0</v>
      </c>
      <c r="AR1649" s="468">
        <f ca="1">COUNTIF(INDIRECT("H"&amp;(ROW()+12*(($AN1649-1)*3+$AO1649)-ROW())/12+5):INDIRECT("S"&amp;(ROW()+12*(($AN1649-1)*3+$AO1649)-ROW())/12+5),AQ1649)</f>
        <v>0</v>
      </c>
      <c r="AS1649" s="476">
        <f ca="1">IF($AP1649=1,IF(INDIRECT(ADDRESS(($AN1649-1)*3+$AO1649+5,$AP1649+20))="",0,INDIRECT(ADDRESS(($AN1649-1)*3+$AO1649+5,$AP1649+20))),IF(INDIRECT(ADDRESS(($AN1649-1)*3+$AO1649+5,$AP1649+20))="",0,IF(COUNTIF(INDIRECT(ADDRESS(($AN1649-1)*36+($AO1649-1)*12+6,COLUMN())):INDIRECT(ADDRESS(($AN1649-1)*36+($AO1649-1)*12+$AP1649+4,COLUMN())),INDIRECT(ADDRESS(($AN1649-1)*3+$AO1649+5,$AP1649+20)))&gt;=1,0,INDIRECT(ADDRESS(($AN1649-1)*3+$AO1649+5,$AP1649+20)))))</f>
        <v>0</v>
      </c>
      <c r="AT1649" s="468">
        <f ca="1">COUNTIF(INDIRECT("U"&amp;(ROW()+12*(($AN1649-1)*3+$AO1649)-ROW())/12+5):INDIRECT("AF"&amp;(ROW()+12*(($AN1649-1)*3+$AO1649)-ROW())/12+5),AS1649)</f>
        <v>0</v>
      </c>
      <c r="AU1649" s="468">
        <f ca="1">IF(AND(AQ1649+AS1649&gt;0,AR1649+AT1649&gt;0),COUNTIF(AU$6:AU1648,"&gt;0")+1,0)</f>
        <v>0</v>
      </c>
    </row>
    <row r="1650" spans="40:47" x14ac:dyDescent="0.15">
      <c r="AN1650" s="468">
        <v>46</v>
      </c>
      <c r="AO1650" s="468">
        <v>3</v>
      </c>
      <c r="AP1650" s="468">
        <v>1</v>
      </c>
      <c r="AQ1650" s="476">
        <f ca="1">IF($AP1650=1,IF(INDIRECT(ADDRESS(($AN1650-1)*3+$AO1650+5,$AP1650+7))="",0,INDIRECT(ADDRESS(($AN1650-1)*3+$AO1650+5,$AP1650+7))),IF(INDIRECT(ADDRESS(($AN1650-1)*3+$AO1650+5,$AP1650+7))="",0,IF(COUNTIF(INDIRECT(ADDRESS(($AN1650-1)*36+($AO1650-1)*12+6,COLUMN())):INDIRECT(ADDRESS(($AN1650-1)*36+($AO1650-1)*12+$AP1650+4,COLUMN())),INDIRECT(ADDRESS(($AN1650-1)*3+$AO1650+5,$AP1650+7)))&gt;=1,0,INDIRECT(ADDRESS(($AN1650-1)*3+$AO1650+5,$AP1650+7)))))</f>
        <v>0</v>
      </c>
      <c r="AR1650" s="468">
        <f ca="1">COUNTIF(INDIRECT("H"&amp;(ROW()+12*(($AN1650-1)*3+$AO1650)-ROW())/12+5):INDIRECT("S"&amp;(ROW()+12*(($AN1650-1)*3+$AO1650)-ROW())/12+5),AQ1650)</f>
        <v>0</v>
      </c>
      <c r="AS1650" s="476">
        <f ca="1">IF($AP1650=1,IF(INDIRECT(ADDRESS(($AN1650-1)*3+$AO1650+5,$AP1650+20))="",0,INDIRECT(ADDRESS(($AN1650-1)*3+$AO1650+5,$AP1650+20))),IF(INDIRECT(ADDRESS(($AN1650-1)*3+$AO1650+5,$AP1650+20))="",0,IF(COUNTIF(INDIRECT(ADDRESS(($AN1650-1)*36+($AO1650-1)*12+6,COLUMN())):INDIRECT(ADDRESS(($AN1650-1)*36+($AO1650-1)*12+$AP1650+4,COLUMN())),INDIRECT(ADDRESS(($AN1650-1)*3+$AO1650+5,$AP1650+20)))&gt;=1,0,INDIRECT(ADDRESS(($AN1650-1)*3+$AO1650+5,$AP1650+20)))))</f>
        <v>0</v>
      </c>
      <c r="AT1650" s="468">
        <f ca="1">COUNTIF(INDIRECT("U"&amp;(ROW()+12*(($AN1650-1)*3+$AO1650)-ROW())/12+5):INDIRECT("AF"&amp;(ROW()+12*(($AN1650-1)*3+$AO1650)-ROW())/12+5),AS1650)</f>
        <v>0</v>
      </c>
      <c r="AU1650" s="468">
        <f ca="1">IF(AND(AQ1650+AS1650&gt;0,AR1650+AT1650&gt;0),COUNTIF(AU$6:AU1649,"&gt;0")+1,0)</f>
        <v>0</v>
      </c>
    </row>
    <row r="1651" spans="40:47" x14ac:dyDescent="0.15">
      <c r="AN1651" s="468">
        <v>46</v>
      </c>
      <c r="AO1651" s="468">
        <v>3</v>
      </c>
      <c r="AP1651" s="468">
        <v>2</v>
      </c>
      <c r="AQ1651" s="476">
        <f ca="1">IF($AP1651=1,IF(INDIRECT(ADDRESS(($AN1651-1)*3+$AO1651+5,$AP1651+7))="",0,INDIRECT(ADDRESS(($AN1651-1)*3+$AO1651+5,$AP1651+7))),IF(INDIRECT(ADDRESS(($AN1651-1)*3+$AO1651+5,$AP1651+7))="",0,IF(COUNTIF(INDIRECT(ADDRESS(($AN1651-1)*36+($AO1651-1)*12+6,COLUMN())):INDIRECT(ADDRESS(($AN1651-1)*36+($AO1651-1)*12+$AP1651+4,COLUMN())),INDIRECT(ADDRESS(($AN1651-1)*3+$AO1651+5,$AP1651+7)))&gt;=1,0,INDIRECT(ADDRESS(($AN1651-1)*3+$AO1651+5,$AP1651+7)))))</f>
        <v>0</v>
      </c>
      <c r="AR1651" s="468">
        <f ca="1">COUNTIF(INDIRECT("H"&amp;(ROW()+12*(($AN1651-1)*3+$AO1651)-ROW())/12+5):INDIRECT("S"&amp;(ROW()+12*(($AN1651-1)*3+$AO1651)-ROW())/12+5),AQ1651)</f>
        <v>0</v>
      </c>
      <c r="AS1651" s="476">
        <f ca="1">IF($AP1651=1,IF(INDIRECT(ADDRESS(($AN1651-1)*3+$AO1651+5,$AP1651+20))="",0,INDIRECT(ADDRESS(($AN1651-1)*3+$AO1651+5,$AP1651+20))),IF(INDIRECT(ADDRESS(($AN1651-1)*3+$AO1651+5,$AP1651+20))="",0,IF(COUNTIF(INDIRECT(ADDRESS(($AN1651-1)*36+($AO1651-1)*12+6,COLUMN())):INDIRECT(ADDRESS(($AN1651-1)*36+($AO1651-1)*12+$AP1651+4,COLUMN())),INDIRECT(ADDRESS(($AN1651-1)*3+$AO1651+5,$AP1651+20)))&gt;=1,0,INDIRECT(ADDRESS(($AN1651-1)*3+$AO1651+5,$AP1651+20)))))</f>
        <v>0</v>
      </c>
      <c r="AT1651" s="468">
        <f ca="1">COUNTIF(INDIRECT("U"&amp;(ROW()+12*(($AN1651-1)*3+$AO1651)-ROW())/12+5):INDIRECT("AF"&amp;(ROW()+12*(($AN1651-1)*3+$AO1651)-ROW())/12+5),AS1651)</f>
        <v>0</v>
      </c>
      <c r="AU1651" s="468">
        <f ca="1">IF(AND(AQ1651+AS1651&gt;0,AR1651+AT1651&gt;0),COUNTIF(AU$6:AU1650,"&gt;0")+1,0)</f>
        <v>0</v>
      </c>
    </row>
    <row r="1652" spans="40:47" x14ac:dyDescent="0.15">
      <c r="AN1652" s="468">
        <v>46</v>
      </c>
      <c r="AO1652" s="468">
        <v>3</v>
      </c>
      <c r="AP1652" s="468">
        <v>3</v>
      </c>
      <c r="AQ1652" s="476">
        <f ca="1">IF($AP1652=1,IF(INDIRECT(ADDRESS(($AN1652-1)*3+$AO1652+5,$AP1652+7))="",0,INDIRECT(ADDRESS(($AN1652-1)*3+$AO1652+5,$AP1652+7))),IF(INDIRECT(ADDRESS(($AN1652-1)*3+$AO1652+5,$AP1652+7))="",0,IF(COUNTIF(INDIRECT(ADDRESS(($AN1652-1)*36+($AO1652-1)*12+6,COLUMN())):INDIRECT(ADDRESS(($AN1652-1)*36+($AO1652-1)*12+$AP1652+4,COLUMN())),INDIRECT(ADDRESS(($AN1652-1)*3+$AO1652+5,$AP1652+7)))&gt;=1,0,INDIRECT(ADDRESS(($AN1652-1)*3+$AO1652+5,$AP1652+7)))))</f>
        <v>0</v>
      </c>
      <c r="AR1652" s="468">
        <f ca="1">COUNTIF(INDIRECT("H"&amp;(ROW()+12*(($AN1652-1)*3+$AO1652)-ROW())/12+5):INDIRECT("S"&amp;(ROW()+12*(($AN1652-1)*3+$AO1652)-ROW())/12+5),AQ1652)</f>
        <v>0</v>
      </c>
      <c r="AS1652" s="476">
        <f ca="1">IF($AP1652=1,IF(INDIRECT(ADDRESS(($AN1652-1)*3+$AO1652+5,$AP1652+20))="",0,INDIRECT(ADDRESS(($AN1652-1)*3+$AO1652+5,$AP1652+20))),IF(INDIRECT(ADDRESS(($AN1652-1)*3+$AO1652+5,$AP1652+20))="",0,IF(COUNTIF(INDIRECT(ADDRESS(($AN1652-1)*36+($AO1652-1)*12+6,COLUMN())):INDIRECT(ADDRESS(($AN1652-1)*36+($AO1652-1)*12+$AP1652+4,COLUMN())),INDIRECT(ADDRESS(($AN1652-1)*3+$AO1652+5,$AP1652+20)))&gt;=1,0,INDIRECT(ADDRESS(($AN1652-1)*3+$AO1652+5,$AP1652+20)))))</f>
        <v>0</v>
      </c>
      <c r="AT1652" s="468">
        <f ca="1">COUNTIF(INDIRECT("U"&amp;(ROW()+12*(($AN1652-1)*3+$AO1652)-ROW())/12+5):INDIRECT("AF"&amp;(ROW()+12*(($AN1652-1)*3+$AO1652)-ROW())/12+5),AS1652)</f>
        <v>0</v>
      </c>
      <c r="AU1652" s="468">
        <f ca="1">IF(AND(AQ1652+AS1652&gt;0,AR1652+AT1652&gt;0),COUNTIF(AU$6:AU1651,"&gt;0")+1,0)</f>
        <v>0</v>
      </c>
    </row>
    <row r="1653" spans="40:47" x14ac:dyDescent="0.15">
      <c r="AN1653" s="468">
        <v>46</v>
      </c>
      <c r="AO1653" s="468">
        <v>3</v>
      </c>
      <c r="AP1653" s="468">
        <v>4</v>
      </c>
      <c r="AQ1653" s="476">
        <f ca="1">IF($AP1653=1,IF(INDIRECT(ADDRESS(($AN1653-1)*3+$AO1653+5,$AP1653+7))="",0,INDIRECT(ADDRESS(($AN1653-1)*3+$AO1653+5,$AP1653+7))),IF(INDIRECT(ADDRESS(($AN1653-1)*3+$AO1653+5,$AP1653+7))="",0,IF(COUNTIF(INDIRECT(ADDRESS(($AN1653-1)*36+($AO1653-1)*12+6,COLUMN())):INDIRECT(ADDRESS(($AN1653-1)*36+($AO1653-1)*12+$AP1653+4,COLUMN())),INDIRECT(ADDRESS(($AN1653-1)*3+$AO1653+5,$AP1653+7)))&gt;=1,0,INDIRECT(ADDRESS(($AN1653-1)*3+$AO1653+5,$AP1653+7)))))</f>
        <v>0</v>
      </c>
      <c r="AR1653" s="468">
        <f ca="1">COUNTIF(INDIRECT("H"&amp;(ROW()+12*(($AN1653-1)*3+$AO1653)-ROW())/12+5):INDIRECT("S"&amp;(ROW()+12*(($AN1653-1)*3+$AO1653)-ROW())/12+5),AQ1653)</f>
        <v>0</v>
      </c>
      <c r="AS1653" s="476">
        <f ca="1">IF($AP1653=1,IF(INDIRECT(ADDRESS(($AN1653-1)*3+$AO1653+5,$AP1653+20))="",0,INDIRECT(ADDRESS(($AN1653-1)*3+$AO1653+5,$AP1653+20))),IF(INDIRECT(ADDRESS(($AN1653-1)*3+$AO1653+5,$AP1653+20))="",0,IF(COUNTIF(INDIRECT(ADDRESS(($AN1653-1)*36+($AO1653-1)*12+6,COLUMN())):INDIRECT(ADDRESS(($AN1653-1)*36+($AO1653-1)*12+$AP1653+4,COLUMN())),INDIRECT(ADDRESS(($AN1653-1)*3+$AO1653+5,$AP1653+20)))&gt;=1,0,INDIRECT(ADDRESS(($AN1653-1)*3+$AO1653+5,$AP1653+20)))))</f>
        <v>0</v>
      </c>
      <c r="AT1653" s="468">
        <f ca="1">COUNTIF(INDIRECT("U"&amp;(ROW()+12*(($AN1653-1)*3+$AO1653)-ROW())/12+5):INDIRECT("AF"&amp;(ROW()+12*(($AN1653-1)*3+$AO1653)-ROW())/12+5),AS1653)</f>
        <v>0</v>
      </c>
      <c r="AU1653" s="468">
        <f ca="1">IF(AND(AQ1653+AS1653&gt;0,AR1653+AT1653&gt;0),COUNTIF(AU$6:AU1652,"&gt;0")+1,0)</f>
        <v>0</v>
      </c>
    </row>
    <row r="1654" spans="40:47" x14ac:dyDescent="0.15">
      <c r="AN1654" s="468">
        <v>46</v>
      </c>
      <c r="AO1654" s="468">
        <v>3</v>
      </c>
      <c r="AP1654" s="468">
        <v>5</v>
      </c>
      <c r="AQ1654" s="476">
        <f ca="1">IF($AP1654=1,IF(INDIRECT(ADDRESS(($AN1654-1)*3+$AO1654+5,$AP1654+7))="",0,INDIRECT(ADDRESS(($AN1654-1)*3+$AO1654+5,$AP1654+7))),IF(INDIRECT(ADDRESS(($AN1654-1)*3+$AO1654+5,$AP1654+7))="",0,IF(COUNTIF(INDIRECT(ADDRESS(($AN1654-1)*36+($AO1654-1)*12+6,COLUMN())):INDIRECT(ADDRESS(($AN1654-1)*36+($AO1654-1)*12+$AP1654+4,COLUMN())),INDIRECT(ADDRESS(($AN1654-1)*3+$AO1654+5,$AP1654+7)))&gt;=1,0,INDIRECT(ADDRESS(($AN1654-1)*3+$AO1654+5,$AP1654+7)))))</f>
        <v>0</v>
      </c>
      <c r="AR1654" s="468">
        <f ca="1">COUNTIF(INDIRECT("H"&amp;(ROW()+12*(($AN1654-1)*3+$AO1654)-ROW())/12+5):INDIRECT("S"&amp;(ROW()+12*(($AN1654-1)*3+$AO1654)-ROW())/12+5),AQ1654)</f>
        <v>0</v>
      </c>
      <c r="AS1654" s="476">
        <f ca="1">IF($AP1654=1,IF(INDIRECT(ADDRESS(($AN1654-1)*3+$AO1654+5,$AP1654+20))="",0,INDIRECT(ADDRESS(($AN1654-1)*3+$AO1654+5,$AP1654+20))),IF(INDIRECT(ADDRESS(($AN1654-1)*3+$AO1654+5,$AP1654+20))="",0,IF(COUNTIF(INDIRECT(ADDRESS(($AN1654-1)*36+($AO1654-1)*12+6,COLUMN())):INDIRECT(ADDRESS(($AN1654-1)*36+($AO1654-1)*12+$AP1654+4,COLUMN())),INDIRECT(ADDRESS(($AN1654-1)*3+$AO1654+5,$AP1654+20)))&gt;=1,0,INDIRECT(ADDRESS(($AN1654-1)*3+$AO1654+5,$AP1654+20)))))</f>
        <v>0</v>
      </c>
      <c r="AT1654" s="468">
        <f ca="1">COUNTIF(INDIRECT("U"&amp;(ROW()+12*(($AN1654-1)*3+$AO1654)-ROW())/12+5):INDIRECT("AF"&amp;(ROW()+12*(($AN1654-1)*3+$AO1654)-ROW())/12+5),AS1654)</f>
        <v>0</v>
      </c>
      <c r="AU1654" s="468">
        <f ca="1">IF(AND(AQ1654+AS1654&gt;0,AR1654+AT1654&gt;0),COUNTIF(AU$6:AU1653,"&gt;0")+1,0)</f>
        <v>0</v>
      </c>
    </row>
    <row r="1655" spans="40:47" x14ac:dyDescent="0.15">
      <c r="AN1655" s="468">
        <v>46</v>
      </c>
      <c r="AO1655" s="468">
        <v>3</v>
      </c>
      <c r="AP1655" s="468">
        <v>6</v>
      </c>
      <c r="AQ1655" s="476">
        <f ca="1">IF($AP1655=1,IF(INDIRECT(ADDRESS(($AN1655-1)*3+$AO1655+5,$AP1655+7))="",0,INDIRECT(ADDRESS(($AN1655-1)*3+$AO1655+5,$AP1655+7))),IF(INDIRECT(ADDRESS(($AN1655-1)*3+$AO1655+5,$AP1655+7))="",0,IF(COUNTIF(INDIRECT(ADDRESS(($AN1655-1)*36+($AO1655-1)*12+6,COLUMN())):INDIRECT(ADDRESS(($AN1655-1)*36+($AO1655-1)*12+$AP1655+4,COLUMN())),INDIRECT(ADDRESS(($AN1655-1)*3+$AO1655+5,$AP1655+7)))&gt;=1,0,INDIRECT(ADDRESS(($AN1655-1)*3+$AO1655+5,$AP1655+7)))))</f>
        <v>0</v>
      </c>
      <c r="AR1655" s="468">
        <f ca="1">COUNTIF(INDIRECT("H"&amp;(ROW()+12*(($AN1655-1)*3+$AO1655)-ROW())/12+5):INDIRECT("S"&amp;(ROW()+12*(($AN1655-1)*3+$AO1655)-ROW())/12+5),AQ1655)</f>
        <v>0</v>
      </c>
      <c r="AS1655" s="476">
        <f ca="1">IF($AP1655=1,IF(INDIRECT(ADDRESS(($AN1655-1)*3+$AO1655+5,$AP1655+20))="",0,INDIRECT(ADDRESS(($AN1655-1)*3+$AO1655+5,$AP1655+20))),IF(INDIRECT(ADDRESS(($AN1655-1)*3+$AO1655+5,$AP1655+20))="",0,IF(COUNTIF(INDIRECT(ADDRESS(($AN1655-1)*36+($AO1655-1)*12+6,COLUMN())):INDIRECT(ADDRESS(($AN1655-1)*36+($AO1655-1)*12+$AP1655+4,COLUMN())),INDIRECT(ADDRESS(($AN1655-1)*3+$AO1655+5,$AP1655+20)))&gt;=1,0,INDIRECT(ADDRESS(($AN1655-1)*3+$AO1655+5,$AP1655+20)))))</f>
        <v>0</v>
      </c>
      <c r="AT1655" s="468">
        <f ca="1">COUNTIF(INDIRECT("U"&amp;(ROW()+12*(($AN1655-1)*3+$AO1655)-ROW())/12+5):INDIRECT("AF"&amp;(ROW()+12*(($AN1655-1)*3+$AO1655)-ROW())/12+5),AS1655)</f>
        <v>0</v>
      </c>
      <c r="AU1655" s="468">
        <f ca="1">IF(AND(AQ1655+AS1655&gt;0,AR1655+AT1655&gt;0),COUNTIF(AU$6:AU1654,"&gt;0")+1,0)</f>
        <v>0</v>
      </c>
    </row>
    <row r="1656" spans="40:47" x14ac:dyDescent="0.15">
      <c r="AN1656" s="468">
        <v>46</v>
      </c>
      <c r="AO1656" s="468">
        <v>3</v>
      </c>
      <c r="AP1656" s="468">
        <v>7</v>
      </c>
      <c r="AQ1656" s="476">
        <f ca="1">IF($AP1656=1,IF(INDIRECT(ADDRESS(($AN1656-1)*3+$AO1656+5,$AP1656+7))="",0,INDIRECT(ADDRESS(($AN1656-1)*3+$AO1656+5,$AP1656+7))),IF(INDIRECT(ADDRESS(($AN1656-1)*3+$AO1656+5,$AP1656+7))="",0,IF(COUNTIF(INDIRECT(ADDRESS(($AN1656-1)*36+($AO1656-1)*12+6,COLUMN())):INDIRECT(ADDRESS(($AN1656-1)*36+($AO1656-1)*12+$AP1656+4,COLUMN())),INDIRECT(ADDRESS(($AN1656-1)*3+$AO1656+5,$AP1656+7)))&gt;=1,0,INDIRECT(ADDRESS(($AN1656-1)*3+$AO1656+5,$AP1656+7)))))</f>
        <v>0</v>
      </c>
      <c r="AR1656" s="468">
        <f ca="1">COUNTIF(INDIRECT("H"&amp;(ROW()+12*(($AN1656-1)*3+$AO1656)-ROW())/12+5):INDIRECT("S"&amp;(ROW()+12*(($AN1656-1)*3+$AO1656)-ROW())/12+5),AQ1656)</f>
        <v>0</v>
      </c>
      <c r="AS1656" s="476">
        <f ca="1">IF($AP1656=1,IF(INDIRECT(ADDRESS(($AN1656-1)*3+$AO1656+5,$AP1656+20))="",0,INDIRECT(ADDRESS(($AN1656-1)*3+$AO1656+5,$AP1656+20))),IF(INDIRECT(ADDRESS(($AN1656-1)*3+$AO1656+5,$AP1656+20))="",0,IF(COUNTIF(INDIRECT(ADDRESS(($AN1656-1)*36+($AO1656-1)*12+6,COLUMN())):INDIRECT(ADDRESS(($AN1656-1)*36+($AO1656-1)*12+$AP1656+4,COLUMN())),INDIRECT(ADDRESS(($AN1656-1)*3+$AO1656+5,$AP1656+20)))&gt;=1,0,INDIRECT(ADDRESS(($AN1656-1)*3+$AO1656+5,$AP1656+20)))))</f>
        <v>0</v>
      </c>
      <c r="AT1656" s="468">
        <f ca="1">COUNTIF(INDIRECT("U"&amp;(ROW()+12*(($AN1656-1)*3+$AO1656)-ROW())/12+5):INDIRECT("AF"&amp;(ROW()+12*(($AN1656-1)*3+$AO1656)-ROW())/12+5),AS1656)</f>
        <v>0</v>
      </c>
      <c r="AU1656" s="468">
        <f ca="1">IF(AND(AQ1656+AS1656&gt;0,AR1656+AT1656&gt;0),COUNTIF(AU$6:AU1655,"&gt;0")+1,0)</f>
        <v>0</v>
      </c>
    </row>
    <row r="1657" spans="40:47" x14ac:dyDescent="0.15">
      <c r="AN1657" s="468">
        <v>46</v>
      </c>
      <c r="AO1657" s="468">
        <v>3</v>
      </c>
      <c r="AP1657" s="468">
        <v>8</v>
      </c>
      <c r="AQ1657" s="476">
        <f ca="1">IF($AP1657=1,IF(INDIRECT(ADDRESS(($AN1657-1)*3+$AO1657+5,$AP1657+7))="",0,INDIRECT(ADDRESS(($AN1657-1)*3+$AO1657+5,$AP1657+7))),IF(INDIRECT(ADDRESS(($AN1657-1)*3+$AO1657+5,$AP1657+7))="",0,IF(COUNTIF(INDIRECT(ADDRESS(($AN1657-1)*36+($AO1657-1)*12+6,COLUMN())):INDIRECT(ADDRESS(($AN1657-1)*36+($AO1657-1)*12+$AP1657+4,COLUMN())),INDIRECT(ADDRESS(($AN1657-1)*3+$AO1657+5,$AP1657+7)))&gt;=1,0,INDIRECT(ADDRESS(($AN1657-1)*3+$AO1657+5,$AP1657+7)))))</f>
        <v>0</v>
      </c>
      <c r="AR1657" s="468">
        <f ca="1">COUNTIF(INDIRECT("H"&amp;(ROW()+12*(($AN1657-1)*3+$AO1657)-ROW())/12+5):INDIRECT("S"&amp;(ROW()+12*(($AN1657-1)*3+$AO1657)-ROW())/12+5),AQ1657)</f>
        <v>0</v>
      </c>
      <c r="AS1657" s="476">
        <f ca="1">IF($AP1657=1,IF(INDIRECT(ADDRESS(($AN1657-1)*3+$AO1657+5,$AP1657+20))="",0,INDIRECT(ADDRESS(($AN1657-1)*3+$AO1657+5,$AP1657+20))),IF(INDIRECT(ADDRESS(($AN1657-1)*3+$AO1657+5,$AP1657+20))="",0,IF(COUNTIF(INDIRECT(ADDRESS(($AN1657-1)*36+($AO1657-1)*12+6,COLUMN())):INDIRECT(ADDRESS(($AN1657-1)*36+($AO1657-1)*12+$AP1657+4,COLUMN())),INDIRECT(ADDRESS(($AN1657-1)*3+$AO1657+5,$AP1657+20)))&gt;=1,0,INDIRECT(ADDRESS(($AN1657-1)*3+$AO1657+5,$AP1657+20)))))</f>
        <v>0</v>
      </c>
      <c r="AT1657" s="468">
        <f ca="1">COUNTIF(INDIRECT("U"&amp;(ROW()+12*(($AN1657-1)*3+$AO1657)-ROW())/12+5):INDIRECT("AF"&amp;(ROW()+12*(($AN1657-1)*3+$AO1657)-ROW())/12+5),AS1657)</f>
        <v>0</v>
      </c>
      <c r="AU1657" s="468">
        <f ca="1">IF(AND(AQ1657+AS1657&gt;0,AR1657+AT1657&gt;0),COUNTIF(AU$6:AU1656,"&gt;0")+1,0)</f>
        <v>0</v>
      </c>
    </row>
    <row r="1658" spans="40:47" x14ac:dyDescent="0.15">
      <c r="AN1658" s="468">
        <v>46</v>
      </c>
      <c r="AO1658" s="468">
        <v>3</v>
      </c>
      <c r="AP1658" s="468">
        <v>9</v>
      </c>
      <c r="AQ1658" s="476">
        <f ca="1">IF($AP1658=1,IF(INDIRECT(ADDRESS(($AN1658-1)*3+$AO1658+5,$AP1658+7))="",0,INDIRECT(ADDRESS(($AN1658-1)*3+$AO1658+5,$AP1658+7))),IF(INDIRECT(ADDRESS(($AN1658-1)*3+$AO1658+5,$AP1658+7))="",0,IF(COUNTIF(INDIRECT(ADDRESS(($AN1658-1)*36+($AO1658-1)*12+6,COLUMN())):INDIRECT(ADDRESS(($AN1658-1)*36+($AO1658-1)*12+$AP1658+4,COLUMN())),INDIRECT(ADDRESS(($AN1658-1)*3+$AO1658+5,$AP1658+7)))&gt;=1,0,INDIRECT(ADDRESS(($AN1658-1)*3+$AO1658+5,$AP1658+7)))))</f>
        <v>0</v>
      </c>
      <c r="AR1658" s="468">
        <f ca="1">COUNTIF(INDIRECT("H"&amp;(ROW()+12*(($AN1658-1)*3+$AO1658)-ROW())/12+5):INDIRECT("S"&amp;(ROW()+12*(($AN1658-1)*3+$AO1658)-ROW())/12+5),AQ1658)</f>
        <v>0</v>
      </c>
      <c r="AS1658" s="476">
        <f ca="1">IF($AP1658=1,IF(INDIRECT(ADDRESS(($AN1658-1)*3+$AO1658+5,$AP1658+20))="",0,INDIRECT(ADDRESS(($AN1658-1)*3+$AO1658+5,$AP1658+20))),IF(INDIRECT(ADDRESS(($AN1658-1)*3+$AO1658+5,$AP1658+20))="",0,IF(COUNTIF(INDIRECT(ADDRESS(($AN1658-1)*36+($AO1658-1)*12+6,COLUMN())):INDIRECT(ADDRESS(($AN1658-1)*36+($AO1658-1)*12+$AP1658+4,COLUMN())),INDIRECT(ADDRESS(($AN1658-1)*3+$AO1658+5,$AP1658+20)))&gt;=1,0,INDIRECT(ADDRESS(($AN1658-1)*3+$AO1658+5,$AP1658+20)))))</f>
        <v>0</v>
      </c>
      <c r="AT1658" s="468">
        <f ca="1">COUNTIF(INDIRECT("U"&amp;(ROW()+12*(($AN1658-1)*3+$AO1658)-ROW())/12+5):INDIRECT("AF"&amp;(ROW()+12*(($AN1658-1)*3+$AO1658)-ROW())/12+5),AS1658)</f>
        <v>0</v>
      </c>
      <c r="AU1658" s="468">
        <f ca="1">IF(AND(AQ1658+AS1658&gt;0,AR1658+AT1658&gt;0),COUNTIF(AU$6:AU1657,"&gt;0")+1,0)</f>
        <v>0</v>
      </c>
    </row>
    <row r="1659" spans="40:47" x14ac:dyDescent="0.15">
      <c r="AN1659" s="468">
        <v>46</v>
      </c>
      <c r="AO1659" s="468">
        <v>3</v>
      </c>
      <c r="AP1659" s="468">
        <v>10</v>
      </c>
      <c r="AQ1659" s="476">
        <f ca="1">IF($AP1659=1,IF(INDIRECT(ADDRESS(($AN1659-1)*3+$AO1659+5,$AP1659+7))="",0,INDIRECT(ADDRESS(($AN1659-1)*3+$AO1659+5,$AP1659+7))),IF(INDIRECT(ADDRESS(($AN1659-1)*3+$AO1659+5,$AP1659+7))="",0,IF(COUNTIF(INDIRECT(ADDRESS(($AN1659-1)*36+($AO1659-1)*12+6,COLUMN())):INDIRECT(ADDRESS(($AN1659-1)*36+($AO1659-1)*12+$AP1659+4,COLUMN())),INDIRECT(ADDRESS(($AN1659-1)*3+$AO1659+5,$AP1659+7)))&gt;=1,0,INDIRECT(ADDRESS(($AN1659-1)*3+$AO1659+5,$AP1659+7)))))</f>
        <v>0</v>
      </c>
      <c r="AR1659" s="468">
        <f ca="1">COUNTIF(INDIRECT("H"&amp;(ROW()+12*(($AN1659-1)*3+$AO1659)-ROW())/12+5):INDIRECT("S"&amp;(ROW()+12*(($AN1659-1)*3+$AO1659)-ROW())/12+5),AQ1659)</f>
        <v>0</v>
      </c>
      <c r="AS1659" s="476">
        <f ca="1">IF($AP1659=1,IF(INDIRECT(ADDRESS(($AN1659-1)*3+$AO1659+5,$AP1659+20))="",0,INDIRECT(ADDRESS(($AN1659-1)*3+$AO1659+5,$AP1659+20))),IF(INDIRECT(ADDRESS(($AN1659-1)*3+$AO1659+5,$AP1659+20))="",0,IF(COUNTIF(INDIRECT(ADDRESS(($AN1659-1)*36+($AO1659-1)*12+6,COLUMN())):INDIRECT(ADDRESS(($AN1659-1)*36+($AO1659-1)*12+$AP1659+4,COLUMN())),INDIRECT(ADDRESS(($AN1659-1)*3+$AO1659+5,$AP1659+20)))&gt;=1,0,INDIRECT(ADDRESS(($AN1659-1)*3+$AO1659+5,$AP1659+20)))))</f>
        <v>0</v>
      </c>
      <c r="AT1659" s="468">
        <f ca="1">COUNTIF(INDIRECT("U"&amp;(ROW()+12*(($AN1659-1)*3+$AO1659)-ROW())/12+5):INDIRECT("AF"&amp;(ROW()+12*(($AN1659-1)*3+$AO1659)-ROW())/12+5),AS1659)</f>
        <v>0</v>
      </c>
      <c r="AU1659" s="468">
        <f ca="1">IF(AND(AQ1659+AS1659&gt;0,AR1659+AT1659&gt;0),COUNTIF(AU$6:AU1658,"&gt;0")+1,0)</f>
        <v>0</v>
      </c>
    </row>
    <row r="1660" spans="40:47" x14ac:dyDescent="0.15">
      <c r="AN1660" s="468">
        <v>46</v>
      </c>
      <c r="AO1660" s="468">
        <v>3</v>
      </c>
      <c r="AP1660" s="468">
        <v>11</v>
      </c>
      <c r="AQ1660" s="476">
        <f ca="1">IF($AP1660=1,IF(INDIRECT(ADDRESS(($AN1660-1)*3+$AO1660+5,$AP1660+7))="",0,INDIRECT(ADDRESS(($AN1660-1)*3+$AO1660+5,$AP1660+7))),IF(INDIRECT(ADDRESS(($AN1660-1)*3+$AO1660+5,$AP1660+7))="",0,IF(COUNTIF(INDIRECT(ADDRESS(($AN1660-1)*36+($AO1660-1)*12+6,COLUMN())):INDIRECT(ADDRESS(($AN1660-1)*36+($AO1660-1)*12+$AP1660+4,COLUMN())),INDIRECT(ADDRESS(($AN1660-1)*3+$AO1660+5,$AP1660+7)))&gt;=1,0,INDIRECT(ADDRESS(($AN1660-1)*3+$AO1660+5,$AP1660+7)))))</f>
        <v>0</v>
      </c>
      <c r="AR1660" s="468">
        <f ca="1">COUNTIF(INDIRECT("H"&amp;(ROW()+12*(($AN1660-1)*3+$AO1660)-ROW())/12+5):INDIRECT("S"&amp;(ROW()+12*(($AN1660-1)*3+$AO1660)-ROW())/12+5),AQ1660)</f>
        <v>0</v>
      </c>
      <c r="AS1660" s="476">
        <f ca="1">IF($AP1660=1,IF(INDIRECT(ADDRESS(($AN1660-1)*3+$AO1660+5,$AP1660+20))="",0,INDIRECT(ADDRESS(($AN1660-1)*3+$AO1660+5,$AP1660+20))),IF(INDIRECT(ADDRESS(($AN1660-1)*3+$AO1660+5,$AP1660+20))="",0,IF(COUNTIF(INDIRECT(ADDRESS(($AN1660-1)*36+($AO1660-1)*12+6,COLUMN())):INDIRECT(ADDRESS(($AN1660-1)*36+($AO1660-1)*12+$AP1660+4,COLUMN())),INDIRECT(ADDRESS(($AN1660-1)*3+$AO1660+5,$AP1660+20)))&gt;=1,0,INDIRECT(ADDRESS(($AN1660-1)*3+$AO1660+5,$AP1660+20)))))</f>
        <v>0</v>
      </c>
      <c r="AT1660" s="468">
        <f ca="1">COUNTIF(INDIRECT("U"&amp;(ROW()+12*(($AN1660-1)*3+$AO1660)-ROW())/12+5):INDIRECT("AF"&amp;(ROW()+12*(($AN1660-1)*3+$AO1660)-ROW())/12+5),AS1660)</f>
        <v>0</v>
      </c>
      <c r="AU1660" s="468">
        <f ca="1">IF(AND(AQ1660+AS1660&gt;0,AR1660+AT1660&gt;0),COUNTIF(AU$6:AU1659,"&gt;0")+1,0)</f>
        <v>0</v>
      </c>
    </row>
    <row r="1661" spans="40:47" x14ac:dyDescent="0.15">
      <c r="AN1661" s="468">
        <v>46</v>
      </c>
      <c r="AO1661" s="468">
        <v>3</v>
      </c>
      <c r="AP1661" s="468">
        <v>12</v>
      </c>
      <c r="AQ1661" s="476">
        <f ca="1">IF($AP1661=1,IF(INDIRECT(ADDRESS(($AN1661-1)*3+$AO1661+5,$AP1661+7))="",0,INDIRECT(ADDRESS(($AN1661-1)*3+$AO1661+5,$AP1661+7))),IF(INDIRECT(ADDRESS(($AN1661-1)*3+$AO1661+5,$AP1661+7))="",0,IF(COUNTIF(INDIRECT(ADDRESS(($AN1661-1)*36+($AO1661-1)*12+6,COLUMN())):INDIRECT(ADDRESS(($AN1661-1)*36+($AO1661-1)*12+$AP1661+4,COLUMN())),INDIRECT(ADDRESS(($AN1661-1)*3+$AO1661+5,$AP1661+7)))&gt;=1,0,INDIRECT(ADDRESS(($AN1661-1)*3+$AO1661+5,$AP1661+7)))))</f>
        <v>0</v>
      </c>
      <c r="AR1661" s="468">
        <f ca="1">COUNTIF(INDIRECT("H"&amp;(ROW()+12*(($AN1661-1)*3+$AO1661)-ROW())/12+5):INDIRECT("S"&amp;(ROW()+12*(($AN1661-1)*3+$AO1661)-ROW())/12+5),AQ1661)</f>
        <v>0</v>
      </c>
      <c r="AS1661" s="476">
        <f ca="1">IF($AP1661=1,IF(INDIRECT(ADDRESS(($AN1661-1)*3+$AO1661+5,$AP1661+20))="",0,INDIRECT(ADDRESS(($AN1661-1)*3+$AO1661+5,$AP1661+20))),IF(INDIRECT(ADDRESS(($AN1661-1)*3+$AO1661+5,$AP1661+20))="",0,IF(COUNTIF(INDIRECT(ADDRESS(($AN1661-1)*36+($AO1661-1)*12+6,COLUMN())):INDIRECT(ADDRESS(($AN1661-1)*36+($AO1661-1)*12+$AP1661+4,COLUMN())),INDIRECT(ADDRESS(($AN1661-1)*3+$AO1661+5,$AP1661+20)))&gt;=1,0,INDIRECT(ADDRESS(($AN1661-1)*3+$AO1661+5,$AP1661+20)))))</f>
        <v>0</v>
      </c>
      <c r="AT1661" s="468">
        <f ca="1">COUNTIF(INDIRECT("U"&amp;(ROW()+12*(($AN1661-1)*3+$AO1661)-ROW())/12+5):INDIRECT("AF"&amp;(ROW()+12*(($AN1661-1)*3+$AO1661)-ROW())/12+5),AS1661)</f>
        <v>0</v>
      </c>
      <c r="AU1661" s="468">
        <f ca="1">IF(AND(AQ1661+AS1661&gt;0,AR1661+AT1661&gt;0),COUNTIF(AU$6:AU1660,"&gt;0")+1,0)</f>
        <v>0</v>
      </c>
    </row>
    <row r="1662" spans="40:47" x14ac:dyDescent="0.15">
      <c r="AN1662" s="468">
        <v>47</v>
      </c>
      <c r="AO1662" s="468">
        <v>1</v>
      </c>
      <c r="AP1662" s="468">
        <v>1</v>
      </c>
      <c r="AQ1662" s="476">
        <f ca="1">IF($AP1662=1,IF(INDIRECT(ADDRESS(($AN1662-1)*3+$AO1662+5,$AP1662+7))="",0,INDIRECT(ADDRESS(($AN1662-1)*3+$AO1662+5,$AP1662+7))),IF(INDIRECT(ADDRESS(($AN1662-1)*3+$AO1662+5,$AP1662+7))="",0,IF(COUNTIF(INDIRECT(ADDRESS(($AN1662-1)*36+($AO1662-1)*12+6,COLUMN())):INDIRECT(ADDRESS(($AN1662-1)*36+($AO1662-1)*12+$AP1662+4,COLUMN())),INDIRECT(ADDRESS(($AN1662-1)*3+$AO1662+5,$AP1662+7)))&gt;=1,0,INDIRECT(ADDRESS(($AN1662-1)*3+$AO1662+5,$AP1662+7)))))</f>
        <v>0</v>
      </c>
      <c r="AR1662" s="468">
        <f ca="1">COUNTIF(INDIRECT("H"&amp;(ROW()+12*(($AN1662-1)*3+$AO1662)-ROW())/12+5):INDIRECT("S"&amp;(ROW()+12*(($AN1662-1)*3+$AO1662)-ROW())/12+5),AQ1662)</f>
        <v>0</v>
      </c>
      <c r="AS1662" s="476">
        <f ca="1">IF($AP1662=1,IF(INDIRECT(ADDRESS(($AN1662-1)*3+$AO1662+5,$AP1662+20))="",0,INDIRECT(ADDRESS(($AN1662-1)*3+$AO1662+5,$AP1662+20))),IF(INDIRECT(ADDRESS(($AN1662-1)*3+$AO1662+5,$AP1662+20))="",0,IF(COUNTIF(INDIRECT(ADDRESS(($AN1662-1)*36+($AO1662-1)*12+6,COLUMN())):INDIRECT(ADDRESS(($AN1662-1)*36+($AO1662-1)*12+$AP1662+4,COLUMN())),INDIRECT(ADDRESS(($AN1662-1)*3+$AO1662+5,$AP1662+20)))&gt;=1,0,INDIRECT(ADDRESS(($AN1662-1)*3+$AO1662+5,$AP1662+20)))))</f>
        <v>0</v>
      </c>
      <c r="AT1662" s="468">
        <f ca="1">COUNTIF(INDIRECT("U"&amp;(ROW()+12*(($AN1662-1)*3+$AO1662)-ROW())/12+5):INDIRECT("AF"&amp;(ROW()+12*(($AN1662-1)*3+$AO1662)-ROW())/12+5),AS1662)</f>
        <v>0</v>
      </c>
      <c r="AU1662" s="468">
        <f ca="1">IF(AND(AQ1662+AS1662&gt;0,AR1662+AT1662&gt;0),COUNTIF(AU$6:AU1661,"&gt;0")+1,0)</f>
        <v>0</v>
      </c>
    </row>
    <row r="1663" spans="40:47" x14ac:dyDescent="0.15">
      <c r="AN1663" s="468">
        <v>47</v>
      </c>
      <c r="AO1663" s="468">
        <v>1</v>
      </c>
      <c r="AP1663" s="468">
        <v>2</v>
      </c>
      <c r="AQ1663" s="476">
        <f ca="1">IF($AP1663=1,IF(INDIRECT(ADDRESS(($AN1663-1)*3+$AO1663+5,$AP1663+7))="",0,INDIRECT(ADDRESS(($AN1663-1)*3+$AO1663+5,$AP1663+7))),IF(INDIRECT(ADDRESS(($AN1663-1)*3+$AO1663+5,$AP1663+7))="",0,IF(COUNTIF(INDIRECT(ADDRESS(($AN1663-1)*36+($AO1663-1)*12+6,COLUMN())):INDIRECT(ADDRESS(($AN1663-1)*36+($AO1663-1)*12+$AP1663+4,COLUMN())),INDIRECT(ADDRESS(($AN1663-1)*3+$AO1663+5,$AP1663+7)))&gt;=1,0,INDIRECT(ADDRESS(($AN1663-1)*3+$AO1663+5,$AP1663+7)))))</f>
        <v>0</v>
      </c>
      <c r="AR1663" s="468">
        <f ca="1">COUNTIF(INDIRECT("H"&amp;(ROW()+12*(($AN1663-1)*3+$AO1663)-ROW())/12+5):INDIRECT("S"&amp;(ROW()+12*(($AN1663-1)*3+$AO1663)-ROW())/12+5),AQ1663)</f>
        <v>0</v>
      </c>
      <c r="AS1663" s="476">
        <f ca="1">IF($AP1663=1,IF(INDIRECT(ADDRESS(($AN1663-1)*3+$AO1663+5,$AP1663+20))="",0,INDIRECT(ADDRESS(($AN1663-1)*3+$AO1663+5,$AP1663+20))),IF(INDIRECT(ADDRESS(($AN1663-1)*3+$AO1663+5,$AP1663+20))="",0,IF(COUNTIF(INDIRECT(ADDRESS(($AN1663-1)*36+($AO1663-1)*12+6,COLUMN())):INDIRECT(ADDRESS(($AN1663-1)*36+($AO1663-1)*12+$AP1663+4,COLUMN())),INDIRECT(ADDRESS(($AN1663-1)*3+$AO1663+5,$AP1663+20)))&gt;=1,0,INDIRECT(ADDRESS(($AN1663-1)*3+$AO1663+5,$AP1663+20)))))</f>
        <v>0</v>
      </c>
      <c r="AT1663" s="468">
        <f ca="1">COUNTIF(INDIRECT("U"&amp;(ROW()+12*(($AN1663-1)*3+$AO1663)-ROW())/12+5):INDIRECT("AF"&amp;(ROW()+12*(($AN1663-1)*3+$AO1663)-ROW())/12+5),AS1663)</f>
        <v>0</v>
      </c>
      <c r="AU1663" s="468">
        <f ca="1">IF(AND(AQ1663+AS1663&gt;0,AR1663+AT1663&gt;0),COUNTIF(AU$6:AU1662,"&gt;0")+1,0)</f>
        <v>0</v>
      </c>
    </row>
    <row r="1664" spans="40:47" x14ac:dyDescent="0.15">
      <c r="AN1664" s="468">
        <v>47</v>
      </c>
      <c r="AO1664" s="468">
        <v>1</v>
      </c>
      <c r="AP1664" s="468">
        <v>3</v>
      </c>
      <c r="AQ1664" s="476">
        <f ca="1">IF($AP1664=1,IF(INDIRECT(ADDRESS(($AN1664-1)*3+$AO1664+5,$AP1664+7))="",0,INDIRECT(ADDRESS(($AN1664-1)*3+$AO1664+5,$AP1664+7))),IF(INDIRECT(ADDRESS(($AN1664-1)*3+$AO1664+5,$AP1664+7))="",0,IF(COUNTIF(INDIRECT(ADDRESS(($AN1664-1)*36+($AO1664-1)*12+6,COLUMN())):INDIRECT(ADDRESS(($AN1664-1)*36+($AO1664-1)*12+$AP1664+4,COLUMN())),INDIRECT(ADDRESS(($AN1664-1)*3+$AO1664+5,$AP1664+7)))&gt;=1,0,INDIRECT(ADDRESS(($AN1664-1)*3+$AO1664+5,$AP1664+7)))))</f>
        <v>0</v>
      </c>
      <c r="AR1664" s="468">
        <f ca="1">COUNTIF(INDIRECT("H"&amp;(ROW()+12*(($AN1664-1)*3+$AO1664)-ROW())/12+5):INDIRECT("S"&amp;(ROW()+12*(($AN1664-1)*3+$AO1664)-ROW())/12+5),AQ1664)</f>
        <v>0</v>
      </c>
      <c r="AS1664" s="476">
        <f ca="1">IF($AP1664=1,IF(INDIRECT(ADDRESS(($AN1664-1)*3+$AO1664+5,$AP1664+20))="",0,INDIRECT(ADDRESS(($AN1664-1)*3+$AO1664+5,$AP1664+20))),IF(INDIRECT(ADDRESS(($AN1664-1)*3+$AO1664+5,$AP1664+20))="",0,IF(COUNTIF(INDIRECT(ADDRESS(($AN1664-1)*36+($AO1664-1)*12+6,COLUMN())):INDIRECT(ADDRESS(($AN1664-1)*36+($AO1664-1)*12+$AP1664+4,COLUMN())),INDIRECT(ADDRESS(($AN1664-1)*3+$AO1664+5,$AP1664+20)))&gt;=1,0,INDIRECT(ADDRESS(($AN1664-1)*3+$AO1664+5,$AP1664+20)))))</f>
        <v>0</v>
      </c>
      <c r="AT1664" s="468">
        <f ca="1">COUNTIF(INDIRECT("U"&amp;(ROW()+12*(($AN1664-1)*3+$AO1664)-ROW())/12+5):INDIRECT("AF"&amp;(ROW()+12*(($AN1664-1)*3+$AO1664)-ROW())/12+5),AS1664)</f>
        <v>0</v>
      </c>
      <c r="AU1664" s="468">
        <f ca="1">IF(AND(AQ1664+AS1664&gt;0,AR1664+AT1664&gt;0),COUNTIF(AU$6:AU1663,"&gt;0")+1,0)</f>
        <v>0</v>
      </c>
    </row>
    <row r="1665" spans="40:47" x14ac:dyDescent="0.15">
      <c r="AN1665" s="468">
        <v>47</v>
      </c>
      <c r="AO1665" s="468">
        <v>1</v>
      </c>
      <c r="AP1665" s="468">
        <v>4</v>
      </c>
      <c r="AQ1665" s="476">
        <f ca="1">IF($AP1665=1,IF(INDIRECT(ADDRESS(($AN1665-1)*3+$AO1665+5,$AP1665+7))="",0,INDIRECT(ADDRESS(($AN1665-1)*3+$AO1665+5,$AP1665+7))),IF(INDIRECT(ADDRESS(($AN1665-1)*3+$AO1665+5,$AP1665+7))="",0,IF(COUNTIF(INDIRECT(ADDRESS(($AN1665-1)*36+($AO1665-1)*12+6,COLUMN())):INDIRECT(ADDRESS(($AN1665-1)*36+($AO1665-1)*12+$AP1665+4,COLUMN())),INDIRECT(ADDRESS(($AN1665-1)*3+$AO1665+5,$AP1665+7)))&gt;=1,0,INDIRECT(ADDRESS(($AN1665-1)*3+$AO1665+5,$AP1665+7)))))</f>
        <v>0</v>
      </c>
      <c r="AR1665" s="468">
        <f ca="1">COUNTIF(INDIRECT("H"&amp;(ROW()+12*(($AN1665-1)*3+$AO1665)-ROW())/12+5):INDIRECT("S"&amp;(ROW()+12*(($AN1665-1)*3+$AO1665)-ROW())/12+5),AQ1665)</f>
        <v>0</v>
      </c>
      <c r="AS1665" s="476">
        <f ca="1">IF($AP1665=1,IF(INDIRECT(ADDRESS(($AN1665-1)*3+$AO1665+5,$AP1665+20))="",0,INDIRECT(ADDRESS(($AN1665-1)*3+$AO1665+5,$AP1665+20))),IF(INDIRECT(ADDRESS(($AN1665-1)*3+$AO1665+5,$AP1665+20))="",0,IF(COUNTIF(INDIRECT(ADDRESS(($AN1665-1)*36+($AO1665-1)*12+6,COLUMN())):INDIRECT(ADDRESS(($AN1665-1)*36+($AO1665-1)*12+$AP1665+4,COLUMN())),INDIRECT(ADDRESS(($AN1665-1)*3+$AO1665+5,$AP1665+20)))&gt;=1,0,INDIRECT(ADDRESS(($AN1665-1)*3+$AO1665+5,$AP1665+20)))))</f>
        <v>0</v>
      </c>
      <c r="AT1665" s="468">
        <f ca="1">COUNTIF(INDIRECT("U"&amp;(ROW()+12*(($AN1665-1)*3+$AO1665)-ROW())/12+5):INDIRECT("AF"&amp;(ROW()+12*(($AN1665-1)*3+$AO1665)-ROW())/12+5),AS1665)</f>
        <v>0</v>
      </c>
      <c r="AU1665" s="468">
        <f ca="1">IF(AND(AQ1665+AS1665&gt;0,AR1665+AT1665&gt;0),COUNTIF(AU$6:AU1664,"&gt;0")+1,0)</f>
        <v>0</v>
      </c>
    </row>
    <row r="1666" spans="40:47" x14ac:dyDescent="0.15">
      <c r="AN1666" s="468">
        <v>47</v>
      </c>
      <c r="AO1666" s="468">
        <v>1</v>
      </c>
      <c r="AP1666" s="468">
        <v>5</v>
      </c>
      <c r="AQ1666" s="476">
        <f ca="1">IF($AP1666=1,IF(INDIRECT(ADDRESS(($AN1666-1)*3+$AO1666+5,$AP1666+7))="",0,INDIRECT(ADDRESS(($AN1666-1)*3+$AO1666+5,$AP1666+7))),IF(INDIRECT(ADDRESS(($AN1666-1)*3+$AO1666+5,$AP1666+7))="",0,IF(COUNTIF(INDIRECT(ADDRESS(($AN1666-1)*36+($AO1666-1)*12+6,COLUMN())):INDIRECT(ADDRESS(($AN1666-1)*36+($AO1666-1)*12+$AP1666+4,COLUMN())),INDIRECT(ADDRESS(($AN1666-1)*3+$AO1666+5,$AP1666+7)))&gt;=1,0,INDIRECT(ADDRESS(($AN1666-1)*3+$AO1666+5,$AP1666+7)))))</f>
        <v>0</v>
      </c>
      <c r="AR1666" s="468">
        <f ca="1">COUNTIF(INDIRECT("H"&amp;(ROW()+12*(($AN1666-1)*3+$AO1666)-ROW())/12+5):INDIRECT("S"&amp;(ROW()+12*(($AN1666-1)*3+$AO1666)-ROW())/12+5),AQ1666)</f>
        <v>0</v>
      </c>
      <c r="AS1666" s="476">
        <f ca="1">IF($AP1666=1,IF(INDIRECT(ADDRESS(($AN1666-1)*3+$AO1666+5,$AP1666+20))="",0,INDIRECT(ADDRESS(($AN1666-1)*3+$AO1666+5,$AP1666+20))),IF(INDIRECT(ADDRESS(($AN1666-1)*3+$AO1666+5,$AP1666+20))="",0,IF(COUNTIF(INDIRECT(ADDRESS(($AN1666-1)*36+($AO1666-1)*12+6,COLUMN())):INDIRECT(ADDRESS(($AN1666-1)*36+($AO1666-1)*12+$AP1666+4,COLUMN())),INDIRECT(ADDRESS(($AN1666-1)*3+$AO1666+5,$AP1666+20)))&gt;=1,0,INDIRECT(ADDRESS(($AN1666-1)*3+$AO1666+5,$AP1666+20)))))</f>
        <v>0</v>
      </c>
      <c r="AT1666" s="468">
        <f ca="1">COUNTIF(INDIRECT("U"&amp;(ROW()+12*(($AN1666-1)*3+$AO1666)-ROW())/12+5):INDIRECT("AF"&amp;(ROW()+12*(($AN1666-1)*3+$AO1666)-ROW())/12+5),AS1666)</f>
        <v>0</v>
      </c>
      <c r="AU1666" s="468">
        <f ca="1">IF(AND(AQ1666+AS1666&gt;0,AR1666+AT1666&gt;0),COUNTIF(AU$6:AU1665,"&gt;0")+1,0)</f>
        <v>0</v>
      </c>
    </row>
    <row r="1667" spans="40:47" x14ac:dyDescent="0.15">
      <c r="AN1667" s="468">
        <v>47</v>
      </c>
      <c r="AO1667" s="468">
        <v>1</v>
      </c>
      <c r="AP1667" s="468">
        <v>6</v>
      </c>
      <c r="AQ1667" s="476">
        <f ca="1">IF($AP1667=1,IF(INDIRECT(ADDRESS(($AN1667-1)*3+$AO1667+5,$AP1667+7))="",0,INDIRECT(ADDRESS(($AN1667-1)*3+$AO1667+5,$AP1667+7))),IF(INDIRECT(ADDRESS(($AN1667-1)*3+$AO1667+5,$AP1667+7))="",0,IF(COUNTIF(INDIRECT(ADDRESS(($AN1667-1)*36+($AO1667-1)*12+6,COLUMN())):INDIRECT(ADDRESS(($AN1667-1)*36+($AO1667-1)*12+$AP1667+4,COLUMN())),INDIRECT(ADDRESS(($AN1667-1)*3+$AO1667+5,$AP1667+7)))&gt;=1,0,INDIRECT(ADDRESS(($AN1667-1)*3+$AO1667+5,$AP1667+7)))))</f>
        <v>0</v>
      </c>
      <c r="AR1667" s="468">
        <f ca="1">COUNTIF(INDIRECT("H"&amp;(ROW()+12*(($AN1667-1)*3+$AO1667)-ROW())/12+5):INDIRECT("S"&amp;(ROW()+12*(($AN1667-1)*3+$AO1667)-ROW())/12+5),AQ1667)</f>
        <v>0</v>
      </c>
      <c r="AS1667" s="476">
        <f ca="1">IF($AP1667=1,IF(INDIRECT(ADDRESS(($AN1667-1)*3+$AO1667+5,$AP1667+20))="",0,INDIRECT(ADDRESS(($AN1667-1)*3+$AO1667+5,$AP1667+20))),IF(INDIRECT(ADDRESS(($AN1667-1)*3+$AO1667+5,$AP1667+20))="",0,IF(COUNTIF(INDIRECT(ADDRESS(($AN1667-1)*36+($AO1667-1)*12+6,COLUMN())):INDIRECT(ADDRESS(($AN1667-1)*36+($AO1667-1)*12+$AP1667+4,COLUMN())),INDIRECT(ADDRESS(($AN1667-1)*3+$AO1667+5,$AP1667+20)))&gt;=1,0,INDIRECT(ADDRESS(($AN1667-1)*3+$AO1667+5,$AP1667+20)))))</f>
        <v>0</v>
      </c>
      <c r="AT1667" s="468">
        <f ca="1">COUNTIF(INDIRECT("U"&amp;(ROW()+12*(($AN1667-1)*3+$AO1667)-ROW())/12+5):INDIRECT("AF"&amp;(ROW()+12*(($AN1667-1)*3+$AO1667)-ROW())/12+5),AS1667)</f>
        <v>0</v>
      </c>
      <c r="AU1667" s="468">
        <f ca="1">IF(AND(AQ1667+AS1667&gt;0,AR1667+AT1667&gt;0),COUNTIF(AU$6:AU1666,"&gt;0")+1,0)</f>
        <v>0</v>
      </c>
    </row>
    <row r="1668" spans="40:47" x14ac:dyDescent="0.15">
      <c r="AN1668" s="468">
        <v>47</v>
      </c>
      <c r="AO1668" s="468">
        <v>1</v>
      </c>
      <c r="AP1668" s="468">
        <v>7</v>
      </c>
      <c r="AQ1668" s="476">
        <f ca="1">IF($AP1668=1,IF(INDIRECT(ADDRESS(($AN1668-1)*3+$AO1668+5,$AP1668+7))="",0,INDIRECT(ADDRESS(($AN1668-1)*3+$AO1668+5,$AP1668+7))),IF(INDIRECT(ADDRESS(($AN1668-1)*3+$AO1668+5,$AP1668+7))="",0,IF(COUNTIF(INDIRECT(ADDRESS(($AN1668-1)*36+($AO1668-1)*12+6,COLUMN())):INDIRECT(ADDRESS(($AN1668-1)*36+($AO1668-1)*12+$AP1668+4,COLUMN())),INDIRECT(ADDRESS(($AN1668-1)*3+$AO1668+5,$AP1668+7)))&gt;=1,0,INDIRECT(ADDRESS(($AN1668-1)*3+$AO1668+5,$AP1668+7)))))</f>
        <v>0</v>
      </c>
      <c r="AR1668" s="468">
        <f ca="1">COUNTIF(INDIRECT("H"&amp;(ROW()+12*(($AN1668-1)*3+$AO1668)-ROW())/12+5):INDIRECT("S"&amp;(ROW()+12*(($AN1668-1)*3+$AO1668)-ROW())/12+5),AQ1668)</f>
        <v>0</v>
      </c>
      <c r="AS1668" s="476">
        <f ca="1">IF($AP1668=1,IF(INDIRECT(ADDRESS(($AN1668-1)*3+$AO1668+5,$AP1668+20))="",0,INDIRECT(ADDRESS(($AN1668-1)*3+$AO1668+5,$AP1668+20))),IF(INDIRECT(ADDRESS(($AN1668-1)*3+$AO1668+5,$AP1668+20))="",0,IF(COUNTIF(INDIRECT(ADDRESS(($AN1668-1)*36+($AO1668-1)*12+6,COLUMN())):INDIRECT(ADDRESS(($AN1668-1)*36+($AO1668-1)*12+$AP1668+4,COLUMN())),INDIRECT(ADDRESS(($AN1668-1)*3+$AO1668+5,$AP1668+20)))&gt;=1,0,INDIRECT(ADDRESS(($AN1668-1)*3+$AO1668+5,$AP1668+20)))))</f>
        <v>0</v>
      </c>
      <c r="AT1668" s="468">
        <f ca="1">COUNTIF(INDIRECT("U"&amp;(ROW()+12*(($AN1668-1)*3+$AO1668)-ROW())/12+5):INDIRECT("AF"&amp;(ROW()+12*(($AN1668-1)*3+$AO1668)-ROW())/12+5),AS1668)</f>
        <v>0</v>
      </c>
      <c r="AU1668" s="468">
        <f ca="1">IF(AND(AQ1668+AS1668&gt;0,AR1668+AT1668&gt;0),COUNTIF(AU$6:AU1667,"&gt;0")+1,0)</f>
        <v>0</v>
      </c>
    </row>
    <row r="1669" spans="40:47" x14ac:dyDescent="0.15">
      <c r="AN1669" s="468">
        <v>47</v>
      </c>
      <c r="AO1669" s="468">
        <v>1</v>
      </c>
      <c r="AP1669" s="468">
        <v>8</v>
      </c>
      <c r="AQ1669" s="476">
        <f ca="1">IF($AP1669=1,IF(INDIRECT(ADDRESS(($AN1669-1)*3+$AO1669+5,$AP1669+7))="",0,INDIRECT(ADDRESS(($AN1669-1)*3+$AO1669+5,$AP1669+7))),IF(INDIRECT(ADDRESS(($AN1669-1)*3+$AO1669+5,$AP1669+7))="",0,IF(COUNTIF(INDIRECT(ADDRESS(($AN1669-1)*36+($AO1669-1)*12+6,COLUMN())):INDIRECT(ADDRESS(($AN1669-1)*36+($AO1669-1)*12+$AP1669+4,COLUMN())),INDIRECT(ADDRESS(($AN1669-1)*3+$AO1669+5,$AP1669+7)))&gt;=1,0,INDIRECT(ADDRESS(($AN1669-1)*3+$AO1669+5,$AP1669+7)))))</f>
        <v>0</v>
      </c>
      <c r="AR1669" s="468">
        <f ca="1">COUNTIF(INDIRECT("H"&amp;(ROW()+12*(($AN1669-1)*3+$AO1669)-ROW())/12+5):INDIRECT("S"&amp;(ROW()+12*(($AN1669-1)*3+$AO1669)-ROW())/12+5),AQ1669)</f>
        <v>0</v>
      </c>
      <c r="AS1669" s="476">
        <f ca="1">IF($AP1669=1,IF(INDIRECT(ADDRESS(($AN1669-1)*3+$AO1669+5,$AP1669+20))="",0,INDIRECT(ADDRESS(($AN1669-1)*3+$AO1669+5,$AP1669+20))),IF(INDIRECT(ADDRESS(($AN1669-1)*3+$AO1669+5,$AP1669+20))="",0,IF(COUNTIF(INDIRECT(ADDRESS(($AN1669-1)*36+($AO1669-1)*12+6,COLUMN())):INDIRECT(ADDRESS(($AN1669-1)*36+($AO1669-1)*12+$AP1669+4,COLUMN())),INDIRECT(ADDRESS(($AN1669-1)*3+$AO1669+5,$AP1669+20)))&gt;=1,0,INDIRECT(ADDRESS(($AN1669-1)*3+$AO1669+5,$AP1669+20)))))</f>
        <v>0</v>
      </c>
      <c r="AT1669" s="468">
        <f ca="1">COUNTIF(INDIRECT("U"&amp;(ROW()+12*(($AN1669-1)*3+$AO1669)-ROW())/12+5):INDIRECT("AF"&amp;(ROW()+12*(($AN1669-1)*3+$AO1669)-ROW())/12+5),AS1669)</f>
        <v>0</v>
      </c>
      <c r="AU1669" s="468">
        <f ca="1">IF(AND(AQ1669+AS1669&gt;0,AR1669+AT1669&gt;0),COUNTIF(AU$6:AU1668,"&gt;0")+1,0)</f>
        <v>0</v>
      </c>
    </row>
    <row r="1670" spans="40:47" x14ac:dyDescent="0.15">
      <c r="AN1670" s="468">
        <v>47</v>
      </c>
      <c r="AO1670" s="468">
        <v>1</v>
      </c>
      <c r="AP1670" s="468">
        <v>9</v>
      </c>
      <c r="AQ1670" s="476">
        <f ca="1">IF($AP1670=1,IF(INDIRECT(ADDRESS(($AN1670-1)*3+$AO1670+5,$AP1670+7))="",0,INDIRECT(ADDRESS(($AN1670-1)*3+$AO1670+5,$AP1670+7))),IF(INDIRECT(ADDRESS(($AN1670-1)*3+$AO1670+5,$AP1670+7))="",0,IF(COUNTIF(INDIRECT(ADDRESS(($AN1670-1)*36+($AO1670-1)*12+6,COLUMN())):INDIRECT(ADDRESS(($AN1670-1)*36+($AO1670-1)*12+$AP1670+4,COLUMN())),INDIRECT(ADDRESS(($AN1670-1)*3+$AO1670+5,$AP1670+7)))&gt;=1,0,INDIRECT(ADDRESS(($AN1670-1)*3+$AO1670+5,$AP1670+7)))))</f>
        <v>0</v>
      </c>
      <c r="AR1670" s="468">
        <f ca="1">COUNTIF(INDIRECT("H"&amp;(ROW()+12*(($AN1670-1)*3+$AO1670)-ROW())/12+5):INDIRECT("S"&amp;(ROW()+12*(($AN1670-1)*3+$AO1670)-ROW())/12+5),AQ1670)</f>
        <v>0</v>
      </c>
      <c r="AS1670" s="476">
        <f ca="1">IF($AP1670=1,IF(INDIRECT(ADDRESS(($AN1670-1)*3+$AO1670+5,$AP1670+20))="",0,INDIRECT(ADDRESS(($AN1670-1)*3+$AO1670+5,$AP1670+20))),IF(INDIRECT(ADDRESS(($AN1670-1)*3+$AO1670+5,$AP1670+20))="",0,IF(COUNTIF(INDIRECT(ADDRESS(($AN1670-1)*36+($AO1670-1)*12+6,COLUMN())):INDIRECT(ADDRESS(($AN1670-1)*36+($AO1670-1)*12+$AP1670+4,COLUMN())),INDIRECT(ADDRESS(($AN1670-1)*3+$AO1670+5,$AP1670+20)))&gt;=1,0,INDIRECT(ADDRESS(($AN1670-1)*3+$AO1670+5,$AP1670+20)))))</f>
        <v>0</v>
      </c>
      <c r="AT1670" s="468">
        <f ca="1">COUNTIF(INDIRECT("U"&amp;(ROW()+12*(($AN1670-1)*3+$AO1670)-ROW())/12+5):INDIRECT("AF"&amp;(ROW()+12*(($AN1670-1)*3+$AO1670)-ROW())/12+5),AS1670)</f>
        <v>0</v>
      </c>
      <c r="AU1670" s="468">
        <f ca="1">IF(AND(AQ1670+AS1670&gt;0,AR1670+AT1670&gt;0),COUNTIF(AU$6:AU1669,"&gt;0")+1,0)</f>
        <v>0</v>
      </c>
    </row>
    <row r="1671" spans="40:47" x14ac:dyDescent="0.15">
      <c r="AN1671" s="468">
        <v>47</v>
      </c>
      <c r="AO1671" s="468">
        <v>1</v>
      </c>
      <c r="AP1671" s="468">
        <v>10</v>
      </c>
      <c r="AQ1671" s="476">
        <f ca="1">IF($AP1671=1,IF(INDIRECT(ADDRESS(($AN1671-1)*3+$AO1671+5,$AP1671+7))="",0,INDIRECT(ADDRESS(($AN1671-1)*3+$AO1671+5,$AP1671+7))),IF(INDIRECT(ADDRESS(($AN1671-1)*3+$AO1671+5,$AP1671+7))="",0,IF(COUNTIF(INDIRECT(ADDRESS(($AN1671-1)*36+($AO1671-1)*12+6,COLUMN())):INDIRECT(ADDRESS(($AN1671-1)*36+($AO1671-1)*12+$AP1671+4,COLUMN())),INDIRECT(ADDRESS(($AN1671-1)*3+$AO1671+5,$AP1671+7)))&gt;=1,0,INDIRECT(ADDRESS(($AN1671-1)*3+$AO1671+5,$AP1671+7)))))</f>
        <v>0</v>
      </c>
      <c r="AR1671" s="468">
        <f ca="1">COUNTIF(INDIRECT("H"&amp;(ROW()+12*(($AN1671-1)*3+$AO1671)-ROW())/12+5):INDIRECT("S"&amp;(ROW()+12*(($AN1671-1)*3+$AO1671)-ROW())/12+5),AQ1671)</f>
        <v>0</v>
      </c>
      <c r="AS1671" s="476">
        <f ca="1">IF($AP1671=1,IF(INDIRECT(ADDRESS(($AN1671-1)*3+$AO1671+5,$AP1671+20))="",0,INDIRECT(ADDRESS(($AN1671-1)*3+$AO1671+5,$AP1671+20))),IF(INDIRECT(ADDRESS(($AN1671-1)*3+$AO1671+5,$AP1671+20))="",0,IF(COUNTIF(INDIRECT(ADDRESS(($AN1671-1)*36+($AO1671-1)*12+6,COLUMN())):INDIRECT(ADDRESS(($AN1671-1)*36+($AO1671-1)*12+$AP1671+4,COLUMN())),INDIRECT(ADDRESS(($AN1671-1)*3+$AO1671+5,$AP1671+20)))&gt;=1,0,INDIRECT(ADDRESS(($AN1671-1)*3+$AO1671+5,$AP1671+20)))))</f>
        <v>0</v>
      </c>
      <c r="AT1671" s="468">
        <f ca="1">COUNTIF(INDIRECT("U"&amp;(ROW()+12*(($AN1671-1)*3+$AO1671)-ROW())/12+5):INDIRECT("AF"&amp;(ROW()+12*(($AN1671-1)*3+$AO1671)-ROW())/12+5),AS1671)</f>
        <v>0</v>
      </c>
      <c r="AU1671" s="468">
        <f ca="1">IF(AND(AQ1671+AS1671&gt;0,AR1671+AT1671&gt;0),COUNTIF(AU$6:AU1670,"&gt;0")+1,0)</f>
        <v>0</v>
      </c>
    </row>
    <row r="1672" spans="40:47" x14ac:dyDescent="0.15">
      <c r="AN1672" s="468">
        <v>47</v>
      </c>
      <c r="AO1672" s="468">
        <v>1</v>
      </c>
      <c r="AP1672" s="468">
        <v>11</v>
      </c>
      <c r="AQ1672" s="476">
        <f ca="1">IF($AP1672=1,IF(INDIRECT(ADDRESS(($AN1672-1)*3+$AO1672+5,$AP1672+7))="",0,INDIRECT(ADDRESS(($AN1672-1)*3+$AO1672+5,$AP1672+7))),IF(INDIRECT(ADDRESS(($AN1672-1)*3+$AO1672+5,$AP1672+7))="",0,IF(COUNTIF(INDIRECT(ADDRESS(($AN1672-1)*36+($AO1672-1)*12+6,COLUMN())):INDIRECT(ADDRESS(($AN1672-1)*36+($AO1672-1)*12+$AP1672+4,COLUMN())),INDIRECT(ADDRESS(($AN1672-1)*3+$AO1672+5,$AP1672+7)))&gt;=1,0,INDIRECT(ADDRESS(($AN1672-1)*3+$AO1672+5,$AP1672+7)))))</f>
        <v>0</v>
      </c>
      <c r="AR1672" s="468">
        <f ca="1">COUNTIF(INDIRECT("H"&amp;(ROW()+12*(($AN1672-1)*3+$AO1672)-ROW())/12+5):INDIRECT("S"&amp;(ROW()+12*(($AN1672-1)*3+$AO1672)-ROW())/12+5),AQ1672)</f>
        <v>0</v>
      </c>
      <c r="AS1672" s="476">
        <f ca="1">IF($AP1672=1,IF(INDIRECT(ADDRESS(($AN1672-1)*3+$AO1672+5,$AP1672+20))="",0,INDIRECT(ADDRESS(($AN1672-1)*3+$AO1672+5,$AP1672+20))),IF(INDIRECT(ADDRESS(($AN1672-1)*3+$AO1672+5,$AP1672+20))="",0,IF(COUNTIF(INDIRECT(ADDRESS(($AN1672-1)*36+($AO1672-1)*12+6,COLUMN())):INDIRECT(ADDRESS(($AN1672-1)*36+($AO1672-1)*12+$AP1672+4,COLUMN())),INDIRECT(ADDRESS(($AN1672-1)*3+$AO1672+5,$AP1672+20)))&gt;=1,0,INDIRECT(ADDRESS(($AN1672-1)*3+$AO1672+5,$AP1672+20)))))</f>
        <v>0</v>
      </c>
      <c r="AT1672" s="468">
        <f ca="1">COUNTIF(INDIRECT("U"&amp;(ROW()+12*(($AN1672-1)*3+$AO1672)-ROW())/12+5):INDIRECT("AF"&amp;(ROW()+12*(($AN1672-1)*3+$AO1672)-ROW())/12+5),AS1672)</f>
        <v>0</v>
      </c>
      <c r="AU1672" s="468">
        <f ca="1">IF(AND(AQ1672+AS1672&gt;0,AR1672+AT1672&gt;0),COUNTIF(AU$6:AU1671,"&gt;0")+1,0)</f>
        <v>0</v>
      </c>
    </row>
    <row r="1673" spans="40:47" x14ac:dyDescent="0.15">
      <c r="AN1673" s="468">
        <v>47</v>
      </c>
      <c r="AO1673" s="468">
        <v>1</v>
      </c>
      <c r="AP1673" s="468">
        <v>12</v>
      </c>
      <c r="AQ1673" s="476">
        <f ca="1">IF($AP1673=1,IF(INDIRECT(ADDRESS(($AN1673-1)*3+$AO1673+5,$AP1673+7))="",0,INDIRECT(ADDRESS(($AN1673-1)*3+$AO1673+5,$AP1673+7))),IF(INDIRECT(ADDRESS(($AN1673-1)*3+$AO1673+5,$AP1673+7))="",0,IF(COUNTIF(INDIRECT(ADDRESS(($AN1673-1)*36+($AO1673-1)*12+6,COLUMN())):INDIRECT(ADDRESS(($AN1673-1)*36+($AO1673-1)*12+$AP1673+4,COLUMN())),INDIRECT(ADDRESS(($AN1673-1)*3+$AO1673+5,$AP1673+7)))&gt;=1,0,INDIRECT(ADDRESS(($AN1673-1)*3+$AO1673+5,$AP1673+7)))))</f>
        <v>0</v>
      </c>
      <c r="AR1673" s="468">
        <f ca="1">COUNTIF(INDIRECT("H"&amp;(ROW()+12*(($AN1673-1)*3+$AO1673)-ROW())/12+5):INDIRECT("S"&amp;(ROW()+12*(($AN1673-1)*3+$AO1673)-ROW())/12+5),AQ1673)</f>
        <v>0</v>
      </c>
      <c r="AS1673" s="476">
        <f ca="1">IF($AP1673=1,IF(INDIRECT(ADDRESS(($AN1673-1)*3+$AO1673+5,$AP1673+20))="",0,INDIRECT(ADDRESS(($AN1673-1)*3+$AO1673+5,$AP1673+20))),IF(INDIRECT(ADDRESS(($AN1673-1)*3+$AO1673+5,$AP1673+20))="",0,IF(COUNTIF(INDIRECT(ADDRESS(($AN1673-1)*36+($AO1673-1)*12+6,COLUMN())):INDIRECT(ADDRESS(($AN1673-1)*36+($AO1673-1)*12+$AP1673+4,COLUMN())),INDIRECT(ADDRESS(($AN1673-1)*3+$AO1673+5,$AP1673+20)))&gt;=1,0,INDIRECT(ADDRESS(($AN1673-1)*3+$AO1673+5,$AP1673+20)))))</f>
        <v>0</v>
      </c>
      <c r="AT1673" s="468">
        <f ca="1">COUNTIF(INDIRECT("U"&amp;(ROW()+12*(($AN1673-1)*3+$AO1673)-ROW())/12+5):INDIRECT("AF"&amp;(ROW()+12*(($AN1673-1)*3+$AO1673)-ROW())/12+5),AS1673)</f>
        <v>0</v>
      </c>
      <c r="AU1673" s="468">
        <f ca="1">IF(AND(AQ1673+AS1673&gt;0,AR1673+AT1673&gt;0),COUNTIF(AU$6:AU1672,"&gt;0")+1,0)</f>
        <v>0</v>
      </c>
    </row>
    <row r="1674" spans="40:47" x14ac:dyDescent="0.15">
      <c r="AN1674" s="468">
        <v>47</v>
      </c>
      <c r="AO1674" s="468">
        <v>2</v>
      </c>
      <c r="AP1674" s="468">
        <v>1</v>
      </c>
      <c r="AQ1674" s="476">
        <f ca="1">IF($AP1674=1,IF(INDIRECT(ADDRESS(($AN1674-1)*3+$AO1674+5,$AP1674+7))="",0,INDIRECT(ADDRESS(($AN1674-1)*3+$AO1674+5,$AP1674+7))),IF(INDIRECT(ADDRESS(($AN1674-1)*3+$AO1674+5,$AP1674+7))="",0,IF(COUNTIF(INDIRECT(ADDRESS(($AN1674-1)*36+($AO1674-1)*12+6,COLUMN())):INDIRECT(ADDRESS(($AN1674-1)*36+($AO1674-1)*12+$AP1674+4,COLUMN())),INDIRECT(ADDRESS(($AN1674-1)*3+$AO1674+5,$AP1674+7)))&gt;=1,0,INDIRECT(ADDRESS(($AN1674-1)*3+$AO1674+5,$AP1674+7)))))</f>
        <v>0</v>
      </c>
      <c r="AR1674" s="468">
        <f ca="1">COUNTIF(INDIRECT("H"&amp;(ROW()+12*(($AN1674-1)*3+$AO1674)-ROW())/12+5):INDIRECT("S"&amp;(ROW()+12*(($AN1674-1)*3+$AO1674)-ROW())/12+5),AQ1674)</f>
        <v>0</v>
      </c>
      <c r="AS1674" s="476">
        <f ca="1">IF($AP1674=1,IF(INDIRECT(ADDRESS(($AN1674-1)*3+$AO1674+5,$AP1674+20))="",0,INDIRECT(ADDRESS(($AN1674-1)*3+$AO1674+5,$AP1674+20))),IF(INDIRECT(ADDRESS(($AN1674-1)*3+$AO1674+5,$AP1674+20))="",0,IF(COUNTIF(INDIRECT(ADDRESS(($AN1674-1)*36+($AO1674-1)*12+6,COLUMN())):INDIRECT(ADDRESS(($AN1674-1)*36+($AO1674-1)*12+$AP1674+4,COLUMN())),INDIRECT(ADDRESS(($AN1674-1)*3+$AO1674+5,$AP1674+20)))&gt;=1,0,INDIRECT(ADDRESS(($AN1674-1)*3+$AO1674+5,$AP1674+20)))))</f>
        <v>0</v>
      </c>
      <c r="AT1674" s="468">
        <f ca="1">COUNTIF(INDIRECT("U"&amp;(ROW()+12*(($AN1674-1)*3+$AO1674)-ROW())/12+5):INDIRECT("AF"&amp;(ROW()+12*(($AN1674-1)*3+$AO1674)-ROW())/12+5),AS1674)</f>
        <v>0</v>
      </c>
      <c r="AU1674" s="468">
        <f ca="1">IF(AND(AQ1674+AS1674&gt;0,AR1674+AT1674&gt;0),COUNTIF(AU$6:AU1673,"&gt;0")+1,0)</f>
        <v>0</v>
      </c>
    </row>
    <row r="1675" spans="40:47" x14ac:dyDescent="0.15">
      <c r="AN1675" s="468">
        <v>47</v>
      </c>
      <c r="AO1675" s="468">
        <v>2</v>
      </c>
      <c r="AP1675" s="468">
        <v>2</v>
      </c>
      <c r="AQ1675" s="476">
        <f ca="1">IF($AP1675=1,IF(INDIRECT(ADDRESS(($AN1675-1)*3+$AO1675+5,$AP1675+7))="",0,INDIRECT(ADDRESS(($AN1675-1)*3+$AO1675+5,$AP1675+7))),IF(INDIRECT(ADDRESS(($AN1675-1)*3+$AO1675+5,$AP1675+7))="",0,IF(COUNTIF(INDIRECT(ADDRESS(($AN1675-1)*36+($AO1675-1)*12+6,COLUMN())):INDIRECT(ADDRESS(($AN1675-1)*36+($AO1675-1)*12+$AP1675+4,COLUMN())),INDIRECT(ADDRESS(($AN1675-1)*3+$AO1675+5,$AP1675+7)))&gt;=1,0,INDIRECT(ADDRESS(($AN1675-1)*3+$AO1675+5,$AP1675+7)))))</f>
        <v>0</v>
      </c>
      <c r="AR1675" s="468">
        <f ca="1">COUNTIF(INDIRECT("H"&amp;(ROW()+12*(($AN1675-1)*3+$AO1675)-ROW())/12+5):INDIRECT("S"&amp;(ROW()+12*(($AN1675-1)*3+$AO1675)-ROW())/12+5),AQ1675)</f>
        <v>0</v>
      </c>
      <c r="AS1675" s="476">
        <f ca="1">IF($AP1675=1,IF(INDIRECT(ADDRESS(($AN1675-1)*3+$AO1675+5,$AP1675+20))="",0,INDIRECT(ADDRESS(($AN1675-1)*3+$AO1675+5,$AP1675+20))),IF(INDIRECT(ADDRESS(($AN1675-1)*3+$AO1675+5,$AP1675+20))="",0,IF(COUNTIF(INDIRECT(ADDRESS(($AN1675-1)*36+($AO1675-1)*12+6,COLUMN())):INDIRECT(ADDRESS(($AN1675-1)*36+($AO1675-1)*12+$AP1675+4,COLUMN())),INDIRECT(ADDRESS(($AN1675-1)*3+$AO1675+5,$AP1675+20)))&gt;=1,0,INDIRECT(ADDRESS(($AN1675-1)*3+$AO1675+5,$AP1675+20)))))</f>
        <v>0</v>
      </c>
      <c r="AT1675" s="468">
        <f ca="1">COUNTIF(INDIRECT("U"&amp;(ROW()+12*(($AN1675-1)*3+$AO1675)-ROW())/12+5):INDIRECT("AF"&amp;(ROW()+12*(($AN1675-1)*3+$AO1675)-ROW())/12+5),AS1675)</f>
        <v>0</v>
      </c>
      <c r="AU1675" s="468">
        <f ca="1">IF(AND(AQ1675+AS1675&gt;0,AR1675+AT1675&gt;0),COUNTIF(AU$6:AU1674,"&gt;0")+1,0)</f>
        <v>0</v>
      </c>
    </row>
    <row r="1676" spans="40:47" x14ac:dyDescent="0.15">
      <c r="AN1676" s="468">
        <v>47</v>
      </c>
      <c r="AO1676" s="468">
        <v>2</v>
      </c>
      <c r="AP1676" s="468">
        <v>3</v>
      </c>
      <c r="AQ1676" s="476">
        <f ca="1">IF($AP1676=1,IF(INDIRECT(ADDRESS(($AN1676-1)*3+$AO1676+5,$AP1676+7))="",0,INDIRECT(ADDRESS(($AN1676-1)*3+$AO1676+5,$AP1676+7))),IF(INDIRECT(ADDRESS(($AN1676-1)*3+$AO1676+5,$AP1676+7))="",0,IF(COUNTIF(INDIRECT(ADDRESS(($AN1676-1)*36+($AO1676-1)*12+6,COLUMN())):INDIRECT(ADDRESS(($AN1676-1)*36+($AO1676-1)*12+$AP1676+4,COLUMN())),INDIRECT(ADDRESS(($AN1676-1)*3+$AO1676+5,$AP1676+7)))&gt;=1,0,INDIRECT(ADDRESS(($AN1676-1)*3+$AO1676+5,$AP1676+7)))))</f>
        <v>0</v>
      </c>
      <c r="AR1676" s="468">
        <f ca="1">COUNTIF(INDIRECT("H"&amp;(ROW()+12*(($AN1676-1)*3+$AO1676)-ROW())/12+5):INDIRECT("S"&amp;(ROW()+12*(($AN1676-1)*3+$AO1676)-ROW())/12+5),AQ1676)</f>
        <v>0</v>
      </c>
      <c r="AS1676" s="476">
        <f ca="1">IF($AP1676=1,IF(INDIRECT(ADDRESS(($AN1676-1)*3+$AO1676+5,$AP1676+20))="",0,INDIRECT(ADDRESS(($AN1676-1)*3+$AO1676+5,$AP1676+20))),IF(INDIRECT(ADDRESS(($AN1676-1)*3+$AO1676+5,$AP1676+20))="",0,IF(COUNTIF(INDIRECT(ADDRESS(($AN1676-1)*36+($AO1676-1)*12+6,COLUMN())):INDIRECT(ADDRESS(($AN1676-1)*36+($AO1676-1)*12+$AP1676+4,COLUMN())),INDIRECT(ADDRESS(($AN1676-1)*3+$AO1676+5,$AP1676+20)))&gt;=1,0,INDIRECT(ADDRESS(($AN1676-1)*3+$AO1676+5,$AP1676+20)))))</f>
        <v>0</v>
      </c>
      <c r="AT1676" s="468">
        <f ca="1">COUNTIF(INDIRECT("U"&amp;(ROW()+12*(($AN1676-1)*3+$AO1676)-ROW())/12+5):INDIRECT("AF"&amp;(ROW()+12*(($AN1676-1)*3+$AO1676)-ROW())/12+5),AS1676)</f>
        <v>0</v>
      </c>
      <c r="AU1676" s="468">
        <f ca="1">IF(AND(AQ1676+AS1676&gt;0,AR1676+AT1676&gt;0),COUNTIF(AU$6:AU1675,"&gt;0")+1,0)</f>
        <v>0</v>
      </c>
    </row>
    <row r="1677" spans="40:47" x14ac:dyDescent="0.15">
      <c r="AN1677" s="468">
        <v>47</v>
      </c>
      <c r="AO1677" s="468">
        <v>2</v>
      </c>
      <c r="AP1677" s="468">
        <v>4</v>
      </c>
      <c r="AQ1677" s="476">
        <f ca="1">IF($AP1677=1,IF(INDIRECT(ADDRESS(($AN1677-1)*3+$AO1677+5,$AP1677+7))="",0,INDIRECT(ADDRESS(($AN1677-1)*3+$AO1677+5,$AP1677+7))),IF(INDIRECT(ADDRESS(($AN1677-1)*3+$AO1677+5,$AP1677+7))="",0,IF(COUNTIF(INDIRECT(ADDRESS(($AN1677-1)*36+($AO1677-1)*12+6,COLUMN())):INDIRECT(ADDRESS(($AN1677-1)*36+($AO1677-1)*12+$AP1677+4,COLUMN())),INDIRECT(ADDRESS(($AN1677-1)*3+$AO1677+5,$AP1677+7)))&gt;=1,0,INDIRECT(ADDRESS(($AN1677-1)*3+$AO1677+5,$AP1677+7)))))</f>
        <v>0</v>
      </c>
      <c r="AR1677" s="468">
        <f ca="1">COUNTIF(INDIRECT("H"&amp;(ROW()+12*(($AN1677-1)*3+$AO1677)-ROW())/12+5):INDIRECT("S"&amp;(ROW()+12*(($AN1677-1)*3+$AO1677)-ROW())/12+5),AQ1677)</f>
        <v>0</v>
      </c>
      <c r="AS1677" s="476">
        <f ca="1">IF($AP1677=1,IF(INDIRECT(ADDRESS(($AN1677-1)*3+$AO1677+5,$AP1677+20))="",0,INDIRECT(ADDRESS(($AN1677-1)*3+$AO1677+5,$AP1677+20))),IF(INDIRECT(ADDRESS(($AN1677-1)*3+$AO1677+5,$AP1677+20))="",0,IF(COUNTIF(INDIRECT(ADDRESS(($AN1677-1)*36+($AO1677-1)*12+6,COLUMN())):INDIRECT(ADDRESS(($AN1677-1)*36+($AO1677-1)*12+$AP1677+4,COLUMN())),INDIRECT(ADDRESS(($AN1677-1)*3+$AO1677+5,$AP1677+20)))&gt;=1,0,INDIRECT(ADDRESS(($AN1677-1)*3+$AO1677+5,$AP1677+20)))))</f>
        <v>0</v>
      </c>
      <c r="AT1677" s="468">
        <f ca="1">COUNTIF(INDIRECT("U"&amp;(ROW()+12*(($AN1677-1)*3+$AO1677)-ROW())/12+5):INDIRECT("AF"&amp;(ROW()+12*(($AN1677-1)*3+$AO1677)-ROW())/12+5),AS1677)</f>
        <v>0</v>
      </c>
      <c r="AU1677" s="468">
        <f ca="1">IF(AND(AQ1677+AS1677&gt;0,AR1677+AT1677&gt;0),COUNTIF(AU$6:AU1676,"&gt;0")+1,0)</f>
        <v>0</v>
      </c>
    </row>
    <row r="1678" spans="40:47" x14ac:dyDescent="0.15">
      <c r="AN1678" s="468">
        <v>47</v>
      </c>
      <c r="AO1678" s="468">
        <v>2</v>
      </c>
      <c r="AP1678" s="468">
        <v>5</v>
      </c>
      <c r="AQ1678" s="476">
        <f ca="1">IF($AP1678=1,IF(INDIRECT(ADDRESS(($AN1678-1)*3+$AO1678+5,$AP1678+7))="",0,INDIRECT(ADDRESS(($AN1678-1)*3+$AO1678+5,$AP1678+7))),IF(INDIRECT(ADDRESS(($AN1678-1)*3+$AO1678+5,$AP1678+7))="",0,IF(COUNTIF(INDIRECT(ADDRESS(($AN1678-1)*36+($AO1678-1)*12+6,COLUMN())):INDIRECT(ADDRESS(($AN1678-1)*36+($AO1678-1)*12+$AP1678+4,COLUMN())),INDIRECT(ADDRESS(($AN1678-1)*3+$AO1678+5,$AP1678+7)))&gt;=1,0,INDIRECT(ADDRESS(($AN1678-1)*3+$AO1678+5,$AP1678+7)))))</f>
        <v>0</v>
      </c>
      <c r="AR1678" s="468">
        <f ca="1">COUNTIF(INDIRECT("H"&amp;(ROW()+12*(($AN1678-1)*3+$AO1678)-ROW())/12+5):INDIRECT("S"&amp;(ROW()+12*(($AN1678-1)*3+$AO1678)-ROW())/12+5),AQ1678)</f>
        <v>0</v>
      </c>
      <c r="AS1678" s="476">
        <f ca="1">IF($AP1678=1,IF(INDIRECT(ADDRESS(($AN1678-1)*3+$AO1678+5,$AP1678+20))="",0,INDIRECT(ADDRESS(($AN1678-1)*3+$AO1678+5,$AP1678+20))),IF(INDIRECT(ADDRESS(($AN1678-1)*3+$AO1678+5,$AP1678+20))="",0,IF(COUNTIF(INDIRECT(ADDRESS(($AN1678-1)*36+($AO1678-1)*12+6,COLUMN())):INDIRECT(ADDRESS(($AN1678-1)*36+($AO1678-1)*12+$AP1678+4,COLUMN())),INDIRECT(ADDRESS(($AN1678-1)*3+$AO1678+5,$AP1678+20)))&gt;=1,0,INDIRECT(ADDRESS(($AN1678-1)*3+$AO1678+5,$AP1678+20)))))</f>
        <v>0</v>
      </c>
      <c r="AT1678" s="468">
        <f ca="1">COUNTIF(INDIRECT("U"&amp;(ROW()+12*(($AN1678-1)*3+$AO1678)-ROW())/12+5):INDIRECT("AF"&amp;(ROW()+12*(($AN1678-1)*3+$AO1678)-ROW())/12+5),AS1678)</f>
        <v>0</v>
      </c>
      <c r="AU1678" s="468">
        <f ca="1">IF(AND(AQ1678+AS1678&gt;0,AR1678+AT1678&gt;0),COUNTIF(AU$6:AU1677,"&gt;0")+1,0)</f>
        <v>0</v>
      </c>
    </row>
    <row r="1679" spans="40:47" x14ac:dyDescent="0.15">
      <c r="AN1679" s="468">
        <v>47</v>
      </c>
      <c r="AO1679" s="468">
        <v>2</v>
      </c>
      <c r="AP1679" s="468">
        <v>6</v>
      </c>
      <c r="AQ1679" s="476">
        <f ca="1">IF($AP1679=1,IF(INDIRECT(ADDRESS(($AN1679-1)*3+$AO1679+5,$AP1679+7))="",0,INDIRECT(ADDRESS(($AN1679-1)*3+$AO1679+5,$AP1679+7))),IF(INDIRECT(ADDRESS(($AN1679-1)*3+$AO1679+5,$AP1679+7))="",0,IF(COUNTIF(INDIRECT(ADDRESS(($AN1679-1)*36+($AO1679-1)*12+6,COLUMN())):INDIRECT(ADDRESS(($AN1679-1)*36+($AO1679-1)*12+$AP1679+4,COLUMN())),INDIRECT(ADDRESS(($AN1679-1)*3+$AO1679+5,$AP1679+7)))&gt;=1,0,INDIRECT(ADDRESS(($AN1679-1)*3+$AO1679+5,$AP1679+7)))))</f>
        <v>0</v>
      </c>
      <c r="AR1679" s="468">
        <f ca="1">COUNTIF(INDIRECT("H"&amp;(ROW()+12*(($AN1679-1)*3+$AO1679)-ROW())/12+5):INDIRECT("S"&amp;(ROW()+12*(($AN1679-1)*3+$AO1679)-ROW())/12+5),AQ1679)</f>
        <v>0</v>
      </c>
      <c r="AS1679" s="476">
        <f ca="1">IF($AP1679=1,IF(INDIRECT(ADDRESS(($AN1679-1)*3+$AO1679+5,$AP1679+20))="",0,INDIRECT(ADDRESS(($AN1679-1)*3+$AO1679+5,$AP1679+20))),IF(INDIRECT(ADDRESS(($AN1679-1)*3+$AO1679+5,$AP1679+20))="",0,IF(COUNTIF(INDIRECT(ADDRESS(($AN1679-1)*36+($AO1679-1)*12+6,COLUMN())):INDIRECT(ADDRESS(($AN1679-1)*36+($AO1679-1)*12+$AP1679+4,COLUMN())),INDIRECT(ADDRESS(($AN1679-1)*3+$AO1679+5,$AP1679+20)))&gt;=1,0,INDIRECT(ADDRESS(($AN1679-1)*3+$AO1679+5,$AP1679+20)))))</f>
        <v>0</v>
      </c>
      <c r="AT1679" s="468">
        <f ca="1">COUNTIF(INDIRECT("U"&amp;(ROW()+12*(($AN1679-1)*3+$AO1679)-ROW())/12+5):INDIRECT("AF"&amp;(ROW()+12*(($AN1679-1)*3+$AO1679)-ROW())/12+5),AS1679)</f>
        <v>0</v>
      </c>
      <c r="AU1679" s="468">
        <f ca="1">IF(AND(AQ1679+AS1679&gt;0,AR1679+AT1679&gt;0),COUNTIF(AU$6:AU1678,"&gt;0")+1,0)</f>
        <v>0</v>
      </c>
    </row>
    <row r="1680" spans="40:47" x14ac:dyDescent="0.15">
      <c r="AN1680" s="468">
        <v>47</v>
      </c>
      <c r="AO1680" s="468">
        <v>2</v>
      </c>
      <c r="AP1680" s="468">
        <v>7</v>
      </c>
      <c r="AQ1680" s="476">
        <f ca="1">IF($AP1680=1,IF(INDIRECT(ADDRESS(($AN1680-1)*3+$AO1680+5,$AP1680+7))="",0,INDIRECT(ADDRESS(($AN1680-1)*3+$AO1680+5,$AP1680+7))),IF(INDIRECT(ADDRESS(($AN1680-1)*3+$AO1680+5,$AP1680+7))="",0,IF(COUNTIF(INDIRECT(ADDRESS(($AN1680-1)*36+($AO1680-1)*12+6,COLUMN())):INDIRECT(ADDRESS(($AN1680-1)*36+($AO1680-1)*12+$AP1680+4,COLUMN())),INDIRECT(ADDRESS(($AN1680-1)*3+$AO1680+5,$AP1680+7)))&gt;=1,0,INDIRECT(ADDRESS(($AN1680-1)*3+$AO1680+5,$AP1680+7)))))</f>
        <v>0</v>
      </c>
      <c r="AR1680" s="468">
        <f ca="1">COUNTIF(INDIRECT("H"&amp;(ROW()+12*(($AN1680-1)*3+$AO1680)-ROW())/12+5):INDIRECT("S"&amp;(ROW()+12*(($AN1680-1)*3+$AO1680)-ROW())/12+5),AQ1680)</f>
        <v>0</v>
      </c>
      <c r="AS1680" s="476">
        <f ca="1">IF($AP1680=1,IF(INDIRECT(ADDRESS(($AN1680-1)*3+$AO1680+5,$AP1680+20))="",0,INDIRECT(ADDRESS(($AN1680-1)*3+$AO1680+5,$AP1680+20))),IF(INDIRECT(ADDRESS(($AN1680-1)*3+$AO1680+5,$AP1680+20))="",0,IF(COUNTIF(INDIRECT(ADDRESS(($AN1680-1)*36+($AO1680-1)*12+6,COLUMN())):INDIRECT(ADDRESS(($AN1680-1)*36+($AO1680-1)*12+$AP1680+4,COLUMN())),INDIRECT(ADDRESS(($AN1680-1)*3+$AO1680+5,$AP1680+20)))&gt;=1,0,INDIRECT(ADDRESS(($AN1680-1)*3+$AO1680+5,$AP1680+20)))))</f>
        <v>0</v>
      </c>
      <c r="AT1680" s="468">
        <f ca="1">COUNTIF(INDIRECT("U"&amp;(ROW()+12*(($AN1680-1)*3+$AO1680)-ROW())/12+5):INDIRECT("AF"&amp;(ROW()+12*(($AN1680-1)*3+$AO1680)-ROW())/12+5),AS1680)</f>
        <v>0</v>
      </c>
      <c r="AU1680" s="468">
        <f ca="1">IF(AND(AQ1680+AS1680&gt;0,AR1680+AT1680&gt;0),COUNTIF(AU$6:AU1679,"&gt;0")+1,0)</f>
        <v>0</v>
      </c>
    </row>
    <row r="1681" spans="40:47" x14ac:dyDescent="0.15">
      <c r="AN1681" s="468">
        <v>47</v>
      </c>
      <c r="AO1681" s="468">
        <v>2</v>
      </c>
      <c r="AP1681" s="468">
        <v>8</v>
      </c>
      <c r="AQ1681" s="476">
        <f ca="1">IF($AP1681=1,IF(INDIRECT(ADDRESS(($AN1681-1)*3+$AO1681+5,$AP1681+7))="",0,INDIRECT(ADDRESS(($AN1681-1)*3+$AO1681+5,$AP1681+7))),IF(INDIRECT(ADDRESS(($AN1681-1)*3+$AO1681+5,$AP1681+7))="",0,IF(COUNTIF(INDIRECT(ADDRESS(($AN1681-1)*36+($AO1681-1)*12+6,COLUMN())):INDIRECT(ADDRESS(($AN1681-1)*36+($AO1681-1)*12+$AP1681+4,COLUMN())),INDIRECT(ADDRESS(($AN1681-1)*3+$AO1681+5,$AP1681+7)))&gt;=1,0,INDIRECT(ADDRESS(($AN1681-1)*3+$AO1681+5,$AP1681+7)))))</f>
        <v>0</v>
      </c>
      <c r="AR1681" s="468">
        <f ca="1">COUNTIF(INDIRECT("H"&amp;(ROW()+12*(($AN1681-1)*3+$AO1681)-ROW())/12+5):INDIRECT("S"&amp;(ROW()+12*(($AN1681-1)*3+$AO1681)-ROW())/12+5),AQ1681)</f>
        <v>0</v>
      </c>
      <c r="AS1681" s="476">
        <f ca="1">IF($AP1681=1,IF(INDIRECT(ADDRESS(($AN1681-1)*3+$AO1681+5,$AP1681+20))="",0,INDIRECT(ADDRESS(($AN1681-1)*3+$AO1681+5,$AP1681+20))),IF(INDIRECT(ADDRESS(($AN1681-1)*3+$AO1681+5,$AP1681+20))="",0,IF(COUNTIF(INDIRECT(ADDRESS(($AN1681-1)*36+($AO1681-1)*12+6,COLUMN())):INDIRECT(ADDRESS(($AN1681-1)*36+($AO1681-1)*12+$AP1681+4,COLUMN())),INDIRECT(ADDRESS(($AN1681-1)*3+$AO1681+5,$AP1681+20)))&gt;=1,0,INDIRECT(ADDRESS(($AN1681-1)*3+$AO1681+5,$AP1681+20)))))</f>
        <v>0</v>
      </c>
      <c r="AT1681" s="468">
        <f ca="1">COUNTIF(INDIRECT("U"&amp;(ROW()+12*(($AN1681-1)*3+$AO1681)-ROW())/12+5):INDIRECT("AF"&amp;(ROW()+12*(($AN1681-1)*3+$AO1681)-ROW())/12+5),AS1681)</f>
        <v>0</v>
      </c>
      <c r="AU1681" s="468">
        <f ca="1">IF(AND(AQ1681+AS1681&gt;0,AR1681+AT1681&gt;0),COUNTIF(AU$6:AU1680,"&gt;0")+1,0)</f>
        <v>0</v>
      </c>
    </row>
    <row r="1682" spans="40:47" x14ac:dyDescent="0.15">
      <c r="AN1682" s="468">
        <v>47</v>
      </c>
      <c r="AO1682" s="468">
        <v>2</v>
      </c>
      <c r="AP1682" s="468">
        <v>9</v>
      </c>
      <c r="AQ1682" s="476">
        <f ca="1">IF($AP1682=1,IF(INDIRECT(ADDRESS(($AN1682-1)*3+$AO1682+5,$AP1682+7))="",0,INDIRECT(ADDRESS(($AN1682-1)*3+$AO1682+5,$AP1682+7))),IF(INDIRECT(ADDRESS(($AN1682-1)*3+$AO1682+5,$AP1682+7))="",0,IF(COUNTIF(INDIRECT(ADDRESS(($AN1682-1)*36+($AO1682-1)*12+6,COLUMN())):INDIRECT(ADDRESS(($AN1682-1)*36+($AO1682-1)*12+$AP1682+4,COLUMN())),INDIRECT(ADDRESS(($AN1682-1)*3+$AO1682+5,$AP1682+7)))&gt;=1,0,INDIRECT(ADDRESS(($AN1682-1)*3+$AO1682+5,$AP1682+7)))))</f>
        <v>0</v>
      </c>
      <c r="AR1682" s="468">
        <f ca="1">COUNTIF(INDIRECT("H"&amp;(ROW()+12*(($AN1682-1)*3+$AO1682)-ROW())/12+5):INDIRECT("S"&amp;(ROW()+12*(($AN1682-1)*3+$AO1682)-ROW())/12+5),AQ1682)</f>
        <v>0</v>
      </c>
      <c r="AS1682" s="476">
        <f ca="1">IF($AP1682=1,IF(INDIRECT(ADDRESS(($AN1682-1)*3+$AO1682+5,$AP1682+20))="",0,INDIRECT(ADDRESS(($AN1682-1)*3+$AO1682+5,$AP1682+20))),IF(INDIRECT(ADDRESS(($AN1682-1)*3+$AO1682+5,$AP1682+20))="",0,IF(COUNTIF(INDIRECT(ADDRESS(($AN1682-1)*36+($AO1682-1)*12+6,COLUMN())):INDIRECT(ADDRESS(($AN1682-1)*36+($AO1682-1)*12+$AP1682+4,COLUMN())),INDIRECT(ADDRESS(($AN1682-1)*3+$AO1682+5,$AP1682+20)))&gt;=1,0,INDIRECT(ADDRESS(($AN1682-1)*3+$AO1682+5,$AP1682+20)))))</f>
        <v>0</v>
      </c>
      <c r="AT1682" s="468">
        <f ca="1">COUNTIF(INDIRECT("U"&amp;(ROW()+12*(($AN1682-1)*3+$AO1682)-ROW())/12+5):INDIRECT("AF"&amp;(ROW()+12*(($AN1682-1)*3+$AO1682)-ROW())/12+5),AS1682)</f>
        <v>0</v>
      </c>
      <c r="AU1682" s="468">
        <f ca="1">IF(AND(AQ1682+AS1682&gt;0,AR1682+AT1682&gt;0),COUNTIF(AU$6:AU1681,"&gt;0")+1,0)</f>
        <v>0</v>
      </c>
    </row>
    <row r="1683" spans="40:47" x14ac:dyDescent="0.15">
      <c r="AN1683" s="468">
        <v>47</v>
      </c>
      <c r="AO1683" s="468">
        <v>2</v>
      </c>
      <c r="AP1683" s="468">
        <v>10</v>
      </c>
      <c r="AQ1683" s="476">
        <f ca="1">IF($AP1683=1,IF(INDIRECT(ADDRESS(($AN1683-1)*3+$AO1683+5,$AP1683+7))="",0,INDIRECT(ADDRESS(($AN1683-1)*3+$AO1683+5,$AP1683+7))),IF(INDIRECT(ADDRESS(($AN1683-1)*3+$AO1683+5,$AP1683+7))="",0,IF(COUNTIF(INDIRECT(ADDRESS(($AN1683-1)*36+($AO1683-1)*12+6,COLUMN())):INDIRECT(ADDRESS(($AN1683-1)*36+($AO1683-1)*12+$AP1683+4,COLUMN())),INDIRECT(ADDRESS(($AN1683-1)*3+$AO1683+5,$AP1683+7)))&gt;=1,0,INDIRECT(ADDRESS(($AN1683-1)*3+$AO1683+5,$AP1683+7)))))</f>
        <v>0</v>
      </c>
      <c r="AR1683" s="468">
        <f ca="1">COUNTIF(INDIRECT("H"&amp;(ROW()+12*(($AN1683-1)*3+$AO1683)-ROW())/12+5):INDIRECT("S"&amp;(ROW()+12*(($AN1683-1)*3+$AO1683)-ROW())/12+5),AQ1683)</f>
        <v>0</v>
      </c>
      <c r="AS1683" s="476">
        <f ca="1">IF($AP1683=1,IF(INDIRECT(ADDRESS(($AN1683-1)*3+$AO1683+5,$AP1683+20))="",0,INDIRECT(ADDRESS(($AN1683-1)*3+$AO1683+5,$AP1683+20))),IF(INDIRECT(ADDRESS(($AN1683-1)*3+$AO1683+5,$AP1683+20))="",0,IF(COUNTIF(INDIRECT(ADDRESS(($AN1683-1)*36+($AO1683-1)*12+6,COLUMN())):INDIRECT(ADDRESS(($AN1683-1)*36+($AO1683-1)*12+$AP1683+4,COLUMN())),INDIRECT(ADDRESS(($AN1683-1)*3+$AO1683+5,$AP1683+20)))&gt;=1,0,INDIRECT(ADDRESS(($AN1683-1)*3+$AO1683+5,$AP1683+20)))))</f>
        <v>0</v>
      </c>
      <c r="AT1683" s="468">
        <f ca="1">COUNTIF(INDIRECT("U"&amp;(ROW()+12*(($AN1683-1)*3+$AO1683)-ROW())/12+5):INDIRECT("AF"&amp;(ROW()+12*(($AN1683-1)*3+$AO1683)-ROW())/12+5),AS1683)</f>
        <v>0</v>
      </c>
      <c r="AU1683" s="468">
        <f ca="1">IF(AND(AQ1683+AS1683&gt;0,AR1683+AT1683&gt;0),COUNTIF(AU$6:AU1682,"&gt;0")+1,0)</f>
        <v>0</v>
      </c>
    </row>
    <row r="1684" spans="40:47" x14ac:dyDescent="0.15">
      <c r="AN1684" s="468">
        <v>47</v>
      </c>
      <c r="AO1684" s="468">
        <v>2</v>
      </c>
      <c r="AP1684" s="468">
        <v>11</v>
      </c>
      <c r="AQ1684" s="476">
        <f ca="1">IF($AP1684=1,IF(INDIRECT(ADDRESS(($AN1684-1)*3+$AO1684+5,$AP1684+7))="",0,INDIRECT(ADDRESS(($AN1684-1)*3+$AO1684+5,$AP1684+7))),IF(INDIRECT(ADDRESS(($AN1684-1)*3+$AO1684+5,$AP1684+7))="",0,IF(COUNTIF(INDIRECT(ADDRESS(($AN1684-1)*36+($AO1684-1)*12+6,COLUMN())):INDIRECT(ADDRESS(($AN1684-1)*36+($AO1684-1)*12+$AP1684+4,COLUMN())),INDIRECT(ADDRESS(($AN1684-1)*3+$AO1684+5,$AP1684+7)))&gt;=1,0,INDIRECT(ADDRESS(($AN1684-1)*3+$AO1684+5,$AP1684+7)))))</f>
        <v>0</v>
      </c>
      <c r="AR1684" s="468">
        <f ca="1">COUNTIF(INDIRECT("H"&amp;(ROW()+12*(($AN1684-1)*3+$AO1684)-ROW())/12+5):INDIRECT("S"&amp;(ROW()+12*(($AN1684-1)*3+$AO1684)-ROW())/12+5),AQ1684)</f>
        <v>0</v>
      </c>
      <c r="AS1684" s="476">
        <f ca="1">IF($AP1684=1,IF(INDIRECT(ADDRESS(($AN1684-1)*3+$AO1684+5,$AP1684+20))="",0,INDIRECT(ADDRESS(($AN1684-1)*3+$AO1684+5,$AP1684+20))),IF(INDIRECT(ADDRESS(($AN1684-1)*3+$AO1684+5,$AP1684+20))="",0,IF(COUNTIF(INDIRECT(ADDRESS(($AN1684-1)*36+($AO1684-1)*12+6,COLUMN())):INDIRECT(ADDRESS(($AN1684-1)*36+($AO1684-1)*12+$AP1684+4,COLUMN())),INDIRECT(ADDRESS(($AN1684-1)*3+$AO1684+5,$AP1684+20)))&gt;=1,0,INDIRECT(ADDRESS(($AN1684-1)*3+$AO1684+5,$AP1684+20)))))</f>
        <v>0</v>
      </c>
      <c r="AT1684" s="468">
        <f ca="1">COUNTIF(INDIRECT("U"&amp;(ROW()+12*(($AN1684-1)*3+$AO1684)-ROW())/12+5):INDIRECT("AF"&amp;(ROW()+12*(($AN1684-1)*3+$AO1684)-ROW())/12+5),AS1684)</f>
        <v>0</v>
      </c>
      <c r="AU1684" s="468">
        <f ca="1">IF(AND(AQ1684+AS1684&gt;0,AR1684+AT1684&gt;0),COUNTIF(AU$6:AU1683,"&gt;0")+1,0)</f>
        <v>0</v>
      </c>
    </row>
    <row r="1685" spans="40:47" x14ac:dyDescent="0.15">
      <c r="AN1685" s="468">
        <v>47</v>
      </c>
      <c r="AO1685" s="468">
        <v>2</v>
      </c>
      <c r="AP1685" s="468">
        <v>12</v>
      </c>
      <c r="AQ1685" s="476">
        <f ca="1">IF($AP1685=1,IF(INDIRECT(ADDRESS(($AN1685-1)*3+$AO1685+5,$AP1685+7))="",0,INDIRECT(ADDRESS(($AN1685-1)*3+$AO1685+5,$AP1685+7))),IF(INDIRECT(ADDRESS(($AN1685-1)*3+$AO1685+5,$AP1685+7))="",0,IF(COUNTIF(INDIRECT(ADDRESS(($AN1685-1)*36+($AO1685-1)*12+6,COLUMN())):INDIRECT(ADDRESS(($AN1685-1)*36+($AO1685-1)*12+$AP1685+4,COLUMN())),INDIRECT(ADDRESS(($AN1685-1)*3+$AO1685+5,$AP1685+7)))&gt;=1,0,INDIRECT(ADDRESS(($AN1685-1)*3+$AO1685+5,$AP1685+7)))))</f>
        <v>0</v>
      </c>
      <c r="AR1685" s="468">
        <f ca="1">COUNTIF(INDIRECT("H"&amp;(ROW()+12*(($AN1685-1)*3+$AO1685)-ROW())/12+5):INDIRECT("S"&amp;(ROW()+12*(($AN1685-1)*3+$AO1685)-ROW())/12+5),AQ1685)</f>
        <v>0</v>
      </c>
      <c r="AS1685" s="476">
        <f ca="1">IF($AP1685=1,IF(INDIRECT(ADDRESS(($AN1685-1)*3+$AO1685+5,$AP1685+20))="",0,INDIRECT(ADDRESS(($AN1685-1)*3+$AO1685+5,$AP1685+20))),IF(INDIRECT(ADDRESS(($AN1685-1)*3+$AO1685+5,$AP1685+20))="",0,IF(COUNTIF(INDIRECT(ADDRESS(($AN1685-1)*36+($AO1685-1)*12+6,COLUMN())):INDIRECT(ADDRESS(($AN1685-1)*36+($AO1685-1)*12+$AP1685+4,COLUMN())),INDIRECT(ADDRESS(($AN1685-1)*3+$AO1685+5,$AP1685+20)))&gt;=1,0,INDIRECT(ADDRESS(($AN1685-1)*3+$AO1685+5,$AP1685+20)))))</f>
        <v>0</v>
      </c>
      <c r="AT1685" s="468">
        <f ca="1">COUNTIF(INDIRECT("U"&amp;(ROW()+12*(($AN1685-1)*3+$AO1685)-ROW())/12+5):INDIRECT("AF"&amp;(ROW()+12*(($AN1685-1)*3+$AO1685)-ROW())/12+5),AS1685)</f>
        <v>0</v>
      </c>
      <c r="AU1685" s="468">
        <f ca="1">IF(AND(AQ1685+AS1685&gt;0,AR1685+AT1685&gt;0),COUNTIF(AU$6:AU1684,"&gt;0")+1,0)</f>
        <v>0</v>
      </c>
    </row>
    <row r="1686" spans="40:47" x14ac:dyDescent="0.15">
      <c r="AN1686" s="468">
        <v>47</v>
      </c>
      <c r="AO1686" s="468">
        <v>3</v>
      </c>
      <c r="AP1686" s="468">
        <v>1</v>
      </c>
      <c r="AQ1686" s="476">
        <f ca="1">IF($AP1686=1,IF(INDIRECT(ADDRESS(($AN1686-1)*3+$AO1686+5,$AP1686+7))="",0,INDIRECT(ADDRESS(($AN1686-1)*3+$AO1686+5,$AP1686+7))),IF(INDIRECT(ADDRESS(($AN1686-1)*3+$AO1686+5,$AP1686+7))="",0,IF(COUNTIF(INDIRECT(ADDRESS(($AN1686-1)*36+($AO1686-1)*12+6,COLUMN())):INDIRECT(ADDRESS(($AN1686-1)*36+($AO1686-1)*12+$AP1686+4,COLUMN())),INDIRECT(ADDRESS(($AN1686-1)*3+$AO1686+5,$AP1686+7)))&gt;=1,0,INDIRECT(ADDRESS(($AN1686-1)*3+$AO1686+5,$AP1686+7)))))</f>
        <v>0</v>
      </c>
      <c r="AR1686" s="468">
        <f ca="1">COUNTIF(INDIRECT("H"&amp;(ROW()+12*(($AN1686-1)*3+$AO1686)-ROW())/12+5):INDIRECT("S"&amp;(ROW()+12*(($AN1686-1)*3+$AO1686)-ROW())/12+5),AQ1686)</f>
        <v>0</v>
      </c>
      <c r="AS1686" s="476">
        <f ca="1">IF($AP1686=1,IF(INDIRECT(ADDRESS(($AN1686-1)*3+$AO1686+5,$AP1686+20))="",0,INDIRECT(ADDRESS(($AN1686-1)*3+$AO1686+5,$AP1686+20))),IF(INDIRECT(ADDRESS(($AN1686-1)*3+$AO1686+5,$AP1686+20))="",0,IF(COUNTIF(INDIRECT(ADDRESS(($AN1686-1)*36+($AO1686-1)*12+6,COLUMN())):INDIRECT(ADDRESS(($AN1686-1)*36+($AO1686-1)*12+$AP1686+4,COLUMN())),INDIRECT(ADDRESS(($AN1686-1)*3+$AO1686+5,$AP1686+20)))&gt;=1,0,INDIRECT(ADDRESS(($AN1686-1)*3+$AO1686+5,$AP1686+20)))))</f>
        <v>0</v>
      </c>
      <c r="AT1686" s="468">
        <f ca="1">COUNTIF(INDIRECT("U"&amp;(ROW()+12*(($AN1686-1)*3+$AO1686)-ROW())/12+5):INDIRECT("AF"&amp;(ROW()+12*(($AN1686-1)*3+$AO1686)-ROW())/12+5),AS1686)</f>
        <v>0</v>
      </c>
      <c r="AU1686" s="468">
        <f ca="1">IF(AND(AQ1686+AS1686&gt;0,AR1686+AT1686&gt;0),COUNTIF(AU$6:AU1685,"&gt;0")+1,0)</f>
        <v>0</v>
      </c>
    </row>
    <row r="1687" spans="40:47" x14ac:dyDescent="0.15">
      <c r="AN1687" s="468">
        <v>47</v>
      </c>
      <c r="AO1687" s="468">
        <v>3</v>
      </c>
      <c r="AP1687" s="468">
        <v>2</v>
      </c>
      <c r="AQ1687" s="476">
        <f ca="1">IF($AP1687=1,IF(INDIRECT(ADDRESS(($AN1687-1)*3+$AO1687+5,$AP1687+7))="",0,INDIRECT(ADDRESS(($AN1687-1)*3+$AO1687+5,$AP1687+7))),IF(INDIRECT(ADDRESS(($AN1687-1)*3+$AO1687+5,$AP1687+7))="",0,IF(COUNTIF(INDIRECT(ADDRESS(($AN1687-1)*36+($AO1687-1)*12+6,COLUMN())):INDIRECT(ADDRESS(($AN1687-1)*36+($AO1687-1)*12+$AP1687+4,COLUMN())),INDIRECT(ADDRESS(($AN1687-1)*3+$AO1687+5,$AP1687+7)))&gt;=1,0,INDIRECT(ADDRESS(($AN1687-1)*3+$AO1687+5,$AP1687+7)))))</f>
        <v>0</v>
      </c>
      <c r="AR1687" s="468">
        <f ca="1">COUNTIF(INDIRECT("H"&amp;(ROW()+12*(($AN1687-1)*3+$AO1687)-ROW())/12+5):INDIRECT("S"&amp;(ROW()+12*(($AN1687-1)*3+$AO1687)-ROW())/12+5),AQ1687)</f>
        <v>0</v>
      </c>
      <c r="AS1687" s="476">
        <f ca="1">IF($AP1687=1,IF(INDIRECT(ADDRESS(($AN1687-1)*3+$AO1687+5,$AP1687+20))="",0,INDIRECT(ADDRESS(($AN1687-1)*3+$AO1687+5,$AP1687+20))),IF(INDIRECT(ADDRESS(($AN1687-1)*3+$AO1687+5,$AP1687+20))="",0,IF(COUNTIF(INDIRECT(ADDRESS(($AN1687-1)*36+($AO1687-1)*12+6,COLUMN())):INDIRECT(ADDRESS(($AN1687-1)*36+($AO1687-1)*12+$AP1687+4,COLUMN())),INDIRECT(ADDRESS(($AN1687-1)*3+$AO1687+5,$AP1687+20)))&gt;=1,0,INDIRECT(ADDRESS(($AN1687-1)*3+$AO1687+5,$AP1687+20)))))</f>
        <v>0</v>
      </c>
      <c r="AT1687" s="468">
        <f ca="1">COUNTIF(INDIRECT("U"&amp;(ROW()+12*(($AN1687-1)*3+$AO1687)-ROW())/12+5):INDIRECT("AF"&amp;(ROW()+12*(($AN1687-1)*3+$AO1687)-ROW())/12+5),AS1687)</f>
        <v>0</v>
      </c>
      <c r="AU1687" s="468">
        <f ca="1">IF(AND(AQ1687+AS1687&gt;0,AR1687+AT1687&gt;0),COUNTIF(AU$6:AU1686,"&gt;0")+1,0)</f>
        <v>0</v>
      </c>
    </row>
    <row r="1688" spans="40:47" x14ac:dyDescent="0.15">
      <c r="AN1688" s="468">
        <v>47</v>
      </c>
      <c r="AO1688" s="468">
        <v>3</v>
      </c>
      <c r="AP1688" s="468">
        <v>3</v>
      </c>
      <c r="AQ1688" s="476">
        <f ca="1">IF($AP1688=1,IF(INDIRECT(ADDRESS(($AN1688-1)*3+$AO1688+5,$AP1688+7))="",0,INDIRECT(ADDRESS(($AN1688-1)*3+$AO1688+5,$AP1688+7))),IF(INDIRECT(ADDRESS(($AN1688-1)*3+$AO1688+5,$AP1688+7))="",0,IF(COUNTIF(INDIRECT(ADDRESS(($AN1688-1)*36+($AO1688-1)*12+6,COLUMN())):INDIRECT(ADDRESS(($AN1688-1)*36+($AO1688-1)*12+$AP1688+4,COLUMN())),INDIRECT(ADDRESS(($AN1688-1)*3+$AO1688+5,$AP1688+7)))&gt;=1,0,INDIRECT(ADDRESS(($AN1688-1)*3+$AO1688+5,$AP1688+7)))))</f>
        <v>0</v>
      </c>
      <c r="AR1688" s="468">
        <f ca="1">COUNTIF(INDIRECT("H"&amp;(ROW()+12*(($AN1688-1)*3+$AO1688)-ROW())/12+5):INDIRECT("S"&amp;(ROW()+12*(($AN1688-1)*3+$AO1688)-ROW())/12+5),AQ1688)</f>
        <v>0</v>
      </c>
      <c r="AS1688" s="476">
        <f ca="1">IF($AP1688=1,IF(INDIRECT(ADDRESS(($AN1688-1)*3+$AO1688+5,$AP1688+20))="",0,INDIRECT(ADDRESS(($AN1688-1)*3+$AO1688+5,$AP1688+20))),IF(INDIRECT(ADDRESS(($AN1688-1)*3+$AO1688+5,$AP1688+20))="",0,IF(COUNTIF(INDIRECT(ADDRESS(($AN1688-1)*36+($AO1688-1)*12+6,COLUMN())):INDIRECT(ADDRESS(($AN1688-1)*36+($AO1688-1)*12+$AP1688+4,COLUMN())),INDIRECT(ADDRESS(($AN1688-1)*3+$AO1688+5,$AP1688+20)))&gt;=1,0,INDIRECT(ADDRESS(($AN1688-1)*3+$AO1688+5,$AP1688+20)))))</f>
        <v>0</v>
      </c>
      <c r="AT1688" s="468">
        <f ca="1">COUNTIF(INDIRECT("U"&amp;(ROW()+12*(($AN1688-1)*3+$AO1688)-ROW())/12+5):INDIRECT("AF"&amp;(ROW()+12*(($AN1688-1)*3+$AO1688)-ROW())/12+5),AS1688)</f>
        <v>0</v>
      </c>
      <c r="AU1688" s="468">
        <f ca="1">IF(AND(AQ1688+AS1688&gt;0,AR1688+AT1688&gt;0),COUNTIF(AU$6:AU1687,"&gt;0")+1,0)</f>
        <v>0</v>
      </c>
    </row>
    <row r="1689" spans="40:47" x14ac:dyDescent="0.15">
      <c r="AN1689" s="468">
        <v>47</v>
      </c>
      <c r="AO1689" s="468">
        <v>3</v>
      </c>
      <c r="AP1689" s="468">
        <v>4</v>
      </c>
      <c r="AQ1689" s="476">
        <f ca="1">IF($AP1689=1,IF(INDIRECT(ADDRESS(($AN1689-1)*3+$AO1689+5,$AP1689+7))="",0,INDIRECT(ADDRESS(($AN1689-1)*3+$AO1689+5,$AP1689+7))),IF(INDIRECT(ADDRESS(($AN1689-1)*3+$AO1689+5,$AP1689+7))="",0,IF(COUNTIF(INDIRECT(ADDRESS(($AN1689-1)*36+($AO1689-1)*12+6,COLUMN())):INDIRECT(ADDRESS(($AN1689-1)*36+($AO1689-1)*12+$AP1689+4,COLUMN())),INDIRECT(ADDRESS(($AN1689-1)*3+$AO1689+5,$AP1689+7)))&gt;=1,0,INDIRECT(ADDRESS(($AN1689-1)*3+$AO1689+5,$AP1689+7)))))</f>
        <v>0</v>
      </c>
      <c r="AR1689" s="468">
        <f ca="1">COUNTIF(INDIRECT("H"&amp;(ROW()+12*(($AN1689-1)*3+$AO1689)-ROW())/12+5):INDIRECT("S"&amp;(ROW()+12*(($AN1689-1)*3+$AO1689)-ROW())/12+5),AQ1689)</f>
        <v>0</v>
      </c>
      <c r="AS1689" s="476">
        <f ca="1">IF($AP1689=1,IF(INDIRECT(ADDRESS(($AN1689-1)*3+$AO1689+5,$AP1689+20))="",0,INDIRECT(ADDRESS(($AN1689-1)*3+$AO1689+5,$AP1689+20))),IF(INDIRECT(ADDRESS(($AN1689-1)*3+$AO1689+5,$AP1689+20))="",0,IF(COUNTIF(INDIRECT(ADDRESS(($AN1689-1)*36+($AO1689-1)*12+6,COLUMN())):INDIRECT(ADDRESS(($AN1689-1)*36+($AO1689-1)*12+$AP1689+4,COLUMN())),INDIRECT(ADDRESS(($AN1689-1)*3+$AO1689+5,$AP1689+20)))&gt;=1,0,INDIRECT(ADDRESS(($AN1689-1)*3+$AO1689+5,$AP1689+20)))))</f>
        <v>0</v>
      </c>
      <c r="AT1689" s="468">
        <f ca="1">COUNTIF(INDIRECT("U"&amp;(ROW()+12*(($AN1689-1)*3+$AO1689)-ROW())/12+5):INDIRECT("AF"&amp;(ROW()+12*(($AN1689-1)*3+$AO1689)-ROW())/12+5),AS1689)</f>
        <v>0</v>
      </c>
      <c r="AU1689" s="468">
        <f ca="1">IF(AND(AQ1689+AS1689&gt;0,AR1689+AT1689&gt;0),COUNTIF(AU$6:AU1688,"&gt;0")+1,0)</f>
        <v>0</v>
      </c>
    </row>
    <row r="1690" spans="40:47" x14ac:dyDescent="0.15">
      <c r="AN1690" s="468">
        <v>47</v>
      </c>
      <c r="AO1690" s="468">
        <v>3</v>
      </c>
      <c r="AP1690" s="468">
        <v>5</v>
      </c>
      <c r="AQ1690" s="476">
        <f ca="1">IF($AP1690=1,IF(INDIRECT(ADDRESS(($AN1690-1)*3+$AO1690+5,$AP1690+7))="",0,INDIRECT(ADDRESS(($AN1690-1)*3+$AO1690+5,$AP1690+7))),IF(INDIRECT(ADDRESS(($AN1690-1)*3+$AO1690+5,$AP1690+7))="",0,IF(COUNTIF(INDIRECT(ADDRESS(($AN1690-1)*36+($AO1690-1)*12+6,COLUMN())):INDIRECT(ADDRESS(($AN1690-1)*36+($AO1690-1)*12+$AP1690+4,COLUMN())),INDIRECT(ADDRESS(($AN1690-1)*3+$AO1690+5,$AP1690+7)))&gt;=1,0,INDIRECT(ADDRESS(($AN1690-1)*3+$AO1690+5,$AP1690+7)))))</f>
        <v>0</v>
      </c>
      <c r="AR1690" s="468">
        <f ca="1">COUNTIF(INDIRECT("H"&amp;(ROW()+12*(($AN1690-1)*3+$AO1690)-ROW())/12+5):INDIRECT("S"&amp;(ROW()+12*(($AN1690-1)*3+$AO1690)-ROW())/12+5),AQ1690)</f>
        <v>0</v>
      </c>
      <c r="AS1690" s="476">
        <f ca="1">IF($AP1690=1,IF(INDIRECT(ADDRESS(($AN1690-1)*3+$AO1690+5,$AP1690+20))="",0,INDIRECT(ADDRESS(($AN1690-1)*3+$AO1690+5,$AP1690+20))),IF(INDIRECT(ADDRESS(($AN1690-1)*3+$AO1690+5,$AP1690+20))="",0,IF(COUNTIF(INDIRECT(ADDRESS(($AN1690-1)*36+($AO1690-1)*12+6,COLUMN())):INDIRECT(ADDRESS(($AN1690-1)*36+($AO1690-1)*12+$AP1690+4,COLUMN())),INDIRECT(ADDRESS(($AN1690-1)*3+$AO1690+5,$AP1690+20)))&gt;=1,0,INDIRECT(ADDRESS(($AN1690-1)*3+$AO1690+5,$AP1690+20)))))</f>
        <v>0</v>
      </c>
      <c r="AT1690" s="468">
        <f ca="1">COUNTIF(INDIRECT("U"&amp;(ROW()+12*(($AN1690-1)*3+$AO1690)-ROW())/12+5):INDIRECT("AF"&amp;(ROW()+12*(($AN1690-1)*3+$AO1690)-ROW())/12+5),AS1690)</f>
        <v>0</v>
      </c>
      <c r="AU1690" s="468">
        <f ca="1">IF(AND(AQ1690+AS1690&gt;0,AR1690+AT1690&gt;0),COUNTIF(AU$6:AU1689,"&gt;0")+1,0)</f>
        <v>0</v>
      </c>
    </row>
    <row r="1691" spans="40:47" x14ac:dyDescent="0.15">
      <c r="AN1691" s="468">
        <v>47</v>
      </c>
      <c r="AO1691" s="468">
        <v>3</v>
      </c>
      <c r="AP1691" s="468">
        <v>6</v>
      </c>
      <c r="AQ1691" s="476">
        <f ca="1">IF($AP1691=1,IF(INDIRECT(ADDRESS(($AN1691-1)*3+$AO1691+5,$AP1691+7))="",0,INDIRECT(ADDRESS(($AN1691-1)*3+$AO1691+5,$AP1691+7))),IF(INDIRECT(ADDRESS(($AN1691-1)*3+$AO1691+5,$AP1691+7))="",0,IF(COUNTIF(INDIRECT(ADDRESS(($AN1691-1)*36+($AO1691-1)*12+6,COLUMN())):INDIRECT(ADDRESS(($AN1691-1)*36+($AO1691-1)*12+$AP1691+4,COLUMN())),INDIRECT(ADDRESS(($AN1691-1)*3+$AO1691+5,$AP1691+7)))&gt;=1,0,INDIRECT(ADDRESS(($AN1691-1)*3+$AO1691+5,$AP1691+7)))))</f>
        <v>0</v>
      </c>
      <c r="AR1691" s="468">
        <f ca="1">COUNTIF(INDIRECT("H"&amp;(ROW()+12*(($AN1691-1)*3+$AO1691)-ROW())/12+5):INDIRECT("S"&amp;(ROW()+12*(($AN1691-1)*3+$AO1691)-ROW())/12+5),AQ1691)</f>
        <v>0</v>
      </c>
      <c r="AS1691" s="476">
        <f ca="1">IF($AP1691=1,IF(INDIRECT(ADDRESS(($AN1691-1)*3+$AO1691+5,$AP1691+20))="",0,INDIRECT(ADDRESS(($AN1691-1)*3+$AO1691+5,$AP1691+20))),IF(INDIRECT(ADDRESS(($AN1691-1)*3+$AO1691+5,$AP1691+20))="",0,IF(COUNTIF(INDIRECT(ADDRESS(($AN1691-1)*36+($AO1691-1)*12+6,COLUMN())):INDIRECT(ADDRESS(($AN1691-1)*36+($AO1691-1)*12+$AP1691+4,COLUMN())),INDIRECT(ADDRESS(($AN1691-1)*3+$AO1691+5,$AP1691+20)))&gt;=1,0,INDIRECT(ADDRESS(($AN1691-1)*3+$AO1691+5,$AP1691+20)))))</f>
        <v>0</v>
      </c>
      <c r="AT1691" s="468">
        <f ca="1">COUNTIF(INDIRECT("U"&amp;(ROW()+12*(($AN1691-1)*3+$AO1691)-ROW())/12+5):INDIRECT("AF"&amp;(ROW()+12*(($AN1691-1)*3+$AO1691)-ROW())/12+5),AS1691)</f>
        <v>0</v>
      </c>
      <c r="AU1691" s="468">
        <f ca="1">IF(AND(AQ1691+AS1691&gt;0,AR1691+AT1691&gt;0),COUNTIF(AU$6:AU1690,"&gt;0")+1,0)</f>
        <v>0</v>
      </c>
    </row>
    <row r="1692" spans="40:47" x14ac:dyDescent="0.15">
      <c r="AN1692" s="468">
        <v>47</v>
      </c>
      <c r="AO1692" s="468">
        <v>3</v>
      </c>
      <c r="AP1692" s="468">
        <v>7</v>
      </c>
      <c r="AQ1692" s="476">
        <f ca="1">IF($AP1692=1,IF(INDIRECT(ADDRESS(($AN1692-1)*3+$AO1692+5,$AP1692+7))="",0,INDIRECT(ADDRESS(($AN1692-1)*3+$AO1692+5,$AP1692+7))),IF(INDIRECT(ADDRESS(($AN1692-1)*3+$AO1692+5,$AP1692+7))="",0,IF(COUNTIF(INDIRECT(ADDRESS(($AN1692-1)*36+($AO1692-1)*12+6,COLUMN())):INDIRECT(ADDRESS(($AN1692-1)*36+($AO1692-1)*12+$AP1692+4,COLUMN())),INDIRECT(ADDRESS(($AN1692-1)*3+$AO1692+5,$AP1692+7)))&gt;=1,0,INDIRECT(ADDRESS(($AN1692-1)*3+$AO1692+5,$AP1692+7)))))</f>
        <v>0</v>
      </c>
      <c r="AR1692" s="468">
        <f ca="1">COUNTIF(INDIRECT("H"&amp;(ROW()+12*(($AN1692-1)*3+$AO1692)-ROW())/12+5):INDIRECT("S"&amp;(ROW()+12*(($AN1692-1)*3+$AO1692)-ROW())/12+5),AQ1692)</f>
        <v>0</v>
      </c>
      <c r="AS1692" s="476">
        <f ca="1">IF($AP1692=1,IF(INDIRECT(ADDRESS(($AN1692-1)*3+$AO1692+5,$AP1692+20))="",0,INDIRECT(ADDRESS(($AN1692-1)*3+$AO1692+5,$AP1692+20))),IF(INDIRECT(ADDRESS(($AN1692-1)*3+$AO1692+5,$AP1692+20))="",0,IF(COUNTIF(INDIRECT(ADDRESS(($AN1692-1)*36+($AO1692-1)*12+6,COLUMN())):INDIRECT(ADDRESS(($AN1692-1)*36+($AO1692-1)*12+$AP1692+4,COLUMN())),INDIRECT(ADDRESS(($AN1692-1)*3+$AO1692+5,$AP1692+20)))&gt;=1,0,INDIRECT(ADDRESS(($AN1692-1)*3+$AO1692+5,$AP1692+20)))))</f>
        <v>0</v>
      </c>
      <c r="AT1692" s="468">
        <f ca="1">COUNTIF(INDIRECT("U"&amp;(ROW()+12*(($AN1692-1)*3+$AO1692)-ROW())/12+5):INDIRECT("AF"&amp;(ROW()+12*(($AN1692-1)*3+$AO1692)-ROW())/12+5),AS1692)</f>
        <v>0</v>
      </c>
      <c r="AU1692" s="468">
        <f ca="1">IF(AND(AQ1692+AS1692&gt;0,AR1692+AT1692&gt;0),COUNTIF(AU$6:AU1691,"&gt;0")+1,0)</f>
        <v>0</v>
      </c>
    </row>
    <row r="1693" spans="40:47" x14ac:dyDescent="0.15">
      <c r="AN1693" s="468">
        <v>47</v>
      </c>
      <c r="AO1693" s="468">
        <v>3</v>
      </c>
      <c r="AP1693" s="468">
        <v>8</v>
      </c>
      <c r="AQ1693" s="476">
        <f ca="1">IF($AP1693=1,IF(INDIRECT(ADDRESS(($AN1693-1)*3+$AO1693+5,$AP1693+7))="",0,INDIRECT(ADDRESS(($AN1693-1)*3+$AO1693+5,$AP1693+7))),IF(INDIRECT(ADDRESS(($AN1693-1)*3+$AO1693+5,$AP1693+7))="",0,IF(COUNTIF(INDIRECT(ADDRESS(($AN1693-1)*36+($AO1693-1)*12+6,COLUMN())):INDIRECT(ADDRESS(($AN1693-1)*36+($AO1693-1)*12+$AP1693+4,COLUMN())),INDIRECT(ADDRESS(($AN1693-1)*3+$AO1693+5,$AP1693+7)))&gt;=1,0,INDIRECT(ADDRESS(($AN1693-1)*3+$AO1693+5,$AP1693+7)))))</f>
        <v>0</v>
      </c>
      <c r="AR1693" s="468">
        <f ca="1">COUNTIF(INDIRECT("H"&amp;(ROW()+12*(($AN1693-1)*3+$AO1693)-ROW())/12+5):INDIRECT("S"&amp;(ROW()+12*(($AN1693-1)*3+$AO1693)-ROW())/12+5),AQ1693)</f>
        <v>0</v>
      </c>
      <c r="AS1693" s="476">
        <f ca="1">IF($AP1693=1,IF(INDIRECT(ADDRESS(($AN1693-1)*3+$AO1693+5,$AP1693+20))="",0,INDIRECT(ADDRESS(($AN1693-1)*3+$AO1693+5,$AP1693+20))),IF(INDIRECT(ADDRESS(($AN1693-1)*3+$AO1693+5,$AP1693+20))="",0,IF(COUNTIF(INDIRECT(ADDRESS(($AN1693-1)*36+($AO1693-1)*12+6,COLUMN())):INDIRECT(ADDRESS(($AN1693-1)*36+($AO1693-1)*12+$AP1693+4,COLUMN())),INDIRECT(ADDRESS(($AN1693-1)*3+$AO1693+5,$AP1693+20)))&gt;=1,0,INDIRECT(ADDRESS(($AN1693-1)*3+$AO1693+5,$AP1693+20)))))</f>
        <v>0</v>
      </c>
      <c r="AT1693" s="468">
        <f ca="1">COUNTIF(INDIRECT("U"&amp;(ROW()+12*(($AN1693-1)*3+$AO1693)-ROW())/12+5):INDIRECT("AF"&amp;(ROW()+12*(($AN1693-1)*3+$AO1693)-ROW())/12+5),AS1693)</f>
        <v>0</v>
      </c>
      <c r="AU1693" s="468">
        <f ca="1">IF(AND(AQ1693+AS1693&gt;0,AR1693+AT1693&gt;0),COUNTIF(AU$6:AU1692,"&gt;0")+1,0)</f>
        <v>0</v>
      </c>
    </row>
    <row r="1694" spans="40:47" x14ac:dyDescent="0.15">
      <c r="AN1694" s="468">
        <v>47</v>
      </c>
      <c r="AO1694" s="468">
        <v>3</v>
      </c>
      <c r="AP1694" s="468">
        <v>9</v>
      </c>
      <c r="AQ1694" s="476">
        <f ca="1">IF($AP1694=1,IF(INDIRECT(ADDRESS(($AN1694-1)*3+$AO1694+5,$AP1694+7))="",0,INDIRECT(ADDRESS(($AN1694-1)*3+$AO1694+5,$AP1694+7))),IF(INDIRECT(ADDRESS(($AN1694-1)*3+$AO1694+5,$AP1694+7))="",0,IF(COUNTIF(INDIRECT(ADDRESS(($AN1694-1)*36+($AO1694-1)*12+6,COLUMN())):INDIRECT(ADDRESS(($AN1694-1)*36+($AO1694-1)*12+$AP1694+4,COLUMN())),INDIRECT(ADDRESS(($AN1694-1)*3+$AO1694+5,$AP1694+7)))&gt;=1,0,INDIRECT(ADDRESS(($AN1694-1)*3+$AO1694+5,$AP1694+7)))))</f>
        <v>0</v>
      </c>
      <c r="AR1694" s="468">
        <f ca="1">COUNTIF(INDIRECT("H"&amp;(ROW()+12*(($AN1694-1)*3+$AO1694)-ROW())/12+5):INDIRECT("S"&amp;(ROW()+12*(($AN1694-1)*3+$AO1694)-ROW())/12+5),AQ1694)</f>
        <v>0</v>
      </c>
      <c r="AS1694" s="476">
        <f ca="1">IF($AP1694=1,IF(INDIRECT(ADDRESS(($AN1694-1)*3+$AO1694+5,$AP1694+20))="",0,INDIRECT(ADDRESS(($AN1694-1)*3+$AO1694+5,$AP1694+20))),IF(INDIRECT(ADDRESS(($AN1694-1)*3+$AO1694+5,$AP1694+20))="",0,IF(COUNTIF(INDIRECT(ADDRESS(($AN1694-1)*36+($AO1694-1)*12+6,COLUMN())):INDIRECT(ADDRESS(($AN1694-1)*36+($AO1694-1)*12+$AP1694+4,COLUMN())),INDIRECT(ADDRESS(($AN1694-1)*3+$AO1694+5,$AP1694+20)))&gt;=1,0,INDIRECT(ADDRESS(($AN1694-1)*3+$AO1694+5,$AP1694+20)))))</f>
        <v>0</v>
      </c>
      <c r="AT1694" s="468">
        <f ca="1">COUNTIF(INDIRECT("U"&amp;(ROW()+12*(($AN1694-1)*3+$AO1694)-ROW())/12+5):INDIRECT("AF"&amp;(ROW()+12*(($AN1694-1)*3+$AO1694)-ROW())/12+5),AS1694)</f>
        <v>0</v>
      </c>
      <c r="AU1694" s="468">
        <f ca="1">IF(AND(AQ1694+AS1694&gt;0,AR1694+AT1694&gt;0),COUNTIF(AU$6:AU1693,"&gt;0")+1,0)</f>
        <v>0</v>
      </c>
    </row>
    <row r="1695" spans="40:47" x14ac:dyDescent="0.15">
      <c r="AN1695" s="468">
        <v>47</v>
      </c>
      <c r="AO1695" s="468">
        <v>3</v>
      </c>
      <c r="AP1695" s="468">
        <v>10</v>
      </c>
      <c r="AQ1695" s="476">
        <f ca="1">IF($AP1695=1,IF(INDIRECT(ADDRESS(($AN1695-1)*3+$AO1695+5,$AP1695+7))="",0,INDIRECT(ADDRESS(($AN1695-1)*3+$AO1695+5,$AP1695+7))),IF(INDIRECT(ADDRESS(($AN1695-1)*3+$AO1695+5,$AP1695+7))="",0,IF(COUNTIF(INDIRECT(ADDRESS(($AN1695-1)*36+($AO1695-1)*12+6,COLUMN())):INDIRECT(ADDRESS(($AN1695-1)*36+($AO1695-1)*12+$AP1695+4,COLUMN())),INDIRECT(ADDRESS(($AN1695-1)*3+$AO1695+5,$AP1695+7)))&gt;=1,0,INDIRECT(ADDRESS(($AN1695-1)*3+$AO1695+5,$AP1695+7)))))</f>
        <v>0</v>
      </c>
      <c r="AR1695" s="468">
        <f ca="1">COUNTIF(INDIRECT("H"&amp;(ROW()+12*(($AN1695-1)*3+$AO1695)-ROW())/12+5):INDIRECT("S"&amp;(ROW()+12*(($AN1695-1)*3+$AO1695)-ROW())/12+5),AQ1695)</f>
        <v>0</v>
      </c>
      <c r="AS1695" s="476">
        <f ca="1">IF($AP1695=1,IF(INDIRECT(ADDRESS(($AN1695-1)*3+$AO1695+5,$AP1695+20))="",0,INDIRECT(ADDRESS(($AN1695-1)*3+$AO1695+5,$AP1695+20))),IF(INDIRECT(ADDRESS(($AN1695-1)*3+$AO1695+5,$AP1695+20))="",0,IF(COUNTIF(INDIRECT(ADDRESS(($AN1695-1)*36+($AO1695-1)*12+6,COLUMN())):INDIRECT(ADDRESS(($AN1695-1)*36+($AO1695-1)*12+$AP1695+4,COLUMN())),INDIRECT(ADDRESS(($AN1695-1)*3+$AO1695+5,$AP1695+20)))&gt;=1,0,INDIRECT(ADDRESS(($AN1695-1)*3+$AO1695+5,$AP1695+20)))))</f>
        <v>0</v>
      </c>
      <c r="AT1695" s="468">
        <f ca="1">COUNTIF(INDIRECT("U"&amp;(ROW()+12*(($AN1695-1)*3+$AO1695)-ROW())/12+5):INDIRECT("AF"&amp;(ROW()+12*(($AN1695-1)*3+$AO1695)-ROW())/12+5),AS1695)</f>
        <v>0</v>
      </c>
      <c r="AU1695" s="468">
        <f ca="1">IF(AND(AQ1695+AS1695&gt;0,AR1695+AT1695&gt;0),COUNTIF(AU$6:AU1694,"&gt;0")+1,0)</f>
        <v>0</v>
      </c>
    </row>
    <row r="1696" spans="40:47" x14ac:dyDescent="0.15">
      <c r="AN1696" s="468">
        <v>47</v>
      </c>
      <c r="AO1696" s="468">
        <v>3</v>
      </c>
      <c r="AP1696" s="468">
        <v>11</v>
      </c>
      <c r="AQ1696" s="476">
        <f ca="1">IF($AP1696=1,IF(INDIRECT(ADDRESS(($AN1696-1)*3+$AO1696+5,$AP1696+7))="",0,INDIRECT(ADDRESS(($AN1696-1)*3+$AO1696+5,$AP1696+7))),IF(INDIRECT(ADDRESS(($AN1696-1)*3+$AO1696+5,$AP1696+7))="",0,IF(COUNTIF(INDIRECT(ADDRESS(($AN1696-1)*36+($AO1696-1)*12+6,COLUMN())):INDIRECT(ADDRESS(($AN1696-1)*36+($AO1696-1)*12+$AP1696+4,COLUMN())),INDIRECT(ADDRESS(($AN1696-1)*3+$AO1696+5,$AP1696+7)))&gt;=1,0,INDIRECT(ADDRESS(($AN1696-1)*3+$AO1696+5,$AP1696+7)))))</f>
        <v>0</v>
      </c>
      <c r="AR1696" s="468">
        <f ca="1">COUNTIF(INDIRECT("H"&amp;(ROW()+12*(($AN1696-1)*3+$AO1696)-ROW())/12+5):INDIRECT("S"&amp;(ROW()+12*(($AN1696-1)*3+$AO1696)-ROW())/12+5),AQ1696)</f>
        <v>0</v>
      </c>
      <c r="AS1696" s="476">
        <f ca="1">IF($AP1696=1,IF(INDIRECT(ADDRESS(($AN1696-1)*3+$AO1696+5,$AP1696+20))="",0,INDIRECT(ADDRESS(($AN1696-1)*3+$AO1696+5,$AP1696+20))),IF(INDIRECT(ADDRESS(($AN1696-1)*3+$AO1696+5,$AP1696+20))="",0,IF(COUNTIF(INDIRECT(ADDRESS(($AN1696-1)*36+($AO1696-1)*12+6,COLUMN())):INDIRECT(ADDRESS(($AN1696-1)*36+($AO1696-1)*12+$AP1696+4,COLUMN())),INDIRECT(ADDRESS(($AN1696-1)*3+$AO1696+5,$AP1696+20)))&gt;=1,0,INDIRECT(ADDRESS(($AN1696-1)*3+$AO1696+5,$AP1696+20)))))</f>
        <v>0</v>
      </c>
      <c r="AT1696" s="468">
        <f ca="1">COUNTIF(INDIRECT("U"&amp;(ROW()+12*(($AN1696-1)*3+$AO1696)-ROW())/12+5):INDIRECT("AF"&amp;(ROW()+12*(($AN1696-1)*3+$AO1696)-ROW())/12+5),AS1696)</f>
        <v>0</v>
      </c>
      <c r="AU1696" s="468">
        <f ca="1">IF(AND(AQ1696+AS1696&gt;0,AR1696+AT1696&gt;0),COUNTIF(AU$6:AU1695,"&gt;0")+1,0)</f>
        <v>0</v>
      </c>
    </row>
    <row r="1697" spans="40:47" x14ac:dyDescent="0.15">
      <c r="AN1697" s="468">
        <v>47</v>
      </c>
      <c r="AO1697" s="468">
        <v>3</v>
      </c>
      <c r="AP1697" s="468">
        <v>12</v>
      </c>
      <c r="AQ1697" s="476">
        <f ca="1">IF($AP1697=1,IF(INDIRECT(ADDRESS(($AN1697-1)*3+$AO1697+5,$AP1697+7))="",0,INDIRECT(ADDRESS(($AN1697-1)*3+$AO1697+5,$AP1697+7))),IF(INDIRECT(ADDRESS(($AN1697-1)*3+$AO1697+5,$AP1697+7))="",0,IF(COUNTIF(INDIRECT(ADDRESS(($AN1697-1)*36+($AO1697-1)*12+6,COLUMN())):INDIRECT(ADDRESS(($AN1697-1)*36+($AO1697-1)*12+$AP1697+4,COLUMN())),INDIRECT(ADDRESS(($AN1697-1)*3+$AO1697+5,$AP1697+7)))&gt;=1,0,INDIRECT(ADDRESS(($AN1697-1)*3+$AO1697+5,$AP1697+7)))))</f>
        <v>0</v>
      </c>
      <c r="AR1697" s="468">
        <f ca="1">COUNTIF(INDIRECT("H"&amp;(ROW()+12*(($AN1697-1)*3+$AO1697)-ROW())/12+5):INDIRECT("S"&amp;(ROW()+12*(($AN1697-1)*3+$AO1697)-ROW())/12+5),AQ1697)</f>
        <v>0</v>
      </c>
      <c r="AS1697" s="476">
        <f ca="1">IF($AP1697=1,IF(INDIRECT(ADDRESS(($AN1697-1)*3+$AO1697+5,$AP1697+20))="",0,INDIRECT(ADDRESS(($AN1697-1)*3+$AO1697+5,$AP1697+20))),IF(INDIRECT(ADDRESS(($AN1697-1)*3+$AO1697+5,$AP1697+20))="",0,IF(COUNTIF(INDIRECT(ADDRESS(($AN1697-1)*36+($AO1697-1)*12+6,COLUMN())):INDIRECT(ADDRESS(($AN1697-1)*36+($AO1697-1)*12+$AP1697+4,COLUMN())),INDIRECT(ADDRESS(($AN1697-1)*3+$AO1697+5,$AP1697+20)))&gt;=1,0,INDIRECT(ADDRESS(($AN1697-1)*3+$AO1697+5,$AP1697+20)))))</f>
        <v>0</v>
      </c>
      <c r="AT1697" s="468">
        <f ca="1">COUNTIF(INDIRECT("U"&amp;(ROW()+12*(($AN1697-1)*3+$AO1697)-ROW())/12+5):INDIRECT("AF"&amp;(ROW()+12*(($AN1697-1)*3+$AO1697)-ROW())/12+5),AS1697)</f>
        <v>0</v>
      </c>
      <c r="AU1697" s="468">
        <f ca="1">IF(AND(AQ1697+AS1697&gt;0,AR1697+AT1697&gt;0),COUNTIF(AU$6:AU1696,"&gt;0")+1,0)</f>
        <v>0</v>
      </c>
    </row>
    <row r="1698" spans="40:47" x14ac:dyDescent="0.15">
      <c r="AN1698" s="468">
        <v>48</v>
      </c>
      <c r="AO1698" s="468">
        <v>1</v>
      </c>
      <c r="AP1698" s="468">
        <v>1</v>
      </c>
      <c r="AQ1698" s="476">
        <f ca="1">IF($AP1698=1,IF(INDIRECT(ADDRESS(($AN1698-1)*3+$AO1698+5,$AP1698+7))="",0,INDIRECT(ADDRESS(($AN1698-1)*3+$AO1698+5,$AP1698+7))),IF(INDIRECT(ADDRESS(($AN1698-1)*3+$AO1698+5,$AP1698+7))="",0,IF(COUNTIF(INDIRECT(ADDRESS(($AN1698-1)*36+($AO1698-1)*12+6,COLUMN())):INDIRECT(ADDRESS(($AN1698-1)*36+($AO1698-1)*12+$AP1698+4,COLUMN())),INDIRECT(ADDRESS(($AN1698-1)*3+$AO1698+5,$AP1698+7)))&gt;=1,0,INDIRECT(ADDRESS(($AN1698-1)*3+$AO1698+5,$AP1698+7)))))</f>
        <v>0</v>
      </c>
      <c r="AR1698" s="468">
        <f ca="1">COUNTIF(INDIRECT("H"&amp;(ROW()+12*(($AN1698-1)*3+$AO1698)-ROW())/12+5):INDIRECT("S"&amp;(ROW()+12*(($AN1698-1)*3+$AO1698)-ROW())/12+5),AQ1698)</f>
        <v>0</v>
      </c>
      <c r="AS1698" s="476">
        <f ca="1">IF($AP1698=1,IF(INDIRECT(ADDRESS(($AN1698-1)*3+$AO1698+5,$AP1698+20))="",0,INDIRECT(ADDRESS(($AN1698-1)*3+$AO1698+5,$AP1698+20))),IF(INDIRECT(ADDRESS(($AN1698-1)*3+$AO1698+5,$AP1698+20))="",0,IF(COUNTIF(INDIRECT(ADDRESS(($AN1698-1)*36+($AO1698-1)*12+6,COLUMN())):INDIRECT(ADDRESS(($AN1698-1)*36+($AO1698-1)*12+$AP1698+4,COLUMN())),INDIRECT(ADDRESS(($AN1698-1)*3+$AO1698+5,$AP1698+20)))&gt;=1,0,INDIRECT(ADDRESS(($AN1698-1)*3+$AO1698+5,$AP1698+20)))))</f>
        <v>0</v>
      </c>
      <c r="AT1698" s="468">
        <f ca="1">COUNTIF(INDIRECT("U"&amp;(ROW()+12*(($AN1698-1)*3+$AO1698)-ROW())/12+5):INDIRECT("AF"&amp;(ROW()+12*(($AN1698-1)*3+$AO1698)-ROW())/12+5),AS1698)</f>
        <v>0</v>
      </c>
      <c r="AU1698" s="468">
        <f ca="1">IF(AND(AQ1698+AS1698&gt;0,AR1698+AT1698&gt;0),COUNTIF(AU$6:AU1697,"&gt;0")+1,0)</f>
        <v>0</v>
      </c>
    </row>
    <row r="1699" spans="40:47" x14ac:dyDescent="0.15">
      <c r="AN1699" s="468">
        <v>48</v>
      </c>
      <c r="AO1699" s="468">
        <v>1</v>
      </c>
      <c r="AP1699" s="468">
        <v>2</v>
      </c>
      <c r="AQ1699" s="476">
        <f ca="1">IF($AP1699=1,IF(INDIRECT(ADDRESS(($AN1699-1)*3+$AO1699+5,$AP1699+7))="",0,INDIRECT(ADDRESS(($AN1699-1)*3+$AO1699+5,$AP1699+7))),IF(INDIRECT(ADDRESS(($AN1699-1)*3+$AO1699+5,$AP1699+7))="",0,IF(COUNTIF(INDIRECT(ADDRESS(($AN1699-1)*36+($AO1699-1)*12+6,COLUMN())):INDIRECT(ADDRESS(($AN1699-1)*36+($AO1699-1)*12+$AP1699+4,COLUMN())),INDIRECT(ADDRESS(($AN1699-1)*3+$AO1699+5,$AP1699+7)))&gt;=1,0,INDIRECT(ADDRESS(($AN1699-1)*3+$AO1699+5,$AP1699+7)))))</f>
        <v>0</v>
      </c>
      <c r="AR1699" s="468">
        <f ca="1">COUNTIF(INDIRECT("H"&amp;(ROW()+12*(($AN1699-1)*3+$AO1699)-ROW())/12+5):INDIRECT("S"&amp;(ROW()+12*(($AN1699-1)*3+$AO1699)-ROW())/12+5),AQ1699)</f>
        <v>0</v>
      </c>
      <c r="AS1699" s="476">
        <f ca="1">IF($AP1699=1,IF(INDIRECT(ADDRESS(($AN1699-1)*3+$AO1699+5,$AP1699+20))="",0,INDIRECT(ADDRESS(($AN1699-1)*3+$AO1699+5,$AP1699+20))),IF(INDIRECT(ADDRESS(($AN1699-1)*3+$AO1699+5,$AP1699+20))="",0,IF(COUNTIF(INDIRECT(ADDRESS(($AN1699-1)*36+($AO1699-1)*12+6,COLUMN())):INDIRECT(ADDRESS(($AN1699-1)*36+($AO1699-1)*12+$AP1699+4,COLUMN())),INDIRECT(ADDRESS(($AN1699-1)*3+$AO1699+5,$AP1699+20)))&gt;=1,0,INDIRECT(ADDRESS(($AN1699-1)*3+$AO1699+5,$AP1699+20)))))</f>
        <v>0</v>
      </c>
      <c r="AT1699" s="468">
        <f ca="1">COUNTIF(INDIRECT("U"&amp;(ROW()+12*(($AN1699-1)*3+$AO1699)-ROW())/12+5):INDIRECT("AF"&amp;(ROW()+12*(($AN1699-1)*3+$AO1699)-ROW())/12+5),AS1699)</f>
        <v>0</v>
      </c>
      <c r="AU1699" s="468">
        <f ca="1">IF(AND(AQ1699+AS1699&gt;0,AR1699+AT1699&gt;0),COUNTIF(AU$6:AU1698,"&gt;0")+1,0)</f>
        <v>0</v>
      </c>
    </row>
    <row r="1700" spans="40:47" x14ac:dyDescent="0.15">
      <c r="AN1700" s="468">
        <v>48</v>
      </c>
      <c r="AO1700" s="468">
        <v>1</v>
      </c>
      <c r="AP1700" s="468">
        <v>3</v>
      </c>
      <c r="AQ1700" s="476">
        <f ca="1">IF($AP1700=1,IF(INDIRECT(ADDRESS(($AN1700-1)*3+$AO1700+5,$AP1700+7))="",0,INDIRECT(ADDRESS(($AN1700-1)*3+$AO1700+5,$AP1700+7))),IF(INDIRECT(ADDRESS(($AN1700-1)*3+$AO1700+5,$AP1700+7))="",0,IF(COUNTIF(INDIRECT(ADDRESS(($AN1700-1)*36+($AO1700-1)*12+6,COLUMN())):INDIRECT(ADDRESS(($AN1700-1)*36+($AO1700-1)*12+$AP1700+4,COLUMN())),INDIRECT(ADDRESS(($AN1700-1)*3+$AO1700+5,$AP1700+7)))&gt;=1,0,INDIRECT(ADDRESS(($AN1700-1)*3+$AO1700+5,$AP1700+7)))))</f>
        <v>0</v>
      </c>
      <c r="AR1700" s="468">
        <f ca="1">COUNTIF(INDIRECT("H"&amp;(ROW()+12*(($AN1700-1)*3+$AO1700)-ROW())/12+5):INDIRECT("S"&amp;(ROW()+12*(($AN1700-1)*3+$AO1700)-ROW())/12+5),AQ1700)</f>
        <v>0</v>
      </c>
      <c r="AS1700" s="476">
        <f ca="1">IF($AP1700=1,IF(INDIRECT(ADDRESS(($AN1700-1)*3+$AO1700+5,$AP1700+20))="",0,INDIRECT(ADDRESS(($AN1700-1)*3+$AO1700+5,$AP1700+20))),IF(INDIRECT(ADDRESS(($AN1700-1)*3+$AO1700+5,$AP1700+20))="",0,IF(COUNTIF(INDIRECT(ADDRESS(($AN1700-1)*36+($AO1700-1)*12+6,COLUMN())):INDIRECT(ADDRESS(($AN1700-1)*36+($AO1700-1)*12+$AP1700+4,COLUMN())),INDIRECT(ADDRESS(($AN1700-1)*3+$AO1700+5,$AP1700+20)))&gt;=1,0,INDIRECT(ADDRESS(($AN1700-1)*3+$AO1700+5,$AP1700+20)))))</f>
        <v>0</v>
      </c>
      <c r="AT1700" s="468">
        <f ca="1">COUNTIF(INDIRECT("U"&amp;(ROW()+12*(($AN1700-1)*3+$AO1700)-ROW())/12+5):INDIRECT("AF"&amp;(ROW()+12*(($AN1700-1)*3+$AO1700)-ROW())/12+5),AS1700)</f>
        <v>0</v>
      </c>
      <c r="AU1700" s="468">
        <f ca="1">IF(AND(AQ1700+AS1700&gt;0,AR1700+AT1700&gt;0),COUNTIF(AU$6:AU1699,"&gt;0")+1,0)</f>
        <v>0</v>
      </c>
    </row>
    <row r="1701" spans="40:47" x14ac:dyDescent="0.15">
      <c r="AN1701" s="468">
        <v>48</v>
      </c>
      <c r="AO1701" s="468">
        <v>1</v>
      </c>
      <c r="AP1701" s="468">
        <v>4</v>
      </c>
      <c r="AQ1701" s="476">
        <f ca="1">IF($AP1701=1,IF(INDIRECT(ADDRESS(($AN1701-1)*3+$AO1701+5,$AP1701+7))="",0,INDIRECT(ADDRESS(($AN1701-1)*3+$AO1701+5,$AP1701+7))),IF(INDIRECT(ADDRESS(($AN1701-1)*3+$AO1701+5,$AP1701+7))="",0,IF(COUNTIF(INDIRECT(ADDRESS(($AN1701-1)*36+($AO1701-1)*12+6,COLUMN())):INDIRECT(ADDRESS(($AN1701-1)*36+($AO1701-1)*12+$AP1701+4,COLUMN())),INDIRECT(ADDRESS(($AN1701-1)*3+$AO1701+5,$AP1701+7)))&gt;=1,0,INDIRECT(ADDRESS(($AN1701-1)*3+$AO1701+5,$AP1701+7)))))</f>
        <v>0</v>
      </c>
      <c r="AR1701" s="468">
        <f ca="1">COUNTIF(INDIRECT("H"&amp;(ROW()+12*(($AN1701-1)*3+$AO1701)-ROW())/12+5):INDIRECT("S"&amp;(ROW()+12*(($AN1701-1)*3+$AO1701)-ROW())/12+5),AQ1701)</f>
        <v>0</v>
      </c>
      <c r="AS1701" s="476">
        <f ca="1">IF($AP1701=1,IF(INDIRECT(ADDRESS(($AN1701-1)*3+$AO1701+5,$AP1701+20))="",0,INDIRECT(ADDRESS(($AN1701-1)*3+$AO1701+5,$AP1701+20))),IF(INDIRECT(ADDRESS(($AN1701-1)*3+$AO1701+5,$AP1701+20))="",0,IF(COUNTIF(INDIRECT(ADDRESS(($AN1701-1)*36+($AO1701-1)*12+6,COLUMN())):INDIRECT(ADDRESS(($AN1701-1)*36+($AO1701-1)*12+$AP1701+4,COLUMN())),INDIRECT(ADDRESS(($AN1701-1)*3+$AO1701+5,$AP1701+20)))&gt;=1,0,INDIRECT(ADDRESS(($AN1701-1)*3+$AO1701+5,$AP1701+20)))))</f>
        <v>0</v>
      </c>
      <c r="AT1701" s="468">
        <f ca="1">COUNTIF(INDIRECT("U"&amp;(ROW()+12*(($AN1701-1)*3+$AO1701)-ROW())/12+5):INDIRECT("AF"&amp;(ROW()+12*(($AN1701-1)*3+$AO1701)-ROW())/12+5),AS1701)</f>
        <v>0</v>
      </c>
      <c r="AU1701" s="468">
        <f ca="1">IF(AND(AQ1701+AS1701&gt;0,AR1701+AT1701&gt;0),COUNTIF(AU$6:AU1700,"&gt;0")+1,0)</f>
        <v>0</v>
      </c>
    </row>
    <row r="1702" spans="40:47" x14ac:dyDescent="0.15">
      <c r="AN1702" s="468">
        <v>48</v>
      </c>
      <c r="AO1702" s="468">
        <v>1</v>
      </c>
      <c r="AP1702" s="468">
        <v>5</v>
      </c>
      <c r="AQ1702" s="476">
        <f ca="1">IF($AP1702=1,IF(INDIRECT(ADDRESS(($AN1702-1)*3+$AO1702+5,$AP1702+7))="",0,INDIRECT(ADDRESS(($AN1702-1)*3+$AO1702+5,$AP1702+7))),IF(INDIRECT(ADDRESS(($AN1702-1)*3+$AO1702+5,$AP1702+7))="",0,IF(COUNTIF(INDIRECT(ADDRESS(($AN1702-1)*36+($AO1702-1)*12+6,COLUMN())):INDIRECT(ADDRESS(($AN1702-1)*36+($AO1702-1)*12+$AP1702+4,COLUMN())),INDIRECT(ADDRESS(($AN1702-1)*3+$AO1702+5,$AP1702+7)))&gt;=1,0,INDIRECT(ADDRESS(($AN1702-1)*3+$AO1702+5,$AP1702+7)))))</f>
        <v>0</v>
      </c>
      <c r="AR1702" s="468">
        <f ca="1">COUNTIF(INDIRECT("H"&amp;(ROW()+12*(($AN1702-1)*3+$AO1702)-ROW())/12+5):INDIRECT("S"&amp;(ROW()+12*(($AN1702-1)*3+$AO1702)-ROW())/12+5),AQ1702)</f>
        <v>0</v>
      </c>
      <c r="AS1702" s="476">
        <f ca="1">IF($AP1702=1,IF(INDIRECT(ADDRESS(($AN1702-1)*3+$AO1702+5,$AP1702+20))="",0,INDIRECT(ADDRESS(($AN1702-1)*3+$AO1702+5,$AP1702+20))),IF(INDIRECT(ADDRESS(($AN1702-1)*3+$AO1702+5,$AP1702+20))="",0,IF(COUNTIF(INDIRECT(ADDRESS(($AN1702-1)*36+($AO1702-1)*12+6,COLUMN())):INDIRECT(ADDRESS(($AN1702-1)*36+($AO1702-1)*12+$AP1702+4,COLUMN())),INDIRECT(ADDRESS(($AN1702-1)*3+$AO1702+5,$AP1702+20)))&gt;=1,0,INDIRECT(ADDRESS(($AN1702-1)*3+$AO1702+5,$AP1702+20)))))</f>
        <v>0</v>
      </c>
      <c r="AT1702" s="468">
        <f ca="1">COUNTIF(INDIRECT("U"&amp;(ROW()+12*(($AN1702-1)*3+$AO1702)-ROW())/12+5):INDIRECT("AF"&amp;(ROW()+12*(($AN1702-1)*3+$AO1702)-ROW())/12+5),AS1702)</f>
        <v>0</v>
      </c>
      <c r="AU1702" s="468">
        <f ca="1">IF(AND(AQ1702+AS1702&gt;0,AR1702+AT1702&gt;0),COUNTIF(AU$6:AU1701,"&gt;0")+1,0)</f>
        <v>0</v>
      </c>
    </row>
    <row r="1703" spans="40:47" x14ac:dyDescent="0.15">
      <c r="AN1703" s="468">
        <v>48</v>
      </c>
      <c r="AO1703" s="468">
        <v>1</v>
      </c>
      <c r="AP1703" s="468">
        <v>6</v>
      </c>
      <c r="AQ1703" s="476">
        <f ca="1">IF($AP1703=1,IF(INDIRECT(ADDRESS(($AN1703-1)*3+$AO1703+5,$AP1703+7))="",0,INDIRECT(ADDRESS(($AN1703-1)*3+$AO1703+5,$AP1703+7))),IF(INDIRECT(ADDRESS(($AN1703-1)*3+$AO1703+5,$AP1703+7))="",0,IF(COUNTIF(INDIRECT(ADDRESS(($AN1703-1)*36+($AO1703-1)*12+6,COLUMN())):INDIRECT(ADDRESS(($AN1703-1)*36+($AO1703-1)*12+$AP1703+4,COLUMN())),INDIRECT(ADDRESS(($AN1703-1)*3+$AO1703+5,$AP1703+7)))&gt;=1,0,INDIRECT(ADDRESS(($AN1703-1)*3+$AO1703+5,$AP1703+7)))))</f>
        <v>0</v>
      </c>
      <c r="AR1703" s="468">
        <f ca="1">COUNTIF(INDIRECT("H"&amp;(ROW()+12*(($AN1703-1)*3+$AO1703)-ROW())/12+5):INDIRECT("S"&amp;(ROW()+12*(($AN1703-1)*3+$AO1703)-ROW())/12+5),AQ1703)</f>
        <v>0</v>
      </c>
      <c r="AS1703" s="476">
        <f ca="1">IF($AP1703=1,IF(INDIRECT(ADDRESS(($AN1703-1)*3+$AO1703+5,$AP1703+20))="",0,INDIRECT(ADDRESS(($AN1703-1)*3+$AO1703+5,$AP1703+20))),IF(INDIRECT(ADDRESS(($AN1703-1)*3+$AO1703+5,$AP1703+20))="",0,IF(COUNTIF(INDIRECT(ADDRESS(($AN1703-1)*36+($AO1703-1)*12+6,COLUMN())):INDIRECT(ADDRESS(($AN1703-1)*36+($AO1703-1)*12+$AP1703+4,COLUMN())),INDIRECT(ADDRESS(($AN1703-1)*3+$AO1703+5,$AP1703+20)))&gt;=1,0,INDIRECT(ADDRESS(($AN1703-1)*3+$AO1703+5,$AP1703+20)))))</f>
        <v>0</v>
      </c>
      <c r="AT1703" s="468">
        <f ca="1">COUNTIF(INDIRECT("U"&amp;(ROW()+12*(($AN1703-1)*3+$AO1703)-ROW())/12+5):INDIRECT("AF"&amp;(ROW()+12*(($AN1703-1)*3+$AO1703)-ROW())/12+5),AS1703)</f>
        <v>0</v>
      </c>
      <c r="AU1703" s="468">
        <f ca="1">IF(AND(AQ1703+AS1703&gt;0,AR1703+AT1703&gt;0),COUNTIF(AU$6:AU1702,"&gt;0")+1,0)</f>
        <v>0</v>
      </c>
    </row>
    <row r="1704" spans="40:47" x14ac:dyDescent="0.15">
      <c r="AN1704" s="468">
        <v>48</v>
      </c>
      <c r="AO1704" s="468">
        <v>1</v>
      </c>
      <c r="AP1704" s="468">
        <v>7</v>
      </c>
      <c r="AQ1704" s="476">
        <f ca="1">IF($AP1704=1,IF(INDIRECT(ADDRESS(($AN1704-1)*3+$AO1704+5,$AP1704+7))="",0,INDIRECT(ADDRESS(($AN1704-1)*3+$AO1704+5,$AP1704+7))),IF(INDIRECT(ADDRESS(($AN1704-1)*3+$AO1704+5,$AP1704+7))="",0,IF(COUNTIF(INDIRECT(ADDRESS(($AN1704-1)*36+($AO1704-1)*12+6,COLUMN())):INDIRECT(ADDRESS(($AN1704-1)*36+($AO1704-1)*12+$AP1704+4,COLUMN())),INDIRECT(ADDRESS(($AN1704-1)*3+$AO1704+5,$AP1704+7)))&gt;=1,0,INDIRECT(ADDRESS(($AN1704-1)*3+$AO1704+5,$AP1704+7)))))</f>
        <v>0</v>
      </c>
      <c r="AR1704" s="468">
        <f ca="1">COUNTIF(INDIRECT("H"&amp;(ROW()+12*(($AN1704-1)*3+$AO1704)-ROW())/12+5):INDIRECT("S"&amp;(ROW()+12*(($AN1704-1)*3+$AO1704)-ROW())/12+5),AQ1704)</f>
        <v>0</v>
      </c>
      <c r="AS1704" s="476">
        <f ca="1">IF($AP1704=1,IF(INDIRECT(ADDRESS(($AN1704-1)*3+$AO1704+5,$AP1704+20))="",0,INDIRECT(ADDRESS(($AN1704-1)*3+$AO1704+5,$AP1704+20))),IF(INDIRECT(ADDRESS(($AN1704-1)*3+$AO1704+5,$AP1704+20))="",0,IF(COUNTIF(INDIRECT(ADDRESS(($AN1704-1)*36+($AO1704-1)*12+6,COLUMN())):INDIRECT(ADDRESS(($AN1704-1)*36+($AO1704-1)*12+$AP1704+4,COLUMN())),INDIRECT(ADDRESS(($AN1704-1)*3+$AO1704+5,$AP1704+20)))&gt;=1,0,INDIRECT(ADDRESS(($AN1704-1)*3+$AO1704+5,$AP1704+20)))))</f>
        <v>0</v>
      </c>
      <c r="AT1704" s="468">
        <f ca="1">COUNTIF(INDIRECT("U"&amp;(ROW()+12*(($AN1704-1)*3+$AO1704)-ROW())/12+5):INDIRECT("AF"&amp;(ROW()+12*(($AN1704-1)*3+$AO1704)-ROW())/12+5),AS1704)</f>
        <v>0</v>
      </c>
      <c r="AU1704" s="468">
        <f ca="1">IF(AND(AQ1704+AS1704&gt;0,AR1704+AT1704&gt;0),COUNTIF(AU$6:AU1703,"&gt;0")+1,0)</f>
        <v>0</v>
      </c>
    </row>
    <row r="1705" spans="40:47" x14ac:dyDescent="0.15">
      <c r="AN1705" s="468">
        <v>48</v>
      </c>
      <c r="AO1705" s="468">
        <v>1</v>
      </c>
      <c r="AP1705" s="468">
        <v>8</v>
      </c>
      <c r="AQ1705" s="476">
        <f ca="1">IF($AP1705=1,IF(INDIRECT(ADDRESS(($AN1705-1)*3+$AO1705+5,$AP1705+7))="",0,INDIRECT(ADDRESS(($AN1705-1)*3+$AO1705+5,$AP1705+7))),IF(INDIRECT(ADDRESS(($AN1705-1)*3+$AO1705+5,$AP1705+7))="",0,IF(COUNTIF(INDIRECT(ADDRESS(($AN1705-1)*36+($AO1705-1)*12+6,COLUMN())):INDIRECT(ADDRESS(($AN1705-1)*36+($AO1705-1)*12+$AP1705+4,COLUMN())),INDIRECT(ADDRESS(($AN1705-1)*3+$AO1705+5,$AP1705+7)))&gt;=1,0,INDIRECT(ADDRESS(($AN1705-1)*3+$AO1705+5,$AP1705+7)))))</f>
        <v>0</v>
      </c>
      <c r="AR1705" s="468">
        <f ca="1">COUNTIF(INDIRECT("H"&amp;(ROW()+12*(($AN1705-1)*3+$AO1705)-ROW())/12+5):INDIRECT("S"&amp;(ROW()+12*(($AN1705-1)*3+$AO1705)-ROW())/12+5),AQ1705)</f>
        <v>0</v>
      </c>
      <c r="AS1705" s="476">
        <f ca="1">IF($AP1705=1,IF(INDIRECT(ADDRESS(($AN1705-1)*3+$AO1705+5,$AP1705+20))="",0,INDIRECT(ADDRESS(($AN1705-1)*3+$AO1705+5,$AP1705+20))),IF(INDIRECT(ADDRESS(($AN1705-1)*3+$AO1705+5,$AP1705+20))="",0,IF(COUNTIF(INDIRECT(ADDRESS(($AN1705-1)*36+($AO1705-1)*12+6,COLUMN())):INDIRECT(ADDRESS(($AN1705-1)*36+($AO1705-1)*12+$AP1705+4,COLUMN())),INDIRECT(ADDRESS(($AN1705-1)*3+$AO1705+5,$AP1705+20)))&gt;=1,0,INDIRECT(ADDRESS(($AN1705-1)*3+$AO1705+5,$AP1705+20)))))</f>
        <v>0</v>
      </c>
      <c r="AT1705" s="468">
        <f ca="1">COUNTIF(INDIRECT("U"&amp;(ROW()+12*(($AN1705-1)*3+$AO1705)-ROW())/12+5):INDIRECT("AF"&amp;(ROW()+12*(($AN1705-1)*3+$AO1705)-ROW())/12+5),AS1705)</f>
        <v>0</v>
      </c>
      <c r="AU1705" s="468">
        <f ca="1">IF(AND(AQ1705+AS1705&gt;0,AR1705+AT1705&gt;0),COUNTIF(AU$6:AU1704,"&gt;0")+1,0)</f>
        <v>0</v>
      </c>
    </row>
    <row r="1706" spans="40:47" x14ac:dyDescent="0.15">
      <c r="AN1706" s="468">
        <v>48</v>
      </c>
      <c r="AO1706" s="468">
        <v>1</v>
      </c>
      <c r="AP1706" s="468">
        <v>9</v>
      </c>
      <c r="AQ1706" s="476">
        <f ca="1">IF($AP1706=1,IF(INDIRECT(ADDRESS(($AN1706-1)*3+$AO1706+5,$AP1706+7))="",0,INDIRECT(ADDRESS(($AN1706-1)*3+$AO1706+5,$AP1706+7))),IF(INDIRECT(ADDRESS(($AN1706-1)*3+$AO1706+5,$AP1706+7))="",0,IF(COUNTIF(INDIRECT(ADDRESS(($AN1706-1)*36+($AO1706-1)*12+6,COLUMN())):INDIRECT(ADDRESS(($AN1706-1)*36+($AO1706-1)*12+$AP1706+4,COLUMN())),INDIRECT(ADDRESS(($AN1706-1)*3+$AO1706+5,$AP1706+7)))&gt;=1,0,INDIRECT(ADDRESS(($AN1706-1)*3+$AO1706+5,$AP1706+7)))))</f>
        <v>0</v>
      </c>
      <c r="AR1706" s="468">
        <f ca="1">COUNTIF(INDIRECT("H"&amp;(ROW()+12*(($AN1706-1)*3+$AO1706)-ROW())/12+5):INDIRECT("S"&amp;(ROW()+12*(($AN1706-1)*3+$AO1706)-ROW())/12+5),AQ1706)</f>
        <v>0</v>
      </c>
      <c r="AS1706" s="476">
        <f ca="1">IF($AP1706=1,IF(INDIRECT(ADDRESS(($AN1706-1)*3+$AO1706+5,$AP1706+20))="",0,INDIRECT(ADDRESS(($AN1706-1)*3+$AO1706+5,$AP1706+20))),IF(INDIRECT(ADDRESS(($AN1706-1)*3+$AO1706+5,$AP1706+20))="",0,IF(COUNTIF(INDIRECT(ADDRESS(($AN1706-1)*36+($AO1706-1)*12+6,COLUMN())):INDIRECT(ADDRESS(($AN1706-1)*36+($AO1706-1)*12+$AP1706+4,COLUMN())),INDIRECT(ADDRESS(($AN1706-1)*3+$AO1706+5,$AP1706+20)))&gt;=1,0,INDIRECT(ADDRESS(($AN1706-1)*3+$AO1706+5,$AP1706+20)))))</f>
        <v>0</v>
      </c>
      <c r="AT1706" s="468">
        <f ca="1">COUNTIF(INDIRECT("U"&amp;(ROW()+12*(($AN1706-1)*3+$AO1706)-ROW())/12+5):INDIRECT("AF"&amp;(ROW()+12*(($AN1706-1)*3+$AO1706)-ROW())/12+5),AS1706)</f>
        <v>0</v>
      </c>
      <c r="AU1706" s="468">
        <f ca="1">IF(AND(AQ1706+AS1706&gt;0,AR1706+AT1706&gt;0),COUNTIF(AU$6:AU1705,"&gt;0")+1,0)</f>
        <v>0</v>
      </c>
    </row>
    <row r="1707" spans="40:47" x14ac:dyDescent="0.15">
      <c r="AN1707" s="468">
        <v>48</v>
      </c>
      <c r="AO1707" s="468">
        <v>1</v>
      </c>
      <c r="AP1707" s="468">
        <v>10</v>
      </c>
      <c r="AQ1707" s="476">
        <f ca="1">IF($AP1707=1,IF(INDIRECT(ADDRESS(($AN1707-1)*3+$AO1707+5,$AP1707+7))="",0,INDIRECT(ADDRESS(($AN1707-1)*3+$AO1707+5,$AP1707+7))),IF(INDIRECT(ADDRESS(($AN1707-1)*3+$AO1707+5,$AP1707+7))="",0,IF(COUNTIF(INDIRECT(ADDRESS(($AN1707-1)*36+($AO1707-1)*12+6,COLUMN())):INDIRECT(ADDRESS(($AN1707-1)*36+($AO1707-1)*12+$AP1707+4,COLUMN())),INDIRECT(ADDRESS(($AN1707-1)*3+$AO1707+5,$AP1707+7)))&gt;=1,0,INDIRECT(ADDRESS(($AN1707-1)*3+$AO1707+5,$AP1707+7)))))</f>
        <v>0</v>
      </c>
      <c r="AR1707" s="468">
        <f ca="1">COUNTIF(INDIRECT("H"&amp;(ROW()+12*(($AN1707-1)*3+$AO1707)-ROW())/12+5):INDIRECT("S"&amp;(ROW()+12*(($AN1707-1)*3+$AO1707)-ROW())/12+5),AQ1707)</f>
        <v>0</v>
      </c>
      <c r="AS1707" s="476">
        <f ca="1">IF($AP1707=1,IF(INDIRECT(ADDRESS(($AN1707-1)*3+$AO1707+5,$AP1707+20))="",0,INDIRECT(ADDRESS(($AN1707-1)*3+$AO1707+5,$AP1707+20))),IF(INDIRECT(ADDRESS(($AN1707-1)*3+$AO1707+5,$AP1707+20))="",0,IF(COUNTIF(INDIRECT(ADDRESS(($AN1707-1)*36+($AO1707-1)*12+6,COLUMN())):INDIRECT(ADDRESS(($AN1707-1)*36+($AO1707-1)*12+$AP1707+4,COLUMN())),INDIRECT(ADDRESS(($AN1707-1)*3+$AO1707+5,$AP1707+20)))&gt;=1,0,INDIRECT(ADDRESS(($AN1707-1)*3+$AO1707+5,$AP1707+20)))))</f>
        <v>0</v>
      </c>
      <c r="AT1707" s="468">
        <f ca="1">COUNTIF(INDIRECT("U"&amp;(ROW()+12*(($AN1707-1)*3+$AO1707)-ROW())/12+5):INDIRECT("AF"&amp;(ROW()+12*(($AN1707-1)*3+$AO1707)-ROW())/12+5),AS1707)</f>
        <v>0</v>
      </c>
      <c r="AU1707" s="468">
        <f ca="1">IF(AND(AQ1707+AS1707&gt;0,AR1707+AT1707&gt;0),COUNTIF(AU$6:AU1706,"&gt;0")+1,0)</f>
        <v>0</v>
      </c>
    </row>
    <row r="1708" spans="40:47" x14ac:dyDescent="0.15">
      <c r="AN1708" s="468">
        <v>48</v>
      </c>
      <c r="AO1708" s="468">
        <v>1</v>
      </c>
      <c r="AP1708" s="468">
        <v>11</v>
      </c>
      <c r="AQ1708" s="476">
        <f ca="1">IF($AP1708=1,IF(INDIRECT(ADDRESS(($AN1708-1)*3+$AO1708+5,$AP1708+7))="",0,INDIRECT(ADDRESS(($AN1708-1)*3+$AO1708+5,$AP1708+7))),IF(INDIRECT(ADDRESS(($AN1708-1)*3+$AO1708+5,$AP1708+7))="",0,IF(COUNTIF(INDIRECT(ADDRESS(($AN1708-1)*36+($AO1708-1)*12+6,COLUMN())):INDIRECT(ADDRESS(($AN1708-1)*36+($AO1708-1)*12+$AP1708+4,COLUMN())),INDIRECT(ADDRESS(($AN1708-1)*3+$AO1708+5,$AP1708+7)))&gt;=1,0,INDIRECT(ADDRESS(($AN1708-1)*3+$AO1708+5,$AP1708+7)))))</f>
        <v>0</v>
      </c>
      <c r="AR1708" s="468">
        <f ca="1">COUNTIF(INDIRECT("H"&amp;(ROW()+12*(($AN1708-1)*3+$AO1708)-ROW())/12+5):INDIRECT("S"&amp;(ROW()+12*(($AN1708-1)*3+$AO1708)-ROW())/12+5),AQ1708)</f>
        <v>0</v>
      </c>
      <c r="AS1708" s="476">
        <f ca="1">IF($AP1708=1,IF(INDIRECT(ADDRESS(($AN1708-1)*3+$AO1708+5,$AP1708+20))="",0,INDIRECT(ADDRESS(($AN1708-1)*3+$AO1708+5,$AP1708+20))),IF(INDIRECT(ADDRESS(($AN1708-1)*3+$AO1708+5,$AP1708+20))="",0,IF(COUNTIF(INDIRECT(ADDRESS(($AN1708-1)*36+($AO1708-1)*12+6,COLUMN())):INDIRECT(ADDRESS(($AN1708-1)*36+($AO1708-1)*12+$AP1708+4,COLUMN())),INDIRECT(ADDRESS(($AN1708-1)*3+$AO1708+5,$AP1708+20)))&gt;=1,0,INDIRECT(ADDRESS(($AN1708-1)*3+$AO1708+5,$AP1708+20)))))</f>
        <v>0</v>
      </c>
      <c r="AT1708" s="468">
        <f ca="1">COUNTIF(INDIRECT("U"&amp;(ROW()+12*(($AN1708-1)*3+$AO1708)-ROW())/12+5):INDIRECT("AF"&amp;(ROW()+12*(($AN1708-1)*3+$AO1708)-ROW())/12+5),AS1708)</f>
        <v>0</v>
      </c>
      <c r="AU1708" s="468">
        <f ca="1">IF(AND(AQ1708+AS1708&gt;0,AR1708+AT1708&gt;0),COUNTIF(AU$6:AU1707,"&gt;0")+1,0)</f>
        <v>0</v>
      </c>
    </row>
    <row r="1709" spans="40:47" x14ac:dyDescent="0.15">
      <c r="AN1709" s="468">
        <v>48</v>
      </c>
      <c r="AO1709" s="468">
        <v>1</v>
      </c>
      <c r="AP1709" s="468">
        <v>12</v>
      </c>
      <c r="AQ1709" s="476">
        <f ca="1">IF($AP1709=1,IF(INDIRECT(ADDRESS(($AN1709-1)*3+$AO1709+5,$AP1709+7))="",0,INDIRECT(ADDRESS(($AN1709-1)*3+$AO1709+5,$AP1709+7))),IF(INDIRECT(ADDRESS(($AN1709-1)*3+$AO1709+5,$AP1709+7))="",0,IF(COUNTIF(INDIRECT(ADDRESS(($AN1709-1)*36+($AO1709-1)*12+6,COLUMN())):INDIRECT(ADDRESS(($AN1709-1)*36+($AO1709-1)*12+$AP1709+4,COLUMN())),INDIRECT(ADDRESS(($AN1709-1)*3+$AO1709+5,$AP1709+7)))&gt;=1,0,INDIRECT(ADDRESS(($AN1709-1)*3+$AO1709+5,$AP1709+7)))))</f>
        <v>0</v>
      </c>
      <c r="AR1709" s="468">
        <f ca="1">COUNTIF(INDIRECT("H"&amp;(ROW()+12*(($AN1709-1)*3+$AO1709)-ROW())/12+5):INDIRECT("S"&amp;(ROW()+12*(($AN1709-1)*3+$AO1709)-ROW())/12+5),AQ1709)</f>
        <v>0</v>
      </c>
      <c r="AS1709" s="476">
        <f ca="1">IF($AP1709=1,IF(INDIRECT(ADDRESS(($AN1709-1)*3+$AO1709+5,$AP1709+20))="",0,INDIRECT(ADDRESS(($AN1709-1)*3+$AO1709+5,$AP1709+20))),IF(INDIRECT(ADDRESS(($AN1709-1)*3+$AO1709+5,$AP1709+20))="",0,IF(COUNTIF(INDIRECT(ADDRESS(($AN1709-1)*36+($AO1709-1)*12+6,COLUMN())):INDIRECT(ADDRESS(($AN1709-1)*36+($AO1709-1)*12+$AP1709+4,COLUMN())),INDIRECT(ADDRESS(($AN1709-1)*3+$AO1709+5,$AP1709+20)))&gt;=1,0,INDIRECT(ADDRESS(($AN1709-1)*3+$AO1709+5,$AP1709+20)))))</f>
        <v>0</v>
      </c>
      <c r="AT1709" s="468">
        <f ca="1">COUNTIF(INDIRECT("U"&amp;(ROW()+12*(($AN1709-1)*3+$AO1709)-ROW())/12+5):INDIRECT("AF"&amp;(ROW()+12*(($AN1709-1)*3+$AO1709)-ROW())/12+5),AS1709)</f>
        <v>0</v>
      </c>
      <c r="AU1709" s="468">
        <f ca="1">IF(AND(AQ1709+AS1709&gt;0,AR1709+AT1709&gt;0),COUNTIF(AU$6:AU1708,"&gt;0")+1,0)</f>
        <v>0</v>
      </c>
    </row>
    <row r="1710" spans="40:47" x14ac:dyDescent="0.15">
      <c r="AN1710" s="468">
        <v>48</v>
      </c>
      <c r="AO1710" s="468">
        <v>2</v>
      </c>
      <c r="AP1710" s="468">
        <v>1</v>
      </c>
      <c r="AQ1710" s="476">
        <f ca="1">IF($AP1710=1,IF(INDIRECT(ADDRESS(($AN1710-1)*3+$AO1710+5,$AP1710+7))="",0,INDIRECT(ADDRESS(($AN1710-1)*3+$AO1710+5,$AP1710+7))),IF(INDIRECT(ADDRESS(($AN1710-1)*3+$AO1710+5,$AP1710+7))="",0,IF(COUNTIF(INDIRECT(ADDRESS(($AN1710-1)*36+($AO1710-1)*12+6,COLUMN())):INDIRECT(ADDRESS(($AN1710-1)*36+($AO1710-1)*12+$AP1710+4,COLUMN())),INDIRECT(ADDRESS(($AN1710-1)*3+$AO1710+5,$AP1710+7)))&gt;=1,0,INDIRECT(ADDRESS(($AN1710-1)*3+$AO1710+5,$AP1710+7)))))</f>
        <v>0</v>
      </c>
      <c r="AR1710" s="468">
        <f ca="1">COUNTIF(INDIRECT("H"&amp;(ROW()+12*(($AN1710-1)*3+$AO1710)-ROW())/12+5):INDIRECT("S"&amp;(ROW()+12*(($AN1710-1)*3+$AO1710)-ROW())/12+5),AQ1710)</f>
        <v>0</v>
      </c>
      <c r="AS1710" s="476">
        <f ca="1">IF($AP1710=1,IF(INDIRECT(ADDRESS(($AN1710-1)*3+$AO1710+5,$AP1710+20))="",0,INDIRECT(ADDRESS(($AN1710-1)*3+$AO1710+5,$AP1710+20))),IF(INDIRECT(ADDRESS(($AN1710-1)*3+$AO1710+5,$AP1710+20))="",0,IF(COUNTIF(INDIRECT(ADDRESS(($AN1710-1)*36+($AO1710-1)*12+6,COLUMN())):INDIRECT(ADDRESS(($AN1710-1)*36+($AO1710-1)*12+$AP1710+4,COLUMN())),INDIRECT(ADDRESS(($AN1710-1)*3+$AO1710+5,$AP1710+20)))&gt;=1,0,INDIRECT(ADDRESS(($AN1710-1)*3+$AO1710+5,$AP1710+20)))))</f>
        <v>0</v>
      </c>
      <c r="AT1710" s="468">
        <f ca="1">COUNTIF(INDIRECT("U"&amp;(ROW()+12*(($AN1710-1)*3+$AO1710)-ROW())/12+5):INDIRECT("AF"&amp;(ROW()+12*(($AN1710-1)*3+$AO1710)-ROW())/12+5),AS1710)</f>
        <v>0</v>
      </c>
      <c r="AU1710" s="468">
        <f ca="1">IF(AND(AQ1710+AS1710&gt;0,AR1710+AT1710&gt;0),COUNTIF(AU$6:AU1709,"&gt;0")+1,0)</f>
        <v>0</v>
      </c>
    </row>
    <row r="1711" spans="40:47" x14ac:dyDescent="0.15">
      <c r="AN1711" s="468">
        <v>48</v>
      </c>
      <c r="AO1711" s="468">
        <v>2</v>
      </c>
      <c r="AP1711" s="468">
        <v>2</v>
      </c>
      <c r="AQ1711" s="476">
        <f ca="1">IF($AP1711=1,IF(INDIRECT(ADDRESS(($AN1711-1)*3+$AO1711+5,$AP1711+7))="",0,INDIRECT(ADDRESS(($AN1711-1)*3+$AO1711+5,$AP1711+7))),IF(INDIRECT(ADDRESS(($AN1711-1)*3+$AO1711+5,$AP1711+7))="",0,IF(COUNTIF(INDIRECT(ADDRESS(($AN1711-1)*36+($AO1711-1)*12+6,COLUMN())):INDIRECT(ADDRESS(($AN1711-1)*36+($AO1711-1)*12+$AP1711+4,COLUMN())),INDIRECT(ADDRESS(($AN1711-1)*3+$AO1711+5,$AP1711+7)))&gt;=1,0,INDIRECT(ADDRESS(($AN1711-1)*3+$AO1711+5,$AP1711+7)))))</f>
        <v>0</v>
      </c>
      <c r="AR1711" s="468">
        <f ca="1">COUNTIF(INDIRECT("H"&amp;(ROW()+12*(($AN1711-1)*3+$AO1711)-ROW())/12+5):INDIRECT("S"&amp;(ROW()+12*(($AN1711-1)*3+$AO1711)-ROW())/12+5),AQ1711)</f>
        <v>0</v>
      </c>
      <c r="AS1711" s="476">
        <f ca="1">IF($AP1711=1,IF(INDIRECT(ADDRESS(($AN1711-1)*3+$AO1711+5,$AP1711+20))="",0,INDIRECT(ADDRESS(($AN1711-1)*3+$AO1711+5,$AP1711+20))),IF(INDIRECT(ADDRESS(($AN1711-1)*3+$AO1711+5,$AP1711+20))="",0,IF(COUNTIF(INDIRECT(ADDRESS(($AN1711-1)*36+($AO1711-1)*12+6,COLUMN())):INDIRECT(ADDRESS(($AN1711-1)*36+($AO1711-1)*12+$AP1711+4,COLUMN())),INDIRECT(ADDRESS(($AN1711-1)*3+$AO1711+5,$AP1711+20)))&gt;=1,0,INDIRECT(ADDRESS(($AN1711-1)*3+$AO1711+5,$AP1711+20)))))</f>
        <v>0</v>
      </c>
      <c r="AT1711" s="468">
        <f ca="1">COUNTIF(INDIRECT("U"&amp;(ROW()+12*(($AN1711-1)*3+$AO1711)-ROW())/12+5):INDIRECT("AF"&amp;(ROW()+12*(($AN1711-1)*3+$AO1711)-ROW())/12+5),AS1711)</f>
        <v>0</v>
      </c>
      <c r="AU1711" s="468">
        <f ca="1">IF(AND(AQ1711+AS1711&gt;0,AR1711+AT1711&gt;0),COUNTIF(AU$6:AU1710,"&gt;0")+1,0)</f>
        <v>0</v>
      </c>
    </row>
    <row r="1712" spans="40:47" x14ac:dyDescent="0.15">
      <c r="AN1712" s="468">
        <v>48</v>
      </c>
      <c r="AO1712" s="468">
        <v>2</v>
      </c>
      <c r="AP1712" s="468">
        <v>3</v>
      </c>
      <c r="AQ1712" s="476">
        <f ca="1">IF($AP1712=1,IF(INDIRECT(ADDRESS(($AN1712-1)*3+$AO1712+5,$AP1712+7))="",0,INDIRECT(ADDRESS(($AN1712-1)*3+$AO1712+5,$AP1712+7))),IF(INDIRECT(ADDRESS(($AN1712-1)*3+$AO1712+5,$AP1712+7))="",0,IF(COUNTIF(INDIRECT(ADDRESS(($AN1712-1)*36+($AO1712-1)*12+6,COLUMN())):INDIRECT(ADDRESS(($AN1712-1)*36+($AO1712-1)*12+$AP1712+4,COLUMN())),INDIRECT(ADDRESS(($AN1712-1)*3+$AO1712+5,$AP1712+7)))&gt;=1,0,INDIRECT(ADDRESS(($AN1712-1)*3+$AO1712+5,$AP1712+7)))))</f>
        <v>0</v>
      </c>
      <c r="AR1712" s="468">
        <f ca="1">COUNTIF(INDIRECT("H"&amp;(ROW()+12*(($AN1712-1)*3+$AO1712)-ROW())/12+5):INDIRECT("S"&amp;(ROW()+12*(($AN1712-1)*3+$AO1712)-ROW())/12+5),AQ1712)</f>
        <v>0</v>
      </c>
      <c r="AS1712" s="476">
        <f ca="1">IF($AP1712=1,IF(INDIRECT(ADDRESS(($AN1712-1)*3+$AO1712+5,$AP1712+20))="",0,INDIRECT(ADDRESS(($AN1712-1)*3+$AO1712+5,$AP1712+20))),IF(INDIRECT(ADDRESS(($AN1712-1)*3+$AO1712+5,$AP1712+20))="",0,IF(COUNTIF(INDIRECT(ADDRESS(($AN1712-1)*36+($AO1712-1)*12+6,COLUMN())):INDIRECT(ADDRESS(($AN1712-1)*36+($AO1712-1)*12+$AP1712+4,COLUMN())),INDIRECT(ADDRESS(($AN1712-1)*3+$AO1712+5,$AP1712+20)))&gt;=1,0,INDIRECT(ADDRESS(($AN1712-1)*3+$AO1712+5,$AP1712+20)))))</f>
        <v>0</v>
      </c>
      <c r="AT1712" s="468">
        <f ca="1">COUNTIF(INDIRECT("U"&amp;(ROW()+12*(($AN1712-1)*3+$AO1712)-ROW())/12+5):INDIRECT("AF"&amp;(ROW()+12*(($AN1712-1)*3+$AO1712)-ROW())/12+5),AS1712)</f>
        <v>0</v>
      </c>
      <c r="AU1712" s="468">
        <f ca="1">IF(AND(AQ1712+AS1712&gt;0,AR1712+AT1712&gt;0),COUNTIF(AU$6:AU1711,"&gt;0")+1,0)</f>
        <v>0</v>
      </c>
    </row>
    <row r="1713" spans="40:47" x14ac:dyDescent="0.15">
      <c r="AN1713" s="468">
        <v>48</v>
      </c>
      <c r="AO1713" s="468">
        <v>2</v>
      </c>
      <c r="AP1713" s="468">
        <v>4</v>
      </c>
      <c r="AQ1713" s="476">
        <f ca="1">IF($AP1713=1,IF(INDIRECT(ADDRESS(($AN1713-1)*3+$AO1713+5,$AP1713+7))="",0,INDIRECT(ADDRESS(($AN1713-1)*3+$AO1713+5,$AP1713+7))),IF(INDIRECT(ADDRESS(($AN1713-1)*3+$AO1713+5,$AP1713+7))="",0,IF(COUNTIF(INDIRECT(ADDRESS(($AN1713-1)*36+($AO1713-1)*12+6,COLUMN())):INDIRECT(ADDRESS(($AN1713-1)*36+($AO1713-1)*12+$AP1713+4,COLUMN())),INDIRECT(ADDRESS(($AN1713-1)*3+$AO1713+5,$AP1713+7)))&gt;=1,0,INDIRECT(ADDRESS(($AN1713-1)*3+$AO1713+5,$AP1713+7)))))</f>
        <v>0</v>
      </c>
      <c r="AR1713" s="468">
        <f ca="1">COUNTIF(INDIRECT("H"&amp;(ROW()+12*(($AN1713-1)*3+$AO1713)-ROW())/12+5):INDIRECT("S"&amp;(ROW()+12*(($AN1713-1)*3+$AO1713)-ROW())/12+5),AQ1713)</f>
        <v>0</v>
      </c>
      <c r="AS1713" s="476">
        <f ca="1">IF($AP1713=1,IF(INDIRECT(ADDRESS(($AN1713-1)*3+$AO1713+5,$AP1713+20))="",0,INDIRECT(ADDRESS(($AN1713-1)*3+$AO1713+5,$AP1713+20))),IF(INDIRECT(ADDRESS(($AN1713-1)*3+$AO1713+5,$AP1713+20))="",0,IF(COUNTIF(INDIRECT(ADDRESS(($AN1713-1)*36+($AO1713-1)*12+6,COLUMN())):INDIRECT(ADDRESS(($AN1713-1)*36+($AO1713-1)*12+$AP1713+4,COLUMN())),INDIRECT(ADDRESS(($AN1713-1)*3+$AO1713+5,$AP1713+20)))&gt;=1,0,INDIRECT(ADDRESS(($AN1713-1)*3+$AO1713+5,$AP1713+20)))))</f>
        <v>0</v>
      </c>
      <c r="AT1713" s="468">
        <f ca="1">COUNTIF(INDIRECT("U"&amp;(ROW()+12*(($AN1713-1)*3+$AO1713)-ROW())/12+5):INDIRECT("AF"&amp;(ROW()+12*(($AN1713-1)*3+$AO1713)-ROW())/12+5),AS1713)</f>
        <v>0</v>
      </c>
      <c r="AU1713" s="468">
        <f ca="1">IF(AND(AQ1713+AS1713&gt;0,AR1713+AT1713&gt;0),COUNTIF(AU$6:AU1712,"&gt;0")+1,0)</f>
        <v>0</v>
      </c>
    </row>
    <row r="1714" spans="40:47" x14ac:dyDescent="0.15">
      <c r="AN1714" s="468">
        <v>48</v>
      </c>
      <c r="AO1714" s="468">
        <v>2</v>
      </c>
      <c r="AP1714" s="468">
        <v>5</v>
      </c>
      <c r="AQ1714" s="476">
        <f ca="1">IF($AP1714=1,IF(INDIRECT(ADDRESS(($AN1714-1)*3+$AO1714+5,$AP1714+7))="",0,INDIRECT(ADDRESS(($AN1714-1)*3+$AO1714+5,$AP1714+7))),IF(INDIRECT(ADDRESS(($AN1714-1)*3+$AO1714+5,$AP1714+7))="",0,IF(COUNTIF(INDIRECT(ADDRESS(($AN1714-1)*36+($AO1714-1)*12+6,COLUMN())):INDIRECT(ADDRESS(($AN1714-1)*36+($AO1714-1)*12+$AP1714+4,COLUMN())),INDIRECT(ADDRESS(($AN1714-1)*3+$AO1714+5,$AP1714+7)))&gt;=1,0,INDIRECT(ADDRESS(($AN1714-1)*3+$AO1714+5,$AP1714+7)))))</f>
        <v>0</v>
      </c>
      <c r="AR1714" s="468">
        <f ca="1">COUNTIF(INDIRECT("H"&amp;(ROW()+12*(($AN1714-1)*3+$AO1714)-ROW())/12+5):INDIRECT("S"&amp;(ROW()+12*(($AN1714-1)*3+$AO1714)-ROW())/12+5),AQ1714)</f>
        <v>0</v>
      </c>
      <c r="AS1714" s="476">
        <f ca="1">IF($AP1714=1,IF(INDIRECT(ADDRESS(($AN1714-1)*3+$AO1714+5,$AP1714+20))="",0,INDIRECT(ADDRESS(($AN1714-1)*3+$AO1714+5,$AP1714+20))),IF(INDIRECT(ADDRESS(($AN1714-1)*3+$AO1714+5,$AP1714+20))="",0,IF(COUNTIF(INDIRECT(ADDRESS(($AN1714-1)*36+($AO1714-1)*12+6,COLUMN())):INDIRECT(ADDRESS(($AN1714-1)*36+($AO1714-1)*12+$AP1714+4,COLUMN())),INDIRECT(ADDRESS(($AN1714-1)*3+$AO1714+5,$AP1714+20)))&gt;=1,0,INDIRECT(ADDRESS(($AN1714-1)*3+$AO1714+5,$AP1714+20)))))</f>
        <v>0</v>
      </c>
      <c r="AT1714" s="468">
        <f ca="1">COUNTIF(INDIRECT("U"&amp;(ROW()+12*(($AN1714-1)*3+$AO1714)-ROW())/12+5):INDIRECT("AF"&amp;(ROW()+12*(($AN1714-1)*3+$AO1714)-ROW())/12+5),AS1714)</f>
        <v>0</v>
      </c>
      <c r="AU1714" s="468">
        <f ca="1">IF(AND(AQ1714+AS1714&gt;0,AR1714+AT1714&gt;0),COUNTIF(AU$6:AU1713,"&gt;0")+1,0)</f>
        <v>0</v>
      </c>
    </row>
    <row r="1715" spans="40:47" x14ac:dyDescent="0.15">
      <c r="AN1715" s="468">
        <v>48</v>
      </c>
      <c r="AO1715" s="468">
        <v>2</v>
      </c>
      <c r="AP1715" s="468">
        <v>6</v>
      </c>
      <c r="AQ1715" s="476">
        <f ca="1">IF($AP1715=1,IF(INDIRECT(ADDRESS(($AN1715-1)*3+$AO1715+5,$AP1715+7))="",0,INDIRECT(ADDRESS(($AN1715-1)*3+$AO1715+5,$AP1715+7))),IF(INDIRECT(ADDRESS(($AN1715-1)*3+$AO1715+5,$AP1715+7))="",0,IF(COUNTIF(INDIRECT(ADDRESS(($AN1715-1)*36+($AO1715-1)*12+6,COLUMN())):INDIRECT(ADDRESS(($AN1715-1)*36+($AO1715-1)*12+$AP1715+4,COLUMN())),INDIRECT(ADDRESS(($AN1715-1)*3+$AO1715+5,$AP1715+7)))&gt;=1,0,INDIRECT(ADDRESS(($AN1715-1)*3+$AO1715+5,$AP1715+7)))))</f>
        <v>0</v>
      </c>
      <c r="AR1715" s="468">
        <f ca="1">COUNTIF(INDIRECT("H"&amp;(ROW()+12*(($AN1715-1)*3+$AO1715)-ROW())/12+5):INDIRECT("S"&amp;(ROW()+12*(($AN1715-1)*3+$AO1715)-ROW())/12+5),AQ1715)</f>
        <v>0</v>
      </c>
      <c r="AS1715" s="476">
        <f ca="1">IF($AP1715=1,IF(INDIRECT(ADDRESS(($AN1715-1)*3+$AO1715+5,$AP1715+20))="",0,INDIRECT(ADDRESS(($AN1715-1)*3+$AO1715+5,$AP1715+20))),IF(INDIRECT(ADDRESS(($AN1715-1)*3+$AO1715+5,$AP1715+20))="",0,IF(COUNTIF(INDIRECT(ADDRESS(($AN1715-1)*36+($AO1715-1)*12+6,COLUMN())):INDIRECT(ADDRESS(($AN1715-1)*36+($AO1715-1)*12+$AP1715+4,COLUMN())),INDIRECT(ADDRESS(($AN1715-1)*3+$AO1715+5,$AP1715+20)))&gt;=1,0,INDIRECT(ADDRESS(($AN1715-1)*3+$AO1715+5,$AP1715+20)))))</f>
        <v>0</v>
      </c>
      <c r="AT1715" s="468">
        <f ca="1">COUNTIF(INDIRECT("U"&amp;(ROW()+12*(($AN1715-1)*3+$AO1715)-ROW())/12+5):INDIRECT("AF"&amp;(ROW()+12*(($AN1715-1)*3+$AO1715)-ROW())/12+5),AS1715)</f>
        <v>0</v>
      </c>
      <c r="AU1715" s="468">
        <f ca="1">IF(AND(AQ1715+AS1715&gt;0,AR1715+AT1715&gt;0),COUNTIF(AU$6:AU1714,"&gt;0")+1,0)</f>
        <v>0</v>
      </c>
    </row>
    <row r="1716" spans="40:47" x14ac:dyDescent="0.15">
      <c r="AN1716" s="468">
        <v>48</v>
      </c>
      <c r="AO1716" s="468">
        <v>2</v>
      </c>
      <c r="AP1716" s="468">
        <v>7</v>
      </c>
      <c r="AQ1716" s="476">
        <f ca="1">IF($AP1716=1,IF(INDIRECT(ADDRESS(($AN1716-1)*3+$AO1716+5,$AP1716+7))="",0,INDIRECT(ADDRESS(($AN1716-1)*3+$AO1716+5,$AP1716+7))),IF(INDIRECT(ADDRESS(($AN1716-1)*3+$AO1716+5,$AP1716+7))="",0,IF(COUNTIF(INDIRECT(ADDRESS(($AN1716-1)*36+($AO1716-1)*12+6,COLUMN())):INDIRECT(ADDRESS(($AN1716-1)*36+($AO1716-1)*12+$AP1716+4,COLUMN())),INDIRECT(ADDRESS(($AN1716-1)*3+$AO1716+5,$AP1716+7)))&gt;=1,0,INDIRECT(ADDRESS(($AN1716-1)*3+$AO1716+5,$AP1716+7)))))</f>
        <v>0</v>
      </c>
      <c r="AR1716" s="468">
        <f ca="1">COUNTIF(INDIRECT("H"&amp;(ROW()+12*(($AN1716-1)*3+$AO1716)-ROW())/12+5):INDIRECT("S"&amp;(ROW()+12*(($AN1716-1)*3+$AO1716)-ROW())/12+5),AQ1716)</f>
        <v>0</v>
      </c>
      <c r="AS1716" s="476">
        <f ca="1">IF($AP1716=1,IF(INDIRECT(ADDRESS(($AN1716-1)*3+$AO1716+5,$AP1716+20))="",0,INDIRECT(ADDRESS(($AN1716-1)*3+$AO1716+5,$AP1716+20))),IF(INDIRECT(ADDRESS(($AN1716-1)*3+$AO1716+5,$AP1716+20))="",0,IF(COUNTIF(INDIRECT(ADDRESS(($AN1716-1)*36+($AO1716-1)*12+6,COLUMN())):INDIRECT(ADDRESS(($AN1716-1)*36+($AO1716-1)*12+$AP1716+4,COLUMN())),INDIRECT(ADDRESS(($AN1716-1)*3+$AO1716+5,$AP1716+20)))&gt;=1,0,INDIRECT(ADDRESS(($AN1716-1)*3+$AO1716+5,$AP1716+20)))))</f>
        <v>0</v>
      </c>
      <c r="AT1716" s="468">
        <f ca="1">COUNTIF(INDIRECT("U"&amp;(ROW()+12*(($AN1716-1)*3+$AO1716)-ROW())/12+5):INDIRECT("AF"&amp;(ROW()+12*(($AN1716-1)*3+$AO1716)-ROW())/12+5),AS1716)</f>
        <v>0</v>
      </c>
      <c r="AU1716" s="468">
        <f ca="1">IF(AND(AQ1716+AS1716&gt;0,AR1716+AT1716&gt;0),COUNTIF(AU$6:AU1715,"&gt;0")+1,0)</f>
        <v>0</v>
      </c>
    </row>
    <row r="1717" spans="40:47" x14ac:dyDescent="0.15">
      <c r="AN1717" s="468">
        <v>48</v>
      </c>
      <c r="AO1717" s="468">
        <v>2</v>
      </c>
      <c r="AP1717" s="468">
        <v>8</v>
      </c>
      <c r="AQ1717" s="476">
        <f ca="1">IF($AP1717=1,IF(INDIRECT(ADDRESS(($AN1717-1)*3+$AO1717+5,$AP1717+7))="",0,INDIRECT(ADDRESS(($AN1717-1)*3+$AO1717+5,$AP1717+7))),IF(INDIRECT(ADDRESS(($AN1717-1)*3+$AO1717+5,$AP1717+7))="",0,IF(COUNTIF(INDIRECT(ADDRESS(($AN1717-1)*36+($AO1717-1)*12+6,COLUMN())):INDIRECT(ADDRESS(($AN1717-1)*36+($AO1717-1)*12+$AP1717+4,COLUMN())),INDIRECT(ADDRESS(($AN1717-1)*3+$AO1717+5,$AP1717+7)))&gt;=1,0,INDIRECT(ADDRESS(($AN1717-1)*3+$AO1717+5,$AP1717+7)))))</f>
        <v>0</v>
      </c>
      <c r="AR1717" s="468">
        <f ca="1">COUNTIF(INDIRECT("H"&amp;(ROW()+12*(($AN1717-1)*3+$AO1717)-ROW())/12+5):INDIRECT("S"&amp;(ROW()+12*(($AN1717-1)*3+$AO1717)-ROW())/12+5),AQ1717)</f>
        <v>0</v>
      </c>
      <c r="AS1717" s="476">
        <f ca="1">IF($AP1717=1,IF(INDIRECT(ADDRESS(($AN1717-1)*3+$AO1717+5,$AP1717+20))="",0,INDIRECT(ADDRESS(($AN1717-1)*3+$AO1717+5,$AP1717+20))),IF(INDIRECT(ADDRESS(($AN1717-1)*3+$AO1717+5,$AP1717+20))="",0,IF(COUNTIF(INDIRECT(ADDRESS(($AN1717-1)*36+($AO1717-1)*12+6,COLUMN())):INDIRECT(ADDRESS(($AN1717-1)*36+($AO1717-1)*12+$AP1717+4,COLUMN())),INDIRECT(ADDRESS(($AN1717-1)*3+$AO1717+5,$AP1717+20)))&gt;=1,0,INDIRECT(ADDRESS(($AN1717-1)*3+$AO1717+5,$AP1717+20)))))</f>
        <v>0</v>
      </c>
      <c r="AT1717" s="468">
        <f ca="1">COUNTIF(INDIRECT("U"&amp;(ROW()+12*(($AN1717-1)*3+$AO1717)-ROW())/12+5):INDIRECT("AF"&amp;(ROW()+12*(($AN1717-1)*3+$AO1717)-ROW())/12+5),AS1717)</f>
        <v>0</v>
      </c>
      <c r="AU1717" s="468">
        <f ca="1">IF(AND(AQ1717+AS1717&gt;0,AR1717+AT1717&gt;0),COUNTIF(AU$6:AU1716,"&gt;0")+1,0)</f>
        <v>0</v>
      </c>
    </row>
    <row r="1718" spans="40:47" x14ac:dyDescent="0.15">
      <c r="AN1718" s="468">
        <v>48</v>
      </c>
      <c r="AO1718" s="468">
        <v>2</v>
      </c>
      <c r="AP1718" s="468">
        <v>9</v>
      </c>
      <c r="AQ1718" s="476">
        <f ca="1">IF($AP1718=1,IF(INDIRECT(ADDRESS(($AN1718-1)*3+$AO1718+5,$AP1718+7))="",0,INDIRECT(ADDRESS(($AN1718-1)*3+$AO1718+5,$AP1718+7))),IF(INDIRECT(ADDRESS(($AN1718-1)*3+$AO1718+5,$AP1718+7))="",0,IF(COUNTIF(INDIRECT(ADDRESS(($AN1718-1)*36+($AO1718-1)*12+6,COLUMN())):INDIRECT(ADDRESS(($AN1718-1)*36+($AO1718-1)*12+$AP1718+4,COLUMN())),INDIRECT(ADDRESS(($AN1718-1)*3+$AO1718+5,$AP1718+7)))&gt;=1,0,INDIRECT(ADDRESS(($AN1718-1)*3+$AO1718+5,$AP1718+7)))))</f>
        <v>0</v>
      </c>
      <c r="AR1718" s="468">
        <f ca="1">COUNTIF(INDIRECT("H"&amp;(ROW()+12*(($AN1718-1)*3+$AO1718)-ROW())/12+5):INDIRECT("S"&amp;(ROW()+12*(($AN1718-1)*3+$AO1718)-ROW())/12+5),AQ1718)</f>
        <v>0</v>
      </c>
      <c r="AS1718" s="476">
        <f ca="1">IF($AP1718=1,IF(INDIRECT(ADDRESS(($AN1718-1)*3+$AO1718+5,$AP1718+20))="",0,INDIRECT(ADDRESS(($AN1718-1)*3+$AO1718+5,$AP1718+20))),IF(INDIRECT(ADDRESS(($AN1718-1)*3+$AO1718+5,$AP1718+20))="",0,IF(COUNTIF(INDIRECT(ADDRESS(($AN1718-1)*36+($AO1718-1)*12+6,COLUMN())):INDIRECT(ADDRESS(($AN1718-1)*36+($AO1718-1)*12+$AP1718+4,COLUMN())),INDIRECT(ADDRESS(($AN1718-1)*3+$AO1718+5,$AP1718+20)))&gt;=1,0,INDIRECT(ADDRESS(($AN1718-1)*3+$AO1718+5,$AP1718+20)))))</f>
        <v>0</v>
      </c>
      <c r="AT1718" s="468">
        <f ca="1">COUNTIF(INDIRECT("U"&amp;(ROW()+12*(($AN1718-1)*3+$AO1718)-ROW())/12+5):INDIRECT("AF"&amp;(ROW()+12*(($AN1718-1)*3+$AO1718)-ROW())/12+5),AS1718)</f>
        <v>0</v>
      </c>
      <c r="AU1718" s="468">
        <f ca="1">IF(AND(AQ1718+AS1718&gt;0,AR1718+AT1718&gt;0),COUNTIF(AU$6:AU1717,"&gt;0")+1,0)</f>
        <v>0</v>
      </c>
    </row>
    <row r="1719" spans="40:47" x14ac:dyDescent="0.15">
      <c r="AN1719" s="468">
        <v>48</v>
      </c>
      <c r="AO1719" s="468">
        <v>2</v>
      </c>
      <c r="AP1719" s="468">
        <v>10</v>
      </c>
      <c r="AQ1719" s="476">
        <f ca="1">IF($AP1719=1,IF(INDIRECT(ADDRESS(($AN1719-1)*3+$AO1719+5,$AP1719+7))="",0,INDIRECT(ADDRESS(($AN1719-1)*3+$AO1719+5,$AP1719+7))),IF(INDIRECT(ADDRESS(($AN1719-1)*3+$AO1719+5,$AP1719+7))="",0,IF(COUNTIF(INDIRECT(ADDRESS(($AN1719-1)*36+($AO1719-1)*12+6,COLUMN())):INDIRECT(ADDRESS(($AN1719-1)*36+($AO1719-1)*12+$AP1719+4,COLUMN())),INDIRECT(ADDRESS(($AN1719-1)*3+$AO1719+5,$AP1719+7)))&gt;=1,0,INDIRECT(ADDRESS(($AN1719-1)*3+$AO1719+5,$AP1719+7)))))</f>
        <v>0</v>
      </c>
      <c r="AR1719" s="468">
        <f ca="1">COUNTIF(INDIRECT("H"&amp;(ROW()+12*(($AN1719-1)*3+$AO1719)-ROW())/12+5):INDIRECT("S"&amp;(ROW()+12*(($AN1719-1)*3+$AO1719)-ROW())/12+5),AQ1719)</f>
        <v>0</v>
      </c>
      <c r="AS1719" s="476">
        <f ca="1">IF($AP1719=1,IF(INDIRECT(ADDRESS(($AN1719-1)*3+$AO1719+5,$AP1719+20))="",0,INDIRECT(ADDRESS(($AN1719-1)*3+$AO1719+5,$AP1719+20))),IF(INDIRECT(ADDRESS(($AN1719-1)*3+$AO1719+5,$AP1719+20))="",0,IF(COUNTIF(INDIRECT(ADDRESS(($AN1719-1)*36+($AO1719-1)*12+6,COLUMN())):INDIRECT(ADDRESS(($AN1719-1)*36+($AO1719-1)*12+$AP1719+4,COLUMN())),INDIRECT(ADDRESS(($AN1719-1)*3+$AO1719+5,$AP1719+20)))&gt;=1,0,INDIRECT(ADDRESS(($AN1719-1)*3+$AO1719+5,$AP1719+20)))))</f>
        <v>0</v>
      </c>
      <c r="AT1719" s="468">
        <f ca="1">COUNTIF(INDIRECT("U"&amp;(ROW()+12*(($AN1719-1)*3+$AO1719)-ROW())/12+5):INDIRECT("AF"&amp;(ROW()+12*(($AN1719-1)*3+$AO1719)-ROW())/12+5),AS1719)</f>
        <v>0</v>
      </c>
      <c r="AU1719" s="468">
        <f ca="1">IF(AND(AQ1719+AS1719&gt;0,AR1719+AT1719&gt;0),COUNTIF(AU$6:AU1718,"&gt;0")+1,0)</f>
        <v>0</v>
      </c>
    </row>
    <row r="1720" spans="40:47" x14ac:dyDescent="0.15">
      <c r="AN1720" s="468">
        <v>48</v>
      </c>
      <c r="AO1720" s="468">
        <v>2</v>
      </c>
      <c r="AP1720" s="468">
        <v>11</v>
      </c>
      <c r="AQ1720" s="476">
        <f ca="1">IF($AP1720=1,IF(INDIRECT(ADDRESS(($AN1720-1)*3+$AO1720+5,$AP1720+7))="",0,INDIRECT(ADDRESS(($AN1720-1)*3+$AO1720+5,$AP1720+7))),IF(INDIRECT(ADDRESS(($AN1720-1)*3+$AO1720+5,$AP1720+7))="",0,IF(COUNTIF(INDIRECT(ADDRESS(($AN1720-1)*36+($AO1720-1)*12+6,COLUMN())):INDIRECT(ADDRESS(($AN1720-1)*36+($AO1720-1)*12+$AP1720+4,COLUMN())),INDIRECT(ADDRESS(($AN1720-1)*3+$AO1720+5,$AP1720+7)))&gt;=1,0,INDIRECT(ADDRESS(($AN1720-1)*3+$AO1720+5,$AP1720+7)))))</f>
        <v>0</v>
      </c>
      <c r="AR1720" s="468">
        <f ca="1">COUNTIF(INDIRECT("H"&amp;(ROW()+12*(($AN1720-1)*3+$AO1720)-ROW())/12+5):INDIRECT("S"&amp;(ROW()+12*(($AN1720-1)*3+$AO1720)-ROW())/12+5),AQ1720)</f>
        <v>0</v>
      </c>
      <c r="AS1720" s="476">
        <f ca="1">IF($AP1720=1,IF(INDIRECT(ADDRESS(($AN1720-1)*3+$AO1720+5,$AP1720+20))="",0,INDIRECT(ADDRESS(($AN1720-1)*3+$AO1720+5,$AP1720+20))),IF(INDIRECT(ADDRESS(($AN1720-1)*3+$AO1720+5,$AP1720+20))="",0,IF(COUNTIF(INDIRECT(ADDRESS(($AN1720-1)*36+($AO1720-1)*12+6,COLUMN())):INDIRECT(ADDRESS(($AN1720-1)*36+($AO1720-1)*12+$AP1720+4,COLUMN())),INDIRECT(ADDRESS(($AN1720-1)*3+$AO1720+5,$AP1720+20)))&gt;=1,0,INDIRECT(ADDRESS(($AN1720-1)*3+$AO1720+5,$AP1720+20)))))</f>
        <v>0</v>
      </c>
      <c r="AT1720" s="468">
        <f ca="1">COUNTIF(INDIRECT("U"&amp;(ROW()+12*(($AN1720-1)*3+$AO1720)-ROW())/12+5):INDIRECT("AF"&amp;(ROW()+12*(($AN1720-1)*3+$AO1720)-ROW())/12+5),AS1720)</f>
        <v>0</v>
      </c>
      <c r="AU1720" s="468">
        <f ca="1">IF(AND(AQ1720+AS1720&gt;0,AR1720+AT1720&gt;0),COUNTIF(AU$6:AU1719,"&gt;0")+1,0)</f>
        <v>0</v>
      </c>
    </row>
    <row r="1721" spans="40:47" x14ac:dyDescent="0.15">
      <c r="AN1721" s="468">
        <v>48</v>
      </c>
      <c r="AO1721" s="468">
        <v>2</v>
      </c>
      <c r="AP1721" s="468">
        <v>12</v>
      </c>
      <c r="AQ1721" s="476">
        <f ca="1">IF($AP1721=1,IF(INDIRECT(ADDRESS(($AN1721-1)*3+$AO1721+5,$AP1721+7))="",0,INDIRECT(ADDRESS(($AN1721-1)*3+$AO1721+5,$AP1721+7))),IF(INDIRECT(ADDRESS(($AN1721-1)*3+$AO1721+5,$AP1721+7))="",0,IF(COUNTIF(INDIRECT(ADDRESS(($AN1721-1)*36+($AO1721-1)*12+6,COLUMN())):INDIRECT(ADDRESS(($AN1721-1)*36+($AO1721-1)*12+$AP1721+4,COLUMN())),INDIRECT(ADDRESS(($AN1721-1)*3+$AO1721+5,$AP1721+7)))&gt;=1,0,INDIRECT(ADDRESS(($AN1721-1)*3+$AO1721+5,$AP1721+7)))))</f>
        <v>0</v>
      </c>
      <c r="AR1721" s="468">
        <f ca="1">COUNTIF(INDIRECT("H"&amp;(ROW()+12*(($AN1721-1)*3+$AO1721)-ROW())/12+5):INDIRECT("S"&amp;(ROW()+12*(($AN1721-1)*3+$AO1721)-ROW())/12+5),AQ1721)</f>
        <v>0</v>
      </c>
      <c r="AS1721" s="476">
        <f ca="1">IF($AP1721=1,IF(INDIRECT(ADDRESS(($AN1721-1)*3+$AO1721+5,$AP1721+20))="",0,INDIRECT(ADDRESS(($AN1721-1)*3+$AO1721+5,$AP1721+20))),IF(INDIRECT(ADDRESS(($AN1721-1)*3+$AO1721+5,$AP1721+20))="",0,IF(COUNTIF(INDIRECT(ADDRESS(($AN1721-1)*36+($AO1721-1)*12+6,COLUMN())):INDIRECT(ADDRESS(($AN1721-1)*36+($AO1721-1)*12+$AP1721+4,COLUMN())),INDIRECT(ADDRESS(($AN1721-1)*3+$AO1721+5,$AP1721+20)))&gt;=1,0,INDIRECT(ADDRESS(($AN1721-1)*3+$AO1721+5,$AP1721+20)))))</f>
        <v>0</v>
      </c>
      <c r="AT1721" s="468">
        <f ca="1">COUNTIF(INDIRECT("U"&amp;(ROW()+12*(($AN1721-1)*3+$AO1721)-ROW())/12+5):INDIRECT("AF"&amp;(ROW()+12*(($AN1721-1)*3+$AO1721)-ROW())/12+5),AS1721)</f>
        <v>0</v>
      </c>
      <c r="AU1721" s="468">
        <f ca="1">IF(AND(AQ1721+AS1721&gt;0,AR1721+AT1721&gt;0),COUNTIF(AU$6:AU1720,"&gt;0")+1,0)</f>
        <v>0</v>
      </c>
    </row>
    <row r="1722" spans="40:47" x14ac:dyDescent="0.15">
      <c r="AN1722" s="468">
        <v>48</v>
      </c>
      <c r="AO1722" s="468">
        <v>3</v>
      </c>
      <c r="AP1722" s="468">
        <v>1</v>
      </c>
      <c r="AQ1722" s="476">
        <f ca="1">IF($AP1722=1,IF(INDIRECT(ADDRESS(($AN1722-1)*3+$AO1722+5,$AP1722+7))="",0,INDIRECT(ADDRESS(($AN1722-1)*3+$AO1722+5,$AP1722+7))),IF(INDIRECT(ADDRESS(($AN1722-1)*3+$AO1722+5,$AP1722+7))="",0,IF(COUNTIF(INDIRECT(ADDRESS(($AN1722-1)*36+($AO1722-1)*12+6,COLUMN())):INDIRECT(ADDRESS(($AN1722-1)*36+($AO1722-1)*12+$AP1722+4,COLUMN())),INDIRECT(ADDRESS(($AN1722-1)*3+$AO1722+5,$AP1722+7)))&gt;=1,0,INDIRECT(ADDRESS(($AN1722-1)*3+$AO1722+5,$AP1722+7)))))</f>
        <v>0</v>
      </c>
      <c r="AR1722" s="468">
        <f ca="1">COUNTIF(INDIRECT("H"&amp;(ROW()+12*(($AN1722-1)*3+$AO1722)-ROW())/12+5):INDIRECT("S"&amp;(ROW()+12*(($AN1722-1)*3+$AO1722)-ROW())/12+5),AQ1722)</f>
        <v>0</v>
      </c>
      <c r="AS1722" s="476">
        <f ca="1">IF($AP1722=1,IF(INDIRECT(ADDRESS(($AN1722-1)*3+$AO1722+5,$AP1722+20))="",0,INDIRECT(ADDRESS(($AN1722-1)*3+$AO1722+5,$AP1722+20))),IF(INDIRECT(ADDRESS(($AN1722-1)*3+$AO1722+5,$AP1722+20))="",0,IF(COUNTIF(INDIRECT(ADDRESS(($AN1722-1)*36+($AO1722-1)*12+6,COLUMN())):INDIRECT(ADDRESS(($AN1722-1)*36+($AO1722-1)*12+$AP1722+4,COLUMN())),INDIRECT(ADDRESS(($AN1722-1)*3+$AO1722+5,$AP1722+20)))&gt;=1,0,INDIRECT(ADDRESS(($AN1722-1)*3+$AO1722+5,$AP1722+20)))))</f>
        <v>0</v>
      </c>
      <c r="AT1722" s="468">
        <f ca="1">COUNTIF(INDIRECT("U"&amp;(ROW()+12*(($AN1722-1)*3+$AO1722)-ROW())/12+5):INDIRECT("AF"&amp;(ROW()+12*(($AN1722-1)*3+$AO1722)-ROW())/12+5),AS1722)</f>
        <v>0</v>
      </c>
      <c r="AU1722" s="468">
        <f ca="1">IF(AND(AQ1722+AS1722&gt;0,AR1722+AT1722&gt;0),COUNTIF(AU$6:AU1721,"&gt;0")+1,0)</f>
        <v>0</v>
      </c>
    </row>
    <row r="1723" spans="40:47" x14ac:dyDescent="0.15">
      <c r="AN1723" s="468">
        <v>48</v>
      </c>
      <c r="AO1723" s="468">
        <v>3</v>
      </c>
      <c r="AP1723" s="468">
        <v>2</v>
      </c>
      <c r="AQ1723" s="476">
        <f ca="1">IF($AP1723=1,IF(INDIRECT(ADDRESS(($AN1723-1)*3+$AO1723+5,$AP1723+7))="",0,INDIRECT(ADDRESS(($AN1723-1)*3+$AO1723+5,$AP1723+7))),IF(INDIRECT(ADDRESS(($AN1723-1)*3+$AO1723+5,$AP1723+7))="",0,IF(COUNTIF(INDIRECT(ADDRESS(($AN1723-1)*36+($AO1723-1)*12+6,COLUMN())):INDIRECT(ADDRESS(($AN1723-1)*36+($AO1723-1)*12+$AP1723+4,COLUMN())),INDIRECT(ADDRESS(($AN1723-1)*3+$AO1723+5,$AP1723+7)))&gt;=1,0,INDIRECT(ADDRESS(($AN1723-1)*3+$AO1723+5,$AP1723+7)))))</f>
        <v>0</v>
      </c>
      <c r="AR1723" s="468">
        <f ca="1">COUNTIF(INDIRECT("H"&amp;(ROW()+12*(($AN1723-1)*3+$AO1723)-ROW())/12+5):INDIRECT("S"&amp;(ROW()+12*(($AN1723-1)*3+$AO1723)-ROW())/12+5),AQ1723)</f>
        <v>0</v>
      </c>
      <c r="AS1723" s="476">
        <f ca="1">IF($AP1723=1,IF(INDIRECT(ADDRESS(($AN1723-1)*3+$AO1723+5,$AP1723+20))="",0,INDIRECT(ADDRESS(($AN1723-1)*3+$AO1723+5,$AP1723+20))),IF(INDIRECT(ADDRESS(($AN1723-1)*3+$AO1723+5,$AP1723+20))="",0,IF(COUNTIF(INDIRECT(ADDRESS(($AN1723-1)*36+($AO1723-1)*12+6,COLUMN())):INDIRECT(ADDRESS(($AN1723-1)*36+($AO1723-1)*12+$AP1723+4,COLUMN())),INDIRECT(ADDRESS(($AN1723-1)*3+$AO1723+5,$AP1723+20)))&gt;=1,0,INDIRECT(ADDRESS(($AN1723-1)*3+$AO1723+5,$AP1723+20)))))</f>
        <v>0</v>
      </c>
      <c r="AT1723" s="468">
        <f ca="1">COUNTIF(INDIRECT("U"&amp;(ROW()+12*(($AN1723-1)*3+$AO1723)-ROW())/12+5):INDIRECT("AF"&amp;(ROW()+12*(($AN1723-1)*3+$AO1723)-ROW())/12+5),AS1723)</f>
        <v>0</v>
      </c>
      <c r="AU1723" s="468">
        <f ca="1">IF(AND(AQ1723+AS1723&gt;0,AR1723+AT1723&gt;0),COUNTIF(AU$6:AU1722,"&gt;0")+1,0)</f>
        <v>0</v>
      </c>
    </row>
    <row r="1724" spans="40:47" x14ac:dyDescent="0.15">
      <c r="AN1724" s="468">
        <v>48</v>
      </c>
      <c r="AO1724" s="468">
        <v>3</v>
      </c>
      <c r="AP1724" s="468">
        <v>3</v>
      </c>
      <c r="AQ1724" s="476">
        <f ca="1">IF($AP1724=1,IF(INDIRECT(ADDRESS(($AN1724-1)*3+$AO1724+5,$AP1724+7))="",0,INDIRECT(ADDRESS(($AN1724-1)*3+$AO1724+5,$AP1724+7))),IF(INDIRECT(ADDRESS(($AN1724-1)*3+$AO1724+5,$AP1724+7))="",0,IF(COUNTIF(INDIRECT(ADDRESS(($AN1724-1)*36+($AO1724-1)*12+6,COLUMN())):INDIRECT(ADDRESS(($AN1724-1)*36+($AO1724-1)*12+$AP1724+4,COLUMN())),INDIRECT(ADDRESS(($AN1724-1)*3+$AO1724+5,$AP1724+7)))&gt;=1,0,INDIRECT(ADDRESS(($AN1724-1)*3+$AO1724+5,$AP1724+7)))))</f>
        <v>0</v>
      </c>
      <c r="AR1724" s="468">
        <f ca="1">COUNTIF(INDIRECT("H"&amp;(ROW()+12*(($AN1724-1)*3+$AO1724)-ROW())/12+5):INDIRECT("S"&amp;(ROW()+12*(($AN1724-1)*3+$AO1724)-ROW())/12+5),AQ1724)</f>
        <v>0</v>
      </c>
      <c r="AS1724" s="476">
        <f ca="1">IF($AP1724=1,IF(INDIRECT(ADDRESS(($AN1724-1)*3+$AO1724+5,$AP1724+20))="",0,INDIRECT(ADDRESS(($AN1724-1)*3+$AO1724+5,$AP1724+20))),IF(INDIRECT(ADDRESS(($AN1724-1)*3+$AO1724+5,$AP1724+20))="",0,IF(COUNTIF(INDIRECT(ADDRESS(($AN1724-1)*36+($AO1724-1)*12+6,COLUMN())):INDIRECT(ADDRESS(($AN1724-1)*36+($AO1724-1)*12+$AP1724+4,COLUMN())),INDIRECT(ADDRESS(($AN1724-1)*3+$AO1724+5,$AP1724+20)))&gt;=1,0,INDIRECT(ADDRESS(($AN1724-1)*3+$AO1724+5,$AP1724+20)))))</f>
        <v>0</v>
      </c>
      <c r="AT1724" s="468">
        <f ca="1">COUNTIF(INDIRECT("U"&amp;(ROW()+12*(($AN1724-1)*3+$AO1724)-ROW())/12+5):INDIRECT("AF"&amp;(ROW()+12*(($AN1724-1)*3+$AO1724)-ROW())/12+5),AS1724)</f>
        <v>0</v>
      </c>
      <c r="AU1724" s="468">
        <f ca="1">IF(AND(AQ1724+AS1724&gt;0,AR1724+AT1724&gt;0),COUNTIF(AU$6:AU1723,"&gt;0")+1,0)</f>
        <v>0</v>
      </c>
    </row>
    <row r="1725" spans="40:47" x14ac:dyDescent="0.15">
      <c r="AN1725" s="468">
        <v>48</v>
      </c>
      <c r="AO1725" s="468">
        <v>3</v>
      </c>
      <c r="AP1725" s="468">
        <v>4</v>
      </c>
      <c r="AQ1725" s="476">
        <f ca="1">IF($AP1725=1,IF(INDIRECT(ADDRESS(($AN1725-1)*3+$AO1725+5,$AP1725+7))="",0,INDIRECT(ADDRESS(($AN1725-1)*3+$AO1725+5,$AP1725+7))),IF(INDIRECT(ADDRESS(($AN1725-1)*3+$AO1725+5,$AP1725+7))="",0,IF(COUNTIF(INDIRECT(ADDRESS(($AN1725-1)*36+($AO1725-1)*12+6,COLUMN())):INDIRECT(ADDRESS(($AN1725-1)*36+($AO1725-1)*12+$AP1725+4,COLUMN())),INDIRECT(ADDRESS(($AN1725-1)*3+$AO1725+5,$AP1725+7)))&gt;=1,0,INDIRECT(ADDRESS(($AN1725-1)*3+$AO1725+5,$AP1725+7)))))</f>
        <v>0</v>
      </c>
      <c r="AR1725" s="468">
        <f ca="1">COUNTIF(INDIRECT("H"&amp;(ROW()+12*(($AN1725-1)*3+$AO1725)-ROW())/12+5):INDIRECT("S"&amp;(ROW()+12*(($AN1725-1)*3+$AO1725)-ROW())/12+5),AQ1725)</f>
        <v>0</v>
      </c>
      <c r="AS1725" s="476">
        <f ca="1">IF($AP1725=1,IF(INDIRECT(ADDRESS(($AN1725-1)*3+$AO1725+5,$AP1725+20))="",0,INDIRECT(ADDRESS(($AN1725-1)*3+$AO1725+5,$AP1725+20))),IF(INDIRECT(ADDRESS(($AN1725-1)*3+$AO1725+5,$AP1725+20))="",0,IF(COUNTIF(INDIRECT(ADDRESS(($AN1725-1)*36+($AO1725-1)*12+6,COLUMN())):INDIRECT(ADDRESS(($AN1725-1)*36+($AO1725-1)*12+$AP1725+4,COLUMN())),INDIRECT(ADDRESS(($AN1725-1)*3+$AO1725+5,$AP1725+20)))&gt;=1,0,INDIRECT(ADDRESS(($AN1725-1)*3+$AO1725+5,$AP1725+20)))))</f>
        <v>0</v>
      </c>
      <c r="AT1725" s="468">
        <f ca="1">COUNTIF(INDIRECT("U"&amp;(ROW()+12*(($AN1725-1)*3+$AO1725)-ROW())/12+5):INDIRECT("AF"&amp;(ROW()+12*(($AN1725-1)*3+$AO1725)-ROW())/12+5),AS1725)</f>
        <v>0</v>
      </c>
      <c r="AU1725" s="468">
        <f ca="1">IF(AND(AQ1725+AS1725&gt;0,AR1725+AT1725&gt;0),COUNTIF(AU$6:AU1724,"&gt;0")+1,0)</f>
        <v>0</v>
      </c>
    </row>
    <row r="1726" spans="40:47" x14ac:dyDescent="0.15">
      <c r="AN1726" s="468">
        <v>48</v>
      </c>
      <c r="AO1726" s="468">
        <v>3</v>
      </c>
      <c r="AP1726" s="468">
        <v>5</v>
      </c>
      <c r="AQ1726" s="476">
        <f ca="1">IF($AP1726=1,IF(INDIRECT(ADDRESS(($AN1726-1)*3+$AO1726+5,$AP1726+7))="",0,INDIRECT(ADDRESS(($AN1726-1)*3+$AO1726+5,$AP1726+7))),IF(INDIRECT(ADDRESS(($AN1726-1)*3+$AO1726+5,$AP1726+7))="",0,IF(COUNTIF(INDIRECT(ADDRESS(($AN1726-1)*36+($AO1726-1)*12+6,COLUMN())):INDIRECT(ADDRESS(($AN1726-1)*36+($AO1726-1)*12+$AP1726+4,COLUMN())),INDIRECT(ADDRESS(($AN1726-1)*3+$AO1726+5,$AP1726+7)))&gt;=1,0,INDIRECT(ADDRESS(($AN1726-1)*3+$AO1726+5,$AP1726+7)))))</f>
        <v>0</v>
      </c>
      <c r="AR1726" s="468">
        <f ca="1">COUNTIF(INDIRECT("H"&amp;(ROW()+12*(($AN1726-1)*3+$AO1726)-ROW())/12+5):INDIRECT("S"&amp;(ROW()+12*(($AN1726-1)*3+$AO1726)-ROW())/12+5),AQ1726)</f>
        <v>0</v>
      </c>
      <c r="AS1726" s="476">
        <f ca="1">IF($AP1726=1,IF(INDIRECT(ADDRESS(($AN1726-1)*3+$AO1726+5,$AP1726+20))="",0,INDIRECT(ADDRESS(($AN1726-1)*3+$AO1726+5,$AP1726+20))),IF(INDIRECT(ADDRESS(($AN1726-1)*3+$AO1726+5,$AP1726+20))="",0,IF(COUNTIF(INDIRECT(ADDRESS(($AN1726-1)*36+($AO1726-1)*12+6,COLUMN())):INDIRECT(ADDRESS(($AN1726-1)*36+($AO1726-1)*12+$AP1726+4,COLUMN())),INDIRECT(ADDRESS(($AN1726-1)*3+$AO1726+5,$AP1726+20)))&gt;=1,0,INDIRECT(ADDRESS(($AN1726-1)*3+$AO1726+5,$AP1726+20)))))</f>
        <v>0</v>
      </c>
      <c r="AT1726" s="468">
        <f ca="1">COUNTIF(INDIRECT("U"&amp;(ROW()+12*(($AN1726-1)*3+$AO1726)-ROW())/12+5):INDIRECT("AF"&amp;(ROW()+12*(($AN1726-1)*3+$AO1726)-ROW())/12+5),AS1726)</f>
        <v>0</v>
      </c>
      <c r="AU1726" s="468">
        <f ca="1">IF(AND(AQ1726+AS1726&gt;0,AR1726+AT1726&gt;0),COUNTIF(AU$6:AU1725,"&gt;0")+1,0)</f>
        <v>0</v>
      </c>
    </row>
    <row r="1727" spans="40:47" x14ac:dyDescent="0.15">
      <c r="AN1727" s="468">
        <v>48</v>
      </c>
      <c r="AO1727" s="468">
        <v>3</v>
      </c>
      <c r="AP1727" s="468">
        <v>6</v>
      </c>
      <c r="AQ1727" s="476">
        <f ca="1">IF($AP1727=1,IF(INDIRECT(ADDRESS(($AN1727-1)*3+$AO1727+5,$AP1727+7))="",0,INDIRECT(ADDRESS(($AN1727-1)*3+$AO1727+5,$AP1727+7))),IF(INDIRECT(ADDRESS(($AN1727-1)*3+$AO1727+5,$AP1727+7))="",0,IF(COUNTIF(INDIRECT(ADDRESS(($AN1727-1)*36+($AO1727-1)*12+6,COLUMN())):INDIRECT(ADDRESS(($AN1727-1)*36+($AO1727-1)*12+$AP1727+4,COLUMN())),INDIRECT(ADDRESS(($AN1727-1)*3+$AO1727+5,$AP1727+7)))&gt;=1,0,INDIRECT(ADDRESS(($AN1727-1)*3+$AO1727+5,$AP1727+7)))))</f>
        <v>0</v>
      </c>
      <c r="AR1727" s="468">
        <f ca="1">COUNTIF(INDIRECT("H"&amp;(ROW()+12*(($AN1727-1)*3+$AO1727)-ROW())/12+5):INDIRECT("S"&amp;(ROW()+12*(($AN1727-1)*3+$AO1727)-ROW())/12+5),AQ1727)</f>
        <v>0</v>
      </c>
      <c r="AS1727" s="476">
        <f ca="1">IF($AP1727=1,IF(INDIRECT(ADDRESS(($AN1727-1)*3+$AO1727+5,$AP1727+20))="",0,INDIRECT(ADDRESS(($AN1727-1)*3+$AO1727+5,$AP1727+20))),IF(INDIRECT(ADDRESS(($AN1727-1)*3+$AO1727+5,$AP1727+20))="",0,IF(COUNTIF(INDIRECT(ADDRESS(($AN1727-1)*36+($AO1727-1)*12+6,COLUMN())):INDIRECT(ADDRESS(($AN1727-1)*36+($AO1727-1)*12+$AP1727+4,COLUMN())),INDIRECT(ADDRESS(($AN1727-1)*3+$AO1727+5,$AP1727+20)))&gt;=1,0,INDIRECT(ADDRESS(($AN1727-1)*3+$AO1727+5,$AP1727+20)))))</f>
        <v>0</v>
      </c>
      <c r="AT1727" s="468">
        <f ca="1">COUNTIF(INDIRECT("U"&amp;(ROW()+12*(($AN1727-1)*3+$AO1727)-ROW())/12+5):INDIRECT("AF"&amp;(ROW()+12*(($AN1727-1)*3+$AO1727)-ROW())/12+5),AS1727)</f>
        <v>0</v>
      </c>
      <c r="AU1727" s="468">
        <f ca="1">IF(AND(AQ1727+AS1727&gt;0,AR1727+AT1727&gt;0),COUNTIF(AU$6:AU1726,"&gt;0")+1,0)</f>
        <v>0</v>
      </c>
    </row>
    <row r="1728" spans="40:47" x14ac:dyDescent="0.15">
      <c r="AN1728" s="468">
        <v>48</v>
      </c>
      <c r="AO1728" s="468">
        <v>3</v>
      </c>
      <c r="AP1728" s="468">
        <v>7</v>
      </c>
      <c r="AQ1728" s="476">
        <f ca="1">IF($AP1728=1,IF(INDIRECT(ADDRESS(($AN1728-1)*3+$AO1728+5,$AP1728+7))="",0,INDIRECT(ADDRESS(($AN1728-1)*3+$AO1728+5,$AP1728+7))),IF(INDIRECT(ADDRESS(($AN1728-1)*3+$AO1728+5,$AP1728+7))="",0,IF(COUNTIF(INDIRECT(ADDRESS(($AN1728-1)*36+($AO1728-1)*12+6,COLUMN())):INDIRECT(ADDRESS(($AN1728-1)*36+($AO1728-1)*12+$AP1728+4,COLUMN())),INDIRECT(ADDRESS(($AN1728-1)*3+$AO1728+5,$AP1728+7)))&gt;=1,0,INDIRECT(ADDRESS(($AN1728-1)*3+$AO1728+5,$AP1728+7)))))</f>
        <v>0</v>
      </c>
      <c r="AR1728" s="468">
        <f ca="1">COUNTIF(INDIRECT("H"&amp;(ROW()+12*(($AN1728-1)*3+$AO1728)-ROW())/12+5):INDIRECT("S"&amp;(ROW()+12*(($AN1728-1)*3+$AO1728)-ROW())/12+5),AQ1728)</f>
        <v>0</v>
      </c>
      <c r="AS1728" s="476">
        <f ca="1">IF($AP1728=1,IF(INDIRECT(ADDRESS(($AN1728-1)*3+$AO1728+5,$AP1728+20))="",0,INDIRECT(ADDRESS(($AN1728-1)*3+$AO1728+5,$AP1728+20))),IF(INDIRECT(ADDRESS(($AN1728-1)*3+$AO1728+5,$AP1728+20))="",0,IF(COUNTIF(INDIRECT(ADDRESS(($AN1728-1)*36+($AO1728-1)*12+6,COLUMN())):INDIRECT(ADDRESS(($AN1728-1)*36+($AO1728-1)*12+$AP1728+4,COLUMN())),INDIRECT(ADDRESS(($AN1728-1)*3+$AO1728+5,$AP1728+20)))&gt;=1,0,INDIRECT(ADDRESS(($AN1728-1)*3+$AO1728+5,$AP1728+20)))))</f>
        <v>0</v>
      </c>
      <c r="AT1728" s="468">
        <f ca="1">COUNTIF(INDIRECT("U"&amp;(ROW()+12*(($AN1728-1)*3+$AO1728)-ROW())/12+5):INDIRECT("AF"&amp;(ROW()+12*(($AN1728-1)*3+$AO1728)-ROW())/12+5),AS1728)</f>
        <v>0</v>
      </c>
      <c r="AU1728" s="468">
        <f ca="1">IF(AND(AQ1728+AS1728&gt;0,AR1728+AT1728&gt;0),COUNTIF(AU$6:AU1727,"&gt;0")+1,0)</f>
        <v>0</v>
      </c>
    </row>
    <row r="1729" spans="40:47" x14ac:dyDescent="0.15">
      <c r="AN1729" s="468">
        <v>48</v>
      </c>
      <c r="AO1729" s="468">
        <v>3</v>
      </c>
      <c r="AP1729" s="468">
        <v>8</v>
      </c>
      <c r="AQ1729" s="476">
        <f ca="1">IF($AP1729=1,IF(INDIRECT(ADDRESS(($AN1729-1)*3+$AO1729+5,$AP1729+7))="",0,INDIRECT(ADDRESS(($AN1729-1)*3+$AO1729+5,$AP1729+7))),IF(INDIRECT(ADDRESS(($AN1729-1)*3+$AO1729+5,$AP1729+7))="",0,IF(COUNTIF(INDIRECT(ADDRESS(($AN1729-1)*36+($AO1729-1)*12+6,COLUMN())):INDIRECT(ADDRESS(($AN1729-1)*36+($AO1729-1)*12+$AP1729+4,COLUMN())),INDIRECT(ADDRESS(($AN1729-1)*3+$AO1729+5,$AP1729+7)))&gt;=1,0,INDIRECT(ADDRESS(($AN1729-1)*3+$AO1729+5,$AP1729+7)))))</f>
        <v>0</v>
      </c>
      <c r="AR1729" s="468">
        <f ca="1">COUNTIF(INDIRECT("H"&amp;(ROW()+12*(($AN1729-1)*3+$AO1729)-ROW())/12+5):INDIRECT("S"&amp;(ROW()+12*(($AN1729-1)*3+$AO1729)-ROW())/12+5),AQ1729)</f>
        <v>0</v>
      </c>
      <c r="AS1729" s="476">
        <f ca="1">IF($AP1729=1,IF(INDIRECT(ADDRESS(($AN1729-1)*3+$AO1729+5,$AP1729+20))="",0,INDIRECT(ADDRESS(($AN1729-1)*3+$AO1729+5,$AP1729+20))),IF(INDIRECT(ADDRESS(($AN1729-1)*3+$AO1729+5,$AP1729+20))="",0,IF(COUNTIF(INDIRECT(ADDRESS(($AN1729-1)*36+($AO1729-1)*12+6,COLUMN())):INDIRECT(ADDRESS(($AN1729-1)*36+($AO1729-1)*12+$AP1729+4,COLUMN())),INDIRECT(ADDRESS(($AN1729-1)*3+$AO1729+5,$AP1729+20)))&gt;=1,0,INDIRECT(ADDRESS(($AN1729-1)*3+$AO1729+5,$AP1729+20)))))</f>
        <v>0</v>
      </c>
      <c r="AT1729" s="468">
        <f ca="1">COUNTIF(INDIRECT("U"&amp;(ROW()+12*(($AN1729-1)*3+$AO1729)-ROW())/12+5):INDIRECT("AF"&amp;(ROW()+12*(($AN1729-1)*3+$AO1729)-ROW())/12+5),AS1729)</f>
        <v>0</v>
      </c>
      <c r="AU1729" s="468">
        <f ca="1">IF(AND(AQ1729+AS1729&gt;0,AR1729+AT1729&gt;0),COUNTIF(AU$6:AU1728,"&gt;0")+1,0)</f>
        <v>0</v>
      </c>
    </row>
    <row r="1730" spans="40:47" x14ac:dyDescent="0.15">
      <c r="AN1730" s="468">
        <v>48</v>
      </c>
      <c r="AO1730" s="468">
        <v>3</v>
      </c>
      <c r="AP1730" s="468">
        <v>9</v>
      </c>
      <c r="AQ1730" s="476">
        <f ca="1">IF($AP1730=1,IF(INDIRECT(ADDRESS(($AN1730-1)*3+$AO1730+5,$AP1730+7))="",0,INDIRECT(ADDRESS(($AN1730-1)*3+$AO1730+5,$AP1730+7))),IF(INDIRECT(ADDRESS(($AN1730-1)*3+$AO1730+5,$AP1730+7))="",0,IF(COUNTIF(INDIRECT(ADDRESS(($AN1730-1)*36+($AO1730-1)*12+6,COLUMN())):INDIRECT(ADDRESS(($AN1730-1)*36+($AO1730-1)*12+$AP1730+4,COLUMN())),INDIRECT(ADDRESS(($AN1730-1)*3+$AO1730+5,$AP1730+7)))&gt;=1,0,INDIRECT(ADDRESS(($AN1730-1)*3+$AO1730+5,$AP1730+7)))))</f>
        <v>0</v>
      </c>
      <c r="AR1730" s="468">
        <f ca="1">COUNTIF(INDIRECT("H"&amp;(ROW()+12*(($AN1730-1)*3+$AO1730)-ROW())/12+5):INDIRECT("S"&amp;(ROW()+12*(($AN1730-1)*3+$AO1730)-ROW())/12+5),AQ1730)</f>
        <v>0</v>
      </c>
      <c r="AS1730" s="476">
        <f ca="1">IF($AP1730=1,IF(INDIRECT(ADDRESS(($AN1730-1)*3+$AO1730+5,$AP1730+20))="",0,INDIRECT(ADDRESS(($AN1730-1)*3+$AO1730+5,$AP1730+20))),IF(INDIRECT(ADDRESS(($AN1730-1)*3+$AO1730+5,$AP1730+20))="",0,IF(COUNTIF(INDIRECT(ADDRESS(($AN1730-1)*36+($AO1730-1)*12+6,COLUMN())):INDIRECT(ADDRESS(($AN1730-1)*36+($AO1730-1)*12+$AP1730+4,COLUMN())),INDIRECT(ADDRESS(($AN1730-1)*3+$AO1730+5,$AP1730+20)))&gt;=1,0,INDIRECT(ADDRESS(($AN1730-1)*3+$AO1730+5,$AP1730+20)))))</f>
        <v>0</v>
      </c>
      <c r="AT1730" s="468">
        <f ca="1">COUNTIF(INDIRECT("U"&amp;(ROW()+12*(($AN1730-1)*3+$AO1730)-ROW())/12+5):INDIRECT("AF"&amp;(ROW()+12*(($AN1730-1)*3+$AO1730)-ROW())/12+5),AS1730)</f>
        <v>0</v>
      </c>
      <c r="AU1730" s="468">
        <f ca="1">IF(AND(AQ1730+AS1730&gt;0,AR1730+AT1730&gt;0),COUNTIF(AU$6:AU1729,"&gt;0")+1,0)</f>
        <v>0</v>
      </c>
    </row>
    <row r="1731" spans="40:47" x14ac:dyDescent="0.15">
      <c r="AN1731" s="468">
        <v>48</v>
      </c>
      <c r="AO1731" s="468">
        <v>3</v>
      </c>
      <c r="AP1731" s="468">
        <v>10</v>
      </c>
      <c r="AQ1731" s="476">
        <f ca="1">IF($AP1731=1,IF(INDIRECT(ADDRESS(($AN1731-1)*3+$AO1731+5,$AP1731+7))="",0,INDIRECT(ADDRESS(($AN1731-1)*3+$AO1731+5,$AP1731+7))),IF(INDIRECT(ADDRESS(($AN1731-1)*3+$AO1731+5,$AP1731+7))="",0,IF(COUNTIF(INDIRECT(ADDRESS(($AN1731-1)*36+($AO1731-1)*12+6,COLUMN())):INDIRECT(ADDRESS(($AN1731-1)*36+($AO1731-1)*12+$AP1731+4,COLUMN())),INDIRECT(ADDRESS(($AN1731-1)*3+$AO1731+5,$AP1731+7)))&gt;=1,0,INDIRECT(ADDRESS(($AN1731-1)*3+$AO1731+5,$AP1731+7)))))</f>
        <v>0</v>
      </c>
      <c r="AR1731" s="468">
        <f ca="1">COUNTIF(INDIRECT("H"&amp;(ROW()+12*(($AN1731-1)*3+$AO1731)-ROW())/12+5):INDIRECT("S"&amp;(ROW()+12*(($AN1731-1)*3+$AO1731)-ROW())/12+5),AQ1731)</f>
        <v>0</v>
      </c>
      <c r="AS1731" s="476">
        <f ca="1">IF($AP1731=1,IF(INDIRECT(ADDRESS(($AN1731-1)*3+$AO1731+5,$AP1731+20))="",0,INDIRECT(ADDRESS(($AN1731-1)*3+$AO1731+5,$AP1731+20))),IF(INDIRECT(ADDRESS(($AN1731-1)*3+$AO1731+5,$AP1731+20))="",0,IF(COUNTIF(INDIRECT(ADDRESS(($AN1731-1)*36+($AO1731-1)*12+6,COLUMN())):INDIRECT(ADDRESS(($AN1731-1)*36+($AO1731-1)*12+$AP1731+4,COLUMN())),INDIRECT(ADDRESS(($AN1731-1)*3+$AO1731+5,$AP1731+20)))&gt;=1,0,INDIRECT(ADDRESS(($AN1731-1)*3+$AO1731+5,$AP1731+20)))))</f>
        <v>0</v>
      </c>
      <c r="AT1731" s="468">
        <f ca="1">COUNTIF(INDIRECT("U"&amp;(ROW()+12*(($AN1731-1)*3+$AO1731)-ROW())/12+5):INDIRECT("AF"&amp;(ROW()+12*(($AN1731-1)*3+$AO1731)-ROW())/12+5),AS1731)</f>
        <v>0</v>
      </c>
      <c r="AU1731" s="468">
        <f ca="1">IF(AND(AQ1731+AS1731&gt;0,AR1731+AT1731&gt;0),COUNTIF(AU$6:AU1730,"&gt;0")+1,0)</f>
        <v>0</v>
      </c>
    </row>
    <row r="1732" spans="40:47" x14ac:dyDescent="0.15">
      <c r="AN1732" s="468">
        <v>48</v>
      </c>
      <c r="AO1732" s="468">
        <v>3</v>
      </c>
      <c r="AP1732" s="468">
        <v>11</v>
      </c>
      <c r="AQ1732" s="476">
        <f ca="1">IF($AP1732=1,IF(INDIRECT(ADDRESS(($AN1732-1)*3+$AO1732+5,$AP1732+7))="",0,INDIRECT(ADDRESS(($AN1732-1)*3+$AO1732+5,$AP1732+7))),IF(INDIRECT(ADDRESS(($AN1732-1)*3+$AO1732+5,$AP1732+7))="",0,IF(COUNTIF(INDIRECT(ADDRESS(($AN1732-1)*36+($AO1732-1)*12+6,COLUMN())):INDIRECT(ADDRESS(($AN1732-1)*36+($AO1732-1)*12+$AP1732+4,COLUMN())),INDIRECT(ADDRESS(($AN1732-1)*3+$AO1732+5,$AP1732+7)))&gt;=1,0,INDIRECT(ADDRESS(($AN1732-1)*3+$AO1732+5,$AP1732+7)))))</f>
        <v>0</v>
      </c>
      <c r="AR1732" s="468">
        <f ca="1">COUNTIF(INDIRECT("H"&amp;(ROW()+12*(($AN1732-1)*3+$AO1732)-ROW())/12+5):INDIRECT("S"&amp;(ROW()+12*(($AN1732-1)*3+$AO1732)-ROW())/12+5),AQ1732)</f>
        <v>0</v>
      </c>
      <c r="AS1732" s="476">
        <f ca="1">IF($AP1732=1,IF(INDIRECT(ADDRESS(($AN1732-1)*3+$AO1732+5,$AP1732+20))="",0,INDIRECT(ADDRESS(($AN1732-1)*3+$AO1732+5,$AP1732+20))),IF(INDIRECT(ADDRESS(($AN1732-1)*3+$AO1732+5,$AP1732+20))="",0,IF(COUNTIF(INDIRECT(ADDRESS(($AN1732-1)*36+($AO1732-1)*12+6,COLUMN())):INDIRECT(ADDRESS(($AN1732-1)*36+($AO1732-1)*12+$AP1732+4,COLUMN())),INDIRECT(ADDRESS(($AN1732-1)*3+$AO1732+5,$AP1732+20)))&gt;=1,0,INDIRECT(ADDRESS(($AN1732-1)*3+$AO1732+5,$AP1732+20)))))</f>
        <v>0</v>
      </c>
      <c r="AT1732" s="468">
        <f ca="1">COUNTIF(INDIRECT("U"&amp;(ROW()+12*(($AN1732-1)*3+$AO1732)-ROW())/12+5):INDIRECT("AF"&amp;(ROW()+12*(($AN1732-1)*3+$AO1732)-ROW())/12+5),AS1732)</f>
        <v>0</v>
      </c>
      <c r="AU1732" s="468">
        <f ca="1">IF(AND(AQ1732+AS1732&gt;0,AR1732+AT1732&gt;0),COUNTIF(AU$6:AU1731,"&gt;0")+1,0)</f>
        <v>0</v>
      </c>
    </row>
    <row r="1733" spans="40:47" x14ac:dyDescent="0.15">
      <c r="AN1733" s="468">
        <v>48</v>
      </c>
      <c r="AO1733" s="468">
        <v>3</v>
      </c>
      <c r="AP1733" s="468">
        <v>12</v>
      </c>
      <c r="AQ1733" s="476">
        <f ca="1">IF($AP1733=1,IF(INDIRECT(ADDRESS(($AN1733-1)*3+$AO1733+5,$AP1733+7))="",0,INDIRECT(ADDRESS(($AN1733-1)*3+$AO1733+5,$AP1733+7))),IF(INDIRECT(ADDRESS(($AN1733-1)*3+$AO1733+5,$AP1733+7))="",0,IF(COUNTIF(INDIRECT(ADDRESS(($AN1733-1)*36+($AO1733-1)*12+6,COLUMN())):INDIRECT(ADDRESS(($AN1733-1)*36+($AO1733-1)*12+$AP1733+4,COLUMN())),INDIRECT(ADDRESS(($AN1733-1)*3+$AO1733+5,$AP1733+7)))&gt;=1,0,INDIRECT(ADDRESS(($AN1733-1)*3+$AO1733+5,$AP1733+7)))))</f>
        <v>0</v>
      </c>
      <c r="AR1733" s="468">
        <f ca="1">COUNTIF(INDIRECT("H"&amp;(ROW()+12*(($AN1733-1)*3+$AO1733)-ROW())/12+5):INDIRECT("S"&amp;(ROW()+12*(($AN1733-1)*3+$AO1733)-ROW())/12+5),AQ1733)</f>
        <v>0</v>
      </c>
      <c r="AS1733" s="476">
        <f ca="1">IF($AP1733=1,IF(INDIRECT(ADDRESS(($AN1733-1)*3+$AO1733+5,$AP1733+20))="",0,INDIRECT(ADDRESS(($AN1733-1)*3+$AO1733+5,$AP1733+20))),IF(INDIRECT(ADDRESS(($AN1733-1)*3+$AO1733+5,$AP1733+20))="",0,IF(COUNTIF(INDIRECT(ADDRESS(($AN1733-1)*36+($AO1733-1)*12+6,COLUMN())):INDIRECT(ADDRESS(($AN1733-1)*36+($AO1733-1)*12+$AP1733+4,COLUMN())),INDIRECT(ADDRESS(($AN1733-1)*3+$AO1733+5,$AP1733+20)))&gt;=1,0,INDIRECT(ADDRESS(($AN1733-1)*3+$AO1733+5,$AP1733+20)))))</f>
        <v>0</v>
      </c>
      <c r="AT1733" s="468">
        <f ca="1">COUNTIF(INDIRECT("U"&amp;(ROW()+12*(($AN1733-1)*3+$AO1733)-ROW())/12+5):INDIRECT("AF"&amp;(ROW()+12*(($AN1733-1)*3+$AO1733)-ROW())/12+5),AS1733)</f>
        <v>0</v>
      </c>
      <c r="AU1733" s="468">
        <f ca="1">IF(AND(AQ1733+AS1733&gt;0,AR1733+AT1733&gt;0),COUNTIF(AU$6:AU1732,"&gt;0")+1,0)</f>
        <v>0</v>
      </c>
    </row>
    <row r="1734" spans="40:47" x14ac:dyDescent="0.15">
      <c r="AN1734" s="468">
        <v>49</v>
      </c>
      <c r="AO1734" s="468">
        <v>1</v>
      </c>
      <c r="AP1734" s="468">
        <v>1</v>
      </c>
      <c r="AQ1734" s="476">
        <f ca="1">IF($AP1734=1,IF(INDIRECT(ADDRESS(($AN1734-1)*3+$AO1734+5,$AP1734+7))="",0,INDIRECT(ADDRESS(($AN1734-1)*3+$AO1734+5,$AP1734+7))),IF(INDIRECT(ADDRESS(($AN1734-1)*3+$AO1734+5,$AP1734+7))="",0,IF(COUNTIF(INDIRECT(ADDRESS(($AN1734-1)*36+($AO1734-1)*12+6,COLUMN())):INDIRECT(ADDRESS(($AN1734-1)*36+($AO1734-1)*12+$AP1734+4,COLUMN())),INDIRECT(ADDRESS(($AN1734-1)*3+$AO1734+5,$AP1734+7)))&gt;=1,0,INDIRECT(ADDRESS(($AN1734-1)*3+$AO1734+5,$AP1734+7)))))</f>
        <v>0</v>
      </c>
      <c r="AR1734" s="468">
        <f ca="1">COUNTIF(INDIRECT("H"&amp;(ROW()+12*(($AN1734-1)*3+$AO1734)-ROW())/12+5):INDIRECT("S"&amp;(ROW()+12*(($AN1734-1)*3+$AO1734)-ROW())/12+5),AQ1734)</f>
        <v>0</v>
      </c>
      <c r="AS1734" s="476">
        <f ca="1">IF($AP1734=1,IF(INDIRECT(ADDRESS(($AN1734-1)*3+$AO1734+5,$AP1734+20))="",0,INDIRECT(ADDRESS(($AN1734-1)*3+$AO1734+5,$AP1734+20))),IF(INDIRECT(ADDRESS(($AN1734-1)*3+$AO1734+5,$AP1734+20))="",0,IF(COUNTIF(INDIRECT(ADDRESS(($AN1734-1)*36+($AO1734-1)*12+6,COLUMN())):INDIRECT(ADDRESS(($AN1734-1)*36+($AO1734-1)*12+$AP1734+4,COLUMN())),INDIRECT(ADDRESS(($AN1734-1)*3+$AO1734+5,$AP1734+20)))&gt;=1,0,INDIRECT(ADDRESS(($AN1734-1)*3+$AO1734+5,$AP1734+20)))))</f>
        <v>0</v>
      </c>
      <c r="AT1734" s="468">
        <f ca="1">COUNTIF(INDIRECT("U"&amp;(ROW()+12*(($AN1734-1)*3+$AO1734)-ROW())/12+5):INDIRECT("AF"&amp;(ROW()+12*(($AN1734-1)*3+$AO1734)-ROW())/12+5),AS1734)</f>
        <v>0</v>
      </c>
      <c r="AU1734" s="468">
        <f ca="1">IF(AND(AQ1734+AS1734&gt;0,AR1734+AT1734&gt;0),COUNTIF(AU$6:AU1733,"&gt;0")+1,0)</f>
        <v>0</v>
      </c>
    </row>
    <row r="1735" spans="40:47" x14ac:dyDescent="0.15">
      <c r="AN1735" s="468">
        <v>49</v>
      </c>
      <c r="AO1735" s="468">
        <v>1</v>
      </c>
      <c r="AP1735" s="468">
        <v>2</v>
      </c>
      <c r="AQ1735" s="476">
        <f ca="1">IF($AP1735=1,IF(INDIRECT(ADDRESS(($AN1735-1)*3+$AO1735+5,$AP1735+7))="",0,INDIRECT(ADDRESS(($AN1735-1)*3+$AO1735+5,$AP1735+7))),IF(INDIRECT(ADDRESS(($AN1735-1)*3+$AO1735+5,$AP1735+7))="",0,IF(COUNTIF(INDIRECT(ADDRESS(($AN1735-1)*36+($AO1735-1)*12+6,COLUMN())):INDIRECT(ADDRESS(($AN1735-1)*36+($AO1735-1)*12+$AP1735+4,COLUMN())),INDIRECT(ADDRESS(($AN1735-1)*3+$AO1735+5,$AP1735+7)))&gt;=1,0,INDIRECT(ADDRESS(($AN1735-1)*3+$AO1735+5,$AP1735+7)))))</f>
        <v>0</v>
      </c>
      <c r="AR1735" s="468">
        <f ca="1">COUNTIF(INDIRECT("H"&amp;(ROW()+12*(($AN1735-1)*3+$AO1735)-ROW())/12+5):INDIRECT("S"&amp;(ROW()+12*(($AN1735-1)*3+$AO1735)-ROW())/12+5),AQ1735)</f>
        <v>0</v>
      </c>
      <c r="AS1735" s="476">
        <f ca="1">IF($AP1735=1,IF(INDIRECT(ADDRESS(($AN1735-1)*3+$AO1735+5,$AP1735+20))="",0,INDIRECT(ADDRESS(($AN1735-1)*3+$AO1735+5,$AP1735+20))),IF(INDIRECT(ADDRESS(($AN1735-1)*3+$AO1735+5,$AP1735+20))="",0,IF(COUNTIF(INDIRECT(ADDRESS(($AN1735-1)*36+($AO1735-1)*12+6,COLUMN())):INDIRECT(ADDRESS(($AN1735-1)*36+($AO1735-1)*12+$AP1735+4,COLUMN())),INDIRECT(ADDRESS(($AN1735-1)*3+$AO1735+5,$AP1735+20)))&gt;=1,0,INDIRECT(ADDRESS(($AN1735-1)*3+$AO1735+5,$AP1735+20)))))</f>
        <v>0</v>
      </c>
      <c r="AT1735" s="468">
        <f ca="1">COUNTIF(INDIRECT("U"&amp;(ROW()+12*(($AN1735-1)*3+$AO1735)-ROW())/12+5):INDIRECT("AF"&amp;(ROW()+12*(($AN1735-1)*3+$AO1735)-ROW())/12+5),AS1735)</f>
        <v>0</v>
      </c>
      <c r="AU1735" s="468">
        <f ca="1">IF(AND(AQ1735+AS1735&gt;0,AR1735+AT1735&gt;0),COUNTIF(AU$6:AU1734,"&gt;0")+1,0)</f>
        <v>0</v>
      </c>
    </row>
    <row r="1736" spans="40:47" x14ac:dyDescent="0.15">
      <c r="AN1736" s="468">
        <v>49</v>
      </c>
      <c r="AO1736" s="468">
        <v>1</v>
      </c>
      <c r="AP1736" s="468">
        <v>3</v>
      </c>
      <c r="AQ1736" s="476">
        <f ca="1">IF($AP1736=1,IF(INDIRECT(ADDRESS(($AN1736-1)*3+$AO1736+5,$AP1736+7))="",0,INDIRECT(ADDRESS(($AN1736-1)*3+$AO1736+5,$AP1736+7))),IF(INDIRECT(ADDRESS(($AN1736-1)*3+$AO1736+5,$AP1736+7))="",0,IF(COUNTIF(INDIRECT(ADDRESS(($AN1736-1)*36+($AO1736-1)*12+6,COLUMN())):INDIRECT(ADDRESS(($AN1736-1)*36+($AO1736-1)*12+$AP1736+4,COLUMN())),INDIRECT(ADDRESS(($AN1736-1)*3+$AO1736+5,$AP1736+7)))&gt;=1,0,INDIRECT(ADDRESS(($AN1736-1)*3+$AO1736+5,$AP1736+7)))))</f>
        <v>0</v>
      </c>
      <c r="AR1736" s="468">
        <f ca="1">COUNTIF(INDIRECT("H"&amp;(ROW()+12*(($AN1736-1)*3+$AO1736)-ROW())/12+5):INDIRECT("S"&amp;(ROW()+12*(($AN1736-1)*3+$AO1736)-ROW())/12+5),AQ1736)</f>
        <v>0</v>
      </c>
      <c r="AS1736" s="476">
        <f ca="1">IF($AP1736=1,IF(INDIRECT(ADDRESS(($AN1736-1)*3+$AO1736+5,$AP1736+20))="",0,INDIRECT(ADDRESS(($AN1736-1)*3+$AO1736+5,$AP1736+20))),IF(INDIRECT(ADDRESS(($AN1736-1)*3+$AO1736+5,$AP1736+20))="",0,IF(COUNTIF(INDIRECT(ADDRESS(($AN1736-1)*36+($AO1736-1)*12+6,COLUMN())):INDIRECT(ADDRESS(($AN1736-1)*36+($AO1736-1)*12+$AP1736+4,COLUMN())),INDIRECT(ADDRESS(($AN1736-1)*3+$AO1736+5,$AP1736+20)))&gt;=1,0,INDIRECT(ADDRESS(($AN1736-1)*3+$AO1736+5,$AP1736+20)))))</f>
        <v>0</v>
      </c>
      <c r="AT1736" s="468">
        <f ca="1">COUNTIF(INDIRECT("U"&amp;(ROW()+12*(($AN1736-1)*3+$AO1736)-ROW())/12+5):INDIRECT("AF"&amp;(ROW()+12*(($AN1736-1)*3+$AO1736)-ROW())/12+5),AS1736)</f>
        <v>0</v>
      </c>
      <c r="AU1736" s="468">
        <f ca="1">IF(AND(AQ1736+AS1736&gt;0,AR1736+AT1736&gt;0),COUNTIF(AU$6:AU1735,"&gt;0")+1,0)</f>
        <v>0</v>
      </c>
    </row>
    <row r="1737" spans="40:47" x14ac:dyDescent="0.15">
      <c r="AN1737" s="468">
        <v>49</v>
      </c>
      <c r="AO1737" s="468">
        <v>1</v>
      </c>
      <c r="AP1737" s="468">
        <v>4</v>
      </c>
      <c r="AQ1737" s="476">
        <f ca="1">IF($AP1737=1,IF(INDIRECT(ADDRESS(($AN1737-1)*3+$AO1737+5,$AP1737+7))="",0,INDIRECT(ADDRESS(($AN1737-1)*3+$AO1737+5,$AP1737+7))),IF(INDIRECT(ADDRESS(($AN1737-1)*3+$AO1737+5,$AP1737+7))="",0,IF(COUNTIF(INDIRECT(ADDRESS(($AN1737-1)*36+($AO1737-1)*12+6,COLUMN())):INDIRECT(ADDRESS(($AN1737-1)*36+($AO1737-1)*12+$AP1737+4,COLUMN())),INDIRECT(ADDRESS(($AN1737-1)*3+$AO1737+5,$AP1737+7)))&gt;=1,0,INDIRECT(ADDRESS(($AN1737-1)*3+$AO1737+5,$AP1737+7)))))</f>
        <v>0</v>
      </c>
      <c r="AR1737" s="468">
        <f ca="1">COUNTIF(INDIRECT("H"&amp;(ROW()+12*(($AN1737-1)*3+$AO1737)-ROW())/12+5):INDIRECT("S"&amp;(ROW()+12*(($AN1737-1)*3+$AO1737)-ROW())/12+5),AQ1737)</f>
        <v>0</v>
      </c>
      <c r="AS1737" s="476">
        <f ca="1">IF($AP1737=1,IF(INDIRECT(ADDRESS(($AN1737-1)*3+$AO1737+5,$AP1737+20))="",0,INDIRECT(ADDRESS(($AN1737-1)*3+$AO1737+5,$AP1737+20))),IF(INDIRECT(ADDRESS(($AN1737-1)*3+$AO1737+5,$AP1737+20))="",0,IF(COUNTIF(INDIRECT(ADDRESS(($AN1737-1)*36+($AO1737-1)*12+6,COLUMN())):INDIRECT(ADDRESS(($AN1737-1)*36+($AO1737-1)*12+$AP1737+4,COLUMN())),INDIRECT(ADDRESS(($AN1737-1)*3+$AO1737+5,$AP1737+20)))&gt;=1,0,INDIRECT(ADDRESS(($AN1737-1)*3+$AO1737+5,$AP1737+20)))))</f>
        <v>0</v>
      </c>
      <c r="AT1737" s="468">
        <f ca="1">COUNTIF(INDIRECT("U"&amp;(ROW()+12*(($AN1737-1)*3+$AO1737)-ROW())/12+5):INDIRECT("AF"&amp;(ROW()+12*(($AN1737-1)*3+$AO1737)-ROW())/12+5),AS1737)</f>
        <v>0</v>
      </c>
      <c r="AU1737" s="468">
        <f ca="1">IF(AND(AQ1737+AS1737&gt;0,AR1737+AT1737&gt;0),COUNTIF(AU$6:AU1736,"&gt;0")+1,0)</f>
        <v>0</v>
      </c>
    </row>
    <row r="1738" spans="40:47" x14ac:dyDescent="0.15">
      <c r="AN1738" s="468">
        <v>49</v>
      </c>
      <c r="AO1738" s="468">
        <v>1</v>
      </c>
      <c r="AP1738" s="468">
        <v>5</v>
      </c>
      <c r="AQ1738" s="476">
        <f ca="1">IF($AP1738=1,IF(INDIRECT(ADDRESS(($AN1738-1)*3+$AO1738+5,$AP1738+7))="",0,INDIRECT(ADDRESS(($AN1738-1)*3+$AO1738+5,$AP1738+7))),IF(INDIRECT(ADDRESS(($AN1738-1)*3+$AO1738+5,$AP1738+7))="",0,IF(COUNTIF(INDIRECT(ADDRESS(($AN1738-1)*36+($AO1738-1)*12+6,COLUMN())):INDIRECT(ADDRESS(($AN1738-1)*36+($AO1738-1)*12+$AP1738+4,COLUMN())),INDIRECT(ADDRESS(($AN1738-1)*3+$AO1738+5,$AP1738+7)))&gt;=1,0,INDIRECT(ADDRESS(($AN1738-1)*3+$AO1738+5,$AP1738+7)))))</f>
        <v>0</v>
      </c>
      <c r="AR1738" s="468">
        <f ca="1">COUNTIF(INDIRECT("H"&amp;(ROW()+12*(($AN1738-1)*3+$AO1738)-ROW())/12+5):INDIRECT("S"&amp;(ROW()+12*(($AN1738-1)*3+$AO1738)-ROW())/12+5),AQ1738)</f>
        <v>0</v>
      </c>
      <c r="AS1738" s="476">
        <f ca="1">IF($AP1738=1,IF(INDIRECT(ADDRESS(($AN1738-1)*3+$AO1738+5,$AP1738+20))="",0,INDIRECT(ADDRESS(($AN1738-1)*3+$AO1738+5,$AP1738+20))),IF(INDIRECT(ADDRESS(($AN1738-1)*3+$AO1738+5,$AP1738+20))="",0,IF(COUNTIF(INDIRECT(ADDRESS(($AN1738-1)*36+($AO1738-1)*12+6,COLUMN())):INDIRECT(ADDRESS(($AN1738-1)*36+($AO1738-1)*12+$AP1738+4,COLUMN())),INDIRECT(ADDRESS(($AN1738-1)*3+$AO1738+5,$AP1738+20)))&gt;=1,0,INDIRECT(ADDRESS(($AN1738-1)*3+$AO1738+5,$AP1738+20)))))</f>
        <v>0</v>
      </c>
      <c r="AT1738" s="468">
        <f ca="1">COUNTIF(INDIRECT("U"&amp;(ROW()+12*(($AN1738-1)*3+$AO1738)-ROW())/12+5):INDIRECT("AF"&amp;(ROW()+12*(($AN1738-1)*3+$AO1738)-ROW())/12+5),AS1738)</f>
        <v>0</v>
      </c>
      <c r="AU1738" s="468">
        <f ca="1">IF(AND(AQ1738+AS1738&gt;0,AR1738+AT1738&gt;0),COUNTIF(AU$6:AU1737,"&gt;0")+1,0)</f>
        <v>0</v>
      </c>
    </row>
    <row r="1739" spans="40:47" x14ac:dyDescent="0.15">
      <c r="AN1739" s="468">
        <v>49</v>
      </c>
      <c r="AO1739" s="468">
        <v>1</v>
      </c>
      <c r="AP1739" s="468">
        <v>6</v>
      </c>
      <c r="AQ1739" s="476">
        <f ca="1">IF($AP1739=1,IF(INDIRECT(ADDRESS(($AN1739-1)*3+$AO1739+5,$AP1739+7))="",0,INDIRECT(ADDRESS(($AN1739-1)*3+$AO1739+5,$AP1739+7))),IF(INDIRECT(ADDRESS(($AN1739-1)*3+$AO1739+5,$AP1739+7))="",0,IF(COUNTIF(INDIRECT(ADDRESS(($AN1739-1)*36+($AO1739-1)*12+6,COLUMN())):INDIRECT(ADDRESS(($AN1739-1)*36+($AO1739-1)*12+$AP1739+4,COLUMN())),INDIRECT(ADDRESS(($AN1739-1)*3+$AO1739+5,$AP1739+7)))&gt;=1,0,INDIRECT(ADDRESS(($AN1739-1)*3+$AO1739+5,$AP1739+7)))))</f>
        <v>0</v>
      </c>
      <c r="AR1739" s="468">
        <f ca="1">COUNTIF(INDIRECT("H"&amp;(ROW()+12*(($AN1739-1)*3+$AO1739)-ROW())/12+5):INDIRECT("S"&amp;(ROW()+12*(($AN1739-1)*3+$AO1739)-ROW())/12+5),AQ1739)</f>
        <v>0</v>
      </c>
      <c r="AS1739" s="476">
        <f ca="1">IF($AP1739=1,IF(INDIRECT(ADDRESS(($AN1739-1)*3+$AO1739+5,$AP1739+20))="",0,INDIRECT(ADDRESS(($AN1739-1)*3+$AO1739+5,$AP1739+20))),IF(INDIRECT(ADDRESS(($AN1739-1)*3+$AO1739+5,$AP1739+20))="",0,IF(COUNTIF(INDIRECT(ADDRESS(($AN1739-1)*36+($AO1739-1)*12+6,COLUMN())):INDIRECT(ADDRESS(($AN1739-1)*36+($AO1739-1)*12+$AP1739+4,COLUMN())),INDIRECT(ADDRESS(($AN1739-1)*3+$AO1739+5,$AP1739+20)))&gt;=1,0,INDIRECT(ADDRESS(($AN1739-1)*3+$AO1739+5,$AP1739+20)))))</f>
        <v>0</v>
      </c>
      <c r="AT1739" s="468">
        <f ca="1">COUNTIF(INDIRECT("U"&amp;(ROW()+12*(($AN1739-1)*3+$AO1739)-ROW())/12+5):INDIRECT("AF"&amp;(ROW()+12*(($AN1739-1)*3+$AO1739)-ROW())/12+5),AS1739)</f>
        <v>0</v>
      </c>
      <c r="AU1739" s="468">
        <f ca="1">IF(AND(AQ1739+AS1739&gt;0,AR1739+AT1739&gt;0),COUNTIF(AU$6:AU1738,"&gt;0")+1,0)</f>
        <v>0</v>
      </c>
    </row>
    <row r="1740" spans="40:47" x14ac:dyDescent="0.15">
      <c r="AN1740" s="468">
        <v>49</v>
      </c>
      <c r="AO1740" s="468">
        <v>1</v>
      </c>
      <c r="AP1740" s="468">
        <v>7</v>
      </c>
      <c r="AQ1740" s="476">
        <f ca="1">IF($AP1740=1,IF(INDIRECT(ADDRESS(($AN1740-1)*3+$AO1740+5,$AP1740+7))="",0,INDIRECT(ADDRESS(($AN1740-1)*3+$AO1740+5,$AP1740+7))),IF(INDIRECT(ADDRESS(($AN1740-1)*3+$AO1740+5,$AP1740+7))="",0,IF(COUNTIF(INDIRECT(ADDRESS(($AN1740-1)*36+($AO1740-1)*12+6,COLUMN())):INDIRECT(ADDRESS(($AN1740-1)*36+($AO1740-1)*12+$AP1740+4,COLUMN())),INDIRECT(ADDRESS(($AN1740-1)*3+$AO1740+5,$AP1740+7)))&gt;=1,0,INDIRECT(ADDRESS(($AN1740-1)*3+$AO1740+5,$AP1740+7)))))</f>
        <v>0</v>
      </c>
      <c r="AR1740" s="468">
        <f ca="1">COUNTIF(INDIRECT("H"&amp;(ROW()+12*(($AN1740-1)*3+$AO1740)-ROW())/12+5):INDIRECT("S"&amp;(ROW()+12*(($AN1740-1)*3+$AO1740)-ROW())/12+5),AQ1740)</f>
        <v>0</v>
      </c>
      <c r="AS1740" s="476">
        <f ca="1">IF($AP1740=1,IF(INDIRECT(ADDRESS(($AN1740-1)*3+$AO1740+5,$AP1740+20))="",0,INDIRECT(ADDRESS(($AN1740-1)*3+$AO1740+5,$AP1740+20))),IF(INDIRECT(ADDRESS(($AN1740-1)*3+$AO1740+5,$AP1740+20))="",0,IF(COUNTIF(INDIRECT(ADDRESS(($AN1740-1)*36+($AO1740-1)*12+6,COLUMN())):INDIRECT(ADDRESS(($AN1740-1)*36+($AO1740-1)*12+$AP1740+4,COLUMN())),INDIRECT(ADDRESS(($AN1740-1)*3+$AO1740+5,$AP1740+20)))&gt;=1,0,INDIRECT(ADDRESS(($AN1740-1)*3+$AO1740+5,$AP1740+20)))))</f>
        <v>0</v>
      </c>
      <c r="AT1740" s="468">
        <f ca="1">COUNTIF(INDIRECT("U"&amp;(ROW()+12*(($AN1740-1)*3+$AO1740)-ROW())/12+5):INDIRECT("AF"&amp;(ROW()+12*(($AN1740-1)*3+$AO1740)-ROW())/12+5),AS1740)</f>
        <v>0</v>
      </c>
      <c r="AU1740" s="468">
        <f ca="1">IF(AND(AQ1740+AS1740&gt;0,AR1740+AT1740&gt;0),COUNTIF(AU$6:AU1739,"&gt;0")+1,0)</f>
        <v>0</v>
      </c>
    </row>
    <row r="1741" spans="40:47" x14ac:dyDescent="0.15">
      <c r="AN1741" s="468">
        <v>49</v>
      </c>
      <c r="AO1741" s="468">
        <v>1</v>
      </c>
      <c r="AP1741" s="468">
        <v>8</v>
      </c>
      <c r="AQ1741" s="476">
        <f ca="1">IF($AP1741=1,IF(INDIRECT(ADDRESS(($AN1741-1)*3+$AO1741+5,$AP1741+7))="",0,INDIRECT(ADDRESS(($AN1741-1)*3+$AO1741+5,$AP1741+7))),IF(INDIRECT(ADDRESS(($AN1741-1)*3+$AO1741+5,$AP1741+7))="",0,IF(COUNTIF(INDIRECT(ADDRESS(($AN1741-1)*36+($AO1741-1)*12+6,COLUMN())):INDIRECT(ADDRESS(($AN1741-1)*36+($AO1741-1)*12+$AP1741+4,COLUMN())),INDIRECT(ADDRESS(($AN1741-1)*3+$AO1741+5,$AP1741+7)))&gt;=1,0,INDIRECT(ADDRESS(($AN1741-1)*3+$AO1741+5,$AP1741+7)))))</f>
        <v>0</v>
      </c>
      <c r="AR1741" s="468">
        <f ca="1">COUNTIF(INDIRECT("H"&amp;(ROW()+12*(($AN1741-1)*3+$AO1741)-ROW())/12+5):INDIRECT("S"&amp;(ROW()+12*(($AN1741-1)*3+$AO1741)-ROW())/12+5),AQ1741)</f>
        <v>0</v>
      </c>
      <c r="AS1741" s="476">
        <f ca="1">IF($AP1741=1,IF(INDIRECT(ADDRESS(($AN1741-1)*3+$AO1741+5,$AP1741+20))="",0,INDIRECT(ADDRESS(($AN1741-1)*3+$AO1741+5,$AP1741+20))),IF(INDIRECT(ADDRESS(($AN1741-1)*3+$AO1741+5,$AP1741+20))="",0,IF(COUNTIF(INDIRECT(ADDRESS(($AN1741-1)*36+($AO1741-1)*12+6,COLUMN())):INDIRECT(ADDRESS(($AN1741-1)*36+($AO1741-1)*12+$AP1741+4,COLUMN())),INDIRECT(ADDRESS(($AN1741-1)*3+$AO1741+5,$AP1741+20)))&gt;=1,0,INDIRECT(ADDRESS(($AN1741-1)*3+$AO1741+5,$AP1741+20)))))</f>
        <v>0</v>
      </c>
      <c r="AT1741" s="468">
        <f ca="1">COUNTIF(INDIRECT("U"&amp;(ROW()+12*(($AN1741-1)*3+$AO1741)-ROW())/12+5):INDIRECT("AF"&amp;(ROW()+12*(($AN1741-1)*3+$AO1741)-ROW())/12+5),AS1741)</f>
        <v>0</v>
      </c>
      <c r="AU1741" s="468">
        <f ca="1">IF(AND(AQ1741+AS1741&gt;0,AR1741+AT1741&gt;0),COUNTIF(AU$6:AU1740,"&gt;0")+1,0)</f>
        <v>0</v>
      </c>
    </row>
    <row r="1742" spans="40:47" x14ac:dyDescent="0.15">
      <c r="AN1742" s="468">
        <v>49</v>
      </c>
      <c r="AO1742" s="468">
        <v>1</v>
      </c>
      <c r="AP1742" s="468">
        <v>9</v>
      </c>
      <c r="AQ1742" s="476">
        <f ca="1">IF($AP1742=1,IF(INDIRECT(ADDRESS(($AN1742-1)*3+$AO1742+5,$AP1742+7))="",0,INDIRECT(ADDRESS(($AN1742-1)*3+$AO1742+5,$AP1742+7))),IF(INDIRECT(ADDRESS(($AN1742-1)*3+$AO1742+5,$AP1742+7))="",0,IF(COUNTIF(INDIRECT(ADDRESS(($AN1742-1)*36+($AO1742-1)*12+6,COLUMN())):INDIRECT(ADDRESS(($AN1742-1)*36+($AO1742-1)*12+$AP1742+4,COLUMN())),INDIRECT(ADDRESS(($AN1742-1)*3+$AO1742+5,$AP1742+7)))&gt;=1,0,INDIRECT(ADDRESS(($AN1742-1)*3+$AO1742+5,$AP1742+7)))))</f>
        <v>0</v>
      </c>
      <c r="AR1742" s="468">
        <f ca="1">COUNTIF(INDIRECT("H"&amp;(ROW()+12*(($AN1742-1)*3+$AO1742)-ROW())/12+5):INDIRECT("S"&amp;(ROW()+12*(($AN1742-1)*3+$AO1742)-ROW())/12+5),AQ1742)</f>
        <v>0</v>
      </c>
      <c r="AS1742" s="476">
        <f ca="1">IF($AP1742=1,IF(INDIRECT(ADDRESS(($AN1742-1)*3+$AO1742+5,$AP1742+20))="",0,INDIRECT(ADDRESS(($AN1742-1)*3+$AO1742+5,$AP1742+20))),IF(INDIRECT(ADDRESS(($AN1742-1)*3+$AO1742+5,$AP1742+20))="",0,IF(COUNTIF(INDIRECT(ADDRESS(($AN1742-1)*36+($AO1742-1)*12+6,COLUMN())):INDIRECT(ADDRESS(($AN1742-1)*36+($AO1742-1)*12+$AP1742+4,COLUMN())),INDIRECT(ADDRESS(($AN1742-1)*3+$AO1742+5,$AP1742+20)))&gt;=1,0,INDIRECT(ADDRESS(($AN1742-1)*3+$AO1742+5,$AP1742+20)))))</f>
        <v>0</v>
      </c>
      <c r="AT1742" s="468">
        <f ca="1">COUNTIF(INDIRECT("U"&amp;(ROW()+12*(($AN1742-1)*3+$AO1742)-ROW())/12+5):INDIRECT("AF"&amp;(ROW()+12*(($AN1742-1)*3+$AO1742)-ROW())/12+5),AS1742)</f>
        <v>0</v>
      </c>
      <c r="AU1742" s="468">
        <f ca="1">IF(AND(AQ1742+AS1742&gt;0,AR1742+AT1742&gt;0),COUNTIF(AU$6:AU1741,"&gt;0")+1,0)</f>
        <v>0</v>
      </c>
    </row>
    <row r="1743" spans="40:47" x14ac:dyDescent="0.15">
      <c r="AN1743" s="468">
        <v>49</v>
      </c>
      <c r="AO1743" s="468">
        <v>1</v>
      </c>
      <c r="AP1743" s="468">
        <v>10</v>
      </c>
      <c r="AQ1743" s="476">
        <f ca="1">IF($AP1743=1,IF(INDIRECT(ADDRESS(($AN1743-1)*3+$AO1743+5,$AP1743+7))="",0,INDIRECT(ADDRESS(($AN1743-1)*3+$AO1743+5,$AP1743+7))),IF(INDIRECT(ADDRESS(($AN1743-1)*3+$AO1743+5,$AP1743+7))="",0,IF(COUNTIF(INDIRECT(ADDRESS(($AN1743-1)*36+($AO1743-1)*12+6,COLUMN())):INDIRECT(ADDRESS(($AN1743-1)*36+($AO1743-1)*12+$AP1743+4,COLUMN())),INDIRECT(ADDRESS(($AN1743-1)*3+$AO1743+5,$AP1743+7)))&gt;=1,0,INDIRECT(ADDRESS(($AN1743-1)*3+$AO1743+5,$AP1743+7)))))</f>
        <v>0</v>
      </c>
      <c r="AR1743" s="468">
        <f ca="1">COUNTIF(INDIRECT("H"&amp;(ROW()+12*(($AN1743-1)*3+$AO1743)-ROW())/12+5):INDIRECT("S"&amp;(ROW()+12*(($AN1743-1)*3+$AO1743)-ROW())/12+5),AQ1743)</f>
        <v>0</v>
      </c>
      <c r="AS1743" s="476">
        <f ca="1">IF($AP1743=1,IF(INDIRECT(ADDRESS(($AN1743-1)*3+$AO1743+5,$AP1743+20))="",0,INDIRECT(ADDRESS(($AN1743-1)*3+$AO1743+5,$AP1743+20))),IF(INDIRECT(ADDRESS(($AN1743-1)*3+$AO1743+5,$AP1743+20))="",0,IF(COUNTIF(INDIRECT(ADDRESS(($AN1743-1)*36+($AO1743-1)*12+6,COLUMN())):INDIRECT(ADDRESS(($AN1743-1)*36+($AO1743-1)*12+$AP1743+4,COLUMN())),INDIRECT(ADDRESS(($AN1743-1)*3+$AO1743+5,$AP1743+20)))&gt;=1,0,INDIRECT(ADDRESS(($AN1743-1)*3+$AO1743+5,$AP1743+20)))))</f>
        <v>0</v>
      </c>
      <c r="AT1743" s="468">
        <f ca="1">COUNTIF(INDIRECT("U"&amp;(ROW()+12*(($AN1743-1)*3+$AO1743)-ROW())/12+5):INDIRECT("AF"&amp;(ROW()+12*(($AN1743-1)*3+$AO1743)-ROW())/12+5),AS1743)</f>
        <v>0</v>
      </c>
      <c r="AU1743" s="468">
        <f ca="1">IF(AND(AQ1743+AS1743&gt;0,AR1743+AT1743&gt;0),COUNTIF(AU$6:AU1742,"&gt;0")+1,0)</f>
        <v>0</v>
      </c>
    </row>
    <row r="1744" spans="40:47" x14ac:dyDescent="0.15">
      <c r="AN1744" s="468">
        <v>49</v>
      </c>
      <c r="AO1744" s="468">
        <v>1</v>
      </c>
      <c r="AP1744" s="468">
        <v>11</v>
      </c>
      <c r="AQ1744" s="476">
        <f ca="1">IF($AP1744=1,IF(INDIRECT(ADDRESS(($AN1744-1)*3+$AO1744+5,$AP1744+7))="",0,INDIRECT(ADDRESS(($AN1744-1)*3+$AO1744+5,$AP1744+7))),IF(INDIRECT(ADDRESS(($AN1744-1)*3+$AO1744+5,$AP1744+7))="",0,IF(COUNTIF(INDIRECT(ADDRESS(($AN1744-1)*36+($AO1744-1)*12+6,COLUMN())):INDIRECT(ADDRESS(($AN1744-1)*36+($AO1744-1)*12+$AP1744+4,COLUMN())),INDIRECT(ADDRESS(($AN1744-1)*3+$AO1744+5,$AP1744+7)))&gt;=1,0,INDIRECT(ADDRESS(($AN1744-1)*3+$AO1744+5,$AP1744+7)))))</f>
        <v>0</v>
      </c>
      <c r="AR1744" s="468">
        <f ca="1">COUNTIF(INDIRECT("H"&amp;(ROW()+12*(($AN1744-1)*3+$AO1744)-ROW())/12+5):INDIRECT("S"&amp;(ROW()+12*(($AN1744-1)*3+$AO1744)-ROW())/12+5),AQ1744)</f>
        <v>0</v>
      </c>
      <c r="AS1744" s="476">
        <f ca="1">IF($AP1744=1,IF(INDIRECT(ADDRESS(($AN1744-1)*3+$AO1744+5,$AP1744+20))="",0,INDIRECT(ADDRESS(($AN1744-1)*3+$AO1744+5,$AP1744+20))),IF(INDIRECT(ADDRESS(($AN1744-1)*3+$AO1744+5,$AP1744+20))="",0,IF(COUNTIF(INDIRECT(ADDRESS(($AN1744-1)*36+($AO1744-1)*12+6,COLUMN())):INDIRECT(ADDRESS(($AN1744-1)*36+($AO1744-1)*12+$AP1744+4,COLUMN())),INDIRECT(ADDRESS(($AN1744-1)*3+$AO1744+5,$AP1744+20)))&gt;=1,0,INDIRECT(ADDRESS(($AN1744-1)*3+$AO1744+5,$AP1744+20)))))</f>
        <v>0</v>
      </c>
      <c r="AT1744" s="468">
        <f ca="1">COUNTIF(INDIRECT("U"&amp;(ROW()+12*(($AN1744-1)*3+$AO1744)-ROW())/12+5):INDIRECT("AF"&amp;(ROW()+12*(($AN1744-1)*3+$AO1744)-ROW())/12+5),AS1744)</f>
        <v>0</v>
      </c>
      <c r="AU1744" s="468">
        <f ca="1">IF(AND(AQ1744+AS1744&gt;0,AR1744+AT1744&gt;0),COUNTIF(AU$6:AU1743,"&gt;0")+1,0)</f>
        <v>0</v>
      </c>
    </row>
    <row r="1745" spans="40:47" x14ac:dyDescent="0.15">
      <c r="AN1745" s="468">
        <v>49</v>
      </c>
      <c r="AO1745" s="468">
        <v>1</v>
      </c>
      <c r="AP1745" s="468">
        <v>12</v>
      </c>
      <c r="AQ1745" s="476">
        <f ca="1">IF($AP1745=1,IF(INDIRECT(ADDRESS(($AN1745-1)*3+$AO1745+5,$AP1745+7))="",0,INDIRECT(ADDRESS(($AN1745-1)*3+$AO1745+5,$AP1745+7))),IF(INDIRECT(ADDRESS(($AN1745-1)*3+$AO1745+5,$AP1745+7))="",0,IF(COUNTIF(INDIRECT(ADDRESS(($AN1745-1)*36+($AO1745-1)*12+6,COLUMN())):INDIRECT(ADDRESS(($AN1745-1)*36+($AO1745-1)*12+$AP1745+4,COLUMN())),INDIRECT(ADDRESS(($AN1745-1)*3+$AO1745+5,$AP1745+7)))&gt;=1,0,INDIRECT(ADDRESS(($AN1745-1)*3+$AO1745+5,$AP1745+7)))))</f>
        <v>0</v>
      </c>
      <c r="AR1745" s="468">
        <f ca="1">COUNTIF(INDIRECT("H"&amp;(ROW()+12*(($AN1745-1)*3+$AO1745)-ROW())/12+5):INDIRECT("S"&amp;(ROW()+12*(($AN1745-1)*3+$AO1745)-ROW())/12+5),AQ1745)</f>
        <v>0</v>
      </c>
      <c r="AS1745" s="476">
        <f ca="1">IF($AP1745=1,IF(INDIRECT(ADDRESS(($AN1745-1)*3+$AO1745+5,$AP1745+20))="",0,INDIRECT(ADDRESS(($AN1745-1)*3+$AO1745+5,$AP1745+20))),IF(INDIRECT(ADDRESS(($AN1745-1)*3+$AO1745+5,$AP1745+20))="",0,IF(COUNTIF(INDIRECT(ADDRESS(($AN1745-1)*36+($AO1745-1)*12+6,COLUMN())):INDIRECT(ADDRESS(($AN1745-1)*36+($AO1745-1)*12+$AP1745+4,COLUMN())),INDIRECT(ADDRESS(($AN1745-1)*3+$AO1745+5,$AP1745+20)))&gt;=1,0,INDIRECT(ADDRESS(($AN1745-1)*3+$AO1745+5,$AP1745+20)))))</f>
        <v>0</v>
      </c>
      <c r="AT1745" s="468">
        <f ca="1">COUNTIF(INDIRECT("U"&amp;(ROW()+12*(($AN1745-1)*3+$AO1745)-ROW())/12+5):INDIRECT("AF"&amp;(ROW()+12*(($AN1745-1)*3+$AO1745)-ROW())/12+5),AS1745)</f>
        <v>0</v>
      </c>
      <c r="AU1745" s="468">
        <f ca="1">IF(AND(AQ1745+AS1745&gt;0,AR1745+AT1745&gt;0),COUNTIF(AU$6:AU1744,"&gt;0")+1,0)</f>
        <v>0</v>
      </c>
    </row>
    <row r="1746" spans="40:47" x14ac:dyDescent="0.15">
      <c r="AN1746" s="468">
        <v>49</v>
      </c>
      <c r="AO1746" s="468">
        <v>2</v>
      </c>
      <c r="AP1746" s="468">
        <v>1</v>
      </c>
      <c r="AQ1746" s="476">
        <f ca="1">IF($AP1746=1,IF(INDIRECT(ADDRESS(($AN1746-1)*3+$AO1746+5,$AP1746+7))="",0,INDIRECT(ADDRESS(($AN1746-1)*3+$AO1746+5,$AP1746+7))),IF(INDIRECT(ADDRESS(($AN1746-1)*3+$AO1746+5,$AP1746+7))="",0,IF(COUNTIF(INDIRECT(ADDRESS(($AN1746-1)*36+($AO1746-1)*12+6,COLUMN())):INDIRECT(ADDRESS(($AN1746-1)*36+($AO1746-1)*12+$AP1746+4,COLUMN())),INDIRECT(ADDRESS(($AN1746-1)*3+$AO1746+5,$AP1746+7)))&gt;=1,0,INDIRECT(ADDRESS(($AN1746-1)*3+$AO1746+5,$AP1746+7)))))</f>
        <v>0</v>
      </c>
      <c r="AR1746" s="468">
        <f ca="1">COUNTIF(INDIRECT("H"&amp;(ROW()+12*(($AN1746-1)*3+$AO1746)-ROW())/12+5):INDIRECT("S"&amp;(ROW()+12*(($AN1746-1)*3+$AO1746)-ROW())/12+5),AQ1746)</f>
        <v>0</v>
      </c>
      <c r="AS1746" s="476">
        <f ca="1">IF($AP1746=1,IF(INDIRECT(ADDRESS(($AN1746-1)*3+$AO1746+5,$AP1746+20))="",0,INDIRECT(ADDRESS(($AN1746-1)*3+$AO1746+5,$AP1746+20))),IF(INDIRECT(ADDRESS(($AN1746-1)*3+$AO1746+5,$AP1746+20))="",0,IF(COUNTIF(INDIRECT(ADDRESS(($AN1746-1)*36+($AO1746-1)*12+6,COLUMN())):INDIRECT(ADDRESS(($AN1746-1)*36+($AO1746-1)*12+$AP1746+4,COLUMN())),INDIRECT(ADDRESS(($AN1746-1)*3+$AO1746+5,$AP1746+20)))&gt;=1,0,INDIRECT(ADDRESS(($AN1746-1)*3+$AO1746+5,$AP1746+20)))))</f>
        <v>0</v>
      </c>
      <c r="AT1746" s="468">
        <f ca="1">COUNTIF(INDIRECT("U"&amp;(ROW()+12*(($AN1746-1)*3+$AO1746)-ROW())/12+5):INDIRECT("AF"&amp;(ROW()+12*(($AN1746-1)*3+$AO1746)-ROW())/12+5),AS1746)</f>
        <v>0</v>
      </c>
      <c r="AU1746" s="468">
        <f ca="1">IF(AND(AQ1746+AS1746&gt;0,AR1746+AT1746&gt;0),COUNTIF(AU$6:AU1745,"&gt;0")+1,0)</f>
        <v>0</v>
      </c>
    </row>
    <row r="1747" spans="40:47" x14ac:dyDescent="0.15">
      <c r="AN1747" s="468">
        <v>49</v>
      </c>
      <c r="AO1747" s="468">
        <v>2</v>
      </c>
      <c r="AP1747" s="468">
        <v>2</v>
      </c>
      <c r="AQ1747" s="476">
        <f ca="1">IF($AP1747=1,IF(INDIRECT(ADDRESS(($AN1747-1)*3+$AO1747+5,$AP1747+7))="",0,INDIRECT(ADDRESS(($AN1747-1)*3+$AO1747+5,$AP1747+7))),IF(INDIRECT(ADDRESS(($AN1747-1)*3+$AO1747+5,$AP1747+7))="",0,IF(COUNTIF(INDIRECT(ADDRESS(($AN1747-1)*36+($AO1747-1)*12+6,COLUMN())):INDIRECT(ADDRESS(($AN1747-1)*36+($AO1747-1)*12+$AP1747+4,COLUMN())),INDIRECT(ADDRESS(($AN1747-1)*3+$AO1747+5,$AP1747+7)))&gt;=1,0,INDIRECT(ADDRESS(($AN1747-1)*3+$AO1747+5,$AP1747+7)))))</f>
        <v>0</v>
      </c>
      <c r="AR1747" s="468">
        <f ca="1">COUNTIF(INDIRECT("H"&amp;(ROW()+12*(($AN1747-1)*3+$AO1747)-ROW())/12+5):INDIRECT("S"&amp;(ROW()+12*(($AN1747-1)*3+$AO1747)-ROW())/12+5),AQ1747)</f>
        <v>0</v>
      </c>
      <c r="AS1747" s="476">
        <f ca="1">IF($AP1747=1,IF(INDIRECT(ADDRESS(($AN1747-1)*3+$AO1747+5,$AP1747+20))="",0,INDIRECT(ADDRESS(($AN1747-1)*3+$AO1747+5,$AP1747+20))),IF(INDIRECT(ADDRESS(($AN1747-1)*3+$AO1747+5,$AP1747+20))="",0,IF(COUNTIF(INDIRECT(ADDRESS(($AN1747-1)*36+($AO1747-1)*12+6,COLUMN())):INDIRECT(ADDRESS(($AN1747-1)*36+($AO1747-1)*12+$AP1747+4,COLUMN())),INDIRECT(ADDRESS(($AN1747-1)*3+$AO1747+5,$AP1747+20)))&gt;=1,0,INDIRECT(ADDRESS(($AN1747-1)*3+$AO1747+5,$AP1747+20)))))</f>
        <v>0</v>
      </c>
      <c r="AT1747" s="468">
        <f ca="1">COUNTIF(INDIRECT("U"&amp;(ROW()+12*(($AN1747-1)*3+$AO1747)-ROW())/12+5):INDIRECT("AF"&amp;(ROW()+12*(($AN1747-1)*3+$AO1747)-ROW())/12+5),AS1747)</f>
        <v>0</v>
      </c>
      <c r="AU1747" s="468">
        <f ca="1">IF(AND(AQ1747+AS1747&gt;0,AR1747+AT1747&gt;0),COUNTIF(AU$6:AU1746,"&gt;0")+1,0)</f>
        <v>0</v>
      </c>
    </row>
    <row r="1748" spans="40:47" x14ac:dyDescent="0.15">
      <c r="AN1748" s="468">
        <v>49</v>
      </c>
      <c r="AO1748" s="468">
        <v>2</v>
      </c>
      <c r="AP1748" s="468">
        <v>3</v>
      </c>
      <c r="AQ1748" s="476">
        <f ca="1">IF($AP1748=1,IF(INDIRECT(ADDRESS(($AN1748-1)*3+$AO1748+5,$AP1748+7))="",0,INDIRECT(ADDRESS(($AN1748-1)*3+$AO1748+5,$AP1748+7))),IF(INDIRECT(ADDRESS(($AN1748-1)*3+$AO1748+5,$AP1748+7))="",0,IF(COUNTIF(INDIRECT(ADDRESS(($AN1748-1)*36+($AO1748-1)*12+6,COLUMN())):INDIRECT(ADDRESS(($AN1748-1)*36+($AO1748-1)*12+$AP1748+4,COLUMN())),INDIRECT(ADDRESS(($AN1748-1)*3+$AO1748+5,$AP1748+7)))&gt;=1,0,INDIRECT(ADDRESS(($AN1748-1)*3+$AO1748+5,$AP1748+7)))))</f>
        <v>0</v>
      </c>
      <c r="AR1748" s="468">
        <f ca="1">COUNTIF(INDIRECT("H"&amp;(ROW()+12*(($AN1748-1)*3+$AO1748)-ROW())/12+5):INDIRECT("S"&amp;(ROW()+12*(($AN1748-1)*3+$AO1748)-ROW())/12+5),AQ1748)</f>
        <v>0</v>
      </c>
      <c r="AS1748" s="476">
        <f ca="1">IF($AP1748=1,IF(INDIRECT(ADDRESS(($AN1748-1)*3+$AO1748+5,$AP1748+20))="",0,INDIRECT(ADDRESS(($AN1748-1)*3+$AO1748+5,$AP1748+20))),IF(INDIRECT(ADDRESS(($AN1748-1)*3+$AO1748+5,$AP1748+20))="",0,IF(COUNTIF(INDIRECT(ADDRESS(($AN1748-1)*36+($AO1748-1)*12+6,COLUMN())):INDIRECT(ADDRESS(($AN1748-1)*36+($AO1748-1)*12+$AP1748+4,COLUMN())),INDIRECT(ADDRESS(($AN1748-1)*3+$AO1748+5,$AP1748+20)))&gt;=1,0,INDIRECT(ADDRESS(($AN1748-1)*3+$AO1748+5,$AP1748+20)))))</f>
        <v>0</v>
      </c>
      <c r="AT1748" s="468">
        <f ca="1">COUNTIF(INDIRECT("U"&amp;(ROW()+12*(($AN1748-1)*3+$AO1748)-ROW())/12+5):INDIRECT("AF"&amp;(ROW()+12*(($AN1748-1)*3+$AO1748)-ROW())/12+5),AS1748)</f>
        <v>0</v>
      </c>
      <c r="AU1748" s="468">
        <f ca="1">IF(AND(AQ1748+AS1748&gt;0,AR1748+AT1748&gt;0),COUNTIF(AU$6:AU1747,"&gt;0")+1,0)</f>
        <v>0</v>
      </c>
    </row>
    <row r="1749" spans="40:47" x14ac:dyDescent="0.15">
      <c r="AN1749" s="468">
        <v>49</v>
      </c>
      <c r="AO1749" s="468">
        <v>2</v>
      </c>
      <c r="AP1749" s="468">
        <v>4</v>
      </c>
      <c r="AQ1749" s="476">
        <f ca="1">IF($AP1749=1,IF(INDIRECT(ADDRESS(($AN1749-1)*3+$AO1749+5,$AP1749+7))="",0,INDIRECT(ADDRESS(($AN1749-1)*3+$AO1749+5,$AP1749+7))),IF(INDIRECT(ADDRESS(($AN1749-1)*3+$AO1749+5,$AP1749+7))="",0,IF(COUNTIF(INDIRECT(ADDRESS(($AN1749-1)*36+($AO1749-1)*12+6,COLUMN())):INDIRECT(ADDRESS(($AN1749-1)*36+($AO1749-1)*12+$AP1749+4,COLUMN())),INDIRECT(ADDRESS(($AN1749-1)*3+$AO1749+5,$AP1749+7)))&gt;=1,0,INDIRECT(ADDRESS(($AN1749-1)*3+$AO1749+5,$AP1749+7)))))</f>
        <v>0</v>
      </c>
      <c r="AR1749" s="468">
        <f ca="1">COUNTIF(INDIRECT("H"&amp;(ROW()+12*(($AN1749-1)*3+$AO1749)-ROW())/12+5):INDIRECT("S"&amp;(ROW()+12*(($AN1749-1)*3+$AO1749)-ROW())/12+5),AQ1749)</f>
        <v>0</v>
      </c>
      <c r="AS1749" s="476">
        <f ca="1">IF($AP1749=1,IF(INDIRECT(ADDRESS(($AN1749-1)*3+$AO1749+5,$AP1749+20))="",0,INDIRECT(ADDRESS(($AN1749-1)*3+$AO1749+5,$AP1749+20))),IF(INDIRECT(ADDRESS(($AN1749-1)*3+$AO1749+5,$AP1749+20))="",0,IF(COUNTIF(INDIRECT(ADDRESS(($AN1749-1)*36+($AO1749-1)*12+6,COLUMN())):INDIRECT(ADDRESS(($AN1749-1)*36+($AO1749-1)*12+$AP1749+4,COLUMN())),INDIRECT(ADDRESS(($AN1749-1)*3+$AO1749+5,$AP1749+20)))&gt;=1,0,INDIRECT(ADDRESS(($AN1749-1)*3+$AO1749+5,$AP1749+20)))))</f>
        <v>0</v>
      </c>
      <c r="AT1749" s="468">
        <f ca="1">COUNTIF(INDIRECT("U"&amp;(ROW()+12*(($AN1749-1)*3+$AO1749)-ROW())/12+5):INDIRECT("AF"&amp;(ROW()+12*(($AN1749-1)*3+$AO1749)-ROW())/12+5),AS1749)</f>
        <v>0</v>
      </c>
      <c r="AU1749" s="468">
        <f ca="1">IF(AND(AQ1749+AS1749&gt;0,AR1749+AT1749&gt;0),COUNTIF(AU$6:AU1748,"&gt;0")+1,0)</f>
        <v>0</v>
      </c>
    </row>
    <row r="1750" spans="40:47" x14ac:dyDescent="0.15">
      <c r="AN1750" s="468">
        <v>49</v>
      </c>
      <c r="AO1750" s="468">
        <v>2</v>
      </c>
      <c r="AP1750" s="468">
        <v>5</v>
      </c>
      <c r="AQ1750" s="476">
        <f ca="1">IF($AP1750=1,IF(INDIRECT(ADDRESS(($AN1750-1)*3+$AO1750+5,$AP1750+7))="",0,INDIRECT(ADDRESS(($AN1750-1)*3+$AO1750+5,$AP1750+7))),IF(INDIRECT(ADDRESS(($AN1750-1)*3+$AO1750+5,$AP1750+7))="",0,IF(COUNTIF(INDIRECT(ADDRESS(($AN1750-1)*36+($AO1750-1)*12+6,COLUMN())):INDIRECT(ADDRESS(($AN1750-1)*36+($AO1750-1)*12+$AP1750+4,COLUMN())),INDIRECT(ADDRESS(($AN1750-1)*3+$AO1750+5,$AP1750+7)))&gt;=1,0,INDIRECT(ADDRESS(($AN1750-1)*3+$AO1750+5,$AP1750+7)))))</f>
        <v>0</v>
      </c>
      <c r="AR1750" s="468">
        <f ca="1">COUNTIF(INDIRECT("H"&amp;(ROW()+12*(($AN1750-1)*3+$AO1750)-ROW())/12+5):INDIRECT("S"&amp;(ROW()+12*(($AN1750-1)*3+$AO1750)-ROW())/12+5),AQ1750)</f>
        <v>0</v>
      </c>
      <c r="AS1750" s="476">
        <f ca="1">IF($AP1750=1,IF(INDIRECT(ADDRESS(($AN1750-1)*3+$AO1750+5,$AP1750+20))="",0,INDIRECT(ADDRESS(($AN1750-1)*3+$AO1750+5,$AP1750+20))),IF(INDIRECT(ADDRESS(($AN1750-1)*3+$AO1750+5,$AP1750+20))="",0,IF(COUNTIF(INDIRECT(ADDRESS(($AN1750-1)*36+($AO1750-1)*12+6,COLUMN())):INDIRECT(ADDRESS(($AN1750-1)*36+($AO1750-1)*12+$AP1750+4,COLUMN())),INDIRECT(ADDRESS(($AN1750-1)*3+$AO1750+5,$AP1750+20)))&gt;=1,0,INDIRECT(ADDRESS(($AN1750-1)*3+$AO1750+5,$AP1750+20)))))</f>
        <v>0</v>
      </c>
      <c r="AT1750" s="468">
        <f ca="1">COUNTIF(INDIRECT("U"&amp;(ROW()+12*(($AN1750-1)*3+$AO1750)-ROW())/12+5):INDIRECT("AF"&amp;(ROW()+12*(($AN1750-1)*3+$AO1750)-ROW())/12+5),AS1750)</f>
        <v>0</v>
      </c>
      <c r="AU1750" s="468">
        <f ca="1">IF(AND(AQ1750+AS1750&gt;0,AR1750+AT1750&gt;0),COUNTIF(AU$6:AU1749,"&gt;0")+1,0)</f>
        <v>0</v>
      </c>
    </row>
    <row r="1751" spans="40:47" x14ac:dyDescent="0.15">
      <c r="AN1751" s="468">
        <v>49</v>
      </c>
      <c r="AO1751" s="468">
        <v>2</v>
      </c>
      <c r="AP1751" s="468">
        <v>6</v>
      </c>
      <c r="AQ1751" s="476">
        <f ca="1">IF($AP1751=1,IF(INDIRECT(ADDRESS(($AN1751-1)*3+$AO1751+5,$AP1751+7))="",0,INDIRECT(ADDRESS(($AN1751-1)*3+$AO1751+5,$AP1751+7))),IF(INDIRECT(ADDRESS(($AN1751-1)*3+$AO1751+5,$AP1751+7))="",0,IF(COUNTIF(INDIRECT(ADDRESS(($AN1751-1)*36+($AO1751-1)*12+6,COLUMN())):INDIRECT(ADDRESS(($AN1751-1)*36+($AO1751-1)*12+$AP1751+4,COLUMN())),INDIRECT(ADDRESS(($AN1751-1)*3+$AO1751+5,$AP1751+7)))&gt;=1,0,INDIRECT(ADDRESS(($AN1751-1)*3+$AO1751+5,$AP1751+7)))))</f>
        <v>0</v>
      </c>
      <c r="AR1751" s="468">
        <f ca="1">COUNTIF(INDIRECT("H"&amp;(ROW()+12*(($AN1751-1)*3+$AO1751)-ROW())/12+5):INDIRECT("S"&amp;(ROW()+12*(($AN1751-1)*3+$AO1751)-ROW())/12+5),AQ1751)</f>
        <v>0</v>
      </c>
      <c r="AS1751" s="476">
        <f ca="1">IF($AP1751=1,IF(INDIRECT(ADDRESS(($AN1751-1)*3+$AO1751+5,$AP1751+20))="",0,INDIRECT(ADDRESS(($AN1751-1)*3+$AO1751+5,$AP1751+20))),IF(INDIRECT(ADDRESS(($AN1751-1)*3+$AO1751+5,$AP1751+20))="",0,IF(COUNTIF(INDIRECT(ADDRESS(($AN1751-1)*36+($AO1751-1)*12+6,COLUMN())):INDIRECT(ADDRESS(($AN1751-1)*36+($AO1751-1)*12+$AP1751+4,COLUMN())),INDIRECT(ADDRESS(($AN1751-1)*3+$AO1751+5,$AP1751+20)))&gt;=1,0,INDIRECT(ADDRESS(($AN1751-1)*3+$AO1751+5,$AP1751+20)))))</f>
        <v>0</v>
      </c>
      <c r="AT1751" s="468">
        <f ca="1">COUNTIF(INDIRECT("U"&amp;(ROW()+12*(($AN1751-1)*3+$AO1751)-ROW())/12+5):INDIRECT("AF"&amp;(ROW()+12*(($AN1751-1)*3+$AO1751)-ROW())/12+5),AS1751)</f>
        <v>0</v>
      </c>
      <c r="AU1751" s="468">
        <f ca="1">IF(AND(AQ1751+AS1751&gt;0,AR1751+AT1751&gt;0),COUNTIF(AU$6:AU1750,"&gt;0")+1,0)</f>
        <v>0</v>
      </c>
    </row>
    <row r="1752" spans="40:47" x14ac:dyDescent="0.15">
      <c r="AN1752" s="468">
        <v>49</v>
      </c>
      <c r="AO1752" s="468">
        <v>2</v>
      </c>
      <c r="AP1752" s="468">
        <v>7</v>
      </c>
      <c r="AQ1752" s="476">
        <f ca="1">IF($AP1752=1,IF(INDIRECT(ADDRESS(($AN1752-1)*3+$AO1752+5,$AP1752+7))="",0,INDIRECT(ADDRESS(($AN1752-1)*3+$AO1752+5,$AP1752+7))),IF(INDIRECT(ADDRESS(($AN1752-1)*3+$AO1752+5,$AP1752+7))="",0,IF(COUNTIF(INDIRECT(ADDRESS(($AN1752-1)*36+($AO1752-1)*12+6,COLUMN())):INDIRECT(ADDRESS(($AN1752-1)*36+($AO1752-1)*12+$AP1752+4,COLUMN())),INDIRECT(ADDRESS(($AN1752-1)*3+$AO1752+5,$AP1752+7)))&gt;=1,0,INDIRECT(ADDRESS(($AN1752-1)*3+$AO1752+5,$AP1752+7)))))</f>
        <v>0</v>
      </c>
      <c r="AR1752" s="468">
        <f ca="1">COUNTIF(INDIRECT("H"&amp;(ROW()+12*(($AN1752-1)*3+$AO1752)-ROW())/12+5):INDIRECT("S"&amp;(ROW()+12*(($AN1752-1)*3+$AO1752)-ROW())/12+5),AQ1752)</f>
        <v>0</v>
      </c>
      <c r="AS1752" s="476">
        <f ca="1">IF($AP1752=1,IF(INDIRECT(ADDRESS(($AN1752-1)*3+$AO1752+5,$AP1752+20))="",0,INDIRECT(ADDRESS(($AN1752-1)*3+$AO1752+5,$AP1752+20))),IF(INDIRECT(ADDRESS(($AN1752-1)*3+$AO1752+5,$AP1752+20))="",0,IF(COUNTIF(INDIRECT(ADDRESS(($AN1752-1)*36+($AO1752-1)*12+6,COLUMN())):INDIRECT(ADDRESS(($AN1752-1)*36+($AO1752-1)*12+$AP1752+4,COLUMN())),INDIRECT(ADDRESS(($AN1752-1)*3+$AO1752+5,$AP1752+20)))&gt;=1,0,INDIRECT(ADDRESS(($AN1752-1)*3+$AO1752+5,$AP1752+20)))))</f>
        <v>0</v>
      </c>
      <c r="AT1752" s="468">
        <f ca="1">COUNTIF(INDIRECT("U"&amp;(ROW()+12*(($AN1752-1)*3+$AO1752)-ROW())/12+5):INDIRECT("AF"&amp;(ROW()+12*(($AN1752-1)*3+$AO1752)-ROW())/12+5),AS1752)</f>
        <v>0</v>
      </c>
      <c r="AU1752" s="468">
        <f ca="1">IF(AND(AQ1752+AS1752&gt;0,AR1752+AT1752&gt;0),COUNTIF(AU$6:AU1751,"&gt;0")+1,0)</f>
        <v>0</v>
      </c>
    </row>
    <row r="1753" spans="40:47" x14ac:dyDescent="0.15">
      <c r="AN1753" s="468">
        <v>49</v>
      </c>
      <c r="AO1753" s="468">
        <v>2</v>
      </c>
      <c r="AP1753" s="468">
        <v>8</v>
      </c>
      <c r="AQ1753" s="476">
        <f ca="1">IF($AP1753=1,IF(INDIRECT(ADDRESS(($AN1753-1)*3+$AO1753+5,$AP1753+7))="",0,INDIRECT(ADDRESS(($AN1753-1)*3+$AO1753+5,$AP1753+7))),IF(INDIRECT(ADDRESS(($AN1753-1)*3+$AO1753+5,$AP1753+7))="",0,IF(COUNTIF(INDIRECT(ADDRESS(($AN1753-1)*36+($AO1753-1)*12+6,COLUMN())):INDIRECT(ADDRESS(($AN1753-1)*36+($AO1753-1)*12+$AP1753+4,COLUMN())),INDIRECT(ADDRESS(($AN1753-1)*3+$AO1753+5,$AP1753+7)))&gt;=1,0,INDIRECT(ADDRESS(($AN1753-1)*3+$AO1753+5,$AP1753+7)))))</f>
        <v>0</v>
      </c>
      <c r="AR1753" s="468">
        <f ca="1">COUNTIF(INDIRECT("H"&amp;(ROW()+12*(($AN1753-1)*3+$AO1753)-ROW())/12+5):INDIRECT("S"&amp;(ROW()+12*(($AN1753-1)*3+$AO1753)-ROW())/12+5),AQ1753)</f>
        <v>0</v>
      </c>
      <c r="AS1753" s="476">
        <f ca="1">IF($AP1753=1,IF(INDIRECT(ADDRESS(($AN1753-1)*3+$AO1753+5,$AP1753+20))="",0,INDIRECT(ADDRESS(($AN1753-1)*3+$AO1753+5,$AP1753+20))),IF(INDIRECT(ADDRESS(($AN1753-1)*3+$AO1753+5,$AP1753+20))="",0,IF(COUNTIF(INDIRECT(ADDRESS(($AN1753-1)*36+($AO1753-1)*12+6,COLUMN())):INDIRECT(ADDRESS(($AN1753-1)*36+($AO1753-1)*12+$AP1753+4,COLUMN())),INDIRECT(ADDRESS(($AN1753-1)*3+$AO1753+5,$AP1753+20)))&gt;=1,0,INDIRECT(ADDRESS(($AN1753-1)*3+$AO1753+5,$AP1753+20)))))</f>
        <v>0</v>
      </c>
      <c r="AT1753" s="468">
        <f ca="1">COUNTIF(INDIRECT("U"&amp;(ROW()+12*(($AN1753-1)*3+$AO1753)-ROW())/12+5):INDIRECT("AF"&amp;(ROW()+12*(($AN1753-1)*3+$AO1753)-ROW())/12+5),AS1753)</f>
        <v>0</v>
      </c>
      <c r="AU1753" s="468">
        <f ca="1">IF(AND(AQ1753+AS1753&gt;0,AR1753+AT1753&gt;0),COUNTIF(AU$6:AU1752,"&gt;0")+1,0)</f>
        <v>0</v>
      </c>
    </row>
    <row r="1754" spans="40:47" x14ac:dyDescent="0.15">
      <c r="AN1754" s="468">
        <v>49</v>
      </c>
      <c r="AO1754" s="468">
        <v>2</v>
      </c>
      <c r="AP1754" s="468">
        <v>9</v>
      </c>
      <c r="AQ1754" s="476">
        <f ca="1">IF($AP1754=1,IF(INDIRECT(ADDRESS(($AN1754-1)*3+$AO1754+5,$AP1754+7))="",0,INDIRECT(ADDRESS(($AN1754-1)*3+$AO1754+5,$AP1754+7))),IF(INDIRECT(ADDRESS(($AN1754-1)*3+$AO1754+5,$AP1754+7))="",0,IF(COUNTIF(INDIRECT(ADDRESS(($AN1754-1)*36+($AO1754-1)*12+6,COLUMN())):INDIRECT(ADDRESS(($AN1754-1)*36+($AO1754-1)*12+$AP1754+4,COLUMN())),INDIRECT(ADDRESS(($AN1754-1)*3+$AO1754+5,$AP1754+7)))&gt;=1,0,INDIRECT(ADDRESS(($AN1754-1)*3+$AO1754+5,$AP1754+7)))))</f>
        <v>0</v>
      </c>
      <c r="AR1754" s="468">
        <f ca="1">COUNTIF(INDIRECT("H"&amp;(ROW()+12*(($AN1754-1)*3+$AO1754)-ROW())/12+5):INDIRECT("S"&amp;(ROW()+12*(($AN1754-1)*3+$AO1754)-ROW())/12+5),AQ1754)</f>
        <v>0</v>
      </c>
      <c r="AS1754" s="476">
        <f ca="1">IF($AP1754=1,IF(INDIRECT(ADDRESS(($AN1754-1)*3+$AO1754+5,$AP1754+20))="",0,INDIRECT(ADDRESS(($AN1754-1)*3+$AO1754+5,$AP1754+20))),IF(INDIRECT(ADDRESS(($AN1754-1)*3+$AO1754+5,$AP1754+20))="",0,IF(COUNTIF(INDIRECT(ADDRESS(($AN1754-1)*36+($AO1754-1)*12+6,COLUMN())):INDIRECT(ADDRESS(($AN1754-1)*36+($AO1754-1)*12+$AP1754+4,COLUMN())),INDIRECT(ADDRESS(($AN1754-1)*3+$AO1754+5,$AP1754+20)))&gt;=1,0,INDIRECT(ADDRESS(($AN1754-1)*3+$AO1754+5,$AP1754+20)))))</f>
        <v>0</v>
      </c>
      <c r="AT1754" s="468">
        <f ca="1">COUNTIF(INDIRECT("U"&amp;(ROW()+12*(($AN1754-1)*3+$AO1754)-ROW())/12+5):INDIRECT("AF"&amp;(ROW()+12*(($AN1754-1)*3+$AO1754)-ROW())/12+5),AS1754)</f>
        <v>0</v>
      </c>
      <c r="AU1754" s="468">
        <f ca="1">IF(AND(AQ1754+AS1754&gt;0,AR1754+AT1754&gt;0),COUNTIF(AU$6:AU1753,"&gt;0")+1,0)</f>
        <v>0</v>
      </c>
    </row>
    <row r="1755" spans="40:47" x14ac:dyDescent="0.15">
      <c r="AN1755" s="468">
        <v>49</v>
      </c>
      <c r="AO1755" s="468">
        <v>2</v>
      </c>
      <c r="AP1755" s="468">
        <v>10</v>
      </c>
      <c r="AQ1755" s="476">
        <f ca="1">IF($AP1755=1,IF(INDIRECT(ADDRESS(($AN1755-1)*3+$AO1755+5,$AP1755+7))="",0,INDIRECT(ADDRESS(($AN1755-1)*3+$AO1755+5,$AP1755+7))),IF(INDIRECT(ADDRESS(($AN1755-1)*3+$AO1755+5,$AP1755+7))="",0,IF(COUNTIF(INDIRECT(ADDRESS(($AN1755-1)*36+($AO1755-1)*12+6,COLUMN())):INDIRECT(ADDRESS(($AN1755-1)*36+($AO1755-1)*12+$AP1755+4,COLUMN())),INDIRECT(ADDRESS(($AN1755-1)*3+$AO1755+5,$AP1755+7)))&gt;=1,0,INDIRECT(ADDRESS(($AN1755-1)*3+$AO1755+5,$AP1755+7)))))</f>
        <v>0</v>
      </c>
      <c r="AR1755" s="468">
        <f ca="1">COUNTIF(INDIRECT("H"&amp;(ROW()+12*(($AN1755-1)*3+$AO1755)-ROW())/12+5):INDIRECT("S"&amp;(ROW()+12*(($AN1755-1)*3+$AO1755)-ROW())/12+5),AQ1755)</f>
        <v>0</v>
      </c>
      <c r="AS1755" s="476">
        <f ca="1">IF($AP1755=1,IF(INDIRECT(ADDRESS(($AN1755-1)*3+$AO1755+5,$AP1755+20))="",0,INDIRECT(ADDRESS(($AN1755-1)*3+$AO1755+5,$AP1755+20))),IF(INDIRECT(ADDRESS(($AN1755-1)*3+$AO1755+5,$AP1755+20))="",0,IF(COUNTIF(INDIRECT(ADDRESS(($AN1755-1)*36+($AO1755-1)*12+6,COLUMN())):INDIRECT(ADDRESS(($AN1755-1)*36+($AO1755-1)*12+$AP1755+4,COLUMN())),INDIRECT(ADDRESS(($AN1755-1)*3+$AO1755+5,$AP1755+20)))&gt;=1,0,INDIRECT(ADDRESS(($AN1755-1)*3+$AO1755+5,$AP1755+20)))))</f>
        <v>0</v>
      </c>
      <c r="AT1755" s="468">
        <f ca="1">COUNTIF(INDIRECT("U"&amp;(ROW()+12*(($AN1755-1)*3+$AO1755)-ROW())/12+5):INDIRECT("AF"&amp;(ROW()+12*(($AN1755-1)*3+$AO1755)-ROW())/12+5),AS1755)</f>
        <v>0</v>
      </c>
      <c r="AU1755" s="468">
        <f ca="1">IF(AND(AQ1755+AS1755&gt;0,AR1755+AT1755&gt;0),COUNTIF(AU$6:AU1754,"&gt;0")+1,0)</f>
        <v>0</v>
      </c>
    </row>
    <row r="1756" spans="40:47" x14ac:dyDescent="0.15">
      <c r="AN1756" s="468">
        <v>49</v>
      </c>
      <c r="AO1756" s="468">
        <v>2</v>
      </c>
      <c r="AP1756" s="468">
        <v>11</v>
      </c>
      <c r="AQ1756" s="476">
        <f ca="1">IF($AP1756=1,IF(INDIRECT(ADDRESS(($AN1756-1)*3+$AO1756+5,$AP1756+7))="",0,INDIRECT(ADDRESS(($AN1756-1)*3+$AO1756+5,$AP1756+7))),IF(INDIRECT(ADDRESS(($AN1756-1)*3+$AO1756+5,$AP1756+7))="",0,IF(COUNTIF(INDIRECT(ADDRESS(($AN1756-1)*36+($AO1756-1)*12+6,COLUMN())):INDIRECT(ADDRESS(($AN1756-1)*36+($AO1756-1)*12+$AP1756+4,COLUMN())),INDIRECT(ADDRESS(($AN1756-1)*3+$AO1756+5,$AP1756+7)))&gt;=1,0,INDIRECT(ADDRESS(($AN1756-1)*3+$AO1756+5,$AP1756+7)))))</f>
        <v>0</v>
      </c>
      <c r="AR1756" s="468">
        <f ca="1">COUNTIF(INDIRECT("H"&amp;(ROW()+12*(($AN1756-1)*3+$AO1756)-ROW())/12+5):INDIRECT("S"&amp;(ROW()+12*(($AN1756-1)*3+$AO1756)-ROW())/12+5),AQ1756)</f>
        <v>0</v>
      </c>
      <c r="AS1756" s="476">
        <f ca="1">IF($AP1756=1,IF(INDIRECT(ADDRESS(($AN1756-1)*3+$AO1756+5,$AP1756+20))="",0,INDIRECT(ADDRESS(($AN1756-1)*3+$AO1756+5,$AP1756+20))),IF(INDIRECT(ADDRESS(($AN1756-1)*3+$AO1756+5,$AP1756+20))="",0,IF(COUNTIF(INDIRECT(ADDRESS(($AN1756-1)*36+($AO1756-1)*12+6,COLUMN())):INDIRECT(ADDRESS(($AN1756-1)*36+($AO1756-1)*12+$AP1756+4,COLUMN())),INDIRECT(ADDRESS(($AN1756-1)*3+$AO1756+5,$AP1756+20)))&gt;=1,0,INDIRECT(ADDRESS(($AN1756-1)*3+$AO1756+5,$AP1756+20)))))</f>
        <v>0</v>
      </c>
      <c r="AT1756" s="468">
        <f ca="1">COUNTIF(INDIRECT("U"&amp;(ROW()+12*(($AN1756-1)*3+$AO1756)-ROW())/12+5):INDIRECT("AF"&amp;(ROW()+12*(($AN1756-1)*3+$AO1756)-ROW())/12+5),AS1756)</f>
        <v>0</v>
      </c>
      <c r="AU1756" s="468">
        <f ca="1">IF(AND(AQ1756+AS1756&gt;0,AR1756+AT1756&gt;0),COUNTIF(AU$6:AU1755,"&gt;0")+1,0)</f>
        <v>0</v>
      </c>
    </row>
    <row r="1757" spans="40:47" x14ac:dyDescent="0.15">
      <c r="AN1757" s="468">
        <v>49</v>
      </c>
      <c r="AO1757" s="468">
        <v>2</v>
      </c>
      <c r="AP1757" s="468">
        <v>12</v>
      </c>
      <c r="AQ1757" s="476">
        <f ca="1">IF($AP1757=1,IF(INDIRECT(ADDRESS(($AN1757-1)*3+$AO1757+5,$AP1757+7))="",0,INDIRECT(ADDRESS(($AN1757-1)*3+$AO1757+5,$AP1757+7))),IF(INDIRECT(ADDRESS(($AN1757-1)*3+$AO1757+5,$AP1757+7))="",0,IF(COUNTIF(INDIRECT(ADDRESS(($AN1757-1)*36+($AO1757-1)*12+6,COLUMN())):INDIRECT(ADDRESS(($AN1757-1)*36+($AO1757-1)*12+$AP1757+4,COLUMN())),INDIRECT(ADDRESS(($AN1757-1)*3+$AO1757+5,$AP1757+7)))&gt;=1,0,INDIRECT(ADDRESS(($AN1757-1)*3+$AO1757+5,$AP1757+7)))))</f>
        <v>0</v>
      </c>
      <c r="AR1757" s="468">
        <f ca="1">COUNTIF(INDIRECT("H"&amp;(ROW()+12*(($AN1757-1)*3+$AO1757)-ROW())/12+5):INDIRECT("S"&amp;(ROW()+12*(($AN1757-1)*3+$AO1757)-ROW())/12+5),AQ1757)</f>
        <v>0</v>
      </c>
      <c r="AS1757" s="476">
        <f ca="1">IF($AP1757=1,IF(INDIRECT(ADDRESS(($AN1757-1)*3+$AO1757+5,$AP1757+20))="",0,INDIRECT(ADDRESS(($AN1757-1)*3+$AO1757+5,$AP1757+20))),IF(INDIRECT(ADDRESS(($AN1757-1)*3+$AO1757+5,$AP1757+20))="",0,IF(COUNTIF(INDIRECT(ADDRESS(($AN1757-1)*36+($AO1757-1)*12+6,COLUMN())):INDIRECT(ADDRESS(($AN1757-1)*36+($AO1757-1)*12+$AP1757+4,COLUMN())),INDIRECT(ADDRESS(($AN1757-1)*3+$AO1757+5,$AP1757+20)))&gt;=1,0,INDIRECT(ADDRESS(($AN1757-1)*3+$AO1757+5,$AP1757+20)))))</f>
        <v>0</v>
      </c>
      <c r="AT1757" s="468">
        <f ca="1">COUNTIF(INDIRECT("U"&amp;(ROW()+12*(($AN1757-1)*3+$AO1757)-ROW())/12+5):INDIRECT("AF"&amp;(ROW()+12*(($AN1757-1)*3+$AO1757)-ROW())/12+5),AS1757)</f>
        <v>0</v>
      </c>
      <c r="AU1757" s="468">
        <f ca="1">IF(AND(AQ1757+AS1757&gt;0,AR1757+AT1757&gt;0),COUNTIF(AU$6:AU1756,"&gt;0")+1,0)</f>
        <v>0</v>
      </c>
    </row>
    <row r="1758" spans="40:47" x14ac:dyDescent="0.15">
      <c r="AN1758" s="468">
        <v>49</v>
      </c>
      <c r="AO1758" s="468">
        <v>3</v>
      </c>
      <c r="AP1758" s="468">
        <v>1</v>
      </c>
      <c r="AQ1758" s="476">
        <f ca="1">IF($AP1758=1,IF(INDIRECT(ADDRESS(($AN1758-1)*3+$AO1758+5,$AP1758+7))="",0,INDIRECT(ADDRESS(($AN1758-1)*3+$AO1758+5,$AP1758+7))),IF(INDIRECT(ADDRESS(($AN1758-1)*3+$AO1758+5,$AP1758+7))="",0,IF(COUNTIF(INDIRECT(ADDRESS(($AN1758-1)*36+($AO1758-1)*12+6,COLUMN())):INDIRECT(ADDRESS(($AN1758-1)*36+($AO1758-1)*12+$AP1758+4,COLUMN())),INDIRECT(ADDRESS(($AN1758-1)*3+$AO1758+5,$AP1758+7)))&gt;=1,0,INDIRECT(ADDRESS(($AN1758-1)*3+$AO1758+5,$AP1758+7)))))</f>
        <v>0</v>
      </c>
      <c r="AR1758" s="468">
        <f ca="1">COUNTIF(INDIRECT("H"&amp;(ROW()+12*(($AN1758-1)*3+$AO1758)-ROW())/12+5):INDIRECT("S"&amp;(ROW()+12*(($AN1758-1)*3+$AO1758)-ROW())/12+5),AQ1758)</f>
        <v>0</v>
      </c>
      <c r="AS1758" s="476">
        <f ca="1">IF($AP1758=1,IF(INDIRECT(ADDRESS(($AN1758-1)*3+$AO1758+5,$AP1758+20))="",0,INDIRECT(ADDRESS(($AN1758-1)*3+$AO1758+5,$AP1758+20))),IF(INDIRECT(ADDRESS(($AN1758-1)*3+$AO1758+5,$AP1758+20))="",0,IF(COUNTIF(INDIRECT(ADDRESS(($AN1758-1)*36+($AO1758-1)*12+6,COLUMN())):INDIRECT(ADDRESS(($AN1758-1)*36+($AO1758-1)*12+$AP1758+4,COLUMN())),INDIRECT(ADDRESS(($AN1758-1)*3+$AO1758+5,$AP1758+20)))&gt;=1,0,INDIRECT(ADDRESS(($AN1758-1)*3+$AO1758+5,$AP1758+20)))))</f>
        <v>0</v>
      </c>
      <c r="AT1758" s="468">
        <f ca="1">COUNTIF(INDIRECT("U"&amp;(ROW()+12*(($AN1758-1)*3+$AO1758)-ROW())/12+5):INDIRECT("AF"&amp;(ROW()+12*(($AN1758-1)*3+$AO1758)-ROW())/12+5),AS1758)</f>
        <v>0</v>
      </c>
      <c r="AU1758" s="468">
        <f ca="1">IF(AND(AQ1758+AS1758&gt;0,AR1758+AT1758&gt;0),COUNTIF(AU$6:AU1757,"&gt;0")+1,0)</f>
        <v>0</v>
      </c>
    </row>
    <row r="1759" spans="40:47" x14ac:dyDescent="0.15">
      <c r="AN1759" s="468">
        <v>49</v>
      </c>
      <c r="AO1759" s="468">
        <v>3</v>
      </c>
      <c r="AP1759" s="468">
        <v>2</v>
      </c>
      <c r="AQ1759" s="476">
        <f ca="1">IF($AP1759=1,IF(INDIRECT(ADDRESS(($AN1759-1)*3+$AO1759+5,$AP1759+7))="",0,INDIRECT(ADDRESS(($AN1759-1)*3+$AO1759+5,$AP1759+7))),IF(INDIRECT(ADDRESS(($AN1759-1)*3+$AO1759+5,$AP1759+7))="",0,IF(COUNTIF(INDIRECT(ADDRESS(($AN1759-1)*36+($AO1759-1)*12+6,COLUMN())):INDIRECT(ADDRESS(($AN1759-1)*36+($AO1759-1)*12+$AP1759+4,COLUMN())),INDIRECT(ADDRESS(($AN1759-1)*3+$AO1759+5,$AP1759+7)))&gt;=1,0,INDIRECT(ADDRESS(($AN1759-1)*3+$AO1759+5,$AP1759+7)))))</f>
        <v>0</v>
      </c>
      <c r="AR1759" s="468">
        <f ca="1">COUNTIF(INDIRECT("H"&amp;(ROW()+12*(($AN1759-1)*3+$AO1759)-ROW())/12+5):INDIRECT("S"&amp;(ROW()+12*(($AN1759-1)*3+$AO1759)-ROW())/12+5),AQ1759)</f>
        <v>0</v>
      </c>
      <c r="AS1759" s="476">
        <f ca="1">IF($AP1759=1,IF(INDIRECT(ADDRESS(($AN1759-1)*3+$AO1759+5,$AP1759+20))="",0,INDIRECT(ADDRESS(($AN1759-1)*3+$AO1759+5,$AP1759+20))),IF(INDIRECT(ADDRESS(($AN1759-1)*3+$AO1759+5,$AP1759+20))="",0,IF(COUNTIF(INDIRECT(ADDRESS(($AN1759-1)*36+($AO1759-1)*12+6,COLUMN())):INDIRECT(ADDRESS(($AN1759-1)*36+($AO1759-1)*12+$AP1759+4,COLUMN())),INDIRECT(ADDRESS(($AN1759-1)*3+$AO1759+5,$AP1759+20)))&gt;=1,0,INDIRECT(ADDRESS(($AN1759-1)*3+$AO1759+5,$AP1759+20)))))</f>
        <v>0</v>
      </c>
      <c r="AT1759" s="468">
        <f ca="1">COUNTIF(INDIRECT("U"&amp;(ROW()+12*(($AN1759-1)*3+$AO1759)-ROW())/12+5):INDIRECT("AF"&amp;(ROW()+12*(($AN1759-1)*3+$AO1759)-ROW())/12+5),AS1759)</f>
        <v>0</v>
      </c>
      <c r="AU1759" s="468">
        <f ca="1">IF(AND(AQ1759+AS1759&gt;0,AR1759+AT1759&gt;0),COUNTIF(AU$6:AU1758,"&gt;0")+1,0)</f>
        <v>0</v>
      </c>
    </row>
    <row r="1760" spans="40:47" x14ac:dyDescent="0.15">
      <c r="AN1760" s="468">
        <v>49</v>
      </c>
      <c r="AO1760" s="468">
        <v>3</v>
      </c>
      <c r="AP1760" s="468">
        <v>3</v>
      </c>
      <c r="AQ1760" s="476">
        <f ca="1">IF($AP1760=1,IF(INDIRECT(ADDRESS(($AN1760-1)*3+$AO1760+5,$AP1760+7))="",0,INDIRECT(ADDRESS(($AN1760-1)*3+$AO1760+5,$AP1760+7))),IF(INDIRECT(ADDRESS(($AN1760-1)*3+$AO1760+5,$AP1760+7))="",0,IF(COUNTIF(INDIRECT(ADDRESS(($AN1760-1)*36+($AO1760-1)*12+6,COLUMN())):INDIRECT(ADDRESS(($AN1760-1)*36+($AO1760-1)*12+$AP1760+4,COLUMN())),INDIRECT(ADDRESS(($AN1760-1)*3+$AO1760+5,$AP1760+7)))&gt;=1,0,INDIRECT(ADDRESS(($AN1760-1)*3+$AO1760+5,$AP1760+7)))))</f>
        <v>0</v>
      </c>
      <c r="AR1760" s="468">
        <f ca="1">COUNTIF(INDIRECT("H"&amp;(ROW()+12*(($AN1760-1)*3+$AO1760)-ROW())/12+5):INDIRECT("S"&amp;(ROW()+12*(($AN1760-1)*3+$AO1760)-ROW())/12+5),AQ1760)</f>
        <v>0</v>
      </c>
      <c r="AS1760" s="476">
        <f ca="1">IF($AP1760=1,IF(INDIRECT(ADDRESS(($AN1760-1)*3+$AO1760+5,$AP1760+20))="",0,INDIRECT(ADDRESS(($AN1760-1)*3+$AO1760+5,$AP1760+20))),IF(INDIRECT(ADDRESS(($AN1760-1)*3+$AO1760+5,$AP1760+20))="",0,IF(COUNTIF(INDIRECT(ADDRESS(($AN1760-1)*36+($AO1760-1)*12+6,COLUMN())):INDIRECT(ADDRESS(($AN1760-1)*36+($AO1760-1)*12+$AP1760+4,COLUMN())),INDIRECT(ADDRESS(($AN1760-1)*3+$AO1760+5,$AP1760+20)))&gt;=1,0,INDIRECT(ADDRESS(($AN1760-1)*3+$AO1760+5,$AP1760+20)))))</f>
        <v>0</v>
      </c>
      <c r="AT1760" s="468">
        <f ca="1">COUNTIF(INDIRECT("U"&amp;(ROW()+12*(($AN1760-1)*3+$AO1760)-ROW())/12+5):INDIRECT("AF"&amp;(ROW()+12*(($AN1760-1)*3+$AO1760)-ROW())/12+5),AS1760)</f>
        <v>0</v>
      </c>
      <c r="AU1760" s="468">
        <f ca="1">IF(AND(AQ1760+AS1760&gt;0,AR1760+AT1760&gt;0),COUNTIF(AU$6:AU1759,"&gt;0")+1,0)</f>
        <v>0</v>
      </c>
    </row>
    <row r="1761" spans="40:47" x14ac:dyDescent="0.15">
      <c r="AN1761" s="468">
        <v>49</v>
      </c>
      <c r="AO1761" s="468">
        <v>3</v>
      </c>
      <c r="AP1761" s="468">
        <v>4</v>
      </c>
      <c r="AQ1761" s="476">
        <f ca="1">IF($AP1761=1,IF(INDIRECT(ADDRESS(($AN1761-1)*3+$AO1761+5,$AP1761+7))="",0,INDIRECT(ADDRESS(($AN1761-1)*3+$AO1761+5,$AP1761+7))),IF(INDIRECT(ADDRESS(($AN1761-1)*3+$AO1761+5,$AP1761+7))="",0,IF(COUNTIF(INDIRECT(ADDRESS(($AN1761-1)*36+($AO1761-1)*12+6,COLUMN())):INDIRECT(ADDRESS(($AN1761-1)*36+($AO1761-1)*12+$AP1761+4,COLUMN())),INDIRECT(ADDRESS(($AN1761-1)*3+$AO1761+5,$AP1761+7)))&gt;=1,0,INDIRECT(ADDRESS(($AN1761-1)*3+$AO1761+5,$AP1761+7)))))</f>
        <v>0</v>
      </c>
      <c r="AR1761" s="468">
        <f ca="1">COUNTIF(INDIRECT("H"&amp;(ROW()+12*(($AN1761-1)*3+$AO1761)-ROW())/12+5):INDIRECT("S"&amp;(ROW()+12*(($AN1761-1)*3+$AO1761)-ROW())/12+5),AQ1761)</f>
        <v>0</v>
      </c>
      <c r="AS1761" s="476">
        <f ca="1">IF($AP1761=1,IF(INDIRECT(ADDRESS(($AN1761-1)*3+$AO1761+5,$AP1761+20))="",0,INDIRECT(ADDRESS(($AN1761-1)*3+$AO1761+5,$AP1761+20))),IF(INDIRECT(ADDRESS(($AN1761-1)*3+$AO1761+5,$AP1761+20))="",0,IF(COUNTIF(INDIRECT(ADDRESS(($AN1761-1)*36+($AO1761-1)*12+6,COLUMN())):INDIRECT(ADDRESS(($AN1761-1)*36+($AO1761-1)*12+$AP1761+4,COLUMN())),INDIRECT(ADDRESS(($AN1761-1)*3+$AO1761+5,$AP1761+20)))&gt;=1,0,INDIRECT(ADDRESS(($AN1761-1)*3+$AO1761+5,$AP1761+20)))))</f>
        <v>0</v>
      </c>
      <c r="AT1761" s="468">
        <f ca="1">COUNTIF(INDIRECT("U"&amp;(ROW()+12*(($AN1761-1)*3+$AO1761)-ROW())/12+5):INDIRECT("AF"&amp;(ROW()+12*(($AN1761-1)*3+$AO1761)-ROW())/12+5),AS1761)</f>
        <v>0</v>
      </c>
      <c r="AU1761" s="468">
        <f ca="1">IF(AND(AQ1761+AS1761&gt;0,AR1761+AT1761&gt;0),COUNTIF(AU$6:AU1760,"&gt;0")+1,0)</f>
        <v>0</v>
      </c>
    </row>
    <row r="1762" spans="40:47" x14ac:dyDescent="0.15">
      <c r="AN1762" s="468">
        <v>49</v>
      </c>
      <c r="AO1762" s="468">
        <v>3</v>
      </c>
      <c r="AP1762" s="468">
        <v>5</v>
      </c>
      <c r="AQ1762" s="476">
        <f ca="1">IF($AP1762=1,IF(INDIRECT(ADDRESS(($AN1762-1)*3+$AO1762+5,$AP1762+7))="",0,INDIRECT(ADDRESS(($AN1762-1)*3+$AO1762+5,$AP1762+7))),IF(INDIRECT(ADDRESS(($AN1762-1)*3+$AO1762+5,$AP1762+7))="",0,IF(COUNTIF(INDIRECT(ADDRESS(($AN1762-1)*36+($AO1762-1)*12+6,COLUMN())):INDIRECT(ADDRESS(($AN1762-1)*36+($AO1762-1)*12+$AP1762+4,COLUMN())),INDIRECT(ADDRESS(($AN1762-1)*3+$AO1762+5,$AP1762+7)))&gt;=1,0,INDIRECT(ADDRESS(($AN1762-1)*3+$AO1762+5,$AP1762+7)))))</f>
        <v>0</v>
      </c>
      <c r="AR1762" s="468">
        <f ca="1">COUNTIF(INDIRECT("H"&amp;(ROW()+12*(($AN1762-1)*3+$AO1762)-ROW())/12+5):INDIRECT("S"&amp;(ROW()+12*(($AN1762-1)*3+$AO1762)-ROW())/12+5),AQ1762)</f>
        <v>0</v>
      </c>
      <c r="AS1762" s="476">
        <f ca="1">IF($AP1762=1,IF(INDIRECT(ADDRESS(($AN1762-1)*3+$AO1762+5,$AP1762+20))="",0,INDIRECT(ADDRESS(($AN1762-1)*3+$AO1762+5,$AP1762+20))),IF(INDIRECT(ADDRESS(($AN1762-1)*3+$AO1762+5,$AP1762+20))="",0,IF(COUNTIF(INDIRECT(ADDRESS(($AN1762-1)*36+($AO1762-1)*12+6,COLUMN())):INDIRECT(ADDRESS(($AN1762-1)*36+($AO1762-1)*12+$AP1762+4,COLUMN())),INDIRECT(ADDRESS(($AN1762-1)*3+$AO1762+5,$AP1762+20)))&gt;=1,0,INDIRECT(ADDRESS(($AN1762-1)*3+$AO1762+5,$AP1762+20)))))</f>
        <v>0</v>
      </c>
      <c r="AT1762" s="468">
        <f ca="1">COUNTIF(INDIRECT("U"&amp;(ROW()+12*(($AN1762-1)*3+$AO1762)-ROW())/12+5):INDIRECT("AF"&amp;(ROW()+12*(($AN1762-1)*3+$AO1762)-ROW())/12+5),AS1762)</f>
        <v>0</v>
      </c>
      <c r="AU1762" s="468">
        <f ca="1">IF(AND(AQ1762+AS1762&gt;0,AR1762+AT1762&gt;0),COUNTIF(AU$6:AU1761,"&gt;0")+1,0)</f>
        <v>0</v>
      </c>
    </row>
    <row r="1763" spans="40:47" x14ac:dyDescent="0.15">
      <c r="AN1763" s="468">
        <v>49</v>
      </c>
      <c r="AO1763" s="468">
        <v>3</v>
      </c>
      <c r="AP1763" s="468">
        <v>6</v>
      </c>
      <c r="AQ1763" s="476">
        <f ca="1">IF($AP1763=1,IF(INDIRECT(ADDRESS(($AN1763-1)*3+$AO1763+5,$AP1763+7))="",0,INDIRECT(ADDRESS(($AN1763-1)*3+$AO1763+5,$AP1763+7))),IF(INDIRECT(ADDRESS(($AN1763-1)*3+$AO1763+5,$AP1763+7))="",0,IF(COUNTIF(INDIRECT(ADDRESS(($AN1763-1)*36+($AO1763-1)*12+6,COLUMN())):INDIRECT(ADDRESS(($AN1763-1)*36+($AO1763-1)*12+$AP1763+4,COLUMN())),INDIRECT(ADDRESS(($AN1763-1)*3+$AO1763+5,$AP1763+7)))&gt;=1,0,INDIRECT(ADDRESS(($AN1763-1)*3+$AO1763+5,$AP1763+7)))))</f>
        <v>0</v>
      </c>
      <c r="AR1763" s="468">
        <f ca="1">COUNTIF(INDIRECT("H"&amp;(ROW()+12*(($AN1763-1)*3+$AO1763)-ROW())/12+5):INDIRECT("S"&amp;(ROW()+12*(($AN1763-1)*3+$AO1763)-ROW())/12+5),AQ1763)</f>
        <v>0</v>
      </c>
      <c r="AS1763" s="476">
        <f ca="1">IF($AP1763=1,IF(INDIRECT(ADDRESS(($AN1763-1)*3+$AO1763+5,$AP1763+20))="",0,INDIRECT(ADDRESS(($AN1763-1)*3+$AO1763+5,$AP1763+20))),IF(INDIRECT(ADDRESS(($AN1763-1)*3+$AO1763+5,$AP1763+20))="",0,IF(COUNTIF(INDIRECT(ADDRESS(($AN1763-1)*36+($AO1763-1)*12+6,COLUMN())):INDIRECT(ADDRESS(($AN1763-1)*36+($AO1763-1)*12+$AP1763+4,COLUMN())),INDIRECT(ADDRESS(($AN1763-1)*3+$AO1763+5,$AP1763+20)))&gt;=1,0,INDIRECT(ADDRESS(($AN1763-1)*3+$AO1763+5,$AP1763+20)))))</f>
        <v>0</v>
      </c>
      <c r="AT1763" s="468">
        <f ca="1">COUNTIF(INDIRECT("U"&amp;(ROW()+12*(($AN1763-1)*3+$AO1763)-ROW())/12+5):INDIRECT("AF"&amp;(ROW()+12*(($AN1763-1)*3+$AO1763)-ROW())/12+5),AS1763)</f>
        <v>0</v>
      </c>
      <c r="AU1763" s="468">
        <f ca="1">IF(AND(AQ1763+AS1763&gt;0,AR1763+AT1763&gt;0),COUNTIF(AU$6:AU1762,"&gt;0")+1,0)</f>
        <v>0</v>
      </c>
    </row>
    <row r="1764" spans="40:47" x14ac:dyDescent="0.15">
      <c r="AN1764" s="468">
        <v>49</v>
      </c>
      <c r="AO1764" s="468">
        <v>3</v>
      </c>
      <c r="AP1764" s="468">
        <v>7</v>
      </c>
      <c r="AQ1764" s="476">
        <f ca="1">IF($AP1764=1,IF(INDIRECT(ADDRESS(($AN1764-1)*3+$AO1764+5,$AP1764+7))="",0,INDIRECT(ADDRESS(($AN1764-1)*3+$AO1764+5,$AP1764+7))),IF(INDIRECT(ADDRESS(($AN1764-1)*3+$AO1764+5,$AP1764+7))="",0,IF(COUNTIF(INDIRECT(ADDRESS(($AN1764-1)*36+($AO1764-1)*12+6,COLUMN())):INDIRECT(ADDRESS(($AN1764-1)*36+($AO1764-1)*12+$AP1764+4,COLUMN())),INDIRECT(ADDRESS(($AN1764-1)*3+$AO1764+5,$AP1764+7)))&gt;=1,0,INDIRECT(ADDRESS(($AN1764-1)*3+$AO1764+5,$AP1764+7)))))</f>
        <v>0</v>
      </c>
      <c r="AR1764" s="468">
        <f ca="1">COUNTIF(INDIRECT("H"&amp;(ROW()+12*(($AN1764-1)*3+$AO1764)-ROW())/12+5):INDIRECT("S"&amp;(ROW()+12*(($AN1764-1)*3+$AO1764)-ROW())/12+5),AQ1764)</f>
        <v>0</v>
      </c>
      <c r="AS1764" s="476">
        <f ca="1">IF($AP1764=1,IF(INDIRECT(ADDRESS(($AN1764-1)*3+$AO1764+5,$AP1764+20))="",0,INDIRECT(ADDRESS(($AN1764-1)*3+$AO1764+5,$AP1764+20))),IF(INDIRECT(ADDRESS(($AN1764-1)*3+$AO1764+5,$AP1764+20))="",0,IF(COUNTIF(INDIRECT(ADDRESS(($AN1764-1)*36+($AO1764-1)*12+6,COLUMN())):INDIRECT(ADDRESS(($AN1764-1)*36+($AO1764-1)*12+$AP1764+4,COLUMN())),INDIRECT(ADDRESS(($AN1764-1)*3+$AO1764+5,$AP1764+20)))&gt;=1,0,INDIRECT(ADDRESS(($AN1764-1)*3+$AO1764+5,$AP1764+20)))))</f>
        <v>0</v>
      </c>
      <c r="AT1764" s="468">
        <f ca="1">COUNTIF(INDIRECT("U"&amp;(ROW()+12*(($AN1764-1)*3+$AO1764)-ROW())/12+5):INDIRECT("AF"&amp;(ROW()+12*(($AN1764-1)*3+$AO1764)-ROW())/12+5),AS1764)</f>
        <v>0</v>
      </c>
      <c r="AU1764" s="468">
        <f ca="1">IF(AND(AQ1764+AS1764&gt;0,AR1764+AT1764&gt;0),COUNTIF(AU$6:AU1763,"&gt;0")+1,0)</f>
        <v>0</v>
      </c>
    </row>
    <row r="1765" spans="40:47" x14ac:dyDescent="0.15">
      <c r="AN1765" s="468">
        <v>49</v>
      </c>
      <c r="AO1765" s="468">
        <v>3</v>
      </c>
      <c r="AP1765" s="468">
        <v>8</v>
      </c>
      <c r="AQ1765" s="476">
        <f ca="1">IF($AP1765=1,IF(INDIRECT(ADDRESS(($AN1765-1)*3+$AO1765+5,$AP1765+7))="",0,INDIRECT(ADDRESS(($AN1765-1)*3+$AO1765+5,$AP1765+7))),IF(INDIRECT(ADDRESS(($AN1765-1)*3+$AO1765+5,$AP1765+7))="",0,IF(COUNTIF(INDIRECT(ADDRESS(($AN1765-1)*36+($AO1765-1)*12+6,COLUMN())):INDIRECT(ADDRESS(($AN1765-1)*36+($AO1765-1)*12+$AP1765+4,COLUMN())),INDIRECT(ADDRESS(($AN1765-1)*3+$AO1765+5,$AP1765+7)))&gt;=1,0,INDIRECT(ADDRESS(($AN1765-1)*3+$AO1765+5,$AP1765+7)))))</f>
        <v>0</v>
      </c>
      <c r="AR1765" s="468">
        <f ca="1">COUNTIF(INDIRECT("H"&amp;(ROW()+12*(($AN1765-1)*3+$AO1765)-ROW())/12+5):INDIRECT("S"&amp;(ROW()+12*(($AN1765-1)*3+$AO1765)-ROW())/12+5),AQ1765)</f>
        <v>0</v>
      </c>
      <c r="AS1765" s="476">
        <f ca="1">IF($AP1765=1,IF(INDIRECT(ADDRESS(($AN1765-1)*3+$AO1765+5,$AP1765+20))="",0,INDIRECT(ADDRESS(($AN1765-1)*3+$AO1765+5,$AP1765+20))),IF(INDIRECT(ADDRESS(($AN1765-1)*3+$AO1765+5,$AP1765+20))="",0,IF(COUNTIF(INDIRECT(ADDRESS(($AN1765-1)*36+($AO1765-1)*12+6,COLUMN())):INDIRECT(ADDRESS(($AN1765-1)*36+($AO1765-1)*12+$AP1765+4,COLUMN())),INDIRECT(ADDRESS(($AN1765-1)*3+$AO1765+5,$AP1765+20)))&gt;=1,0,INDIRECT(ADDRESS(($AN1765-1)*3+$AO1765+5,$AP1765+20)))))</f>
        <v>0</v>
      </c>
      <c r="AT1765" s="468">
        <f ca="1">COUNTIF(INDIRECT("U"&amp;(ROW()+12*(($AN1765-1)*3+$AO1765)-ROW())/12+5):INDIRECT("AF"&amp;(ROW()+12*(($AN1765-1)*3+$AO1765)-ROW())/12+5),AS1765)</f>
        <v>0</v>
      </c>
      <c r="AU1765" s="468">
        <f ca="1">IF(AND(AQ1765+AS1765&gt;0,AR1765+AT1765&gt;0),COUNTIF(AU$6:AU1764,"&gt;0")+1,0)</f>
        <v>0</v>
      </c>
    </row>
    <row r="1766" spans="40:47" x14ac:dyDescent="0.15">
      <c r="AN1766" s="468">
        <v>49</v>
      </c>
      <c r="AO1766" s="468">
        <v>3</v>
      </c>
      <c r="AP1766" s="468">
        <v>9</v>
      </c>
      <c r="AQ1766" s="476">
        <f ca="1">IF($AP1766=1,IF(INDIRECT(ADDRESS(($AN1766-1)*3+$AO1766+5,$AP1766+7))="",0,INDIRECT(ADDRESS(($AN1766-1)*3+$AO1766+5,$AP1766+7))),IF(INDIRECT(ADDRESS(($AN1766-1)*3+$AO1766+5,$AP1766+7))="",0,IF(COUNTIF(INDIRECT(ADDRESS(($AN1766-1)*36+($AO1766-1)*12+6,COLUMN())):INDIRECT(ADDRESS(($AN1766-1)*36+($AO1766-1)*12+$AP1766+4,COLUMN())),INDIRECT(ADDRESS(($AN1766-1)*3+$AO1766+5,$AP1766+7)))&gt;=1,0,INDIRECT(ADDRESS(($AN1766-1)*3+$AO1766+5,$AP1766+7)))))</f>
        <v>0</v>
      </c>
      <c r="AR1766" s="468">
        <f ca="1">COUNTIF(INDIRECT("H"&amp;(ROW()+12*(($AN1766-1)*3+$AO1766)-ROW())/12+5):INDIRECT("S"&amp;(ROW()+12*(($AN1766-1)*3+$AO1766)-ROW())/12+5),AQ1766)</f>
        <v>0</v>
      </c>
      <c r="AS1766" s="476">
        <f ca="1">IF($AP1766=1,IF(INDIRECT(ADDRESS(($AN1766-1)*3+$AO1766+5,$AP1766+20))="",0,INDIRECT(ADDRESS(($AN1766-1)*3+$AO1766+5,$AP1766+20))),IF(INDIRECT(ADDRESS(($AN1766-1)*3+$AO1766+5,$AP1766+20))="",0,IF(COUNTIF(INDIRECT(ADDRESS(($AN1766-1)*36+($AO1766-1)*12+6,COLUMN())):INDIRECT(ADDRESS(($AN1766-1)*36+($AO1766-1)*12+$AP1766+4,COLUMN())),INDIRECT(ADDRESS(($AN1766-1)*3+$AO1766+5,$AP1766+20)))&gt;=1,0,INDIRECT(ADDRESS(($AN1766-1)*3+$AO1766+5,$AP1766+20)))))</f>
        <v>0</v>
      </c>
      <c r="AT1766" s="468">
        <f ca="1">COUNTIF(INDIRECT("U"&amp;(ROW()+12*(($AN1766-1)*3+$AO1766)-ROW())/12+5):INDIRECT("AF"&amp;(ROW()+12*(($AN1766-1)*3+$AO1766)-ROW())/12+5),AS1766)</f>
        <v>0</v>
      </c>
      <c r="AU1766" s="468">
        <f ca="1">IF(AND(AQ1766+AS1766&gt;0,AR1766+AT1766&gt;0),COUNTIF(AU$6:AU1765,"&gt;0")+1,0)</f>
        <v>0</v>
      </c>
    </row>
    <row r="1767" spans="40:47" x14ac:dyDescent="0.15">
      <c r="AN1767" s="468">
        <v>49</v>
      </c>
      <c r="AO1767" s="468">
        <v>3</v>
      </c>
      <c r="AP1767" s="468">
        <v>10</v>
      </c>
      <c r="AQ1767" s="476">
        <f ca="1">IF($AP1767=1,IF(INDIRECT(ADDRESS(($AN1767-1)*3+$AO1767+5,$AP1767+7))="",0,INDIRECT(ADDRESS(($AN1767-1)*3+$AO1767+5,$AP1767+7))),IF(INDIRECT(ADDRESS(($AN1767-1)*3+$AO1767+5,$AP1767+7))="",0,IF(COUNTIF(INDIRECT(ADDRESS(($AN1767-1)*36+($AO1767-1)*12+6,COLUMN())):INDIRECT(ADDRESS(($AN1767-1)*36+($AO1767-1)*12+$AP1767+4,COLUMN())),INDIRECT(ADDRESS(($AN1767-1)*3+$AO1767+5,$AP1767+7)))&gt;=1,0,INDIRECT(ADDRESS(($AN1767-1)*3+$AO1767+5,$AP1767+7)))))</f>
        <v>0</v>
      </c>
      <c r="AR1767" s="468">
        <f ca="1">COUNTIF(INDIRECT("H"&amp;(ROW()+12*(($AN1767-1)*3+$AO1767)-ROW())/12+5):INDIRECT("S"&amp;(ROW()+12*(($AN1767-1)*3+$AO1767)-ROW())/12+5),AQ1767)</f>
        <v>0</v>
      </c>
      <c r="AS1767" s="476">
        <f ca="1">IF($AP1767=1,IF(INDIRECT(ADDRESS(($AN1767-1)*3+$AO1767+5,$AP1767+20))="",0,INDIRECT(ADDRESS(($AN1767-1)*3+$AO1767+5,$AP1767+20))),IF(INDIRECT(ADDRESS(($AN1767-1)*3+$AO1767+5,$AP1767+20))="",0,IF(COUNTIF(INDIRECT(ADDRESS(($AN1767-1)*36+($AO1767-1)*12+6,COLUMN())):INDIRECT(ADDRESS(($AN1767-1)*36+($AO1767-1)*12+$AP1767+4,COLUMN())),INDIRECT(ADDRESS(($AN1767-1)*3+$AO1767+5,$AP1767+20)))&gt;=1,0,INDIRECT(ADDRESS(($AN1767-1)*3+$AO1767+5,$AP1767+20)))))</f>
        <v>0</v>
      </c>
      <c r="AT1767" s="468">
        <f ca="1">COUNTIF(INDIRECT("U"&amp;(ROW()+12*(($AN1767-1)*3+$AO1767)-ROW())/12+5):INDIRECT("AF"&amp;(ROW()+12*(($AN1767-1)*3+$AO1767)-ROW())/12+5),AS1767)</f>
        <v>0</v>
      </c>
      <c r="AU1767" s="468">
        <f ca="1">IF(AND(AQ1767+AS1767&gt;0,AR1767+AT1767&gt;0),COUNTIF(AU$6:AU1766,"&gt;0")+1,0)</f>
        <v>0</v>
      </c>
    </row>
    <row r="1768" spans="40:47" x14ac:dyDescent="0.15">
      <c r="AN1768" s="468">
        <v>49</v>
      </c>
      <c r="AO1768" s="468">
        <v>3</v>
      </c>
      <c r="AP1768" s="468">
        <v>11</v>
      </c>
      <c r="AQ1768" s="476">
        <f ca="1">IF($AP1768=1,IF(INDIRECT(ADDRESS(($AN1768-1)*3+$AO1768+5,$AP1768+7))="",0,INDIRECT(ADDRESS(($AN1768-1)*3+$AO1768+5,$AP1768+7))),IF(INDIRECT(ADDRESS(($AN1768-1)*3+$AO1768+5,$AP1768+7))="",0,IF(COUNTIF(INDIRECT(ADDRESS(($AN1768-1)*36+($AO1768-1)*12+6,COLUMN())):INDIRECT(ADDRESS(($AN1768-1)*36+($AO1768-1)*12+$AP1768+4,COLUMN())),INDIRECT(ADDRESS(($AN1768-1)*3+$AO1768+5,$AP1768+7)))&gt;=1,0,INDIRECT(ADDRESS(($AN1768-1)*3+$AO1768+5,$AP1768+7)))))</f>
        <v>0</v>
      </c>
      <c r="AR1768" s="468">
        <f ca="1">COUNTIF(INDIRECT("H"&amp;(ROW()+12*(($AN1768-1)*3+$AO1768)-ROW())/12+5):INDIRECT("S"&amp;(ROW()+12*(($AN1768-1)*3+$AO1768)-ROW())/12+5),AQ1768)</f>
        <v>0</v>
      </c>
      <c r="AS1768" s="476">
        <f ca="1">IF($AP1768=1,IF(INDIRECT(ADDRESS(($AN1768-1)*3+$AO1768+5,$AP1768+20))="",0,INDIRECT(ADDRESS(($AN1768-1)*3+$AO1768+5,$AP1768+20))),IF(INDIRECT(ADDRESS(($AN1768-1)*3+$AO1768+5,$AP1768+20))="",0,IF(COUNTIF(INDIRECT(ADDRESS(($AN1768-1)*36+($AO1768-1)*12+6,COLUMN())):INDIRECT(ADDRESS(($AN1768-1)*36+($AO1768-1)*12+$AP1768+4,COLUMN())),INDIRECT(ADDRESS(($AN1768-1)*3+$AO1768+5,$AP1768+20)))&gt;=1,0,INDIRECT(ADDRESS(($AN1768-1)*3+$AO1768+5,$AP1768+20)))))</f>
        <v>0</v>
      </c>
      <c r="AT1768" s="468">
        <f ca="1">COUNTIF(INDIRECT("U"&amp;(ROW()+12*(($AN1768-1)*3+$AO1768)-ROW())/12+5):INDIRECT("AF"&amp;(ROW()+12*(($AN1768-1)*3+$AO1768)-ROW())/12+5),AS1768)</f>
        <v>0</v>
      </c>
      <c r="AU1768" s="468">
        <f ca="1">IF(AND(AQ1768+AS1768&gt;0,AR1768+AT1768&gt;0),COUNTIF(AU$6:AU1767,"&gt;0")+1,0)</f>
        <v>0</v>
      </c>
    </row>
    <row r="1769" spans="40:47" x14ac:dyDescent="0.15">
      <c r="AN1769" s="468">
        <v>49</v>
      </c>
      <c r="AO1769" s="468">
        <v>3</v>
      </c>
      <c r="AP1769" s="468">
        <v>12</v>
      </c>
      <c r="AQ1769" s="476">
        <f ca="1">IF($AP1769=1,IF(INDIRECT(ADDRESS(($AN1769-1)*3+$AO1769+5,$AP1769+7))="",0,INDIRECT(ADDRESS(($AN1769-1)*3+$AO1769+5,$AP1769+7))),IF(INDIRECT(ADDRESS(($AN1769-1)*3+$AO1769+5,$AP1769+7))="",0,IF(COUNTIF(INDIRECT(ADDRESS(($AN1769-1)*36+($AO1769-1)*12+6,COLUMN())):INDIRECT(ADDRESS(($AN1769-1)*36+($AO1769-1)*12+$AP1769+4,COLUMN())),INDIRECT(ADDRESS(($AN1769-1)*3+$AO1769+5,$AP1769+7)))&gt;=1,0,INDIRECT(ADDRESS(($AN1769-1)*3+$AO1769+5,$AP1769+7)))))</f>
        <v>0</v>
      </c>
      <c r="AR1769" s="468">
        <f ca="1">COUNTIF(INDIRECT("H"&amp;(ROW()+12*(($AN1769-1)*3+$AO1769)-ROW())/12+5):INDIRECT("S"&amp;(ROW()+12*(($AN1769-1)*3+$AO1769)-ROW())/12+5),AQ1769)</f>
        <v>0</v>
      </c>
      <c r="AS1769" s="476">
        <f ca="1">IF($AP1769=1,IF(INDIRECT(ADDRESS(($AN1769-1)*3+$AO1769+5,$AP1769+20))="",0,INDIRECT(ADDRESS(($AN1769-1)*3+$AO1769+5,$AP1769+20))),IF(INDIRECT(ADDRESS(($AN1769-1)*3+$AO1769+5,$AP1769+20))="",0,IF(COUNTIF(INDIRECT(ADDRESS(($AN1769-1)*36+($AO1769-1)*12+6,COLUMN())):INDIRECT(ADDRESS(($AN1769-1)*36+($AO1769-1)*12+$AP1769+4,COLUMN())),INDIRECT(ADDRESS(($AN1769-1)*3+$AO1769+5,$AP1769+20)))&gt;=1,0,INDIRECT(ADDRESS(($AN1769-1)*3+$AO1769+5,$AP1769+20)))))</f>
        <v>0</v>
      </c>
      <c r="AT1769" s="468">
        <f ca="1">COUNTIF(INDIRECT("U"&amp;(ROW()+12*(($AN1769-1)*3+$AO1769)-ROW())/12+5):INDIRECT("AF"&amp;(ROW()+12*(($AN1769-1)*3+$AO1769)-ROW())/12+5),AS1769)</f>
        <v>0</v>
      </c>
      <c r="AU1769" s="468">
        <f ca="1">IF(AND(AQ1769+AS1769&gt;0,AR1769+AT1769&gt;0),COUNTIF(AU$6:AU1768,"&gt;0")+1,0)</f>
        <v>0</v>
      </c>
    </row>
    <row r="1770" spans="40:47" x14ac:dyDescent="0.15">
      <c r="AN1770" s="468">
        <v>50</v>
      </c>
      <c r="AO1770" s="468">
        <v>1</v>
      </c>
      <c r="AP1770" s="468">
        <v>1</v>
      </c>
      <c r="AQ1770" s="476">
        <f ca="1">IF($AP1770=1,IF(INDIRECT(ADDRESS(($AN1770-1)*3+$AO1770+5,$AP1770+7))="",0,INDIRECT(ADDRESS(($AN1770-1)*3+$AO1770+5,$AP1770+7))),IF(INDIRECT(ADDRESS(($AN1770-1)*3+$AO1770+5,$AP1770+7))="",0,IF(COUNTIF(INDIRECT(ADDRESS(($AN1770-1)*36+($AO1770-1)*12+6,COLUMN())):INDIRECT(ADDRESS(($AN1770-1)*36+($AO1770-1)*12+$AP1770+4,COLUMN())),INDIRECT(ADDRESS(($AN1770-1)*3+$AO1770+5,$AP1770+7)))&gt;=1,0,INDIRECT(ADDRESS(($AN1770-1)*3+$AO1770+5,$AP1770+7)))))</f>
        <v>0</v>
      </c>
      <c r="AR1770" s="468">
        <f ca="1">COUNTIF(INDIRECT("H"&amp;(ROW()+12*(($AN1770-1)*3+$AO1770)-ROW())/12+5):INDIRECT("S"&amp;(ROW()+12*(($AN1770-1)*3+$AO1770)-ROW())/12+5),AQ1770)</f>
        <v>0</v>
      </c>
      <c r="AS1770" s="476">
        <f ca="1">IF($AP1770=1,IF(INDIRECT(ADDRESS(($AN1770-1)*3+$AO1770+5,$AP1770+20))="",0,INDIRECT(ADDRESS(($AN1770-1)*3+$AO1770+5,$AP1770+20))),IF(INDIRECT(ADDRESS(($AN1770-1)*3+$AO1770+5,$AP1770+20))="",0,IF(COUNTIF(INDIRECT(ADDRESS(($AN1770-1)*36+($AO1770-1)*12+6,COLUMN())):INDIRECT(ADDRESS(($AN1770-1)*36+($AO1770-1)*12+$AP1770+4,COLUMN())),INDIRECT(ADDRESS(($AN1770-1)*3+$AO1770+5,$AP1770+20)))&gt;=1,0,INDIRECT(ADDRESS(($AN1770-1)*3+$AO1770+5,$AP1770+20)))))</f>
        <v>0</v>
      </c>
      <c r="AT1770" s="468">
        <f ca="1">COUNTIF(INDIRECT("U"&amp;(ROW()+12*(($AN1770-1)*3+$AO1770)-ROW())/12+5):INDIRECT("AF"&amp;(ROW()+12*(($AN1770-1)*3+$AO1770)-ROW())/12+5),AS1770)</f>
        <v>0</v>
      </c>
      <c r="AU1770" s="468">
        <f ca="1">IF(AND(AQ1770+AS1770&gt;0,AR1770+AT1770&gt;0),COUNTIF(AU$6:AU1769,"&gt;0")+1,0)</f>
        <v>0</v>
      </c>
    </row>
    <row r="1771" spans="40:47" x14ac:dyDescent="0.15">
      <c r="AN1771" s="468">
        <v>50</v>
      </c>
      <c r="AO1771" s="468">
        <v>1</v>
      </c>
      <c r="AP1771" s="468">
        <v>2</v>
      </c>
      <c r="AQ1771" s="476">
        <f ca="1">IF($AP1771=1,IF(INDIRECT(ADDRESS(($AN1771-1)*3+$AO1771+5,$AP1771+7))="",0,INDIRECT(ADDRESS(($AN1771-1)*3+$AO1771+5,$AP1771+7))),IF(INDIRECT(ADDRESS(($AN1771-1)*3+$AO1771+5,$AP1771+7))="",0,IF(COUNTIF(INDIRECT(ADDRESS(($AN1771-1)*36+($AO1771-1)*12+6,COLUMN())):INDIRECT(ADDRESS(($AN1771-1)*36+($AO1771-1)*12+$AP1771+4,COLUMN())),INDIRECT(ADDRESS(($AN1771-1)*3+$AO1771+5,$AP1771+7)))&gt;=1,0,INDIRECT(ADDRESS(($AN1771-1)*3+$AO1771+5,$AP1771+7)))))</f>
        <v>0</v>
      </c>
      <c r="AR1771" s="468">
        <f ca="1">COUNTIF(INDIRECT("H"&amp;(ROW()+12*(($AN1771-1)*3+$AO1771)-ROW())/12+5):INDIRECT("S"&amp;(ROW()+12*(($AN1771-1)*3+$AO1771)-ROW())/12+5),AQ1771)</f>
        <v>0</v>
      </c>
      <c r="AS1771" s="476">
        <f ca="1">IF($AP1771=1,IF(INDIRECT(ADDRESS(($AN1771-1)*3+$AO1771+5,$AP1771+20))="",0,INDIRECT(ADDRESS(($AN1771-1)*3+$AO1771+5,$AP1771+20))),IF(INDIRECT(ADDRESS(($AN1771-1)*3+$AO1771+5,$AP1771+20))="",0,IF(COUNTIF(INDIRECT(ADDRESS(($AN1771-1)*36+($AO1771-1)*12+6,COLUMN())):INDIRECT(ADDRESS(($AN1771-1)*36+($AO1771-1)*12+$AP1771+4,COLUMN())),INDIRECT(ADDRESS(($AN1771-1)*3+$AO1771+5,$AP1771+20)))&gt;=1,0,INDIRECT(ADDRESS(($AN1771-1)*3+$AO1771+5,$AP1771+20)))))</f>
        <v>0</v>
      </c>
      <c r="AT1771" s="468">
        <f ca="1">COUNTIF(INDIRECT("U"&amp;(ROW()+12*(($AN1771-1)*3+$AO1771)-ROW())/12+5):INDIRECT("AF"&amp;(ROW()+12*(($AN1771-1)*3+$AO1771)-ROW())/12+5),AS1771)</f>
        <v>0</v>
      </c>
      <c r="AU1771" s="468">
        <f ca="1">IF(AND(AQ1771+AS1771&gt;0,AR1771+AT1771&gt;0),COUNTIF(AU$6:AU1770,"&gt;0")+1,0)</f>
        <v>0</v>
      </c>
    </row>
    <row r="1772" spans="40:47" x14ac:dyDescent="0.15">
      <c r="AN1772" s="468">
        <v>50</v>
      </c>
      <c r="AO1772" s="468">
        <v>1</v>
      </c>
      <c r="AP1772" s="468">
        <v>3</v>
      </c>
      <c r="AQ1772" s="476">
        <f ca="1">IF($AP1772=1,IF(INDIRECT(ADDRESS(($AN1772-1)*3+$AO1772+5,$AP1772+7))="",0,INDIRECT(ADDRESS(($AN1772-1)*3+$AO1772+5,$AP1772+7))),IF(INDIRECT(ADDRESS(($AN1772-1)*3+$AO1772+5,$AP1772+7))="",0,IF(COUNTIF(INDIRECT(ADDRESS(($AN1772-1)*36+($AO1772-1)*12+6,COLUMN())):INDIRECT(ADDRESS(($AN1772-1)*36+($AO1772-1)*12+$AP1772+4,COLUMN())),INDIRECT(ADDRESS(($AN1772-1)*3+$AO1772+5,$AP1772+7)))&gt;=1,0,INDIRECT(ADDRESS(($AN1772-1)*3+$AO1772+5,$AP1772+7)))))</f>
        <v>0</v>
      </c>
      <c r="AR1772" s="468">
        <f ca="1">COUNTIF(INDIRECT("H"&amp;(ROW()+12*(($AN1772-1)*3+$AO1772)-ROW())/12+5):INDIRECT("S"&amp;(ROW()+12*(($AN1772-1)*3+$AO1772)-ROW())/12+5),AQ1772)</f>
        <v>0</v>
      </c>
      <c r="AS1772" s="476">
        <f ca="1">IF($AP1772=1,IF(INDIRECT(ADDRESS(($AN1772-1)*3+$AO1772+5,$AP1772+20))="",0,INDIRECT(ADDRESS(($AN1772-1)*3+$AO1772+5,$AP1772+20))),IF(INDIRECT(ADDRESS(($AN1772-1)*3+$AO1772+5,$AP1772+20))="",0,IF(COUNTIF(INDIRECT(ADDRESS(($AN1772-1)*36+($AO1772-1)*12+6,COLUMN())):INDIRECT(ADDRESS(($AN1772-1)*36+($AO1772-1)*12+$AP1772+4,COLUMN())),INDIRECT(ADDRESS(($AN1772-1)*3+$AO1772+5,$AP1772+20)))&gt;=1,0,INDIRECT(ADDRESS(($AN1772-1)*3+$AO1772+5,$AP1772+20)))))</f>
        <v>0</v>
      </c>
      <c r="AT1772" s="468">
        <f ca="1">COUNTIF(INDIRECT("U"&amp;(ROW()+12*(($AN1772-1)*3+$AO1772)-ROW())/12+5):INDIRECT("AF"&amp;(ROW()+12*(($AN1772-1)*3+$AO1772)-ROW())/12+5),AS1772)</f>
        <v>0</v>
      </c>
      <c r="AU1772" s="468">
        <f ca="1">IF(AND(AQ1772+AS1772&gt;0,AR1772+AT1772&gt;0),COUNTIF(AU$6:AU1771,"&gt;0")+1,0)</f>
        <v>0</v>
      </c>
    </row>
    <row r="1773" spans="40:47" x14ac:dyDescent="0.15">
      <c r="AN1773" s="468">
        <v>50</v>
      </c>
      <c r="AO1773" s="468">
        <v>1</v>
      </c>
      <c r="AP1773" s="468">
        <v>4</v>
      </c>
      <c r="AQ1773" s="476">
        <f ca="1">IF($AP1773=1,IF(INDIRECT(ADDRESS(($AN1773-1)*3+$AO1773+5,$AP1773+7))="",0,INDIRECT(ADDRESS(($AN1773-1)*3+$AO1773+5,$AP1773+7))),IF(INDIRECT(ADDRESS(($AN1773-1)*3+$AO1773+5,$AP1773+7))="",0,IF(COUNTIF(INDIRECT(ADDRESS(($AN1773-1)*36+($AO1773-1)*12+6,COLUMN())):INDIRECT(ADDRESS(($AN1773-1)*36+($AO1773-1)*12+$AP1773+4,COLUMN())),INDIRECT(ADDRESS(($AN1773-1)*3+$AO1773+5,$AP1773+7)))&gt;=1,0,INDIRECT(ADDRESS(($AN1773-1)*3+$AO1773+5,$AP1773+7)))))</f>
        <v>0</v>
      </c>
      <c r="AR1773" s="468">
        <f ca="1">COUNTIF(INDIRECT("H"&amp;(ROW()+12*(($AN1773-1)*3+$AO1773)-ROW())/12+5):INDIRECT("S"&amp;(ROW()+12*(($AN1773-1)*3+$AO1773)-ROW())/12+5),AQ1773)</f>
        <v>0</v>
      </c>
      <c r="AS1773" s="476">
        <f ca="1">IF($AP1773=1,IF(INDIRECT(ADDRESS(($AN1773-1)*3+$AO1773+5,$AP1773+20))="",0,INDIRECT(ADDRESS(($AN1773-1)*3+$AO1773+5,$AP1773+20))),IF(INDIRECT(ADDRESS(($AN1773-1)*3+$AO1773+5,$AP1773+20))="",0,IF(COUNTIF(INDIRECT(ADDRESS(($AN1773-1)*36+($AO1773-1)*12+6,COLUMN())):INDIRECT(ADDRESS(($AN1773-1)*36+($AO1773-1)*12+$AP1773+4,COLUMN())),INDIRECT(ADDRESS(($AN1773-1)*3+$AO1773+5,$AP1773+20)))&gt;=1,0,INDIRECT(ADDRESS(($AN1773-1)*3+$AO1773+5,$AP1773+20)))))</f>
        <v>0</v>
      </c>
      <c r="AT1773" s="468">
        <f ca="1">COUNTIF(INDIRECT("U"&amp;(ROW()+12*(($AN1773-1)*3+$AO1773)-ROW())/12+5):INDIRECT("AF"&amp;(ROW()+12*(($AN1773-1)*3+$AO1773)-ROW())/12+5),AS1773)</f>
        <v>0</v>
      </c>
      <c r="AU1773" s="468">
        <f ca="1">IF(AND(AQ1773+AS1773&gt;0,AR1773+AT1773&gt;0),COUNTIF(AU$6:AU1772,"&gt;0")+1,0)</f>
        <v>0</v>
      </c>
    </row>
    <row r="1774" spans="40:47" x14ac:dyDescent="0.15">
      <c r="AN1774" s="468">
        <v>50</v>
      </c>
      <c r="AO1774" s="468">
        <v>1</v>
      </c>
      <c r="AP1774" s="468">
        <v>5</v>
      </c>
      <c r="AQ1774" s="476">
        <f ca="1">IF($AP1774=1,IF(INDIRECT(ADDRESS(($AN1774-1)*3+$AO1774+5,$AP1774+7))="",0,INDIRECT(ADDRESS(($AN1774-1)*3+$AO1774+5,$AP1774+7))),IF(INDIRECT(ADDRESS(($AN1774-1)*3+$AO1774+5,$AP1774+7))="",0,IF(COUNTIF(INDIRECT(ADDRESS(($AN1774-1)*36+($AO1774-1)*12+6,COLUMN())):INDIRECT(ADDRESS(($AN1774-1)*36+($AO1774-1)*12+$AP1774+4,COLUMN())),INDIRECT(ADDRESS(($AN1774-1)*3+$AO1774+5,$AP1774+7)))&gt;=1,0,INDIRECT(ADDRESS(($AN1774-1)*3+$AO1774+5,$AP1774+7)))))</f>
        <v>0</v>
      </c>
      <c r="AR1774" s="468">
        <f ca="1">COUNTIF(INDIRECT("H"&amp;(ROW()+12*(($AN1774-1)*3+$AO1774)-ROW())/12+5):INDIRECT("S"&amp;(ROW()+12*(($AN1774-1)*3+$AO1774)-ROW())/12+5),AQ1774)</f>
        <v>0</v>
      </c>
      <c r="AS1774" s="476">
        <f ca="1">IF($AP1774=1,IF(INDIRECT(ADDRESS(($AN1774-1)*3+$AO1774+5,$AP1774+20))="",0,INDIRECT(ADDRESS(($AN1774-1)*3+$AO1774+5,$AP1774+20))),IF(INDIRECT(ADDRESS(($AN1774-1)*3+$AO1774+5,$AP1774+20))="",0,IF(COUNTIF(INDIRECT(ADDRESS(($AN1774-1)*36+($AO1774-1)*12+6,COLUMN())):INDIRECT(ADDRESS(($AN1774-1)*36+($AO1774-1)*12+$AP1774+4,COLUMN())),INDIRECT(ADDRESS(($AN1774-1)*3+$AO1774+5,$AP1774+20)))&gt;=1,0,INDIRECT(ADDRESS(($AN1774-1)*3+$AO1774+5,$AP1774+20)))))</f>
        <v>0</v>
      </c>
      <c r="AT1774" s="468">
        <f ca="1">COUNTIF(INDIRECT("U"&amp;(ROW()+12*(($AN1774-1)*3+$AO1774)-ROW())/12+5):INDIRECT("AF"&amp;(ROW()+12*(($AN1774-1)*3+$AO1774)-ROW())/12+5),AS1774)</f>
        <v>0</v>
      </c>
      <c r="AU1774" s="468">
        <f ca="1">IF(AND(AQ1774+AS1774&gt;0,AR1774+AT1774&gt;0),COUNTIF(AU$6:AU1773,"&gt;0")+1,0)</f>
        <v>0</v>
      </c>
    </row>
    <row r="1775" spans="40:47" x14ac:dyDescent="0.15">
      <c r="AN1775" s="468">
        <v>50</v>
      </c>
      <c r="AO1775" s="468">
        <v>1</v>
      </c>
      <c r="AP1775" s="468">
        <v>6</v>
      </c>
      <c r="AQ1775" s="476">
        <f ca="1">IF($AP1775=1,IF(INDIRECT(ADDRESS(($AN1775-1)*3+$AO1775+5,$AP1775+7))="",0,INDIRECT(ADDRESS(($AN1775-1)*3+$AO1775+5,$AP1775+7))),IF(INDIRECT(ADDRESS(($AN1775-1)*3+$AO1775+5,$AP1775+7))="",0,IF(COUNTIF(INDIRECT(ADDRESS(($AN1775-1)*36+($AO1775-1)*12+6,COLUMN())):INDIRECT(ADDRESS(($AN1775-1)*36+($AO1775-1)*12+$AP1775+4,COLUMN())),INDIRECT(ADDRESS(($AN1775-1)*3+$AO1775+5,$AP1775+7)))&gt;=1,0,INDIRECT(ADDRESS(($AN1775-1)*3+$AO1775+5,$AP1775+7)))))</f>
        <v>0</v>
      </c>
      <c r="AR1775" s="468">
        <f ca="1">COUNTIF(INDIRECT("H"&amp;(ROW()+12*(($AN1775-1)*3+$AO1775)-ROW())/12+5):INDIRECT("S"&amp;(ROW()+12*(($AN1775-1)*3+$AO1775)-ROW())/12+5),AQ1775)</f>
        <v>0</v>
      </c>
      <c r="AS1775" s="476">
        <f ca="1">IF($AP1775=1,IF(INDIRECT(ADDRESS(($AN1775-1)*3+$AO1775+5,$AP1775+20))="",0,INDIRECT(ADDRESS(($AN1775-1)*3+$AO1775+5,$AP1775+20))),IF(INDIRECT(ADDRESS(($AN1775-1)*3+$AO1775+5,$AP1775+20))="",0,IF(COUNTIF(INDIRECT(ADDRESS(($AN1775-1)*36+($AO1775-1)*12+6,COLUMN())):INDIRECT(ADDRESS(($AN1775-1)*36+($AO1775-1)*12+$AP1775+4,COLUMN())),INDIRECT(ADDRESS(($AN1775-1)*3+$AO1775+5,$AP1775+20)))&gt;=1,0,INDIRECT(ADDRESS(($AN1775-1)*3+$AO1775+5,$AP1775+20)))))</f>
        <v>0</v>
      </c>
      <c r="AT1775" s="468">
        <f ca="1">COUNTIF(INDIRECT("U"&amp;(ROW()+12*(($AN1775-1)*3+$AO1775)-ROW())/12+5):INDIRECT("AF"&amp;(ROW()+12*(($AN1775-1)*3+$AO1775)-ROW())/12+5),AS1775)</f>
        <v>0</v>
      </c>
      <c r="AU1775" s="468">
        <f ca="1">IF(AND(AQ1775+AS1775&gt;0,AR1775+AT1775&gt;0),COUNTIF(AU$6:AU1774,"&gt;0")+1,0)</f>
        <v>0</v>
      </c>
    </row>
    <row r="1776" spans="40:47" x14ac:dyDescent="0.15">
      <c r="AN1776" s="468">
        <v>50</v>
      </c>
      <c r="AO1776" s="468">
        <v>1</v>
      </c>
      <c r="AP1776" s="468">
        <v>7</v>
      </c>
      <c r="AQ1776" s="476">
        <f ca="1">IF($AP1776=1,IF(INDIRECT(ADDRESS(($AN1776-1)*3+$AO1776+5,$AP1776+7))="",0,INDIRECT(ADDRESS(($AN1776-1)*3+$AO1776+5,$AP1776+7))),IF(INDIRECT(ADDRESS(($AN1776-1)*3+$AO1776+5,$AP1776+7))="",0,IF(COUNTIF(INDIRECT(ADDRESS(($AN1776-1)*36+($AO1776-1)*12+6,COLUMN())):INDIRECT(ADDRESS(($AN1776-1)*36+($AO1776-1)*12+$AP1776+4,COLUMN())),INDIRECT(ADDRESS(($AN1776-1)*3+$AO1776+5,$AP1776+7)))&gt;=1,0,INDIRECT(ADDRESS(($AN1776-1)*3+$AO1776+5,$AP1776+7)))))</f>
        <v>0</v>
      </c>
      <c r="AR1776" s="468">
        <f ca="1">COUNTIF(INDIRECT("H"&amp;(ROW()+12*(($AN1776-1)*3+$AO1776)-ROW())/12+5):INDIRECT("S"&amp;(ROW()+12*(($AN1776-1)*3+$AO1776)-ROW())/12+5),AQ1776)</f>
        <v>0</v>
      </c>
      <c r="AS1776" s="476">
        <f ca="1">IF($AP1776=1,IF(INDIRECT(ADDRESS(($AN1776-1)*3+$AO1776+5,$AP1776+20))="",0,INDIRECT(ADDRESS(($AN1776-1)*3+$AO1776+5,$AP1776+20))),IF(INDIRECT(ADDRESS(($AN1776-1)*3+$AO1776+5,$AP1776+20))="",0,IF(COUNTIF(INDIRECT(ADDRESS(($AN1776-1)*36+($AO1776-1)*12+6,COLUMN())):INDIRECT(ADDRESS(($AN1776-1)*36+($AO1776-1)*12+$AP1776+4,COLUMN())),INDIRECT(ADDRESS(($AN1776-1)*3+$AO1776+5,$AP1776+20)))&gt;=1,0,INDIRECT(ADDRESS(($AN1776-1)*3+$AO1776+5,$AP1776+20)))))</f>
        <v>0</v>
      </c>
      <c r="AT1776" s="468">
        <f ca="1">COUNTIF(INDIRECT("U"&amp;(ROW()+12*(($AN1776-1)*3+$AO1776)-ROW())/12+5):INDIRECT("AF"&amp;(ROW()+12*(($AN1776-1)*3+$AO1776)-ROW())/12+5),AS1776)</f>
        <v>0</v>
      </c>
      <c r="AU1776" s="468">
        <f ca="1">IF(AND(AQ1776+AS1776&gt;0,AR1776+AT1776&gt;0),COUNTIF(AU$6:AU1775,"&gt;0")+1,0)</f>
        <v>0</v>
      </c>
    </row>
    <row r="1777" spans="40:47" x14ac:dyDescent="0.15">
      <c r="AN1777" s="468">
        <v>50</v>
      </c>
      <c r="AO1777" s="468">
        <v>1</v>
      </c>
      <c r="AP1777" s="468">
        <v>8</v>
      </c>
      <c r="AQ1777" s="476">
        <f ca="1">IF($AP1777=1,IF(INDIRECT(ADDRESS(($AN1777-1)*3+$AO1777+5,$AP1777+7))="",0,INDIRECT(ADDRESS(($AN1777-1)*3+$AO1777+5,$AP1777+7))),IF(INDIRECT(ADDRESS(($AN1777-1)*3+$AO1777+5,$AP1777+7))="",0,IF(COUNTIF(INDIRECT(ADDRESS(($AN1777-1)*36+($AO1777-1)*12+6,COLUMN())):INDIRECT(ADDRESS(($AN1777-1)*36+($AO1777-1)*12+$AP1777+4,COLUMN())),INDIRECT(ADDRESS(($AN1777-1)*3+$AO1777+5,$AP1777+7)))&gt;=1,0,INDIRECT(ADDRESS(($AN1777-1)*3+$AO1777+5,$AP1777+7)))))</f>
        <v>0</v>
      </c>
      <c r="AR1777" s="468">
        <f ca="1">COUNTIF(INDIRECT("H"&amp;(ROW()+12*(($AN1777-1)*3+$AO1777)-ROW())/12+5):INDIRECT("S"&amp;(ROW()+12*(($AN1777-1)*3+$AO1777)-ROW())/12+5),AQ1777)</f>
        <v>0</v>
      </c>
      <c r="AS1777" s="476">
        <f ca="1">IF($AP1777=1,IF(INDIRECT(ADDRESS(($AN1777-1)*3+$AO1777+5,$AP1777+20))="",0,INDIRECT(ADDRESS(($AN1777-1)*3+$AO1777+5,$AP1777+20))),IF(INDIRECT(ADDRESS(($AN1777-1)*3+$AO1777+5,$AP1777+20))="",0,IF(COUNTIF(INDIRECT(ADDRESS(($AN1777-1)*36+($AO1777-1)*12+6,COLUMN())):INDIRECT(ADDRESS(($AN1777-1)*36+($AO1777-1)*12+$AP1777+4,COLUMN())),INDIRECT(ADDRESS(($AN1777-1)*3+$AO1777+5,$AP1777+20)))&gt;=1,0,INDIRECT(ADDRESS(($AN1777-1)*3+$AO1777+5,$AP1777+20)))))</f>
        <v>0</v>
      </c>
      <c r="AT1777" s="468">
        <f ca="1">COUNTIF(INDIRECT("U"&amp;(ROW()+12*(($AN1777-1)*3+$AO1777)-ROW())/12+5):INDIRECT("AF"&amp;(ROW()+12*(($AN1777-1)*3+$AO1777)-ROW())/12+5),AS1777)</f>
        <v>0</v>
      </c>
      <c r="AU1777" s="468">
        <f ca="1">IF(AND(AQ1777+AS1777&gt;0,AR1777+AT1777&gt;0),COUNTIF(AU$6:AU1776,"&gt;0")+1,0)</f>
        <v>0</v>
      </c>
    </row>
    <row r="1778" spans="40:47" x14ac:dyDescent="0.15">
      <c r="AN1778" s="468">
        <v>50</v>
      </c>
      <c r="AO1778" s="468">
        <v>1</v>
      </c>
      <c r="AP1778" s="468">
        <v>9</v>
      </c>
      <c r="AQ1778" s="476">
        <f ca="1">IF($AP1778=1,IF(INDIRECT(ADDRESS(($AN1778-1)*3+$AO1778+5,$AP1778+7))="",0,INDIRECT(ADDRESS(($AN1778-1)*3+$AO1778+5,$AP1778+7))),IF(INDIRECT(ADDRESS(($AN1778-1)*3+$AO1778+5,$AP1778+7))="",0,IF(COUNTIF(INDIRECT(ADDRESS(($AN1778-1)*36+($AO1778-1)*12+6,COLUMN())):INDIRECT(ADDRESS(($AN1778-1)*36+($AO1778-1)*12+$AP1778+4,COLUMN())),INDIRECT(ADDRESS(($AN1778-1)*3+$AO1778+5,$AP1778+7)))&gt;=1,0,INDIRECT(ADDRESS(($AN1778-1)*3+$AO1778+5,$AP1778+7)))))</f>
        <v>0</v>
      </c>
      <c r="AR1778" s="468">
        <f ca="1">COUNTIF(INDIRECT("H"&amp;(ROW()+12*(($AN1778-1)*3+$AO1778)-ROW())/12+5):INDIRECT("S"&amp;(ROW()+12*(($AN1778-1)*3+$AO1778)-ROW())/12+5),AQ1778)</f>
        <v>0</v>
      </c>
      <c r="AS1778" s="476">
        <f ca="1">IF($AP1778=1,IF(INDIRECT(ADDRESS(($AN1778-1)*3+$AO1778+5,$AP1778+20))="",0,INDIRECT(ADDRESS(($AN1778-1)*3+$AO1778+5,$AP1778+20))),IF(INDIRECT(ADDRESS(($AN1778-1)*3+$AO1778+5,$AP1778+20))="",0,IF(COUNTIF(INDIRECT(ADDRESS(($AN1778-1)*36+($AO1778-1)*12+6,COLUMN())):INDIRECT(ADDRESS(($AN1778-1)*36+($AO1778-1)*12+$AP1778+4,COLUMN())),INDIRECT(ADDRESS(($AN1778-1)*3+$AO1778+5,$AP1778+20)))&gt;=1,0,INDIRECT(ADDRESS(($AN1778-1)*3+$AO1778+5,$AP1778+20)))))</f>
        <v>0</v>
      </c>
      <c r="AT1778" s="468">
        <f ca="1">COUNTIF(INDIRECT("U"&amp;(ROW()+12*(($AN1778-1)*3+$AO1778)-ROW())/12+5):INDIRECT("AF"&amp;(ROW()+12*(($AN1778-1)*3+$AO1778)-ROW())/12+5),AS1778)</f>
        <v>0</v>
      </c>
      <c r="AU1778" s="468">
        <f ca="1">IF(AND(AQ1778+AS1778&gt;0,AR1778+AT1778&gt;0),COUNTIF(AU$6:AU1777,"&gt;0")+1,0)</f>
        <v>0</v>
      </c>
    </row>
    <row r="1779" spans="40:47" x14ac:dyDescent="0.15">
      <c r="AN1779" s="468">
        <v>50</v>
      </c>
      <c r="AO1779" s="468">
        <v>1</v>
      </c>
      <c r="AP1779" s="468">
        <v>10</v>
      </c>
      <c r="AQ1779" s="476">
        <f ca="1">IF($AP1779=1,IF(INDIRECT(ADDRESS(($AN1779-1)*3+$AO1779+5,$AP1779+7))="",0,INDIRECT(ADDRESS(($AN1779-1)*3+$AO1779+5,$AP1779+7))),IF(INDIRECT(ADDRESS(($AN1779-1)*3+$AO1779+5,$AP1779+7))="",0,IF(COUNTIF(INDIRECT(ADDRESS(($AN1779-1)*36+($AO1779-1)*12+6,COLUMN())):INDIRECT(ADDRESS(($AN1779-1)*36+($AO1779-1)*12+$AP1779+4,COLUMN())),INDIRECT(ADDRESS(($AN1779-1)*3+$AO1779+5,$AP1779+7)))&gt;=1,0,INDIRECT(ADDRESS(($AN1779-1)*3+$AO1779+5,$AP1779+7)))))</f>
        <v>0</v>
      </c>
      <c r="AR1779" s="468">
        <f ca="1">COUNTIF(INDIRECT("H"&amp;(ROW()+12*(($AN1779-1)*3+$AO1779)-ROW())/12+5):INDIRECT("S"&amp;(ROW()+12*(($AN1779-1)*3+$AO1779)-ROW())/12+5),AQ1779)</f>
        <v>0</v>
      </c>
      <c r="AS1779" s="476">
        <f ca="1">IF($AP1779=1,IF(INDIRECT(ADDRESS(($AN1779-1)*3+$AO1779+5,$AP1779+20))="",0,INDIRECT(ADDRESS(($AN1779-1)*3+$AO1779+5,$AP1779+20))),IF(INDIRECT(ADDRESS(($AN1779-1)*3+$AO1779+5,$AP1779+20))="",0,IF(COUNTIF(INDIRECT(ADDRESS(($AN1779-1)*36+($AO1779-1)*12+6,COLUMN())):INDIRECT(ADDRESS(($AN1779-1)*36+($AO1779-1)*12+$AP1779+4,COLUMN())),INDIRECT(ADDRESS(($AN1779-1)*3+$AO1779+5,$AP1779+20)))&gt;=1,0,INDIRECT(ADDRESS(($AN1779-1)*3+$AO1779+5,$AP1779+20)))))</f>
        <v>0</v>
      </c>
      <c r="AT1779" s="468">
        <f ca="1">COUNTIF(INDIRECT("U"&amp;(ROW()+12*(($AN1779-1)*3+$AO1779)-ROW())/12+5):INDIRECT("AF"&amp;(ROW()+12*(($AN1779-1)*3+$AO1779)-ROW())/12+5),AS1779)</f>
        <v>0</v>
      </c>
      <c r="AU1779" s="468">
        <f ca="1">IF(AND(AQ1779+AS1779&gt;0,AR1779+AT1779&gt;0),COUNTIF(AU$6:AU1778,"&gt;0")+1,0)</f>
        <v>0</v>
      </c>
    </row>
    <row r="1780" spans="40:47" x14ac:dyDescent="0.15">
      <c r="AN1780" s="468">
        <v>50</v>
      </c>
      <c r="AO1780" s="468">
        <v>1</v>
      </c>
      <c r="AP1780" s="468">
        <v>11</v>
      </c>
      <c r="AQ1780" s="476">
        <f ca="1">IF($AP1780=1,IF(INDIRECT(ADDRESS(($AN1780-1)*3+$AO1780+5,$AP1780+7))="",0,INDIRECT(ADDRESS(($AN1780-1)*3+$AO1780+5,$AP1780+7))),IF(INDIRECT(ADDRESS(($AN1780-1)*3+$AO1780+5,$AP1780+7))="",0,IF(COUNTIF(INDIRECT(ADDRESS(($AN1780-1)*36+($AO1780-1)*12+6,COLUMN())):INDIRECT(ADDRESS(($AN1780-1)*36+($AO1780-1)*12+$AP1780+4,COLUMN())),INDIRECT(ADDRESS(($AN1780-1)*3+$AO1780+5,$AP1780+7)))&gt;=1,0,INDIRECT(ADDRESS(($AN1780-1)*3+$AO1780+5,$AP1780+7)))))</f>
        <v>0</v>
      </c>
      <c r="AR1780" s="468">
        <f ca="1">COUNTIF(INDIRECT("H"&amp;(ROW()+12*(($AN1780-1)*3+$AO1780)-ROW())/12+5):INDIRECT("S"&amp;(ROW()+12*(($AN1780-1)*3+$AO1780)-ROW())/12+5),AQ1780)</f>
        <v>0</v>
      </c>
      <c r="AS1780" s="476">
        <f ca="1">IF($AP1780=1,IF(INDIRECT(ADDRESS(($AN1780-1)*3+$AO1780+5,$AP1780+20))="",0,INDIRECT(ADDRESS(($AN1780-1)*3+$AO1780+5,$AP1780+20))),IF(INDIRECT(ADDRESS(($AN1780-1)*3+$AO1780+5,$AP1780+20))="",0,IF(COUNTIF(INDIRECT(ADDRESS(($AN1780-1)*36+($AO1780-1)*12+6,COLUMN())):INDIRECT(ADDRESS(($AN1780-1)*36+($AO1780-1)*12+$AP1780+4,COLUMN())),INDIRECT(ADDRESS(($AN1780-1)*3+$AO1780+5,$AP1780+20)))&gt;=1,0,INDIRECT(ADDRESS(($AN1780-1)*3+$AO1780+5,$AP1780+20)))))</f>
        <v>0</v>
      </c>
      <c r="AT1780" s="468">
        <f ca="1">COUNTIF(INDIRECT("U"&amp;(ROW()+12*(($AN1780-1)*3+$AO1780)-ROW())/12+5):INDIRECT("AF"&amp;(ROW()+12*(($AN1780-1)*3+$AO1780)-ROW())/12+5),AS1780)</f>
        <v>0</v>
      </c>
      <c r="AU1780" s="468">
        <f ca="1">IF(AND(AQ1780+AS1780&gt;0,AR1780+AT1780&gt;0),COUNTIF(AU$6:AU1779,"&gt;0")+1,0)</f>
        <v>0</v>
      </c>
    </row>
    <row r="1781" spans="40:47" x14ac:dyDescent="0.15">
      <c r="AN1781" s="468">
        <v>50</v>
      </c>
      <c r="AO1781" s="468">
        <v>1</v>
      </c>
      <c r="AP1781" s="468">
        <v>12</v>
      </c>
      <c r="AQ1781" s="476">
        <f ca="1">IF($AP1781=1,IF(INDIRECT(ADDRESS(($AN1781-1)*3+$AO1781+5,$AP1781+7))="",0,INDIRECT(ADDRESS(($AN1781-1)*3+$AO1781+5,$AP1781+7))),IF(INDIRECT(ADDRESS(($AN1781-1)*3+$AO1781+5,$AP1781+7))="",0,IF(COUNTIF(INDIRECT(ADDRESS(($AN1781-1)*36+($AO1781-1)*12+6,COLUMN())):INDIRECT(ADDRESS(($AN1781-1)*36+($AO1781-1)*12+$AP1781+4,COLUMN())),INDIRECT(ADDRESS(($AN1781-1)*3+$AO1781+5,$AP1781+7)))&gt;=1,0,INDIRECT(ADDRESS(($AN1781-1)*3+$AO1781+5,$AP1781+7)))))</f>
        <v>0</v>
      </c>
      <c r="AR1781" s="468">
        <f ca="1">COUNTIF(INDIRECT("H"&amp;(ROW()+12*(($AN1781-1)*3+$AO1781)-ROW())/12+5):INDIRECT("S"&amp;(ROW()+12*(($AN1781-1)*3+$AO1781)-ROW())/12+5),AQ1781)</f>
        <v>0</v>
      </c>
      <c r="AS1781" s="476">
        <f ca="1">IF($AP1781=1,IF(INDIRECT(ADDRESS(($AN1781-1)*3+$AO1781+5,$AP1781+20))="",0,INDIRECT(ADDRESS(($AN1781-1)*3+$AO1781+5,$AP1781+20))),IF(INDIRECT(ADDRESS(($AN1781-1)*3+$AO1781+5,$AP1781+20))="",0,IF(COUNTIF(INDIRECT(ADDRESS(($AN1781-1)*36+($AO1781-1)*12+6,COLUMN())):INDIRECT(ADDRESS(($AN1781-1)*36+($AO1781-1)*12+$AP1781+4,COLUMN())),INDIRECT(ADDRESS(($AN1781-1)*3+$AO1781+5,$AP1781+20)))&gt;=1,0,INDIRECT(ADDRESS(($AN1781-1)*3+$AO1781+5,$AP1781+20)))))</f>
        <v>0</v>
      </c>
      <c r="AT1781" s="468">
        <f ca="1">COUNTIF(INDIRECT("U"&amp;(ROW()+12*(($AN1781-1)*3+$AO1781)-ROW())/12+5):INDIRECT("AF"&amp;(ROW()+12*(($AN1781-1)*3+$AO1781)-ROW())/12+5),AS1781)</f>
        <v>0</v>
      </c>
      <c r="AU1781" s="468">
        <f ca="1">IF(AND(AQ1781+AS1781&gt;0,AR1781+AT1781&gt;0),COUNTIF(AU$6:AU1780,"&gt;0")+1,0)</f>
        <v>0</v>
      </c>
    </row>
    <row r="1782" spans="40:47" x14ac:dyDescent="0.15">
      <c r="AN1782" s="468">
        <v>50</v>
      </c>
      <c r="AO1782" s="468">
        <v>2</v>
      </c>
      <c r="AP1782" s="468">
        <v>1</v>
      </c>
      <c r="AQ1782" s="476">
        <f ca="1">IF($AP1782=1,IF(INDIRECT(ADDRESS(($AN1782-1)*3+$AO1782+5,$AP1782+7))="",0,INDIRECT(ADDRESS(($AN1782-1)*3+$AO1782+5,$AP1782+7))),IF(INDIRECT(ADDRESS(($AN1782-1)*3+$AO1782+5,$AP1782+7))="",0,IF(COUNTIF(INDIRECT(ADDRESS(($AN1782-1)*36+($AO1782-1)*12+6,COLUMN())):INDIRECT(ADDRESS(($AN1782-1)*36+($AO1782-1)*12+$AP1782+4,COLUMN())),INDIRECT(ADDRESS(($AN1782-1)*3+$AO1782+5,$AP1782+7)))&gt;=1,0,INDIRECT(ADDRESS(($AN1782-1)*3+$AO1782+5,$AP1782+7)))))</f>
        <v>0</v>
      </c>
      <c r="AR1782" s="468">
        <f ca="1">COUNTIF(INDIRECT("H"&amp;(ROW()+12*(($AN1782-1)*3+$AO1782)-ROW())/12+5):INDIRECT("S"&amp;(ROW()+12*(($AN1782-1)*3+$AO1782)-ROW())/12+5),AQ1782)</f>
        <v>0</v>
      </c>
      <c r="AS1782" s="476">
        <f ca="1">IF($AP1782=1,IF(INDIRECT(ADDRESS(($AN1782-1)*3+$AO1782+5,$AP1782+20))="",0,INDIRECT(ADDRESS(($AN1782-1)*3+$AO1782+5,$AP1782+20))),IF(INDIRECT(ADDRESS(($AN1782-1)*3+$AO1782+5,$AP1782+20))="",0,IF(COUNTIF(INDIRECT(ADDRESS(($AN1782-1)*36+($AO1782-1)*12+6,COLUMN())):INDIRECT(ADDRESS(($AN1782-1)*36+($AO1782-1)*12+$AP1782+4,COLUMN())),INDIRECT(ADDRESS(($AN1782-1)*3+$AO1782+5,$AP1782+20)))&gt;=1,0,INDIRECT(ADDRESS(($AN1782-1)*3+$AO1782+5,$AP1782+20)))))</f>
        <v>0</v>
      </c>
      <c r="AT1782" s="468">
        <f ca="1">COUNTIF(INDIRECT("U"&amp;(ROW()+12*(($AN1782-1)*3+$AO1782)-ROW())/12+5):INDIRECT("AF"&amp;(ROW()+12*(($AN1782-1)*3+$AO1782)-ROW())/12+5),AS1782)</f>
        <v>0</v>
      </c>
      <c r="AU1782" s="468">
        <f ca="1">IF(AND(AQ1782+AS1782&gt;0,AR1782+AT1782&gt;0),COUNTIF(AU$6:AU1781,"&gt;0")+1,0)</f>
        <v>0</v>
      </c>
    </row>
    <row r="1783" spans="40:47" x14ac:dyDescent="0.15">
      <c r="AN1783" s="468">
        <v>50</v>
      </c>
      <c r="AO1783" s="468">
        <v>2</v>
      </c>
      <c r="AP1783" s="468">
        <v>2</v>
      </c>
      <c r="AQ1783" s="476">
        <f ca="1">IF($AP1783=1,IF(INDIRECT(ADDRESS(($AN1783-1)*3+$AO1783+5,$AP1783+7))="",0,INDIRECT(ADDRESS(($AN1783-1)*3+$AO1783+5,$AP1783+7))),IF(INDIRECT(ADDRESS(($AN1783-1)*3+$AO1783+5,$AP1783+7))="",0,IF(COUNTIF(INDIRECT(ADDRESS(($AN1783-1)*36+($AO1783-1)*12+6,COLUMN())):INDIRECT(ADDRESS(($AN1783-1)*36+($AO1783-1)*12+$AP1783+4,COLUMN())),INDIRECT(ADDRESS(($AN1783-1)*3+$AO1783+5,$AP1783+7)))&gt;=1,0,INDIRECT(ADDRESS(($AN1783-1)*3+$AO1783+5,$AP1783+7)))))</f>
        <v>0</v>
      </c>
      <c r="AR1783" s="468">
        <f ca="1">COUNTIF(INDIRECT("H"&amp;(ROW()+12*(($AN1783-1)*3+$AO1783)-ROW())/12+5):INDIRECT("S"&amp;(ROW()+12*(($AN1783-1)*3+$AO1783)-ROW())/12+5),AQ1783)</f>
        <v>0</v>
      </c>
      <c r="AS1783" s="476">
        <f ca="1">IF($AP1783=1,IF(INDIRECT(ADDRESS(($AN1783-1)*3+$AO1783+5,$AP1783+20))="",0,INDIRECT(ADDRESS(($AN1783-1)*3+$AO1783+5,$AP1783+20))),IF(INDIRECT(ADDRESS(($AN1783-1)*3+$AO1783+5,$AP1783+20))="",0,IF(COUNTIF(INDIRECT(ADDRESS(($AN1783-1)*36+($AO1783-1)*12+6,COLUMN())):INDIRECT(ADDRESS(($AN1783-1)*36+($AO1783-1)*12+$AP1783+4,COLUMN())),INDIRECT(ADDRESS(($AN1783-1)*3+$AO1783+5,$AP1783+20)))&gt;=1,0,INDIRECT(ADDRESS(($AN1783-1)*3+$AO1783+5,$AP1783+20)))))</f>
        <v>0</v>
      </c>
      <c r="AT1783" s="468">
        <f ca="1">COUNTIF(INDIRECT("U"&amp;(ROW()+12*(($AN1783-1)*3+$AO1783)-ROW())/12+5):INDIRECT("AF"&amp;(ROW()+12*(($AN1783-1)*3+$AO1783)-ROW())/12+5),AS1783)</f>
        <v>0</v>
      </c>
      <c r="AU1783" s="468">
        <f ca="1">IF(AND(AQ1783+AS1783&gt;0,AR1783+AT1783&gt;0),COUNTIF(AU$6:AU1782,"&gt;0")+1,0)</f>
        <v>0</v>
      </c>
    </row>
    <row r="1784" spans="40:47" x14ac:dyDescent="0.15">
      <c r="AN1784" s="468">
        <v>50</v>
      </c>
      <c r="AO1784" s="468">
        <v>2</v>
      </c>
      <c r="AP1784" s="468">
        <v>3</v>
      </c>
      <c r="AQ1784" s="476">
        <f ca="1">IF($AP1784=1,IF(INDIRECT(ADDRESS(($AN1784-1)*3+$AO1784+5,$AP1784+7))="",0,INDIRECT(ADDRESS(($AN1784-1)*3+$AO1784+5,$AP1784+7))),IF(INDIRECT(ADDRESS(($AN1784-1)*3+$AO1784+5,$AP1784+7))="",0,IF(COUNTIF(INDIRECT(ADDRESS(($AN1784-1)*36+($AO1784-1)*12+6,COLUMN())):INDIRECT(ADDRESS(($AN1784-1)*36+($AO1784-1)*12+$AP1784+4,COLUMN())),INDIRECT(ADDRESS(($AN1784-1)*3+$AO1784+5,$AP1784+7)))&gt;=1,0,INDIRECT(ADDRESS(($AN1784-1)*3+$AO1784+5,$AP1784+7)))))</f>
        <v>0</v>
      </c>
      <c r="AR1784" s="468">
        <f ca="1">COUNTIF(INDIRECT("H"&amp;(ROW()+12*(($AN1784-1)*3+$AO1784)-ROW())/12+5):INDIRECT("S"&amp;(ROW()+12*(($AN1784-1)*3+$AO1784)-ROW())/12+5),AQ1784)</f>
        <v>0</v>
      </c>
      <c r="AS1784" s="476">
        <f ca="1">IF($AP1784=1,IF(INDIRECT(ADDRESS(($AN1784-1)*3+$AO1784+5,$AP1784+20))="",0,INDIRECT(ADDRESS(($AN1784-1)*3+$AO1784+5,$AP1784+20))),IF(INDIRECT(ADDRESS(($AN1784-1)*3+$AO1784+5,$AP1784+20))="",0,IF(COUNTIF(INDIRECT(ADDRESS(($AN1784-1)*36+($AO1784-1)*12+6,COLUMN())):INDIRECT(ADDRESS(($AN1784-1)*36+($AO1784-1)*12+$AP1784+4,COLUMN())),INDIRECT(ADDRESS(($AN1784-1)*3+$AO1784+5,$AP1784+20)))&gt;=1,0,INDIRECT(ADDRESS(($AN1784-1)*3+$AO1784+5,$AP1784+20)))))</f>
        <v>0</v>
      </c>
      <c r="AT1784" s="468">
        <f ca="1">COUNTIF(INDIRECT("U"&amp;(ROW()+12*(($AN1784-1)*3+$AO1784)-ROW())/12+5):INDIRECT("AF"&amp;(ROW()+12*(($AN1784-1)*3+$AO1784)-ROW())/12+5),AS1784)</f>
        <v>0</v>
      </c>
      <c r="AU1784" s="468">
        <f ca="1">IF(AND(AQ1784+AS1784&gt;0,AR1784+AT1784&gt;0),COUNTIF(AU$6:AU1783,"&gt;0")+1,0)</f>
        <v>0</v>
      </c>
    </row>
    <row r="1785" spans="40:47" x14ac:dyDescent="0.15">
      <c r="AN1785" s="468">
        <v>50</v>
      </c>
      <c r="AO1785" s="468">
        <v>2</v>
      </c>
      <c r="AP1785" s="468">
        <v>4</v>
      </c>
      <c r="AQ1785" s="476">
        <f ca="1">IF($AP1785=1,IF(INDIRECT(ADDRESS(($AN1785-1)*3+$AO1785+5,$AP1785+7))="",0,INDIRECT(ADDRESS(($AN1785-1)*3+$AO1785+5,$AP1785+7))),IF(INDIRECT(ADDRESS(($AN1785-1)*3+$AO1785+5,$AP1785+7))="",0,IF(COUNTIF(INDIRECT(ADDRESS(($AN1785-1)*36+($AO1785-1)*12+6,COLUMN())):INDIRECT(ADDRESS(($AN1785-1)*36+($AO1785-1)*12+$AP1785+4,COLUMN())),INDIRECT(ADDRESS(($AN1785-1)*3+$AO1785+5,$AP1785+7)))&gt;=1,0,INDIRECT(ADDRESS(($AN1785-1)*3+$AO1785+5,$AP1785+7)))))</f>
        <v>0</v>
      </c>
      <c r="AR1785" s="468">
        <f ca="1">COUNTIF(INDIRECT("H"&amp;(ROW()+12*(($AN1785-1)*3+$AO1785)-ROW())/12+5):INDIRECT("S"&amp;(ROW()+12*(($AN1785-1)*3+$AO1785)-ROW())/12+5),AQ1785)</f>
        <v>0</v>
      </c>
      <c r="AS1785" s="476">
        <f ca="1">IF($AP1785=1,IF(INDIRECT(ADDRESS(($AN1785-1)*3+$AO1785+5,$AP1785+20))="",0,INDIRECT(ADDRESS(($AN1785-1)*3+$AO1785+5,$AP1785+20))),IF(INDIRECT(ADDRESS(($AN1785-1)*3+$AO1785+5,$AP1785+20))="",0,IF(COUNTIF(INDIRECT(ADDRESS(($AN1785-1)*36+($AO1785-1)*12+6,COLUMN())):INDIRECT(ADDRESS(($AN1785-1)*36+($AO1785-1)*12+$AP1785+4,COLUMN())),INDIRECT(ADDRESS(($AN1785-1)*3+$AO1785+5,$AP1785+20)))&gt;=1,0,INDIRECT(ADDRESS(($AN1785-1)*3+$AO1785+5,$AP1785+20)))))</f>
        <v>0</v>
      </c>
      <c r="AT1785" s="468">
        <f ca="1">COUNTIF(INDIRECT("U"&amp;(ROW()+12*(($AN1785-1)*3+$AO1785)-ROW())/12+5):INDIRECT("AF"&amp;(ROW()+12*(($AN1785-1)*3+$AO1785)-ROW())/12+5),AS1785)</f>
        <v>0</v>
      </c>
      <c r="AU1785" s="468">
        <f ca="1">IF(AND(AQ1785+AS1785&gt;0,AR1785+AT1785&gt;0),COUNTIF(AU$6:AU1784,"&gt;0")+1,0)</f>
        <v>0</v>
      </c>
    </row>
    <row r="1786" spans="40:47" x14ac:dyDescent="0.15">
      <c r="AN1786" s="468">
        <v>50</v>
      </c>
      <c r="AO1786" s="468">
        <v>2</v>
      </c>
      <c r="AP1786" s="468">
        <v>5</v>
      </c>
      <c r="AQ1786" s="476">
        <f ca="1">IF($AP1786=1,IF(INDIRECT(ADDRESS(($AN1786-1)*3+$AO1786+5,$AP1786+7))="",0,INDIRECT(ADDRESS(($AN1786-1)*3+$AO1786+5,$AP1786+7))),IF(INDIRECT(ADDRESS(($AN1786-1)*3+$AO1786+5,$AP1786+7))="",0,IF(COUNTIF(INDIRECT(ADDRESS(($AN1786-1)*36+($AO1786-1)*12+6,COLUMN())):INDIRECT(ADDRESS(($AN1786-1)*36+($AO1786-1)*12+$AP1786+4,COLUMN())),INDIRECT(ADDRESS(($AN1786-1)*3+$AO1786+5,$AP1786+7)))&gt;=1,0,INDIRECT(ADDRESS(($AN1786-1)*3+$AO1786+5,$AP1786+7)))))</f>
        <v>0</v>
      </c>
      <c r="AR1786" s="468">
        <f ca="1">COUNTIF(INDIRECT("H"&amp;(ROW()+12*(($AN1786-1)*3+$AO1786)-ROW())/12+5):INDIRECT("S"&amp;(ROW()+12*(($AN1786-1)*3+$AO1786)-ROW())/12+5),AQ1786)</f>
        <v>0</v>
      </c>
      <c r="AS1786" s="476">
        <f ca="1">IF($AP1786=1,IF(INDIRECT(ADDRESS(($AN1786-1)*3+$AO1786+5,$AP1786+20))="",0,INDIRECT(ADDRESS(($AN1786-1)*3+$AO1786+5,$AP1786+20))),IF(INDIRECT(ADDRESS(($AN1786-1)*3+$AO1786+5,$AP1786+20))="",0,IF(COUNTIF(INDIRECT(ADDRESS(($AN1786-1)*36+($AO1786-1)*12+6,COLUMN())):INDIRECT(ADDRESS(($AN1786-1)*36+($AO1786-1)*12+$AP1786+4,COLUMN())),INDIRECT(ADDRESS(($AN1786-1)*3+$AO1786+5,$AP1786+20)))&gt;=1,0,INDIRECT(ADDRESS(($AN1786-1)*3+$AO1786+5,$AP1786+20)))))</f>
        <v>0</v>
      </c>
      <c r="AT1786" s="468">
        <f ca="1">COUNTIF(INDIRECT("U"&amp;(ROW()+12*(($AN1786-1)*3+$AO1786)-ROW())/12+5):INDIRECT("AF"&amp;(ROW()+12*(($AN1786-1)*3+$AO1786)-ROW())/12+5),AS1786)</f>
        <v>0</v>
      </c>
      <c r="AU1786" s="468">
        <f ca="1">IF(AND(AQ1786+AS1786&gt;0,AR1786+AT1786&gt;0),COUNTIF(AU$6:AU1785,"&gt;0")+1,0)</f>
        <v>0</v>
      </c>
    </row>
    <row r="1787" spans="40:47" x14ac:dyDescent="0.15">
      <c r="AN1787" s="468">
        <v>50</v>
      </c>
      <c r="AO1787" s="468">
        <v>2</v>
      </c>
      <c r="AP1787" s="468">
        <v>6</v>
      </c>
      <c r="AQ1787" s="476">
        <f ca="1">IF($AP1787=1,IF(INDIRECT(ADDRESS(($AN1787-1)*3+$AO1787+5,$AP1787+7))="",0,INDIRECT(ADDRESS(($AN1787-1)*3+$AO1787+5,$AP1787+7))),IF(INDIRECT(ADDRESS(($AN1787-1)*3+$AO1787+5,$AP1787+7))="",0,IF(COUNTIF(INDIRECT(ADDRESS(($AN1787-1)*36+($AO1787-1)*12+6,COLUMN())):INDIRECT(ADDRESS(($AN1787-1)*36+($AO1787-1)*12+$AP1787+4,COLUMN())),INDIRECT(ADDRESS(($AN1787-1)*3+$AO1787+5,$AP1787+7)))&gt;=1,0,INDIRECT(ADDRESS(($AN1787-1)*3+$AO1787+5,$AP1787+7)))))</f>
        <v>0</v>
      </c>
      <c r="AR1787" s="468">
        <f ca="1">COUNTIF(INDIRECT("H"&amp;(ROW()+12*(($AN1787-1)*3+$AO1787)-ROW())/12+5):INDIRECT("S"&amp;(ROW()+12*(($AN1787-1)*3+$AO1787)-ROW())/12+5),AQ1787)</f>
        <v>0</v>
      </c>
      <c r="AS1787" s="476">
        <f ca="1">IF($AP1787=1,IF(INDIRECT(ADDRESS(($AN1787-1)*3+$AO1787+5,$AP1787+20))="",0,INDIRECT(ADDRESS(($AN1787-1)*3+$AO1787+5,$AP1787+20))),IF(INDIRECT(ADDRESS(($AN1787-1)*3+$AO1787+5,$AP1787+20))="",0,IF(COUNTIF(INDIRECT(ADDRESS(($AN1787-1)*36+($AO1787-1)*12+6,COLUMN())):INDIRECT(ADDRESS(($AN1787-1)*36+($AO1787-1)*12+$AP1787+4,COLUMN())),INDIRECT(ADDRESS(($AN1787-1)*3+$AO1787+5,$AP1787+20)))&gt;=1,0,INDIRECT(ADDRESS(($AN1787-1)*3+$AO1787+5,$AP1787+20)))))</f>
        <v>0</v>
      </c>
      <c r="AT1787" s="468">
        <f ca="1">COUNTIF(INDIRECT("U"&amp;(ROW()+12*(($AN1787-1)*3+$AO1787)-ROW())/12+5):INDIRECT("AF"&amp;(ROW()+12*(($AN1787-1)*3+$AO1787)-ROW())/12+5),AS1787)</f>
        <v>0</v>
      </c>
      <c r="AU1787" s="468">
        <f ca="1">IF(AND(AQ1787+AS1787&gt;0,AR1787+AT1787&gt;0),COUNTIF(AU$6:AU1786,"&gt;0")+1,0)</f>
        <v>0</v>
      </c>
    </row>
    <row r="1788" spans="40:47" x14ac:dyDescent="0.15">
      <c r="AN1788" s="468">
        <v>50</v>
      </c>
      <c r="AO1788" s="468">
        <v>2</v>
      </c>
      <c r="AP1788" s="468">
        <v>7</v>
      </c>
      <c r="AQ1788" s="476">
        <f ca="1">IF($AP1788=1,IF(INDIRECT(ADDRESS(($AN1788-1)*3+$AO1788+5,$AP1788+7))="",0,INDIRECT(ADDRESS(($AN1788-1)*3+$AO1788+5,$AP1788+7))),IF(INDIRECT(ADDRESS(($AN1788-1)*3+$AO1788+5,$AP1788+7))="",0,IF(COUNTIF(INDIRECT(ADDRESS(($AN1788-1)*36+($AO1788-1)*12+6,COLUMN())):INDIRECT(ADDRESS(($AN1788-1)*36+($AO1788-1)*12+$AP1788+4,COLUMN())),INDIRECT(ADDRESS(($AN1788-1)*3+$AO1788+5,$AP1788+7)))&gt;=1,0,INDIRECT(ADDRESS(($AN1788-1)*3+$AO1788+5,$AP1788+7)))))</f>
        <v>0</v>
      </c>
      <c r="AR1788" s="468">
        <f ca="1">COUNTIF(INDIRECT("H"&amp;(ROW()+12*(($AN1788-1)*3+$AO1788)-ROW())/12+5):INDIRECT("S"&amp;(ROW()+12*(($AN1788-1)*3+$AO1788)-ROW())/12+5),AQ1788)</f>
        <v>0</v>
      </c>
      <c r="AS1788" s="476">
        <f ca="1">IF($AP1788=1,IF(INDIRECT(ADDRESS(($AN1788-1)*3+$AO1788+5,$AP1788+20))="",0,INDIRECT(ADDRESS(($AN1788-1)*3+$AO1788+5,$AP1788+20))),IF(INDIRECT(ADDRESS(($AN1788-1)*3+$AO1788+5,$AP1788+20))="",0,IF(COUNTIF(INDIRECT(ADDRESS(($AN1788-1)*36+($AO1788-1)*12+6,COLUMN())):INDIRECT(ADDRESS(($AN1788-1)*36+($AO1788-1)*12+$AP1788+4,COLUMN())),INDIRECT(ADDRESS(($AN1788-1)*3+$AO1788+5,$AP1788+20)))&gt;=1,0,INDIRECT(ADDRESS(($AN1788-1)*3+$AO1788+5,$AP1788+20)))))</f>
        <v>0</v>
      </c>
      <c r="AT1788" s="468">
        <f ca="1">COUNTIF(INDIRECT("U"&amp;(ROW()+12*(($AN1788-1)*3+$AO1788)-ROW())/12+5):INDIRECT("AF"&amp;(ROW()+12*(($AN1788-1)*3+$AO1788)-ROW())/12+5),AS1788)</f>
        <v>0</v>
      </c>
      <c r="AU1788" s="468">
        <f ca="1">IF(AND(AQ1788+AS1788&gt;0,AR1788+AT1788&gt;0),COUNTIF(AU$6:AU1787,"&gt;0")+1,0)</f>
        <v>0</v>
      </c>
    </row>
    <row r="1789" spans="40:47" x14ac:dyDescent="0.15">
      <c r="AN1789" s="468">
        <v>50</v>
      </c>
      <c r="AO1789" s="468">
        <v>2</v>
      </c>
      <c r="AP1789" s="468">
        <v>8</v>
      </c>
      <c r="AQ1789" s="476">
        <f ca="1">IF($AP1789=1,IF(INDIRECT(ADDRESS(($AN1789-1)*3+$AO1789+5,$AP1789+7))="",0,INDIRECT(ADDRESS(($AN1789-1)*3+$AO1789+5,$AP1789+7))),IF(INDIRECT(ADDRESS(($AN1789-1)*3+$AO1789+5,$AP1789+7))="",0,IF(COUNTIF(INDIRECT(ADDRESS(($AN1789-1)*36+($AO1789-1)*12+6,COLUMN())):INDIRECT(ADDRESS(($AN1789-1)*36+($AO1789-1)*12+$AP1789+4,COLUMN())),INDIRECT(ADDRESS(($AN1789-1)*3+$AO1789+5,$AP1789+7)))&gt;=1,0,INDIRECT(ADDRESS(($AN1789-1)*3+$AO1789+5,$AP1789+7)))))</f>
        <v>0</v>
      </c>
      <c r="AR1789" s="468">
        <f ca="1">COUNTIF(INDIRECT("H"&amp;(ROW()+12*(($AN1789-1)*3+$AO1789)-ROW())/12+5):INDIRECT("S"&amp;(ROW()+12*(($AN1789-1)*3+$AO1789)-ROW())/12+5),AQ1789)</f>
        <v>0</v>
      </c>
      <c r="AS1789" s="476">
        <f ca="1">IF($AP1789=1,IF(INDIRECT(ADDRESS(($AN1789-1)*3+$AO1789+5,$AP1789+20))="",0,INDIRECT(ADDRESS(($AN1789-1)*3+$AO1789+5,$AP1789+20))),IF(INDIRECT(ADDRESS(($AN1789-1)*3+$AO1789+5,$AP1789+20))="",0,IF(COUNTIF(INDIRECT(ADDRESS(($AN1789-1)*36+($AO1789-1)*12+6,COLUMN())):INDIRECT(ADDRESS(($AN1789-1)*36+($AO1789-1)*12+$AP1789+4,COLUMN())),INDIRECT(ADDRESS(($AN1789-1)*3+$AO1789+5,$AP1789+20)))&gt;=1,0,INDIRECT(ADDRESS(($AN1789-1)*3+$AO1789+5,$AP1789+20)))))</f>
        <v>0</v>
      </c>
      <c r="AT1789" s="468">
        <f ca="1">COUNTIF(INDIRECT("U"&amp;(ROW()+12*(($AN1789-1)*3+$AO1789)-ROW())/12+5):INDIRECT("AF"&amp;(ROW()+12*(($AN1789-1)*3+$AO1789)-ROW())/12+5),AS1789)</f>
        <v>0</v>
      </c>
      <c r="AU1789" s="468">
        <f ca="1">IF(AND(AQ1789+AS1789&gt;0,AR1789+AT1789&gt;0),COUNTIF(AU$6:AU1788,"&gt;0")+1,0)</f>
        <v>0</v>
      </c>
    </row>
    <row r="1790" spans="40:47" x14ac:dyDescent="0.15">
      <c r="AN1790" s="468">
        <v>50</v>
      </c>
      <c r="AO1790" s="468">
        <v>2</v>
      </c>
      <c r="AP1790" s="468">
        <v>9</v>
      </c>
      <c r="AQ1790" s="476">
        <f ca="1">IF($AP1790=1,IF(INDIRECT(ADDRESS(($AN1790-1)*3+$AO1790+5,$AP1790+7))="",0,INDIRECT(ADDRESS(($AN1790-1)*3+$AO1790+5,$AP1790+7))),IF(INDIRECT(ADDRESS(($AN1790-1)*3+$AO1790+5,$AP1790+7))="",0,IF(COUNTIF(INDIRECT(ADDRESS(($AN1790-1)*36+($AO1790-1)*12+6,COLUMN())):INDIRECT(ADDRESS(($AN1790-1)*36+($AO1790-1)*12+$AP1790+4,COLUMN())),INDIRECT(ADDRESS(($AN1790-1)*3+$AO1790+5,$AP1790+7)))&gt;=1,0,INDIRECT(ADDRESS(($AN1790-1)*3+$AO1790+5,$AP1790+7)))))</f>
        <v>0</v>
      </c>
      <c r="AR1790" s="468">
        <f ca="1">COUNTIF(INDIRECT("H"&amp;(ROW()+12*(($AN1790-1)*3+$AO1790)-ROW())/12+5):INDIRECT("S"&amp;(ROW()+12*(($AN1790-1)*3+$AO1790)-ROW())/12+5),AQ1790)</f>
        <v>0</v>
      </c>
      <c r="AS1790" s="476">
        <f ca="1">IF($AP1790=1,IF(INDIRECT(ADDRESS(($AN1790-1)*3+$AO1790+5,$AP1790+20))="",0,INDIRECT(ADDRESS(($AN1790-1)*3+$AO1790+5,$AP1790+20))),IF(INDIRECT(ADDRESS(($AN1790-1)*3+$AO1790+5,$AP1790+20))="",0,IF(COUNTIF(INDIRECT(ADDRESS(($AN1790-1)*36+($AO1790-1)*12+6,COLUMN())):INDIRECT(ADDRESS(($AN1790-1)*36+($AO1790-1)*12+$AP1790+4,COLUMN())),INDIRECT(ADDRESS(($AN1790-1)*3+$AO1790+5,$AP1790+20)))&gt;=1,0,INDIRECT(ADDRESS(($AN1790-1)*3+$AO1790+5,$AP1790+20)))))</f>
        <v>0</v>
      </c>
      <c r="AT1790" s="468">
        <f ca="1">COUNTIF(INDIRECT("U"&amp;(ROW()+12*(($AN1790-1)*3+$AO1790)-ROW())/12+5):INDIRECT("AF"&amp;(ROW()+12*(($AN1790-1)*3+$AO1790)-ROW())/12+5),AS1790)</f>
        <v>0</v>
      </c>
      <c r="AU1790" s="468">
        <f ca="1">IF(AND(AQ1790+AS1790&gt;0,AR1790+AT1790&gt;0),COUNTIF(AU$6:AU1789,"&gt;0")+1,0)</f>
        <v>0</v>
      </c>
    </row>
    <row r="1791" spans="40:47" x14ac:dyDescent="0.15">
      <c r="AN1791" s="468">
        <v>50</v>
      </c>
      <c r="AO1791" s="468">
        <v>2</v>
      </c>
      <c r="AP1791" s="468">
        <v>10</v>
      </c>
      <c r="AQ1791" s="476">
        <f ca="1">IF($AP1791=1,IF(INDIRECT(ADDRESS(($AN1791-1)*3+$AO1791+5,$AP1791+7))="",0,INDIRECT(ADDRESS(($AN1791-1)*3+$AO1791+5,$AP1791+7))),IF(INDIRECT(ADDRESS(($AN1791-1)*3+$AO1791+5,$AP1791+7))="",0,IF(COUNTIF(INDIRECT(ADDRESS(($AN1791-1)*36+($AO1791-1)*12+6,COLUMN())):INDIRECT(ADDRESS(($AN1791-1)*36+($AO1791-1)*12+$AP1791+4,COLUMN())),INDIRECT(ADDRESS(($AN1791-1)*3+$AO1791+5,$AP1791+7)))&gt;=1,0,INDIRECT(ADDRESS(($AN1791-1)*3+$AO1791+5,$AP1791+7)))))</f>
        <v>0</v>
      </c>
      <c r="AR1791" s="468">
        <f ca="1">COUNTIF(INDIRECT("H"&amp;(ROW()+12*(($AN1791-1)*3+$AO1791)-ROW())/12+5):INDIRECT("S"&amp;(ROW()+12*(($AN1791-1)*3+$AO1791)-ROW())/12+5),AQ1791)</f>
        <v>0</v>
      </c>
      <c r="AS1791" s="476">
        <f ca="1">IF($AP1791=1,IF(INDIRECT(ADDRESS(($AN1791-1)*3+$AO1791+5,$AP1791+20))="",0,INDIRECT(ADDRESS(($AN1791-1)*3+$AO1791+5,$AP1791+20))),IF(INDIRECT(ADDRESS(($AN1791-1)*3+$AO1791+5,$AP1791+20))="",0,IF(COUNTIF(INDIRECT(ADDRESS(($AN1791-1)*36+($AO1791-1)*12+6,COLUMN())):INDIRECT(ADDRESS(($AN1791-1)*36+($AO1791-1)*12+$AP1791+4,COLUMN())),INDIRECT(ADDRESS(($AN1791-1)*3+$AO1791+5,$AP1791+20)))&gt;=1,0,INDIRECT(ADDRESS(($AN1791-1)*3+$AO1791+5,$AP1791+20)))))</f>
        <v>0</v>
      </c>
      <c r="AT1791" s="468">
        <f ca="1">COUNTIF(INDIRECT("U"&amp;(ROW()+12*(($AN1791-1)*3+$AO1791)-ROW())/12+5):INDIRECT("AF"&amp;(ROW()+12*(($AN1791-1)*3+$AO1791)-ROW())/12+5),AS1791)</f>
        <v>0</v>
      </c>
      <c r="AU1791" s="468">
        <f ca="1">IF(AND(AQ1791+AS1791&gt;0,AR1791+AT1791&gt;0),COUNTIF(AU$6:AU1790,"&gt;0")+1,0)</f>
        <v>0</v>
      </c>
    </row>
    <row r="1792" spans="40:47" x14ac:dyDescent="0.15">
      <c r="AN1792" s="468">
        <v>50</v>
      </c>
      <c r="AO1792" s="468">
        <v>2</v>
      </c>
      <c r="AP1792" s="468">
        <v>11</v>
      </c>
      <c r="AQ1792" s="476">
        <f ca="1">IF($AP1792=1,IF(INDIRECT(ADDRESS(($AN1792-1)*3+$AO1792+5,$AP1792+7))="",0,INDIRECT(ADDRESS(($AN1792-1)*3+$AO1792+5,$AP1792+7))),IF(INDIRECT(ADDRESS(($AN1792-1)*3+$AO1792+5,$AP1792+7))="",0,IF(COUNTIF(INDIRECT(ADDRESS(($AN1792-1)*36+($AO1792-1)*12+6,COLUMN())):INDIRECT(ADDRESS(($AN1792-1)*36+($AO1792-1)*12+$AP1792+4,COLUMN())),INDIRECT(ADDRESS(($AN1792-1)*3+$AO1792+5,$AP1792+7)))&gt;=1,0,INDIRECT(ADDRESS(($AN1792-1)*3+$AO1792+5,$AP1792+7)))))</f>
        <v>0</v>
      </c>
      <c r="AR1792" s="468">
        <f ca="1">COUNTIF(INDIRECT("H"&amp;(ROW()+12*(($AN1792-1)*3+$AO1792)-ROW())/12+5):INDIRECT("S"&amp;(ROW()+12*(($AN1792-1)*3+$AO1792)-ROW())/12+5),AQ1792)</f>
        <v>0</v>
      </c>
      <c r="AS1792" s="476">
        <f ca="1">IF($AP1792=1,IF(INDIRECT(ADDRESS(($AN1792-1)*3+$AO1792+5,$AP1792+20))="",0,INDIRECT(ADDRESS(($AN1792-1)*3+$AO1792+5,$AP1792+20))),IF(INDIRECT(ADDRESS(($AN1792-1)*3+$AO1792+5,$AP1792+20))="",0,IF(COUNTIF(INDIRECT(ADDRESS(($AN1792-1)*36+($AO1792-1)*12+6,COLUMN())):INDIRECT(ADDRESS(($AN1792-1)*36+($AO1792-1)*12+$AP1792+4,COLUMN())),INDIRECT(ADDRESS(($AN1792-1)*3+$AO1792+5,$AP1792+20)))&gt;=1,0,INDIRECT(ADDRESS(($AN1792-1)*3+$AO1792+5,$AP1792+20)))))</f>
        <v>0</v>
      </c>
      <c r="AT1792" s="468">
        <f ca="1">COUNTIF(INDIRECT("U"&amp;(ROW()+12*(($AN1792-1)*3+$AO1792)-ROW())/12+5):INDIRECT("AF"&amp;(ROW()+12*(($AN1792-1)*3+$AO1792)-ROW())/12+5),AS1792)</f>
        <v>0</v>
      </c>
      <c r="AU1792" s="468">
        <f ca="1">IF(AND(AQ1792+AS1792&gt;0,AR1792+AT1792&gt;0),COUNTIF(AU$6:AU1791,"&gt;0")+1,0)</f>
        <v>0</v>
      </c>
    </row>
    <row r="1793" spans="40:47" x14ac:dyDescent="0.15">
      <c r="AN1793" s="468">
        <v>50</v>
      </c>
      <c r="AO1793" s="468">
        <v>2</v>
      </c>
      <c r="AP1793" s="468">
        <v>12</v>
      </c>
      <c r="AQ1793" s="476">
        <f ca="1">IF($AP1793=1,IF(INDIRECT(ADDRESS(($AN1793-1)*3+$AO1793+5,$AP1793+7))="",0,INDIRECT(ADDRESS(($AN1793-1)*3+$AO1793+5,$AP1793+7))),IF(INDIRECT(ADDRESS(($AN1793-1)*3+$AO1793+5,$AP1793+7))="",0,IF(COUNTIF(INDIRECT(ADDRESS(($AN1793-1)*36+($AO1793-1)*12+6,COLUMN())):INDIRECT(ADDRESS(($AN1793-1)*36+($AO1793-1)*12+$AP1793+4,COLUMN())),INDIRECT(ADDRESS(($AN1793-1)*3+$AO1793+5,$AP1793+7)))&gt;=1,0,INDIRECT(ADDRESS(($AN1793-1)*3+$AO1793+5,$AP1793+7)))))</f>
        <v>0</v>
      </c>
      <c r="AR1793" s="468">
        <f ca="1">COUNTIF(INDIRECT("H"&amp;(ROW()+12*(($AN1793-1)*3+$AO1793)-ROW())/12+5):INDIRECT("S"&amp;(ROW()+12*(($AN1793-1)*3+$AO1793)-ROW())/12+5),AQ1793)</f>
        <v>0</v>
      </c>
      <c r="AS1793" s="476">
        <f ca="1">IF($AP1793=1,IF(INDIRECT(ADDRESS(($AN1793-1)*3+$AO1793+5,$AP1793+20))="",0,INDIRECT(ADDRESS(($AN1793-1)*3+$AO1793+5,$AP1793+20))),IF(INDIRECT(ADDRESS(($AN1793-1)*3+$AO1793+5,$AP1793+20))="",0,IF(COUNTIF(INDIRECT(ADDRESS(($AN1793-1)*36+($AO1793-1)*12+6,COLUMN())):INDIRECT(ADDRESS(($AN1793-1)*36+($AO1793-1)*12+$AP1793+4,COLUMN())),INDIRECT(ADDRESS(($AN1793-1)*3+$AO1793+5,$AP1793+20)))&gt;=1,0,INDIRECT(ADDRESS(($AN1793-1)*3+$AO1793+5,$AP1793+20)))))</f>
        <v>0</v>
      </c>
      <c r="AT1793" s="468">
        <f ca="1">COUNTIF(INDIRECT("U"&amp;(ROW()+12*(($AN1793-1)*3+$AO1793)-ROW())/12+5):INDIRECT("AF"&amp;(ROW()+12*(($AN1793-1)*3+$AO1793)-ROW())/12+5),AS1793)</f>
        <v>0</v>
      </c>
      <c r="AU1793" s="468">
        <f ca="1">IF(AND(AQ1793+AS1793&gt;0,AR1793+AT1793&gt;0),COUNTIF(AU$6:AU1792,"&gt;0")+1,0)</f>
        <v>0</v>
      </c>
    </row>
    <row r="1794" spans="40:47" x14ac:dyDescent="0.15">
      <c r="AN1794" s="468">
        <v>50</v>
      </c>
      <c r="AO1794" s="468">
        <v>3</v>
      </c>
      <c r="AP1794" s="468">
        <v>1</v>
      </c>
      <c r="AQ1794" s="476">
        <f ca="1">IF($AP1794=1,IF(INDIRECT(ADDRESS(($AN1794-1)*3+$AO1794+5,$AP1794+7))="",0,INDIRECT(ADDRESS(($AN1794-1)*3+$AO1794+5,$AP1794+7))),IF(INDIRECT(ADDRESS(($AN1794-1)*3+$AO1794+5,$AP1794+7))="",0,IF(COUNTIF(INDIRECT(ADDRESS(($AN1794-1)*36+($AO1794-1)*12+6,COLUMN())):INDIRECT(ADDRESS(($AN1794-1)*36+($AO1794-1)*12+$AP1794+4,COLUMN())),INDIRECT(ADDRESS(($AN1794-1)*3+$AO1794+5,$AP1794+7)))&gt;=1,0,INDIRECT(ADDRESS(($AN1794-1)*3+$AO1794+5,$AP1794+7)))))</f>
        <v>0</v>
      </c>
      <c r="AR1794" s="468">
        <f ca="1">COUNTIF(INDIRECT("H"&amp;(ROW()+12*(($AN1794-1)*3+$AO1794)-ROW())/12+5):INDIRECT("S"&amp;(ROW()+12*(($AN1794-1)*3+$AO1794)-ROW())/12+5),AQ1794)</f>
        <v>0</v>
      </c>
      <c r="AS1794" s="476">
        <f ca="1">IF($AP1794=1,IF(INDIRECT(ADDRESS(($AN1794-1)*3+$AO1794+5,$AP1794+20))="",0,INDIRECT(ADDRESS(($AN1794-1)*3+$AO1794+5,$AP1794+20))),IF(INDIRECT(ADDRESS(($AN1794-1)*3+$AO1794+5,$AP1794+20))="",0,IF(COUNTIF(INDIRECT(ADDRESS(($AN1794-1)*36+($AO1794-1)*12+6,COLUMN())):INDIRECT(ADDRESS(($AN1794-1)*36+($AO1794-1)*12+$AP1794+4,COLUMN())),INDIRECT(ADDRESS(($AN1794-1)*3+$AO1794+5,$AP1794+20)))&gt;=1,0,INDIRECT(ADDRESS(($AN1794-1)*3+$AO1794+5,$AP1794+20)))))</f>
        <v>0</v>
      </c>
      <c r="AT1794" s="468">
        <f ca="1">COUNTIF(INDIRECT("U"&amp;(ROW()+12*(($AN1794-1)*3+$AO1794)-ROW())/12+5):INDIRECT("AF"&amp;(ROW()+12*(($AN1794-1)*3+$AO1794)-ROW())/12+5),AS1794)</f>
        <v>0</v>
      </c>
      <c r="AU1794" s="468">
        <f ca="1">IF(AND(AQ1794+AS1794&gt;0,AR1794+AT1794&gt;0),COUNTIF(AU$6:AU1793,"&gt;0")+1,0)</f>
        <v>0</v>
      </c>
    </row>
    <row r="1795" spans="40:47" x14ac:dyDescent="0.15">
      <c r="AN1795" s="468">
        <v>50</v>
      </c>
      <c r="AO1795" s="468">
        <v>3</v>
      </c>
      <c r="AP1795" s="468">
        <v>2</v>
      </c>
      <c r="AQ1795" s="476">
        <f ca="1">IF($AP1795=1,IF(INDIRECT(ADDRESS(($AN1795-1)*3+$AO1795+5,$AP1795+7))="",0,INDIRECT(ADDRESS(($AN1795-1)*3+$AO1795+5,$AP1795+7))),IF(INDIRECT(ADDRESS(($AN1795-1)*3+$AO1795+5,$AP1795+7))="",0,IF(COUNTIF(INDIRECT(ADDRESS(($AN1795-1)*36+($AO1795-1)*12+6,COLUMN())):INDIRECT(ADDRESS(($AN1795-1)*36+($AO1795-1)*12+$AP1795+4,COLUMN())),INDIRECT(ADDRESS(($AN1795-1)*3+$AO1795+5,$AP1795+7)))&gt;=1,0,INDIRECT(ADDRESS(($AN1795-1)*3+$AO1795+5,$AP1795+7)))))</f>
        <v>0</v>
      </c>
      <c r="AR1795" s="468">
        <f ca="1">COUNTIF(INDIRECT("H"&amp;(ROW()+12*(($AN1795-1)*3+$AO1795)-ROW())/12+5):INDIRECT("S"&amp;(ROW()+12*(($AN1795-1)*3+$AO1795)-ROW())/12+5),AQ1795)</f>
        <v>0</v>
      </c>
      <c r="AS1795" s="476">
        <f ca="1">IF($AP1795=1,IF(INDIRECT(ADDRESS(($AN1795-1)*3+$AO1795+5,$AP1795+20))="",0,INDIRECT(ADDRESS(($AN1795-1)*3+$AO1795+5,$AP1795+20))),IF(INDIRECT(ADDRESS(($AN1795-1)*3+$AO1795+5,$AP1795+20))="",0,IF(COUNTIF(INDIRECT(ADDRESS(($AN1795-1)*36+($AO1795-1)*12+6,COLUMN())):INDIRECT(ADDRESS(($AN1795-1)*36+($AO1795-1)*12+$AP1795+4,COLUMN())),INDIRECT(ADDRESS(($AN1795-1)*3+$AO1795+5,$AP1795+20)))&gt;=1,0,INDIRECT(ADDRESS(($AN1795-1)*3+$AO1795+5,$AP1795+20)))))</f>
        <v>0</v>
      </c>
      <c r="AT1795" s="468">
        <f ca="1">COUNTIF(INDIRECT("U"&amp;(ROW()+12*(($AN1795-1)*3+$AO1795)-ROW())/12+5):INDIRECT("AF"&amp;(ROW()+12*(($AN1795-1)*3+$AO1795)-ROW())/12+5),AS1795)</f>
        <v>0</v>
      </c>
      <c r="AU1795" s="468">
        <f ca="1">IF(AND(AQ1795+AS1795&gt;0,AR1795+AT1795&gt;0),COUNTIF(AU$6:AU1794,"&gt;0")+1,0)</f>
        <v>0</v>
      </c>
    </row>
    <row r="1796" spans="40:47" x14ac:dyDescent="0.15">
      <c r="AN1796" s="468">
        <v>50</v>
      </c>
      <c r="AO1796" s="468">
        <v>3</v>
      </c>
      <c r="AP1796" s="468">
        <v>3</v>
      </c>
      <c r="AQ1796" s="476">
        <f ca="1">IF($AP1796=1,IF(INDIRECT(ADDRESS(($AN1796-1)*3+$AO1796+5,$AP1796+7))="",0,INDIRECT(ADDRESS(($AN1796-1)*3+$AO1796+5,$AP1796+7))),IF(INDIRECT(ADDRESS(($AN1796-1)*3+$AO1796+5,$AP1796+7))="",0,IF(COUNTIF(INDIRECT(ADDRESS(($AN1796-1)*36+($AO1796-1)*12+6,COLUMN())):INDIRECT(ADDRESS(($AN1796-1)*36+($AO1796-1)*12+$AP1796+4,COLUMN())),INDIRECT(ADDRESS(($AN1796-1)*3+$AO1796+5,$AP1796+7)))&gt;=1,0,INDIRECT(ADDRESS(($AN1796-1)*3+$AO1796+5,$AP1796+7)))))</f>
        <v>0</v>
      </c>
      <c r="AR1796" s="468">
        <f ca="1">COUNTIF(INDIRECT("H"&amp;(ROW()+12*(($AN1796-1)*3+$AO1796)-ROW())/12+5):INDIRECT("S"&amp;(ROW()+12*(($AN1796-1)*3+$AO1796)-ROW())/12+5),AQ1796)</f>
        <v>0</v>
      </c>
      <c r="AS1796" s="476">
        <f ca="1">IF($AP1796=1,IF(INDIRECT(ADDRESS(($AN1796-1)*3+$AO1796+5,$AP1796+20))="",0,INDIRECT(ADDRESS(($AN1796-1)*3+$AO1796+5,$AP1796+20))),IF(INDIRECT(ADDRESS(($AN1796-1)*3+$AO1796+5,$AP1796+20))="",0,IF(COUNTIF(INDIRECT(ADDRESS(($AN1796-1)*36+($AO1796-1)*12+6,COLUMN())):INDIRECT(ADDRESS(($AN1796-1)*36+($AO1796-1)*12+$AP1796+4,COLUMN())),INDIRECT(ADDRESS(($AN1796-1)*3+$AO1796+5,$AP1796+20)))&gt;=1,0,INDIRECT(ADDRESS(($AN1796-1)*3+$AO1796+5,$AP1796+20)))))</f>
        <v>0</v>
      </c>
      <c r="AT1796" s="468">
        <f ca="1">COUNTIF(INDIRECT("U"&amp;(ROW()+12*(($AN1796-1)*3+$AO1796)-ROW())/12+5):INDIRECT("AF"&amp;(ROW()+12*(($AN1796-1)*3+$AO1796)-ROW())/12+5),AS1796)</f>
        <v>0</v>
      </c>
      <c r="AU1796" s="468">
        <f ca="1">IF(AND(AQ1796+AS1796&gt;0,AR1796+AT1796&gt;0),COUNTIF(AU$6:AU1795,"&gt;0")+1,0)</f>
        <v>0</v>
      </c>
    </row>
    <row r="1797" spans="40:47" x14ac:dyDescent="0.15">
      <c r="AN1797" s="468">
        <v>50</v>
      </c>
      <c r="AO1797" s="468">
        <v>3</v>
      </c>
      <c r="AP1797" s="468">
        <v>4</v>
      </c>
      <c r="AQ1797" s="476">
        <f ca="1">IF($AP1797=1,IF(INDIRECT(ADDRESS(($AN1797-1)*3+$AO1797+5,$AP1797+7))="",0,INDIRECT(ADDRESS(($AN1797-1)*3+$AO1797+5,$AP1797+7))),IF(INDIRECT(ADDRESS(($AN1797-1)*3+$AO1797+5,$AP1797+7))="",0,IF(COUNTIF(INDIRECT(ADDRESS(($AN1797-1)*36+($AO1797-1)*12+6,COLUMN())):INDIRECT(ADDRESS(($AN1797-1)*36+($AO1797-1)*12+$AP1797+4,COLUMN())),INDIRECT(ADDRESS(($AN1797-1)*3+$AO1797+5,$AP1797+7)))&gt;=1,0,INDIRECT(ADDRESS(($AN1797-1)*3+$AO1797+5,$AP1797+7)))))</f>
        <v>0</v>
      </c>
      <c r="AR1797" s="468">
        <f ca="1">COUNTIF(INDIRECT("H"&amp;(ROW()+12*(($AN1797-1)*3+$AO1797)-ROW())/12+5):INDIRECT("S"&amp;(ROW()+12*(($AN1797-1)*3+$AO1797)-ROW())/12+5),AQ1797)</f>
        <v>0</v>
      </c>
      <c r="AS1797" s="476">
        <f ca="1">IF($AP1797=1,IF(INDIRECT(ADDRESS(($AN1797-1)*3+$AO1797+5,$AP1797+20))="",0,INDIRECT(ADDRESS(($AN1797-1)*3+$AO1797+5,$AP1797+20))),IF(INDIRECT(ADDRESS(($AN1797-1)*3+$AO1797+5,$AP1797+20))="",0,IF(COUNTIF(INDIRECT(ADDRESS(($AN1797-1)*36+($AO1797-1)*12+6,COLUMN())):INDIRECT(ADDRESS(($AN1797-1)*36+($AO1797-1)*12+$AP1797+4,COLUMN())),INDIRECT(ADDRESS(($AN1797-1)*3+$AO1797+5,$AP1797+20)))&gt;=1,0,INDIRECT(ADDRESS(($AN1797-1)*3+$AO1797+5,$AP1797+20)))))</f>
        <v>0</v>
      </c>
      <c r="AT1797" s="468">
        <f ca="1">COUNTIF(INDIRECT("U"&amp;(ROW()+12*(($AN1797-1)*3+$AO1797)-ROW())/12+5):INDIRECT("AF"&amp;(ROW()+12*(($AN1797-1)*3+$AO1797)-ROW())/12+5),AS1797)</f>
        <v>0</v>
      </c>
      <c r="AU1797" s="468">
        <f ca="1">IF(AND(AQ1797+AS1797&gt;0,AR1797+AT1797&gt;0),COUNTIF(AU$6:AU1796,"&gt;0")+1,0)</f>
        <v>0</v>
      </c>
    </row>
    <row r="1798" spans="40:47" x14ac:dyDescent="0.15">
      <c r="AN1798" s="468">
        <v>50</v>
      </c>
      <c r="AO1798" s="468">
        <v>3</v>
      </c>
      <c r="AP1798" s="468">
        <v>5</v>
      </c>
      <c r="AQ1798" s="476">
        <f ca="1">IF($AP1798=1,IF(INDIRECT(ADDRESS(($AN1798-1)*3+$AO1798+5,$AP1798+7))="",0,INDIRECT(ADDRESS(($AN1798-1)*3+$AO1798+5,$AP1798+7))),IF(INDIRECT(ADDRESS(($AN1798-1)*3+$AO1798+5,$AP1798+7))="",0,IF(COUNTIF(INDIRECT(ADDRESS(($AN1798-1)*36+($AO1798-1)*12+6,COLUMN())):INDIRECT(ADDRESS(($AN1798-1)*36+($AO1798-1)*12+$AP1798+4,COLUMN())),INDIRECT(ADDRESS(($AN1798-1)*3+$AO1798+5,$AP1798+7)))&gt;=1,0,INDIRECT(ADDRESS(($AN1798-1)*3+$AO1798+5,$AP1798+7)))))</f>
        <v>0</v>
      </c>
      <c r="AR1798" s="468">
        <f ca="1">COUNTIF(INDIRECT("H"&amp;(ROW()+12*(($AN1798-1)*3+$AO1798)-ROW())/12+5):INDIRECT("S"&amp;(ROW()+12*(($AN1798-1)*3+$AO1798)-ROW())/12+5),AQ1798)</f>
        <v>0</v>
      </c>
      <c r="AS1798" s="476">
        <f ca="1">IF($AP1798=1,IF(INDIRECT(ADDRESS(($AN1798-1)*3+$AO1798+5,$AP1798+20))="",0,INDIRECT(ADDRESS(($AN1798-1)*3+$AO1798+5,$AP1798+20))),IF(INDIRECT(ADDRESS(($AN1798-1)*3+$AO1798+5,$AP1798+20))="",0,IF(COUNTIF(INDIRECT(ADDRESS(($AN1798-1)*36+($AO1798-1)*12+6,COLUMN())):INDIRECT(ADDRESS(($AN1798-1)*36+($AO1798-1)*12+$AP1798+4,COLUMN())),INDIRECT(ADDRESS(($AN1798-1)*3+$AO1798+5,$AP1798+20)))&gt;=1,0,INDIRECT(ADDRESS(($AN1798-1)*3+$AO1798+5,$AP1798+20)))))</f>
        <v>0</v>
      </c>
      <c r="AT1798" s="468">
        <f ca="1">COUNTIF(INDIRECT("U"&amp;(ROW()+12*(($AN1798-1)*3+$AO1798)-ROW())/12+5):INDIRECT("AF"&amp;(ROW()+12*(($AN1798-1)*3+$AO1798)-ROW())/12+5),AS1798)</f>
        <v>0</v>
      </c>
      <c r="AU1798" s="468">
        <f ca="1">IF(AND(AQ1798+AS1798&gt;0,AR1798+AT1798&gt;0),COUNTIF(AU$6:AU1797,"&gt;0")+1,0)</f>
        <v>0</v>
      </c>
    </row>
    <row r="1799" spans="40:47" x14ac:dyDescent="0.15">
      <c r="AN1799" s="468">
        <v>50</v>
      </c>
      <c r="AO1799" s="468">
        <v>3</v>
      </c>
      <c r="AP1799" s="468">
        <v>6</v>
      </c>
      <c r="AQ1799" s="476">
        <f ca="1">IF($AP1799=1,IF(INDIRECT(ADDRESS(($AN1799-1)*3+$AO1799+5,$AP1799+7))="",0,INDIRECT(ADDRESS(($AN1799-1)*3+$AO1799+5,$AP1799+7))),IF(INDIRECT(ADDRESS(($AN1799-1)*3+$AO1799+5,$AP1799+7))="",0,IF(COUNTIF(INDIRECT(ADDRESS(($AN1799-1)*36+($AO1799-1)*12+6,COLUMN())):INDIRECT(ADDRESS(($AN1799-1)*36+($AO1799-1)*12+$AP1799+4,COLUMN())),INDIRECT(ADDRESS(($AN1799-1)*3+$AO1799+5,$AP1799+7)))&gt;=1,0,INDIRECT(ADDRESS(($AN1799-1)*3+$AO1799+5,$AP1799+7)))))</f>
        <v>0</v>
      </c>
      <c r="AR1799" s="468">
        <f ca="1">COUNTIF(INDIRECT("H"&amp;(ROW()+12*(($AN1799-1)*3+$AO1799)-ROW())/12+5):INDIRECT("S"&amp;(ROW()+12*(($AN1799-1)*3+$AO1799)-ROW())/12+5),AQ1799)</f>
        <v>0</v>
      </c>
      <c r="AS1799" s="476">
        <f ca="1">IF($AP1799=1,IF(INDIRECT(ADDRESS(($AN1799-1)*3+$AO1799+5,$AP1799+20))="",0,INDIRECT(ADDRESS(($AN1799-1)*3+$AO1799+5,$AP1799+20))),IF(INDIRECT(ADDRESS(($AN1799-1)*3+$AO1799+5,$AP1799+20))="",0,IF(COUNTIF(INDIRECT(ADDRESS(($AN1799-1)*36+($AO1799-1)*12+6,COLUMN())):INDIRECT(ADDRESS(($AN1799-1)*36+($AO1799-1)*12+$AP1799+4,COLUMN())),INDIRECT(ADDRESS(($AN1799-1)*3+$AO1799+5,$AP1799+20)))&gt;=1,0,INDIRECT(ADDRESS(($AN1799-1)*3+$AO1799+5,$AP1799+20)))))</f>
        <v>0</v>
      </c>
      <c r="AT1799" s="468">
        <f ca="1">COUNTIF(INDIRECT("U"&amp;(ROW()+12*(($AN1799-1)*3+$AO1799)-ROW())/12+5):INDIRECT("AF"&amp;(ROW()+12*(($AN1799-1)*3+$AO1799)-ROW())/12+5),AS1799)</f>
        <v>0</v>
      </c>
      <c r="AU1799" s="468">
        <f ca="1">IF(AND(AQ1799+AS1799&gt;0,AR1799+AT1799&gt;0),COUNTIF(AU$6:AU1798,"&gt;0")+1,0)</f>
        <v>0</v>
      </c>
    </row>
    <row r="1800" spans="40:47" x14ac:dyDescent="0.15">
      <c r="AN1800" s="468">
        <v>50</v>
      </c>
      <c r="AO1800" s="468">
        <v>3</v>
      </c>
      <c r="AP1800" s="468">
        <v>7</v>
      </c>
      <c r="AQ1800" s="476">
        <f ca="1">IF($AP1800=1,IF(INDIRECT(ADDRESS(($AN1800-1)*3+$AO1800+5,$AP1800+7))="",0,INDIRECT(ADDRESS(($AN1800-1)*3+$AO1800+5,$AP1800+7))),IF(INDIRECT(ADDRESS(($AN1800-1)*3+$AO1800+5,$AP1800+7))="",0,IF(COUNTIF(INDIRECT(ADDRESS(($AN1800-1)*36+($AO1800-1)*12+6,COLUMN())):INDIRECT(ADDRESS(($AN1800-1)*36+($AO1800-1)*12+$AP1800+4,COLUMN())),INDIRECT(ADDRESS(($AN1800-1)*3+$AO1800+5,$AP1800+7)))&gt;=1,0,INDIRECT(ADDRESS(($AN1800-1)*3+$AO1800+5,$AP1800+7)))))</f>
        <v>0</v>
      </c>
      <c r="AR1800" s="468">
        <f ca="1">COUNTIF(INDIRECT("H"&amp;(ROW()+12*(($AN1800-1)*3+$AO1800)-ROW())/12+5):INDIRECT("S"&amp;(ROW()+12*(($AN1800-1)*3+$AO1800)-ROW())/12+5),AQ1800)</f>
        <v>0</v>
      </c>
      <c r="AS1800" s="476">
        <f ca="1">IF($AP1800=1,IF(INDIRECT(ADDRESS(($AN1800-1)*3+$AO1800+5,$AP1800+20))="",0,INDIRECT(ADDRESS(($AN1800-1)*3+$AO1800+5,$AP1800+20))),IF(INDIRECT(ADDRESS(($AN1800-1)*3+$AO1800+5,$AP1800+20))="",0,IF(COUNTIF(INDIRECT(ADDRESS(($AN1800-1)*36+($AO1800-1)*12+6,COLUMN())):INDIRECT(ADDRESS(($AN1800-1)*36+($AO1800-1)*12+$AP1800+4,COLUMN())),INDIRECT(ADDRESS(($AN1800-1)*3+$AO1800+5,$AP1800+20)))&gt;=1,0,INDIRECT(ADDRESS(($AN1800-1)*3+$AO1800+5,$AP1800+20)))))</f>
        <v>0</v>
      </c>
      <c r="AT1800" s="468">
        <f ca="1">COUNTIF(INDIRECT("U"&amp;(ROW()+12*(($AN1800-1)*3+$AO1800)-ROW())/12+5):INDIRECT("AF"&amp;(ROW()+12*(($AN1800-1)*3+$AO1800)-ROW())/12+5),AS1800)</f>
        <v>0</v>
      </c>
      <c r="AU1800" s="468">
        <f ca="1">IF(AND(AQ1800+AS1800&gt;0,AR1800+AT1800&gt;0),COUNTIF(AU$6:AU1799,"&gt;0")+1,0)</f>
        <v>0</v>
      </c>
    </row>
    <row r="1801" spans="40:47" x14ac:dyDescent="0.15">
      <c r="AN1801" s="468">
        <v>50</v>
      </c>
      <c r="AO1801" s="468">
        <v>3</v>
      </c>
      <c r="AP1801" s="468">
        <v>8</v>
      </c>
      <c r="AQ1801" s="476">
        <f ca="1">IF($AP1801=1,IF(INDIRECT(ADDRESS(($AN1801-1)*3+$AO1801+5,$AP1801+7))="",0,INDIRECT(ADDRESS(($AN1801-1)*3+$AO1801+5,$AP1801+7))),IF(INDIRECT(ADDRESS(($AN1801-1)*3+$AO1801+5,$AP1801+7))="",0,IF(COUNTIF(INDIRECT(ADDRESS(($AN1801-1)*36+($AO1801-1)*12+6,COLUMN())):INDIRECT(ADDRESS(($AN1801-1)*36+($AO1801-1)*12+$AP1801+4,COLUMN())),INDIRECT(ADDRESS(($AN1801-1)*3+$AO1801+5,$AP1801+7)))&gt;=1,0,INDIRECT(ADDRESS(($AN1801-1)*3+$AO1801+5,$AP1801+7)))))</f>
        <v>0</v>
      </c>
      <c r="AR1801" s="468">
        <f ca="1">COUNTIF(INDIRECT("H"&amp;(ROW()+12*(($AN1801-1)*3+$AO1801)-ROW())/12+5):INDIRECT("S"&amp;(ROW()+12*(($AN1801-1)*3+$AO1801)-ROW())/12+5),AQ1801)</f>
        <v>0</v>
      </c>
      <c r="AS1801" s="476">
        <f ca="1">IF($AP1801=1,IF(INDIRECT(ADDRESS(($AN1801-1)*3+$AO1801+5,$AP1801+20))="",0,INDIRECT(ADDRESS(($AN1801-1)*3+$AO1801+5,$AP1801+20))),IF(INDIRECT(ADDRESS(($AN1801-1)*3+$AO1801+5,$AP1801+20))="",0,IF(COUNTIF(INDIRECT(ADDRESS(($AN1801-1)*36+($AO1801-1)*12+6,COLUMN())):INDIRECT(ADDRESS(($AN1801-1)*36+($AO1801-1)*12+$AP1801+4,COLUMN())),INDIRECT(ADDRESS(($AN1801-1)*3+$AO1801+5,$AP1801+20)))&gt;=1,0,INDIRECT(ADDRESS(($AN1801-1)*3+$AO1801+5,$AP1801+20)))))</f>
        <v>0</v>
      </c>
      <c r="AT1801" s="468">
        <f ca="1">COUNTIF(INDIRECT("U"&amp;(ROW()+12*(($AN1801-1)*3+$AO1801)-ROW())/12+5):INDIRECT("AF"&amp;(ROW()+12*(($AN1801-1)*3+$AO1801)-ROW())/12+5),AS1801)</f>
        <v>0</v>
      </c>
      <c r="AU1801" s="468">
        <f ca="1">IF(AND(AQ1801+AS1801&gt;0,AR1801+AT1801&gt;0),COUNTIF(AU$6:AU1800,"&gt;0")+1,0)</f>
        <v>0</v>
      </c>
    </row>
    <row r="1802" spans="40:47" x14ac:dyDescent="0.15">
      <c r="AN1802" s="468">
        <v>50</v>
      </c>
      <c r="AO1802" s="468">
        <v>3</v>
      </c>
      <c r="AP1802" s="468">
        <v>9</v>
      </c>
      <c r="AQ1802" s="476">
        <f ca="1">IF($AP1802=1,IF(INDIRECT(ADDRESS(($AN1802-1)*3+$AO1802+5,$AP1802+7))="",0,INDIRECT(ADDRESS(($AN1802-1)*3+$AO1802+5,$AP1802+7))),IF(INDIRECT(ADDRESS(($AN1802-1)*3+$AO1802+5,$AP1802+7))="",0,IF(COUNTIF(INDIRECT(ADDRESS(($AN1802-1)*36+($AO1802-1)*12+6,COLUMN())):INDIRECT(ADDRESS(($AN1802-1)*36+($AO1802-1)*12+$AP1802+4,COLUMN())),INDIRECT(ADDRESS(($AN1802-1)*3+$AO1802+5,$AP1802+7)))&gt;=1,0,INDIRECT(ADDRESS(($AN1802-1)*3+$AO1802+5,$AP1802+7)))))</f>
        <v>0</v>
      </c>
      <c r="AR1802" s="468">
        <f ca="1">COUNTIF(INDIRECT("H"&amp;(ROW()+12*(($AN1802-1)*3+$AO1802)-ROW())/12+5):INDIRECT("S"&amp;(ROW()+12*(($AN1802-1)*3+$AO1802)-ROW())/12+5),AQ1802)</f>
        <v>0</v>
      </c>
      <c r="AS1802" s="476">
        <f ca="1">IF($AP1802=1,IF(INDIRECT(ADDRESS(($AN1802-1)*3+$AO1802+5,$AP1802+20))="",0,INDIRECT(ADDRESS(($AN1802-1)*3+$AO1802+5,$AP1802+20))),IF(INDIRECT(ADDRESS(($AN1802-1)*3+$AO1802+5,$AP1802+20))="",0,IF(COUNTIF(INDIRECT(ADDRESS(($AN1802-1)*36+($AO1802-1)*12+6,COLUMN())):INDIRECT(ADDRESS(($AN1802-1)*36+($AO1802-1)*12+$AP1802+4,COLUMN())),INDIRECT(ADDRESS(($AN1802-1)*3+$AO1802+5,$AP1802+20)))&gt;=1,0,INDIRECT(ADDRESS(($AN1802-1)*3+$AO1802+5,$AP1802+20)))))</f>
        <v>0</v>
      </c>
      <c r="AT1802" s="468">
        <f ca="1">COUNTIF(INDIRECT("U"&amp;(ROW()+12*(($AN1802-1)*3+$AO1802)-ROW())/12+5):INDIRECT("AF"&amp;(ROW()+12*(($AN1802-1)*3+$AO1802)-ROW())/12+5),AS1802)</f>
        <v>0</v>
      </c>
      <c r="AU1802" s="468">
        <f ca="1">IF(AND(AQ1802+AS1802&gt;0,AR1802+AT1802&gt;0),COUNTIF(AU$6:AU1801,"&gt;0")+1,0)</f>
        <v>0</v>
      </c>
    </row>
    <row r="1803" spans="40:47" x14ac:dyDescent="0.15">
      <c r="AN1803" s="468">
        <v>50</v>
      </c>
      <c r="AO1803" s="468">
        <v>3</v>
      </c>
      <c r="AP1803" s="468">
        <v>10</v>
      </c>
      <c r="AQ1803" s="476">
        <f ca="1">IF($AP1803=1,IF(INDIRECT(ADDRESS(($AN1803-1)*3+$AO1803+5,$AP1803+7))="",0,INDIRECT(ADDRESS(($AN1803-1)*3+$AO1803+5,$AP1803+7))),IF(INDIRECT(ADDRESS(($AN1803-1)*3+$AO1803+5,$AP1803+7))="",0,IF(COUNTIF(INDIRECT(ADDRESS(($AN1803-1)*36+($AO1803-1)*12+6,COLUMN())):INDIRECT(ADDRESS(($AN1803-1)*36+($AO1803-1)*12+$AP1803+4,COLUMN())),INDIRECT(ADDRESS(($AN1803-1)*3+$AO1803+5,$AP1803+7)))&gt;=1,0,INDIRECT(ADDRESS(($AN1803-1)*3+$AO1803+5,$AP1803+7)))))</f>
        <v>0</v>
      </c>
      <c r="AR1803" s="468">
        <f ca="1">COUNTIF(INDIRECT("H"&amp;(ROW()+12*(($AN1803-1)*3+$AO1803)-ROW())/12+5):INDIRECT("S"&amp;(ROW()+12*(($AN1803-1)*3+$AO1803)-ROW())/12+5),AQ1803)</f>
        <v>0</v>
      </c>
      <c r="AS1803" s="476">
        <f ca="1">IF($AP1803=1,IF(INDIRECT(ADDRESS(($AN1803-1)*3+$AO1803+5,$AP1803+20))="",0,INDIRECT(ADDRESS(($AN1803-1)*3+$AO1803+5,$AP1803+20))),IF(INDIRECT(ADDRESS(($AN1803-1)*3+$AO1803+5,$AP1803+20))="",0,IF(COUNTIF(INDIRECT(ADDRESS(($AN1803-1)*36+($AO1803-1)*12+6,COLUMN())):INDIRECT(ADDRESS(($AN1803-1)*36+($AO1803-1)*12+$AP1803+4,COLUMN())),INDIRECT(ADDRESS(($AN1803-1)*3+$AO1803+5,$AP1803+20)))&gt;=1,0,INDIRECT(ADDRESS(($AN1803-1)*3+$AO1803+5,$AP1803+20)))))</f>
        <v>0</v>
      </c>
      <c r="AT1803" s="468">
        <f ca="1">COUNTIF(INDIRECT("U"&amp;(ROW()+12*(($AN1803-1)*3+$AO1803)-ROW())/12+5):INDIRECT("AF"&amp;(ROW()+12*(($AN1803-1)*3+$AO1803)-ROW())/12+5),AS1803)</f>
        <v>0</v>
      </c>
      <c r="AU1803" s="468">
        <f ca="1">IF(AND(AQ1803+AS1803&gt;0,AR1803+AT1803&gt;0),COUNTIF(AU$6:AU1802,"&gt;0")+1,0)</f>
        <v>0</v>
      </c>
    </row>
    <row r="1804" spans="40:47" x14ac:dyDescent="0.15">
      <c r="AN1804" s="468">
        <v>50</v>
      </c>
      <c r="AO1804" s="468">
        <v>3</v>
      </c>
      <c r="AP1804" s="468">
        <v>11</v>
      </c>
      <c r="AQ1804" s="476">
        <f ca="1">IF($AP1804=1,IF(INDIRECT(ADDRESS(($AN1804-1)*3+$AO1804+5,$AP1804+7))="",0,INDIRECT(ADDRESS(($AN1804-1)*3+$AO1804+5,$AP1804+7))),IF(INDIRECT(ADDRESS(($AN1804-1)*3+$AO1804+5,$AP1804+7))="",0,IF(COUNTIF(INDIRECT(ADDRESS(($AN1804-1)*36+($AO1804-1)*12+6,COLUMN())):INDIRECT(ADDRESS(($AN1804-1)*36+($AO1804-1)*12+$AP1804+4,COLUMN())),INDIRECT(ADDRESS(($AN1804-1)*3+$AO1804+5,$AP1804+7)))&gt;=1,0,INDIRECT(ADDRESS(($AN1804-1)*3+$AO1804+5,$AP1804+7)))))</f>
        <v>0</v>
      </c>
      <c r="AR1804" s="468">
        <f ca="1">COUNTIF(INDIRECT("H"&amp;(ROW()+12*(($AN1804-1)*3+$AO1804)-ROW())/12+5):INDIRECT("S"&amp;(ROW()+12*(($AN1804-1)*3+$AO1804)-ROW())/12+5),AQ1804)</f>
        <v>0</v>
      </c>
      <c r="AS1804" s="476">
        <f ca="1">IF($AP1804=1,IF(INDIRECT(ADDRESS(($AN1804-1)*3+$AO1804+5,$AP1804+20))="",0,INDIRECT(ADDRESS(($AN1804-1)*3+$AO1804+5,$AP1804+20))),IF(INDIRECT(ADDRESS(($AN1804-1)*3+$AO1804+5,$AP1804+20))="",0,IF(COUNTIF(INDIRECT(ADDRESS(($AN1804-1)*36+($AO1804-1)*12+6,COLUMN())):INDIRECT(ADDRESS(($AN1804-1)*36+($AO1804-1)*12+$AP1804+4,COLUMN())),INDIRECT(ADDRESS(($AN1804-1)*3+$AO1804+5,$AP1804+20)))&gt;=1,0,INDIRECT(ADDRESS(($AN1804-1)*3+$AO1804+5,$AP1804+20)))))</f>
        <v>0</v>
      </c>
      <c r="AT1804" s="468">
        <f ca="1">COUNTIF(INDIRECT("U"&amp;(ROW()+12*(($AN1804-1)*3+$AO1804)-ROW())/12+5):INDIRECT("AF"&amp;(ROW()+12*(($AN1804-1)*3+$AO1804)-ROW())/12+5),AS1804)</f>
        <v>0</v>
      </c>
      <c r="AU1804" s="468">
        <f ca="1">IF(AND(AQ1804+AS1804&gt;0,AR1804+AT1804&gt;0),COUNTIF(AU$6:AU1803,"&gt;0")+1,0)</f>
        <v>0</v>
      </c>
    </row>
    <row r="1805" spans="40:47" x14ac:dyDescent="0.15">
      <c r="AN1805" s="468">
        <v>50</v>
      </c>
      <c r="AO1805" s="468">
        <v>3</v>
      </c>
      <c r="AP1805" s="468">
        <v>12</v>
      </c>
      <c r="AQ1805" s="476">
        <f ca="1">IF($AP1805=1,IF(INDIRECT(ADDRESS(($AN1805-1)*3+$AO1805+5,$AP1805+7))="",0,INDIRECT(ADDRESS(($AN1805-1)*3+$AO1805+5,$AP1805+7))),IF(INDIRECT(ADDRESS(($AN1805-1)*3+$AO1805+5,$AP1805+7))="",0,IF(COUNTIF(INDIRECT(ADDRESS(($AN1805-1)*36+($AO1805-1)*12+6,COLUMN())):INDIRECT(ADDRESS(($AN1805-1)*36+($AO1805-1)*12+$AP1805+4,COLUMN())),INDIRECT(ADDRESS(($AN1805-1)*3+$AO1805+5,$AP1805+7)))&gt;=1,0,INDIRECT(ADDRESS(($AN1805-1)*3+$AO1805+5,$AP1805+7)))))</f>
        <v>0</v>
      </c>
      <c r="AR1805" s="468">
        <f ca="1">COUNTIF(INDIRECT("H"&amp;(ROW()+12*(($AN1805-1)*3+$AO1805)-ROW())/12+5):INDIRECT("S"&amp;(ROW()+12*(($AN1805-1)*3+$AO1805)-ROW())/12+5),AQ1805)</f>
        <v>0</v>
      </c>
      <c r="AS1805" s="476">
        <f ca="1">IF($AP1805=1,IF(INDIRECT(ADDRESS(($AN1805-1)*3+$AO1805+5,$AP1805+20))="",0,INDIRECT(ADDRESS(($AN1805-1)*3+$AO1805+5,$AP1805+20))),IF(INDIRECT(ADDRESS(($AN1805-1)*3+$AO1805+5,$AP1805+20))="",0,IF(COUNTIF(INDIRECT(ADDRESS(($AN1805-1)*36+($AO1805-1)*12+6,COLUMN())):INDIRECT(ADDRESS(($AN1805-1)*36+($AO1805-1)*12+$AP1805+4,COLUMN())),INDIRECT(ADDRESS(($AN1805-1)*3+$AO1805+5,$AP1805+20)))&gt;=1,0,INDIRECT(ADDRESS(($AN1805-1)*3+$AO1805+5,$AP1805+20)))))</f>
        <v>0</v>
      </c>
      <c r="AT1805" s="468">
        <f ca="1">COUNTIF(INDIRECT("U"&amp;(ROW()+12*(($AN1805-1)*3+$AO1805)-ROW())/12+5):INDIRECT("AF"&amp;(ROW()+12*(($AN1805-1)*3+$AO1805)-ROW())/12+5),AS1805)</f>
        <v>0</v>
      </c>
      <c r="AU1805" s="468">
        <f ca="1">IF(AND(AQ1805+AS1805&gt;0,AR1805+AT1805&gt;0),COUNTIF(AU$6:AU1804,"&gt;0")+1,0)</f>
        <v>0</v>
      </c>
    </row>
    <row r="1806" spans="40:47" x14ac:dyDescent="0.15">
      <c r="AN1806" s="468">
        <v>51</v>
      </c>
      <c r="AO1806" s="468">
        <v>1</v>
      </c>
      <c r="AP1806" s="468">
        <v>1</v>
      </c>
      <c r="AQ1806" s="476">
        <f ca="1">IF($AP1806=1,IF(INDIRECT(ADDRESS(($AN1806-1)*3+$AO1806+5,$AP1806+7))="",0,INDIRECT(ADDRESS(($AN1806-1)*3+$AO1806+5,$AP1806+7))),IF(INDIRECT(ADDRESS(($AN1806-1)*3+$AO1806+5,$AP1806+7))="",0,IF(COUNTIF(INDIRECT(ADDRESS(($AN1806-1)*36+($AO1806-1)*12+6,COLUMN())):INDIRECT(ADDRESS(($AN1806-1)*36+($AO1806-1)*12+$AP1806+4,COLUMN())),INDIRECT(ADDRESS(($AN1806-1)*3+$AO1806+5,$AP1806+7)))&gt;=1,0,INDIRECT(ADDRESS(($AN1806-1)*3+$AO1806+5,$AP1806+7)))))</f>
        <v>0</v>
      </c>
      <c r="AR1806" s="468">
        <f ca="1">COUNTIF(INDIRECT("H"&amp;(ROW()+12*(($AN1806-1)*3+$AO1806)-ROW())/12+5):INDIRECT("S"&amp;(ROW()+12*(($AN1806-1)*3+$AO1806)-ROW())/12+5),AQ1806)</f>
        <v>0</v>
      </c>
      <c r="AS1806" s="476">
        <f ca="1">IF($AP1806=1,IF(INDIRECT(ADDRESS(($AN1806-1)*3+$AO1806+5,$AP1806+20))="",0,INDIRECT(ADDRESS(($AN1806-1)*3+$AO1806+5,$AP1806+20))),IF(INDIRECT(ADDRESS(($AN1806-1)*3+$AO1806+5,$AP1806+20))="",0,IF(COUNTIF(INDIRECT(ADDRESS(($AN1806-1)*36+($AO1806-1)*12+6,COLUMN())):INDIRECT(ADDRESS(($AN1806-1)*36+($AO1806-1)*12+$AP1806+4,COLUMN())),INDIRECT(ADDRESS(($AN1806-1)*3+$AO1806+5,$AP1806+20)))&gt;=1,0,INDIRECT(ADDRESS(($AN1806-1)*3+$AO1806+5,$AP1806+20)))))</f>
        <v>0</v>
      </c>
      <c r="AT1806" s="468">
        <f ca="1">COUNTIF(INDIRECT("U"&amp;(ROW()+12*(($AN1806-1)*3+$AO1806)-ROW())/12+5):INDIRECT("AF"&amp;(ROW()+12*(($AN1806-1)*3+$AO1806)-ROW())/12+5),AS1806)</f>
        <v>0</v>
      </c>
      <c r="AU1806" s="468">
        <f ca="1">IF(AND(AQ1806+AS1806&gt;0,AR1806+AT1806&gt;0),COUNTIF(AU$6:AU1805,"&gt;0")+1,0)</f>
        <v>0</v>
      </c>
    </row>
    <row r="1807" spans="40:47" x14ac:dyDescent="0.15">
      <c r="AN1807" s="468">
        <v>51</v>
      </c>
      <c r="AO1807" s="468">
        <v>1</v>
      </c>
      <c r="AP1807" s="468">
        <v>2</v>
      </c>
      <c r="AQ1807" s="476">
        <f ca="1">IF($AP1807=1,IF(INDIRECT(ADDRESS(($AN1807-1)*3+$AO1807+5,$AP1807+7))="",0,INDIRECT(ADDRESS(($AN1807-1)*3+$AO1807+5,$AP1807+7))),IF(INDIRECT(ADDRESS(($AN1807-1)*3+$AO1807+5,$AP1807+7))="",0,IF(COUNTIF(INDIRECT(ADDRESS(($AN1807-1)*36+($AO1807-1)*12+6,COLUMN())):INDIRECT(ADDRESS(($AN1807-1)*36+($AO1807-1)*12+$AP1807+4,COLUMN())),INDIRECT(ADDRESS(($AN1807-1)*3+$AO1807+5,$AP1807+7)))&gt;=1,0,INDIRECT(ADDRESS(($AN1807-1)*3+$AO1807+5,$AP1807+7)))))</f>
        <v>0</v>
      </c>
      <c r="AR1807" s="468">
        <f ca="1">COUNTIF(INDIRECT("H"&amp;(ROW()+12*(($AN1807-1)*3+$AO1807)-ROW())/12+5):INDIRECT("S"&amp;(ROW()+12*(($AN1807-1)*3+$AO1807)-ROW())/12+5),AQ1807)</f>
        <v>0</v>
      </c>
      <c r="AS1807" s="476">
        <f ca="1">IF($AP1807=1,IF(INDIRECT(ADDRESS(($AN1807-1)*3+$AO1807+5,$AP1807+20))="",0,INDIRECT(ADDRESS(($AN1807-1)*3+$AO1807+5,$AP1807+20))),IF(INDIRECT(ADDRESS(($AN1807-1)*3+$AO1807+5,$AP1807+20))="",0,IF(COUNTIF(INDIRECT(ADDRESS(($AN1807-1)*36+($AO1807-1)*12+6,COLUMN())):INDIRECT(ADDRESS(($AN1807-1)*36+($AO1807-1)*12+$AP1807+4,COLUMN())),INDIRECT(ADDRESS(($AN1807-1)*3+$AO1807+5,$AP1807+20)))&gt;=1,0,INDIRECT(ADDRESS(($AN1807-1)*3+$AO1807+5,$AP1807+20)))))</f>
        <v>0</v>
      </c>
      <c r="AT1807" s="468">
        <f ca="1">COUNTIF(INDIRECT("U"&amp;(ROW()+12*(($AN1807-1)*3+$AO1807)-ROW())/12+5):INDIRECT("AF"&amp;(ROW()+12*(($AN1807-1)*3+$AO1807)-ROW())/12+5),AS1807)</f>
        <v>0</v>
      </c>
      <c r="AU1807" s="468">
        <f ca="1">IF(AND(AQ1807+AS1807&gt;0,AR1807+AT1807&gt;0),COUNTIF(AU$6:AU1806,"&gt;0")+1,0)</f>
        <v>0</v>
      </c>
    </row>
    <row r="1808" spans="40:47" x14ac:dyDescent="0.15">
      <c r="AN1808" s="468">
        <v>51</v>
      </c>
      <c r="AO1808" s="468">
        <v>1</v>
      </c>
      <c r="AP1808" s="468">
        <v>3</v>
      </c>
      <c r="AQ1808" s="476">
        <f ca="1">IF($AP1808=1,IF(INDIRECT(ADDRESS(($AN1808-1)*3+$AO1808+5,$AP1808+7))="",0,INDIRECT(ADDRESS(($AN1808-1)*3+$AO1808+5,$AP1808+7))),IF(INDIRECT(ADDRESS(($AN1808-1)*3+$AO1808+5,$AP1808+7))="",0,IF(COUNTIF(INDIRECT(ADDRESS(($AN1808-1)*36+($AO1808-1)*12+6,COLUMN())):INDIRECT(ADDRESS(($AN1808-1)*36+($AO1808-1)*12+$AP1808+4,COLUMN())),INDIRECT(ADDRESS(($AN1808-1)*3+$AO1808+5,$AP1808+7)))&gt;=1,0,INDIRECT(ADDRESS(($AN1808-1)*3+$AO1808+5,$AP1808+7)))))</f>
        <v>0</v>
      </c>
      <c r="AR1808" s="468">
        <f ca="1">COUNTIF(INDIRECT("H"&amp;(ROW()+12*(($AN1808-1)*3+$AO1808)-ROW())/12+5):INDIRECT("S"&amp;(ROW()+12*(($AN1808-1)*3+$AO1808)-ROW())/12+5),AQ1808)</f>
        <v>0</v>
      </c>
      <c r="AS1808" s="476">
        <f ca="1">IF($AP1808=1,IF(INDIRECT(ADDRESS(($AN1808-1)*3+$AO1808+5,$AP1808+20))="",0,INDIRECT(ADDRESS(($AN1808-1)*3+$AO1808+5,$AP1808+20))),IF(INDIRECT(ADDRESS(($AN1808-1)*3+$AO1808+5,$AP1808+20))="",0,IF(COUNTIF(INDIRECT(ADDRESS(($AN1808-1)*36+($AO1808-1)*12+6,COLUMN())):INDIRECT(ADDRESS(($AN1808-1)*36+($AO1808-1)*12+$AP1808+4,COLUMN())),INDIRECT(ADDRESS(($AN1808-1)*3+$AO1808+5,$AP1808+20)))&gt;=1,0,INDIRECT(ADDRESS(($AN1808-1)*3+$AO1808+5,$AP1808+20)))))</f>
        <v>0</v>
      </c>
      <c r="AT1808" s="468">
        <f ca="1">COUNTIF(INDIRECT("U"&amp;(ROW()+12*(($AN1808-1)*3+$AO1808)-ROW())/12+5):INDIRECT("AF"&amp;(ROW()+12*(($AN1808-1)*3+$AO1808)-ROW())/12+5),AS1808)</f>
        <v>0</v>
      </c>
      <c r="AU1808" s="468">
        <f ca="1">IF(AND(AQ1808+AS1808&gt;0,AR1808+AT1808&gt;0),COUNTIF(AU$6:AU1807,"&gt;0")+1,0)</f>
        <v>0</v>
      </c>
    </row>
    <row r="1809" spans="40:47" x14ac:dyDescent="0.15">
      <c r="AN1809" s="468">
        <v>51</v>
      </c>
      <c r="AO1809" s="468">
        <v>1</v>
      </c>
      <c r="AP1809" s="468">
        <v>4</v>
      </c>
      <c r="AQ1809" s="476">
        <f ca="1">IF($AP1809=1,IF(INDIRECT(ADDRESS(($AN1809-1)*3+$AO1809+5,$AP1809+7))="",0,INDIRECT(ADDRESS(($AN1809-1)*3+$AO1809+5,$AP1809+7))),IF(INDIRECT(ADDRESS(($AN1809-1)*3+$AO1809+5,$AP1809+7))="",0,IF(COUNTIF(INDIRECT(ADDRESS(($AN1809-1)*36+($AO1809-1)*12+6,COLUMN())):INDIRECT(ADDRESS(($AN1809-1)*36+($AO1809-1)*12+$AP1809+4,COLUMN())),INDIRECT(ADDRESS(($AN1809-1)*3+$AO1809+5,$AP1809+7)))&gt;=1,0,INDIRECT(ADDRESS(($AN1809-1)*3+$AO1809+5,$AP1809+7)))))</f>
        <v>0</v>
      </c>
      <c r="AR1809" s="468">
        <f ca="1">COUNTIF(INDIRECT("H"&amp;(ROW()+12*(($AN1809-1)*3+$AO1809)-ROW())/12+5):INDIRECT("S"&amp;(ROW()+12*(($AN1809-1)*3+$AO1809)-ROW())/12+5),AQ1809)</f>
        <v>0</v>
      </c>
      <c r="AS1809" s="476">
        <f ca="1">IF($AP1809=1,IF(INDIRECT(ADDRESS(($AN1809-1)*3+$AO1809+5,$AP1809+20))="",0,INDIRECT(ADDRESS(($AN1809-1)*3+$AO1809+5,$AP1809+20))),IF(INDIRECT(ADDRESS(($AN1809-1)*3+$AO1809+5,$AP1809+20))="",0,IF(COUNTIF(INDIRECT(ADDRESS(($AN1809-1)*36+($AO1809-1)*12+6,COLUMN())):INDIRECT(ADDRESS(($AN1809-1)*36+($AO1809-1)*12+$AP1809+4,COLUMN())),INDIRECT(ADDRESS(($AN1809-1)*3+$AO1809+5,$AP1809+20)))&gt;=1,0,INDIRECT(ADDRESS(($AN1809-1)*3+$AO1809+5,$AP1809+20)))))</f>
        <v>0</v>
      </c>
      <c r="AT1809" s="468">
        <f ca="1">COUNTIF(INDIRECT("U"&amp;(ROW()+12*(($AN1809-1)*3+$AO1809)-ROW())/12+5):INDIRECT("AF"&amp;(ROW()+12*(($AN1809-1)*3+$AO1809)-ROW())/12+5),AS1809)</f>
        <v>0</v>
      </c>
      <c r="AU1809" s="468">
        <f ca="1">IF(AND(AQ1809+AS1809&gt;0,AR1809+AT1809&gt;0),COUNTIF(AU$6:AU1808,"&gt;0")+1,0)</f>
        <v>0</v>
      </c>
    </row>
    <row r="1810" spans="40:47" x14ac:dyDescent="0.15">
      <c r="AN1810" s="468">
        <v>51</v>
      </c>
      <c r="AO1810" s="468">
        <v>1</v>
      </c>
      <c r="AP1810" s="468">
        <v>5</v>
      </c>
      <c r="AQ1810" s="476">
        <f ca="1">IF($AP1810=1,IF(INDIRECT(ADDRESS(($AN1810-1)*3+$AO1810+5,$AP1810+7))="",0,INDIRECT(ADDRESS(($AN1810-1)*3+$AO1810+5,$AP1810+7))),IF(INDIRECT(ADDRESS(($AN1810-1)*3+$AO1810+5,$AP1810+7))="",0,IF(COUNTIF(INDIRECT(ADDRESS(($AN1810-1)*36+($AO1810-1)*12+6,COLUMN())):INDIRECT(ADDRESS(($AN1810-1)*36+($AO1810-1)*12+$AP1810+4,COLUMN())),INDIRECT(ADDRESS(($AN1810-1)*3+$AO1810+5,$AP1810+7)))&gt;=1,0,INDIRECT(ADDRESS(($AN1810-1)*3+$AO1810+5,$AP1810+7)))))</f>
        <v>0</v>
      </c>
      <c r="AR1810" s="468">
        <f ca="1">COUNTIF(INDIRECT("H"&amp;(ROW()+12*(($AN1810-1)*3+$AO1810)-ROW())/12+5):INDIRECT("S"&amp;(ROW()+12*(($AN1810-1)*3+$AO1810)-ROW())/12+5),AQ1810)</f>
        <v>0</v>
      </c>
      <c r="AS1810" s="476">
        <f ca="1">IF($AP1810=1,IF(INDIRECT(ADDRESS(($AN1810-1)*3+$AO1810+5,$AP1810+20))="",0,INDIRECT(ADDRESS(($AN1810-1)*3+$AO1810+5,$AP1810+20))),IF(INDIRECT(ADDRESS(($AN1810-1)*3+$AO1810+5,$AP1810+20))="",0,IF(COUNTIF(INDIRECT(ADDRESS(($AN1810-1)*36+($AO1810-1)*12+6,COLUMN())):INDIRECT(ADDRESS(($AN1810-1)*36+($AO1810-1)*12+$AP1810+4,COLUMN())),INDIRECT(ADDRESS(($AN1810-1)*3+$AO1810+5,$AP1810+20)))&gt;=1,0,INDIRECT(ADDRESS(($AN1810-1)*3+$AO1810+5,$AP1810+20)))))</f>
        <v>0</v>
      </c>
      <c r="AT1810" s="468">
        <f ca="1">COUNTIF(INDIRECT("U"&amp;(ROW()+12*(($AN1810-1)*3+$AO1810)-ROW())/12+5):INDIRECT("AF"&amp;(ROW()+12*(($AN1810-1)*3+$AO1810)-ROW())/12+5),AS1810)</f>
        <v>0</v>
      </c>
      <c r="AU1810" s="468">
        <f ca="1">IF(AND(AQ1810+AS1810&gt;0,AR1810+AT1810&gt;0),COUNTIF(AU$6:AU1809,"&gt;0")+1,0)</f>
        <v>0</v>
      </c>
    </row>
    <row r="1811" spans="40:47" x14ac:dyDescent="0.15">
      <c r="AN1811" s="468">
        <v>51</v>
      </c>
      <c r="AO1811" s="468">
        <v>1</v>
      </c>
      <c r="AP1811" s="468">
        <v>6</v>
      </c>
      <c r="AQ1811" s="476">
        <f ca="1">IF($AP1811=1,IF(INDIRECT(ADDRESS(($AN1811-1)*3+$AO1811+5,$AP1811+7))="",0,INDIRECT(ADDRESS(($AN1811-1)*3+$AO1811+5,$AP1811+7))),IF(INDIRECT(ADDRESS(($AN1811-1)*3+$AO1811+5,$AP1811+7))="",0,IF(COUNTIF(INDIRECT(ADDRESS(($AN1811-1)*36+($AO1811-1)*12+6,COLUMN())):INDIRECT(ADDRESS(($AN1811-1)*36+($AO1811-1)*12+$AP1811+4,COLUMN())),INDIRECT(ADDRESS(($AN1811-1)*3+$AO1811+5,$AP1811+7)))&gt;=1,0,INDIRECT(ADDRESS(($AN1811-1)*3+$AO1811+5,$AP1811+7)))))</f>
        <v>0</v>
      </c>
      <c r="AR1811" s="468">
        <f ca="1">COUNTIF(INDIRECT("H"&amp;(ROW()+12*(($AN1811-1)*3+$AO1811)-ROW())/12+5):INDIRECT("S"&amp;(ROW()+12*(($AN1811-1)*3+$AO1811)-ROW())/12+5),AQ1811)</f>
        <v>0</v>
      </c>
      <c r="AS1811" s="476">
        <f ca="1">IF($AP1811=1,IF(INDIRECT(ADDRESS(($AN1811-1)*3+$AO1811+5,$AP1811+20))="",0,INDIRECT(ADDRESS(($AN1811-1)*3+$AO1811+5,$AP1811+20))),IF(INDIRECT(ADDRESS(($AN1811-1)*3+$AO1811+5,$AP1811+20))="",0,IF(COUNTIF(INDIRECT(ADDRESS(($AN1811-1)*36+($AO1811-1)*12+6,COLUMN())):INDIRECT(ADDRESS(($AN1811-1)*36+($AO1811-1)*12+$AP1811+4,COLUMN())),INDIRECT(ADDRESS(($AN1811-1)*3+$AO1811+5,$AP1811+20)))&gt;=1,0,INDIRECT(ADDRESS(($AN1811-1)*3+$AO1811+5,$AP1811+20)))))</f>
        <v>0</v>
      </c>
      <c r="AT1811" s="468">
        <f ca="1">COUNTIF(INDIRECT("U"&amp;(ROW()+12*(($AN1811-1)*3+$AO1811)-ROW())/12+5):INDIRECT("AF"&amp;(ROW()+12*(($AN1811-1)*3+$AO1811)-ROW())/12+5),AS1811)</f>
        <v>0</v>
      </c>
      <c r="AU1811" s="468">
        <f ca="1">IF(AND(AQ1811+AS1811&gt;0,AR1811+AT1811&gt;0),COUNTIF(AU$6:AU1810,"&gt;0")+1,0)</f>
        <v>0</v>
      </c>
    </row>
    <row r="1812" spans="40:47" x14ac:dyDescent="0.15">
      <c r="AN1812" s="468">
        <v>51</v>
      </c>
      <c r="AO1812" s="468">
        <v>1</v>
      </c>
      <c r="AP1812" s="468">
        <v>7</v>
      </c>
      <c r="AQ1812" s="476">
        <f ca="1">IF($AP1812=1,IF(INDIRECT(ADDRESS(($AN1812-1)*3+$AO1812+5,$AP1812+7))="",0,INDIRECT(ADDRESS(($AN1812-1)*3+$AO1812+5,$AP1812+7))),IF(INDIRECT(ADDRESS(($AN1812-1)*3+$AO1812+5,$AP1812+7))="",0,IF(COUNTIF(INDIRECT(ADDRESS(($AN1812-1)*36+($AO1812-1)*12+6,COLUMN())):INDIRECT(ADDRESS(($AN1812-1)*36+($AO1812-1)*12+$AP1812+4,COLUMN())),INDIRECT(ADDRESS(($AN1812-1)*3+$AO1812+5,$AP1812+7)))&gt;=1,0,INDIRECT(ADDRESS(($AN1812-1)*3+$AO1812+5,$AP1812+7)))))</f>
        <v>0</v>
      </c>
      <c r="AR1812" s="468">
        <f ca="1">COUNTIF(INDIRECT("H"&amp;(ROW()+12*(($AN1812-1)*3+$AO1812)-ROW())/12+5):INDIRECT("S"&amp;(ROW()+12*(($AN1812-1)*3+$AO1812)-ROW())/12+5),AQ1812)</f>
        <v>0</v>
      </c>
      <c r="AS1812" s="476">
        <f ca="1">IF($AP1812=1,IF(INDIRECT(ADDRESS(($AN1812-1)*3+$AO1812+5,$AP1812+20))="",0,INDIRECT(ADDRESS(($AN1812-1)*3+$AO1812+5,$AP1812+20))),IF(INDIRECT(ADDRESS(($AN1812-1)*3+$AO1812+5,$AP1812+20))="",0,IF(COUNTIF(INDIRECT(ADDRESS(($AN1812-1)*36+($AO1812-1)*12+6,COLUMN())):INDIRECT(ADDRESS(($AN1812-1)*36+($AO1812-1)*12+$AP1812+4,COLUMN())),INDIRECT(ADDRESS(($AN1812-1)*3+$AO1812+5,$AP1812+20)))&gt;=1,0,INDIRECT(ADDRESS(($AN1812-1)*3+$AO1812+5,$AP1812+20)))))</f>
        <v>0</v>
      </c>
      <c r="AT1812" s="468">
        <f ca="1">COUNTIF(INDIRECT("U"&amp;(ROW()+12*(($AN1812-1)*3+$AO1812)-ROW())/12+5):INDIRECT("AF"&amp;(ROW()+12*(($AN1812-1)*3+$AO1812)-ROW())/12+5),AS1812)</f>
        <v>0</v>
      </c>
      <c r="AU1812" s="468">
        <f ca="1">IF(AND(AQ1812+AS1812&gt;0,AR1812+AT1812&gt;0),COUNTIF(AU$6:AU1811,"&gt;0")+1,0)</f>
        <v>0</v>
      </c>
    </row>
    <row r="1813" spans="40:47" x14ac:dyDescent="0.15">
      <c r="AN1813" s="468">
        <v>51</v>
      </c>
      <c r="AO1813" s="468">
        <v>1</v>
      </c>
      <c r="AP1813" s="468">
        <v>8</v>
      </c>
      <c r="AQ1813" s="476">
        <f ca="1">IF($AP1813=1,IF(INDIRECT(ADDRESS(($AN1813-1)*3+$AO1813+5,$AP1813+7))="",0,INDIRECT(ADDRESS(($AN1813-1)*3+$AO1813+5,$AP1813+7))),IF(INDIRECT(ADDRESS(($AN1813-1)*3+$AO1813+5,$AP1813+7))="",0,IF(COUNTIF(INDIRECT(ADDRESS(($AN1813-1)*36+($AO1813-1)*12+6,COLUMN())):INDIRECT(ADDRESS(($AN1813-1)*36+($AO1813-1)*12+$AP1813+4,COLUMN())),INDIRECT(ADDRESS(($AN1813-1)*3+$AO1813+5,$AP1813+7)))&gt;=1,0,INDIRECT(ADDRESS(($AN1813-1)*3+$AO1813+5,$AP1813+7)))))</f>
        <v>0</v>
      </c>
      <c r="AR1813" s="468">
        <f ca="1">COUNTIF(INDIRECT("H"&amp;(ROW()+12*(($AN1813-1)*3+$AO1813)-ROW())/12+5):INDIRECT("S"&amp;(ROW()+12*(($AN1813-1)*3+$AO1813)-ROW())/12+5),AQ1813)</f>
        <v>0</v>
      </c>
      <c r="AS1813" s="476">
        <f ca="1">IF($AP1813=1,IF(INDIRECT(ADDRESS(($AN1813-1)*3+$AO1813+5,$AP1813+20))="",0,INDIRECT(ADDRESS(($AN1813-1)*3+$AO1813+5,$AP1813+20))),IF(INDIRECT(ADDRESS(($AN1813-1)*3+$AO1813+5,$AP1813+20))="",0,IF(COUNTIF(INDIRECT(ADDRESS(($AN1813-1)*36+($AO1813-1)*12+6,COLUMN())):INDIRECT(ADDRESS(($AN1813-1)*36+($AO1813-1)*12+$AP1813+4,COLUMN())),INDIRECT(ADDRESS(($AN1813-1)*3+$AO1813+5,$AP1813+20)))&gt;=1,0,INDIRECT(ADDRESS(($AN1813-1)*3+$AO1813+5,$AP1813+20)))))</f>
        <v>0</v>
      </c>
      <c r="AT1813" s="468">
        <f ca="1">COUNTIF(INDIRECT("U"&amp;(ROW()+12*(($AN1813-1)*3+$AO1813)-ROW())/12+5):INDIRECT("AF"&amp;(ROW()+12*(($AN1813-1)*3+$AO1813)-ROW())/12+5),AS1813)</f>
        <v>0</v>
      </c>
      <c r="AU1813" s="468">
        <f ca="1">IF(AND(AQ1813+AS1813&gt;0,AR1813+AT1813&gt;0),COUNTIF(AU$6:AU1812,"&gt;0")+1,0)</f>
        <v>0</v>
      </c>
    </row>
    <row r="1814" spans="40:47" x14ac:dyDescent="0.15">
      <c r="AN1814" s="468">
        <v>51</v>
      </c>
      <c r="AO1814" s="468">
        <v>1</v>
      </c>
      <c r="AP1814" s="468">
        <v>9</v>
      </c>
      <c r="AQ1814" s="476">
        <f ca="1">IF($AP1814=1,IF(INDIRECT(ADDRESS(($AN1814-1)*3+$AO1814+5,$AP1814+7))="",0,INDIRECT(ADDRESS(($AN1814-1)*3+$AO1814+5,$AP1814+7))),IF(INDIRECT(ADDRESS(($AN1814-1)*3+$AO1814+5,$AP1814+7))="",0,IF(COUNTIF(INDIRECT(ADDRESS(($AN1814-1)*36+($AO1814-1)*12+6,COLUMN())):INDIRECT(ADDRESS(($AN1814-1)*36+($AO1814-1)*12+$AP1814+4,COLUMN())),INDIRECT(ADDRESS(($AN1814-1)*3+$AO1814+5,$AP1814+7)))&gt;=1,0,INDIRECT(ADDRESS(($AN1814-1)*3+$AO1814+5,$AP1814+7)))))</f>
        <v>0</v>
      </c>
      <c r="AR1814" s="468">
        <f ca="1">COUNTIF(INDIRECT("H"&amp;(ROW()+12*(($AN1814-1)*3+$AO1814)-ROW())/12+5):INDIRECT("S"&amp;(ROW()+12*(($AN1814-1)*3+$AO1814)-ROW())/12+5),AQ1814)</f>
        <v>0</v>
      </c>
      <c r="AS1814" s="476">
        <f ca="1">IF($AP1814=1,IF(INDIRECT(ADDRESS(($AN1814-1)*3+$AO1814+5,$AP1814+20))="",0,INDIRECT(ADDRESS(($AN1814-1)*3+$AO1814+5,$AP1814+20))),IF(INDIRECT(ADDRESS(($AN1814-1)*3+$AO1814+5,$AP1814+20))="",0,IF(COUNTIF(INDIRECT(ADDRESS(($AN1814-1)*36+($AO1814-1)*12+6,COLUMN())):INDIRECT(ADDRESS(($AN1814-1)*36+($AO1814-1)*12+$AP1814+4,COLUMN())),INDIRECT(ADDRESS(($AN1814-1)*3+$AO1814+5,$AP1814+20)))&gt;=1,0,INDIRECT(ADDRESS(($AN1814-1)*3+$AO1814+5,$AP1814+20)))))</f>
        <v>0</v>
      </c>
      <c r="AT1814" s="468">
        <f ca="1">COUNTIF(INDIRECT("U"&amp;(ROW()+12*(($AN1814-1)*3+$AO1814)-ROW())/12+5):INDIRECT("AF"&amp;(ROW()+12*(($AN1814-1)*3+$AO1814)-ROW())/12+5),AS1814)</f>
        <v>0</v>
      </c>
      <c r="AU1814" s="468">
        <f ca="1">IF(AND(AQ1814+AS1814&gt;0,AR1814+AT1814&gt;0),COUNTIF(AU$6:AU1813,"&gt;0")+1,0)</f>
        <v>0</v>
      </c>
    </row>
    <row r="1815" spans="40:47" x14ac:dyDescent="0.15">
      <c r="AN1815" s="468">
        <v>51</v>
      </c>
      <c r="AO1815" s="468">
        <v>1</v>
      </c>
      <c r="AP1815" s="468">
        <v>10</v>
      </c>
      <c r="AQ1815" s="476">
        <f ca="1">IF($AP1815=1,IF(INDIRECT(ADDRESS(($AN1815-1)*3+$AO1815+5,$AP1815+7))="",0,INDIRECT(ADDRESS(($AN1815-1)*3+$AO1815+5,$AP1815+7))),IF(INDIRECT(ADDRESS(($AN1815-1)*3+$AO1815+5,$AP1815+7))="",0,IF(COUNTIF(INDIRECT(ADDRESS(($AN1815-1)*36+($AO1815-1)*12+6,COLUMN())):INDIRECT(ADDRESS(($AN1815-1)*36+($AO1815-1)*12+$AP1815+4,COLUMN())),INDIRECT(ADDRESS(($AN1815-1)*3+$AO1815+5,$AP1815+7)))&gt;=1,0,INDIRECT(ADDRESS(($AN1815-1)*3+$AO1815+5,$AP1815+7)))))</f>
        <v>0</v>
      </c>
      <c r="AR1815" s="468">
        <f ca="1">COUNTIF(INDIRECT("H"&amp;(ROW()+12*(($AN1815-1)*3+$AO1815)-ROW())/12+5):INDIRECT("S"&amp;(ROW()+12*(($AN1815-1)*3+$AO1815)-ROW())/12+5),AQ1815)</f>
        <v>0</v>
      </c>
      <c r="AS1815" s="476">
        <f ca="1">IF($AP1815=1,IF(INDIRECT(ADDRESS(($AN1815-1)*3+$AO1815+5,$AP1815+20))="",0,INDIRECT(ADDRESS(($AN1815-1)*3+$AO1815+5,$AP1815+20))),IF(INDIRECT(ADDRESS(($AN1815-1)*3+$AO1815+5,$AP1815+20))="",0,IF(COUNTIF(INDIRECT(ADDRESS(($AN1815-1)*36+($AO1815-1)*12+6,COLUMN())):INDIRECT(ADDRESS(($AN1815-1)*36+($AO1815-1)*12+$AP1815+4,COLUMN())),INDIRECT(ADDRESS(($AN1815-1)*3+$AO1815+5,$AP1815+20)))&gt;=1,0,INDIRECT(ADDRESS(($AN1815-1)*3+$AO1815+5,$AP1815+20)))))</f>
        <v>0</v>
      </c>
      <c r="AT1815" s="468">
        <f ca="1">COUNTIF(INDIRECT("U"&amp;(ROW()+12*(($AN1815-1)*3+$AO1815)-ROW())/12+5):INDIRECT("AF"&amp;(ROW()+12*(($AN1815-1)*3+$AO1815)-ROW())/12+5),AS1815)</f>
        <v>0</v>
      </c>
      <c r="AU1815" s="468">
        <f ca="1">IF(AND(AQ1815+AS1815&gt;0,AR1815+AT1815&gt;0),COUNTIF(AU$6:AU1814,"&gt;0")+1,0)</f>
        <v>0</v>
      </c>
    </row>
    <row r="1816" spans="40:47" x14ac:dyDescent="0.15">
      <c r="AN1816" s="468">
        <v>51</v>
      </c>
      <c r="AO1816" s="468">
        <v>1</v>
      </c>
      <c r="AP1816" s="468">
        <v>11</v>
      </c>
      <c r="AQ1816" s="476">
        <f ca="1">IF($AP1816=1,IF(INDIRECT(ADDRESS(($AN1816-1)*3+$AO1816+5,$AP1816+7))="",0,INDIRECT(ADDRESS(($AN1816-1)*3+$AO1816+5,$AP1816+7))),IF(INDIRECT(ADDRESS(($AN1816-1)*3+$AO1816+5,$AP1816+7))="",0,IF(COUNTIF(INDIRECT(ADDRESS(($AN1816-1)*36+($AO1816-1)*12+6,COLUMN())):INDIRECT(ADDRESS(($AN1816-1)*36+($AO1816-1)*12+$AP1816+4,COLUMN())),INDIRECT(ADDRESS(($AN1816-1)*3+$AO1816+5,$AP1816+7)))&gt;=1,0,INDIRECT(ADDRESS(($AN1816-1)*3+$AO1816+5,$AP1816+7)))))</f>
        <v>0</v>
      </c>
      <c r="AR1816" s="468">
        <f ca="1">COUNTIF(INDIRECT("H"&amp;(ROW()+12*(($AN1816-1)*3+$AO1816)-ROW())/12+5):INDIRECT("S"&amp;(ROW()+12*(($AN1816-1)*3+$AO1816)-ROW())/12+5),AQ1816)</f>
        <v>0</v>
      </c>
      <c r="AS1816" s="476">
        <f ca="1">IF($AP1816=1,IF(INDIRECT(ADDRESS(($AN1816-1)*3+$AO1816+5,$AP1816+20))="",0,INDIRECT(ADDRESS(($AN1816-1)*3+$AO1816+5,$AP1816+20))),IF(INDIRECT(ADDRESS(($AN1816-1)*3+$AO1816+5,$AP1816+20))="",0,IF(COUNTIF(INDIRECT(ADDRESS(($AN1816-1)*36+($AO1816-1)*12+6,COLUMN())):INDIRECT(ADDRESS(($AN1816-1)*36+($AO1816-1)*12+$AP1816+4,COLUMN())),INDIRECT(ADDRESS(($AN1816-1)*3+$AO1816+5,$AP1816+20)))&gt;=1,0,INDIRECT(ADDRESS(($AN1816-1)*3+$AO1816+5,$AP1816+20)))))</f>
        <v>0</v>
      </c>
      <c r="AT1816" s="468">
        <f ca="1">COUNTIF(INDIRECT("U"&amp;(ROW()+12*(($AN1816-1)*3+$AO1816)-ROW())/12+5):INDIRECT("AF"&amp;(ROW()+12*(($AN1816-1)*3+$AO1816)-ROW())/12+5),AS1816)</f>
        <v>0</v>
      </c>
      <c r="AU1816" s="468">
        <f ca="1">IF(AND(AQ1816+AS1816&gt;0,AR1816+AT1816&gt;0),COUNTIF(AU$6:AU1815,"&gt;0")+1,0)</f>
        <v>0</v>
      </c>
    </row>
    <row r="1817" spans="40:47" x14ac:dyDescent="0.15">
      <c r="AN1817" s="468">
        <v>51</v>
      </c>
      <c r="AO1817" s="468">
        <v>1</v>
      </c>
      <c r="AP1817" s="468">
        <v>12</v>
      </c>
      <c r="AQ1817" s="476">
        <f ca="1">IF($AP1817=1,IF(INDIRECT(ADDRESS(($AN1817-1)*3+$AO1817+5,$AP1817+7))="",0,INDIRECT(ADDRESS(($AN1817-1)*3+$AO1817+5,$AP1817+7))),IF(INDIRECT(ADDRESS(($AN1817-1)*3+$AO1817+5,$AP1817+7))="",0,IF(COUNTIF(INDIRECT(ADDRESS(($AN1817-1)*36+($AO1817-1)*12+6,COLUMN())):INDIRECT(ADDRESS(($AN1817-1)*36+($AO1817-1)*12+$AP1817+4,COLUMN())),INDIRECT(ADDRESS(($AN1817-1)*3+$AO1817+5,$AP1817+7)))&gt;=1,0,INDIRECT(ADDRESS(($AN1817-1)*3+$AO1817+5,$AP1817+7)))))</f>
        <v>0</v>
      </c>
      <c r="AR1817" s="468">
        <f ca="1">COUNTIF(INDIRECT("H"&amp;(ROW()+12*(($AN1817-1)*3+$AO1817)-ROW())/12+5):INDIRECT("S"&amp;(ROW()+12*(($AN1817-1)*3+$AO1817)-ROW())/12+5),AQ1817)</f>
        <v>0</v>
      </c>
      <c r="AS1817" s="476">
        <f ca="1">IF($AP1817=1,IF(INDIRECT(ADDRESS(($AN1817-1)*3+$AO1817+5,$AP1817+20))="",0,INDIRECT(ADDRESS(($AN1817-1)*3+$AO1817+5,$AP1817+20))),IF(INDIRECT(ADDRESS(($AN1817-1)*3+$AO1817+5,$AP1817+20))="",0,IF(COUNTIF(INDIRECT(ADDRESS(($AN1817-1)*36+($AO1817-1)*12+6,COLUMN())):INDIRECT(ADDRESS(($AN1817-1)*36+($AO1817-1)*12+$AP1817+4,COLUMN())),INDIRECT(ADDRESS(($AN1817-1)*3+$AO1817+5,$AP1817+20)))&gt;=1,0,INDIRECT(ADDRESS(($AN1817-1)*3+$AO1817+5,$AP1817+20)))))</f>
        <v>0</v>
      </c>
      <c r="AT1817" s="468">
        <f ca="1">COUNTIF(INDIRECT("U"&amp;(ROW()+12*(($AN1817-1)*3+$AO1817)-ROW())/12+5):INDIRECT("AF"&amp;(ROW()+12*(($AN1817-1)*3+$AO1817)-ROW())/12+5),AS1817)</f>
        <v>0</v>
      </c>
      <c r="AU1817" s="468">
        <f ca="1">IF(AND(AQ1817+AS1817&gt;0,AR1817+AT1817&gt;0),COUNTIF(AU$6:AU1816,"&gt;0")+1,0)</f>
        <v>0</v>
      </c>
    </row>
    <row r="1818" spans="40:47" x14ac:dyDescent="0.15">
      <c r="AN1818" s="468">
        <v>51</v>
      </c>
      <c r="AO1818" s="468">
        <v>2</v>
      </c>
      <c r="AP1818" s="468">
        <v>1</v>
      </c>
      <c r="AQ1818" s="476">
        <f ca="1">IF($AP1818=1,IF(INDIRECT(ADDRESS(($AN1818-1)*3+$AO1818+5,$AP1818+7))="",0,INDIRECT(ADDRESS(($AN1818-1)*3+$AO1818+5,$AP1818+7))),IF(INDIRECT(ADDRESS(($AN1818-1)*3+$AO1818+5,$AP1818+7))="",0,IF(COUNTIF(INDIRECT(ADDRESS(($AN1818-1)*36+($AO1818-1)*12+6,COLUMN())):INDIRECT(ADDRESS(($AN1818-1)*36+($AO1818-1)*12+$AP1818+4,COLUMN())),INDIRECT(ADDRESS(($AN1818-1)*3+$AO1818+5,$AP1818+7)))&gt;=1,0,INDIRECT(ADDRESS(($AN1818-1)*3+$AO1818+5,$AP1818+7)))))</f>
        <v>0</v>
      </c>
      <c r="AR1818" s="468">
        <f ca="1">COUNTIF(INDIRECT("H"&amp;(ROW()+12*(($AN1818-1)*3+$AO1818)-ROW())/12+5):INDIRECT("S"&amp;(ROW()+12*(($AN1818-1)*3+$AO1818)-ROW())/12+5),AQ1818)</f>
        <v>0</v>
      </c>
      <c r="AS1818" s="476">
        <f ca="1">IF($AP1818=1,IF(INDIRECT(ADDRESS(($AN1818-1)*3+$AO1818+5,$AP1818+20))="",0,INDIRECT(ADDRESS(($AN1818-1)*3+$AO1818+5,$AP1818+20))),IF(INDIRECT(ADDRESS(($AN1818-1)*3+$AO1818+5,$AP1818+20))="",0,IF(COUNTIF(INDIRECT(ADDRESS(($AN1818-1)*36+($AO1818-1)*12+6,COLUMN())):INDIRECT(ADDRESS(($AN1818-1)*36+($AO1818-1)*12+$AP1818+4,COLUMN())),INDIRECT(ADDRESS(($AN1818-1)*3+$AO1818+5,$AP1818+20)))&gt;=1,0,INDIRECT(ADDRESS(($AN1818-1)*3+$AO1818+5,$AP1818+20)))))</f>
        <v>0</v>
      </c>
      <c r="AT1818" s="468">
        <f ca="1">COUNTIF(INDIRECT("U"&amp;(ROW()+12*(($AN1818-1)*3+$AO1818)-ROW())/12+5):INDIRECT("AF"&amp;(ROW()+12*(($AN1818-1)*3+$AO1818)-ROW())/12+5),AS1818)</f>
        <v>0</v>
      </c>
      <c r="AU1818" s="468">
        <f ca="1">IF(AND(AQ1818+AS1818&gt;0,AR1818+AT1818&gt;0),COUNTIF(AU$6:AU1817,"&gt;0")+1,0)</f>
        <v>0</v>
      </c>
    </row>
    <row r="1819" spans="40:47" x14ac:dyDescent="0.15">
      <c r="AN1819" s="468">
        <v>51</v>
      </c>
      <c r="AO1819" s="468">
        <v>2</v>
      </c>
      <c r="AP1819" s="468">
        <v>2</v>
      </c>
      <c r="AQ1819" s="476">
        <f ca="1">IF($AP1819=1,IF(INDIRECT(ADDRESS(($AN1819-1)*3+$AO1819+5,$AP1819+7))="",0,INDIRECT(ADDRESS(($AN1819-1)*3+$AO1819+5,$AP1819+7))),IF(INDIRECT(ADDRESS(($AN1819-1)*3+$AO1819+5,$AP1819+7))="",0,IF(COUNTIF(INDIRECT(ADDRESS(($AN1819-1)*36+($AO1819-1)*12+6,COLUMN())):INDIRECT(ADDRESS(($AN1819-1)*36+($AO1819-1)*12+$AP1819+4,COLUMN())),INDIRECT(ADDRESS(($AN1819-1)*3+$AO1819+5,$AP1819+7)))&gt;=1,0,INDIRECT(ADDRESS(($AN1819-1)*3+$AO1819+5,$AP1819+7)))))</f>
        <v>0</v>
      </c>
      <c r="AR1819" s="468">
        <f ca="1">COUNTIF(INDIRECT("H"&amp;(ROW()+12*(($AN1819-1)*3+$AO1819)-ROW())/12+5):INDIRECT("S"&amp;(ROW()+12*(($AN1819-1)*3+$AO1819)-ROW())/12+5),AQ1819)</f>
        <v>0</v>
      </c>
      <c r="AS1819" s="476">
        <f ca="1">IF($AP1819=1,IF(INDIRECT(ADDRESS(($AN1819-1)*3+$AO1819+5,$AP1819+20))="",0,INDIRECT(ADDRESS(($AN1819-1)*3+$AO1819+5,$AP1819+20))),IF(INDIRECT(ADDRESS(($AN1819-1)*3+$AO1819+5,$AP1819+20))="",0,IF(COUNTIF(INDIRECT(ADDRESS(($AN1819-1)*36+($AO1819-1)*12+6,COLUMN())):INDIRECT(ADDRESS(($AN1819-1)*36+($AO1819-1)*12+$AP1819+4,COLUMN())),INDIRECT(ADDRESS(($AN1819-1)*3+$AO1819+5,$AP1819+20)))&gt;=1,0,INDIRECT(ADDRESS(($AN1819-1)*3+$AO1819+5,$AP1819+20)))))</f>
        <v>0</v>
      </c>
      <c r="AT1819" s="468">
        <f ca="1">COUNTIF(INDIRECT("U"&amp;(ROW()+12*(($AN1819-1)*3+$AO1819)-ROW())/12+5):INDIRECT("AF"&amp;(ROW()+12*(($AN1819-1)*3+$AO1819)-ROW())/12+5),AS1819)</f>
        <v>0</v>
      </c>
      <c r="AU1819" s="468">
        <f ca="1">IF(AND(AQ1819+AS1819&gt;0,AR1819+AT1819&gt;0),COUNTIF(AU$6:AU1818,"&gt;0")+1,0)</f>
        <v>0</v>
      </c>
    </row>
    <row r="1820" spans="40:47" x14ac:dyDescent="0.15">
      <c r="AN1820" s="468">
        <v>51</v>
      </c>
      <c r="AO1820" s="468">
        <v>2</v>
      </c>
      <c r="AP1820" s="468">
        <v>3</v>
      </c>
      <c r="AQ1820" s="476">
        <f ca="1">IF($AP1820=1,IF(INDIRECT(ADDRESS(($AN1820-1)*3+$AO1820+5,$AP1820+7))="",0,INDIRECT(ADDRESS(($AN1820-1)*3+$AO1820+5,$AP1820+7))),IF(INDIRECT(ADDRESS(($AN1820-1)*3+$AO1820+5,$AP1820+7))="",0,IF(COUNTIF(INDIRECT(ADDRESS(($AN1820-1)*36+($AO1820-1)*12+6,COLUMN())):INDIRECT(ADDRESS(($AN1820-1)*36+($AO1820-1)*12+$AP1820+4,COLUMN())),INDIRECT(ADDRESS(($AN1820-1)*3+$AO1820+5,$AP1820+7)))&gt;=1,0,INDIRECT(ADDRESS(($AN1820-1)*3+$AO1820+5,$AP1820+7)))))</f>
        <v>0</v>
      </c>
      <c r="AR1820" s="468">
        <f ca="1">COUNTIF(INDIRECT("H"&amp;(ROW()+12*(($AN1820-1)*3+$AO1820)-ROW())/12+5):INDIRECT("S"&amp;(ROW()+12*(($AN1820-1)*3+$AO1820)-ROW())/12+5),AQ1820)</f>
        <v>0</v>
      </c>
      <c r="AS1820" s="476">
        <f ca="1">IF($AP1820=1,IF(INDIRECT(ADDRESS(($AN1820-1)*3+$AO1820+5,$AP1820+20))="",0,INDIRECT(ADDRESS(($AN1820-1)*3+$AO1820+5,$AP1820+20))),IF(INDIRECT(ADDRESS(($AN1820-1)*3+$AO1820+5,$AP1820+20))="",0,IF(COUNTIF(INDIRECT(ADDRESS(($AN1820-1)*36+($AO1820-1)*12+6,COLUMN())):INDIRECT(ADDRESS(($AN1820-1)*36+($AO1820-1)*12+$AP1820+4,COLUMN())),INDIRECT(ADDRESS(($AN1820-1)*3+$AO1820+5,$AP1820+20)))&gt;=1,0,INDIRECT(ADDRESS(($AN1820-1)*3+$AO1820+5,$AP1820+20)))))</f>
        <v>0</v>
      </c>
      <c r="AT1820" s="468">
        <f ca="1">COUNTIF(INDIRECT("U"&amp;(ROW()+12*(($AN1820-1)*3+$AO1820)-ROW())/12+5):INDIRECT("AF"&amp;(ROW()+12*(($AN1820-1)*3+$AO1820)-ROW())/12+5),AS1820)</f>
        <v>0</v>
      </c>
      <c r="AU1820" s="468">
        <f ca="1">IF(AND(AQ1820+AS1820&gt;0,AR1820+AT1820&gt;0),COUNTIF(AU$6:AU1819,"&gt;0")+1,0)</f>
        <v>0</v>
      </c>
    </row>
    <row r="1821" spans="40:47" x14ac:dyDescent="0.15">
      <c r="AN1821" s="468">
        <v>51</v>
      </c>
      <c r="AO1821" s="468">
        <v>2</v>
      </c>
      <c r="AP1821" s="468">
        <v>4</v>
      </c>
      <c r="AQ1821" s="476">
        <f ca="1">IF($AP1821=1,IF(INDIRECT(ADDRESS(($AN1821-1)*3+$AO1821+5,$AP1821+7))="",0,INDIRECT(ADDRESS(($AN1821-1)*3+$AO1821+5,$AP1821+7))),IF(INDIRECT(ADDRESS(($AN1821-1)*3+$AO1821+5,$AP1821+7))="",0,IF(COUNTIF(INDIRECT(ADDRESS(($AN1821-1)*36+($AO1821-1)*12+6,COLUMN())):INDIRECT(ADDRESS(($AN1821-1)*36+($AO1821-1)*12+$AP1821+4,COLUMN())),INDIRECT(ADDRESS(($AN1821-1)*3+$AO1821+5,$AP1821+7)))&gt;=1,0,INDIRECT(ADDRESS(($AN1821-1)*3+$AO1821+5,$AP1821+7)))))</f>
        <v>0</v>
      </c>
      <c r="AR1821" s="468">
        <f ca="1">COUNTIF(INDIRECT("H"&amp;(ROW()+12*(($AN1821-1)*3+$AO1821)-ROW())/12+5):INDIRECT("S"&amp;(ROW()+12*(($AN1821-1)*3+$AO1821)-ROW())/12+5),AQ1821)</f>
        <v>0</v>
      </c>
      <c r="AS1821" s="476">
        <f ca="1">IF($AP1821=1,IF(INDIRECT(ADDRESS(($AN1821-1)*3+$AO1821+5,$AP1821+20))="",0,INDIRECT(ADDRESS(($AN1821-1)*3+$AO1821+5,$AP1821+20))),IF(INDIRECT(ADDRESS(($AN1821-1)*3+$AO1821+5,$AP1821+20))="",0,IF(COUNTIF(INDIRECT(ADDRESS(($AN1821-1)*36+($AO1821-1)*12+6,COLUMN())):INDIRECT(ADDRESS(($AN1821-1)*36+($AO1821-1)*12+$AP1821+4,COLUMN())),INDIRECT(ADDRESS(($AN1821-1)*3+$AO1821+5,$AP1821+20)))&gt;=1,0,INDIRECT(ADDRESS(($AN1821-1)*3+$AO1821+5,$AP1821+20)))))</f>
        <v>0</v>
      </c>
      <c r="AT1821" s="468">
        <f ca="1">COUNTIF(INDIRECT("U"&amp;(ROW()+12*(($AN1821-1)*3+$AO1821)-ROW())/12+5):INDIRECT("AF"&amp;(ROW()+12*(($AN1821-1)*3+$AO1821)-ROW())/12+5),AS1821)</f>
        <v>0</v>
      </c>
      <c r="AU1821" s="468">
        <f ca="1">IF(AND(AQ1821+AS1821&gt;0,AR1821+AT1821&gt;0),COUNTIF(AU$6:AU1820,"&gt;0")+1,0)</f>
        <v>0</v>
      </c>
    </row>
    <row r="1822" spans="40:47" x14ac:dyDescent="0.15">
      <c r="AN1822" s="468">
        <v>51</v>
      </c>
      <c r="AO1822" s="468">
        <v>2</v>
      </c>
      <c r="AP1822" s="468">
        <v>5</v>
      </c>
      <c r="AQ1822" s="476">
        <f ca="1">IF($AP1822=1,IF(INDIRECT(ADDRESS(($AN1822-1)*3+$AO1822+5,$AP1822+7))="",0,INDIRECT(ADDRESS(($AN1822-1)*3+$AO1822+5,$AP1822+7))),IF(INDIRECT(ADDRESS(($AN1822-1)*3+$AO1822+5,$AP1822+7))="",0,IF(COUNTIF(INDIRECT(ADDRESS(($AN1822-1)*36+($AO1822-1)*12+6,COLUMN())):INDIRECT(ADDRESS(($AN1822-1)*36+($AO1822-1)*12+$AP1822+4,COLUMN())),INDIRECT(ADDRESS(($AN1822-1)*3+$AO1822+5,$AP1822+7)))&gt;=1,0,INDIRECT(ADDRESS(($AN1822-1)*3+$AO1822+5,$AP1822+7)))))</f>
        <v>0</v>
      </c>
      <c r="AR1822" s="468">
        <f ca="1">COUNTIF(INDIRECT("H"&amp;(ROW()+12*(($AN1822-1)*3+$AO1822)-ROW())/12+5):INDIRECT("S"&amp;(ROW()+12*(($AN1822-1)*3+$AO1822)-ROW())/12+5),AQ1822)</f>
        <v>0</v>
      </c>
      <c r="AS1822" s="476">
        <f ca="1">IF($AP1822=1,IF(INDIRECT(ADDRESS(($AN1822-1)*3+$AO1822+5,$AP1822+20))="",0,INDIRECT(ADDRESS(($AN1822-1)*3+$AO1822+5,$AP1822+20))),IF(INDIRECT(ADDRESS(($AN1822-1)*3+$AO1822+5,$AP1822+20))="",0,IF(COUNTIF(INDIRECT(ADDRESS(($AN1822-1)*36+($AO1822-1)*12+6,COLUMN())):INDIRECT(ADDRESS(($AN1822-1)*36+($AO1822-1)*12+$AP1822+4,COLUMN())),INDIRECT(ADDRESS(($AN1822-1)*3+$AO1822+5,$AP1822+20)))&gt;=1,0,INDIRECT(ADDRESS(($AN1822-1)*3+$AO1822+5,$AP1822+20)))))</f>
        <v>0</v>
      </c>
      <c r="AT1822" s="468">
        <f ca="1">COUNTIF(INDIRECT("U"&amp;(ROW()+12*(($AN1822-1)*3+$AO1822)-ROW())/12+5):INDIRECT("AF"&amp;(ROW()+12*(($AN1822-1)*3+$AO1822)-ROW())/12+5),AS1822)</f>
        <v>0</v>
      </c>
      <c r="AU1822" s="468">
        <f ca="1">IF(AND(AQ1822+AS1822&gt;0,AR1822+AT1822&gt;0),COUNTIF(AU$6:AU1821,"&gt;0")+1,0)</f>
        <v>0</v>
      </c>
    </row>
    <row r="1823" spans="40:47" x14ac:dyDescent="0.15">
      <c r="AN1823" s="468">
        <v>51</v>
      </c>
      <c r="AO1823" s="468">
        <v>2</v>
      </c>
      <c r="AP1823" s="468">
        <v>6</v>
      </c>
      <c r="AQ1823" s="476">
        <f ca="1">IF($AP1823=1,IF(INDIRECT(ADDRESS(($AN1823-1)*3+$AO1823+5,$AP1823+7))="",0,INDIRECT(ADDRESS(($AN1823-1)*3+$AO1823+5,$AP1823+7))),IF(INDIRECT(ADDRESS(($AN1823-1)*3+$AO1823+5,$AP1823+7))="",0,IF(COUNTIF(INDIRECT(ADDRESS(($AN1823-1)*36+($AO1823-1)*12+6,COLUMN())):INDIRECT(ADDRESS(($AN1823-1)*36+($AO1823-1)*12+$AP1823+4,COLUMN())),INDIRECT(ADDRESS(($AN1823-1)*3+$AO1823+5,$AP1823+7)))&gt;=1,0,INDIRECT(ADDRESS(($AN1823-1)*3+$AO1823+5,$AP1823+7)))))</f>
        <v>0</v>
      </c>
      <c r="AR1823" s="468">
        <f ca="1">COUNTIF(INDIRECT("H"&amp;(ROW()+12*(($AN1823-1)*3+$AO1823)-ROW())/12+5):INDIRECT("S"&amp;(ROW()+12*(($AN1823-1)*3+$AO1823)-ROW())/12+5),AQ1823)</f>
        <v>0</v>
      </c>
      <c r="AS1823" s="476">
        <f ca="1">IF($AP1823=1,IF(INDIRECT(ADDRESS(($AN1823-1)*3+$AO1823+5,$AP1823+20))="",0,INDIRECT(ADDRESS(($AN1823-1)*3+$AO1823+5,$AP1823+20))),IF(INDIRECT(ADDRESS(($AN1823-1)*3+$AO1823+5,$AP1823+20))="",0,IF(COUNTIF(INDIRECT(ADDRESS(($AN1823-1)*36+($AO1823-1)*12+6,COLUMN())):INDIRECT(ADDRESS(($AN1823-1)*36+($AO1823-1)*12+$AP1823+4,COLUMN())),INDIRECT(ADDRESS(($AN1823-1)*3+$AO1823+5,$AP1823+20)))&gt;=1,0,INDIRECT(ADDRESS(($AN1823-1)*3+$AO1823+5,$AP1823+20)))))</f>
        <v>0</v>
      </c>
      <c r="AT1823" s="468">
        <f ca="1">COUNTIF(INDIRECT("U"&amp;(ROW()+12*(($AN1823-1)*3+$AO1823)-ROW())/12+5):INDIRECT("AF"&amp;(ROW()+12*(($AN1823-1)*3+$AO1823)-ROW())/12+5),AS1823)</f>
        <v>0</v>
      </c>
      <c r="AU1823" s="468">
        <f ca="1">IF(AND(AQ1823+AS1823&gt;0,AR1823+AT1823&gt;0),COUNTIF(AU$6:AU1822,"&gt;0")+1,0)</f>
        <v>0</v>
      </c>
    </row>
    <row r="1824" spans="40:47" x14ac:dyDescent="0.15">
      <c r="AN1824" s="468">
        <v>51</v>
      </c>
      <c r="AO1824" s="468">
        <v>2</v>
      </c>
      <c r="AP1824" s="468">
        <v>7</v>
      </c>
      <c r="AQ1824" s="476">
        <f ca="1">IF($AP1824=1,IF(INDIRECT(ADDRESS(($AN1824-1)*3+$AO1824+5,$AP1824+7))="",0,INDIRECT(ADDRESS(($AN1824-1)*3+$AO1824+5,$AP1824+7))),IF(INDIRECT(ADDRESS(($AN1824-1)*3+$AO1824+5,$AP1824+7))="",0,IF(COUNTIF(INDIRECT(ADDRESS(($AN1824-1)*36+($AO1824-1)*12+6,COLUMN())):INDIRECT(ADDRESS(($AN1824-1)*36+($AO1824-1)*12+$AP1824+4,COLUMN())),INDIRECT(ADDRESS(($AN1824-1)*3+$AO1824+5,$AP1824+7)))&gt;=1,0,INDIRECT(ADDRESS(($AN1824-1)*3+$AO1824+5,$AP1824+7)))))</f>
        <v>0</v>
      </c>
      <c r="AR1824" s="468">
        <f ca="1">COUNTIF(INDIRECT("H"&amp;(ROW()+12*(($AN1824-1)*3+$AO1824)-ROW())/12+5):INDIRECT("S"&amp;(ROW()+12*(($AN1824-1)*3+$AO1824)-ROW())/12+5),AQ1824)</f>
        <v>0</v>
      </c>
      <c r="AS1824" s="476">
        <f ca="1">IF($AP1824=1,IF(INDIRECT(ADDRESS(($AN1824-1)*3+$AO1824+5,$AP1824+20))="",0,INDIRECT(ADDRESS(($AN1824-1)*3+$AO1824+5,$AP1824+20))),IF(INDIRECT(ADDRESS(($AN1824-1)*3+$AO1824+5,$AP1824+20))="",0,IF(COUNTIF(INDIRECT(ADDRESS(($AN1824-1)*36+($AO1824-1)*12+6,COLUMN())):INDIRECT(ADDRESS(($AN1824-1)*36+($AO1824-1)*12+$AP1824+4,COLUMN())),INDIRECT(ADDRESS(($AN1824-1)*3+$AO1824+5,$AP1824+20)))&gt;=1,0,INDIRECT(ADDRESS(($AN1824-1)*3+$AO1824+5,$AP1824+20)))))</f>
        <v>0</v>
      </c>
      <c r="AT1824" s="468">
        <f ca="1">COUNTIF(INDIRECT("U"&amp;(ROW()+12*(($AN1824-1)*3+$AO1824)-ROW())/12+5):INDIRECT("AF"&amp;(ROW()+12*(($AN1824-1)*3+$AO1824)-ROW())/12+5),AS1824)</f>
        <v>0</v>
      </c>
      <c r="AU1824" s="468">
        <f ca="1">IF(AND(AQ1824+AS1824&gt;0,AR1824+AT1824&gt;0),COUNTIF(AU$6:AU1823,"&gt;0")+1,0)</f>
        <v>0</v>
      </c>
    </row>
    <row r="1825" spans="40:47" x14ac:dyDescent="0.15">
      <c r="AN1825" s="468">
        <v>51</v>
      </c>
      <c r="AO1825" s="468">
        <v>2</v>
      </c>
      <c r="AP1825" s="468">
        <v>8</v>
      </c>
      <c r="AQ1825" s="476">
        <f ca="1">IF($AP1825=1,IF(INDIRECT(ADDRESS(($AN1825-1)*3+$AO1825+5,$AP1825+7))="",0,INDIRECT(ADDRESS(($AN1825-1)*3+$AO1825+5,$AP1825+7))),IF(INDIRECT(ADDRESS(($AN1825-1)*3+$AO1825+5,$AP1825+7))="",0,IF(COUNTIF(INDIRECT(ADDRESS(($AN1825-1)*36+($AO1825-1)*12+6,COLUMN())):INDIRECT(ADDRESS(($AN1825-1)*36+($AO1825-1)*12+$AP1825+4,COLUMN())),INDIRECT(ADDRESS(($AN1825-1)*3+$AO1825+5,$AP1825+7)))&gt;=1,0,INDIRECT(ADDRESS(($AN1825-1)*3+$AO1825+5,$AP1825+7)))))</f>
        <v>0</v>
      </c>
      <c r="AR1825" s="468">
        <f ca="1">COUNTIF(INDIRECT("H"&amp;(ROW()+12*(($AN1825-1)*3+$AO1825)-ROW())/12+5):INDIRECT("S"&amp;(ROW()+12*(($AN1825-1)*3+$AO1825)-ROW())/12+5),AQ1825)</f>
        <v>0</v>
      </c>
      <c r="AS1825" s="476">
        <f ca="1">IF($AP1825=1,IF(INDIRECT(ADDRESS(($AN1825-1)*3+$AO1825+5,$AP1825+20))="",0,INDIRECT(ADDRESS(($AN1825-1)*3+$AO1825+5,$AP1825+20))),IF(INDIRECT(ADDRESS(($AN1825-1)*3+$AO1825+5,$AP1825+20))="",0,IF(COUNTIF(INDIRECT(ADDRESS(($AN1825-1)*36+($AO1825-1)*12+6,COLUMN())):INDIRECT(ADDRESS(($AN1825-1)*36+($AO1825-1)*12+$AP1825+4,COLUMN())),INDIRECT(ADDRESS(($AN1825-1)*3+$AO1825+5,$AP1825+20)))&gt;=1,0,INDIRECT(ADDRESS(($AN1825-1)*3+$AO1825+5,$AP1825+20)))))</f>
        <v>0</v>
      </c>
      <c r="AT1825" s="468">
        <f ca="1">COUNTIF(INDIRECT("U"&amp;(ROW()+12*(($AN1825-1)*3+$AO1825)-ROW())/12+5):INDIRECT("AF"&amp;(ROW()+12*(($AN1825-1)*3+$AO1825)-ROW())/12+5),AS1825)</f>
        <v>0</v>
      </c>
      <c r="AU1825" s="468">
        <f ca="1">IF(AND(AQ1825+AS1825&gt;0,AR1825+AT1825&gt;0),COUNTIF(AU$6:AU1824,"&gt;0")+1,0)</f>
        <v>0</v>
      </c>
    </row>
    <row r="1826" spans="40:47" x14ac:dyDescent="0.15">
      <c r="AN1826" s="468">
        <v>51</v>
      </c>
      <c r="AO1826" s="468">
        <v>2</v>
      </c>
      <c r="AP1826" s="468">
        <v>9</v>
      </c>
      <c r="AQ1826" s="476">
        <f ca="1">IF($AP1826=1,IF(INDIRECT(ADDRESS(($AN1826-1)*3+$AO1826+5,$AP1826+7))="",0,INDIRECT(ADDRESS(($AN1826-1)*3+$AO1826+5,$AP1826+7))),IF(INDIRECT(ADDRESS(($AN1826-1)*3+$AO1826+5,$AP1826+7))="",0,IF(COUNTIF(INDIRECT(ADDRESS(($AN1826-1)*36+($AO1826-1)*12+6,COLUMN())):INDIRECT(ADDRESS(($AN1826-1)*36+($AO1826-1)*12+$AP1826+4,COLUMN())),INDIRECT(ADDRESS(($AN1826-1)*3+$AO1826+5,$AP1826+7)))&gt;=1,0,INDIRECT(ADDRESS(($AN1826-1)*3+$AO1826+5,$AP1826+7)))))</f>
        <v>0</v>
      </c>
      <c r="AR1826" s="468">
        <f ca="1">COUNTIF(INDIRECT("H"&amp;(ROW()+12*(($AN1826-1)*3+$AO1826)-ROW())/12+5):INDIRECT("S"&amp;(ROW()+12*(($AN1826-1)*3+$AO1826)-ROW())/12+5),AQ1826)</f>
        <v>0</v>
      </c>
      <c r="AS1826" s="476">
        <f ca="1">IF($AP1826=1,IF(INDIRECT(ADDRESS(($AN1826-1)*3+$AO1826+5,$AP1826+20))="",0,INDIRECT(ADDRESS(($AN1826-1)*3+$AO1826+5,$AP1826+20))),IF(INDIRECT(ADDRESS(($AN1826-1)*3+$AO1826+5,$AP1826+20))="",0,IF(COUNTIF(INDIRECT(ADDRESS(($AN1826-1)*36+($AO1826-1)*12+6,COLUMN())):INDIRECT(ADDRESS(($AN1826-1)*36+($AO1826-1)*12+$AP1826+4,COLUMN())),INDIRECT(ADDRESS(($AN1826-1)*3+$AO1826+5,$AP1826+20)))&gt;=1,0,INDIRECT(ADDRESS(($AN1826-1)*3+$AO1826+5,$AP1826+20)))))</f>
        <v>0</v>
      </c>
      <c r="AT1826" s="468">
        <f ca="1">COUNTIF(INDIRECT("U"&amp;(ROW()+12*(($AN1826-1)*3+$AO1826)-ROW())/12+5):INDIRECT("AF"&amp;(ROW()+12*(($AN1826-1)*3+$AO1826)-ROW())/12+5),AS1826)</f>
        <v>0</v>
      </c>
      <c r="AU1826" s="468">
        <f ca="1">IF(AND(AQ1826+AS1826&gt;0,AR1826+AT1826&gt;0),COUNTIF(AU$6:AU1825,"&gt;0")+1,0)</f>
        <v>0</v>
      </c>
    </row>
    <row r="1827" spans="40:47" x14ac:dyDescent="0.15">
      <c r="AN1827" s="468">
        <v>51</v>
      </c>
      <c r="AO1827" s="468">
        <v>2</v>
      </c>
      <c r="AP1827" s="468">
        <v>10</v>
      </c>
      <c r="AQ1827" s="476">
        <f ca="1">IF($AP1827=1,IF(INDIRECT(ADDRESS(($AN1827-1)*3+$AO1827+5,$AP1827+7))="",0,INDIRECT(ADDRESS(($AN1827-1)*3+$AO1827+5,$AP1827+7))),IF(INDIRECT(ADDRESS(($AN1827-1)*3+$AO1827+5,$AP1827+7))="",0,IF(COUNTIF(INDIRECT(ADDRESS(($AN1827-1)*36+($AO1827-1)*12+6,COLUMN())):INDIRECT(ADDRESS(($AN1827-1)*36+($AO1827-1)*12+$AP1827+4,COLUMN())),INDIRECT(ADDRESS(($AN1827-1)*3+$AO1827+5,$AP1827+7)))&gt;=1,0,INDIRECT(ADDRESS(($AN1827-1)*3+$AO1827+5,$AP1827+7)))))</f>
        <v>0</v>
      </c>
      <c r="AR1827" s="468">
        <f ca="1">COUNTIF(INDIRECT("H"&amp;(ROW()+12*(($AN1827-1)*3+$AO1827)-ROW())/12+5):INDIRECT("S"&amp;(ROW()+12*(($AN1827-1)*3+$AO1827)-ROW())/12+5),AQ1827)</f>
        <v>0</v>
      </c>
      <c r="AS1827" s="476">
        <f ca="1">IF($AP1827=1,IF(INDIRECT(ADDRESS(($AN1827-1)*3+$AO1827+5,$AP1827+20))="",0,INDIRECT(ADDRESS(($AN1827-1)*3+$AO1827+5,$AP1827+20))),IF(INDIRECT(ADDRESS(($AN1827-1)*3+$AO1827+5,$AP1827+20))="",0,IF(COUNTIF(INDIRECT(ADDRESS(($AN1827-1)*36+($AO1827-1)*12+6,COLUMN())):INDIRECT(ADDRESS(($AN1827-1)*36+($AO1827-1)*12+$AP1827+4,COLUMN())),INDIRECT(ADDRESS(($AN1827-1)*3+$AO1827+5,$AP1827+20)))&gt;=1,0,INDIRECT(ADDRESS(($AN1827-1)*3+$AO1827+5,$AP1827+20)))))</f>
        <v>0</v>
      </c>
      <c r="AT1827" s="468">
        <f ca="1">COUNTIF(INDIRECT("U"&amp;(ROW()+12*(($AN1827-1)*3+$AO1827)-ROW())/12+5):INDIRECT("AF"&amp;(ROW()+12*(($AN1827-1)*3+$AO1827)-ROW())/12+5),AS1827)</f>
        <v>0</v>
      </c>
      <c r="AU1827" s="468">
        <f ca="1">IF(AND(AQ1827+AS1827&gt;0,AR1827+AT1827&gt;0),COUNTIF(AU$6:AU1826,"&gt;0")+1,0)</f>
        <v>0</v>
      </c>
    </row>
    <row r="1828" spans="40:47" x14ac:dyDescent="0.15">
      <c r="AN1828" s="468">
        <v>51</v>
      </c>
      <c r="AO1828" s="468">
        <v>2</v>
      </c>
      <c r="AP1828" s="468">
        <v>11</v>
      </c>
      <c r="AQ1828" s="476">
        <f ca="1">IF($AP1828=1,IF(INDIRECT(ADDRESS(($AN1828-1)*3+$AO1828+5,$AP1828+7))="",0,INDIRECT(ADDRESS(($AN1828-1)*3+$AO1828+5,$AP1828+7))),IF(INDIRECT(ADDRESS(($AN1828-1)*3+$AO1828+5,$AP1828+7))="",0,IF(COUNTIF(INDIRECT(ADDRESS(($AN1828-1)*36+($AO1828-1)*12+6,COLUMN())):INDIRECT(ADDRESS(($AN1828-1)*36+($AO1828-1)*12+$AP1828+4,COLUMN())),INDIRECT(ADDRESS(($AN1828-1)*3+$AO1828+5,$AP1828+7)))&gt;=1,0,INDIRECT(ADDRESS(($AN1828-1)*3+$AO1828+5,$AP1828+7)))))</f>
        <v>0</v>
      </c>
      <c r="AR1828" s="468">
        <f ca="1">COUNTIF(INDIRECT("H"&amp;(ROW()+12*(($AN1828-1)*3+$AO1828)-ROW())/12+5):INDIRECT("S"&amp;(ROW()+12*(($AN1828-1)*3+$AO1828)-ROW())/12+5),AQ1828)</f>
        <v>0</v>
      </c>
      <c r="AS1828" s="476">
        <f ca="1">IF($AP1828=1,IF(INDIRECT(ADDRESS(($AN1828-1)*3+$AO1828+5,$AP1828+20))="",0,INDIRECT(ADDRESS(($AN1828-1)*3+$AO1828+5,$AP1828+20))),IF(INDIRECT(ADDRESS(($AN1828-1)*3+$AO1828+5,$AP1828+20))="",0,IF(COUNTIF(INDIRECT(ADDRESS(($AN1828-1)*36+($AO1828-1)*12+6,COLUMN())):INDIRECT(ADDRESS(($AN1828-1)*36+($AO1828-1)*12+$AP1828+4,COLUMN())),INDIRECT(ADDRESS(($AN1828-1)*3+$AO1828+5,$AP1828+20)))&gt;=1,0,INDIRECT(ADDRESS(($AN1828-1)*3+$AO1828+5,$AP1828+20)))))</f>
        <v>0</v>
      </c>
      <c r="AT1828" s="468">
        <f ca="1">COUNTIF(INDIRECT("U"&amp;(ROW()+12*(($AN1828-1)*3+$AO1828)-ROW())/12+5):INDIRECT("AF"&amp;(ROW()+12*(($AN1828-1)*3+$AO1828)-ROW())/12+5),AS1828)</f>
        <v>0</v>
      </c>
      <c r="AU1828" s="468">
        <f ca="1">IF(AND(AQ1828+AS1828&gt;0,AR1828+AT1828&gt;0),COUNTIF(AU$6:AU1827,"&gt;0")+1,0)</f>
        <v>0</v>
      </c>
    </row>
    <row r="1829" spans="40:47" x14ac:dyDescent="0.15">
      <c r="AN1829" s="468">
        <v>51</v>
      </c>
      <c r="AO1829" s="468">
        <v>2</v>
      </c>
      <c r="AP1829" s="468">
        <v>12</v>
      </c>
      <c r="AQ1829" s="476">
        <f ca="1">IF($AP1829=1,IF(INDIRECT(ADDRESS(($AN1829-1)*3+$AO1829+5,$AP1829+7))="",0,INDIRECT(ADDRESS(($AN1829-1)*3+$AO1829+5,$AP1829+7))),IF(INDIRECT(ADDRESS(($AN1829-1)*3+$AO1829+5,$AP1829+7))="",0,IF(COUNTIF(INDIRECT(ADDRESS(($AN1829-1)*36+($AO1829-1)*12+6,COLUMN())):INDIRECT(ADDRESS(($AN1829-1)*36+($AO1829-1)*12+$AP1829+4,COLUMN())),INDIRECT(ADDRESS(($AN1829-1)*3+$AO1829+5,$AP1829+7)))&gt;=1,0,INDIRECT(ADDRESS(($AN1829-1)*3+$AO1829+5,$AP1829+7)))))</f>
        <v>0</v>
      </c>
      <c r="AR1829" s="468">
        <f ca="1">COUNTIF(INDIRECT("H"&amp;(ROW()+12*(($AN1829-1)*3+$AO1829)-ROW())/12+5):INDIRECT("S"&amp;(ROW()+12*(($AN1829-1)*3+$AO1829)-ROW())/12+5),AQ1829)</f>
        <v>0</v>
      </c>
      <c r="AS1829" s="476">
        <f ca="1">IF($AP1829=1,IF(INDIRECT(ADDRESS(($AN1829-1)*3+$AO1829+5,$AP1829+20))="",0,INDIRECT(ADDRESS(($AN1829-1)*3+$AO1829+5,$AP1829+20))),IF(INDIRECT(ADDRESS(($AN1829-1)*3+$AO1829+5,$AP1829+20))="",0,IF(COUNTIF(INDIRECT(ADDRESS(($AN1829-1)*36+($AO1829-1)*12+6,COLUMN())):INDIRECT(ADDRESS(($AN1829-1)*36+($AO1829-1)*12+$AP1829+4,COLUMN())),INDIRECT(ADDRESS(($AN1829-1)*3+$AO1829+5,$AP1829+20)))&gt;=1,0,INDIRECT(ADDRESS(($AN1829-1)*3+$AO1829+5,$AP1829+20)))))</f>
        <v>0</v>
      </c>
      <c r="AT1829" s="468">
        <f ca="1">COUNTIF(INDIRECT("U"&amp;(ROW()+12*(($AN1829-1)*3+$AO1829)-ROW())/12+5):INDIRECT("AF"&amp;(ROW()+12*(($AN1829-1)*3+$AO1829)-ROW())/12+5),AS1829)</f>
        <v>0</v>
      </c>
      <c r="AU1829" s="468">
        <f ca="1">IF(AND(AQ1829+AS1829&gt;0,AR1829+AT1829&gt;0),COUNTIF(AU$6:AU1828,"&gt;0")+1,0)</f>
        <v>0</v>
      </c>
    </row>
    <row r="1830" spans="40:47" x14ac:dyDescent="0.15">
      <c r="AN1830" s="468">
        <v>51</v>
      </c>
      <c r="AO1830" s="468">
        <v>3</v>
      </c>
      <c r="AP1830" s="468">
        <v>1</v>
      </c>
      <c r="AQ1830" s="476">
        <f ca="1">IF($AP1830=1,IF(INDIRECT(ADDRESS(($AN1830-1)*3+$AO1830+5,$AP1830+7))="",0,INDIRECT(ADDRESS(($AN1830-1)*3+$AO1830+5,$AP1830+7))),IF(INDIRECT(ADDRESS(($AN1830-1)*3+$AO1830+5,$AP1830+7))="",0,IF(COUNTIF(INDIRECT(ADDRESS(($AN1830-1)*36+($AO1830-1)*12+6,COLUMN())):INDIRECT(ADDRESS(($AN1830-1)*36+($AO1830-1)*12+$AP1830+4,COLUMN())),INDIRECT(ADDRESS(($AN1830-1)*3+$AO1830+5,$AP1830+7)))&gt;=1,0,INDIRECT(ADDRESS(($AN1830-1)*3+$AO1830+5,$AP1830+7)))))</f>
        <v>0</v>
      </c>
      <c r="AR1830" s="468">
        <f ca="1">COUNTIF(INDIRECT("H"&amp;(ROW()+12*(($AN1830-1)*3+$AO1830)-ROW())/12+5):INDIRECT("S"&amp;(ROW()+12*(($AN1830-1)*3+$AO1830)-ROW())/12+5),AQ1830)</f>
        <v>0</v>
      </c>
      <c r="AS1830" s="476">
        <f ca="1">IF($AP1830=1,IF(INDIRECT(ADDRESS(($AN1830-1)*3+$AO1830+5,$AP1830+20))="",0,INDIRECT(ADDRESS(($AN1830-1)*3+$AO1830+5,$AP1830+20))),IF(INDIRECT(ADDRESS(($AN1830-1)*3+$AO1830+5,$AP1830+20))="",0,IF(COUNTIF(INDIRECT(ADDRESS(($AN1830-1)*36+($AO1830-1)*12+6,COLUMN())):INDIRECT(ADDRESS(($AN1830-1)*36+($AO1830-1)*12+$AP1830+4,COLUMN())),INDIRECT(ADDRESS(($AN1830-1)*3+$AO1830+5,$AP1830+20)))&gt;=1,0,INDIRECT(ADDRESS(($AN1830-1)*3+$AO1830+5,$AP1830+20)))))</f>
        <v>0</v>
      </c>
      <c r="AT1830" s="468">
        <f ca="1">COUNTIF(INDIRECT("U"&amp;(ROW()+12*(($AN1830-1)*3+$AO1830)-ROW())/12+5):INDIRECT("AF"&amp;(ROW()+12*(($AN1830-1)*3+$AO1830)-ROW())/12+5),AS1830)</f>
        <v>0</v>
      </c>
      <c r="AU1830" s="468">
        <f ca="1">IF(AND(AQ1830+AS1830&gt;0,AR1830+AT1830&gt;0),COUNTIF(AU$6:AU1829,"&gt;0")+1,0)</f>
        <v>0</v>
      </c>
    </row>
    <row r="1831" spans="40:47" x14ac:dyDescent="0.15">
      <c r="AN1831" s="468">
        <v>51</v>
      </c>
      <c r="AO1831" s="468">
        <v>3</v>
      </c>
      <c r="AP1831" s="468">
        <v>2</v>
      </c>
      <c r="AQ1831" s="476">
        <f ca="1">IF($AP1831=1,IF(INDIRECT(ADDRESS(($AN1831-1)*3+$AO1831+5,$AP1831+7))="",0,INDIRECT(ADDRESS(($AN1831-1)*3+$AO1831+5,$AP1831+7))),IF(INDIRECT(ADDRESS(($AN1831-1)*3+$AO1831+5,$AP1831+7))="",0,IF(COUNTIF(INDIRECT(ADDRESS(($AN1831-1)*36+($AO1831-1)*12+6,COLUMN())):INDIRECT(ADDRESS(($AN1831-1)*36+($AO1831-1)*12+$AP1831+4,COLUMN())),INDIRECT(ADDRESS(($AN1831-1)*3+$AO1831+5,$AP1831+7)))&gt;=1,0,INDIRECT(ADDRESS(($AN1831-1)*3+$AO1831+5,$AP1831+7)))))</f>
        <v>0</v>
      </c>
      <c r="AR1831" s="468">
        <f ca="1">COUNTIF(INDIRECT("H"&amp;(ROW()+12*(($AN1831-1)*3+$AO1831)-ROW())/12+5):INDIRECT("S"&amp;(ROW()+12*(($AN1831-1)*3+$AO1831)-ROW())/12+5),AQ1831)</f>
        <v>0</v>
      </c>
      <c r="AS1831" s="476">
        <f ca="1">IF($AP1831=1,IF(INDIRECT(ADDRESS(($AN1831-1)*3+$AO1831+5,$AP1831+20))="",0,INDIRECT(ADDRESS(($AN1831-1)*3+$AO1831+5,$AP1831+20))),IF(INDIRECT(ADDRESS(($AN1831-1)*3+$AO1831+5,$AP1831+20))="",0,IF(COUNTIF(INDIRECT(ADDRESS(($AN1831-1)*36+($AO1831-1)*12+6,COLUMN())):INDIRECT(ADDRESS(($AN1831-1)*36+($AO1831-1)*12+$AP1831+4,COLUMN())),INDIRECT(ADDRESS(($AN1831-1)*3+$AO1831+5,$AP1831+20)))&gt;=1,0,INDIRECT(ADDRESS(($AN1831-1)*3+$AO1831+5,$AP1831+20)))))</f>
        <v>0</v>
      </c>
      <c r="AT1831" s="468">
        <f ca="1">COUNTIF(INDIRECT("U"&amp;(ROW()+12*(($AN1831-1)*3+$AO1831)-ROW())/12+5):INDIRECT("AF"&amp;(ROW()+12*(($AN1831-1)*3+$AO1831)-ROW())/12+5),AS1831)</f>
        <v>0</v>
      </c>
      <c r="AU1831" s="468">
        <f ca="1">IF(AND(AQ1831+AS1831&gt;0,AR1831+AT1831&gt;0),COUNTIF(AU$6:AU1830,"&gt;0")+1,0)</f>
        <v>0</v>
      </c>
    </row>
    <row r="1832" spans="40:47" x14ac:dyDescent="0.15">
      <c r="AN1832" s="468">
        <v>51</v>
      </c>
      <c r="AO1832" s="468">
        <v>3</v>
      </c>
      <c r="AP1832" s="468">
        <v>3</v>
      </c>
      <c r="AQ1832" s="476">
        <f ca="1">IF($AP1832=1,IF(INDIRECT(ADDRESS(($AN1832-1)*3+$AO1832+5,$AP1832+7))="",0,INDIRECT(ADDRESS(($AN1832-1)*3+$AO1832+5,$AP1832+7))),IF(INDIRECT(ADDRESS(($AN1832-1)*3+$AO1832+5,$AP1832+7))="",0,IF(COUNTIF(INDIRECT(ADDRESS(($AN1832-1)*36+($AO1832-1)*12+6,COLUMN())):INDIRECT(ADDRESS(($AN1832-1)*36+($AO1832-1)*12+$AP1832+4,COLUMN())),INDIRECT(ADDRESS(($AN1832-1)*3+$AO1832+5,$AP1832+7)))&gt;=1,0,INDIRECT(ADDRESS(($AN1832-1)*3+$AO1832+5,$AP1832+7)))))</f>
        <v>0</v>
      </c>
      <c r="AR1832" s="468">
        <f ca="1">COUNTIF(INDIRECT("H"&amp;(ROW()+12*(($AN1832-1)*3+$AO1832)-ROW())/12+5):INDIRECT("S"&amp;(ROW()+12*(($AN1832-1)*3+$AO1832)-ROW())/12+5),AQ1832)</f>
        <v>0</v>
      </c>
      <c r="AS1832" s="476">
        <f ca="1">IF($AP1832=1,IF(INDIRECT(ADDRESS(($AN1832-1)*3+$AO1832+5,$AP1832+20))="",0,INDIRECT(ADDRESS(($AN1832-1)*3+$AO1832+5,$AP1832+20))),IF(INDIRECT(ADDRESS(($AN1832-1)*3+$AO1832+5,$AP1832+20))="",0,IF(COUNTIF(INDIRECT(ADDRESS(($AN1832-1)*36+($AO1832-1)*12+6,COLUMN())):INDIRECT(ADDRESS(($AN1832-1)*36+($AO1832-1)*12+$AP1832+4,COLUMN())),INDIRECT(ADDRESS(($AN1832-1)*3+$AO1832+5,$AP1832+20)))&gt;=1,0,INDIRECT(ADDRESS(($AN1832-1)*3+$AO1832+5,$AP1832+20)))))</f>
        <v>0</v>
      </c>
      <c r="AT1832" s="468">
        <f ca="1">COUNTIF(INDIRECT("U"&amp;(ROW()+12*(($AN1832-1)*3+$AO1832)-ROW())/12+5):INDIRECT("AF"&amp;(ROW()+12*(($AN1832-1)*3+$AO1832)-ROW())/12+5),AS1832)</f>
        <v>0</v>
      </c>
      <c r="AU1832" s="468">
        <f ca="1">IF(AND(AQ1832+AS1832&gt;0,AR1832+AT1832&gt;0),COUNTIF(AU$6:AU1831,"&gt;0")+1,0)</f>
        <v>0</v>
      </c>
    </row>
    <row r="1833" spans="40:47" x14ac:dyDescent="0.15">
      <c r="AN1833" s="468">
        <v>51</v>
      </c>
      <c r="AO1833" s="468">
        <v>3</v>
      </c>
      <c r="AP1833" s="468">
        <v>4</v>
      </c>
      <c r="AQ1833" s="476">
        <f ca="1">IF($AP1833=1,IF(INDIRECT(ADDRESS(($AN1833-1)*3+$AO1833+5,$AP1833+7))="",0,INDIRECT(ADDRESS(($AN1833-1)*3+$AO1833+5,$AP1833+7))),IF(INDIRECT(ADDRESS(($AN1833-1)*3+$AO1833+5,$AP1833+7))="",0,IF(COUNTIF(INDIRECT(ADDRESS(($AN1833-1)*36+($AO1833-1)*12+6,COLUMN())):INDIRECT(ADDRESS(($AN1833-1)*36+($AO1833-1)*12+$AP1833+4,COLUMN())),INDIRECT(ADDRESS(($AN1833-1)*3+$AO1833+5,$AP1833+7)))&gt;=1,0,INDIRECT(ADDRESS(($AN1833-1)*3+$AO1833+5,$AP1833+7)))))</f>
        <v>0</v>
      </c>
      <c r="AR1833" s="468">
        <f ca="1">COUNTIF(INDIRECT("H"&amp;(ROW()+12*(($AN1833-1)*3+$AO1833)-ROW())/12+5):INDIRECT("S"&amp;(ROW()+12*(($AN1833-1)*3+$AO1833)-ROW())/12+5),AQ1833)</f>
        <v>0</v>
      </c>
      <c r="AS1833" s="476">
        <f ca="1">IF($AP1833=1,IF(INDIRECT(ADDRESS(($AN1833-1)*3+$AO1833+5,$AP1833+20))="",0,INDIRECT(ADDRESS(($AN1833-1)*3+$AO1833+5,$AP1833+20))),IF(INDIRECT(ADDRESS(($AN1833-1)*3+$AO1833+5,$AP1833+20))="",0,IF(COUNTIF(INDIRECT(ADDRESS(($AN1833-1)*36+($AO1833-1)*12+6,COLUMN())):INDIRECT(ADDRESS(($AN1833-1)*36+($AO1833-1)*12+$AP1833+4,COLUMN())),INDIRECT(ADDRESS(($AN1833-1)*3+$AO1833+5,$AP1833+20)))&gt;=1,0,INDIRECT(ADDRESS(($AN1833-1)*3+$AO1833+5,$AP1833+20)))))</f>
        <v>0</v>
      </c>
      <c r="AT1833" s="468">
        <f ca="1">COUNTIF(INDIRECT("U"&amp;(ROW()+12*(($AN1833-1)*3+$AO1833)-ROW())/12+5):INDIRECT("AF"&amp;(ROW()+12*(($AN1833-1)*3+$AO1833)-ROW())/12+5),AS1833)</f>
        <v>0</v>
      </c>
      <c r="AU1833" s="468">
        <f ca="1">IF(AND(AQ1833+AS1833&gt;0,AR1833+AT1833&gt;0),COUNTIF(AU$6:AU1832,"&gt;0")+1,0)</f>
        <v>0</v>
      </c>
    </row>
    <row r="1834" spans="40:47" x14ac:dyDescent="0.15">
      <c r="AN1834" s="468">
        <v>51</v>
      </c>
      <c r="AO1834" s="468">
        <v>3</v>
      </c>
      <c r="AP1834" s="468">
        <v>5</v>
      </c>
      <c r="AQ1834" s="476">
        <f ca="1">IF($AP1834=1,IF(INDIRECT(ADDRESS(($AN1834-1)*3+$AO1834+5,$AP1834+7))="",0,INDIRECT(ADDRESS(($AN1834-1)*3+$AO1834+5,$AP1834+7))),IF(INDIRECT(ADDRESS(($AN1834-1)*3+$AO1834+5,$AP1834+7))="",0,IF(COUNTIF(INDIRECT(ADDRESS(($AN1834-1)*36+($AO1834-1)*12+6,COLUMN())):INDIRECT(ADDRESS(($AN1834-1)*36+($AO1834-1)*12+$AP1834+4,COLUMN())),INDIRECT(ADDRESS(($AN1834-1)*3+$AO1834+5,$AP1834+7)))&gt;=1,0,INDIRECT(ADDRESS(($AN1834-1)*3+$AO1834+5,$AP1834+7)))))</f>
        <v>0</v>
      </c>
      <c r="AR1834" s="468">
        <f ca="1">COUNTIF(INDIRECT("H"&amp;(ROW()+12*(($AN1834-1)*3+$AO1834)-ROW())/12+5):INDIRECT("S"&amp;(ROW()+12*(($AN1834-1)*3+$AO1834)-ROW())/12+5),AQ1834)</f>
        <v>0</v>
      </c>
      <c r="AS1834" s="476">
        <f ca="1">IF($AP1834=1,IF(INDIRECT(ADDRESS(($AN1834-1)*3+$AO1834+5,$AP1834+20))="",0,INDIRECT(ADDRESS(($AN1834-1)*3+$AO1834+5,$AP1834+20))),IF(INDIRECT(ADDRESS(($AN1834-1)*3+$AO1834+5,$AP1834+20))="",0,IF(COUNTIF(INDIRECT(ADDRESS(($AN1834-1)*36+($AO1834-1)*12+6,COLUMN())):INDIRECT(ADDRESS(($AN1834-1)*36+($AO1834-1)*12+$AP1834+4,COLUMN())),INDIRECT(ADDRESS(($AN1834-1)*3+$AO1834+5,$AP1834+20)))&gt;=1,0,INDIRECT(ADDRESS(($AN1834-1)*3+$AO1834+5,$AP1834+20)))))</f>
        <v>0</v>
      </c>
      <c r="AT1834" s="468">
        <f ca="1">COUNTIF(INDIRECT("U"&amp;(ROW()+12*(($AN1834-1)*3+$AO1834)-ROW())/12+5):INDIRECT("AF"&amp;(ROW()+12*(($AN1834-1)*3+$AO1834)-ROW())/12+5),AS1834)</f>
        <v>0</v>
      </c>
      <c r="AU1834" s="468">
        <f ca="1">IF(AND(AQ1834+AS1834&gt;0,AR1834+AT1834&gt;0),COUNTIF(AU$6:AU1833,"&gt;0")+1,0)</f>
        <v>0</v>
      </c>
    </row>
    <row r="1835" spans="40:47" x14ac:dyDescent="0.15">
      <c r="AN1835" s="468">
        <v>51</v>
      </c>
      <c r="AO1835" s="468">
        <v>3</v>
      </c>
      <c r="AP1835" s="468">
        <v>6</v>
      </c>
      <c r="AQ1835" s="476">
        <f ca="1">IF($AP1835=1,IF(INDIRECT(ADDRESS(($AN1835-1)*3+$AO1835+5,$AP1835+7))="",0,INDIRECT(ADDRESS(($AN1835-1)*3+$AO1835+5,$AP1835+7))),IF(INDIRECT(ADDRESS(($AN1835-1)*3+$AO1835+5,$AP1835+7))="",0,IF(COUNTIF(INDIRECT(ADDRESS(($AN1835-1)*36+($AO1835-1)*12+6,COLUMN())):INDIRECT(ADDRESS(($AN1835-1)*36+($AO1835-1)*12+$AP1835+4,COLUMN())),INDIRECT(ADDRESS(($AN1835-1)*3+$AO1835+5,$AP1835+7)))&gt;=1,0,INDIRECT(ADDRESS(($AN1835-1)*3+$AO1835+5,$AP1835+7)))))</f>
        <v>0</v>
      </c>
      <c r="AR1835" s="468">
        <f ca="1">COUNTIF(INDIRECT("H"&amp;(ROW()+12*(($AN1835-1)*3+$AO1835)-ROW())/12+5):INDIRECT("S"&amp;(ROW()+12*(($AN1835-1)*3+$AO1835)-ROW())/12+5),AQ1835)</f>
        <v>0</v>
      </c>
      <c r="AS1835" s="476">
        <f ca="1">IF($AP1835=1,IF(INDIRECT(ADDRESS(($AN1835-1)*3+$AO1835+5,$AP1835+20))="",0,INDIRECT(ADDRESS(($AN1835-1)*3+$AO1835+5,$AP1835+20))),IF(INDIRECT(ADDRESS(($AN1835-1)*3+$AO1835+5,$AP1835+20))="",0,IF(COUNTIF(INDIRECT(ADDRESS(($AN1835-1)*36+($AO1835-1)*12+6,COLUMN())):INDIRECT(ADDRESS(($AN1835-1)*36+($AO1835-1)*12+$AP1835+4,COLUMN())),INDIRECT(ADDRESS(($AN1835-1)*3+$AO1835+5,$AP1835+20)))&gt;=1,0,INDIRECT(ADDRESS(($AN1835-1)*3+$AO1835+5,$AP1835+20)))))</f>
        <v>0</v>
      </c>
      <c r="AT1835" s="468">
        <f ca="1">COUNTIF(INDIRECT("U"&amp;(ROW()+12*(($AN1835-1)*3+$AO1835)-ROW())/12+5):INDIRECT("AF"&amp;(ROW()+12*(($AN1835-1)*3+$AO1835)-ROW())/12+5),AS1835)</f>
        <v>0</v>
      </c>
      <c r="AU1835" s="468">
        <f ca="1">IF(AND(AQ1835+AS1835&gt;0,AR1835+AT1835&gt;0),COUNTIF(AU$6:AU1834,"&gt;0")+1,0)</f>
        <v>0</v>
      </c>
    </row>
    <row r="1836" spans="40:47" x14ac:dyDescent="0.15">
      <c r="AN1836" s="468">
        <v>51</v>
      </c>
      <c r="AO1836" s="468">
        <v>3</v>
      </c>
      <c r="AP1836" s="468">
        <v>7</v>
      </c>
      <c r="AQ1836" s="476">
        <f ca="1">IF($AP1836=1,IF(INDIRECT(ADDRESS(($AN1836-1)*3+$AO1836+5,$AP1836+7))="",0,INDIRECT(ADDRESS(($AN1836-1)*3+$AO1836+5,$AP1836+7))),IF(INDIRECT(ADDRESS(($AN1836-1)*3+$AO1836+5,$AP1836+7))="",0,IF(COUNTIF(INDIRECT(ADDRESS(($AN1836-1)*36+($AO1836-1)*12+6,COLUMN())):INDIRECT(ADDRESS(($AN1836-1)*36+($AO1836-1)*12+$AP1836+4,COLUMN())),INDIRECT(ADDRESS(($AN1836-1)*3+$AO1836+5,$AP1836+7)))&gt;=1,0,INDIRECT(ADDRESS(($AN1836-1)*3+$AO1836+5,$AP1836+7)))))</f>
        <v>0</v>
      </c>
      <c r="AR1836" s="468">
        <f ca="1">COUNTIF(INDIRECT("H"&amp;(ROW()+12*(($AN1836-1)*3+$AO1836)-ROW())/12+5):INDIRECT("S"&amp;(ROW()+12*(($AN1836-1)*3+$AO1836)-ROW())/12+5),AQ1836)</f>
        <v>0</v>
      </c>
      <c r="AS1836" s="476">
        <f ca="1">IF($AP1836=1,IF(INDIRECT(ADDRESS(($AN1836-1)*3+$AO1836+5,$AP1836+20))="",0,INDIRECT(ADDRESS(($AN1836-1)*3+$AO1836+5,$AP1836+20))),IF(INDIRECT(ADDRESS(($AN1836-1)*3+$AO1836+5,$AP1836+20))="",0,IF(COUNTIF(INDIRECT(ADDRESS(($AN1836-1)*36+($AO1836-1)*12+6,COLUMN())):INDIRECT(ADDRESS(($AN1836-1)*36+($AO1836-1)*12+$AP1836+4,COLUMN())),INDIRECT(ADDRESS(($AN1836-1)*3+$AO1836+5,$AP1836+20)))&gt;=1,0,INDIRECT(ADDRESS(($AN1836-1)*3+$AO1836+5,$AP1836+20)))))</f>
        <v>0</v>
      </c>
      <c r="AT1836" s="468">
        <f ca="1">COUNTIF(INDIRECT("U"&amp;(ROW()+12*(($AN1836-1)*3+$AO1836)-ROW())/12+5):INDIRECT("AF"&amp;(ROW()+12*(($AN1836-1)*3+$AO1836)-ROW())/12+5),AS1836)</f>
        <v>0</v>
      </c>
      <c r="AU1836" s="468">
        <f ca="1">IF(AND(AQ1836+AS1836&gt;0,AR1836+AT1836&gt;0),COUNTIF(AU$6:AU1835,"&gt;0")+1,0)</f>
        <v>0</v>
      </c>
    </row>
    <row r="1837" spans="40:47" x14ac:dyDescent="0.15">
      <c r="AN1837" s="468">
        <v>51</v>
      </c>
      <c r="AO1837" s="468">
        <v>3</v>
      </c>
      <c r="AP1837" s="468">
        <v>8</v>
      </c>
      <c r="AQ1837" s="476">
        <f ca="1">IF($AP1837=1,IF(INDIRECT(ADDRESS(($AN1837-1)*3+$AO1837+5,$AP1837+7))="",0,INDIRECT(ADDRESS(($AN1837-1)*3+$AO1837+5,$AP1837+7))),IF(INDIRECT(ADDRESS(($AN1837-1)*3+$AO1837+5,$AP1837+7))="",0,IF(COUNTIF(INDIRECT(ADDRESS(($AN1837-1)*36+($AO1837-1)*12+6,COLUMN())):INDIRECT(ADDRESS(($AN1837-1)*36+($AO1837-1)*12+$AP1837+4,COLUMN())),INDIRECT(ADDRESS(($AN1837-1)*3+$AO1837+5,$AP1837+7)))&gt;=1,0,INDIRECT(ADDRESS(($AN1837-1)*3+$AO1837+5,$AP1837+7)))))</f>
        <v>0</v>
      </c>
      <c r="AR1837" s="468">
        <f ca="1">COUNTIF(INDIRECT("H"&amp;(ROW()+12*(($AN1837-1)*3+$AO1837)-ROW())/12+5):INDIRECT("S"&amp;(ROW()+12*(($AN1837-1)*3+$AO1837)-ROW())/12+5),AQ1837)</f>
        <v>0</v>
      </c>
      <c r="AS1837" s="476">
        <f ca="1">IF($AP1837=1,IF(INDIRECT(ADDRESS(($AN1837-1)*3+$AO1837+5,$AP1837+20))="",0,INDIRECT(ADDRESS(($AN1837-1)*3+$AO1837+5,$AP1837+20))),IF(INDIRECT(ADDRESS(($AN1837-1)*3+$AO1837+5,$AP1837+20))="",0,IF(COUNTIF(INDIRECT(ADDRESS(($AN1837-1)*36+($AO1837-1)*12+6,COLUMN())):INDIRECT(ADDRESS(($AN1837-1)*36+($AO1837-1)*12+$AP1837+4,COLUMN())),INDIRECT(ADDRESS(($AN1837-1)*3+$AO1837+5,$AP1837+20)))&gt;=1,0,INDIRECT(ADDRESS(($AN1837-1)*3+$AO1837+5,$AP1837+20)))))</f>
        <v>0</v>
      </c>
      <c r="AT1837" s="468">
        <f ca="1">COUNTIF(INDIRECT("U"&amp;(ROW()+12*(($AN1837-1)*3+$AO1837)-ROW())/12+5):INDIRECT("AF"&amp;(ROW()+12*(($AN1837-1)*3+$AO1837)-ROW())/12+5),AS1837)</f>
        <v>0</v>
      </c>
      <c r="AU1837" s="468">
        <f ca="1">IF(AND(AQ1837+AS1837&gt;0,AR1837+AT1837&gt;0),COUNTIF(AU$6:AU1836,"&gt;0")+1,0)</f>
        <v>0</v>
      </c>
    </row>
    <row r="1838" spans="40:47" x14ac:dyDescent="0.15">
      <c r="AN1838" s="468">
        <v>51</v>
      </c>
      <c r="AO1838" s="468">
        <v>3</v>
      </c>
      <c r="AP1838" s="468">
        <v>9</v>
      </c>
      <c r="AQ1838" s="476">
        <f ca="1">IF($AP1838=1,IF(INDIRECT(ADDRESS(($AN1838-1)*3+$AO1838+5,$AP1838+7))="",0,INDIRECT(ADDRESS(($AN1838-1)*3+$AO1838+5,$AP1838+7))),IF(INDIRECT(ADDRESS(($AN1838-1)*3+$AO1838+5,$AP1838+7))="",0,IF(COUNTIF(INDIRECT(ADDRESS(($AN1838-1)*36+($AO1838-1)*12+6,COLUMN())):INDIRECT(ADDRESS(($AN1838-1)*36+($AO1838-1)*12+$AP1838+4,COLUMN())),INDIRECT(ADDRESS(($AN1838-1)*3+$AO1838+5,$AP1838+7)))&gt;=1,0,INDIRECT(ADDRESS(($AN1838-1)*3+$AO1838+5,$AP1838+7)))))</f>
        <v>0</v>
      </c>
      <c r="AR1838" s="468">
        <f ca="1">COUNTIF(INDIRECT("H"&amp;(ROW()+12*(($AN1838-1)*3+$AO1838)-ROW())/12+5):INDIRECT("S"&amp;(ROW()+12*(($AN1838-1)*3+$AO1838)-ROW())/12+5),AQ1838)</f>
        <v>0</v>
      </c>
      <c r="AS1838" s="476">
        <f ca="1">IF($AP1838=1,IF(INDIRECT(ADDRESS(($AN1838-1)*3+$AO1838+5,$AP1838+20))="",0,INDIRECT(ADDRESS(($AN1838-1)*3+$AO1838+5,$AP1838+20))),IF(INDIRECT(ADDRESS(($AN1838-1)*3+$AO1838+5,$AP1838+20))="",0,IF(COUNTIF(INDIRECT(ADDRESS(($AN1838-1)*36+($AO1838-1)*12+6,COLUMN())):INDIRECT(ADDRESS(($AN1838-1)*36+($AO1838-1)*12+$AP1838+4,COLUMN())),INDIRECT(ADDRESS(($AN1838-1)*3+$AO1838+5,$AP1838+20)))&gt;=1,0,INDIRECT(ADDRESS(($AN1838-1)*3+$AO1838+5,$AP1838+20)))))</f>
        <v>0</v>
      </c>
      <c r="AT1838" s="468">
        <f ca="1">COUNTIF(INDIRECT("U"&amp;(ROW()+12*(($AN1838-1)*3+$AO1838)-ROW())/12+5):INDIRECT("AF"&amp;(ROW()+12*(($AN1838-1)*3+$AO1838)-ROW())/12+5),AS1838)</f>
        <v>0</v>
      </c>
      <c r="AU1838" s="468">
        <f ca="1">IF(AND(AQ1838+AS1838&gt;0,AR1838+AT1838&gt;0),COUNTIF(AU$6:AU1837,"&gt;0")+1,0)</f>
        <v>0</v>
      </c>
    </row>
    <row r="1839" spans="40:47" x14ac:dyDescent="0.15">
      <c r="AN1839" s="468">
        <v>51</v>
      </c>
      <c r="AO1839" s="468">
        <v>3</v>
      </c>
      <c r="AP1839" s="468">
        <v>10</v>
      </c>
      <c r="AQ1839" s="476">
        <f ca="1">IF($AP1839=1,IF(INDIRECT(ADDRESS(($AN1839-1)*3+$AO1839+5,$AP1839+7))="",0,INDIRECT(ADDRESS(($AN1839-1)*3+$AO1839+5,$AP1839+7))),IF(INDIRECT(ADDRESS(($AN1839-1)*3+$AO1839+5,$AP1839+7))="",0,IF(COUNTIF(INDIRECT(ADDRESS(($AN1839-1)*36+($AO1839-1)*12+6,COLUMN())):INDIRECT(ADDRESS(($AN1839-1)*36+($AO1839-1)*12+$AP1839+4,COLUMN())),INDIRECT(ADDRESS(($AN1839-1)*3+$AO1839+5,$AP1839+7)))&gt;=1,0,INDIRECT(ADDRESS(($AN1839-1)*3+$AO1839+5,$AP1839+7)))))</f>
        <v>0</v>
      </c>
      <c r="AR1839" s="468">
        <f ca="1">COUNTIF(INDIRECT("H"&amp;(ROW()+12*(($AN1839-1)*3+$AO1839)-ROW())/12+5):INDIRECT("S"&amp;(ROW()+12*(($AN1839-1)*3+$AO1839)-ROW())/12+5),AQ1839)</f>
        <v>0</v>
      </c>
      <c r="AS1839" s="476">
        <f ca="1">IF($AP1839=1,IF(INDIRECT(ADDRESS(($AN1839-1)*3+$AO1839+5,$AP1839+20))="",0,INDIRECT(ADDRESS(($AN1839-1)*3+$AO1839+5,$AP1839+20))),IF(INDIRECT(ADDRESS(($AN1839-1)*3+$AO1839+5,$AP1839+20))="",0,IF(COUNTIF(INDIRECT(ADDRESS(($AN1839-1)*36+($AO1839-1)*12+6,COLUMN())):INDIRECT(ADDRESS(($AN1839-1)*36+($AO1839-1)*12+$AP1839+4,COLUMN())),INDIRECT(ADDRESS(($AN1839-1)*3+$AO1839+5,$AP1839+20)))&gt;=1,0,INDIRECT(ADDRESS(($AN1839-1)*3+$AO1839+5,$AP1839+20)))))</f>
        <v>0</v>
      </c>
      <c r="AT1839" s="468">
        <f ca="1">COUNTIF(INDIRECT("U"&amp;(ROW()+12*(($AN1839-1)*3+$AO1839)-ROW())/12+5):INDIRECT("AF"&amp;(ROW()+12*(($AN1839-1)*3+$AO1839)-ROW())/12+5),AS1839)</f>
        <v>0</v>
      </c>
      <c r="AU1839" s="468">
        <f ca="1">IF(AND(AQ1839+AS1839&gt;0,AR1839+AT1839&gt;0),COUNTIF(AU$6:AU1838,"&gt;0")+1,0)</f>
        <v>0</v>
      </c>
    </row>
    <row r="1840" spans="40:47" x14ac:dyDescent="0.15">
      <c r="AN1840" s="468">
        <v>51</v>
      </c>
      <c r="AO1840" s="468">
        <v>3</v>
      </c>
      <c r="AP1840" s="468">
        <v>11</v>
      </c>
      <c r="AQ1840" s="476">
        <f ca="1">IF($AP1840=1,IF(INDIRECT(ADDRESS(($AN1840-1)*3+$AO1840+5,$AP1840+7))="",0,INDIRECT(ADDRESS(($AN1840-1)*3+$AO1840+5,$AP1840+7))),IF(INDIRECT(ADDRESS(($AN1840-1)*3+$AO1840+5,$AP1840+7))="",0,IF(COUNTIF(INDIRECT(ADDRESS(($AN1840-1)*36+($AO1840-1)*12+6,COLUMN())):INDIRECT(ADDRESS(($AN1840-1)*36+($AO1840-1)*12+$AP1840+4,COLUMN())),INDIRECT(ADDRESS(($AN1840-1)*3+$AO1840+5,$AP1840+7)))&gt;=1,0,INDIRECT(ADDRESS(($AN1840-1)*3+$AO1840+5,$AP1840+7)))))</f>
        <v>0</v>
      </c>
      <c r="AR1840" s="468">
        <f ca="1">COUNTIF(INDIRECT("H"&amp;(ROW()+12*(($AN1840-1)*3+$AO1840)-ROW())/12+5):INDIRECT("S"&amp;(ROW()+12*(($AN1840-1)*3+$AO1840)-ROW())/12+5),AQ1840)</f>
        <v>0</v>
      </c>
      <c r="AS1840" s="476">
        <f ca="1">IF($AP1840=1,IF(INDIRECT(ADDRESS(($AN1840-1)*3+$AO1840+5,$AP1840+20))="",0,INDIRECT(ADDRESS(($AN1840-1)*3+$AO1840+5,$AP1840+20))),IF(INDIRECT(ADDRESS(($AN1840-1)*3+$AO1840+5,$AP1840+20))="",0,IF(COUNTIF(INDIRECT(ADDRESS(($AN1840-1)*36+($AO1840-1)*12+6,COLUMN())):INDIRECT(ADDRESS(($AN1840-1)*36+($AO1840-1)*12+$AP1840+4,COLUMN())),INDIRECT(ADDRESS(($AN1840-1)*3+$AO1840+5,$AP1840+20)))&gt;=1,0,INDIRECT(ADDRESS(($AN1840-1)*3+$AO1840+5,$AP1840+20)))))</f>
        <v>0</v>
      </c>
      <c r="AT1840" s="468">
        <f ca="1">COUNTIF(INDIRECT("U"&amp;(ROW()+12*(($AN1840-1)*3+$AO1840)-ROW())/12+5):INDIRECT("AF"&amp;(ROW()+12*(($AN1840-1)*3+$AO1840)-ROW())/12+5),AS1840)</f>
        <v>0</v>
      </c>
      <c r="AU1840" s="468">
        <f ca="1">IF(AND(AQ1840+AS1840&gt;0,AR1840+AT1840&gt;0),COUNTIF(AU$6:AU1839,"&gt;0")+1,0)</f>
        <v>0</v>
      </c>
    </row>
    <row r="1841" spans="40:47" x14ac:dyDescent="0.15">
      <c r="AN1841" s="468">
        <v>51</v>
      </c>
      <c r="AO1841" s="468">
        <v>3</v>
      </c>
      <c r="AP1841" s="468">
        <v>12</v>
      </c>
      <c r="AQ1841" s="476">
        <f ca="1">IF($AP1841=1,IF(INDIRECT(ADDRESS(($AN1841-1)*3+$AO1841+5,$AP1841+7))="",0,INDIRECT(ADDRESS(($AN1841-1)*3+$AO1841+5,$AP1841+7))),IF(INDIRECT(ADDRESS(($AN1841-1)*3+$AO1841+5,$AP1841+7))="",0,IF(COUNTIF(INDIRECT(ADDRESS(($AN1841-1)*36+($AO1841-1)*12+6,COLUMN())):INDIRECT(ADDRESS(($AN1841-1)*36+($AO1841-1)*12+$AP1841+4,COLUMN())),INDIRECT(ADDRESS(($AN1841-1)*3+$AO1841+5,$AP1841+7)))&gt;=1,0,INDIRECT(ADDRESS(($AN1841-1)*3+$AO1841+5,$AP1841+7)))))</f>
        <v>0</v>
      </c>
      <c r="AR1841" s="468">
        <f ca="1">COUNTIF(INDIRECT("H"&amp;(ROW()+12*(($AN1841-1)*3+$AO1841)-ROW())/12+5):INDIRECT("S"&amp;(ROW()+12*(($AN1841-1)*3+$AO1841)-ROW())/12+5),AQ1841)</f>
        <v>0</v>
      </c>
      <c r="AS1841" s="476">
        <f ca="1">IF($AP1841=1,IF(INDIRECT(ADDRESS(($AN1841-1)*3+$AO1841+5,$AP1841+20))="",0,INDIRECT(ADDRESS(($AN1841-1)*3+$AO1841+5,$AP1841+20))),IF(INDIRECT(ADDRESS(($AN1841-1)*3+$AO1841+5,$AP1841+20))="",0,IF(COUNTIF(INDIRECT(ADDRESS(($AN1841-1)*36+($AO1841-1)*12+6,COLUMN())):INDIRECT(ADDRESS(($AN1841-1)*36+($AO1841-1)*12+$AP1841+4,COLUMN())),INDIRECT(ADDRESS(($AN1841-1)*3+$AO1841+5,$AP1841+20)))&gt;=1,0,INDIRECT(ADDRESS(($AN1841-1)*3+$AO1841+5,$AP1841+20)))))</f>
        <v>0</v>
      </c>
      <c r="AT1841" s="468">
        <f ca="1">COUNTIF(INDIRECT("U"&amp;(ROW()+12*(($AN1841-1)*3+$AO1841)-ROW())/12+5):INDIRECT("AF"&amp;(ROW()+12*(($AN1841-1)*3+$AO1841)-ROW())/12+5),AS1841)</f>
        <v>0</v>
      </c>
      <c r="AU1841" s="468">
        <f ca="1">IF(AND(AQ1841+AS1841&gt;0,AR1841+AT1841&gt;0),COUNTIF(AU$6:AU1840,"&gt;0")+1,0)</f>
        <v>0</v>
      </c>
    </row>
    <row r="1842" spans="40:47" x14ac:dyDescent="0.15">
      <c r="AN1842" s="468">
        <v>52</v>
      </c>
      <c r="AO1842" s="468">
        <v>1</v>
      </c>
      <c r="AP1842" s="468">
        <v>1</v>
      </c>
      <c r="AQ1842" s="476">
        <f ca="1">IF($AP1842=1,IF(INDIRECT(ADDRESS(($AN1842-1)*3+$AO1842+5,$AP1842+7))="",0,INDIRECT(ADDRESS(($AN1842-1)*3+$AO1842+5,$AP1842+7))),IF(INDIRECT(ADDRESS(($AN1842-1)*3+$AO1842+5,$AP1842+7))="",0,IF(COUNTIF(INDIRECT(ADDRESS(($AN1842-1)*36+($AO1842-1)*12+6,COLUMN())):INDIRECT(ADDRESS(($AN1842-1)*36+($AO1842-1)*12+$AP1842+4,COLUMN())),INDIRECT(ADDRESS(($AN1842-1)*3+$AO1842+5,$AP1842+7)))&gt;=1,0,INDIRECT(ADDRESS(($AN1842-1)*3+$AO1842+5,$AP1842+7)))))</f>
        <v>0</v>
      </c>
      <c r="AR1842" s="468">
        <f ca="1">COUNTIF(INDIRECT("H"&amp;(ROW()+12*(($AN1842-1)*3+$AO1842)-ROW())/12+5):INDIRECT("S"&amp;(ROW()+12*(($AN1842-1)*3+$AO1842)-ROW())/12+5),AQ1842)</f>
        <v>0</v>
      </c>
      <c r="AS1842" s="476">
        <f ca="1">IF($AP1842=1,IF(INDIRECT(ADDRESS(($AN1842-1)*3+$AO1842+5,$AP1842+20))="",0,INDIRECT(ADDRESS(($AN1842-1)*3+$AO1842+5,$AP1842+20))),IF(INDIRECT(ADDRESS(($AN1842-1)*3+$AO1842+5,$AP1842+20))="",0,IF(COUNTIF(INDIRECT(ADDRESS(($AN1842-1)*36+($AO1842-1)*12+6,COLUMN())):INDIRECT(ADDRESS(($AN1842-1)*36+($AO1842-1)*12+$AP1842+4,COLUMN())),INDIRECT(ADDRESS(($AN1842-1)*3+$AO1842+5,$AP1842+20)))&gt;=1,0,INDIRECT(ADDRESS(($AN1842-1)*3+$AO1842+5,$AP1842+20)))))</f>
        <v>0</v>
      </c>
      <c r="AT1842" s="468">
        <f ca="1">COUNTIF(INDIRECT("U"&amp;(ROW()+12*(($AN1842-1)*3+$AO1842)-ROW())/12+5):INDIRECT("AF"&amp;(ROW()+12*(($AN1842-1)*3+$AO1842)-ROW())/12+5),AS1842)</f>
        <v>0</v>
      </c>
      <c r="AU1842" s="468">
        <f ca="1">IF(AND(AQ1842+AS1842&gt;0,AR1842+AT1842&gt;0),COUNTIF(AU$6:AU1841,"&gt;0")+1,0)</f>
        <v>0</v>
      </c>
    </row>
    <row r="1843" spans="40:47" x14ac:dyDescent="0.15">
      <c r="AN1843" s="468">
        <v>52</v>
      </c>
      <c r="AO1843" s="468">
        <v>1</v>
      </c>
      <c r="AP1843" s="468">
        <v>2</v>
      </c>
      <c r="AQ1843" s="476">
        <f ca="1">IF($AP1843=1,IF(INDIRECT(ADDRESS(($AN1843-1)*3+$AO1843+5,$AP1843+7))="",0,INDIRECT(ADDRESS(($AN1843-1)*3+$AO1843+5,$AP1843+7))),IF(INDIRECT(ADDRESS(($AN1843-1)*3+$AO1843+5,$AP1843+7))="",0,IF(COUNTIF(INDIRECT(ADDRESS(($AN1843-1)*36+($AO1843-1)*12+6,COLUMN())):INDIRECT(ADDRESS(($AN1843-1)*36+($AO1843-1)*12+$AP1843+4,COLUMN())),INDIRECT(ADDRESS(($AN1843-1)*3+$AO1843+5,$AP1843+7)))&gt;=1,0,INDIRECT(ADDRESS(($AN1843-1)*3+$AO1843+5,$AP1843+7)))))</f>
        <v>0</v>
      </c>
      <c r="AR1843" s="468">
        <f ca="1">COUNTIF(INDIRECT("H"&amp;(ROW()+12*(($AN1843-1)*3+$AO1843)-ROW())/12+5):INDIRECT("S"&amp;(ROW()+12*(($AN1843-1)*3+$AO1843)-ROW())/12+5),AQ1843)</f>
        <v>0</v>
      </c>
      <c r="AS1843" s="476">
        <f ca="1">IF($AP1843=1,IF(INDIRECT(ADDRESS(($AN1843-1)*3+$AO1843+5,$AP1843+20))="",0,INDIRECT(ADDRESS(($AN1843-1)*3+$AO1843+5,$AP1843+20))),IF(INDIRECT(ADDRESS(($AN1843-1)*3+$AO1843+5,$AP1843+20))="",0,IF(COUNTIF(INDIRECT(ADDRESS(($AN1843-1)*36+($AO1843-1)*12+6,COLUMN())):INDIRECT(ADDRESS(($AN1843-1)*36+($AO1843-1)*12+$AP1843+4,COLUMN())),INDIRECT(ADDRESS(($AN1843-1)*3+$AO1843+5,$AP1843+20)))&gt;=1,0,INDIRECT(ADDRESS(($AN1843-1)*3+$AO1843+5,$AP1843+20)))))</f>
        <v>0</v>
      </c>
      <c r="AT1843" s="468">
        <f ca="1">COUNTIF(INDIRECT("U"&amp;(ROW()+12*(($AN1843-1)*3+$AO1843)-ROW())/12+5):INDIRECT("AF"&amp;(ROW()+12*(($AN1843-1)*3+$AO1843)-ROW())/12+5),AS1843)</f>
        <v>0</v>
      </c>
      <c r="AU1843" s="468">
        <f ca="1">IF(AND(AQ1843+AS1843&gt;0,AR1843+AT1843&gt;0),COUNTIF(AU$6:AU1842,"&gt;0")+1,0)</f>
        <v>0</v>
      </c>
    </row>
    <row r="1844" spans="40:47" x14ac:dyDescent="0.15">
      <c r="AN1844" s="468">
        <v>52</v>
      </c>
      <c r="AO1844" s="468">
        <v>1</v>
      </c>
      <c r="AP1844" s="468">
        <v>3</v>
      </c>
      <c r="AQ1844" s="476">
        <f ca="1">IF($AP1844=1,IF(INDIRECT(ADDRESS(($AN1844-1)*3+$AO1844+5,$AP1844+7))="",0,INDIRECT(ADDRESS(($AN1844-1)*3+$AO1844+5,$AP1844+7))),IF(INDIRECT(ADDRESS(($AN1844-1)*3+$AO1844+5,$AP1844+7))="",0,IF(COUNTIF(INDIRECT(ADDRESS(($AN1844-1)*36+($AO1844-1)*12+6,COLUMN())):INDIRECT(ADDRESS(($AN1844-1)*36+($AO1844-1)*12+$AP1844+4,COLUMN())),INDIRECT(ADDRESS(($AN1844-1)*3+$AO1844+5,$AP1844+7)))&gt;=1,0,INDIRECT(ADDRESS(($AN1844-1)*3+$AO1844+5,$AP1844+7)))))</f>
        <v>0</v>
      </c>
      <c r="AR1844" s="468">
        <f ca="1">COUNTIF(INDIRECT("H"&amp;(ROW()+12*(($AN1844-1)*3+$AO1844)-ROW())/12+5):INDIRECT("S"&amp;(ROW()+12*(($AN1844-1)*3+$AO1844)-ROW())/12+5),AQ1844)</f>
        <v>0</v>
      </c>
      <c r="AS1844" s="476">
        <f ca="1">IF($AP1844=1,IF(INDIRECT(ADDRESS(($AN1844-1)*3+$AO1844+5,$AP1844+20))="",0,INDIRECT(ADDRESS(($AN1844-1)*3+$AO1844+5,$AP1844+20))),IF(INDIRECT(ADDRESS(($AN1844-1)*3+$AO1844+5,$AP1844+20))="",0,IF(COUNTIF(INDIRECT(ADDRESS(($AN1844-1)*36+($AO1844-1)*12+6,COLUMN())):INDIRECT(ADDRESS(($AN1844-1)*36+($AO1844-1)*12+$AP1844+4,COLUMN())),INDIRECT(ADDRESS(($AN1844-1)*3+$AO1844+5,$AP1844+20)))&gt;=1,0,INDIRECT(ADDRESS(($AN1844-1)*3+$AO1844+5,$AP1844+20)))))</f>
        <v>0</v>
      </c>
      <c r="AT1844" s="468">
        <f ca="1">COUNTIF(INDIRECT("U"&amp;(ROW()+12*(($AN1844-1)*3+$AO1844)-ROW())/12+5):INDIRECT("AF"&amp;(ROW()+12*(($AN1844-1)*3+$AO1844)-ROW())/12+5),AS1844)</f>
        <v>0</v>
      </c>
      <c r="AU1844" s="468">
        <f ca="1">IF(AND(AQ1844+AS1844&gt;0,AR1844+AT1844&gt;0),COUNTIF(AU$6:AU1843,"&gt;0")+1,0)</f>
        <v>0</v>
      </c>
    </row>
    <row r="1845" spans="40:47" x14ac:dyDescent="0.15">
      <c r="AN1845" s="468">
        <v>52</v>
      </c>
      <c r="AO1845" s="468">
        <v>1</v>
      </c>
      <c r="AP1845" s="468">
        <v>4</v>
      </c>
      <c r="AQ1845" s="476">
        <f ca="1">IF($AP1845=1,IF(INDIRECT(ADDRESS(($AN1845-1)*3+$AO1845+5,$AP1845+7))="",0,INDIRECT(ADDRESS(($AN1845-1)*3+$AO1845+5,$AP1845+7))),IF(INDIRECT(ADDRESS(($AN1845-1)*3+$AO1845+5,$AP1845+7))="",0,IF(COUNTIF(INDIRECT(ADDRESS(($AN1845-1)*36+($AO1845-1)*12+6,COLUMN())):INDIRECT(ADDRESS(($AN1845-1)*36+($AO1845-1)*12+$AP1845+4,COLUMN())),INDIRECT(ADDRESS(($AN1845-1)*3+$AO1845+5,$AP1845+7)))&gt;=1,0,INDIRECT(ADDRESS(($AN1845-1)*3+$AO1845+5,$AP1845+7)))))</f>
        <v>0</v>
      </c>
      <c r="AR1845" s="468">
        <f ca="1">COUNTIF(INDIRECT("H"&amp;(ROW()+12*(($AN1845-1)*3+$AO1845)-ROW())/12+5):INDIRECT("S"&amp;(ROW()+12*(($AN1845-1)*3+$AO1845)-ROW())/12+5),AQ1845)</f>
        <v>0</v>
      </c>
      <c r="AS1845" s="476">
        <f ca="1">IF($AP1845=1,IF(INDIRECT(ADDRESS(($AN1845-1)*3+$AO1845+5,$AP1845+20))="",0,INDIRECT(ADDRESS(($AN1845-1)*3+$AO1845+5,$AP1845+20))),IF(INDIRECT(ADDRESS(($AN1845-1)*3+$AO1845+5,$AP1845+20))="",0,IF(COUNTIF(INDIRECT(ADDRESS(($AN1845-1)*36+($AO1845-1)*12+6,COLUMN())):INDIRECT(ADDRESS(($AN1845-1)*36+($AO1845-1)*12+$AP1845+4,COLUMN())),INDIRECT(ADDRESS(($AN1845-1)*3+$AO1845+5,$AP1845+20)))&gt;=1,0,INDIRECT(ADDRESS(($AN1845-1)*3+$AO1845+5,$AP1845+20)))))</f>
        <v>0</v>
      </c>
      <c r="AT1845" s="468">
        <f ca="1">COUNTIF(INDIRECT("U"&amp;(ROW()+12*(($AN1845-1)*3+$AO1845)-ROW())/12+5):INDIRECT("AF"&amp;(ROW()+12*(($AN1845-1)*3+$AO1845)-ROW())/12+5),AS1845)</f>
        <v>0</v>
      </c>
      <c r="AU1845" s="468">
        <f ca="1">IF(AND(AQ1845+AS1845&gt;0,AR1845+AT1845&gt;0),COUNTIF(AU$6:AU1844,"&gt;0")+1,0)</f>
        <v>0</v>
      </c>
    </row>
    <row r="1846" spans="40:47" x14ac:dyDescent="0.15">
      <c r="AN1846" s="468">
        <v>52</v>
      </c>
      <c r="AO1846" s="468">
        <v>1</v>
      </c>
      <c r="AP1846" s="468">
        <v>5</v>
      </c>
      <c r="AQ1846" s="476">
        <f ca="1">IF($AP1846=1,IF(INDIRECT(ADDRESS(($AN1846-1)*3+$AO1846+5,$AP1846+7))="",0,INDIRECT(ADDRESS(($AN1846-1)*3+$AO1846+5,$AP1846+7))),IF(INDIRECT(ADDRESS(($AN1846-1)*3+$AO1846+5,$AP1846+7))="",0,IF(COUNTIF(INDIRECT(ADDRESS(($AN1846-1)*36+($AO1846-1)*12+6,COLUMN())):INDIRECT(ADDRESS(($AN1846-1)*36+($AO1846-1)*12+$AP1846+4,COLUMN())),INDIRECT(ADDRESS(($AN1846-1)*3+$AO1846+5,$AP1846+7)))&gt;=1,0,INDIRECT(ADDRESS(($AN1846-1)*3+$AO1846+5,$AP1846+7)))))</f>
        <v>0</v>
      </c>
      <c r="AR1846" s="468">
        <f ca="1">COUNTIF(INDIRECT("H"&amp;(ROW()+12*(($AN1846-1)*3+$AO1846)-ROW())/12+5):INDIRECT("S"&amp;(ROW()+12*(($AN1846-1)*3+$AO1846)-ROW())/12+5),AQ1846)</f>
        <v>0</v>
      </c>
      <c r="AS1846" s="476">
        <f ca="1">IF($AP1846=1,IF(INDIRECT(ADDRESS(($AN1846-1)*3+$AO1846+5,$AP1846+20))="",0,INDIRECT(ADDRESS(($AN1846-1)*3+$AO1846+5,$AP1846+20))),IF(INDIRECT(ADDRESS(($AN1846-1)*3+$AO1846+5,$AP1846+20))="",0,IF(COUNTIF(INDIRECT(ADDRESS(($AN1846-1)*36+($AO1846-1)*12+6,COLUMN())):INDIRECT(ADDRESS(($AN1846-1)*36+($AO1846-1)*12+$AP1846+4,COLUMN())),INDIRECT(ADDRESS(($AN1846-1)*3+$AO1846+5,$AP1846+20)))&gt;=1,0,INDIRECT(ADDRESS(($AN1846-1)*3+$AO1846+5,$AP1846+20)))))</f>
        <v>0</v>
      </c>
      <c r="AT1846" s="468">
        <f ca="1">COUNTIF(INDIRECT("U"&amp;(ROW()+12*(($AN1846-1)*3+$AO1846)-ROW())/12+5):INDIRECT("AF"&amp;(ROW()+12*(($AN1846-1)*3+$AO1846)-ROW())/12+5),AS1846)</f>
        <v>0</v>
      </c>
      <c r="AU1846" s="468">
        <f ca="1">IF(AND(AQ1846+AS1846&gt;0,AR1846+AT1846&gt;0),COUNTIF(AU$6:AU1845,"&gt;0")+1,0)</f>
        <v>0</v>
      </c>
    </row>
    <row r="1847" spans="40:47" x14ac:dyDescent="0.15">
      <c r="AN1847" s="468">
        <v>52</v>
      </c>
      <c r="AO1847" s="468">
        <v>1</v>
      </c>
      <c r="AP1847" s="468">
        <v>6</v>
      </c>
      <c r="AQ1847" s="476">
        <f ca="1">IF($AP1847=1,IF(INDIRECT(ADDRESS(($AN1847-1)*3+$AO1847+5,$AP1847+7))="",0,INDIRECT(ADDRESS(($AN1847-1)*3+$AO1847+5,$AP1847+7))),IF(INDIRECT(ADDRESS(($AN1847-1)*3+$AO1847+5,$AP1847+7))="",0,IF(COUNTIF(INDIRECT(ADDRESS(($AN1847-1)*36+($AO1847-1)*12+6,COLUMN())):INDIRECT(ADDRESS(($AN1847-1)*36+($AO1847-1)*12+$AP1847+4,COLUMN())),INDIRECT(ADDRESS(($AN1847-1)*3+$AO1847+5,$AP1847+7)))&gt;=1,0,INDIRECT(ADDRESS(($AN1847-1)*3+$AO1847+5,$AP1847+7)))))</f>
        <v>0</v>
      </c>
      <c r="AR1847" s="468">
        <f ca="1">COUNTIF(INDIRECT("H"&amp;(ROW()+12*(($AN1847-1)*3+$AO1847)-ROW())/12+5):INDIRECT("S"&amp;(ROW()+12*(($AN1847-1)*3+$AO1847)-ROW())/12+5),AQ1847)</f>
        <v>0</v>
      </c>
      <c r="AS1847" s="476">
        <f ca="1">IF($AP1847=1,IF(INDIRECT(ADDRESS(($AN1847-1)*3+$AO1847+5,$AP1847+20))="",0,INDIRECT(ADDRESS(($AN1847-1)*3+$AO1847+5,$AP1847+20))),IF(INDIRECT(ADDRESS(($AN1847-1)*3+$AO1847+5,$AP1847+20))="",0,IF(COUNTIF(INDIRECT(ADDRESS(($AN1847-1)*36+($AO1847-1)*12+6,COLUMN())):INDIRECT(ADDRESS(($AN1847-1)*36+($AO1847-1)*12+$AP1847+4,COLUMN())),INDIRECT(ADDRESS(($AN1847-1)*3+$AO1847+5,$AP1847+20)))&gt;=1,0,INDIRECT(ADDRESS(($AN1847-1)*3+$AO1847+5,$AP1847+20)))))</f>
        <v>0</v>
      </c>
      <c r="AT1847" s="468">
        <f ca="1">COUNTIF(INDIRECT("U"&amp;(ROW()+12*(($AN1847-1)*3+$AO1847)-ROW())/12+5):INDIRECT("AF"&amp;(ROW()+12*(($AN1847-1)*3+$AO1847)-ROW())/12+5),AS1847)</f>
        <v>0</v>
      </c>
      <c r="AU1847" s="468">
        <f ca="1">IF(AND(AQ1847+AS1847&gt;0,AR1847+AT1847&gt;0),COUNTIF(AU$6:AU1846,"&gt;0")+1,0)</f>
        <v>0</v>
      </c>
    </row>
    <row r="1848" spans="40:47" x14ac:dyDescent="0.15">
      <c r="AN1848" s="468">
        <v>52</v>
      </c>
      <c r="AO1848" s="468">
        <v>1</v>
      </c>
      <c r="AP1848" s="468">
        <v>7</v>
      </c>
      <c r="AQ1848" s="476">
        <f ca="1">IF($AP1848=1,IF(INDIRECT(ADDRESS(($AN1848-1)*3+$AO1848+5,$AP1848+7))="",0,INDIRECT(ADDRESS(($AN1848-1)*3+$AO1848+5,$AP1848+7))),IF(INDIRECT(ADDRESS(($AN1848-1)*3+$AO1848+5,$AP1848+7))="",0,IF(COUNTIF(INDIRECT(ADDRESS(($AN1848-1)*36+($AO1848-1)*12+6,COLUMN())):INDIRECT(ADDRESS(($AN1848-1)*36+($AO1848-1)*12+$AP1848+4,COLUMN())),INDIRECT(ADDRESS(($AN1848-1)*3+$AO1848+5,$AP1848+7)))&gt;=1,0,INDIRECT(ADDRESS(($AN1848-1)*3+$AO1848+5,$AP1848+7)))))</f>
        <v>0</v>
      </c>
      <c r="AR1848" s="468">
        <f ca="1">COUNTIF(INDIRECT("H"&amp;(ROW()+12*(($AN1848-1)*3+$AO1848)-ROW())/12+5):INDIRECT("S"&amp;(ROW()+12*(($AN1848-1)*3+$AO1848)-ROW())/12+5),AQ1848)</f>
        <v>0</v>
      </c>
      <c r="AS1848" s="476">
        <f ca="1">IF($AP1848=1,IF(INDIRECT(ADDRESS(($AN1848-1)*3+$AO1848+5,$AP1848+20))="",0,INDIRECT(ADDRESS(($AN1848-1)*3+$AO1848+5,$AP1848+20))),IF(INDIRECT(ADDRESS(($AN1848-1)*3+$AO1848+5,$AP1848+20))="",0,IF(COUNTIF(INDIRECT(ADDRESS(($AN1848-1)*36+($AO1848-1)*12+6,COLUMN())):INDIRECT(ADDRESS(($AN1848-1)*36+($AO1848-1)*12+$AP1848+4,COLUMN())),INDIRECT(ADDRESS(($AN1848-1)*3+$AO1848+5,$AP1848+20)))&gt;=1,0,INDIRECT(ADDRESS(($AN1848-1)*3+$AO1848+5,$AP1848+20)))))</f>
        <v>0</v>
      </c>
      <c r="AT1848" s="468">
        <f ca="1">COUNTIF(INDIRECT("U"&amp;(ROW()+12*(($AN1848-1)*3+$AO1848)-ROW())/12+5):INDIRECT("AF"&amp;(ROW()+12*(($AN1848-1)*3+$AO1848)-ROW())/12+5),AS1848)</f>
        <v>0</v>
      </c>
      <c r="AU1848" s="468">
        <f ca="1">IF(AND(AQ1848+AS1848&gt;0,AR1848+AT1848&gt;0),COUNTIF(AU$6:AU1847,"&gt;0")+1,0)</f>
        <v>0</v>
      </c>
    </row>
    <row r="1849" spans="40:47" x14ac:dyDescent="0.15">
      <c r="AN1849" s="468">
        <v>52</v>
      </c>
      <c r="AO1849" s="468">
        <v>1</v>
      </c>
      <c r="AP1849" s="468">
        <v>8</v>
      </c>
      <c r="AQ1849" s="476">
        <f ca="1">IF($AP1849=1,IF(INDIRECT(ADDRESS(($AN1849-1)*3+$AO1849+5,$AP1849+7))="",0,INDIRECT(ADDRESS(($AN1849-1)*3+$AO1849+5,$AP1849+7))),IF(INDIRECT(ADDRESS(($AN1849-1)*3+$AO1849+5,$AP1849+7))="",0,IF(COUNTIF(INDIRECT(ADDRESS(($AN1849-1)*36+($AO1849-1)*12+6,COLUMN())):INDIRECT(ADDRESS(($AN1849-1)*36+($AO1849-1)*12+$AP1849+4,COLUMN())),INDIRECT(ADDRESS(($AN1849-1)*3+$AO1849+5,$AP1849+7)))&gt;=1,0,INDIRECT(ADDRESS(($AN1849-1)*3+$AO1849+5,$AP1849+7)))))</f>
        <v>0</v>
      </c>
      <c r="AR1849" s="468">
        <f ca="1">COUNTIF(INDIRECT("H"&amp;(ROW()+12*(($AN1849-1)*3+$AO1849)-ROW())/12+5):INDIRECT("S"&amp;(ROW()+12*(($AN1849-1)*3+$AO1849)-ROW())/12+5),AQ1849)</f>
        <v>0</v>
      </c>
      <c r="AS1849" s="476">
        <f ca="1">IF($AP1849=1,IF(INDIRECT(ADDRESS(($AN1849-1)*3+$AO1849+5,$AP1849+20))="",0,INDIRECT(ADDRESS(($AN1849-1)*3+$AO1849+5,$AP1849+20))),IF(INDIRECT(ADDRESS(($AN1849-1)*3+$AO1849+5,$AP1849+20))="",0,IF(COUNTIF(INDIRECT(ADDRESS(($AN1849-1)*36+($AO1849-1)*12+6,COLUMN())):INDIRECT(ADDRESS(($AN1849-1)*36+($AO1849-1)*12+$AP1849+4,COLUMN())),INDIRECT(ADDRESS(($AN1849-1)*3+$AO1849+5,$AP1849+20)))&gt;=1,0,INDIRECT(ADDRESS(($AN1849-1)*3+$AO1849+5,$AP1849+20)))))</f>
        <v>0</v>
      </c>
      <c r="AT1849" s="468">
        <f ca="1">COUNTIF(INDIRECT("U"&amp;(ROW()+12*(($AN1849-1)*3+$AO1849)-ROW())/12+5):INDIRECT("AF"&amp;(ROW()+12*(($AN1849-1)*3+$AO1849)-ROW())/12+5),AS1849)</f>
        <v>0</v>
      </c>
      <c r="AU1849" s="468">
        <f ca="1">IF(AND(AQ1849+AS1849&gt;0,AR1849+AT1849&gt;0),COUNTIF(AU$6:AU1848,"&gt;0")+1,0)</f>
        <v>0</v>
      </c>
    </row>
    <row r="1850" spans="40:47" x14ac:dyDescent="0.15">
      <c r="AN1850" s="468">
        <v>52</v>
      </c>
      <c r="AO1850" s="468">
        <v>1</v>
      </c>
      <c r="AP1850" s="468">
        <v>9</v>
      </c>
      <c r="AQ1850" s="476">
        <f ca="1">IF($AP1850=1,IF(INDIRECT(ADDRESS(($AN1850-1)*3+$AO1850+5,$AP1850+7))="",0,INDIRECT(ADDRESS(($AN1850-1)*3+$AO1850+5,$AP1850+7))),IF(INDIRECT(ADDRESS(($AN1850-1)*3+$AO1850+5,$AP1850+7))="",0,IF(COUNTIF(INDIRECT(ADDRESS(($AN1850-1)*36+($AO1850-1)*12+6,COLUMN())):INDIRECT(ADDRESS(($AN1850-1)*36+($AO1850-1)*12+$AP1850+4,COLUMN())),INDIRECT(ADDRESS(($AN1850-1)*3+$AO1850+5,$AP1850+7)))&gt;=1,0,INDIRECT(ADDRESS(($AN1850-1)*3+$AO1850+5,$AP1850+7)))))</f>
        <v>0</v>
      </c>
      <c r="AR1850" s="468">
        <f ca="1">COUNTIF(INDIRECT("H"&amp;(ROW()+12*(($AN1850-1)*3+$AO1850)-ROW())/12+5):INDIRECT("S"&amp;(ROW()+12*(($AN1850-1)*3+$AO1850)-ROW())/12+5),AQ1850)</f>
        <v>0</v>
      </c>
      <c r="AS1850" s="476">
        <f ca="1">IF($AP1850=1,IF(INDIRECT(ADDRESS(($AN1850-1)*3+$AO1850+5,$AP1850+20))="",0,INDIRECT(ADDRESS(($AN1850-1)*3+$AO1850+5,$AP1850+20))),IF(INDIRECT(ADDRESS(($AN1850-1)*3+$AO1850+5,$AP1850+20))="",0,IF(COUNTIF(INDIRECT(ADDRESS(($AN1850-1)*36+($AO1850-1)*12+6,COLUMN())):INDIRECT(ADDRESS(($AN1850-1)*36+($AO1850-1)*12+$AP1850+4,COLUMN())),INDIRECT(ADDRESS(($AN1850-1)*3+$AO1850+5,$AP1850+20)))&gt;=1,0,INDIRECT(ADDRESS(($AN1850-1)*3+$AO1850+5,$AP1850+20)))))</f>
        <v>0</v>
      </c>
      <c r="AT1850" s="468">
        <f ca="1">COUNTIF(INDIRECT("U"&amp;(ROW()+12*(($AN1850-1)*3+$AO1850)-ROW())/12+5):INDIRECT("AF"&amp;(ROW()+12*(($AN1850-1)*3+$AO1850)-ROW())/12+5),AS1850)</f>
        <v>0</v>
      </c>
      <c r="AU1850" s="468">
        <f ca="1">IF(AND(AQ1850+AS1850&gt;0,AR1850+AT1850&gt;0),COUNTIF(AU$6:AU1849,"&gt;0")+1,0)</f>
        <v>0</v>
      </c>
    </row>
    <row r="1851" spans="40:47" x14ac:dyDescent="0.15">
      <c r="AN1851" s="468">
        <v>52</v>
      </c>
      <c r="AO1851" s="468">
        <v>1</v>
      </c>
      <c r="AP1851" s="468">
        <v>10</v>
      </c>
      <c r="AQ1851" s="476">
        <f ca="1">IF($AP1851=1,IF(INDIRECT(ADDRESS(($AN1851-1)*3+$AO1851+5,$AP1851+7))="",0,INDIRECT(ADDRESS(($AN1851-1)*3+$AO1851+5,$AP1851+7))),IF(INDIRECT(ADDRESS(($AN1851-1)*3+$AO1851+5,$AP1851+7))="",0,IF(COUNTIF(INDIRECT(ADDRESS(($AN1851-1)*36+($AO1851-1)*12+6,COLUMN())):INDIRECT(ADDRESS(($AN1851-1)*36+($AO1851-1)*12+$AP1851+4,COLUMN())),INDIRECT(ADDRESS(($AN1851-1)*3+$AO1851+5,$AP1851+7)))&gt;=1,0,INDIRECT(ADDRESS(($AN1851-1)*3+$AO1851+5,$AP1851+7)))))</f>
        <v>0</v>
      </c>
      <c r="AR1851" s="468">
        <f ca="1">COUNTIF(INDIRECT("H"&amp;(ROW()+12*(($AN1851-1)*3+$AO1851)-ROW())/12+5):INDIRECT("S"&amp;(ROW()+12*(($AN1851-1)*3+$AO1851)-ROW())/12+5),AQ1851)</f>
        <v>0</v>
      </c>
      <c r="AS1851" s="476">
        <f ca="1">IF($AP1851=1,IF(INDIRECT(ADDRESS(($AN1851-1)*3+$AO1851+5,$AP1851+20))="",0,INDIRECT(ADDRESS(($AN1851-1)*3+$AO1851+5,$AP1851+20))),IF(INDIRECT(ADDRESS(($AN1851-1)*3+$AO1851+5,$AP1851+20))="",0,IF(COUNTIF(INDIRECT(ADDRESS(($AN1851-1)*36+($AO1851-1)*12+6,COLUMN())):INDIRECT(ADDRESS(($AN1851-1)*36+($AO1851-1)*12+$AP1851+4,COLUMN())),INDIRECT(ADDRESS(($AN1851-1)*3+$AO1851+5,$AP1851+20)))&gt;=1,0,INDIRECT(ADDRESS(($AN1851-1)*3+$AO1851+5,$AP1851+20)))))</f>
        <v>0</v>
      </c>
      <c r="AT1851" s="468">
        <f ca="1">COUNTIF(INDIRECT("U"&amp;(ROW()+12*(($AN1851-1)*3+$AO1851)-ROW())/12+5):INDIRECT("AF"&amp;(ROW()+12*(($AN1851-1)*3+$AO1851)-ROW())/12+5),AS1851)</f>
        <v>0</v>
      </c>
      <c r="AU1851" s="468">
        <f ca="1">IF(AND(AQ1851+AS1851&gt;0,AR1851+AT1851&gt;0),COUNTIF(AU$6:AU1850,"&gt;0")+1,0)</f>
        <v>0</v>
      </c>
    </row>
    <row r="1852" spans="40:47" x14ac:dyDescent="0.15">
      <c r="AN1852" s="468">
        <v>52</v>
      </c>
      <c r="AO1852" s="468">
        <v>1</v>
      </c>
      <c r="AP1852" s="468">
        <v>11</v>
      </c>
      <c r="AQ1852" s="476">
        <f ca="1">IF($AP1852=1,IF(INDIRECT(ADDRESS(($AN1852-1)*3+$AO1852+5,$AP1852+7))="",0,INDIRECT(ADDRESS(($AN1852-1)*3+$AO1852+5,$AP1852+7))),IF(INDIRECT(ADDRESS(($AN1852-1)*3+$AO1852+5,$AP1852+7))="",0,IF(COUNTIF(INDIRECT(ADDRESS(($AN1852-1)*36+($AO1852-1)*12+6,COLUMN())):INDIRECT(ADDRESS(($AN1852-1)*36+($AO1852-1)*12+$AP1852+4,COLUMN())),INDIRECT(ADDRESS(($AN1852-1)*3+$AO1852+5,$AP1852+7)))&gt;=1,0,INDIRECT(ADDRESS(($AN1852-1)*3+$AO1852+5,$AP1852+7)))))</f>
        <v>0</v>
      </c>
      <c r="AR1852" s="468">
        <f ca="1">COUNTIF(INDIRECT("H"&amp;(ROW()+12*(($AN1852-1)*3+$AO1852)-ROW())/12+5):INDIRECT("S"&amp;(ROW()+12*(($AN1852-1)*3+$AO1852)-ROW())/12+5),AQ1852)</f>
        <v>0</v>
      </c>
      <c r="AS1852" s="476">
        <f ca="1">IF($AP1852=1,IF(INDIRECT(ADDRESS(($AN1852-1)*3+$AO1852+5,$AP1852+20))="",0,INDIRECT(ADDRESS(($AN1852-1)*3+$AO1852+5,$AP1852+20))),IF(INDIRECT(ADDRESS(($AN1852-1)*3+$AO1852+5,$AP1852+20))="",0,IF(COUNTIF(INDIRECT(ADDRESS(($AN1852-1)*36+($AO1852-1)*12+6,COLUMN())):INDIRECT(ADDRESS(($AN1852-1)*36+($AO1852-1)*12+$AP1852+4,COLUMN())),INDIRECT(ADDRESS(($AN1852-1)*3+$AO1852+5,$AP1852+20)))&gt;=1,0,INDIRECT(ADDRESS(($AN1852-1)*3+$AO1852+5,$AP1852+20)))))</f>
        <v>0</v>
      </c>
      <c r="AT1852" s="468">
        <f ca="1">COUNTIF(INDIRECT("U"&amp;(ROW()+12*(($AN1852-1)*3+$AO1852)-ROW())/12+5):INDIRECT("AF"&amp;(ROW()+12*(($AN1852-1)*3+$AO1852)-ROW())/12+5),AS1852)</f>
        <v>0</v>
      </c>
      <c r="AU1852" s="468">
        <f ca="1">IF(AND(AQ1852+AS1852&gt;0,AR1852+AT1852&gt;0),COUNTIF(AU$6:AU1851,"&gt;0")+1,0)</f>
        <v>0</v>
      </c>
    </row>
    <row r="1853" spans="40:47" x14ac:dyDescent="0.15">
      <c r="AN1853" s="468">
        <v>52</v>
      </c>
      <c r="AO1853" s="468">
        <v>1</v>
      </c>
      <c r="AP1853" s="468">
        <v>12</v>
      </c>
      <c r="AQ1853" s="476">
        <f ca="1">IF($AP1853=1,IF(INDIRECT(ADDRESS(($AN1853-1)*3+$AO1853+5,$AP1853+7))="",0,INDIRECT(ADDRESS(($AN1853-1)*3+$AO1853+5,$AP1853+7))),IF(INDIRECT(ADDRESS(($AN1853-1)*3+$AO1853+5,$AP1853+7))="",0,IF(COUNTIF(INDIRECT(ADDRESS(($AN1853-1)*36+($AO1853-1)*12+6,COLUMN())):INDIRECT(ADDRESS(($AN1853-1)*36+($AO1853-1)*12+$AP1853+4,COLUMN())),INDIRECT(ADDRESS(($AN1853-1)*3+$AO1853+5,$AP1853+7)))&gt;=1,0,INDIRECT(ADDRESS(($AN1853-1)*3+$AO1853+5,$AP1853+7)))))</f>
        <v>0</v>
      </c>
      <c r="AR1853" s="468">
        <f ca="1">COUNTIF(INDIRECT("H"&amp;(ROW()+12*(($AN1853-1)*3+$AO1853)-ROW())/12+5):INDIRECT("S"&amp;(ROW()+12*(($AN1853-1)*3+$AO1853)-ROW())/12+5),AQ1853)</f>
        <v>0</v>
      </c>
      <c r="AS1853" s="476">
        <f ca="1">IF($AP1853=1,IF(INDIRECT(ADDRESS(($AN1853-1)*3+$AO1853+5,$AP1853+20))="",0,INDIRECT(ADDRESS(($AN1853-1)*3+$AO1853+5,$AP1853+20))),IF(INDIRECT(ADDRESS(($AN1853-1)*3+$AO1853+5,$AP1853+20))="",0,IF(COUNTIF(INDIRECT(ADDRESS(($AN1853-1)*36+($AO1853-1)*12+6,COLUMN())):INDIRECT(ADDRESS(($AN1853-1)*36+($AO1853-1)*12+$AP1853+4,COLUMN())),INDIRECT(ADDRESS(($AN1853-1)*3+$AO1853+5,$AP1853+20)))&gt;=1,0,INDIRECT(ADDRESS(($AN1853-1)*3+$AO1853+5,$AP1853+20)))))</f>
        <v>0</v>
      </c>
      <c r="AT1853" s="468">
        <f ca="1">COUNTIF(INDIRECT("U"&amp;(ROW()+12*(($AN1853-1)*3+$AO1853)-ROW())/12+5):INDIRECT("AF"&amp;(ROW()+12*(($AN1853-1)*3+$AO1853)-ROW())/12+5),AS1853)</f>
        <v>0</v>
      </c>
      <c r="AU1853" s="468">
        <f ca="1">IF(AND(AQ1853+AS1853&gt;0,AR1853+AT1853&gt;0),COUNTIF(AU$6:AU1852,"&gt;0")+1,0)</f>
        <v>0</v>
      </c>
    </row>
    <row r="1854" spans="40:47" x14ac:dyDescent="0.15">
      <c r="AN1854" s="468">
        <v>52</v>
      </c>
      <c r="AO1854" s="468">
        <v>2</v>
      </c>
      <c r="AP1854" s="468">
        <v>1</v>
      </c>
      <c r="AQ1854" s="476">
        <f ca="1">IF($AP1854=1,IF(INDIRECT(ADDRESS(($AN1854-1)*3+$AO1854+5,$AP1854+7))="",0,INDIRECT(ADDRESS(($AN1854-1)*3+$AO1854+5,$AP1854+7))),IF(INDIRECT(ADDRESS(($AN1854-1)*3+$AO1854+5,$AP1854+7))="",0,IF(COUNTIF(INDIRECT(ADDRESS(($AN1854-1)*36+($AO1854-1)*12+6,COLUMN())):INDIRECT(ADDRESS(($AN1854-1)*36+($AO1854-1)*12+$AP1854+4,COLUMN())),INDIRECT(ADDRESS(($AN1854-1)*3+$AO1854+5,$AP1854+7)))&gt;=1,0,INDIRECT(ADDRESS(($AN1854-1)*3+$AO1854+5,$AP1854+7)))))</f>
        <v>0</v>
      </c>
      <c r="AR1854" s="468">
        <f ca="1">COUNTIF(INDIRECT("H"&amp;(ROW()+12*(($AN1854-1)*3+$AO1854)-ROW())/12+5):INDIRECT("S"&amp;(ROW()+12*(($AN1854-1)*3+$AO1854)-ROW())/12+5),AQ1854)</f>
        <v>0</v>
      </c>
      <c r="AS1854" s="476">
        <f ca="1">IF($AP1854=1,IF(INDIRECT(ADDRESS(($AN1854-1)*3+$AO1854+5,$AP1854+20))="",0,INDIRECT(ADDRESS(($AN1854-1)*3+$AO1854+5,$AP1854+20))),IF(INDIRECT(ADDRESS(($AN1854-1)*3+$AO1854+5,$AP1854+20))="",0,IF(COUNTIF(INDIRECT(ADDRESS(($AN1854-1)*36+($AO1854-1)*12+6,COLUMN())):INDIRECT(ADDRESS(($AN1854-1)*36+($AO1854-1)*12+$AP1854+4,COLUMN())),INDIRECT(ADDRESS(($AN1854-1)*3+$AO1854+5,$AP1854+20)))&gt;=1,0,INDIRECT(ADDRESS(($AN1854-1)*3+$AO1854+5,$AP1854+20)))))</f>
        <v>0</v>
      </c>
      <c r="AT1854" s="468">
        <f ca="1">COUNTIF(INDIRECT("U"&amp;(ROW()+12*(($AN1854-1)*3+$AO1854)-ROW())/12+5):INDIRECT("AF"&amp;(ROW()+12*(($AN1854-1)*3+$AO1854)-ROW())/12+5),AS1854)</f>
        <v>0</v>
      </c>
      <c r="AU1854" s="468">
        <f ca="1">IF(AND(AQ1854+AS1854&gt;0,AR1854+AT1854&gt;0),COUNTIF(AU$6:AU1853,"&gt;0")+1,0)</f>
        <v>0</v>
      </c>
    </row>
    <row r="1855" spans="40:47" x14ac:dyDescent="0.15">
      <c r="AN1855" s="468">
        <v>52</v>
      </c>
      <c r="AO1855" s="468">
        <v>2</v>
      </c>
      <c r="AP1855" s="468">
        <v>2</v>
      </c>
      <c r="AQ1855" s="476">
        <f ca="1">IF($AP1855=1,IF(INDIRECT(ADDRESS(($AN1855-1)*3+$AO1855+5,$AP1855+7))="",0,INDIRECT(ADDRESS(($AN1855-1)*3+$AO1855+5,$AP1855+7))),IF(INDIRECT(ADDRESS(($AN1855-1)*3+$AO1855+5,$AP1855+7))="",0,IF(COUNTIF(INDIRECT(ADDRESS(($AN1855-1)*36+($AO1855-1)*12+6,COLUMN())):INDIRECT(ADDRESS(($AN1855-1)*36+($AO1855-1)*12+$AP1855+4,COLUMN())),INDIRECT(ADDRESS(($AN1855-1)*3+$AO1855+5,$AP1855+7)))&gt;=1,0,INDIRECT(ADDRESS(($AN1855-1)*3+$AO1855+5,$AP1855+7)))))</f>
        <v>0</v>
      </c>
      <c r="AR1855" s="468">
        <f ca="1">COUNTIF(INDIRECT("H"&amp;(ROW()+12*(($AN1855-1)*3+$AO1855)-ROW())/12+5):INDIRECT("S"&amp;(ROW()+12*(($AN1855-1)*3+$AO1855)-ROW())/12+5),AQ1855)</f>
        <v>0</v>
      </c>
      <c r="AS1855" s="476">
        <f ca="1">IF($AP1855=1,IF(INDIRECT(ADDRESS(($AN1855-1)*3+$AO1855+5,$AP1855+20))="",0,INDIRECT(ADDRESS(($AN1855-1)*3+$AO1855+5,$AP1855+20))),IF(INDIRECT(ADDRESS(($AN1855-1)*3+$AO1855+5,$AP1855+20))="",0,IF(COUNTIF(INDIRECT(ADDRESS(($AN1855-1)*36+($AO1855-1)*12+6,COLUMN())):INDIRECT(ADDRESS(($AN1855-1)*36+($AO1855-1)*12+$AP1855+4,COLUMN())),INDIRECT(ADDRESS(($AN1855-1)*3+$AO1855+5,$AP1855+20)))&gt;=1,0,INDIRECT(ADDRESS(($AN1855-1)*3+$AO1855+5,$AP1855+20)))))</f>
        <v>0</v>
      </c>
      <c r="AT1855" s="468">
        <f ca="1">COUNTIF(INDIRECT("U"&amp;(ROW()+12*(($AN1855-1)*3+$AO1855)-ROW())/12+5):INDIRECT("AF"&amp;(ROW()+12*(($AN1855-1)*3+$AO1855)-ROW())/12+5),AS1855)</f>
        <v>0</v>
      </c>
      <c r="AU1855" s="468">
        <f ca="1">IF(AND(AQ1855+AS1855&gt;0,AR1855+AT1855&gt;0),COUNTIF(AU$6:AU1854,"&gt;0")+1,0)</f>
        <v>0</v>
      </c>
    </row>
    <row r="1856" spans="40:47" x14ac:dyDescent="0.15">
      <c r="AN1856" s="468">
        <v>52</v>
      </c>
      <c r="AO1856" s="468">
        <v>2</v>
      </c>
      <c r="AP1856" s="468">
        <v>3</v>
      </c>
      <c r="AQ1856" s="476">
        <f ca="1">IF($AP1856=1,IF(INDIRECT(ADDRESS(($AN1856-1)*3+$AO1856+5,$AP1856+7))="",0,INDIRECT(ADDRESS(($AN1856-1)*3+$AO1856+5,$AP1856+7))),IF(INDIRECT(ADDRESS(($AN1856-1)*3+$AO1856+5,$AP1856+7))="",0,IF(COUNTIF(INDIRECT(ADDRESS(($AN1856-1)*36+($AO1856-1)*12+6,COLUMN())):INDIRECT(ADDRESS(($AN1856-1)*36+($AO1856-1)*12+$AP1856+4,COLUMN())),INDIRECT(ADDRESS(($AN1856-1)*3+$AO1856+5,$AP1856+7)))&gt;=1,0,INDIRECT(ADDRESS(($AN1856-1)*3+$AO1856+5,$AP1856+7)))))</f>
        <v>0</v>
      </c>
      <c r="AR1856" s="468">
        <f ca="1">COUNTIF(INDIRECT("H"&amp;(ROW()+12*(($AN1856-1)*3+$AO1856)-ROW())/12+5):INDIRECT("S"&amp;(ROW()+12*(($AN1856-1)*3+$AO1856)-ROW())/12+5),AQ1856)</f>
        <v>0</v>
      </c>
      <c r="AS1856" s="476">
        <f ca="1">IF($AP1856=1,IF(INDIRECT(ADDRESS(($AN1856-1)*3+$AO1856+5,$AP1856+20))="",0,INDIRECT(ADDRESS(($AN1856-1)*3+$AO1856+5,$AP1856+20))),IF(INDIRECT(ADDRESS(($AN1856-1)*3+$AO1856+5,$AP1856+20))="",0,IF(COUNTIF(INDIRECT(ADDRESS(($AN1856-1)*36+($AO1856-1)*12+6,COLUMN())):INDIRECT(ADDRESS(($AN1856-1)*36+($AO1856-1)*12+$AP1856+4,COLUMN())),INDIRECT(ADDRESS(($AN1856-1)*3+$AO1856+5,$AP1856+20)))&gt;=1,0,INDIRECT(ADDRESS(($AN1856-1)*3+$AO1856+5,$AP1856+20)))))</f>
        <v>0</v>
      </c>
      <c r="AT1856" s="468">
        <f ca="1">COUNTIF(INDIRECT("U"&amp;(ROW()+12*(($AN1856-1)*3+$AO1856)-ROW())/12+5):INDIRECT("AF"&amp;(ROW()+12*(($AN1856-1)*3+$AO1856)-ROW())/12+5),AS1856)</f>
        <v>0</v>
      </c>
      <c r="AU1856" s="468">
        <f ca="1">IF(AND(AQ1856+AS1856&gt;0,AR1856+AT1856&gt;0),COUNTIF(AU$6:AU1855,"&gt;0")+1,0)</f>
        <v>0</v>
      </c>
    </row>
    <row r="1857" spans="40:47" x14ac:dyDescent="0.15">
      <c r="AN1857" s="468">
        <v>52</v>
      </c>
      <c r="AO1857" s="468">
        <v>2</v>
      </c>
      <c r="AP1857" s="468">
        <v>4</v>
      </c>
      <c r="AQ1857" s="476">
        <f ca="1">IF($AP1857=1,IF(INDIRECT(ADDRESS(($AN1857-1)*3+$AO1857+5,$AP1857+7))="",0,INDIRECT(ADDRESS(($AN1857-1)*3+$AO1857+5,$AP1857+7))),IF(INDIRECT(ADDRESS(($AN1857-1)*3+$AO1857+5,$AP1857+7))="",0,IF(COUNTIF(INDIRECT(ADDRESS(($AN1857-1)*36+($AO1857-1)*12+6,COLUMN())):INDIRECT(ADDRESS(($AN1857-1)*36+($AO1857-1)*12+$AP1857+4,COLUMN())),INDIRECT(ADDRESS(($AN1857-1)*3+$AO1857+5,$AP1857+7)))&gt;=1,0,INDIRECT(ADDRESS(($AN1857-1)*3+$AO1857+5,$AP1857+7)))))</f>
        <v>0</v>
      </c>
      <c r="AR1857" s="468">
        <f ca="1">COUNTIF(INDIRECT("H"&amp;(ROW()+12*(($AN1857-1)*3+$AO1857)-ROW())/12+5):INDIRECT("S"&amp;(ROW()+12*(($AN1857-1)*3+$AO1857)-ROW())/12+5),AQ1857)</f>
        <v>0</v>
      </c>
      <c r="AS1857" s="476">
        <f ca="1">IF($AP1857=1,IF(INDIRECT(ADDRESS(($AN1857-1)*3+$AO1857+5,$AP1857+20))="",0,INDIRECT(ADDRESS(($AN1857-1)*3+$AO1857+5,$AP1857+20))),IF(INDIRECT(ADDRESS(($AN1857-1)*3+$AO1857+5,$AP1857+20))="",0,IF(COUNTIF(INDIRECT(ADDRESS(($AN1857-1)*36+($AO1857-1)*12+6,COLUMN())):INDIRECT(ADDRESS(($AN1857-1)*36+($AO1857-1)*12+$AP1857+4,COLUMN())),INDIRECT(ADDRESS(($AN1857-1)*3+$AO1857+5,$AP1857+20)))&gt;=1,0,INDIRECT(ADDRESS(($AN1857-1)*3+$AO1857+5,$AP1857+20)))))</f>
        <v>0</v>
      </c>
      <c r="AT1857" s="468">
        <f ca="1">COUNTIF(INDIRECT("U"&amp;(ROW()+12*(($AN1857-1)*3+$AO1857)-ROW())/12+5):INDIRECT("AF"&amp;(ROW()+12*(($AN1857-1)*3+$AO1857)-ROW())/12+5),AS1857)</f>
        <v>0</v>
      </c>
      <c r="AU1857" s="468">
        <f ca="1">IF(AND(AQ1857+AS1857&gt;0,AR1857+AT1857&gt;0),COUNTIF(AU$6:AU1856,"&gt;0")+1,0)</f>
        <v>0</v>
      </c>
    </row>
    <row r="1858" spans="40:47" x14ac:dyDescent="0.15">
      <c r="AN1858" s="468">
        <v>52</v>
      </c>
      <c r="AO1858" s="468">
        <v>2</v>
      </c>
      <c r="AP1858" s="468">
        <v>5</v>
      </c>
      <c r="AQ1858" s="476">
        <f ca="1">IF($AP1858=1,IF(INDIRECT(ADDRESS(($AN1858-1)*3+$AO1858+5,$AP1858+7))="",0,INDIRECT(ADDRESS(($AN1858-1)*3+$AO1858+5,$AP1858+7))),IF(INDIRECT(ADDRESS(($AN1858-1)*3+$AO1858+5,$AP1858+7))="",0,IF(COUNTIF(INDIRECT(ADDRESS(($AN1858-1)*36+($AO1858-1)*12+6,COLUMN())):INDIRECT(ADDRESS(($AN1858-1)*36+($AO1858-1)*12+$AP1858+4,COLUMN())),INDIRECT(ADDRESS(($AN1858-1)*3+$AO1858+5,$AP1858+7)))&gt;=1,0,INDIRECT(ADDRESS(($AN1858-1)*3+$AO1858+5,$AP1858+7)))))</f>
        <v>0</v>
      </c>
      <c r="AR1858" s="468">
        <f ca="1">COUNTIF(INDIRECT("H"&amp;(ROW()+12*(($AN1858-1)*3+$AO1858)-ROW())/12+5):INDIRECT("S"&amp;(ROW()+12*(($AN1858-1)*3+$AO1858)-ROW())/12+5),AQ1858)</f>
        <v>0</v>
      </c>
      <c r="AS1858" s="476">
        <f ca="1">IF($AP1858=1,IF(INDIRECT(ADDRESS(($AN1858-1)*3+$AO1858+5,$AP1858+20))="",0,INDIRECT(ADDRESS(($AN1858-1)*3+$AO1858+5,$AP1858+20))),IF(INDIRECT(ADDRESS(($AN1858-1)*3+$AO1858+5,$AP1858+20))="",0,IF(COUNTIF(INDIRECT(ADDRESS(($AN1858-1)*36+($AO1858-1)*12+6,COLUMN())):INDIRECT(ADDRESS(($AN1858-1)*36+($AO1858-1)*12+$AP1858+4,COLUMN())),INDIRECT(ADDRESS(($AN1858-1)*3+$AO1858+5,$AP1858+20)))&gt;=1,0,INDIRECT(ADDRESS(($AN1858-1)*3+$AO1858+5,$AP1858+20)))))</f>
        <v>0</v>
      </c>
      <c r="AT1858" s="468">
        <f ca="1">COUNTIF(INDIRECT("U"&amp;(ROW()+12*(($AN1858-1)*3+$AO1858)-ROW())/12+5):INDIRECT("AF"&amp;(ROW()+12*(($AN1858-1)*3+$AO1858)-ROW())/12+5),AS1858)</f>
        <v>0</v>
      </c>
      <c r="AU1858" s="468">
        <f ca="1">IF(AND(AQ1858+AS1858&gt;0,AR1858+AT1858&gt;0),COUNTIF(AU$6:AU1857,"&gt;0")+1,0)</f>
        <v>0</v>
      </c>
    </row>
    <row r="1859" spans="40:47" x14ac:dyDescent="0.15">
      <c r="AN1859" s="468">
        <v>52</v>
      </c>
      <c r="AO1859" s="468">
        <v>2</v>
      </c>
      <c r="AP1859" s="468">
        <v>6</v>
      </c>
      <c r="AQ1859" s="476">
        <f ca="1">IF($AP1859=1,IF(INDIRECT(ADDRESS(($AN1859-1)*3+$AO1859+5,$AP1859+7))="",0,INDIRECT(ADDRESS(($AN1859-1)*3+$AO1859+5,$AP1859+7))),IF(INDIRECT(ADDRESS(($AN1859-1)*3+$AO1859+5,$AP1859+7))="",0,IF(COUNTIF(INDIRECT(ADDRESS(($AN1859-1)*36+($AO1859-1)*12+6,COLUMN())):INDIRECT(ADDRESS(($AN1859-1)*36+($AO1859-1)*12+$AP1859+4,COLUMN())),INDIRECT(ADDRESS(($AN1859-1)*3+$AO1859+5,$AP1859+7)))&gt;=1,0,INDIRECT(ADDRESS(($AN1859-1)*3+$AO1859+5,$AP1859+7)))))</f>
        <v>0</v>
      </c>
      <c r="AR1859" s="468">
        <f ca="1">COUNTIF(INDIRECT("H"&amp;(ROW()+12*(($AN1859-1)*3+$AO1859)-ROW())/12+5):INDIRECT("S"&amp;(ROW()+12*(($AN1859-1)*3+$AO1859)-ROW())/12+5),AQ1859)</f>
        <v>0</v>
      </c>
      <c r="AS1859" s="476">
        <f ca="1">IF($AP1859=1,IF(INDIRECT(ADDRESS(($AN1859-1)*3+$AO1859+5,$AP1859+20))="",0,INDIRECT(ADDRESS(($AN1859-1)*3+$AO1859+5,$AP1859+20))),IF(INDIRECT(ADDRESS(($AN1859-1)*3+$AO1859+5,$AP1859+20))="",0,IF(COUNTIF(INDIRECT(ADDRESS(($AN1859-1)*36+($AO1859-1)*12+6,COLUMN())):INDIRECT(ADDRESS(($AN1859-1)*36+($AO1859-1)*12+$AP1859+4,COLUMN())),INDIRECT(ADDRESS(($AN1859-1)*3+$AO1859+5,$AP1859+20)))&gt;=1,0,INDIRECT(ADDRESS(($AN1859-1)*3+$AO1859+5,$AP1859+20)))))</f>
        <v>0</v>
      </c>
      <c r="AT1859" s="468">
        <f ca="1">COUNTIF(INDIRECT("U"&amp;(ROW()+12*(($AN1859-1)*3+$AO1859)-ROW())/12+5):INDIRECT("AF"&amp;(ROW()+12*(($AN1859-1)*3+$AO1859)-ROW())/12+5),AS1859)</f>
        <v>0</v>
      </c>
      <c r="AU1859" s="468">
        <f ca="1">IF(AND(AQ1859+AS1859&gt;0,AR1859+AT1859&gt;0),COUNTIF(AU$6:AU1858,"&gt;0")+1,0)</f>
        <v>0</v>
      </c>
    </row>
    <row r="1860" spans="40:47" x14ac:dyDescent="0.15">
      <c r="AN1860" s="468">
        <v>52</v>
      </c>
      <c r="AO1860" s="468">
        <v>2</v>
      </c>
      <c r="AP1860" s="468">
        <v>7</v>
      </c>
      <c r="AQ1860" s="476">
        <f ca="1">IF($AP1860=1,IF(INDIRECT(ADDRESS(($AN1860-1)*3+$AO1860+5,$AP1860+7))="",0,INDIRECT(ADDRESS(($AN1860-1)*3+$AO1860+5,$AP1860+7))),IF(INDIRECT(ADDRESS(($AN1860-1)*3+$AO1860+5,$AP1860+7))="",0,IF(COUNTIF(INDIRECT(ADDRESS(($AN1860-1)*36+($AO1860-1)*12+6,COLUMN())):INDIRECT(ADDRESS(($AN1860-1)*36+($AO1860-1)*12+$AP1860+4,COLUMN())),INDIRECT(ADDRESS(($AN1860-1)*3+$AO1860+5,$AP1860+7)))&gt;=1,0,INDIRECT(ADDRESS(($AN1860-1)*3+$AO1860+5,$AP1860+7)))))</f>
        <v>0</v>
      </c>
      <c r="AR1860" s="468">
        <f ca="1">COUNTIF(INDIRECT("H"&amp;(ROW()+12*(($AN1860-1)*3+$AO1860)-ROW())/12+5):INDIRECT("S"&amp;(ROW()+12*(($AN1860-1)*3+$AO1860)-ROW())/12+5),AQ1860)</f>
        <v>0</v>
      </c>
      <c r="AS1860" s="476">
        <f ca="1">IF($AP1860=1,IF(INDIRECT(ADDRESS(($AN1860-1)*3+$AO1860+5,$AP1860+20))="",0,INDIRECT(ADDRESS(($AN1860-1)*3+$AO1860+5,$AP1860+20))),IF(INDIRECT(ADDRESS(($AN1860-1)*3+$AO1860+5,$AP1860+20))="",0,IF(COUNTIF(INDIRECT(ADDRESS(($AN1860-1)*36+($AO1860-1)*12+6,COLUMN())):INDIRECT(ADDRESS(($AN1860-1)*36+($AO1860-1)*12+$AP1860+4,COLUMN())),INDIRECT(ADDRESS(($AN1860-1)*3+$AO1860+5,$AP1860+20)))&gt;=1,0,INDIRECT(ADDRESS(($AN1860-1)*3+$AO1860+5,$AP1860+20)))))</f>
        <v>0</v>
      </c>
      <c r="AT1860" s="468">
        <f ca="1">COUNTIF(INDIRECT("U"&amp;(ROW()+12*(($AN1860-1)*3+$AO1860)-ROW())/12+5):INDIRECT("AF"&amp;(ROW()+12*(($AN1860-1)*3+$AO1860)-ROW())/12+5),AS1860)</f>
        <v>0</v>
      </c>
      <c r="AU1860" s="468">
        <f ca="1">IF(AND(AQ1860+AS1860&gt;0,AR1860+AT1860&gt;0),COUNTIF(AU$6:AU1859,"&gt;0")+1,0)</f>
        <v>0</v>
      </c>
    </row>
    <row r="1861" spans="40:47" x14ac:dyDescent="0.15">
      <c r="AN1861" s="468">
        <v>52</v>
      </c>
      <c r="AO1861" s="468">
        <v>2</v>
      </c>
      <c r="AP1861" s="468">
        <v>8</v>
      </c>
      <c r="AQ1861" s="476">
        <f ca="1">IF($AP1861=1,IF(INDIRECT(ADDRESS(($AN1861-1)*3+$AO1861+5,$AP1861+7))="",0,INDIRECT(ADDRESS(($AN1861-1)*3+$AO1861+5,$AP1861+7))),IF(INDIRECT(ADDRESS(($AN1861-1)*3+$AO1861+5,$AP1861+7))="",0,IF(COUNTIF(INDIRECT(ADDRESS(($AN1861-1)*36+($AO1861-1)*12+6,COLUMN())):INDIRECT(ADDRESS(($AN1861-1)*36+($AO1861-1)*12+$AP1861+4,COLUMN())),INDIRECT(ADDRESS(($AN1861-1)*3+$AO1861+5,$AP1861+7)))&gt;=1,0,INDIRECT(ADDRESS(($AN1861-1)*3+$AO1861+5,$AP1861+7)))))</f>
        <v>0</v>
      </c>
      <c r="AR1861" s="468">
        <f ca="1">COUNTIF(INDIRECT("H"&amp;(ROW()+12*(($AN1861-1)*3+$AO1861)-ROW())/12+5):INDIRECT("S"&amp;(ROW()+12*(($AN1861-1)*3+$AO1861)-ROW())/12+5),AQ1861)</f>
        <v>0</v>
      </c>
      <c r="AS1861" s="476">
        <f ca="1">IF($AP1861=1,IF(INDIRECT(ADDRESS(($AN1861-1)*3+$AO1861+5,$AP1861+20))="",0,INDIRECT(ADDRESS(($AN1861-1)*3+$AO1861+5,$AP1861+20))),IF(INDIRECT(ADDRESS(($AN1861-1)*3+$AO1861+5,$AP1861+20))="",0,IF(COUNTIF(INDIRECT(ADDRESS(($AN1861-1)*36+($AO1861-1)*12+6,COLUMN())):INDIRECT(ADDRESS(($AN1861-1)*36+($AO1861-1)*12+$AP1861+4,COLUMN())),INDIRECT(ADDRESS(($AN1861-1)*3+$AO1861+5,$AP1861+20)))&gt;=1,0,INDIRECT(ADDRESS(($AN1861-1)*3+$AO1861+5,$AP1861+20)))))</f>
        <v>0</v>
      </c>
      <c r="AT1861" s="468">
        <f ca="1">COUNTIF(INDIRECT("U"&amp;(ROW()+12*(($AN1861-1)*3+$AO1861)-ROW())/12+5):INDIRECT("AF"&amp;(ROW()+12*(($AN1861-1)*3+$AO1861)-ROW())/12+5),AS1861)</f>
        <v>0</v>
      </c>
      <c r="AU1861" s="468">
        <f ca="1">IF(AND(AQ1861+AS1861&gt;0,AR1861+AT1861&gt;0),COUNTIF(AU$6:AU1860,"&gt;0")+1,0)</f>
        <v>0</v>
      </c>
    </row>
    <row r="1862" spans="40:47" x14ac:dyDescent="0.15">
      <c r="AN1862" s="468">
        <v>52</v>
      </c>
      <c r="AO1862" s="468">
        <v>2</v>
      </c>
      <c r="AP1862" s="468">
        <v>9</v>
      </c>
      <c r="AQ1862" s="476">
        <f ca="1">IF($AP1862=1,IF(INDIRECT(ADDRESS(($AN1862-1)*3+$AO1862+5,$AP1862+7))="",0,INDIRECT(ADDRESS(($AN1862-1)*3+$AO1862+5,$AP1862+7))),IF(INDIRECT(ADDRESS(($AN1862-1)*3+$AO1862+5,$AP1862+7))="",0,IF(COUNTIF(INDIRECT(ADDRESS(($AN1862-1)*36+($AO1862-1)*12+6,COLUMN())):INDIRECT(ADDRESS(($AN1862-1)*36+($AO1862-1)*12+$AP1862+4,COLUMN())),INDIRECT(ADDRESS(($AN1862-1)*3+$AO1862+5,$AP1862+7)))&gt;=1,0,INDIRECT(ADDRESS(($AN1862-1)*3+$AO1862+5,$AP1862+7)))))</f>
        <v>0</v>
      </c>
      <c r="AR1862" s="468">
        <f ca="1">COUNTIF(INDIRECT("H"&amp;(ROW()+12*(($AN1862-1)*3+$AO1862)-ROW())/12+5):INDIRECT("S"&amp;(ROW()+12*(($AN1862-1)*3+$AO1862)-ROW())/12+5),AQ1862)</f>
        <v>0</v>
      </c>
      <c r="AS1862" s="476">
        <f ca="1">IF($AP1862=1,IF(INDIRECT(ADDRESS(($AN1862-1)*3+$AO1862+5,$AP1862+20))="",0,INDIRECT(ADDRESS(($AN1862-1)*3+$AO1862+5,$AP1862+20))),IF(INDIRECT(ADDRESS(($AN1862-1)*3+$AO1862+5,$AP1862+20))="",0,IF(COUNTIF(INDIRECT(ADDRESS(($AN1862-1)*36+($AO1862-1)*12+6,COLUMN())):INDIRECT(ADDRESS(($AN1862-1)*36+($AO1862-1)*12+$AP1862+4,COLUMN())),INDIRECT(ADDRESS(($AN1862-1)*3+$AO1862+5,$AP1862+20)))&gt;=1,0,INDIRECT(ADDRESS(($AN1862-1)*3+$AO1862+5,$AP1862+20)))))</f>
        <v>0</v>
      </c>
      <c r="AT1862" s="468">
        <f ca="1">COUNTIF(INDIRECT("U"&amp;(ROW()+12*(($AN1862-1)*3+$AO1862)-ROW())/12+5):INDIRECT("AF"&amp;(ROW()+12*(($AN1862-1)*3+$AO1862)-ROW())/12+5),AS1862)</f>
        <v>0</v>
      </c>
      <c r="AU1862" s="468">
        <f ca="1">IF(AND(AQ1862+AS1862&gt;0,AR1862+AT1862&gt;0),COUNTIF(AU$6:AU1861,"&gt;0")+1,0)</f>
        <v>0</v>
      </c>
    </row>
    <row r="1863" spans="40:47" x14ac:dyDescent="0.15">
      <c r="AN1863" s="468">
        <v>52</v>
      </c>
      <c r="AO1863" s="468">
        <v>2</v>
      </c>
      <c r="AP1863" s="468">
        <v>10</v>
      </c>
      <c r="AQ1863" s="476">
        <f ca="1">IF($AP1863=1,IF(INDIRECT(ADDRESS(($AN1863-1)*3+$AO1863+5,$AP1863+7))="",0,INDIRECT(ADDRESS(($AN1863-1)*3+$AO1863+5,$AP1863+7))),IF(INDIRECT(ADDRESS(($AN1863-1)*3+$AO1863+5,$AP1863+7))="",0,IF(COUNTIF(INDIRECT(ADDRESS(($AN1863-1)*36+($AO1863-1)*12+6,COLUMN())):INDIRECT(ADDRESS(($AN1863-1)*36+($AO1863-1)*12+$AP1863+4,COLUMN())),INDIRECT(ADDRESS(($AN1863-1)*3+$AO1863+5,$AP1863+7)))&gt;=1,0,INDIRECT(ADDRESS(($AN1863-1)*3+$AO1863+5,$AP1863+7)))))</f>
        <v>0</v>
      </c>
      <c r="AR1863" s="468">
        <f ca="1">COUNTIF(INDIRECT("H"&amp;(ROW()+12*(($AN1863-1)*3+$AO1863)-ROW())/12+5):INDIRECT("S"&amp;(ROW()+12*(($AN1863-1)*3+$AO1863)-ROW())/12+5),AQ1863)</f>
        <v>0</v>
      </c>
      <c r="AS1863" s="476">
        <f ca="1">IF($AP1863=1,IF(INDIRECT(ADDRESS(($AN1863-1)*3+$AO1863+5,$AP1863+20))="",0,INDIRECT(ADDRESS(($AN1863-1)*3+$AO1863+5,$AP1863+20))),IF(INDIRECT(ADDRESS(($AN1863-1)*3+$AO1863+5,$AP1863+20))="",0,IF(COUNTIF(INDIRECT(ADDRESS(($AN1863-1)*36+($AO1863-1)*12+6,COLUMN())):INDIRECT(ADDRESS(($AN1863-1)*36+($AO1863-1)*12+$AP1863+4,COLUMN())),INDIRECT(ADDRESS(($AN1863-1)*3+$AO1863+5,$AP1863+20)))&gt;=1,0,INDIRECT(ADDRESS(($AN1863-1)*3+$AO1863+5,$AP1863+20)))))</f>
        <v>0</v>
      </c>
      <c r="AT1863" s="468">
        <f ca="1">COUNTIF(INDIRECT("U"&amp;(ROW()+12*(($AN1863-1)*3+$AO1863)-ROW())/12+5):INDIRECT("AF"&amp;(ROW()+12*(($AN1863-1)*3+$AO1863)-ROW())/12+5),AS1863)</f>
        <v>0</v>
      </c>
      <c r="AU1863" s="468">
        <f ca="1">IF(AND(AQ1863+AS1863&gt;0,AR1863+AT1863&gt;0),COUNTIF(AU$6:AU1862,"&gt;0")+1,0)</f>
        <v>0</v>
      </c>
    </row>
    <row r="1864" spans="40:47" x14ac:dyDescent="0.15">
      <c r="AN1864" s="468">
        <v>52</v>
      </c>
      <c r="AO1864" s="468">
        <v>2</v>
      </c>
      <c r="AP1864" s="468">
        <v>11</v>
      </c>
      <c r="AQ1864" s="476">
        <f ca="1">IF($AP1864=1,IF(INDIRECT(ADDRESS(($AN1864-1)*3+$AO1864+5,$AP1864+7))="",0,INDIRECT(ADDRESS(($AN1864-1)*3+$AO1864+5,$AP1864+7))),IF(INDIRECT(ADDRESS(($AN1864-1)*3+$AO1864+5,$AP1864+7))="",0,IF(COUNTIF(INDIRECT(ADDRESS(($AN1864-1)*36+($AO1864-1)*12+6,COLUMN())):INDIRECT(ADDRESS(($AN1864-1)*36+($AO1864-1)*12+$AP1864+4,COLUMN())),INDIRECT(ADDRESS(($AN1864-1)*3+$AO1864+5,$AP1864+7)))&gt;=1,0,INDIRECT(ADDRESS(($AN1864-1)*3+$AO1864+5,$AP1864+7)))))</f>
        <v>0</v>
      </c>
      <c r="AR1864" s="468">
        <f ca="1">COUNTIF(INDIRECT("H"&amp;(ROW()+12*(($AN1864-1)*3+$AO1864)-ROW())/12+5):INDIRECT("S"&amp;(ROW()+12*(($AN1864-1)*3+$AO1864)-ROW())/12+5),AQ1864)</f>
        <v>0</v>
      </c>
      <c r="AS1864" s="476">
        <f ca="1">IF($AP1864=1,IF(INDIRECT(ADDRESS(($AN1864-1)*3+$AO1864+5,$AP1864+20))="",0,INDIRECT(ADDRESS(($AN1864-1)*3+$AO1864+5,$AP1864+20))),IF(INDIRECT(ADDRESS(($AN1864-1)*3+$AO1864+5,$AP1864+20))="",0,IF(COUNTIF(INDIRECT(ADDRESS(($AN1864-1)*36+($AO1864-1)*12+6,COLUMN())):INDIRECT(ADDRESS(($AN1864-1)*36+($AO1864-1)*12+$AP1864+4,COLUMN())),INDIRECT(ADDRESS(($AN1864-1)*3+$AO1864+5,$AP1864+20)))&gt;=1,0,INDIRECT(ADDRESS(($AN1864-1)*3+$AO1864+5,$AP1864+20)))))</f>
        <v>0</v>
      </c>
      <c r="AT1864" s="468">
        <f ca="1">COUNTIF(INDIRECT("U"&amp;(ROW()+12*(($AN1864-1)*3+$AO1864)-ROW())/12+5):INDIRECT("AF"&amp;(ROW()+12*(($AN1864-1)*3+$AO1864)-ROW())/12+5),AS1864)</f>
        <v>0</v>
      </c>
      <c r="AU1864" s="468">
        <f ca="1">IF(AND(AQ1864+AS1864&gt;0,AR1864+AT1864&gt;0),COUNTIF(AU$6:AU1863,"&gt;0")+1,0)</f>
        <v>0</v>
      </c>
    </row>
    <row r="1865" spans="40:47" x14ac:dyDescent="0.15">
      <c r="AN1865" s="468">
        <v>52</v>
      </c>
      <c r="AO1865" s="468">
        <v>2</v>
      </c>
      <c r="AP1865" s="468">
        <v>12</v>
      </c>
      <c r="AQ1865" s="476">
        <f ca="1">IF($AP1865=1,IF(INDIRECT(ADDRESS(($AN1865-1)*3+$AO1865+5,$AP1865+7))="",0,INDIRECT(ADDRESS(($AN1865-1)*3+$AO1865+5,$AP1865+7))),IF(INDIRECT(ADDRESS(($AN1865-1)*3+$AO1865+5,$AP1865+7))="",0,IF(COUNTIF(INDIRECT(ADDRESS(($AN1865-1)*36+($AO1865-1)*12+6,COLUMN())):INDIRECT(ADDRESS(($AN1865-1)*36+($AO1865-1)*12+$AP1865+4,COLUMN())),INDIRECT(ADDRESS(($AN1865-1)*3+$AO1865+5,$AP1865+7)))&gt;=1,0,INDIRECT(ADDRESS(($AN1865-1)*3+$AO1865+5,$AP1865+7)))))</f>
        <v>0</v>
      </c>
      <c r="AR1865" s="468">
        <f ca="1">COUNTIF(INDIRECT("H"&amp;(ROW()+12*(($AN1865-1)*3+$AO1865)-ROW())/12+5):INDIRECT("S"&amp;(ROW()+12*(($AN1865-1)*3+$AO1865)-ROW())/12+5),AQ1865)</f>
        <v>0</v>
      </c>
      <c r="AS1865" s="476">
        <f ca="1">IF($AP1865=1,IF(INDIRECT(ADDRESS(($AN1865-1)*3+$AO1865+5,$AP1865+20))="",0,INDIRECT(ADDRESS(($AN1865-1)*3+$AO1865+5,$AP1865+20))),IF(INDIRECT(ADDRESS(($AN1865-1)*3+$AO1865+5,$AP1865+20))="",0,IF(COUNTIF(INDIRECT(ADDRESS(($AN1865-1)*36+($AO1865-1)*12+6,COLUMN())):INDIRECT(ADDRESS(($AN1865-1)*36+($AO1865-1)*12+$AP1865+4,COLUMN())),INDIRECT(ADDRESS(($AN1865-1)*3+$AO1865+5,$AP1865+20)))&gt;=1,0,INDIRECT(ADDRESS(($AN1865-1)*3+$AO1865+5,$AP1865+20)))))</f>
        <v>0</v>
      </c>
      <c r="AT1865" s="468">
        <f ca="1">COUNTIF(INDIRECT("U"&amp;(ROW()+12*(($AN1865-1)*3+$AO1865)-ROW())/12+5):INDIRECT("AF"&amp;(ROW()+12*(($AN1865-1)*3+$AO1865)-ROW())/12+5),AS1865)</f>
        <v>0</v>
      </c>
      <c r="AU1865" s="468">
        <f ca="1">IF(AND(AQ1865+AS1865&gt;0,AR1865+AT1865&gt;0),COUNTIF(AU$6:AU1864,"&gt;0")+1,0)</f>
        <v>0</v>
      </c>
    </row>
    <row r="1866" spans="40:47" x14ac:dyDescent="0.15">
      <c r="AN1866" s="468">
        <v>52</v>
      </c>
      <c r="AO1866" s="468">
        <v>3</v>
      </c>
      <c r="AP1866" s="468">
        <v>1</v>
      </c>
      <c r="AQ1866" s="476">
        <f ca="1">IF($AP1866=1,IF(INDIRECT(ADDRESS(($AN1866-1)*3+$AO1866+5,$AP1866+7))="",0,INDIRECT(ADDRESS(($AN1866-1)*3+$AO1866+5,$AP1866+7))),IF(INDIRECT(ADDRESS(($AN1866-1)*3+$AO1866+5,$AP1866+7))="",0,IF(COUNTIF(INDIRECT(ADDRESS(($AN1866-1)*36+($AO1866-1)*12+6,COLUMN())):INDIRECT(ADDRESS(($AN1866-1)*36+($AO1866-1)*12+$AP1866+4,COLUMN())),INDIRECT(ADDRESS(($AN1866-1)*3+$AO1866+5,$AP1866+7)))&gt;=1,0,INDIRECT(ADDRESS(($AN1866-1)*3+$AO1866+5,$AP1866+7)))))</f>
        <v>0</v>
      </c>
      <c r="AR1866" s="468">
        <f ca="1">COUNTIF(INDIRECT("H"&amp;(ROW()+12*(($AN1866-1)*3+$AO1866)-ROW())/12+5):INDIRECT("S"&amp;(ROW()+12*(($AN1866-1)*3+$AO1866)-ROW())/12+5),AQ1866)</f>
        <v>0</v>
      </c>
      <c r="AS1866" s="476">
        <f ca="1">IF($AP1866=1,IF(INDIRECT(ADDRESS(($AN1866-1)*3+$AO1866+5,$AP1866+20))="",0,INDIRECT(ADDRESS(($AN1866-1)*3+$AO1866+5,$AP1866+20))),IF(INDIRECT(ADDRESS(($AN1866-1)*3+$AO1866+5,$AP1866+20))="",0,IF(COUNTIF(INDIRECT(ADDRESS(($AN1866-1)*36+($AO1866-1)*12+6,COLUMN())):INDIRECT(ADDRESS(($AN1866-1)*36+($AO1866-1)*12+$AP1866+4,COLUMN())),INDIRECT(ADDRESS(($AN1866-1)*3+$AO1866+5,$AP1866+20)))&gt;=1,0,INDIRECT(ADDRESS(($AN1866-1)*3+$AO1866+5,$AP1866+20)))))</f>
        <v>0</v>
      </c>
      <c r="AT1866" s="468">
        <f ca="1">COUNTIF(INDIRECT("U"&amp;(ROW()+12*(($AN1866-1)*3+$AO1866)-ROW())/12+5):INDIRECT("AF"&amp;(ROW()+12*(($AN1866-1)*3+$AO1866)-ROW())/12+5),AS1866)</f>
        <v>0</v>
      </c>
      <c r="AU1866" s="468">
        <f ca="1">IF(AND(AQ1866+AS1866&gt;0,AR1866+AT1866&gt;0),COUNTIF(AU$6:AU1865,"&gt;0")+1,0)</f>
        <v>0</v>
      </c>
    </row>
    <row r="1867" spans="40:47" x14ac:dyDescent="0.15">
      <c r="AN1867" s="468">
        <v>52</v>
      </c>
      <c r="AO1867" s="468">
        <v>3</v>
      </c>
      <c r="AP1867" s="468">
        <v>2</v>
      </c>
      <c r="AQ1867" s="476">
        <f ca="1">IF($AP1867=1,IF(INDIRECT(ADDRESS(($AN1867-1)*3+$AO1867+5,$AP1867+7))="",0,INDIRECT(ADDRESS(($AN1867-1)*3+$AO1867+5,$AP1867+7))),IF(INDIRECT(ADDRESS(($AN1867-1)*3+$AO1867+5,$AP1867+7))="",0,IF(COUNTIF(INDIRECT(ADDRESS(($AN1867-1)*36+($AO1867-1)*12+6,COLUMN())):INDIRECT(ADDRESS(($AN1867-1)*36+($AO1867-1)*12+$AP1867+4,COLUMN())),INDIRECT(ADDRESS(($AN1867-1)*3+$AO1867+5,$AP1867+7)))&gt;=1,0,INDIRECT(ADDRESS(($AN1867-1)*3+$AO1867+5,$AP1867+7)))))</f>
        <v>0</v>
      </c>
      <c r="AR1867" s="468">
        <f ca="1">COUNTIF(INDIRECT("H"&amp;(ROW()+12*(($AN1867-1)*3+$AO1867)-ROW())/12+5):INDIRECT("S"&amp;(ROW()+12*(($AN1867-1)*3+$AO1867)-ROW())/12+5),AQ1867)</f>
        <v>0</v>
      </c>
      <c r="AS1867" s="476">
        <f ca="1">IF($AP1867=1,IF(INDIRECT(ADDRESS(($AN1867-1)*3+$AO1867+5,$AP1867+20))="",0,INDIRECT(ADDRESS(($AN1867-1)*3+$AO1867+5,$AP1867+20))),IF(INDIRECT(ADDRESS(($AN1867-1)*3+$AO1867+5,$AP1867+20))="",0,IF(COUNTIF(INDIRECT(ADDRESS(($AN1867-1)*36+($AO1867-1)*12+6,COLUMN())):INDIRECT(ADDRESS(($AN1867-1)*36+($AO1867-1)*12+$AP1867+4,COLUMN())),INDIRECT(ADDRESS(($AN1867-1)*3+$AO1867+5,$AP1867+20)))&gt;=1,0,INDIRECT(ADDRESS(($AN1867-1)*3+$AO1867+5,$AP1867+20)))))</f>
        <v>0</v>
      </c>
      <c r="AT1867" s="468">
        <f ca="1">COUNTIF(INDIRECT("U"&amp;(ROW()+12*(($AN1867-1)*3+$AO1867)-ROW())/12+5):INDIRECT("AF"&amp;(ROW()+12*(($AN1867-1)*3+$AO1867)-ROW())/12+5),AS1867)</f>
        <v>0</v>
      </c>
      <c r="AU1867" s="468">
        <f ca="1">IF(AND(AQ1867+AS1867&gt;0,AR1867+AT1867&gt;0),COUNTIF(AU$6:AU1866,"&gt;0")+1,0)</f>
        <v>0</v>
      </c>
    </row>
    <row r="1868" spans="40:47" x14ac:dyDescent="0.15">
      <c r="AN1868" s="468">
        <v>52</v>
      </c>
      <c r="AO1868" s="468">
        <v>3</v>
      </c>
      <c r="AP1868" s="468">
        <v>3</v>
      </c>
      <c r="AQ1868" s="476">
        <f ca="1">IF($AP1868=1,IF(INDIRECT(ADDRESS(($AN1868-1)*3+$AO1868+5,$AP1868+7))="",0,INDIRECT(ADDRESS(($AN1868-1)*3+$AO1868+5,$AP1868+7))),IF(INDIRECT(ADDRESS(($AN1868-1)*3+$AO1868+5,$AP1868+7))="",0,IF(COUNTIF(INDIRECT(ADDRESS(($AN1868-1)*36+($AO1868-1)*12+6,COLUMN())):INDIRECT(ADDRESS(($AN1868-1)*36+($AO1868-1)*12+$AP1868+4,COLUMN())),INDIRECT(ADDRESS(($AN1868-1)*3+$AO1868+5,$AP1868+7)))&gt;=1,0,INDIRECT(ADDRESS(($AN1868-1)*3+$AO1868+5,$AP1868+7)))))</f>
        <v>0</v>
      </c>
      <c r="AR1868" s="468">
        <f ca="1">COUNTIF(INDIRECT("H"&amp;(ROW()+12*(($AN1868-1)*3+$AO1868)-ROW())/12+5):INDIRECT("S"&amp;(ROW()+12*(($AN1868-1)*3+$AO1868)-ROW())/12+5),AQ1868)</f>
        <v>0</v>
      </c>
      <c r="AS1868" s="476">
        <f ca="1">IF($AP1868=1,IF(INDIRECT(ADDRESS(($AN1868-1)*3+$AO1868+5,$AP1868+20))="",0,INDIRECT(ADDRESS(($AN1868-1)*3+$AO1868+5,$AP1868+20))),IF(INDIRECT(ADDRESS(($AN1868-1)*3+$AO1868+5,$AP1868+20))="",0,IF(COUNTIF(INDIRECT(ADDRESS(($AN1868-1)*36+($AO1868-1)*12+6,COLUMN())):INDIRECT(ADDRESS(($AN1868-1)*36+($AO1868-1)*12+$AP1868+4,COLUMN())),INDIRECT(ADDRESS(($AN1868-1)*3+$AO1868+5,$AP1868+20)))&gt;=1,0,INDIRECT(ADDRESS(($AN1868-1)*3+$AO1868+5,$AP1868+20)))))</f>
        <v>0</v>
      </c>
      <c r="AT1868" s="468">
        <f ca="1">COUNTIF(INDIRECT("U"&amp;(ROW()+12*(($AN1868-1)*3+$AO1868)-ROW())/12+5):INDIRECT("AF"&amp;(ROW()+12*(($AN1868-1)*3+$AO1868)-ROW())/12+5),AS1868)</f>
        <v>0</v>
      </c>
      <c r="AU1868" s="468">
        <f ca="1">IF(AND(AQ1868+AS1868&gt;0,AR1868+AT1868&gt;0),COUNTIF(AU$6:AU1867,"&gt;0")+1,0)</f>
        <v>0</v>
      </c>
    </row>
    <row r="1869" spans="40:47" x14ac:dyDescent="0.15">
      <c r="AN1869" s="468">
        <v>52</v>
      </c>
      <c r="AO1869" s="468">
        <v>3</v>
      </c>
      <c r="AP1869" s="468">
        <v>4</v>
      </c>
      <c r="AQ1869" s="476">
        <f ca="1">IF($AP1869=1,IF(INDIRECT(ADDRESS(($AN1869-1)*3+$AO1869+5,$AP1869+7))="",0,INDIRECT(ADDRESS(($AN1869-1)*3+$AO1869+5,$AP1869+7))),IF(INDIRECT(ADDRESS(($AN1869-1)*3+$AO1869+5,$AP1869+7))="",0,IF(COUNTIF(INDIRECT(ADDRESS(($AN1869-1)*36+($AO1869-1)*12+6,COLUMN())):INDIRECT(ADDRESS(($AN1869-1)*36+($AO1869-1)*12+$AP1869+4,COLUMN())),INDIRECT(ADDRESS(($AN1869-1)*3+$AO1869+5,$AP1869+7)))&gt;=1,0,INDIRECT(ADDRESS(($AN1869-1)*3+$AO1869+5,$AP1869+7)))))</f>
        <v>0</v>
      </c>
      <c r="AR1869" s="468">
        <f ca="1">COUNTIF(INDIRECT("H"&amp;(ROW()+12*(($AN1869-1)*3+$AO1869)-ROW())/12+5):INDIRECT("S"&amp;(ROW()+12*(($AN1869-1)*3+$AO1869)-ROW())/12+5),AQ1869)</f>
        <v>0</v>
      </c>
      <c r="AS1869" s="476">
        <f ca="1">IF($AP1869=1,IF(INDIRECT(ADDRESS(($AN1869-1)*3+$AO1869+5,$AP1869+20))="",0,INDIRECT(ADDRESS(($AN1869-1)*3+$AO1869+5,$AP1869+20))),IF(INDIRECT(ADDRESS(($AN1869-1)*3+$AO1869+5,$AP1869+20))="",0,IF(COUNTIF(INDIRECT(ADDRESS(($AN1869-1)*36+($AO1869-1)*12+6,COLUMN())):INDIRECT(ADDRESS(($AN1869-1)*36+($AO1869-1)*12+$AP1869+4,COLUMN())),INDIRECT(ADDRESS(($AN1869-1)*3+$AO1869+5,$AP1869+20)))&gt;=1,0,INDIRECT(ADDRESS(($AN1869-1)*3+$AO1869+5,$AP1869+20)))))</f>
        <v>0</v>
      </c>
      <c r="AT1869" s="468">
        <f ca="1">COUNTIF(INDIRECT("U"&amp;(ROW()+12*(($AN1869-1)*3+$AO1869)-ROW())/12+5):INDIRECT("AF"&amp;(ROW()+12*(($AN1869-1)*3+$AO1869)-ROW())/12+5),AS1869)</f>
        <v>0</v>
      </c>
      <c r="AU1869" s="468">
        <f ca="1">IF(AND(AQ1869+AS1869&gt;0,AR1869+AT1869&gt;0),COUNTIF(AU$6:AU1868,"&gt;0")+1,0)</f>
        <v>0</v>
      </c>
    </row>
    <row r="1870" spans="40:47" x14ac:dyDescent="0.15">
      <c r="AN1870" s="468">
        <v>52</v>
      </c>
      <c r="AO1870" s="468">
        <v>3</v>
      </c>
      <c r="AP1870" s="468">
        <v>5</v>
      </c>
      <c r="AQ1870" s="476">
        <f ca="1">IF($AP1870=1,IF(INDIRECT(ADDRESS(($AN1870-1)*3+$AO1870+5,$AP1870+7))="",0,INDIRECT(ADDRESS(($AN1870-1)*3+$AO1870+5,$AP1870+7))),IF(INDIRECT(ADDRESS(($AN1870-1)*3+$AO1870+5,$AP1870+7))="",0,IF(COUNTIF(INDIRECT(ADDRESS(($AN1870-1)*36+($AO1870-1)*12+6,COLUMN())):INDIRECT(ADDRESS(($AN1870-1)*36+($AO1870-1)*12+$AP1870+4,COLUMN())),INDIRECT(ADDRESS(($AN1870-1)*3+$AO1870+5,$AP1870+7)))&gt;=1,0,INDIRECT(ADDRESS(($AN1870-1)*3+$AO1870+5,$AP1870+7)))))</f>
        <v>0</v>
      </c>
      <c r="AR1870" s="468">
        <f ca="1">COUNTIF(INDIRECT("H"&amp;(ROW()+12*(($AN1870-1)*3+$AO1870)-ROW())/12+5):INDIRECT("S"&amp;(ROW()+12*(($AN1870-1)*3+$AO1870)-ROW())/12+5),AQ1870)</f>
        <v>0</v>
      </c>
      <c r="AS1870" s="476">
        <f ca="1">IF($AP1870=1,IF(INDIRECT(ADDRESS(($AN1870-1)*3+$AO1870+5,$AP1870+20))="",0,INDIRECT(ADDRESS(($AN1870-1)*3+$AO1870+5,$AP1870+20))),IF(INDIRECT(ADDRESS(($AN1870-1)*3+$AO1870+5,$AP1870+20))="",0,IF(COUNTIF(INDIRECT(ADDRESS(($AN1870-1)*36+($AO1870-1)*12+6,COLUMN())):INDIRECT(ADDRESS(($AN1870-1)*36+($AO1870-1)*12+$AP1870+4,COLUMN())),INDIRECT(ADDRESS(($AN1870-1)*3+$AO1870+5,$AP1870+20)))&gt;=1,0,INDIRECT(ADDRESS(($AN1870-1)*3+$AO1870+5,$AP1870+20)))))</f>
        <v>0</v>
      </c>
      <c r="AT1870" s="468">
        <f ca="1">COUNTIF(INDIRECT("U"&amp;(ROW()+12*(($AN1870-1)*3+$AO1870)-ROW())/12+5):INDIRECT("AF"&amp;(ROW()+12*(($AN1870-1)*3+$AO1870)-ROW())/12+5),AS1870)</f>
        <v>0</v>
      </c>
      <c r="AU1870" s="468">
        <f ca="1">IF(AND(AQ1870+AS1870&gt;0,AR1870+AT1870&gt;0),COUNTIF(AU$6:AU1869,"&gt;0")+1,0)</f>
        <v>0</v>
      </c>
    </row>
    <row r="1871" spans="40:47" x14ac:dyDescent="0.15">
      <c r="AN1871" s="468">
        <v>52</v>
      </c>
      <c r="AO1871" s="468">
        <v>3</v>
      </c>
      <c r="AP1871" s="468">
        <v>6</v>
      </c>
      <c r="AQ1871" s="476">
        <f ca="1">IF($AP1871=1,IF(INDIRECT(ADDRESS(($AN1871-1)*3+$AO1871+5,$AP1871+7))="",0,INDIRECT(ADDRESS(($AN1871-1)*3+$AO1871+5,$AP1871+7))),IF(INDIRECT(ADDRESS(($AN1871-1)*3+$AO1871+5,$AP1871+7))="",0,IF(COUNTIF(INDIRECT(ADDRESS(($AN1871-1)*36+($AO1871-1)*12+6,COLUMN())):INDIRECT(ADDRESS(($AN1871-1)*36+($AO1871-1)*12+$AP1871+4,COLUMN())),INDIRECT(ADDRESS(($AN1871-1)*3+$AO1871+5,$AP1871+7)))&gt;=1,0,INDIRECT(ADDRESS(($AN1871-1)*3+$AO1871+5,$AP1871+7)))))</f>
        <v>0</v>
      </c>
      <c r="AR1871" s="468">
        <f ca="1">COUNTIF(INDIRECT("H"&amp;(ROW()+12*(($AN1871-1)*3+$AO1871)-ROW())/12+5):INDIRECT("S"&amp;(ROW()+12*(($AN1871-1)*3+$AO1871)-ROW())/12+5),AQ1871)</f>
        <v>0</v>
      </c>
      <c r="AS1871" s="476">
        <f ca="1">IF($AP1871=1,IF(INDIRECT(ADDRESS(($AN1871-1)*3+$AO1871+5,$AP1871+20))="",0,INDIRECT(ADDRESS(($AN1871-1)*3+$AO1871+5,$AP1871+20))),IF(INDIRECT(ADDRESS(($AN1871-1)*3+$AO1871+5,$AP1871+20))="",0,IF(COUNTIF(INDIRECT(ADDRESS(($AN1871-1)*36+($AO1871-1)*12+6,COLUMN())):INDIRECT(ADDRESS(($AN1871-1)*36+($AO1871-1)*12+$AP1871+4,COLUMN())),INDIRECT(ADDRESS(($AN1871-1)*3+$AO1871+5,$AP1871+20)))&gt;=1,0,INDIRECT(ADDRESS(($AN1871-1)*3+$AO1871+5,$AP1871+20)))))</f>
        <v>0</v>
      </c>
      <c r="AT1871" s="468">
        <f ca="1">COUNTIF(INDIRECT("U"&amp;(ROW()+12*(($AN1871-1)*3+$AO1871)-ROW())/12+5):INDIRECT("AF"&amp;(ROW()+12*(($AN1871-1)*3+$AO1871)-ROW())/12+5),AS1871)</f>
        <v>0</v>
      </c>
      <c r="AU1871" s="468">
        <f ca="1">IF(AND(AQ1871+AS1871&gt;0,AR1871+AT1871&gt;0),COUNTIF(AU$6:AU1870,"&gt;0")+1,0)</f>
        <v>0</v>
      </c>
    </row>
    <row r="1872" spans="40:47" x14ac:dyDescent="0.15">
      <c r="AN1872" s="468">
        <v>52</v>
      </c>
      <c r="AO1872" s="468">
        <v>3</v>
      </c>
      <c r="AP1872" s="468">
        <v>7</v>
      </c>
      <c r="AQ1872" s="476">
        <f ca="1">IF($AP1872=1,IF(INDIRECT(ADDRESS(($AN1872-1)*3+$AO1872+5,$AP1872+7))="",0,INDIRECT(ADDRESS(($AN1872-1)*3+$AO1872+5,$AP1872+7))),IF(INDIRECT(ADDRESS(($AN1872-1)*3+$AO1872+5,$AP1872+7))="",0,IF(COUNTIF(INDIRECT(ADDRESS(($AN1872-1)*36+($AO1872-1)*12+6,COLUMN())):INDIRECT(ADDRESS(($AN1872-1)*36+($AO1872-1)*12+$AP1872+4,COLUMN())),INDIRECT(ADDRESS(($AN1872-1)*3+$AO1872+5,$AP1872+7)))&gt;=1,0,INDIRECT(ADDRESS(($AN1872-1)*3+$AO1872+5,$AP1872+7)))))</f>
        <v>0</v>
      </c>
      <c r="AR1872" s="468">
        <f ca="1">COUNTIF(INDIRECT("H"&amp;(ROW()+12*(($AN1872-1)*3+$AO1872)-ROW())/12+5):INDIRECT("S"&amp;(ROW()+12*(($AN1872-1)*3+$AO1872)-ROW())/12+5),AQ1872)</f>
        <v>0</v>
      </c>
      <c r="AS1872" s="476">
        <f ca="1">IF($AP1872=1,IF(INDIRECT(ADDRESS(($AN1872-1)*3+$AO1872+5,$AP1872+20))="",0,INDIRECT(ADDRESS(($AN1872-1)*3+$AO1872+5,$AP1872+20))),IF(INDIRECT(ADDRESS(($AN1872-1)*3+$AO1872+5,$AP1872+20))="",0,IF(COUNTIF(INDIRECT(ADDRESS(($AN1872-1)*36+($AO1872-1)*12+6,COLUMN())):INDIRECT(ADDRESS(($AN1872-1)*36+($AO1872-1)*12+$AP1872+4,COLUMN())),INDIRECT(ADDRESS(($AN1872-1)*3+$AO1872+5,$AP1872+20)))&gt;=1,0,INDIRECT(ADDRESS(($AN1872-1)*3+$AO1872+5,$AP1872+20)))))</f>
        <v>0</v>
      </c>
      <c r="AT1872" s="468">
        <f ca="1">COUNTIF(INDIRECT("U"&amp;(ROW()+12*(($AN1872-1)*3+$AO1872)-ROW())/12+5):INDIRECT("AF"&amp;(ROW()+12*(($AN1872-1)*3+$AO1872)-ROW())/12+5),AS1872)</f>
        <v>0</v>
      </c>
      <c r="AU1872" s="468">
        <f ca="1">IF(AND(AQ1872+AS1872&gt;0,AR1872+AT1872&gt;0),COUNTIF(AU$6:AU1871,"&gt;0")+1,0)</f>
        <v>0</v>
      </c>
    </row>
    <row r="1873" spans="40:47" x14ac:dyDescent="0.15">
      <c r="AN1873" s="468">
        <v>52</v>
      </c>
      <c r="AO1873" s="468">
        <v>3</v>
      </c>
      <c r="AP1873" s="468">
        <v>8</v>
      </c>
      <c r="AQ1873" s="476">
        <f ca="1">IF($AP1873=1,IF(INDIRECT(ADDRESS(($AN1873-1)*3+$AO1873+5,$AP1873+7))="",0,INDIRECT(ADDRESS(($AN1873-1)*3+$AO1873+5,$AP1873+7))),IF(INDIRECT(ADDRESS(($AN1873-1)*3+$AO1873+5,$AP1873+7))="",0,IF(COUNTIF(INDIRECT(ADDRESS(($AN1873-1)*36+($AO1873-1)*12+6,COLUMN())):INDIRECT(ADDRESS(($AN1873-1)*36+($AO1873-1)*12+$AP1873+4,COLUMN())),INDIRECT(ADDRESS(($AN1873-1)*3+$AO1873+5,$AP1873+7)))&gt;=1,0,INDIRECT(ADDRESS(($AN1873-1)*3+$AO1873+5,$AP1873+7)))))</f>
        <v>0</v>
      </c>
      <c r="AR1873" s="468">
        <f ca="1">COUNTIF(INDIRECT("H"&amp;(ROW()+12*(($AN1873-1)*3+$AO1873)-ROW())/12+5):INDIRECT("S"&amp;(ROW()+12*(($AN1873-1)*3+$AO1873)-ROW())/12+5),AQ1873)</f>
        <v>0</v>
      </c>
      <c r="AS1873" s="476">
        <f ca="1">IF($AP1873=1,IF(INDIRECT(ADDRESS(($AN1873-1)*3+$AO1873+5,$AP1873+20))="",0,INDIRECT(ADDRESS(($AN1873-1)*3+$AO1873+5,$AP1873+20))),IF(INDIRECT(ADDRESS(($AN1873-1)*3+$AO1873+5,$AP1873+20))="",0,IF(COUNTIF(INDIRECT(ADDRESS(($AN1873-1)*36+($AO1873-1)*12+6,COLUMN())):INDIRECT(ADDRESS(($AN1873-1)*36+($AO1873-1)*12+$AP1873+4,COLUMN())),INDIRECT(ADDRESS(($AN1873-1)*3+$AO1873+5,$AP1873+20)))&gt;=1,0,INDIRECT(ADDRESS(($AN1873-1)*3+$AO1873+5,$AP1873+20)))))</f>
        <v>0</v>
      </c>
      <c r="AT1873" s="468">
        <f ca="1">COUNTIF(INDIRECT("U"&amp;(ROW()+12*(($AN1873-1)*3+$AO1873)-ROW())/12+5):INDIRECT("AF"&amp;(ROW()+12*(($AN1873-1)*3+$AO1873)-ROW())/12+5),AS1873)</f>
        <v>0</v>
      </c>
      <c r="AU1873" s="468">
        <f ca="1">IF(AND(AQ1873+AS1873&gt;0,AR1873+AT1873&gt;0),COUNTIF(AU$6:AU1872,"&gt;0")+1,0)</f>
        <v>0</v>
      </c>
    </row>
    <row r="1874" spans="40:47" x14ac:dyDescent="0.15">
      <c r="AN1874" s="468">
        <v>52</v>
      </c>
      <c r="AO1874" s="468">
        <v>3</v>
      </c>
      <c r="AP1874" s="468">
        <v>9</v>
      </c>
      <c r="AQ1874" s="476">
        <f ca="1">IF($AP1874=1,IF(INDIRECT(ADDRESS(($AN1874-1)*3+$AO1874+5,$AP1874+7))="",0,INDIRECT(ADDRESS(($AN1874-1)*3+$AO1874+5,$AP1874+7))),IF(INDIRECT(ADDRESS(($AN1874-1)*3+$AO1874+5,$AP1874+7))="",0,IF(COUNTIF(INDIRECT(ADDRESS(($AN1874-1)*36+($AO1874-1)*12+6,COLUMN())):INDIRECT(ADDRESS(($AN1874-1)*36+($AO1874-1)*12+$AP1874+4,COLUMN())),INDIRECT(ADDRESS(($AN1874-1)*3+$AO1874+5,$AP1874+7)))&gt;=1,0,INDIRECT(ADDRESS(($AN1874-1)*3+$AO1874+5,$AP1874+7)))))</f>
        <v>0</v>
      </c>
      <c r="AR1874" s="468">
        <f ca="1">COUNTIF(INDIRECT("H"&amp;(ROW()+12*(($AN1874-1)*3+$AO1874)-ROW())/12+5):INDIRECT("S"&amp;(ROW()+12*(($AN1874-1)*3+$AO1874)-ROW())/12+5),AQ1874)</f>
        <v>0</v>
      </c>
      <c r="AS1874" s="476">
        <f ca="1">IF($AP1874=1,IF(INDIRECT(ADDRESS(($AN1874-1)*3+$AO1874+5,$AP1874+20))="",0,INDIRECT(ADDRESS(($AN1874-1)*3+$AO1874+5,$AP1874+20))),IF(INDIRECT(ADDRESS(($AN1874-1)*3+$AO1874+5,$AP1874+20))="",0,IF(COUNTIF(INDIRECT(ADDRESS(($AN1874-1)*36+($AO1874-1)*12+6,COLUMN())):INDIRECT(ADDRESS(($AN1874-1)*36+($AO1874-1)*12+$AP1874+4,COLUMN())),INDIRECT(ADDRESS(($AN1874-1)*3+$AO1874+5,$AP1874+20)))&gt;=1,0,INDIRECT(ADDRESS(($AN1874-1)*3+$AO1874+5,$AP1874+20)))))</f>
        <v>0</v>
      </c>
      <c r="AT1874" s="468">
        <f ca="1">COUNTIF(INDIRECT("U"&amp;(ROW()+12*(($AN1874-1)*3+$AO1874)-ROW())/12+5):INDIRECT("AF"&amp;(ROW()+12*(($AN1874-1)*3+$AO1874)-ROW())/12+5),AS1874)</f>
        <v>0</v>
      </c>
      <c r="AU1874" s="468">
        <f ca="1">IF(AND(AQ1874+AS1874&gt;0,AR1874+AT1874&gt;0),COUNTIF(AU$6:AU1873,"&gt;0")+1,0)</f>
        <v>0</v>
      </c>
    </row>
    <row r="1875" spans="40:47" x14ac:dyDescent="0.15">
      <c r="AN1875" s="468">
        <v>52</v>
      </c>
      <c r="AO1875" s="468">
        <v>3</v>
      </c>
      <c r="AP1875" s="468">
        <v>10</v>
      </c>
      <c r="AQ1875" s="476">
        <f ca="1">IF($AP1875=1,IF(INDIRECT(ADDRESS(($AN1875-1)*3+$AO1875+5,$AP1875+7))="",0,INDIRECT(ADDRESS(($AN1875-1)*3+$AO1875+5,$AP1875+7))),IF(INDIRECT(ADDRESS(($AN1875-1)*3+$AO1875+5,$AP1875+7))="",0,IF(COUNTIF(INDIRECT(ADDRESS(($AN1875-1)*36+($AO1875-1)*12+6,COLUMN())):INDIRECT(ADDRESS(($AN1875-1)*36+($AO1875-1)*12+$AP1875+4,COLUMN())),INDIRECT(ADDRESS(($AN1875-1)*3+$AO1875+5,$AP1875+7)))&gt;=1,0,INDIRECT(ADDRESS(($AN1875-1)*3+$AO1875+5,$AP1875+7)))))</f>
        <v>0</v>
      </c>
      <c r="AR1875" s="468">
        <f ca="1">COUNTIF(INDIRECT("H"&amp;(ROW()+12*(($AN1875-1)*3+$AO1875)-ROW())/12+5):INDIRECT("S"&amp;(ROW()+12*(($AN1875-1)*3+$AO1875)-ROW())/12+5),AQ1875)</f>
        <v>0</v>
      </c>
      <c r="AS1875" s="476">
        <f ca="1">IF($AP1875=1,IF(INDIRECT(ADDRESS(($AN1875-1)*3+$AO1875+5,$AP1875+20))="",0,INDIRECT(ADDRESS(($AN1875-1)*3+$AO1875+5,$AP1875+20))),IF(INDIRECT(ADDRESS(($AN1875-1)*3+$AO1875+5,$AP1875+20))="",0,IF(COUNTIF(INDIRECT(ADDRESS(($AN1875-1)*36+($AO1875-1)*12+6,COLUMN())):INDIRECT(ADDRESS(($AN1875-1)*36+($AO1875-1)*12+$AP1875+4,COLUMN())),INDIRECT(ADDRESS(($AN1875-1)*3+$AO1875+5,$AP1875+20)))&gt;=1,0,INDIRECT(ADDRESS(($AN1875-1)*3+$AO1875+5,$AP1875+20)))))</f>
        <v>0</v>
      </c>
      <c r="AT1875" s="468">
        <f ca="1">COUNTIF(INDIRECT("U"&amp;(ROW()+12*(($AN1875-1)*3+$AO1875)-ROW())/12+5):INDIRECT("AF"&amp;(ROW()+12*(($AN1875-1)*3+$AO1875)-ROW())/12+5),AS1875)</f>
        <v>0</v>
      </c>
      <c r="AU1875" s="468">
        <f ca="1">IF(AND(AQ1875+AS1875&gt;0,AR1875+AT1875&gt;0),COUNTIF(AU$6:AU1874,"&gt;0")+1,0)</f>
        <v>0</v>
      </c>
    </row>
    <row r="1876" spans="40:47" x14ac:dyDescent="0.15">
      <c r="AN1876" s="468">
        <v>52</v>
      </c>
      <c r="AO1876" s="468">
        <v>3</v>
      </c>
      <c r="AP1876" s="468">
        <v>11</v>
      </c>
      <c r="AQ1876" s="476">
        <f ca="1">IF($AP1876=1,IF(INDIRECT(ADDRESS(($AN1876-1)*3+$AO1876+5,$AP1876+7))="",0,INDIRECT(ADDRESS(($AN1876-1)*3+$AO1876+5,$AP1876+7))),IF(INDIRECT(ADDRESS(($AN1876-1)*3+$AO1876+5,$AP1876+7))="",0,IF(COUNTIF(INDIRECT(ADDRESS(($AN1876-1)*36+($AO1876-1)*12+6,COLUMN())):INDIRECT(ADDRESS(($AN1876-1)*36+($AO1876-1)*12+$AP1876+4,COLUMN())),INDIRECT(ADDRESS(($AN1876-1)*3+$AO1876+5,$AP1876+7)))&gt;=1,0,INDIRECT(ADDRESS(($AN1876-1)*3+$AO1876+5,$AP1876+7)))))</f>
        <v>0</v>
      </c>
      <c r="AR1876" s="468">
        <f ca="1">COUNTIF(INDIRECT("H"&amp;(ROW()+12*(($AN1876-1)*3+$AO1876)-ROW())/12+5):INDIRECT("S"&amp;(ROW()+12*(($AN1876-1)*3+$AO1876)-ROW())/12+5),AQ1876)</f>
        <v>0</v>
      </c>
      <c r="AS1876" s="476">
        <f ca="1">IF($AP1876=1,IF(INDIRECT(ADDRESS(($AN1876-1)*3+$AO1876+5,$AP1876+20))="",0,INDIRECT(ADDRESS(($AN1876-1)*3+$AO1876+5,$AP1876+20))),IF(INDIRECT(ADDRESS(($AN1876-1)*3+$AO1876+5,$AP1876+20))="",0,IF(COUNTIF(INDIRECT(ADDRESS(($AN1876-1)*36+($AO1876-1)*12+6,COLUMN())):INDIRECT(ADDRESS(($AN1876-1)*36+($AO1876-1)*12+$AP1876+4,COLUMN())),INDIRECT(ADDRESS(($AN1876-1)*3+$AO1876+5,$AP1876+20)))&gt;=1,0,INDIRECT(ADDRESS(($AN1876-1)*3+$AO1876+5,$AP1876+20)))))</f>
        <v>0</v>
      </c>
      <c r="AT1876" s="468">
        <f ca="1">COUNTIF(INDIRECT("U"&amp;(ROW()+12*(($AN1876-1)*3+$AO1876)-ROW())/12+5):INDIRECT("AF"&amp;(ROW()+12*(($AN1876-1)*3+$AO1876)-ROW())/12+5),AS1876)</f>
        <v>0</v>
      </c>
      <c r="AU1876" s="468">
        <f ca="1">IF(AND(AQ1876+AS1876&gt;0,AR1876+AT1876&gt;0),COUNTIF(AU$6:AU1875,"&gt;0")+1,0)</f>
        <v>0</v>
      </c>
    </row>
    <row r="1877" spans="40:47" x14ac:dyDescent="0.15">
      <c r="AN1877" s="468">
        <v>52</v>
      </c>
      <c r="AO1877" s="468">
        <v>3</v>
      </c>
      <c r="AP1877" s="468">
        <v>12</v>
      </c>
      <c r="AQ1877" s="476">
        <f ca="1">IF($AP1877=1,IF(INDIRECT(ADDRESS(($AN1877-1)*3+$AO1877+5,$AP1877+7))="",0,INDIRECT(ADDRESS(($AN1877-1)*3+$AO1877+5,$AP1877+7))),IF(INDIRECT(ADDRESS(($AN1877-1)*3+$AO1877+5,$AP1877+7))="",0,IF(COUNTIF(INDIRECT(ADDRESS(($AN1877-1)*36+($AO1877-1)*12+6,COLUMN())):INDIRECT(ADDRESS(($AN1877-1)*36+($AO1877-1)*12+$AP1877+4,COLUMN())),INDIRECT(ADDRESS(($AN1877-1)*3+$AO1877+5,$AP1877+7)))&gt;=1,0,INDIRECT(ADDRESS(($AN1877-1)*3+$AO1877+5,$AP1877+7)))))</f>
        <v>0</v>
      </c>
      <c r="AR1877" s="468">
        <f ca="1">COUNTIF(INDIRECT("H"&amp;(ROW()+12*(($AN1877-1)*3+$AO1877)-ROW())/12+5):INDIRECT("S"&amp;(ROW()+12*(($AN1877-1)*3+$AO1877)-ROW())/12+5),AQ1877)</f>
        <v>0</v>
      </c>
      <c r="AS1877" s="476">
        <f ca="1">IF($AP1877=1,IF(INDIRECT(ADDRESS(($AN1877-1)*3+$AO1877+5,$AP1877+20))="",0,INDIRECT(ADDRESS(($AN1877-1)*3+$AO1877+5,$AP1877+20))),IF(INDIRECT(ADDRESS(($AN1877-1)*3+$AO1877+5,$AP1877+20))="",0,IF(COUNTIF(INDIRECT(ADDRESS(($AN1877-1)*36+($AO1877-1)*12+6,COLUMN())):INDIRECT(ADDRESS(($AN1877-1)*36+($AO1877-1)*12+$AP1877+4,COLUMN())),INDIRECT(ADDRESS(($AN1877-1)*3+$AO1877+5,$AP1877+20)))&gt;=1,0,INDIRECT(ADDRESS(($AN1877-1)*3+$AO1877+5,$AP1877+20)))))</f>
        <v>0</v>
      </c>
      <c r="AT1877" s="468">
        <f ca="1">COUNTIF(INDIRECT("U"&amp;(ROW()+12*(($AN1877-1)*3+$AO1877)-ROW())/12+5):INDIRECT("AF"&amp;(ROW()+12*(($AN1877-1)*3+$AO1877)-ROW())/12+5),AS1877)</f>
        <v>0</v>
      </c>
      <c r="AU1877" s="468">
        <f ca="1">IF(AND(AQ1877+AS1877&gt;0,AR1877+AT1877&gt;0),COUNTIF(AU$6:AU1876,"&gt;0")+1,0)</f>
        <v>0</v>
      </c>
    </row>
    <row r="1878" spans="40:47" x14ac:dyDescent="0.15">
      <c r="AN1878" s="468">
        <v>53</v>
      </c>
      <c r="AO1878" s="468">
        <v>1</v>
      </c>
      <c r="AP1878" s="468">
        <v>1</v>
      </c>
      <c r="AQ1878" s="476">
        <f ca="1">IF($AP1878=1,IF(INDIRECT(ADDRESS(($AN1878-1)*3+$AO1878+5,$AP1878+7))="",0,INDIRECT(ADDRESS(($AN1878-1)*3+$AO1878+5,$AP1878+7))),IF(INDIRECT(ADDRESS(($AN1878-1)*3+$AO1878+5,$AP1878+7))="",0,IF(COUNTIF(INDIRECT(ADDRESS(($AN1878-1)*36+($AO1878-1)*12+6,COLUMN())):INDIRECT(ADDRESS(($AN1878-1)*36+($AO1878-1)*12+$AP1878+4,COLUMN())),INDIRECT(ADDRESS(($AN1878-1)*3+$AO1878+5,$AP1878+7)))&gt;=1,0,INDIRECT(ADDRESS(($AN1878-1)*3+$AO1878+5,$AP1878+7)))))</f>
        <v>0</v>
      </c>
      <c r="AR1878" s="468">
        <f ca="1">COUNTIF(INDIRECT("H"&amp;(ROW()+12*(($AN1878-1)*3+$AO1878)-ROW())/12+5):INDIRECT("S"&amp;(ROW()+12*(($AN1878-1)*3+$AO1878)-ROW())/12+5),AQ1878)</f>
        <v>0</v>
      </c>
      <c r="AS1878" s="476">
        <f ca="1">IF($AP1878=1,IF(INDIRECT(ADDRESS(($AN1878-1)*3+$AO1878+5,$AP1878+20))="",0,INDIRECT(ADDRESS(($AN1878-1)*3+$AO1878+5,$AP1878+20))),IF(INDIRECT(ADDRESS(($AN1878-1)*3+$AO1878+5,$AP1878+20))="",0,IF(COUNTIF(INDIRECT(ADDRESS(($AN1878-1)*36+($AO1878-1)*12+6,COLUMN())):INDIRECT(ADDRESS(($AN1878-1)*36+($AO1878-1)*12+$AP1878+4,COLUMN())),INDIRECT(ADDRESS(($AN1878-1)*3+$AO1878+5,$AP1878+20)))&gt;=1,0,INDIRECT(ADDRESS(($AN1878-1)*3+$AO1878+5,$AP1878+20)))))</f>
        <v>0</v>
      </c>
      <c r="AT1878" s="468">
        <f ca="1">COUNTIF(INDIRECT("U"&amp;(ROW()+12*(($AN1878-1)*3+$AO1878)-ROW())/12+5):INDIRECT("AF"&amp;(ROW()+12*(($AN1878-1)*3+$AO1878)-ROW())/12+5),AS1878)</f>
        <v>0</v>
      </c>
      <c r="AU1878" s="468">
        <f ca="1">IF(AND(AQ1878+AS1878&gt;0,AR1878+AT1878&gt;0),COUNTIF(AU$6:AU1877,"&gt;0")+1,0)</f>
        <v>0</v>
      </c>
    </row>
    <row r="1879" spans="40:47" x14ac:dyDescent="0.15">
      <c r="AN1879" s="468">
        <v>53</v>
      </c>
      <c r="AO1879" s="468">
        <v>1</v>
      </c>
      <c r="AP1879" s="468">
        <v>2</v>
      </c>
      <c r="AQ1879" s="476">
        <f ca="1">IF($AP1879=1,IF(INDIRECT(ADDRESS(($AN1879-1)*3+$AO1879+5,$AP1879+7))="",0,INDIRECT(ADDRESS(($AN1879-1)*3+$AO1879+5,$AP1879+7))),IF(INDIRECT(ADDRESS(($AN1879-1)*3+$AO1879+5,$AP1879+7))="",0,IF(COUNTIF(INDIRECT(ADDRESS(($AN1879-1)*36+($AO1879-1)*12+6,COLUMN())):INDIRECT(ADDRESS(($AN1879-1)*36+($AO1879-1)*12+$AP1879+4,COLUMN())),INDIRECT(ADDRESS(($AN1879-1)*3+$AO1879+5,$AP1879+7)))&gt;=1,0,INDIRECT(ADDRESS(($AN1879-1)*3+$AO1879+5,$AP1879+7)))))</f>
        <v>0</v>
      </c>
      <c r="AR1879" s="468">
        <f ca="1">COUNTIF(INDIRECT("H"&amp;(ROW()+12*(($AN1879-1)*3+$AO1879)-ROW())/12+5):INDIRECT("S"&amp;(ROW()+12*(($AN1879-1)*3+$AO1879)-ROW())/12+5),AQ1879)</f>
        <v>0</v>
      </c>
      <c r="AS1879" s="476">
        <f ca="1">IF($AP1879=1,IF(INDIRECT(ADDRESS(($AN1879-1)*3+$AO1879+5,$AP1879+20))="",0,INDIRECT(ADDRESS(($AN1879-1)*3+$AO1879+5,$AP1879+20))),IF(INDIRECT(ADDRESS(($AN1879-1)*3+$AO1879+5,$AP1879+20))="",0,IF(COUNTIF(INDIRECT(ADDRESS(($AN1879-1)*36+($AO1879-1)*12+6,COLUMN())):INDIRECT(ADDRESS(($AN1879-1)*36+($AO1879-1)*12+$AP1879+4,COLUMN())),INDIRECT(ADDRESS(($AN1879-1)*3+$AO1879+5,$AP1879+20)))&gt;=1,0,INDIRECT(ADDRESS(($AN1879-1)*3+$AO1879+5,$AP1879+20)))))</f>
        <v>0</v>
      </c>
      <c r="AT1879" s="468">
        <f ca="1">COUNTIF(INDIRECT("U"&amp;(ROW()+12*(($AN1879-1)*3+$AO1879)-ROW())/12+5):INDIRECT("AF"&amp;(ROW()+12*(($AN1879-1)*3+$AO1879)-ROW())/12+5),AS1879)</f>
        <v>0</v>
      </c>
      <c r="AU1879" s="468">
        <f ca="1">IF(AND(AQ1879+AS1879&gt;0,AR1879+AT1879&gt;0),COUNTIF(AU$6:AU1878,"&gt;0")+1,0)</f>
        <v>0</v>
      </c>
    </row>
    <row r="1880" spans="40:47" x14ac:dyDescent="0.15">
      <c r="AN1880" s="468">
        <v>53</v>
      </c>
      <c r="AO1880" s="468">
        <v>1</v>
      </c>
      <c r="AP1880" s="468">
        <v>3</v>
      </c>
      <c r="AQ1880" s="476">
        <f ca="1">IF($AP1880=1,IF(INDIRECT(ADDRESS(($AN1880-1)*3+$AO1880+5,$AP1880+7))="",0,INDIRECT(ADDRESS(($AN1880-1)*3+$AO1880+5,$AP1880+7))),IF(INDIRECT(ADDRESS(($AN1880-1)*3+$AO1880+5,$AP1880+7))="",0,IF(COUNTIF(INDIRECT(ADDRESS(($AN1880-1)*36+($AO1880-1)*12+6,COLUMN())):INDIRECT(ADDRESS(($AN1880-1)*36+($AO1880-1)*12+$AP1880+4,COLUMN())),INDIRECT(ADDRESS(($AN1880-1)*3+$AO1880+5,$AP1880+7)))&gt;=1,0,INDIRECT(ADDRESS(($AN1880-1)*3+$AO1880+5,$AP1880+7)))))</f>
        <v>0</v>
      </c>
      <c r="AR1880" s="468">
        <f ca="1">COUNTIF(INDIRECT("H"&amp;(ROW()+12*(($AN1880-1)*3+$AO1880)-ROW())/12+5):INDIRECT("S"&amp;(ROW()+12*(($AN1880-1)*3+$AO1880)-ROW())/12+5),AQ1880)</f>
        <v>0</v>
      </c>
      <c r="AS1880" s="476">
        <f ca="1">IF($AP1880=1,IF(INDIRECT(ADDRESS(($AN1880-1)*3+$AO1880+5,$AP1880+20))="",0,INDIRECT(ADDRESS(($AN1880-1)*3+$AO1880+5,$AP1880+20))),IF(INDIRECT(ADDRESS(($AN1880-1)*3+$AO1880+5,$AP1880+20))="",0,IF(COUNTIF(INDIRECT(ADDRESS(($AN1880-1)*36+($AO1880-1)*12+6,COLUMN())):INDIRECT(ADDRESS(($AN1880-1)*36+($AO1880-1)*12+$AP1880+4,COLUMN())),INDIRECT(ADDRESS(($AN1880-1)*3+$AO1880+5,$AP1880+20)))&gt;=1,0,INDIRECT(ADDRESS(($AN1880-1)*3+$AO1880+5,$AP1880+20)))))</f>
        <v>0</v>
      </c>
      <c r="AT1880" s="468">
        <f ca="1">COUNTIF(INDIRECT("U"&amp;(ROW()+12*(($AN1880-1)*3+$AO1880)-ROW())/12+5):INDIRECT("AF"&amp;(ROW()+12*(($AN1880-1)*3+$AO1880)-ROW())/12+5),AS1880)</f>
        <v>0</v>
      </c>
      <c r="AU1880" s="468">
        <f ca="1">IF(AND(AQ1880+AS1880&gt;0,AR1880+AT1880&gt;0),COUNTIF(AU$6:AU1879,"&gt;0")+1,0)</f>
        <v>0</v>
      </c>
    </row>
    <row r="1881" spans="40:47" x14ac:dyDescent="0.15">
      <c r="AN1881" s="468">
        <v>53</v>
      </c>
      <c r="AO1881" s="468">
        <v>1</v>
      </c>
      <c r="AP1881" s="468">
        <v>4</v>
      </c>
      <c r="AQ1881" s="476">
        <f ca="1">IF($AP1881=1,IF(INDIRECT(ADDRESS(($AN1881-1)*3+$AO1881+5,$AP1881+7))="",0,INDIRECT(ADDRESS(($AN1881-1)*3+$AO1881+5,$AP1881+7))),IF(INDIRECT(ADDRESS(($AN1881-1)*3+$AO1881+5,$AP1881+7))="",0,IF(COUNTIF(INDIRECT(ADDRESS(($AN1881-1)*36+($AO1881-1)*12+6,COLUMN())):INDIRECT(ADDRESS(($AN1881-1)*36+($AO1881-1)*12+$AP1881+4,COLUMN())),INDIRECT(ADDRESS(($AN1881-1)*3+$AO1881+5,$AP1881+7)))&gt;=1,0,INDIRECT(ADDRESS(($AN1881-1)*3+$AO1881+5,$AP1881+7)))))</f>
        <v>0</v>
      </c>
      <c r="AR1881" s="468">
        <f ca="1">COUNTIF(INDIRECT("H"&amp;(ROW()+12*(($AN1881-1)*3+$AO1881)-ROW())/12+5):INDIRECT("S"&amp;(ROW()+12*(($AN1881-1)*3+$AO1881)-ROW())/12+5),AQ1881)</f>
        <v>0</v>
      </c>
      <c r="AS1881" s="476">
        <f ca="1">IF($AP1881=1,IF(INDIRECT(ADDRESS(($AN1881-1)*3+$AO1881+5,$AP1881+20))="",0,INDIRECT(ADDRESS(($AN1881-1)*3+$AO1881+5,$AP1881+20))),IF(INDIRECT(ADDRESS(($AN1881-1)*3+$AO1881+5,$AP1881+20))="",0,IF(COUNTIF(INDIRECT(ADDRESS(($AN1881-1)*36+($AO1881-1)*12+6,COLUMN())):INDIRECT(ADDRESS(($AN1881-1)*36+($AO1881-1)*12+$AP1881+4,COLUMN())),INDIRECT(ADDRESS(($AN1881-1)*3+$AO1881+5,$AP1881+20)))&gt;=1,0,INDIRECT(ADDRESS(($AN1881-1)*3+$AO1881+5,$AP1881+20)))))</f>
        <v>0</v>
      </c>
      <c r="AT1881" s="468">
        <f ca="1">COUNTIF(INDIRECT("U"&amp;(ROW()+12*(($AN1881-1)*3+$AO1881)-ROW())/12+5):INDIRECT("AF"&amp;(ROW()+12*(($AN1881-1)*3+$AO1881)-ROW())/12+5),AS1881)</f>
        <v>0</v>
      </c>
      <c r="AU1881" s="468">
        <f ca="1">IF(AND(AQ1881+AS1881&gt;0,AR1881+AT1881&gt;0),COUNTIF(AU$6:AU1880,"&gt;0")+1,0)</f>
        <v>0</v>
      </c>
    </row>
    <row r="1882" spans="40:47" x14ac:dyDescent="0.15">
      <c r="AN1882" s="468">
        <v>53</v>
      </c>
      <c r="AO1882" s="468">
        <v>1</v>
      </c>
      <c r="AP1882" s="468">
        <v>5</v>
      </c>
      <c r="AQ1882" s="476">
        <f ca="1">IF($AP1882=1,IF(INDIRECT(ADDRESS(($AN1882-1)*3+$AO1882+5,$AP1882+7))="",0,INDIRECT(ADDRESS(($AN1882-1)*3+$AO1882+5,$AP1882+7))),IF(INDIRECT(ADDRESS(($AN1882-1)*3+$AO1882+5,$AP1882+7))="",0,IF(COUNTIF(INDIRECT(ADDRESS(($AN1882-1)*36+($AO1882-1)*12+6,COLUMN())):INDIRECT(ADDRESS(($AN1882-1)*36+($AO1882-1)*12+$AP1882+4,COLUMN())),INDIRECT(ADDRESS(($AN1882-1)*3+$AO1882+5,$AP1882+7)))&gt;=1,0,INDIRECT(ADDRESS(($AN1882-1)*3+$AO1882+5,$AP1882+7)))))</f>
        <v>0</v>
      </c>
      <c r="AR1882" s="468">
        <f ca="1">COUNTIF(INDIRECT("H"&amp;(ROW()+12*(($AN1882-1)*3+$AO1882)-ROW())/12+5):INDIRECT("S"&amp;(ROW()+12*(($AN1882-1)*3+$AO1882)-ROW())/12+5),AQ1882)</f>
        <v>0</v>
      </c>
      <c r="AS1882" s="476">
        <f ca="1">IF($AP1882=1,IF(INDIRECT(ADDRESS(($AN1882-1)*3+$AO1882+5,$AP1882+20))="",0,INDIRECT(ADDRESS(($AN1882-1)*3+$AO1882+5,$AP1882+20))),IF(INDIRECT(ADDRESS(($AN1882-1)*3+$AO1882+5,$AP1882+20))="",0,IF(COUNTIF(INDIRECT(ADDRESS(($AN1882-1)*36+($AO1882-1)*12+6,COLUMN())):INDIRECT(ADDRESS(($AN1882-1)*36+($AO1882-1)*12+$AP1882+4,COLUMN())),INDIRECT(ADDRESS(($AN1882-1)*3+$AO1882+5,$AP1882+20)))&gt;=1,0,INDIRECT(ADDRESS(($AN1882-1)*3+$AO1882+5,$AP1882+20)))))</f>
        <v>0</v>
      </c>
      <c r="AT1882" s="468">
        <f ca="1">COUNTIF(INDIRECT("U"&amp;(ROW()+12*(($AN1882-1)*3+$AO1882)-ROW())/12+5):INDIRECT("AF"&amp;(ROW()+12*(($AN1882-1)*3+$AO1882)-ROW())/12+5),AS1882)</f>
        <v>0</v>
      </c>
      <c r="AU1882" s="468">
        <f ca="1">IF(AND(AQ1882+AS1882&gt;0,AR1882+AT1882&gt;0),COUNTIF(AU$6:AU1881,"&gt;0")+1,0)</f>
        <v>0</v>
      </c>
    </row>
    <row r="1883" spans="40:47" x14ac:dyDescent="0.15">
      <c r="AN1883" s="468">
        <v>53</v>
      </c>
      <c r="AO1883" s="468">
        <v>1</v>
      </c>
      <c r="AP1883" s="468">
        <v>6</v>
      </c>
      <c r="AQ1883" s="476">
        <f ca="1">IF($AP1883=1,IF(INDIRECT(ADDRESS(($AN1883-1)*3+$AO1883+5,$AP1883+7))="",0,INDIRECT(ADDRESS(($AN1883-1)*3+$AO1883+5,$AP1883+7))),IF(INDIRECT(ADDRESS(($AN1883-1)*3+$AO1883+5,$AP1883+7))="",0,IF(COUNTIF(INDIRECT(ADDRESS(($AN1883-1)*36+($AO1883-1)*12+6,COLUMN())):INDIRECT(ADDRESS(($AN1883-1)*36+($AO1883-1)*12+$AP1883+4,COLUMN())),INDIRECT(ADDRESS(($AN1883-1)*3+$AO1883+5,$AP1883+7)))&gt;=1,0,INDIRECT(ADDRESS(($AN1883-1)*3+$AO1883+5,$AP1883+7)))))</f>
        <v>0</v>
      </c>
      <c r="AR1883" s="468">
        <f ca="1">COUNTIF(INDIRECT("H"&amp;(ROW()+12*(($AN1883-1)*3+$AO1883)-ROW())/12+5):INDIRECT("S"&amp;(ROW()+12*(($AN1883-1)*3+$AO1883)-ROW())/12+5),AQ1883)</f>
        <v>0</v>
      </c>
      <c r="AS1883" s="476">
        <f ca="1">IF($AP1883=1,IF(INDIRECT(ADDRESS(($AN1883-1)*3+$AO1883+5,$AP1883+20))="",0,INDIRECT(ADDRESS(($AN1883-1)*3+$AO1883+5,$AP1883+20))),IF(INDIRECT(ADDRESS(($AN1883-1)*3+$AO1883+5,$AP1883+20))="",0,IF(COUNTIF(INDIRECT(ADDRESS(($AN1883-1)*36+($AO1883-1)*12+6,COLUMN())):INDIRECT(ADDRESS(($AN1883-1)*36+($AO1883-1)*12+$AP1883+4,COLUMN())),INDIRECT(ADDRESS(($AN1883-1)*3+$AO1883+5,$AP1883+20)))&gt;=1,0,INDIRECT(ADDRESS(($AN1883-1)*3+$AO1883+5,$AP1883+20)))))</f>
        <v>0</v>
      </c>
      <c r="AT1883" s="468">
        <f ca="1">COUNTIF(INDIRECT("U"&amp;(ROW()+12*(($AN1883-1)*3+$AO1883)-ROW())/12+5):INDIRECT("AF"&amp;(ROW()+12*(($AN1883-1)*3+$AO1883)-ROW())/12+5),AS1883)</f>
        <v>0</v>
      </c>
      <c r="AU1883" s="468">
        <f ca="1">IF(AND(AQ1883+AS1883&gt;0,AR1883+AT1883&gt;0),COUNTIF(AU$6:AU1882,"&gt;0")+1,0)</f>
        <v>0</v>
      </c>
    </row>
    <row r="1884" spans="40:47" x14ac:dyDescent="0.15">
      <c r="AN1884" s="468">
        <v>53</v>
      </c>
      <c r="AO1884" s="468">
        <v>1</v>
      </c>
      <c r="AP1884" s="468">
        <v>7</v>
      </c>
      <c r="AQ1884" s="476">
        <f ca="1">IF($AP1884=1,IF(INDIRECT(ADDRESS(($AN1884-1)*3+$AO1884+5,$AP1884+7))="",0,INDIRECT(ADDRESS(($AN1884-1)*3+$AO1884+5,$AP1884+7))),IF(INDIRECT(ADDRESS(($AN1884-1)*3+$AO1884+5,$AP1884+7))="",0,IF(COUNTIF(INDIRECT(ADDRESS(($AN1884-1)*36+($AO1884-1)*12+6,COLUMN())):INDIRECT(ADDRESS(($AN1884-1)*36+($AO1884-1)*12+$AP1884+4,COLUMN())),INDIRECT(ADDRESS(($AN1884-1)*3+$AO1884+5,$AP1884+7)))&gt;=1,0,INDIRECT(ADDRESS(($AN1884-1)*3+$AO1884+5,$AP1884+7)))))</f>
        <v>0</v>
      </c>
      <c r="AR1884" s="468">
        <f ca="1">COUNTIF(INDIRECT("H"&amp;(ROW()+12*(($AN1884-1)*3+$AO1884)-ROW())/12+5):INDIRECT("S"&amp;(ROW()+12*(($AN1884-1)*3+$AO1884)-ROW())/12+5),AQ1884)</f>
        <v>0</v>
      </c>
      <c r="AS1884" s="476">
        <f ca="1">IF($AP1884=1,IF(INDIRECT(ADDRESS(($AN1884-1)*3+$AO1884+5,$AP1884+20))="",0,INDIRECT(ADDRESS(($AN1884-1)*3+$AO1884+5,$AP1884+20))),IF(INDIRECT(ADDRESS(($AN1884-1)*3+$AO1884+5,$AP1884+20))="",0,IF(COUNTIF(INDIRECT(ADDRESS(($AN1884-1)*36+($AO1884-1)*12+6,COLUMN())):INDIRECT(ADDRESS(($AN1884-1)*36+($AO1884-1)*12+$AP1884+4,COLUMN())),INDIRECT(ADDRESS(($AN1884-1)*3+$AO1884+5,$AP1884+20)))&gt;=1,0,INDIRECT(ADDRESS(($AN1884-1)*3+$AO1884+5,$AP1884+20)))))</f>
        <v>0</v>
      </c>
      <c r="AT1884" s="468">
        <f ca="1">COUNTIF(INDIRECT("U"&amp;(ROW()+12*(($AN1884-1)*3+$AO1884)-ROW())/12+5):INDIRECT("AF"&amp;(ROW()+12*(($AN1884-1)*3+$AO1884)-ROW())/12+5),AS1884)</f>
        <v>0</v>
      </c>
      <c r="AU1884" s="468">
        <f ca="1">IF(AND(AQ1884+AS1884&gt;0,AR1884+AT1884&gt;0),COUNTIF(AU$6:AU1883,"&gt;0")+1,0)</f>
        <v>0</v>
      </c>
    </row>
    <row r="1885" spans="40:47" x14ac:dyDescent="0.15">
      <c r="AN1885" s="468">
        <v>53</v>
      </c>
      <c r="AO1885" s="468">
        <v>1</v>
      </c>
      <c r="AP1885" s="468">
        <v>8</v>
      </c>
      <c r="AQ1885" s="476">
        <f ca="1">IF($AP1885=1,IF(INDIRECT(ADDRESS(($AN1885-1)*3+$AO1885+5,$AP1885+7))="",0,INDIRECT(ADDRESS(($AN1885-1)*3+$AO1885+5,$AP1885+7))),IF(INDIRECT(ADDRESS(($AN1885-1)*3+$AO1885+5,$AP1885+7))="",0,IF(COUNTIF(INDIRECT(ADDRESS(($AN1885-1)*36+($AO1885-1)*12+6,COLUMN())):INDIRECT(ADDRESS(($AN1885-1)*36+($AO1885-1)*12+$AP1885+4,COLUMN())),INDIRECT(ADDRESS(($AN1885-1)*3+$AO1885+5,$AP1885+7)))&gt;=1,0,INDIRECT(ADDRESS(($AN1885-1)*3+$AO1885+5,$AP1885+7)))))</f>
        <v>0</v>
      </c>
      <c r="AR1885" s="468">
        <f ca="1">COUNTIF(INDIRECT("H"&amp;(ROW()+12*(($AN1885-1)*3+$AO1885)-ROW())/12+5):INDIRECT("S"&amp;(ROW()+12*(($AN1885-1)*3+$AO1885)-ROW())/12+5),AQ1885)</f>
        <v>0</v>
      </c>
      <c r="AS1885" s="476">
        <f ca="1">IF($AP1885=1,IF(INDIRECT(ADDRESS(($AN1885-1)*3+$AO1885+5,$AP1885+20))="",0,INDIRECT(ADDRESS(($AN1885-1)*3+$AO1885+5,$AP1885+20))),IF(INDIRECT(ADDRESS(($AN1885-1)*3+$AO1885+5,$AP1885+20))="",0,IF(COUNTIF(INDIRECT(ADDRESS(($AN1885-1)*36+($AO1885-1)*12+6,COLUMN())):INDIRECT(ADDRESS(($AN1885-1)*36+($AO1885-1)*12+$AP1885+4,COLUMN())),INDIRECT(ADDRESS(($AN1885-1)*3+$AO1885+5,$AP1885+20)))&gt;=1,0,INDIRECT(ADDRESS(($AN1885-1)*3+$AO1885+5,$AP1885+20)))))</f>
        <v>0</v>
      </c>
      <c r="AT1885" s="468">
        <f ca="1">COUNTIF(INDIRECT("U"&amp;(ROW()+12*(($AN1885-1)*3+$AO1885)-ROW())/12+5):INDIRECT("AF"&amp;(ROW()+12*(($AN1885-1)*3+$AO1885)-ROW())/12+5),AS1885)</f>
        <v>0</v>
      </c>
      <c r="AU1885" s="468">
        <f ca="1">IF(AND(AQ1885+AS1885&gt;0,AR1885+AT1885&gt;0),COUNTIF(AU$6:AU1884,"&gt;0")+1,0)</f>
        <v>0</v>
      </c>
    </row>
    <row r="1886" spans="40:47" x14ac:dyDescent="0.15">
      <c r="AN1886" s="468">
        <v>53</v>
      </c>
      <c r="AO1886" s="468">
        <v>1</v>
      </c>
      <c r="AP1886" s="468">
        <v>9</v>
      </c>
      <c r="AQ1886" s="476">
        <f ca="1">IF($AP1886=1,IF(INDIRECT(ADDRESS(($AN1886-1)*3+$AO1886+5,$AP1886+7))="",0,INDIRECT(ADDRESS(($AN1886-1)*3+$AO1886+5,$AP1886+7))),IF(INDIRECT(ADDRESS(($AN1886-1)*3+$AO1886+5,$AP1886+7))="",0,IF(COUNTIF(INDIRECT(ADDRESS(($AN1886-1)*36+($AO1886-1)*12+6,COLUMN())):INDIRECT(ADDRESS(($AN1886-1)*36+($AO1886-1)*12+$AP1886+4,COLUMN())),INDIRECT(ADDRESS(($AN1886-1)*3+$AO1886+5,$AP1886+7)))&gt;=1,0,INDIRECT(ADDRESS(($AN1886-1)*3+$AO1886+5,$AP1886+7)))))</f>
        <v>0</v>
      </c>
      <c r="AR1886" s="468">
        <f ca="1">COUNTIF(INDIRECT("H"&amp;(ROW()+12*(($AN1886-1)*3+$AO1886)-ROW())/12+5):INDIRECT("S"&amp;(ROW()+12*(($AN1886-1)*3+$AO1886)-ROW())/12+5),AQ1886)</f>
        <v>0</v>
      </c>
      <c r="AS1886" s="476">
        <f ca="1">IF($AP1886=1,IF(INDIRECT(ADDRESS(($AN1886-1)*3+$AO1886+5,$AP1886+20))="",0,INDIRECT(ADDRESS(($AN1886-1)*3+$AO1886+5,$AP1886+20))),IF(INDIRECT(ADDRESS(($AN1886-1)*3+$AO1886+5,$AP1886+20))="",0,IF(COUNTIF(INDIRECT(ADDRESS(($AN1886-1)*36+($AO1886-1)*12+6,COLUMN())):INDIRECT(ADDRESS(($AN1886-1)*36+($AO1886-1)*12+$AP1886+4,COLUMN())),INDIRECT(ADDRESS(($AN1886-1)*3+$AO1886+5,$AP1886+20)))&gt;=1,0,INDIRECT(ADDRESS(($AN1886-1)*3+$AO1886+5,$AP1886+20)))))</f>
        <v>0</v>
      </c>
      <c r="AT1886" s="468">
        <f ca="1">COUNTIF(INDIRECT("U"&amp;(ROW()+12*(($AN1886-1)*3+$AO1886)-ROW())/12+5):INDIRECT("AF"&amp;(ROW()+12*(($AN1886-1)*3+$AO1886)-ROW())/12+5),AS1886)</f>
        <v>0</v>
      </c>
      <c r="AU1886" s="468">
        <f ca="1">IF(AND(AQ1886+AS1886&gt;0,AR1886+AT1886&gt;0),COUNTIF(AU$6:AU1885,"&gt;0")+1,0)</f>
        <v>0</v>
      </c>
    </row>
    <row r="1887" spans="40:47" x14ac:dyDescent="0.15">
      <c r="AN1887" s="468">
        <v>53</v>
      </c>
      <c r="AO1887" s="468">
        <v>1</v>
      </c>
      <c r="AP1887" s="468">
        <v>10</v>
      </c>
      <c r="AQ1887" s="476">
        <f ca="1">IF($AP1887=1,IF(INDIRECT(ADDRESS(($AN1887-1)*3+$AO1887+5,$AP1887+7))="",0,INDIRECT(ADDRESS(($AN1887-1)*3+$AO1887+5,$AP1887+7))),IF(INDIRECT(ADDRESS(($AN1887-1)*3+$AO1887+5,$AP1887+7))="",0,IF(COUNTIF(INDIRECT(ADDRESS(($AN1887-1)*36+($AO1887-1)*12+6,COLUMN())):INDIRECT(ADDRESS(($AN1887-1)*36+($AO1887-1)*12+$AP1887+4,COLUMN())),INDIRECT(ADDRESS(($AN1887-1)*3+$AO1887+5,$AP1887+7)))&gt;=1,0,INDIRECT(ADDRESS(($AN1887-1)*3+$AO1887+5,$AP1887+7)))))</f>
        <v>0</v>
      </c>
      <c r="AR1887" s="468">
        <f ca="1">COUNTIF(INDIRECT("H"&amp;(ROW()+12*(($AN1887-1)*3+$AO1887)-ROW())/12+5):INDIRECT("S"&amp;(ROW()+12*(($AN1887-1)*3+$AO1887)-ROW())/12+5),AQ1887)</f>
        <v>0</v>
      </c>
      <c r="AS1887" s="476">
        <f ca="1">IF($AP1887=1,IF(INDIRECT(ADDRESS(($AN1887-1)*3+$AO1887+5,$AP1887+20))="",0,INDIRECT(ADDRESS(($AN1887-1)*3+$AO1887+5,$AP1887+20))),IF(INDIRECT(ADDRESS(($AN1887-1)*3+$AO1887+5,$AP1887+20))="",0,IF(COUNTIF(INDIRECT(ADDRESS(($AN1887-1)*36+($AO1887-1)*12+6,COLUMN())):INDIRECT(ADDRESS(($AN1887-1)*36+($AO1887-1)*12+$AP1887+4,COLUMN())),INDIRECT(ADDRESS(($AN1887-1)*3+$AO1887+5,$AP1887+20)))&gt;=1,0,INDIRECT(ADDRESS(($AN1887-1)*3+$AO1887+5,$AP1887+20)))))</f>
        <v>0</v>
      </c>
      <c r="AT1887" s="468">
        <f ca="1">COUNTIF(INDIRECT("U"&amp;(ROW()+12*(($AN1887-1)*3+$AO1887)-ROW())/12+5):INDIRECT("AF"&amp;(ROW()+12*(($AN1887-1)*3+$AO1887)-ROW())/12+5),AS1887)</f>
        <v>0</v>
      </c>
      <c r="AU1887" s="468">
        <f ca="1">IF(AND(AQ1887+AS1887&gt;0,AR1887+AT1887&gt;0),COUNTIF(AU$6:AU1886,"&gt;0")+1,0)</f>
        <v>0</v>
      </c>
    </row>
    <row r="1888" spans="40:47" x14ac:dyDescent="0.15">
      <c r="AN1888" s="468">
        <v>53</v>
      </c>
      <c r="AO1888" s="468">
        <v>1</v>
      </c>
      <c r="AP1888" s="468">
        <v>11</v>
      </c>
      <c r="AQ1888" s="476">
        <f ca="1">IF($AP1888=1,IF(INDIRECT(ADDRESS(($AN1888-1)*3+$AO1888+5,$AP1888+7))="",0,INDIRECT(ADDRESS(($AN1888-1)*3+$AO1888+5,$AP1888+7))),IF(INDIRECT(ADDRESS(($AN1888-1)*3+$AO1888+5,$AP1888+7))="",0,IF(COUNTIF(INDIRECT(ADDRESS(($AN1888-1)*36+($AO1888-1)*12+6,COLUMN())):INDIRECT(ADDRESS(($AN1888-1)*36+($AO1888-1)*12+$AP1888+4,COLUMN())),INDIRECT(ADDRESS(($AN1888-1)*3+$AO1888+5,$AP1888+7)))&gt;=1,0,INDIRECT(ADDRESS(($AN1888-1)*3+$AO1888+5,$AP1888+7)))))</f>
        <v>0</v>
      </c>
      <c r="AR1888" s="468">
        <f ca="1">COUNTIF(INDIRECT("H"&amp;(ROW()+12*(($AN1888-1)*3+$AO1888)-ROW())/12+5):INDIRECT("S"&amp;(ROW()+12*(($AN1888-1)*3+$AO1888)-ROW())/12+5),AQ1888)</f>
        <v>0</v>
      </c>
      <c r="AS1888" s="476">
        <f ca="1">IF($AP1888=1,IF(INDIRECT(ADDRESS(($AN1888-1)*3+$AO1888+5,$AP1888+20))="",0,INDIRECT(ADDRESS(($AN1888-1)*3+$AO1888+5,$AP1888+20))),IF(INDIRECT(ADDRESS(($AN1888-1)*3+$AO1888+5,$AP1888+20))="",0,IF(COUNTIF(INDIRECT(ADDRESS(($AN1888-1)*36+($AO1888-1)*12+6,COLUMN())):INDIRECT(ADDRESS(($AN1888-1)*36+($AO1888-1)*12+$AP1888+4,COLUMN())),INDIRECT(ADDRESS(($AN1888-1)*3+$AO1888+5,$AP1888+20)))&gt;=1,0,INDIRECT(ADDRESS(($AN1888-1)*3+$AO1888+5,$AP1888+20)))))</f>
        <v>0</v>
      </c>
      <c r="AT1888" s="468">
        <f ca="1">COUNTIF(INDIRECT("U"&amp;(ROW()+12*(($AN1888-1)*3+$AO1888)-ROW())/12+5):INDIRECT("AF"&amp;(ROW()+12*(($AN1888-1)*3+$AO1888)-ROW())/12+5),AS1888)</f>
        <v>0</v>
      </c>
      <c r="AU1888" s="468">
        <f ca="1">IF(AND(AQ1888+AS1888&gt;0,AR1888+AT1888&gt;0),COUNTIF(AU$6:AU1887,"&gt;0")+1,0)</f>
        <v>0</v>
      </c>
    </row>
    <row r="1889" spans="40:47" x14ac:dyDescent="0.15">
      <c r="AN1889" s="468">
        <v>53</v>
      </c>
      <c r="AO1889" s="468">
        <v>1</v>
      </c>
      <c r="AP1889" s="468">
        <v>12</v>
      </c>
      <c r="AQ1889" s="476">
        <f ca="1">IF($AP1889=1,IF(INDIRECT(ADDRESS(($AN1889-1)*3+$AO1889+5,$AP1889+7))="",0,INDIRECT(ADDRESS(($AN1889-1)*3+$AO1889+5,$AP1889+7))),IF(INDIRECT(ADDRESS(($AN1889-1)*3+$AO1889+5,$AP1889+7))="",0,IF(COUNTIF(INDIRECT(ADDRESS(($AN1889-1)*36+($AO1889-1)*12+6,COLUMN())):INDIRECT(ADDRESS(($AN1889-1)*36+($AO1889-1)*12+$AP1889+4,COLUMN())),INDIRECT(ADDRESS(($AN1889-1)*3+$AO1889+5,$AP1889+7)))&gt;=1,0,INDIRECT(ADDRESS(($AN1889-1)*3+$AO1889+5,$AP1889+7)))))</f>
        <v>0</v>
      </c>
      <c r="AR1889" s="468">
        <f ca="1">COUNTIF(INDIRECT("H"&amp;(ROW()+12*(($AN1889-1)*3+$AO1889)-ROW())/12+5):INDIRECT("S"&amp;(ROW()+12*(($AN1889-1)*3+$AO1889)-ROW())/12+5),AQ1889)</f>
        <v>0</v>
      </c>
      <c r="AS1889" s="476">
        <f ca="1">IF($AP1889=1,IF(INDIRECT(ADDRESS(($AN1889-1)*3+$AO1889+5,$AP1889+20))="",0,INDIRECT(ADDRESS(($AN1889-1)*3+$AO1889+5,$AP1889+20))),IF(INDIRECT(ADDRESS(($AN1889-1)*3+$AO1889+5,$AP1889+20))="",0,IF(COUNTIF(INDIRECT(ADDRESS(($AN1889-1)*36+($AO1889-1)*12+6,COLUMN())):INDIRECT(ADDRESS(($AN1889-1)*36+($AO1889-1)*12+$AP1889+4,COLUMN())),INDIRECT(ADDRESS(($AN1889-1)*3+$AO1889+5,$AP1889+20)))&gt;=1,0,INDIRECT(ADDRESS(($AN1889-1)*3+$AO1889+5,$AP1889+20)))))</f>
        <v>0</v>
      </c>
      <c r="AT1889" s="468">
        <f ca="1">COUNTIF(INDIRECT("U"&amp;(ROW()+12*(($AN1889-1)*3+$AO1889)-ROW())/12+5):INDIRECT("AF"&amp;(ROW()+12*(($AN1889-1)*3+$AO1889)-ROW())/12+5),AS1889)</f>
        <v>0</v>
      </c>
      <c r="AU1889" s="468">
        <f ca="1">IF(AND(AQ1889+AS1889&gt;0,AR1889+AT1889&gt;0),COUNTIF(AU$6:AU1888,"&gt;0")+1,0)</f>
        <v>0</v>
      </c>
    </row>
    <row r="1890" spans="40:47" x14ac:dyDescent="0.15">
      <c r="AN1890" s="468">
        <v>53</v>
      </c>
      <c r="AO1890" s="468">
        <v>2</v>
      </c>
      <c r="AP1890" s="468">
        <v>1</v>
      </c>
      <c r="AQ1890" s="476">
        <f ca="1">IF($AP1890=1,IF(INDIRECT(ADDRESS(($AN1890-1)*3+$AO1890+5,$AP1890+7))="",0,INDIRECT(ADDRESS(($AN1890-1)*3+$AO1890+5,$AP1890+7))),IF(INDIRECT(ADDRESS(($AN1890-1)*3+$AO1890+5,$AP1890+7))="",0,IF(COUNTIF(INDIRECT(ADDRESS(($AN1890-1)*36+($AO1890-1)*12+6,COLUMN())):INDIRECT(ADDRESS(($AN1890-1)*36+($AO1890-1)*12+$AP1890+4,COLUMN())),INDIRECT(ADDRESS(($AN1890-1)*3+$AO1890+5,$AP1890+7)))&gt;=1,0,INDIRECT(ADDRESS(($AN1890-1)*3+$AO1890+5,$AP1890+7)))))</f>
        <v>0</v>
      </c>
      <c r="AR1890" s="468">
        <f ca="1">COUNTIF(INDIRECT("H"&amp;(ROW()+12*(($AN1890-1)*3+$AO1890)-ROW())/12+5):INDIRECT("S"&amp;(ROW()+12*(($AN1890-1)*3+$AO1890)-ROW())/12+5),AQ1890)</f>
        <v>0</v>
      </c>
      <c r="AS1890" s="476">
        <f ca="1">IF($AP1890=1,IF(INDIRECT(ADDRESS(($AN1890-1)*3+$AO1890+5,$AP1890+20))="",0,INDIRECT(ADDRESS(($AN1890-1)*3+$AO1890+5,$AP1890+20))),IF(INDIRECT(ADDRESS(($AN1890-1)*3+$AO1890+5,$AP1890+20))="",0,IF(COUNTIF(INDIRECT(ADDRESS(($AN1890-1)*36+($AO1890-1)*12+6,COLUMN())):INDIRECT(ADDRESS(($AN1890-1)*36+($AO1890-1)*12+$AP1890+4,COLUMN())),INDIRECT(ADDRESS(($AN1890-1)*3+$AO1890+5,$AP1890+20)))&gt;=1,0,INDIRECT(ADDRESS(($AN1890-1)*3+$AO1890+5,$AP1890+20)))))</f>
        <v>0</v>
      </c>
      <c r="AT1890" s="468">
        <f ca="1">COUNTIF(INDIRECT("U"&amp;(ROW()+12*(($AN1890-1)*3+$AO1890)-ROW())/12+5):INDIRECT("AF"&amp;(ROW()+12*(($AN1890-1)*3+$AO1890)-ROW())/12+5),AS1890)</f>
        <v>0</v>
      </c>
      <c r="AU1890" s="468">
        <f ca="1">IF(AND(AQ1890+AS1890&gt;0,AR1890+AT1890&gt;0),COUNTIF(AU$6:AU1889,"&gt;0")+1,0)</f>
        <v>0</v>
      </c>
    </row>
    <row r="1891" spans="40:47" x14ac:dyDescent="0.15">
      <c r="AN1891" s="468">
        <v>53</v>
      </c>
      <c r="AO1891" s="468">
        <v>2</v>
      </c>
      <c r="AP1891" s="468">
        <v>2</v>
      </c>
      <c r="AQ1891" s="476">
        <f ca="1">IF($AP1891=1,IF(INDIRECT(ADDRESS(($AN1891-1)*3+$AO1891+5,$AP1891+7))="",0,INDIRECT(ADDRESS(($AN1891-1)*3+$AO1891+5,$AP1891+7))),IF(INDIRECT(ADDRESS(($AN1891-1)*3+$AO1891+5,$AP1891+7))="",0,IF(COUNTIF(INDIRECT(ADDRESS(($AN1891-1)*36+($AO1891-1)*12+6,COLUMN())):INDIRECT(ADDRESS(($AN1891-1)*36+($AO1891-1)*12+$AP1891+4,COLUMN())),INDIRECT(ADDRESS(($AN1891-1)*3+$AO1891+5,$AP1891+7)))&gt;=1,0,INDIRECT(ADDRESS(($AN1891-1)*3+$AO1891+5,$AP1891+7)))))</f>
        <v>0</v>
      </c>
      <c r="AR1891" s="468">
        <f ca="1">COUNTIF(INDIRECT("H"&amp;(ROW()+12*(($AN1891-1)*3+$AO1891)-ROW())/12+5):INDIRECT("S"&amp;(ROW()+12*(($AN1891-1)*3+$AO1891)-ROW())/12+5),AQ1891)</f>
        <v>0</v>
      </c>
      <c r="AS1891" s="476">
        <f ca="1">IF($AP1891=1,IF(INDIRECT(ADDRESS(($AN1891-1)*3+$AO1891+5,$AP1891+20))="",0,INDIRECT(ADDRESS(($AN1891-1)*3+$AO1891+5,$AP1891+20))),IF(INDIRECT(ADDRESS(($AN1891-1)*3+$AO1891+5,$AP1891+20))="",0,IF(COUNTIF(INDIRECT(ADDRESS(($AN1891-1)*36+($AO1891-1)*12+6,COLUMN())):INDIRECT(ADDRESS(($AN1891-1)*36+($AO1891-1)*12+$AP1891+4,COLUMN())),INDIRECT(ADDRESS(($AN1891-1)*3+$AO1891+5,$AP1891+20)))&gt;=1,0,INDIRECT(ADDRESS(($AN1891-1)*3+$AO1891+5,$AP1891+20)))))</f>
        <v>0</v>
      </c>
      <c r="AT1891" s="468">
        <f ca="1">COUNTIF(INDIRECT("U"&amp;(ROW()+12*(($AN1891-1)*3+$AO1891)-ROW())/12+5):INDIRECT("AF"&amp;(ROW()+12*(($AN1891-1)*3+$AO1891)-ROW())/12+5),AS1891)</f>
        <v>0</v>
      </c>
      <c r="AU1891" s="468">
        <f ca="1">IF(AND(AQ1891+AS1891&gt;0,AR1891+AT1891&gt;0),COUNTIF(AU$6:AU1890,"&gt;0")+1,0)</f>
        <v>0</v>
      </c>
    </row>
    <row r="1892" spans="40:47" x14ac:dyDescent="0.15">
      <c r="AN1892" s="468">
        <v>53</v>
      </c>
      <c r="AO1892" s="468">
        <v>2</v>
      </c>
      <c r="AP1892" s="468">
        <v>3</v>
      </c>
      <c r="AQ1892" s="476">
        <f ca="1">IF($AP1892=1,IF(INDIRECT(ADDRESS(($AN1892-1)*3+$AO1892+5,$AP1892+7))="",0,INDIRECT(ADDRESS(($AN1892-1)*3+$AO1892+5,$AP1892+7))),IF(INDIRECT(ADDRESS(($AN1892-1)*3+$AO1892+5,$AP1892+7))="",0,IF(COUNTIF(INDIRECT(ADDRESS(($AN1892-1)*36+($AO1892-1)*12+6,COLUMN())):INDIRECT(ADDRESS(($AN1892-1)*36+($AO1892-1)*12+$AP1892+4,COLUMN())),INDIRECT(ADDRESS(($AN1892-1)*3+$AO1892+5,$AP1892+7)))&gt;=1,0,INDIRECT(ADDRESS(($AN1892-1)*3+$AO1892+5,$AP1892+7)))))</f>
        <v>0</v>
      </c>
      <c r="AR1892" s="468">
        <f ca="1">COUNTIF(INDIRECT("H"&amp;(ROW()+12*(($AN1892-1)*3+$AO1892)-ROW())/12+5):INDIRECT("S"&amp;(ROW()+12*(($AN1892-1)*3+$AO1892)-ROW())/12+5),AQ1892)</f>
        <v>0</v>
      </c>
      <c r="AS1892" s="476">
        <f ca="1">IF($AP1892=1,IF(INDIRECT(ADDRESS(($AN1892-1)*3+$AO1892+5,$AP1892+20))="",0,INDIRECT(ADDRESS(($AN1892-1)*3+$AO1892+5,$AP1892+20))),IF(INDIRECT(ADDRESS(($AN1892-1)*3+$AO1892+5,$AP1892+20))="",0,IF(COUNTIF(INDIRECT(ADDRESS(($AN1892-1)*36+($AO1892-1)*12+6,COLUMN())):INDIRECT(ADDRESS(($AN1892-1)*36+($AO1892-1)*12+$AP1892+4,COLUMN())),INDIRECT(ADDRESS(($AN1892-1)*3+$AO1892+5,$AP1892+20)))&gt;=1,0,INDIRECT(ADDRESS(($AN1892-1)*3+$AO1892+5,$AP1892+20)))))</f>
        <v>0</v>
      </c>
      <c r="AT1892" s="468">
        <f ca="1">COUNTIF(INDIRECT("U"&amp;(ROW()+12*(($AN1892-1)*3+$AO1892)-ROW())/12+5):INDIRECT("AF"&amp;(ROW()+12*(($AN1892-1)*3+$AO1892)-ROW())/12+5),AS1892)</f>
        <v>0</v>
      </c>
      <c r="AU1892" s="468">
        <f ca="1">IF(AND(AQ1892+AS1892&gt;0,AR1892+AT1892&gt;0),COUNTIF(AU$6:AU1891,"&gt;0")+1,0)</f>
        <v>0</v>
      </c>
    </row>
    <row r="1893" spans="40:47" x14ac:dyDescent="0.15">
      <c r="AN1893" s="468">
        <v>53</v>
      </c>
      <c r="AO1893" s="468">
        <v>2</v>
      </c>
      <c r="AP1893" s="468">
        <v>4</v>
      </c>
      <c r="AQ1893" s="476">
        <f ca="1">IF($AP1893=1,IF(INDIRECT(ADDRESS(($AN1893-1)*3+$AO1893+5,$AP1893+7))="",0,INDIRECT(ADDRESS(($AN1893-1)*3+$AO1893+5,$AP1893+7))),IF(INDIRECT(ADDRESS(($AN1893-1)*3+$AO1893+5,$AP1893+7))="",0,IF(COUNTIF(INDIRECT(ADDRESS(($AN1893-1)*36+($AO1893-1)*12+6,COLUMN())):INDIRECT(ADDRESS(($AN1893-1)*36+($AO1893-1)*12+$AP1893+4,COLUMN())),INDIRECT(ADDRESS(($AN1893-1)*3+$AO1893+5,$AP1893+7)))&gt;=1,0,INDIRECT(ADDRESS(($AN1893-1)*3+$AO1893+5,$AP1893+7)))))</f>
        <v>0</v>
      </c>
      <c r="AR1893" s="468">
        <f ca="1">COUNTIF(INDIRECT("H"&amp;(ROW()+12*(($AN1893-1)*3+$AO1893)-ROW())/12+5):INDIRECT("S"&amp;(ROW()+12*(($AN1893-1)*3+$AO1893)-ROW())/12+5),AQ1893)</f>
        <v>0</v>
      </c>
      <c r="AS1893" s="476">
        <f ca="1">IF($AP1893=1,IF(INDIRECT(ADDRESS(($AN1893-1)*3+$AO1893+5,$AP1893+20))="",0,INDIRECT(ADDRESS(($AN1893-1)*3+$AO1893+5,$AP1893+20))),IF(INDIRECT(ADDRESS(($AN1893-1)*3+$AO1893+5,$AP1893+20))="",0,IF(COUNTIF(INDIRECT(ADDRESS(($AN1893-1)*36+($AO1893-1)*12+6,COLUMN())):INDIRECT(ADDRESS(($AN1893-1)*36+($AO1893-1)*12+$AP1893+4,COLUMN())),INDIRECT(ADDRESS(($AN1893-1)*3+$AO1893+5,$AP1893+20)))&gt;=1,0,INDIRECT(ADDRESS(($AN1893-1)*3+$AO1893+5,$AP1893+20)))))</f>
        <v>0</v>
      </c>
      <c r="AT1893" s="468">
        <f ca="1">COUNTIF(INDIRECT("U"&amp;(ROW()+12*(($AN1893-1)*3+$AO1893)-ROW())/12+5):INDIRECT("AF"&amp;(ROW()+12*(($AN1893-1)*3+$AO1893)-ROW())/12+5),AS1893)</f>
        <v>0</v>
      </c>
      <c r="AU1893" s="468">
        <f ca="1">IF(AND(AQ1893+AS1893&gt;0,AR1893+AT1893&gt;0),COUNTIF(AU$6:AU1892,"&gt;0")+1,0)</f>
        <v>0</v>
      </c>
    </row>
    <row r="1894" spans="40:47" x14ac:dyDescent="0.15">
      <c r="AN1894" s="468">
        <v>53</v>
      </c>
      <c r="AO1894" s="468">
        <v>2</v>
      </c>
      <c r="AP1894" s="468">
        <v>5</v>
      </c>
      <c r="AQ1894" s="476">
        <f ca="1">IF($AP1894=1,IF(INDIRECT(ADDRESS(($AN1894-1)*3+$AO1894+5,$AP1894+7))="",0,INDIRECT(ADDRESS(($AN1894-1)*3+$AO1894+5,$AP1894+7))),IF(INDIRECT(ADDRESS(($AN1894-1)*3+$AO1894+5,$AP1894+7))="",0,IF(COUNTIF(INDIRECT(ADDRESS(($AN1894-1)*36+($AO1894-1)*12+6,COLUMN())):INDIRECT(ADDRESS(($AN1894-1)*36+($AO1894-1)*12+$AP1894+4,COLUMN())),INDIRECT(ADDRESS(($AN1894-1)*3+$AO1894+5,$AP1894+7)))&gt;=1,0,INDIRECT(ADDRESS(($AN1894-1)*3+$AO1894+5,$AP1894+7)))))</f>
        <v>0</v>
      </c>
      <c r="AR1894" s="468">
        <f ca="1">COUNTIF(INDIRECT("H"&amp;(ROW()+12*(($AN1894-1)*3+$AO1894)-ROW())/12+5):INDIRECT("S"&amp;(ROW()+12*(($AN1894-1)*3+$AO1894)-ROW())/12+5),AQ1894)</f>
        <v>0</v>
      </c>
      <c r="AS1894" s="476">
        <f ca="1">IF($AP1894=1,IF(INDIRECT(ADDRESS(($AN1894-1)*3+$AO1894+5,$AP1894+20))="",0,INDIRECT(ADDRESS(($AN1894-1)*3+$AO1894+5,$AP1894+20))),IF(INDIRECT(ADDRESS(($AN1894-1)*3+$AO1894+5,$AP1894+20))="",0,IF(COUNTIF(INDIRECT(ADDRESS(($AN1894-1)*36+($AO1894-1)*12+6,COLUMN())):INDIRECT(ADDRESS(($AN1894-1)*36+($AO1894-1)*12+$AP1894+4,COLUMN())),INDIRECT(ADDRESS(($AN1894-1)*3+$AO1894+5,$AP1894+20)))&gt;=1,0,INDIRECT(ADDRESS(($AN1894-1)*3+$AO1894+5,$AP1894+20)))))</f>
        <v>0</v>
      </c>
      <c r="AT1894" s="468">
        <f ca="1">COUNTIF(INDIRECT("U"&amp;(ROW()+12*(($AN1894-1)*3+$AO1894)-ROW())/12+5):INDIRECT("AF"&amp;(ROW()+12*(($AN1894-1)*3+$AO1894)-ROW())/12+5),AS1894)</f>
        <v>0</v>
      </c>
      <c r="AU1894" s="468">
        <f ca="1">IF(AND(AQ1894+AS1894&gt;0,AR1894+AT1894&gt;0),COUNTIF(AU$6:AU1893,"&gt;0")+1,0)</f>
        <v>0</v>
      </c>
    </row>
    <row r="1895" spans="40:47" x14ac:dyDescent="0.15">
      <c r="AN1895" s="468">
        <v>53</v>
      </c>
      <c r="AO1895" s="468">
        <v>2</v>
      </c>
      <c r="AP1895" s="468">
        <v>6</v>
      </c>
      <c r="AQ1895" s="476">
        <f ca="1">IF($AP1895=1,IF(INDIRECT(ADDRESS(($AN1895-1)*3+$AO1895+5,$AP1895+7))="",0,INDIRECT(ADDRESS(($AN1895-1)*3+$AO1895+5,$AP1895+7))),IF(INDIRECT(ADDRESS(($AN1895-1)*3+$AO1895+5,$AP1895+7))="",0,IF(COUNTIF(INDIRECT(ADDRESS(($AN1895-1)*36+($AO1895-1)*12+6,COLUMN())):INDIRECT(ADDRESS(($AN1895-1)*36+($AO1895-1)*12+$AP1895+4,COLUMN())),INDIRECT(ADDRESS(($AN1895-1)*3+$AO1895+5,$AP1895+7)))&gt;=1,0,INDIRECT(ADDRESS(($AN1895-1)*3+$AO1895+5,$AP1895+7)))))</f>
        <v>0</v>
      </c>
      <c r="AR1895" s="468">
        <f ca="1">COUNTIF(INDIRECT("H"&amp;(ROW()+12*(($AN1895-1)*3+$AO1895)-ROW())/12+5):INDIRECT("S"&amp;(ROW()+12*(($AN1895-1)*3+$AO1895)-ROW())/12+5),AQ1895)</f>
        <v>0</v>
      </c>
      <c r="AS1895" s="476">
        <f ca="1">IF($AP1895=1,IF(INDIRECT(ADDRESS(($AN1895-1)*3+$AO1895+5,$AP1895+20))="",0,INDIRECT(ADDRESS(($AN1895-1)*3+$AO1895+5,$AP1895+20))),IF(INDIRECT(ADDRESS(($AN1895-1)*3+$AO1895+5,$AP1895+20))="",0,IF(COUNTIF(INDIRECT(ADDRESS(($AN1895-1)*36+($AO1895-1)*12+6,COLUMN())):INDIRECT(ADDRESS(($AN1895-1)*36+($AO1895-1)*12+$AP1895+4,COLUMN())),INDIRECT(ADDRESS(($AN1895-1)*3+$AO1895+5,$AP1895+20)))&gt;=1,0,INDIRECT(ADDRESS(($AN1895-1)*3+$AO1895+5,$AP1895+20)))))</f>
        <v>0</v>
      </c>
      <c r="AT1895" s="468">
        <f ca="1">COUNTIF(INDIRECT("U"&amp;(ROW()+12*(($AN1895-1)*3+$AO1895)-ROW())/12+5):INDIRECT("AF"&amp;(ROW()+12*(($AN1895-1)*3+$AO1895)-ROW())/12+5),AS1895)</f>
        <v>0</v>
      </c>
      <c r="AU1895" s="468">
        <f ca="1">IF(AND(AQ1895+AS1895&gt;0,AR1895+AT1895&gt;0),COUNTIF(AU$6:AU1894,"&gt;0")+1,0)</f>
        <v>0</v>
      </c>
    </row>
    <row r="1896" spans="40:47" x14ac:dyDescent="0.15">
      <c r="AN1896" s="468">
        <v>53</v>
      </c>
      <c r="AO1896" s="468">
        <v>2</v>
      </c>
      <c r="AP1896" s="468">
        <v>7</v>
      </c>
      <c r="AQ1896" s="476">
        <f ca="1">IF($AP1896=1,IF(INDIRECT(ADDRESS(($AN1896-1)*3+$AO1896+5,$AP1896+7))="",0,INDIRECT(ADDRESS(($AN1896-1)*3+$AO1896+5,$AP1896+7))),IF(INDIRECT(ADDRESS(($AN1896-1)*3+$AO1896+5,$AP1896+7))="",0,IF(COUNTIF(INDIRECT(ADDRESS(($AN1896-1)*36+($AO1896-1)*12+6,COLUMN())):INDIRECT(ADDRESS(($AN1896-1)*36+($AO1896-1)*12+$AP1896+4,COLUMN())),INDIRECT(ADDRESS(($AN1896-1)*3+$AO1896+5,$AP1896+7)))&gt;=1,0,INDIRECT(ADDRESS(($AN1896-1)*3+$AO1896+5,$AP1896+7)))))</f>
        <v>0</v>
      </c>
      <c r="AR1896" s="468">
        <f ca="1">COUNTIF(INDIRECT("H"&amp;(ROW()+12*(($AN1896-1)*3+$AO1896)-ROW())/12+5):INDIRECT("S"&amp;(ROW()+12*(($AN1896-1)*3+$AO1896)-ROW())/12+5),AQ1896)</f>
        <v>0</v>
      </c>
      <c r="AS1896" s="476">
        <f ca="1">IF($AP1896=1,IF(INDIRECT(ADDRESS(($AN1896-1)*3+$AO1896+5,$AP1896+20))="",0,INDIRECT(ADDRESS(($AN1896-1)*3+$AO1896+5,$AP1896+20))),IF(INDIRECT(ADDRESS(($AN1896-1)*3+$AO1896+5,$AP1896+20))="",0,IF(COUNTIF(INDIRECT(ADDRESS(($AN1896-1)*36+($AO1896-1)*12+6,COLUMN())):INDIRECT(ADDRESS(($AN1896-1)*36+($AO1896-1)*12+$AP1896+4,COLUMN())),INDIRECT(ADDRESS(($AN1896-1)*3+$AO1896+5,$AP1896+20)))&gt;=1,0,INDIRECT(ADDRESS(($AN1896-1)*3+$AO1896+5,$AP1896+20)))))</f>
        <v>0</v>
      </c>
      <c r="AT1896" s="468">
        <f ca="1">COUNTIF(INDIRECT("U"&amp;(ROW()+12*(($AN1896-1)*3+$AO1896)-ROW())/12+5):INDIRECT("AF"&amp;(ROW()+12*(($AN1896-1)*3+$AO1896)-ROW())/12+5),AS1896)</f>
        <v>0</v>
      </c>
      <c r="AU1896" s="468">
        <f ca="1">IF(AND(AQ1896+AS1896&gt;0,AR1896+AT1896&gt;0),COUNTIF(AU$6:AU1895,"&gt;0")+1,0)</f>
        <v>0</v>
      </c>
    </row>
    <row r="1897" spans="40:47" x14ac:dyDescent="0.15">
      <c r="AN1897" s="468">
        <v>53</v>
      </c>
      <c r="AO1897" s="468">
        <v>2</v>
      </c>
      <c r="AP1897" s="468">
        <v>8</v>
      </c>
      <c r="AQ1897" s="476">
        <f ca="1">IF($AP1897=1,IF(INDIRECT(ADDRESS(($AN1897-1)*3+$AO1897+5,$AP1897+7))="",0,INDIRECT(ADDRESS(($AN1897-1)*3+$AO1897+5,$AP1897+7))),IF(INDIRECT(ADDRESS(($AN1897-1)*3+$AO1897+5,$AP1897+7))="",0,IF(COUNTIF(INDIRECT(ADDRESS(($AN1897-1)*36+($AO1897-1)*12+6,COLUMN())):INDIRECT(ADDRESS(($AN1897-1)*36+($AO1897-1)*12+$AP1897+4,COLUMN())),INDIRECT(ADDRESS(($AN1897-1)*3+$AO1897+5,$AP1897+7)))&gt;=1,0,INDIRECT(ADDRESS(($AN1897-1)*3+$AO1897+5,$AP1897+7)))))</f>
        <v>0</v>
      </c>
      <c r="AR1897" s="468">
        <f ca="1">COUNTIF(INDIRECT("H"&amp;(ROW()+12*(($AN1897-1)*3+$AO1897)-ROW())/12+5):INDIRECT("S"&amp;(ROW()+12*(($AN1897-1)*3+$AO1897)-ROW())/12+5),AQ1897)</f>
        <v>0</v>
      </c>
      <c r="AS1897" s="476">
        <f ca="1">IF($AP1897=1,IF(INDIRECT(ADDRESS(($AN1897-1)*3+$AO1897+5,$AP1897+20))="",0,INDIRECT(ADDRESS(($AN1897-1)*3+$AO1897+5,$AP1897+20))),IF(INDIRECT(ADDRESS(($AN1897-1)*3+$AO1897+5,$AP1897+20))="",0,IF(COUNTIF(INDIRECT(ADDRESS(($AN1897-1)*36+($AO1897-1)*12+6,COLUMN())):INDIRECT(ADDRESS(($AN1897-1)*36+($AO1897-1)*12+$AP1897+4,COLUMN())),INDIRECT(ADDRESS(($AN1897-1)*3+$AO1897+5,$AP1897+20)))&gt;=1,0,INDIRECT(ADDRESS(($AN1897-1)*3+$AO1897+5,$AP1897+20)))))</f>
        <v>0</v>
      </c>
      <c r="AT1897" s="468">
        <f ca="1">COUNTIF(INDIRECT("U"&amp;(ROW()+12*(($AN1897-1)*3+$AO1897)-ROW())/12+5):INDIRECT("AF"&amp;(ROW()+12*(($AN1897-1)*3+$AO1897)-ROW())/12+5),AS1897)</f>
        <v>0</v>
      </c>
      <c r="AU1897" s="468">
        <f ca="1">IF(AND(AQ1897+AS1897&gt;0,AR1897+AT1897&gt;0),COUNTIF(AU$6:AU1896,"&gt;0")+1,0)</f>
        <v>0</v>
      </c>
    </row>
    <row r="1898" spans="40:47" x14ac:dyDescent="0.15">
      <c r="AN1898" s="468">
        <v>53</v>
      </c>
      <c r="AO1898" s="468">
        <v>2</v>
      </c>
      <c r="AP1898" s="468">
        <v>9</v>
      </c>
      <c r="AQ1898" s="476">
        <f ca="1">IF($AP1898=1,IF(INDIRECT(ADDRESS(($AN1898-1)*3+$AO1898+5,$AP1898+7))="",0,INDIRECT(ADDRESS(($AN1898-1)*3+$AO1898+5,$AP1898+7))),IF(INDIRECT(ADDRESS(($AN1898-1)*3+$AO1898+5,$AP1898+7))="",0,IF(COUNTIF(INDIRECT(ADDRESS(($AN1898-1)*36+($AO1898-1)*12+6,COLUMN())):INDIRECT(ADDRESS(($AN1898-1)*36+($AO1898-1)*12+$AP1898+4,COLUMN())),INDIRECT(ADDRESS(($AN1898-1)*3+$AO1898+5,$AP1898+7)))&gt;=1,0,INDIRECT(ADDRESS(($AN1898-1)*3+$AO1898+5,$AP1898+7)))))</f>
        <v>0</v>
      </c>
      <c r="AR1898" s="468">
        <f ca="1">COUNTIF(INDIRECT("H"&amp;(ROW()+12*(($AN1898-1)*3+$AO1898)-ROW())/12+5):INDIRECT("S"&amp;(ROW()+12*(($AN1898-1)*3+$AO1898)-ROW())/12+5),AQ1898)</f>
        <v>0</v>
      </c>
      <c r="AS1898" s="476">
        <f ca="1">IF($AP1898=1,IF(INDIRECT(ADDRESS(($AN1898-1)*3+$AO1898+5,$AP1898+20))="",0,INDIRECT(ADDRESS(($AN1898-1)*3+$AO1898+5,$AP1898+20))),IF(INDIRECT(ADDRESS(($AN1898-1)*3+$AO1898+5,$AP1898+20))="",0,IF(COUNTIF(INDIRECT(ADDRESS(($AN1898-1)*36+($AO1898-1)*12+6,COLUMN())):INDIRECT(ADDRESS(($AN1898-1)*36+($AO1898-1)*12+$AP1898+4,COLUMN())),INDIRECT(ADDRESS(($AN1898-1)*3+$AO1898+5,$AP1898+20)))&gt;=1,0,INDIRECT(ADDRESS(($AN1898-1)*3+$AO1898+5,$AP1898+20)))))</f>
        <v>0</v>
      </c>
      <c r="AT1898" s="468">
        <f ca="1">COUNTIF(INDIRECT("U"&amp;(ROW()+12*(($AN1898-1)*3+$AO1898)-ROW())/12+5):INDIRECT("AF"&amp;(ROW()+12*(($AN1898-1)*3+$AO1898)-ROW())/12+5),AS1898)</f>
        <v>0</v>
      </c>
      <c r="AU1898" s="468">
        <f ca="1">IF(AND(AQ1898+AS1898&gt;0,AR1898+AT1898&gt;0),COUNTIF(AU$6:AU1897,"&gt;0")+1,0)</f>
        <v>0</v>
      </c>
    </row>
    <row r="1899" spans="40:47" x14ac:dyDescent="0.15">
      <c r="AN1899" s="468">
        <v>53</v>
      </c>
      <c r="AO1899" s="468">
        <v>2</v>
      </c>
      <c r="AP1899" s="468">
        <v>10</v>
      </c>
      <c r="AQ1899" s="476">
        <f ca="1">IF($AP1899=1,IF(INDIRECT(ADDRESS(($AN1899-1)*3+$AO1899+5,$AP1899+7))="",0,INDIRECT(ADDRESS(($AN1899-1)*3+$AO1899+5,$AP1899+7))),IF(INDIRECT(ADDRESS(($AN1899-1)*3+$AO1899+5,$AP1899+7))="",0,IF(COUNTIF(INDIRECT(ADDRESS(($AN1899-1)*36+($AO1899-1)*12+6,COLUMN())):INDIRECT(ADDRESS(($AN1899-1)*36+($AO1899-1)*12+$AP1899+4,COLUMN())),INDIRECT(ADDRESS(($AN1899-1)*3+$AO1899+5,$AP1899+7)))&gt;=1,0,INDIRECT(ADDRESS(($AN1899-1)*3+$AO1899+5,$AP1899+7)))))</f>
        <v>0</v>
      </c>
      <c r="AR1899" s="468">
        <f ca="1">COUNTIF(INDIRECT("H"&amp;(ROW()+12*(($AN1899-1)*3+$AO1899)-ROW())/12+5):INDIRECT("S"&amp;(ROW()+12*(($AN1899-1)*3+$AO1899)-ROW())/12+5),AQ1899)</f>
        <v>0</v>
      </c>
      <c r="AS1899" s="476">
        <f ca="1">IF($AP1899=1,IF(INDIRECT(ADDRESS(($AN1899-1)*3+$AO1899+5,$AP1899+20))="",0,INDIRECT(ADDRESS(($AN1899-1)*3+$AO1899+5,$AP1899+20))),IF(INDIRECT(ADDRESS(($AN1899-1)*3+$AO1899+5,$AP1899+20))="",0,IF(COUNTIF(INDIRECT(ADDRESS(($AN1899-1)*36+($AO1899-1)*12+6,COLUMN())):INDIRECT(ADDRESS(($AN1899-1)*36+($AO1899-1)*12+$AP1899+4,COLUMN())),INDIRECT(ADDRESS(($AN1899-1)*3+$AO1899+5,$AP1899+20)))&gt;=1,0,INDIRECT(ADDRESS(($AN1899-1)*3+$AO1899+5,$AP1899+20)))))</f>
        <v>0</v>
      </c>
      <c r="AT1899" s="468">
        <f ca="1">COUNTIF(INDIRECT("U"&amp;(ROW()+12*(($AN1899-1)*3+$AO1899)-ROW())/12+5):INDIRECT("AF"&amp;(ROW()+12*(($AN1899-1)*3+$AO1899)-ROW())/12+5),AS1899)</f>
        <v>0</v>
      </c>
      <c r="AU1899" s="468">
        <f ca="1">IF(AND(AQ1899+AS1899&gt;0,AR1899+AT1899&gt;0),COUNTIF(AU$6:AU1898,"&gt;0")+1,0)</f>
        <v>0</v>
      </c>
    </row>
    <row r="1900" spans="40:47" x14ac:dyDescent="0.15">
      <c r="AN1900" s="468">
        <v>53</v>
      </c>
      <c r="AO1900" s="468">
        <v>2</v>
      </c>
      <c r="AP1900" s="468">
        <v>11</v>
      </c>
      <c r="AQ1900" s="476">
        <f ca="1">IF($AP1900=1,IF(INDIRECT(ADDRESS(($AN1900-1)*3+$AO1900+5,$AP1900+7))="",0,INDIRECT(ADDRESS(($AN1900-1)*3+$AO1900+5,$AP1900+7))),IF(INDIRECT(ADDRESS(($AN1900-1)*3+$AO1900+5,$AP1900+7))="",0,IF(COUNTIF(INDIRECT(ADDRESS(($AN1900-1)*36+($AO1900-1)*12+6,COLUMN())):INDIRECT(ADDRESS(($AN1900-1)*36+($AO1900-1)*12+$AP1900+4,COLUMN())),INDIRECT(ADDRESS(($AN1900-1)*3+$AO1900+5,$AP1900+7)))&gt;=1,0,INDIRECT(ADDRESS(($AN1900-1)*3+$AO1900+5,$AP1900+7)))))</f>
        <v>0</v>
      </c>
      <c r="AR1900" s="468">
        <f ca="1">COUNTIF(INDIRECT("H"&amp;(ROW()+12*(($AN1900-1)*3+$AO1900)-ROW())/12+5):INDIRECT("S"&amp;(ROW()+12*(($AN1900-1)*3+$AO1900)-ROW())/12+5),AQ1900)</f>
        <v>0</v>
      </c>
      <c r="AS1900" s="476">
        <f ca="1">IF($AP1900=1,IF(INDIRECT(ADDRESS(($AN1900-1)*3+$AO1900+5,$AP1900+20))="",0,INDIRECT(ADDRESS(($AN1900-1)*3+$AO1900+5,$AP1900+20))),IF(INDIRECT(ADDRESS(($AN1900-1)*3+$AO1900+5,$AP1900+20))="",0,IF(COUNTIF(INDIRECT(ADDRESS(($AN1900-1)*36+($AO1900-1)*12+6,COLUMN())):INDIRECT(ADDRESS(($AN1900-1)*36+($AO1900-1)*12+$AP1900+4,COLUMN())),INDIRECT(ADDRESS(($AN1900-1)*3+$AO1900+5,$AP1900+20)))&gt;=1,0,INDIRECT(ADDRESS(($AN1900-1)*3+$AO1900+5,$AP1900+20)))))</f>
        <v>0</v>
      </c>
      <c r="AT1900" s="468">
        <f ca="1">COUNTIF(INDIRECT("U"&amp;(ROW()+12*(($AN1900-1)*3+$AO1900)-ROW())/12+5):INDIRECT("AF"&amp;(ROW()+12*(($AN1900-1)*3+$AO1900)-ROW())/12+5),AS1900)</f>
        <v>0</v>
      </c>
      <c r="AU1900" s="468">
        <f ca="1">IF(AND(AQ1900+AS1900&gt;0,AR1900+AT1900&gt;0),COUNTIF(AU$6:AU1899,"&gt;0")+1,0)</f>
        <v>0</v>
      </c>
    </row>
    <row r="1901" spans="40:47" x14ac:dyDescent="0.15">
      <c r="AN1901" s="468">
        <v>53</v>
      </c>
      <c r="AO1901" s="468">
        <v>2</v>
      </c>
      <c r="AP1901" s="468">
        <v>12</v>
      </c>
      <c r="AQ1901" s="476">
        <f ca="1">IF($AP1901=1,IF(INDIRECT(ADDRESS(($AN1901-1)*3+$AO1901+5,$AP1901+7))="",0,INDIRECT(ADDRESS(($AN1901-1)*3+$AO1901+5,$AP1901+7))),IF(INDIRECT(ADDRESS(($AN1901-1)*3+$AO1901+5,$AP1901+7))="",0,IF(COUNTIF(INDIRECT(ADDRESS(($AN1901-1)*36+($AO1901-1)*12+6,COLUMN())):INDIRECT(ADDRESS(($AN1901-1)*36+($AO1901-1)*12+$AP1901+4,COLUMN())),INDIRECT(ADDRESS(($AN1901-1)*3+$AO1901+5,$AP1901+7)))&gt;=1,0,INDIRECT(ADDRESS(($AN1901-1)*3+$AO1901+5,$AP1901+7)))))</f>
        <v>0</v>
      </c>
      <c r="AR1901" s="468">
        <f ca="1">COUNTIF(INDIRECT("H"&amp;(ROW()+12*(($AN1901-1)*3+$AO1901)-ROW())/12+5):INDIRECT("S"&amp;(ROW()+12*(($AN1901-1)*3+$AO1901)-ROW())/12+5),AQ1901)</f>
        <v>0</v>
      </c>
      <c r="AS1901" s="476">
        <f ca="1">IF($AP1901=1,IF(INDIRECT(ADDRESS(($AN1901-1)*3+$AO1901+5,$AP1901+20))="",0,INDIRECT(ADDRESS(($AN1901-1)*3+$AO1901+5,$AP1901+20))),IF(INDIRECT(ADDRESS(($AN1901-1)*3+$AO1901+5,$AP1901+20))="",0,IF(COUNTIF(INDIRECT(ADDRESS(($AN1901-1)*36+($AO1901-1)*12+6,COLUMN())):INDIRECT(ADDRESS(($AN1901-1)*36+($AO1901-1)*12+$AP1901+4,COLUMN())),INDIRECT(ADDRESS(($AN1901-1)*3+$AO1901+5,$AP1901+20)))&gt;=1,0,INDIRECT(ADDRESS(($AN1901-1)*3+$AO1901+5,$AP1901+20)))))</f>
        <v>0</v>
      </c>
      <c r="AT1901" s="468">
        <f ca="1">COUNTIF(INDIRECT("U"&amp;(ROW()+12*(($AN1901-1)*3+$AO1901)-ROW())/12+5):INDIRECT("AF"&amp;(ROW()+12*(($AN1901-1)*3+$AO1901)-ROW())/12+5),AS1901)</f>
        <v>0</v>
      </c>
      <c r="AU1901" s="468">
        <f ca="1">IF(AND(AQ1901+AS1901&gt;0,AR1901+AT1901&gt;0),COUNTIF(AU$6:AU1900,"&gt;0")+1,0)</f>
        <v>0</v>
      </c>
    </row>
    <row r="1902" spans="40:47" x14ac:dyDescent="0.15">
      <c r="AN1902" s="468">
        <v>53</v>
      </c>
      <c r="AO1902" s="468">
        <v>3</v>
      </c>
      <c r="AP1902" s="468">
        <v>1</v>
      </c>
      <c r="AQ1902" s="476">
        <f ca="1">IF($AP1902=1,IF(INDIRECT(ADDRESS(($AN1902-1)*3+$AO1902+5,$AP1902+7))="",0,INDIRECT(ADDRESS(($AN1902-1)*3+$AO1902+5,$AP1902+7))),IF(INDIRECT(ADDRESS(($AN1902-1)*3+$AO1902+5,$AP1902+7))="",0,IF(COUNTIF(INDIRECT(ADDRESS(($AN1902-1)*36+($AO1902-1)*12+6,COLUMN())):INDIRECT(ADDRESS(($AN1902-1)*36+($AO1902-1)*12+$AP1902+4,COLUMN())),INDIRECT(ADDRESS(($AN1902-1)*3+$AO1902+5,$AP1902+7)))&gt;=1,0,INDIRECT(ADDRESS(($AN1902-1)*3+$AO1902+5,$AP1902+7)))))</f>
        <v>0</v>
      </c>
      <c r="AR1902" s="468">
        <f ca="1">COUNTIF(INDIRECT("H"&amp;(ROW()+12*(($AN1902-1)*3+$AO1902)-ROW())/12+5):INDIRECT("S"&amp;(ROW()+12*(($AN1902-1)*3+$AO1902)-ROW())/12+5),AQ1902)</f>
        <v>0</v>
      </c>
      <c r="AS1902" s="476">
        <f ca="1">IF($AP1902=1,IF(INDIRECT(ADDRESS(($AN1902-1)*3+$AO1902+5,$AP1902+20))="",0,INDIRECT(ADDRESS(($AN1902-1)*3+$AO1902+5,$AP1902+20))),IF(INDIRECT(ADDRESS(($AN1902-1)*3+$AO1902+5,$AP1902+20))="",0,IF(COUNTIF(INDIRECT(ADDRESS(($AN1902-1)*36+($AO1902-1)*12+6,COLUMN())):INDIRECT(ADDRESS(($AN1902-1)*36+($AO1902-1)*12+$AP1902+4,COLUMN())),INDIRECT(ADDRESS(($AN1902-1)*3+$AO1902+5,$AP1902+20)))&gt;=1,0,INDIRECT(ADDRESS(($AN1902-1)*3+$AO1902+5,$AP1902+20)))))</f>
        <v>0</v>
      </c>
      <c r="AT1902" s="468">
        <f ca="1">COUNTIF(INDIRECT("U"&amp;(ROW()+12*(($AN1902-1)*3+$AO1902)-ROW())/12+5):INDIRECT("AF"&amp;(ROW()+12*(($AN1902-1)*3+$AO1902)-ROW())/12+5),AS1902)</f>
        <v>0</v>
      </c>
      <c r="AU1902" s="468">
        <f ca="1">IF(AND(AQ1902+AS1902&gt;0,AR1902+AT1902&gt;0),COUNTIF(AU$6:AU1901,"&gt;0")+1,0)</f>
        <v>0</v>
      </c>
    </row>
    <row r="1903" spans="40:47" x14ac:dyDescent="0.15">
      <c r="AN1903" s="468">
        <v>53</v>
      </c>
      <c r="AO1903" s="468">
        <v>3</v>
      </c>
      <c r="AP1903" s="468">
        <v>2</v>
      </c>
      <c r="AQ1903" s="476">
        <f ca="1">IF($AP1903=1,IF(INDIRECT(ADDRESS(($AN1903-1)*3+$AO1903+5,$AP1903+7))="",0,INDIRECT(ADDRESS(($AN1903-1)*3+$AO1903+5,$AP1903+7))),IF(INDIRECT(ADDRESS(($AN1903-1)*3+$AO1903+5,$AP1903+7))="",0,IF(COUNTIF(INDIRECT(ADDRESS(($AN1903-1)*36+($AO1903-1)*12+6,COLUMN())):INDIRECT(ADDRESS(($AN1903-1)*36+($AO1903-1)*12+$AP1903+4,COLUMN())),INDIRECT(ADDRESS(($AN1903-1)*3+$AO1903+5,$AP1903+7)))&gt;=1,0,INDIRECT(ADDRESS(($AN1903-1)*3+$AO1903+5,$AP1903+7)))))</f>
        <v>0</v>
      </c>
      <c r="AR1903" s="468">
        <f ca="1">COUNTIF(INDIRECT("H"&amp;(ROW()+12*(($AN1903-1)*3+$AO1903)-ROW())/12+5):INDIRECT("S"&amp;(ROW()+12*(($AN1903-1)*3+$AO1903)-ROW())/12+5),AQ1903)</f>
        <v>0</v>
      </c>
      <c r="AS1903" s="476">
        <f ca="1">IF($AP1903=1,IF(INDIRECT(ADDRESS(($AN1903-1)*3+$AO1903+5,$AP1903+20))="",0,INDIRECT(ADDRESS(($AN1903-1)*3+$AO1903+5,$AP1903+20))),IF(INDIRECT(ADDRESS(($AN1903-1)*3+$AO1903+5,$AP1903+20))="",0,IF(COUNTIF(INDIRECT(ADDRESS(($AN1903-1)*36+($AO1903-1)*12+6,COLUMN())):INDIRECT(ADDRESS(($AN1903-1)*36+($AO1903-1)*12+$AP1903+4,COLUMN())),INDIRECT(ADDRESS(($AN1903-1)*3+$AO1903+5,$AP1903+20)))&gt;=1,0,INDIRECT(ADDRESS(($AN1903-1)*3+$AO1903+5,$AP1903+20)))))</f>
        <v>0</v>
      </c>
      <c r="AT1903" s="468">
        <f ca="1">COUNTIF(INDIRECT("U"&amp;(ROW()+12*(($AN1903-1)*3+$AO1903)-ROW())/12+5):INDIRECT("AF"&amp;(ROW()+12*(($AN1903-1)*3+$AO1903)-ROW())/12+5),AS1903)</f>
        <v>0</v>
      </c>
      <c r="AU1903" s="468">
        <f ca="1">IF(AND(AQ1903+AS1903&gt;0,AR1903+AT1903&gt;0),COUNTIF(AU$6:AU1902,"&gt;0")+1,0)</f>
        <v>0</v>
      </c>
    </row>
    <row r="1904" spans="40:47" x14ac:dyDescent="0.15">
      <c r="AN1904" s="468">
        <v>53</v>
      </c>
      <c r="AO1904" s="468">
        <v>3</v>
      </c>
      <c r="AP1904" s="468">
        <v>3</v>
      </c>
      <c r="AQ1904" s="476">
        <f ca="1">IF($AP1904=1,IF(INDIRECT(ADDRESS(($AN1904-1)*3+$AO1904+5,$AP1904+7))="",0,INDIRECT(ADDRESS(($AN1904-1)*3+$AO1904+5,$AP1904+7))),IF(INDIRECT(ADDRESS(($AN1904-1)*3+$AO1904+5,$AP1904+7))="",0,IF(COUNTIF(INDIRECT(ADDRESS(($AN1904-1)*36+($AO1904-1)*12+6,COLUMN())):INDIRECT(ADDRESS(($AN1904-1)*36+($AO1904-1)*12+$AP1904+4,COLUMN())),INDIRECT(ADDRESS(($AN1904-1)*3+$AO1904+5,$AP1904+7)))&gt;=1,0,INDIRECT(ADDRESS(($AN1904-1)*3+$AO1904+5,$AP1904+7)))))</f>
        <v>0</v>
      </c>
      <c r="AR1904" s="468">
        <f ca="1">COUNTIF(INDIRECT("H"&amp;(ROW()+12*(($AN1904-1)*3+$AO1904)-ROW())/12+5):INDIRECT("S"&amp;(ROW()+12*(($AN1904-1)*3+$AO1904)-ROW())/12+5),AQ1904)</f>
        <v>0</v>
      </c>
      <c r="AS1904" s="476">
        <f ca="1">IF($AP1904=1,IF(INDIRECT(ADDRESS(($AN1904-1)*3+$AO1904+5,$AP1904+20))="",0,INDIRECT(ADDRESS(($AN1904-1)*3+$AO1904+5,$AP1904+20))),IF(INDIRECT(ADDRESS(($AN1904-1)*3+$AO1904+5,$AP1904+20))="",0,IF(COUNTIF(INDIRECT(ADDRESS(($AN1904-1)*36+($AO1904-1)*12+6,COLUMN())):INDIRECT(ADDRESS(($AN1904-1)*36+($AO1904-1)*12+$AP1904+4,COLUMN())),INDIRECT(ADDRESS(($AN1904-1)*3+$AO1904+5,$AP1904+20)))&gt;=1,0,INDIRECT(ADDRESS(($AN1904-1)*3+$AO1904+5,$AP1904+20)))))</f>
        <v>0</v>
      </c>
      <c r="AT1904" s="468">
        <f ca="1">COUNTIF(INDIRECT("U"&amp;(ROW()+12*(($AN1904-1)*3+$AO1904)-ROW())/12+5):INDIRECT("AF"&amp;(ROW()+12*(($AN1904-1)*3+$AO1904)-ROW())/12+5),AS1904)</f>
        <v>0</v>
      </c>
      <c r="AU1904" s="468">
        <f ca="1">IF(AND(AQ1904+AS1904&gt;0,AR1904+AT1904&gt;0),COUNTIF(AU$6:AU1903,"&gt;0")+1,0)</f>
        <v>0</v>
      </c>
    </row>
    <row r="1905" spans="40:47" x14ac:dyDescent="0.15">
      <c r="AN1905" s="468">
        <v>53</v>
      </c>
      <c r="AO1905" s="468">
        <v>3</v>
      </c>
      <c r="AP1905" s="468">
        <v>4</v>
      </c>
      <c r="AQ1905" s="476">
        <f ca="1">IF($AP1905=1,IF(INDIRECT(ADDRESS(($AN1905-1)*3+$AO1905+5,$AP1905+7))="",0,INDIRECT(ADDRESS(($AN1905-1)*3+$AO1905+5,$AP1905+7))),IF(INDIRECT(ADDRESS(($AN1905-1)*3+$AO1905+5,$AP1905+7))="",0,IF(COUNTIF(INDIRECT(ADDRESS(($AN1905-1)*36+($AO1905-1)*12+6,COLUMN())):INDIRECT(ADDRESS(($AN1905-1)*36+($AO1905-1)*12+$AP1905+4,COLUMN())),INDIRECT(ADDRESS(($AN1905-1)*3+$AO1905+5,$AP1905+7)))&gt;=1,0,INDIRECT(ADDRESS(($AN1905-1)*3+$AO1905+5,$AP1905+7)))))</f>
        <v>0</v>
      </c>
      <c r="AR1905" s="468">
        <f ca="1">COUNTIF(INDIRECT("H"&amp;(ROW()+12*(($AN1905-1)*3+$AO1905)-ROW())/12+5):INDIRECT("S"&amp;(ROW()+12*(($AN1905-1)*3+$AO1905)-ROW())/12+5),AQ1905)</f>
        <v>0</v>
      </c>
      <c r="AS1905" s="476">
        <f ca="1">IF($AP1905=1,IF(INDIRECT(ADDRESS(($AN1905-1)*3+$AO1905+5,$AP1905+20))="",0,INDIRECT(ADDRESS(($AN1905-1)*3+$AO1905+5,$AP1905+20))),IF(INDIRECT(ADDRESS(($AN1905-1)*3+$AO1905+5,$AP1905+20))="",0,IF(COUNTIF(INDIRECT(ADDRESS(($AN1905-1)*36+($AO1905-1)*12+6,COLUMN())):INDIRECT(ADDRESS(($AN1905-1)*36+($AO1905-1)*12+$AP1905+4,COLUMN())),INDIRECT(ADDRESS(($AN1905-1)*3+$AO1905+5,$AP1905+20)))&gt;=1,0,INDIRECT(ADDRESS(($AN1905-1)*3+$AO1905+5,$AP1905+20)))))</f>
        <v>0</v>
      </c>
      <c r="AT1905" s="468">
        <f ca="1">COUNTIF(INDIRECT("U"&amp;(ROW()+12*(($AN1905-1)*3+$AO1905)-ROW())/12+5):INDIRECT("AF"&amp;(ROW()+12*(($AN1905-1)*3+$AO1905)-ROW())/12+5),AS1905)</f>
        <v>0</v>
      </c>
      <c r="AU1905" s="468">
        <f ca="1">IF(AND(AQ1905+AS1905&gt;0,AR1905+AT1905&gt;0),COUNTIF(AU$6:AU1904,"&gt;0")+1,0)</f>
        <v>0</v>
      </c>
    </row>
    <row r="1906" spans="40:47" x14ac:dyDescent="0.15">
      <c r="AN1906" s="468">
        <v>53</v>
      </c>
      <c r="AO1906" s="468">
        <v>3</v>
      </c>
      <c r="AP1906" s="468">
        <v>5</v>
      </c>
      <c r="AQ1906" s="476">
        <f ca="1">IF($AP1906=1,IF(INDIRECT(ADDRESS(($AN1906-1)*3+$AO1906+5,$AP1906+7))="",0,INDIRECT(ADDRESS(($AN1906-1)*3+$AO1906+5,$AP1906+7))),IF(INDIRECT(ADDRESS(($AN1906-1)*3+$AO1906+5,$AP1906+7))="",0,IF(COUNTIF(INDIRECT(ADDRESS(($AN1906-1)*36+($AO1906-1)*12+6,COLUMN())):INDIRECT(ADDRESS(($AN1906-1)*36+($AO1906-1)*12+$AP1906+4,COLUMN())),INDIRECT(ADDRESS(($AN1906-1)*3+$AO1906+5,$AP1906+7)))&gt;=1,0,INDIRECT(ADDRESS(($AN1906-1)*3+$AO1906+5,$AP1906+7)))))</f>
        <v>0</v>
      </c>
      <c r="AR1906" s="468">
        <f ca="1">COUNTIF(INDIRECT("H"&amp;(ROW()+12*(($AN1906-1)*3+$AO1906)-ROW())/12+5):INDIRECT("S"&amp;(ROW()+12*(($AN1906-1)*3+$AO1906)-ROW())/12+5),AQ1906)</f>
        <v>0</v>
      </c>
      <c r="AS1906" s="476">
        <f ca="1">IF($AP1906=1,IF(INDIRECT(ADDRESS(($AN1906-1)*3+$AO1906+5,$AP1906+20))="",0,INDIRECT(ADDRESS(($AN1906-1)*3+$AO1906+5,$AP1906+20))),IF(INDIRECT(ADDRESS(($AN1906-1)*3+$AO1906+5,$AP1906+20))="",0,IF(COUNTIF(INDIRECT(ADDRESS(($AN1906-1)*36+($AO1906-1)*12+6,COLUMN())):INDIRECT(ADDRESS(($AN1906-1)*36+($AO1906-1)*12+$AP1906+4,COLUMN())),INDIRECT(ADDRESS(($AN1906-1)*3+$AO1906+5,$AP1906+20)))&gt;=1,0,INDIRECT(ADDRESS(($AN1906-1)*3+$AO1906+5,$AP1906+20)))))</f>
        <v>0</v>
      </c>
      <c r="AT1906" s="468">
        <f ca="1">COUNTIF(INDIRECT("U"&amp;(ROW()+12*(($AN1906-1)*3+$AO1906)-ROW())/12+5):INDIRECT("AF"&amp;(ROW()+12*(($AN1906-1)*3+$AO1906)-ROW())/12+5),AS1906)</f>
        <v>0</v>
      </c>
      <c r="AU1906" s="468">
        <f ca="1">IF(AND(AQ1906+AS1906&gt;0,AR1906+AT1906&gt;0),COUNTIF(AU$6:AU1905,"&gt;0")+1,0)</f>
        <v>0</v>
      </c>
    </row>
    <row r="1907" spans="40:47" x14ac:dyDescent="0.15">
      <c r="AN1907" s="468">
        <v>53</v>
      </c>
      <c r="AO1907" s="468">
        <v>3</v>
      </c>
      <c r="AP1907" s="468">
        <v>6</v>
      </c>
      <c r="AQ1907" s="476">
        <f ca="1">IF($AP1907=1,IF(INDIRECT(ADDRESS(($AN1907-1)*3+$AO1907+5,$AP1907+7))="",0,INDIRECT(ADDRESS(($AN1907-1)*3+$AO1907+5,$AP1907+7))),IF(INDIRECT(ADDRESS(($AN1907-1)*3+$AO1907+5,$AP1907+7))="",0,IF(COUNTIF(INDIRECT(ADDRESS(($AN1907-1)*36+($AO1907-1)*12+6,COLUMN())):INDIRECT(ADDRESS(($AN1907-1)*36+($AO1907-1)*12+$AP1907+4,COLUMN())),INDIRECT(ADDRESS(($AN1907-1)*3+$AO1907+5,$AP1907+7)))&gt;=1,0,INDIRECT(ADDRESS(($AN1907-1)*3+$AO1907+5,$AP1907+7)))))</f>
        <v>0</v>
      </c>
      <c r="AR1907" s="468">
        <f ca="1">COUNTIF(INDIRECT("H"&amp;(ROW()+12*(($AN1907-1)*3+$AO1907)-ROW())/12+5):INDIRECT("S"&amp;(ROW()+12*(($AN1907-1)*3+$AO1907)-ROW())/12+5),AQ1907)</f>
        <v>0</v>
      </c>
      <c r="AS1907" s="476">
        <f ca="1">IF($AP1907=1,IF(INDIRECT(ADDRESS(($AN1907-1)*3+$AO1907+5,$AP1907+20))="",0,INDIRECT(ADDRESS(($AN1907-1)*3+$AO1907+5,$AP1907+20))),IF(INDIRECT(ADDRESS(($AN1907-1)*3+$AO1907+5,$AP1907+20))="",0,IF(COUNTIF(INDIRECT(ADDRESS(($AN1907-1)*36+($AO1907-1)*12+6,COLUMN())):INDIRECT(ADDRESS(($AN1907-1)*36+($AO1907-1)*12+$AP1907+4,COLUMN())),INDIRECT(ADDRESS(($AN1907-1)*3+$AO1907+5,$AP1907+20)))&gt;=1,0,INDIRECT(ADDRESS(($AN1907-1)*3+$AO1907+5,$AP1907+20)))))</f>
        <v>0</v>
      </c>
      <c r="AT1907" s="468">
        <f ca="1">COUNTIF(INDIRECT("U"&amp;(ROW()+12*(($AN1907-1)*3+$AO1907)-ROW())/12+5):INDIRECT("AF"&amp;(ROW()+12*(($AN1907-1)*3+$AO1907)-ROW())/12+5),AS1907)</f>
        <v>0</v>
      </c>
      <c r="AU1907" s="468">
        <f ca="1">IF(AND(AQ1907+AS1907&gt;0,AR1907+AT1907&gt;0),COUNTIF(AU$6:AU1906,"&gt;0")+1,0)</f>
        <v>0</v>
      </c>
    </row>
    <row r="1908" spans="40:47" x14ac:dyDescent="0.15">
      <c r="AN1908" s="468">
        <v>53</v>
      </c>
      <c r="AO1908" s="468">
        <v>3</v>
      </c>
      <c r="AP1908" s="468">
        <v>7</v>
      </c>
      <c r="AQ1908" s="476">
        <f ca="1">IF($AP1908=1,IF(INDIRECT(ADDRESS(($AN1908-1)*3+$AO1908+5,$AP1908+7))="",0,INDIRECT(ADDRESS(($AN1908-1)*3+$AO1908+5,$AP1908+7))),IF(INDIRECT(ADDRESS(($AN1908-1)*3+$AO1908+5,$AP1908+7))="",0,IF(COUNTIF(INDIRECT(ADDRESS(($AN1908-1)*36+($AO1908-1)*12+6,COLUMN())):INDIRECT(ADDRESS(($AN1908-1)*36+($AO1908-1)*12+$AP1908+4,COLUMN())),INDIRECT(ADDRESS(($AN1908-1)*3+$AO1908+5,$AP1908+7)))&gt;=1,0,INDIRECT(ADDRESS(($AN1908-1)*3+$AO1908+5,$AP1908+7)))))</f>
        <v>0</v>
      </c>
      <c r="AR1908" s="468">
        <f ca="1">COUNTIF(INDIRECT("H"&amp;(ROW()+12*(($AN1908-1)*3+$AO1908)-ROW())/12+5):INDIRECT("S"&amp;(ROW()+12*(($AN1908-1)*3+$AO1908)-ROW())/12+5),AQ1908)</f>
        <v>0</v>
      </c>
      <c r="AS1908" s="476">
        <f ca="1">IF($AP1908=1,IF(INDIRECT(ADDRESS(($AN1908-1)*3+$AO1908+5,$AP1908+20))="",0,INDIRECT(ADDRESS(($AN1908-1)*3+$AO1908+5,$AP1908+20))),IF(INDIRECT(ADDRESS(($AN1908-1)*3+$AO1908+5,$AP1908+20))="",0,IF(COUNTIF(INDIRECT(ADDRESS(($AN1908-1)*36+($AO1908-1)*12+6,COLUMN())):INDIRECT(ADDRESS(($AN1908-1)*36+($AO1908-1)*12+$AP1908+4,COLUMN())),INDIRECT(ADDRESS(($AN1908-1)*3+$AO1908+5,$AP1908+20)))&gt;=1,0,INDIRECT(ADDRESS(($AN1908-1)*3+$AO1908+5,$AP1908+20)))))</f>
        <v>0</v>
      </c>
      <c r="AT1908" s="468">
        <f ca="1">COUNTIF(INDIRECT("U"&amp;(ROW()+12*(($AN1908-1)*3+$AO1908)-ROW())/12+5):INDIRECT("AF"&amp;(ROW()+12*(($AN1908-1)*3+$AO1908)-ROW())/12+5),AS1908)</f>
        <v>0</v>
      </c>
      <c r="AU1908" s="468">
        <f ca="1">IF(AND(AQ1908+AS1908&gt;0,AR1908+AT1908&gt;0),COUNTIF(AU$6:AU1907,"&gt;0")+1,0)</f>
        <v>0</v>
      </c>
    </row>
    <row r="1909" spans="40:47" x14ac:dyDescent="0.15">
      <c r="AN1909" s="468">
        <v>53</v>
      </c>
      <c r="AO1909" s="468">
        <v>3</v>
      </c>
      <c r="AP1909" s="468">
        <v>8</v>
      </c>
      <c r="AQ1909" s="476">
        <f ca="1">IF($AP1909=1,IF(INDIRECT(ADDRESS(($AN1909-1)*3+$AO1909+5,$AP1909+7))="",0,INDIRECT(ADDRESS(($AN1909-1)*3+$AO1909+5,$AP1909+7))),IF(INDIRECT(ADDRESS(($AN1909-1)*3+$AO1909+5,$AP1909+7))="",0,IF(COUNTIF(INDIRECT(ADDRESS(($AN1909-1)*36+($AO1909-1)*12+6,COLUMN())):INDIRECT(ADDRESS(($AN1909-1)*36+($AO1909-1)*12+$AP1909+4,COLUMN())),INDIRECT(ADDRESS(($AN1909-1)*3+$AO1909+5,$AP1909+7)))&gt;=1,0,INDIRECT(ADDRESS(($AN1909-1)*3+$AO1909+5,$AP1909+7)))))</f>
        <v>0</v>
      </c>
      <c r="AR1909" s="468">
        <f ca="1">COUNTIF(INDIRECT("H"&amp;(ROW()+12*(($AN1909-1)*3+$AO1909)-ROW())/12+5):INDIRECT("S"&amp;(ROW()+12*(($AN1909-1)*3+$AO1909)-ROW())/12+5),AQ1909)</f>
        <v>0</v>
      </c>
      <c r="AS1909" s="476">
        <f ca="1">IF($AP1909=1,IF(INDIRECT(ADDRESS(($AN1909-1)*3+$AO1909+5,$AP1909+20))="",0,INDIRECT(ADDRESS(($AN1909-1)*3+$AO1909+5,$AP1909+20))),IF(INDIRECT(ADDRESS(($AN1909-1)*3+$AO1909+5,$AP1909+20))="",0,IF(COUNTIF(INDIRECT(ADDRESS(($AN1909-1)*36+($AO1909-1)*12+6,COLUMN())):INDIRECT(ADDRESS(($AN1909-1)*36+($AO1909-1)*12+$AP1909+4,COLUMN())),INDIRECT(ADDRESS(($AN1909-1)*3+$AO1909+5,$AP1909+20)))&gt;=1,0,INDIRECT(ADDRESS(($AN1909-1)*3+$AO1909+5,$AP1909+20)))))</f>
        <v>0</v>
      </c>
      <c r="AT1909" s="468">
        <f ca="1">COUNTIF(INDIRECT("U"&amp;(ROW()+12*(($AN1909-1)*3+$AO1909)-ROW())/12+5):INDIRECT("AF"&amp;(ROW()+12*(($AN1909-1)*3+$AO1909)-ROW())/12+5),AS1909)</f>
        <v>0</v>
      </c>
      <c r="AU1909" s="468">
        <f ca="1">IF(AND(AQ1909+AS1909&gt;0,AR1909+AT1909&gt;0),COUNTIF(AU$6:AU1908,"&gt;0")+1,0)</f>
        <v>0</v>
      </c>
    </row>
    <row r="1910" spans="40:47" x14ac:dyDescent="0.15">
      <c r="AN1910" s="468">
        <v>53</v>
      </c>
      <c r="AO1910" s="468">
        <v>3</v>
      </c>
      <c r="AP1910" s="468">
        <v>9</v>
      </c>
      <c r="AQ1910" s="476">
        <f ca="1">IF($AP1910=1,IF(INDIRECT(ADDRESS(($AN1910-1)*3+$AO1910+5,$AP1910+7))="",0,INDIRECT(ADDRESS(($AN1910-1)*3+$AO1910+5,$AP1910+7))),IF(INDIRECT(ADDRESS(($AN1910-1)*3+$AO1910+5,$AP1910+7))="",0,IF(COUNTIF(INDIRECT(ADDRESS(($AN1910-1)*36+($AO1910-1)*12+6,COLUMN())):INDIRECT(ADDRESS(($AN1910-1)*36+($AO1910-1)*12+$AP1910+4,COLUMN())),INDIRECT(ADDRESS(($AN1910-1)*3+$AO1910+5,$AP1910+7)))&gt;=1,0,INDIRECT(ADDRESS(($AN1910-1)*3+$AO1910+5,$AP1910+7)))))</f>
        <v>0</v>
      </c>
      <c r="AR1910" s="468">
        <f ca="1">COUNTIF(INDIRECT("H"&amp;(ROW()+12*(($AN1910-1)*3+$AO1910)-ROW())/12+5):INDIRECT("S"&amp;(ROW()+12*(($AN1910-1)*3+$AO1910)-ROW())/12+5),AQ1910)</f>
        <v>0</v>
      </c>
      <c r="AS1910" s="476">
        <f ca="1">IF($AP1910=1,IF(INDIRECT(ADDRESS(($AN1910-1)*3+$AO1910+5,$AP1910+20))="",0,INDIRECT(ADDRESS(($AN1910-1)*3+$AO1910+5,$AP1910+20))),IF(INDIRECT(ADDRESS(($AN1910-1)*3+$AO1910+5,$AP1910+20))="",0,IF(COUNTIF(INDIRECT(ADDRESS(($AN1910-1)*36+($AO1910-1)*12+6,COLUMN())):INDIRECT(ADDRESS(($AN1910-1)*36+($AO1910-1)*12+$AP1910+4,COLUMN())),INDIRECT(ADDRESS(($AN1910-1)*3+$AO1910+5,$AP1910+20)))&gt;=1,0,INDIRECT(ADDRESS(($AN1910-1)*3+$AO1910+5,$AP1910+20)))))</f>
        <v>0</v>
      </c>
      <c r="AT1910" s="468">
        <f ca="1">COUNTIF(INDIRECT("U"&amp;(ROW()+12*(($AN1910-1)*3+$AO1910)-ROW())/12+5):INDIRECT("AF"&amp;(ROW()+12*(($AN1910-1)*3+$AO1910)-ROW())/12+5),AS1910)</f>
        <v>0</v>
      </c>
      <c r="AU1910" s="468">
        <f ca="1">IF(AND(AQ1910+AS1910&gt;0,AR1910+AT1910&gt;0),COUNTIF(AU$6:AU1909,"&gt;0")+1,0)</f>
        <v>0</v>
      </c>
    </row>
    <row r="1911" spans="40:47" x14ac:dyDescent="0.15">
      <c r="AN1911" s="468">
        <v>53</v>
      </c>
      <c r="AO1911" s="468">
        <v>3</v>
      </c>
      <c r="AP1911" s="468">
        <v>10</v>
      </c>
      <c r="AQ1911" s="476">
        <f ca="1">IF($AP1911=1,IF(INDIRECT(ADDRESS(($AN1911-1)*3+$AO1911+5,$AP1911+7))="",0,INDIRECT(ADDRESS(($AN1911-1)*3+$AO1911+5,$AP1911+7))),IF(INDIRECT(ADDRESS(($AN1911-1)*3+$AO1911+5,$AP1911+7))="",0,IF(COUNTIF(INDIRECT(ADDRESS(($AN1911-1)*36+($AO1911-1)*12+6,COLUMN())):INDIRECT(ADDRESS(($AN1911-1)*36+($AO1911-1)*12+$AP1911+4,COLUMN())),INDIRECT(ADDRESS(($AN1911-1)*3+$AO1911+5,$AP1911+7)))&gt;=1,0,INDIRECT(ADDRESS(($AN1911-1)*3+$AO1911+5,$AP1911+7)))))</f>
        <v>0</v>
      </c>
      <c r="AR1911" s="468">
        <f ca="1">COUNTIF(INDIRECT("H"&amp;(ROW()+12*(($AN1911-1)*3+$AO1911)-ROW())/12+5):INDIRECT("S"&amp;(ROW()+12*(($AN1911-1)*3+$AO1911)-ROW())/12+5),AQ1911)</f>
        <v>0</v>
      </c>
      <c r="AS1911" s="476">
        <f ca="1">IF($AP1911=1,IF(INDIRECT(ADDRESS(($AN1911-1)*3+$AO1911+5,$AP1911+20))="",0,INDIRECT(ADDRESS(($AN1911-1)*3+$AO1911+5,$AP1911+20))),IF(INDIRECT(ADDRESS(($AN1911-1)*3+$AO1911+5,$AP1911+20))="",0,IF(COUNTIF(INDIRECT(ADDRESS(($AN1911-1)*36+($AO1911-1)*12+6,COLUMN())):INDIRECT(ADDRESS(($AN1911-1)*36+($AO1911-1)*12+$AP1911+4,COLUMN())),INDIRECT(ADDRESS(($AN1911-1)*3+$AO1911+5,$AP1911+20)))&gt;=1,0,INDIRECT(ADDRESS(($AN1911-1)*3+$AO1911+5,$AP1911+20)))))</f>
        <v>0</v>
      </c>
      <c r="AT1911" s="468">
        <f ca="1">COUNTIF(INDIRECT("U"&amp;(ROW()+12*(($AN1911-1)*3+$AO1911)-ROW())/12+5):INDIRECT("AF"&amp;(ROW()+12*(($AN1911-1)*3+$AO1911)-ROW())/12+5),AS1911)</f>
        <v>0</v>
      </c>
      <c r="AU1911" s="468">
        <f ca="1">IF(AND(AQ1911+AS1911&gt;0,AR1911+AT1911&gt;0),COUNTIF(AU$6:AU1910,"&gt;0")+1,0)</f>
        <v>0</v>
      </c>
    </row>
    <row r="1912" spans="40:47" x14ac:dyDescent="0.15">
      <c r="AN1912" s="468">
        <v>53</v>
      </c>
      <c r="AO1912" s="468">
        <v>3</v>
      </c>
      <c r="AP1912" s="468">
        <v>11</v>
      </c>
      <c r="AQ1912" s="476">
        <f ca="1">IF($AP1912=1,IF(INDIRECT(ADDRESS(($AN1912-1)*3+$AO1912+5,$AP1912+7))="",0,INDIRECT(ADDRESS(($AN1912-1)*3+$AO1912+5,$AP1912+7))),IF(INDIRECT(ADDRESS(($AN1912-1)*3+$AO1912+5,$AP1912+7))="",0,IF(COUNTIF(INDIRECT(ADDRESS(($AN1912-1)*36+($AO1912-1)*12+6,COLUMN())):INDIRECT(ADDRESS(($AN1912-1)*36+($AO1912-1)*12+$AP1912+4,COLUMN())),INDIRECT(ADDRESS(($AN1912-1)*3+$AO1912+5,$AP1912+7)))&gt;=1,0,INDIRECT(ADDRESS(($AN1912-1)*3+$AO1912+5,$AP1912+7)))))</f>
        <v>0</v>
      </c>
      <c r="AR1912" s="468">
        <f ca="1">COUNTIF(INDIRECT("H"&amp;(ROW()+12*(($AN1912-1)*3+$AO1912)-ROW())/12+5):INDIRECT("S"&amp;(ROW()+12*(($AN1912-1)*3+$AO1912)-ROW())/12+5),AQ1912)</f>
        <v>0</v>
      </c>
      <c r="AS1912" s="476">
        <f ca="1">IF($AP1912=1,IF(INDIRECT(ADDRESS(($AN1912-1)*3+$AO1912+5,$AP1912+20))="",0,INDIRECT(ADDRESS(($AN1912-1)*3+$AO1912+5,$AP1912+20))),IF(INDIRECT(ADDRESS(($AN1912-1)*3+$AO1912+5,$AP1912+20))="",0,IF(COUNTIF(INDIRECT(ADDRESS(($AN1912-1)*36+($AO1912-1)*12+6,COLUMN())):INDIRECT(ADDRESS(($AN1912-1)*36+($AO1912-1)*12+$AP1912+4,COLUMN())),INDIRECT(ADDRESS(($AN1912-1)*3+$AO1912+5,$AP1912+20)))&gt;=1,0,INDIRECT(ADDRESS(($AN1912-1)*3+$AO1912+5,$AP1912+20)))))</f>
        <v>0</v>
      </c>
      <c r="AT1912" s="468">
        <f ca="1">COUNTIF(INDIRECT("U"&amp;(ROW()+12*(($AN1912-1)*3+$AO1912)-ROW())/12+5):INDIRECT("AF"&amp;(ROW()+12*(($AN1912-1)*3+$AO1912)-ROW())/12+5),AS1912)</f>
        <v>0</v>
      </c>
      <c r="AU1912" s="468">
        <f ca="1">IF(AND(AQ1912+AS1912&gt;0,AR1912+AT1912&gt;0),COUNTIF(AU$6:AU1911,"&gt;0")+1,0)</f>
        <v>0</v>
      </c>
    </row>
    <row r="1913" spans="40:47" x14ac:dyDescent="0.15">
      <c r="AN1913" s="468">
        <v>53</v>
      </c>
      <c r="AO1913" s="468">
        <v>3</v>
      </c>
      <c r="AP1913" s="468">
        <v>12</v>
      </c>
      <c r="AQ1913" s="476">
        <f ca="1">IF($AP1913=1,IF(INDIRECT(ADDRESS(($AN1913-1)*3+$AO1913+5,$AP1913+7))="",0,INDIRECT(ADDRESS(($AN1913-1)*3+$AO1913+5,$AP1913+7))),IF(INDIRECT(ADDRESS(($AN1913-1)*3+$AO1913+5,$AP1913+7))="",0,IF(COUNTIF(INDIRECT(ADDRESS(($AN1913-1)*36+($AO1913-1)*12+6,COLUMN())):INDIRECT(ADDRESS(($AN1913-1)*36+($AO1913-1)*12+$AP1913+4,COLUMN())),INDIRECT(ADDRESS(($AN1913-1)*3+$AO1913+5,$AP1913+7)))&gt;=1,0,INDIRECT(ADDRESS(($AN1913-1)*3+$AO1913+5,$AP1913+7)))))</f>
        <v>0</v>
      </c>
      <c r="AR1913" s="468">
        <f ca="1">COUNTIF(INDIRECT("H"&amp;(ROW()+12*(($AN1913-1)*3+$AO1913)-ROW())/12+5):INDIRECT("S"&amp;(ROW()+12*(($AN1913-1)*3+$AO1913)-ROW())/12+5),AQ1913)</f>
        <v>0</v>
      </c>
      <c r="AS1913" s="476">
        <f ca="1">IF($AP1913=1,IF(INDIRECT(ADDRESS(($AN1913-1)*3+$AO1913+5,$AP1913+20))="",0,INDIRECT(ADDRESS(($AN1913-1)*3+$AO1913+5,$AP1913+20))),IF(INDIRECT(ADDRESS(($AN1913-1)*3+$AO1913+5,$AP1913+20))="",0,IF(COUNTIF(INDIRECT(ADDRESS(($AN1913-1)*36+($AO1913-1)*12+6,COLUMN())):INDIRECT(ADDRESS(($AN1913-1)*36+($AO1913-1)*12+$AP1913+4,COLUMN())),INDIRECT(ADDRESS(($AN1913-1)*3+$AO1913+5,$AP1913+20)))&gt;=1,0,INDIRECT(ADDRESS(($AN1913-1)*3+$AO1913+5,$AP1913+20)))))</f>
        <v>0</v>
      </c>
      <c r="AT1913" s="468">
        <f ca="1">COUNTIF(INDIRECT("U"&amp;(ROW()+12*(($AN1913-1)*3+$AO1913)-ROW())/12+5):INDIRECT("AF"&amp;(ROW()+12*(($AN1913-1)*3+$AO1913)-ROW())/12+5),AS1913)</f>
        <v>0</v>
      </c>
      <c r="AU1913" s="468">
        <f ca="1">IF(AND(AQ1913+AS1913&gt;0,AR1913+AT1913&gt;0),COUNTIF(AU$6:AU1912,"&gt;0")+1,0)</f>
        <v>0</v>
      </c>
    </row>
    <row r="1914" spans="40:47" x14ac:dyDescent="0.15">
      <c r="AN1914" s="468">
        <v>54</v>
      </c>
      <c r="AO1914" s="468">
        <v>1</v>
      </c>
      <c r="AP1914" s="468">
        <v>1</v>
      </c>
      <c r="AQ1914" s="476">
        <f ca="1">IF($AP1914=1,IF(INDIRECT(ADDRESS(($AN1914-1)*3+$AO1914+5,$AP1914+7))="",0,INDIRECT(ADDRESS(($AN1914-1)*3+$AO1914+5,$AP1914+7))),IF(INDIRECT(ADDRESS(($AN1914-1)*3+$AO1914+5,$AP1914+7))="",0,IF(COUNTIF(INDIRECT(ADDRESS(($AN1914-1)*36+($AO1914-1)*12+6,COLUMN())):INDIRECT(ADDRESS(($AN1914-1)*36+($AO1914-1)*12+$AP1914+4,COLUMN())),INDIRECT(ADDRESS(($AN1914-1)*3+$AO1914+5,$AP1914+7)))&gt;=1,0,INDIRECT(ADDRESS(($AN1914-1)*3+$AO1914+5,$AP1914+7)))))</f>
        <v>0</v>
      </c>
      <c r="AR1914" s="468">
        <f ca="1">COUNTIF(INDIRECT("H"&amp;(ROW()+12*(($AN1914-1)*3+$AO1914)-ROW())/12+5):INDIRECT("S"&amp;(ROW()+12*(($AN1914-1)*3+$AO1914)-ROW())/12+5),AQ1914)</f>
        <v>0</v>
      </c>
      <c r="AS1914" s="476">
        <f ca="1">IF($AP1914=1,IF(INDIRECT(ADDRESS(($AN1914-1)*3+$AO1914+5,$AP1914+20))="",0,INDIRECT(ADDRESS(($AN1914-1)*3+$AO1914+5,$AP1914+20))),IF(INDIRECT(ADDRESS(($AN1914-1)*3+$AO1914+5,$AP1914+20))="",0,IF(COUNTIF(INDIRECT(ADDRESS(($AN1914-1)*36+($AO1914-1)*12+6,COLUMN())):INDIRECT(ADDRESS(($AN1914-1)*36+($AO1914-1)*12+$AP1914+4,COLUMN())),INDIRECT(ADDRESS(($AN1914-1)*3+$AO1914+5,$AP1914+20)))&gt;=1,0,INDIRECT(ADDRESS(($AN1914-1)*3+$AO1914+5,$AP1914+20)))))</f>
        <v>0</v>
      </c>
      <c r="AT1914" s="468">
        <f ca="1">COUNTIF(INDIRECT("U"&amp;(ROW()+12*(($AN1914-1)*3+$AO1914)-ROW())/12+5):INDIRECT("AF"&amp;(ROW()+12*(($AN1914-1)*3+$AO1914)-ROW())/12+5),AS1914)</f>
        <v>0</v>
      </c>
      <c r="AU1914" s="468">
        <f ca="1">IF(AND(AQ1914+AS1914&gt;0,AR1914+AT1914&gt;0),COUNTIF(AU$6:AU1913,"&gt;0")+1,0)</f>
        <v>0</v>
      </c>
    </row>
    <row r="1915" spans="40:47" x14ac:dyDescent="0.15">
      <c r="AN1915" s="468">
        <v>54</v>
      </c>
      <c r="AO1915" s="468">
        <v>1</v>
      </c>
      <c r="AP1915" s="468">
        <v>2</v>
      </c>
      <c r="AQ1915" s="476">
        <f ca="1">IF($AP1915=1,IF(INDIRECT(ADDRESS(($AN1915-1)*3+$AO1915+5,$AP1915+7))="",0,INDIRECT(ADDRESS(($AN1915-1)*3+$AO1915+5,$AP1915+7))),IF(INDIRECT(ADDRESS(($AN1915-1)*3+$AO1915+5,$AP1915+7))="",0,IF(COUNTIF(INDIRECT(ADDRESS(($AN1915-1)*36+($AO1915-1)*12+6,COLUMN())):INDIRECT(ADDRESS(($AN1915-1)*36+($AO1915-1)*12+$AP1915+4,COLUMN())),INDIRECT(ADDRESS(($AN1915-1)*3+$AO1915+5,$AP1915+7)))&gt;=1,0,INDIRECT(ADDRESS(($AN1915-1)*3+$AO1915+5,$AP1915+7)))))</f>
        <v>0</v>
      </c>
      <c r="AR1915" s="468">
        <f ca="1">COUNTIF(INDIRECT("H"&amp;(ROW()+12*(($AN1915-1)*3+$AO1915)-ROW())/12+5):INDIRECT("S"&amp;(ROW()+12*(($AN1915-1)*3+$AO1915)-ROW())/12+5),AQ1915)</f>
        <v>0</v>
      </c>
      <c r="AS1915" s="476">
        <f ca="1">IF($AP1915=1,IF(INDIRECT(ADDRESS(($AN1915-1)*3+$AO1915+5,$AP1915+20))="",0,INDIRECT(ADDRESS(($AN1915-1)*3+$AO1915+5,$AP1915+20))),IF(INDIRECT(ADDRESS(($AN1915-1)*3+$AO1915+5,$AP1915+20))="",0,IF(COUNTIF(INDIRECT(ADDRESS(($AN1915-1)*36+($AO1915-1)*12+6,COLUMN())):INDIRECT(ADDRESS(($AN1915-1)*36+($AO1915-1)*12+$AP1915+4,COLUMN())),INDIRECT(ADDRESS(($AN1915-1)*3+$AO1915+5,$AP1915+20)))&gt;=1,0,INDIRECT(ADDRESS(($AN1915-1)*3+$AO1915+5,$AP1915+20)))))</f>
        <v>0</v>
      </c>
      <c r="AT1915" s="468">
        <f ca="1">COUNTIF(INDIRECT("U"&amp;(ROW()+12*(($AN1915-1)*3+$AO1915)-ROW())/12+5):INDIRECT("AF"&amp;(ROW()+12*(($AN1915-1)*3+$AO1915)-ROW())/12+5),AS1915)</f>
        <v>0</v>
      </c>
      <c r="AU1915" s="468">
        <f ca="1">IF(AND(AQ1915+AS1915&gt;0,AR1915+AT1915&gt;0),COUNTIF(AU$6:AU1914,"&gt;0")+1,0)</f>
        <v>0</v>
      </c>
    </row>
    <row r="1916" spans="40:47" x14ac:dyDescent="0.15">
      <c r="AN1916" s="468">
        <v>54</v>
      </c>
      <c r="AO1916" s="468">
        <v>1</v>
      </c>
      <c r="AP1916" s="468">
        <v>3</v>
      </c>
      <c r="AQ1916" s="476">
        <f ca="1">IF($AP1916=1,IF(INDIRECT(ADDRESS(($AN1916-1)*3+$AO1916+5,$AP1916+7))="",0,INDIRECT(ADDRESS(($AN1916-1)*3+$AO1916+5,$AP1916+7))),IF(INDIRECT(ADDRESS(($AN1916-1)*3+$AO1916+5,$AP1916+7))="",0,IF(COUNTIF(INDIRECT(ADDRESS(($AN1916-1)*36+($AO1916-1)*12+6,COLUMN())):INDIRECT(ADDRESS(($AN1916-1)*36+($AO1916-1)*12+$AP1916+4,COLUMN())),INDIRECT(ADDRESS(($AN1916-1)*3+$AO1916+5,$AP1916+7)))&gt;=1,0,INDIRECT(ADDRESS(($AN1916-1)*3+$AO1916+5,$AP1916+7)))))</f>
        <v>0</v>
      </c>
      <c r="AR1916" s="468">
        <f ca="1">COUNTIF(INDIRECT("H"&amp;(ROW()+12*(($AN1916-1)*3+$AO1916)-ROW())/12+5):INDIRECT("S"&amp;(ROW()+12*(($AN1916-1)*3+$AO1916)-ROW())/12+5),AQ1916)</f>
        <v>0</v>
      </c>
      <c r="AS1916" s="476">
        <f ca="1">IF($AP1916=1,IF(INDIRECT(ADDRESS(($AN1916-1)*3+$AO1916+5,$AP1916+20))="",0,INDIRECT(ADDRESS(($AN1916-1)*3+$AO1916+5,$AP1916+20))),IF(INDIRECT(ADDRESS(($AN1916-1)*3+$AO1916+5,$AP1916+20))="",0,IF(COUNTIF(INDIRECT(ADDRESS(($AN1916-1)*36+($AO1916-1)*12+6,COLUMN())):INDIRECT(ADDRESS(($AN1916-1)*36+($AO1916-1)*12+$AP1916+4,COLUMN())),INDIRECT(ADDRESS(($AN1916-1)*3+$AO1916+5,$AP1916+20)))&gt;=1,0,INDIRECT(ADDRESS(($AN1916-1)*3+$AO1916+5,$AP1916+20)))))</f>
        <v>0</v>
      </c>
      <c r="AT1916" s="468">
        <f ca="1">COUNTIF(INDIRECT("U"&amp;(ROW()+12*(($AN1916-1)*3+$AO1916)-ROW())/12+5):INDIRECT("AF"&amp;(ROW()+12*(($AN1916-1)*3+$AO1916)-ROW())/12+5),AS1916)</f>
        <v>0</v>
      </c>
      <c r="AU1916" s="468">
        <f ca="1">IF(AND(AQ1916+AS1916&gt;0,AR1916+AT1916&gt;0),COUNTIF(AU$6:AU1915,"&gt;0")+1,0)</f>
        <v>0</v>
      </c>
    </row>
    <row r="1917" spans="40:47" x14ac:dyDescent="0.15">
      <c r="AN1917" s="468">
        <v>54</v>
      </c>
      <c r="AO1917" s="468">
        <v>1</v>
      </c>
      <c r="AP1917" s="468">
        <v>4</v>
      </c>
      <c r="AQ1917" s="476">
        <f ca="1">IF($AP1917=1,IF(INDIRECT(ADDRESS(($AN1917-1)*3+$AO1917+5,$AP1917+7))="",0,INDIRECT(ADDRESS(($AN1917-1)*3+$AO1917+5,$AP1917+7))),IF(INDIRECT(ADDRESS(($AN1917-1)*3+$AO1917+5,$AP1917+7))="",0,IF(COUNTIF(INDIRECT(ADDRESS(($AN1917-1)*36+($AO1917-1)*12+6,COLUMN())):INDIRECT(ADDRESS(($AN1917-1)*36+($AO1917-1)*12+$AP1917+4,COLUMN())),INDIRECT(ADDRESS(($AN1917-1)*3+$AO1917+5,$AP1917+7)))&gt;=1,0,INDIRECT(ADDRESS(($AN1917-1)*3+$AO1917+5,$AP1917+7)))))</f>
        <v>0</v>
      </c>
      <c r="AR1917" s="468">
        <f ca="1">COUNTIF(INDIRECT("H"&amp;(ROW()+12*(($AN1917-1)*3+$AO1917)-ROW())/12+5):INDIRECT("S"&amp;(ROW()+12*(($AN1917-1)*3+$AO1917)-ROW())/12+5),AQ1917)</f>
        <v>0</v>
      </c>
      <c r="AS1917" s="476">
        <f ca="1">IF($AP1917=1,IF(INDIRECT(ADDRESS(($AN1917-1)*3+$AO1917+5,$AP1917+20))="",0,INDIRECT(ADDRESS(($AN1917-1)*3+$AO1917+5,$AP1917+20))),IF(INDIRECT(ADDRESS(($AN1917-1)*3+$AO1917+5,$AP1917+20))="",0,IF(COUNTIF(INDIRECT(ADDRESS(($AN1917-1)*36+($AO1917-1)*12+6,COLUMN())):INDIRECT(ADDRESS(($AN1917-1)*36+($AO1917-1)*12+$AP1917+4,COLUMN())),INDIRECT(ADDRESS(($AN1917-1)*3+$AO1917+5,$AP1917+20)))&gt;=1,0,INDIRECT(ADDRESS(($AN1917-1)*3+$AO1917+5,$AP1917+20)))))</f>
        <v>0</v>
      </c>
      <c r="AT1917" s="468">
        <f ca="1">COUNTIF(INDIRECT("U"&amp;(ROW()+12*(($AN1917-1)*3+$AO1917)-ROW())/12+5):INDIRECT("AF"&amp;(ROW()+12*(($AN1917-1)*3+$AO1917)-ROW())/12+5),AS1917)</f>
        <v>0</v>
      </c>
      <c r="AU1917" s="468">
        <f ca="1">IF(AND(AQ1917+AS1917&gt;0,AR1917+AT1917&gt;0),COUNTIF(AU$6:AU1916,"&gt;0")+1,0)</f>
        <v>0</v>
      </c>
    </row>
    <row r="1918" spans="40:47" x14ac:dyDescent="0.15">
      <c r="AN1918" s="468">
        <v>54</v>
      </c>
      <c r="AO1918" s="468">
        <v>1</v>
      </c>
      <c r="AP1918" s="468">
        <v>5</v>
      </c>
      <c r="AQ1918" s="476">
        <f ca="1">IF($AP1918=1,IF(INDIRECT(ADDRESS(($AN1918-1)*3+$AO1918+5,$AP1918+7))="",0,INDIRECT(ADDRESS(($AN1918-1)*3+$AO1918+5,$AP1918+7))),IF(INDIRECT(ADDRESS(($AN1918-1)*3+$AO1918+5,$AP1918+7))="",0,IF(COUNTIF(INDIRECT(ADDRESS(($AN1918-1)*36+($AO1918-1)*12+6,COLUMN())):INDIRECT(ADDRESS(($AN1918-1)*36+($AO1918-1)*12+$AP1918+4,COLUMN())),INDIRECT(ADDRESS(($AN1918-1)*3+$AO1918+5,$AP1918+7)))&gt;=1,0,INDIRECT(ADDRESS(($AN1918-1)*3+$AO1918+5,$AP1918+7)))))</f>
        <v>0</v>
      </c>
      <c r="AR1918" s="468">
        <f ca="1">COUNTIF(INDIRECT("H"&amp;(ROW()+12*(($AN1918-1)*3+$AO1918)-ROW())/12+5):INDIRECT("S"&amp;(ROW()+12*(($AN1918-1)*3+$AO1918)-ROW())/12+5),AQ1918)</f>
        <v>0</v>
      </c>
      <c r="AS1918" s="476">
        <f ca="1">IF($AP1918=1,IF(INDIRECT(ADDRESS(($AN1918-1)*3+$AO1918+5,$AP1918+20))="",0,INDIRECT(ADDRESS(($AN1918-1)*3+$AO1918+5,$AP1918+20))),IF(INDIRECT(ADDRESS(($AN1918-1)*3+$AO1918+5,$AP1918+20))="",0,IF(COUNTIF(INDIRECT(ADDRESS(($AN1918-1)*36+($AO1918-1)*12+6,COLUMN())):INDIRECT(ADDRESS(($AN1918-1)*36+($AO1918-1)*12+$AP1918+4,COLUMN())),INDIRECT(ADDRESS(($AN1918-1)*3+$AO1918+5,$AP1918+20)))&gt;=1,0,INDIRECT(ADDRESS(($AN1918-1)*3+$AO1918+5,$AP1918+20)))))</f>
        <v>0</v>
      </c>
      <c r="AT1918" s="468">
        <f ca="1">COUNTIF(INDIRECT("U"&amp;(ROW()+12*(($AN1918-1)*3+$AO1918)-ROW())/12+5):INDIRECT("AF"&amp;(ROW()+12*(($AN1918-1)*3+$AO1918)-ROW())/12+5),AS1918)</f>
        <v>0</v>
      </c>
      <c r="AU1918" s="468">
        <f ca="1">IF(AND(AQ1918+AS1918&gt;0,AR1918+AT1918&gt;0),COUNTIF(AU$6:AU1917,"&gt;0")+1,0)</f>
        <v>0</v>
      </c>
    </row>
    <row r="1919" spans="40:47" x14ac:dyDescent="0.15">
      <c r="AN1919" s="468">
        <v>54</v>
      </c>
      <c r="AO1919" s="468">
        <v>1</v>
      </c>
      <c r="AP1919" s="468">
        <v>6</v>
      </c>
      <c r="AQ1919" s="476">
        <f ca="1">IF($AP1919=1,IF(INDIRECT(ADDRESS(($AN1919-1)*3+$AO1919+5,$AP1919+7))="",0,INDIRECT(ADDRESS(($AN1919-1)*3+$AO1919+5,$AP1919+7))),IF(INDIRECT(ADDRESS(($AN1919-1)*3+$AO1919+5,$AP1919+7))="",0,IF(COUNTIF(INDIRECT(ADDRESS(($AN1919-1)*36+($AO1919-1)*12+6,COLUMN())):INDIRECT(ADDRESS(($AN1919-1)*36+($AO1919-1)*12+$AP1919+4,COLUMN())),INDIRECT(ADDRESS(($AN1919-1)*3+$AO1919+5,$AP1919+7)))&gt;=1,0,INDIRECT(ADDRESS(($AN1919-1)*3+$AO1919+5,$AP1919+7)))))</f>
        <v>0</v>
      </c>
      <c r="AR1919" s="468">
        <f ca="1">COUNTIF(INDIRECT("H"&amp;(ROW()+12*(($AN1919-1)*3+$AO1919)-ROW())/12+5):INDIRECT("S"&amp;(ROW()+12*(($AN1919-1)*3+$AO1919)-ROW())/12+5),AQ1919)</f>
        <v>0</v>
      </c>
      <c r="AS1919" s="476">
        <f ca="1">IF($AP1919=1,IF(INDIRECT(ADDRESS(($AN1919-1)*3+$AO1919+5,$AP1919+20))="",0,INDIRECT(ADDRESS(($AN1919-1)*3+$AO1919+5,$AP1919+20))),IF(INDIRECT(ADDRESS(($AN1919-1)*3+$AO1919+5,$AP1919+20))="",0,IF(COUNTIF(INDIRECT(ADDRESS(($AN1919-1)*36+($AO1919-1)*12+6,COLUMN())):INDIRECT(ADDRESS(($AN1919-1)*36+($AO1919-1)*12+$AP1919+4,COLUMN())),INDIRECT(ADDRESS(($AN1919-1)*3+$AO1919+5,$AP1919+20)))&gt;=1,0,INDIRECT(ADDRESS(($AN1919-1)*3+$AO1919+5,$AP1919+20)))))</f>
        <v>0</v>
      </c>
      <c r="AT1919" s="468">
        <f ca="1">COUNTIF(INDIRECT("U"&amp;(ROW()+12*(($AN1919-1)*3+$AO1919)-ROW())/12+5):INDIRECT("AF"&amp;(ROW()+12*(($AN1919-1)*3+$AO1919)-ROW())/12+5),AS1919)</f>
        <v>0</v>
      </c>
      <c r="AU1919" s="468">
        <f ca="1">IF(AND(AQ1919+AS1919&gt;0,AR1919+AT1919&gt;0),COUNTIF(AU$6:AU1918,"&gt;0")+1,0)</f>
        <v>0</v>
      </c>
    </row>
    <row r="1920" spans="40:47" x14ac:dyDescent="0.15">
      <c r="AN1920" s="468">
        <v>54</v>
      </c>
      <c r="AO1920" s="468">
        <v>1</v>
      </c>
      <c r="AP1920" s="468">
        <v>7</v>
      </c>
      <c r="AQ1920" s="476">
        <f ca="1">IF($AP1920=1,IF(INDIRECT(ADDRESS(($AN1920-1)*3+$AO1920+5,$AP1920+7))="",0,INDIRECT(ADDRESS(($AN1920-1)*3+$AO1920+5,$AP1920+7))),IF(INDIRECT(ADDRESS(($AN1920-1)*3+$AO1920+5,$AP1920+7))="",0,IF(COUNTIF(INDIRECT(ADDRESS(($AN1920-1)*36+($AO1920-1)*12+6,COLUMN())):INDIRECT(ADDRESS(($AN1920-1)*36+($AO1920-1)*12+$AP1920+4,COLUMN())),INDIRECT(ADDRESS(($AN1920-1)*3+$AO1920+5,$AP1920+7)))&gt;=1,0,INDIRECT(ADDRESS(($AN1920-1)*3+$AO1920+5,$AP1920+7)))))</f>
        <v>0</v>
      </c>
      <c r="AR1920" s="468">
        <f ca="1">COUNTIF(INDIRECT("H"&amp;(ROW()+12*(($AN1920-1)*3+$AO1920)-ROW())/12+5):INDIRECT("S"&amp;(ROW()+12*(($AN1920-1)*3+$AO1920)-ROW())/12+5),AQ1920)</f>
        <v>0</v>
      </c>
      <c r="AS1920" s="476">
        <f ca="1">IF($AP1920=1,IF(INDIRECT(ADDRESS(($AN1920-1)*3+$AO1920+5,$AP1920+20))="",0,INDIRECT(ADDRESS(($AN1920-1)*3+$AO1920+5,$AP1920+20))),IF(INDIRECT(ADDRESS(($AN1920-1)*3+$AO1920+5,$AP1920+20))="",0,IF(COUNTIF(INDIRECT(ADDRESS(($AN1920-1)*36+($AO1920-1)*12+6,COLUMN())):INDIRECT(ADDRESS(($AN1920-1)*36+($AO1920-1)*12+$AP1920+4,COLUMN())),INDIRECT(ADDRESS(($AN1920-1)*3+$AO1920+5,$AP1920+20)))&gt;=1,0,INDIRECT(ADDRESS(($AN1920-1)*3+$AO1920+5,$AP1920+20)))))</f>
        <v>0</v>
      </c>
      <c r="AT1920" s="468">
        <f ca="1">COUNTIF(INDIRECT("U"&amp;(ROW()+12*(($AN1920-1)*3+$AO1920)-ROW())/12+5):INDIRECT("AF"&amp;(ROW()+12*(($AN1920-1)*3+$AO1920)-ROW())/12+5),AS1920)</f>
        <v>0</v>
      </c>
      <c r="AU1920" s="468">
        <f ca="1">IF(AND(AQ1920+AS1920&gt;0,AR1920+AT1920&gt;0),COUNTIF(AU$6:AU1919,"&gt;0")+1,0)</f>
        <v>0</v>
      </c>
    </row>
    <row r="1921" spans="40:47" x14ac:dyDescent="0.15">
      <c r="AN1921" s="468">
        <v>54</v>
      </c>
      <c r="AO1921" s="468">
        <v>1</v>
      </c>
      <c r="AP1921" s="468">
        <v>8</v>
      </c>
      <c r="AQ1921" s="476">
        <f ca="1">IF($AP1921=1,IF(INDIRECT(ADDRESS(($AN1921-1)*3+$AO1921+5,$AP1921+7))="",0,INDIRECT(ADDRESS(($AN1921-1)*3+$AO1921+5,$AP1921+7))),IF(INDIRECT(ADDRESS(($AN1921-1)*3+$AO1921+5,$AP1921+7))="",0,IF(COUNTIF(INDIRECT(ADDRESS(($AN1921-1)*36+($AO1921-1)*12+6,COLUMN())):INDIRECT(ADDRESS(($AN1921-1)*36+($AO1921-1)*12+$AP1921+4,COLUMN())),INDIRECT(ADDRESS(($AN1921-1)*3+$AO1921+5,$AP1921+7)))&gt;=1,0,INDIRECT(ADDRESS(($AN1921-1)*3+$AO1921+5,$AP1921+7)))))</f>
        <v>0</v>
      </c>
      <c r="AR1921" s="468">
        <f ca="1">COUNTIF(INDIRECT("H"&amp;(ROW()+12*(($AN1921-1)*3+$AO1921)-ROW())/12+5):INDIRECT("S"&amp;(ROW()+12*(($AN1921-1)*3+$AO1921)-ROW())/12+5),AQ1921)</f>
        <v>0</v>
      </c>
      <c r="AS1921" s="476">
        <f ca="1">IF($AP1921=1,IF(INDIRECT(ADDRESS(($AN1921-1)*3+$AO1921+5,$AP1921+20))="",0,INDIRECT(ADDRESS(($AN1921-1)*3+$AO1921+5,$AP1921+20))),IF(INDIRECT(ADDRESS(($AN1921-1)*3+$AO1921+5,$AP1921+20))="",0,IF(COUNTIF(INDIRECT(ADDRESS(($AN1921-1)*36+($AO1921-1)*12+6,COLUMN())):INDIRECT(ADDRESS(($AN1921-1)*36+($AO1921-1)*12+$AP1921+4,COLUMN())),INDIRECT(ADDRESS(($AN1921-1)*3+$AO1921+5,$AP1921+20)))&gt;=1,0,INDIRECT(ADDRESS(($AN1921-1)*3+$AO1921+5,$AP1921+20)))))</f>
        <v>0</v>
      </c>
      <c r="AT1921" s="468">
        <f ca="1">COUNTIF(INDIRECT("U"&amp;(ROW()+12*(($AN1921-1)*3+$AO1921)-ROW())/12+5):INDIRECT("AF"&amp;(ROW()+12*(($AN1921-1)*3+$AO1921)-ROW())/12+5),AS1921)</f>
        <v>0</v>
      </c>
      <c r="AU1921" s="468">
        <f ca="1">IF(AND(AQ1921+AS1921&gt;0,AR1921+AT1921&gt;0),COUNTIF(AU$6:AU1920,"&gt;0")+1,0)</f>
        <v>0</v>
      </c>
    </row>
    <row r="1922" spans="40:47" x14ac:dyDescent="0.15">
      <c r="AN1922" s="468">
        <v>54</v>
      </c>
      <c r="AO1922" s="468">
        <v>1</v>
      </c>
      <c r="AP1922" s="468">
        <v>9</v>
      </c>
      <c r="AQ1922" s="476">
        <f ca="1">IF($AP1922=1,IF(INDIRECT(ADDRESS(($AN1922-1)*3+$AO1922+5,$AP1922+7))="",0,INDIRECT(ADDRESS(($AN1922-1)*3+$AO1922+5,$AP1922+7))),IF(INDIRECT(ADDRESS(($AN1922-1)*3+$AO1922+5,$AP1922+7))="",0,IF(COUNTIF(INDIRECT(ADDRESS(($AN1922-1)*36+($AO1922-1)*12+6,COLUMN())):INDIRECT(ADDRESS(($AN1922-1)*36+($AO1922-1)*12+$AP1922+4,COLUMN())),INDIRECT(ADDRESS(($AN1922-1)*3+$AO1922+5,$AP1922+7)))&gt;=1,0,INDIRECT(ADDRESS(($AN1922-1)*3+$AO1922+5,$AP1922+7)))))</f>
        <v>0</v>
      </c>
      <c r="AR1922" s="468">
        <f ca="1">COUNTIF(INDIRECT("H"&amp;(ROW()+12*(($AN1922-1)*3+$AO1922)-ROW())/12+5):INDIRECT("S"&amp;(ROW()+12*(($AN1922-1)*3+$AO1922)-ROW())/12+5),AQ1922)</f>
        <v>0</v>
      </c>
      <c r="AS1922" s="476">
        <f ca="1">IF($AP1922=1,IF(INDIRECT(ADDRESS(($AN1922-1)*3+$AO1922+5,$AP1922+20))="",0,INDIRECT(ADDRESS(($AN1922-1)*3+$AO1922+5,$AP1922+20))),IF(INDIRECT(ADDRESS(($AN1922-1)*3+$AO1922+5,$AP1922+20))="",0,IF(COUNTIF(INDIRECT(ADDRESS(($AN1922-1)*36+($AO1922-1)*12+6,COLUMN())):INDIRECT(ADDRESS(($AN1922-1)*36+($AO1922-1)*12+$AP1922+4,COLUMN())),INDIRECT(ADDRESS(($AN1922-1)*3+$AO1922+5,$AP1922+20)))&gt;=1,0,INDIRECT(ADDRESS(($AN1922-1)*3+$AO1922+5,$AP1922+20)))))</f>
        <v>0</v>
      </c>
      <c r="AT1922" s="468">
        <f ca="1">COUNTIF(INDIRECT("U"&amp;(ROW()+12*(($AN1922-1)*3+$AO1922)-ROW())/12+5):INDIRECT("AF"&amp;(ROW()+12*(($AN1922-1)*3+$AO1922)-ROW())/12+5),AS1922)</f>
        <v>0</v>
      </c>
      <c r="AU1922" s="468">
        <f ca="1">IF(AND(AQ1922+AS1922&gt;0,AR1922+AT1922&gt;0),COUNTIF(AU$6:AU1921,"&gt;0")+1,0)</f>
        <v>0</v>
      </c>
    </row>
    <row r="1923" spans="40:47" x14ac:dyDescent="0.15">
      <c r="AN1923" s="468">
        <v>54</v>
      </c>
      <c r="AO1923" s="468">
        <v>1</v>
      </c>
      <c r="AP1923" s="468">
        <v>10</v>
      </c>
      <c r="AQ1923" s="476">
        <f ca="1">IF($AP1923=1,IF(INDIRECT(ADDRESS(($AN1923-1)*3+$AO1923+5,$AP1923+7))="",0,INDIRECT(ADDRESS(($AN1923-1)*3+$AO1923+5,$AP1923+7))),IF(INDIRECT(ADDRESS(($AN1923-1)*3+$AO1923+5,$AP1923+7))="",0,IF(COUNTIF(INDIRECT(ADDRESS(($AN1923-1)*36+($AO1923-1)*12+6,COLUMN())):INDIRECT(ADDRESS(($AN1923-1)*36+($AO1923-1)*12+$AP1923+4,COLUMN())),INDIRECT(ADDRESS(($AN1923-1)*3+$AO1923+5,$AP1923+7)))&gt;=1,0,INDIRECT(ADDRESS(($AN1923-1)*3+$AO1923+5,$AP1923+7)))))</f>
        <v>0</v>
      </c>
      <c r="AR1923" s="468">
        <f ca="1">COUNTIF(INDIRECT("H"&amp;(ROW()+12*(($AN1923-1)*3+$AO1923)-ROW())/12+5):INDIRECT("S"&amp;(ROW()+12*(($AN1923-1)*3+$AO1923)-ROW())/12+5),AQ1923)</f>
        <v>0</v>
      </c>
      <c r="AS1923" s="476">
        <f ca="1">IF($AP1923=1,IF(INDIRECT(ADDRESS(($AN1923-1)*3+$AO1923+5,$AP1923+20))="",0,INDIRECT(ADDRESS(($AN1923-1)*3+$AO1923+5,$AP1923+20))),IF(INDIRECT(ADDRESS(($AN1923-1)*3+$AO1923+5,$AP1923+20))="",0,IF(COUNTIF(INDIRECT(ADDRESS(($AN1923-1)*36+($AO1923-1)*12+6,COLUMN())):INDIRECT(ADDRESS(($AN1923-1)*36+($AO1923-1)*12+$AP1923+4,COLUMN())),INDIRECT(ADDRESS(($AN1923-1)*3+$AO1923+5,$AP1923+20)))&gt;=1,0,INDIRECT(ADDRESS(($AN1923-1)*3+$AO1923+5,$AP1923+20)))))</f>
        <v>0</v>
      </c>
      <c r="AT1923" s="468">
        <f ca="1">COUNTIF(INDIRECT("U"&amp;(ROW()+12*(($AN1923-1)*3+$AO1923)-ROW())/12+5):INDIRECT("AF"&amp;(ROW()+12*(($AN1923-1)*3+$AO1923)-ROW())/12+5),AS1923)</f>
        <v>0</v>
      </c>
      <c r="AU1923" s="468">
        <f ca="1">IF(AND(AQ1923+AS1923&gt;0,AR1923+AT1923&gt;0),COUNTIF(AU$6:AU1922,"&gt;0")+1,0)</f>
        <v>0</v>
      </c>
    </row>
    <row r="1924" spans="40:47" x14ac:dyDescent="0.15">
      <c r="AN1924" s="468">
        <v>54</v>
      </c>
      <c r="AO1924" s="468">
        <v>1</v>
      </c>
      <c r="AP1924" s="468">
        <v>11</v>
      </c>
      <c r="AQ1924" s="476">
        <f ca="1">IF($AP1924=1,IF(INDIRECT(ADDRESS(($AN1924-1)*3+$AO1924+5,$AP1924+7))="",0,INDIRECT(ADDRESS(($AN1924-1)*3+$AO1924+5,$AP1924+7))),IF(INDIRECT(ADDRESS(($AN1924-1)*3+$AO1924+5,$AP1924+7))="",0,IF(COUNTIF(INDIRECT(ADDRESS(($AN1924-1)*36+($AO1924-1)*12+6,COLUMN())):INDIRECT(ADDRESS(($AN1924-1)*36+($AO1924-1)*12+$AP1924+4,COLUMN())),INDIRECT(ADDRESS(($AN1924-1)*3+$AO1924+5,$AP1924+7)))&gt;=1,0,INDIRECT(ADDRESS(($AN1924-1)*3+$AO1924+5,$AP1924+7)))))</f>
        <v>0</v>
      </c>
      <c r="AR1924" s="468">
        <f ca="1">COUNTIF(INDIRECT("H"&amp;(ROW()+12*(($AN1924-1)*3+$AO1924)-ROW())/12+5):INDIRECT("S"&amp;(ROW()+12*(($AN1924-1)*3+$AO1924)-ROW())/12+5),AQ1924)</f>
        <v>0</v>
      </c>
      <c r="AS1924" s="476">
        <f ca="1">IF($AP1924=1,IF(INDIRECT(ADDRESS(($AN1924-1)*3+$AO1924+5,$AP1924+20))="",0,INDIRECT(ADDRESS(($AN1924-1)*3+$AO1924+5,$AP1924+20))),IF(INDIRECT(ADDRESS(($AN1924-1)*3+$AO1924+5,$AP1924+20))="",0,IF(COUNTIF(INDIRECT(ADDRESS(($AN1924-1)*36+($AO1924-1)*12+6,COLUMN())):INDIRECT(ADDRESS(($AN1924-1)*36+($AO1924-1)*12+$AP1924+4,COLUMN())),INDIRECT(ADDRESS(($AN1924-1)*3+$AO1924+5,$AP1924+20)))&gt;=1,0,INDIRECT(ADDRESS(($AN1924-1)*3+$AO1924+5,$AP1924+20)))))</f>
        <v>0</v>
      </c>
      <c r="AT1924" s="468">
        <f ca="1">COUNTIF(INDIRECT("U"&amp;(ROW()+12*(($AN1924-1)*3+$AO1924)-ROW())/12+5):INDIRECT("AF"&amp;(ROW()+12*(($AN1924-1)*3+$AO1924)-ROW())/12+5),AS1924)</f>
        <v>0</v>
      </c>
      <c r="AU1924" s="468">
        <f ca="1">IF(AND(AQ1924+AS1924&gt;0,AR1924+AT1924&gt;0),COUNTIF(AU$6:AU1923,"&gt;0")+1,0)</f>
        <v>0</v>
      </c>
    </row>
    <row r="1925" spans="40:47" x14ac:dyDescent="0.15">
      <c r="AN1925" s="468">
        <v>54</v>
      </c>
      <c r="AO1925" s="468">
        <v>1</v>
      </c>
      <c r="AP1925" s="468">
        <v>12</v>
      </c>
      <c r="AQ1925" s="476">
        <f ca="1">IF($AP1925=1,IF(INDIRECT(ADDRESS(($AN1925-1)*3+$AO1925+5,$AP1925+7))="",0,INDIRECT(ADDRESS(($AN1925-1)*3+$AO1925+5,$AP1925+7))),IF(INDIRECT(ADDRESS(($AN1925-1)*3+$AO1925+5,$AP1925+7))="",0,IF(COUNTIF(INDIRECT(ADDRESS(($AN1925-1)*36+($AO1925-1)*12+6,COLUMN())):INDIRECT(ADDRESS(($AN1925-1)*36+($AO1925-1)*12+$AP1925+4,COLUMN())),INDIRECT(ADDRESS(($AN1925-1)*3+$AO1925+5,$AP1925+7)))&gt;=1,0,INDIRECT(ADDRESS(($AN1925-1)*3+$AO1925+5,$AP1925+7)))))</f>
        <v>0</v>
      </c>
      <c r="AR1925" s="468">
        <f ca="1">COUNTIF(INDIRECT("H"&amp;(ROW()+12*(($AN1925-1)*3+$AO1925)-ROW())/12+5):INDIRECT("S"&amp;(ROW()+12*(($AN1925-1)*3+$AO1925)-ROW())/12+5),AQ1925)</f>
        <v>0</v>
      </c>
      <c r="AS1925" s="476">
        <f ca="1">IF($AP1925=1,IF(INDIRECT(ADDRESS(($AN1925-1)*3+$AO1925+5,$AP1925+20))="",0,INDIRECT(ADDRESS(($AN1925-1)*3+$AO1925+5,$AP1925+20))),IF(INDIRECT(ADDRESS(($AN1925-1)*3+$AO1925+5,$AP1925+20))="",0,IF(COUNTIF(INDIRECT(ADDRESS(($AN1925-1)*36+($AO1925-1)*12+6,COLUMN())):INDIRECT(ADDRESS(($AN1925-1)*36+($AO1925-1)*12+$AP1925+4,COLUMN())),INDIRECT(ADDRESS(($AN1925-1)*3+$AO1925+5,$AP1925+20)))&gt;=1,0,INDIRECT(ADDRESS(($AN1925-1)*3+$AO1925+5,$AP1925+20)))))</f>
        <v>0</v>
      </c>
      <c r="AT1925" s="468">
        <f ca="1">COUNTIF(INDIRECT("U"&amp;(ROW()+12*(($AN1925-1)*3+$AO1925)-ROW())/12+5):INDIRECT("AF"&amp;(ROW()+12*(($AN1925-1)*3+$AO1925)-ROW())/12+5),AS1925)</f>
        <v>0</v>
      </c>
      <c r="AU1925" s="468">
        <f ca="1">IF(AND(AQ1925+AS1925&gt;0,AR1925+AT1925&gt;0),COUNTIF(AU$6:AU1924,"&gt;0")+1,0)</f>
        <v>0</v>
      </c>
    </row>
    <row r="1926" spans="40:47" x14ac:dyDescent="0.15">
      <c r="AN1926" s="468">
        <v>54</v>
      </c>
      <c r="AO1926" s="468">
        <v>2</v>
      </c>
      <c r="AP1926" s="468">
        <v>1</v>
      </c>
      <c r="AQ1926" s="476">
        <f ca="1">IF($AP1926=1,IF(INDIRECT(ADDRESS(($AN1926-1)*3+$AO1926+5,$AP1926+7))="",0,INDIRECT(ADDRESS(($AN1926-1)*3+$AO1926+5,$AP1926+7))),IF(INDIRECT(ADDRESS(($AN1926-1)*3+$AO1926+5,$AP1926+7))="",0,IF(COUNTIF(INDIRECT(ADDRESS(($AN1926-1)*36+($AO1926-1)*12+6,COLUMN())):INDIRECT(ADDRESS(($AN1926-1)*36+($AO1926-1)*12+$AP1926+4,COLUMN())),INDIRECT(ADDRESS(($AN1926-1)*3+$AO1926+5,$AP1926+7)))&gt;=1,0,INDIRECT(ADDRESS(($AN1926-1)*3+$AO1926+5,$AP1926+7)))))</f>
        <v>0</v>
      </c>
      <c r="AR1926" s="468">
        <f ca="1">COUNTIF(INDIRECT("H"&amp;(ROW()+12*(($AN1926-1)*3+$AO1926)-ROW())/12+5):INDIRECT("S"&amp;(ROW()+12*(($AN1926-1)*3+$AO1926)-ROW())/12+5),AQ1926)</f>
        <v>0</v>
      </c>
      <c r="AS1926" s="476">
        <f ca="1">IF($AP1926=1,IF(INDIRECT(ADDRESS(($AN1926-1)*3+$AO1926+5,$AP1926+20))="",0,INDIRECT(ADDRESS(($AN1926-1)*3+$AO1926+5,$AP1926+20))),IF(INDIRECT(ADDRESS(($AN1926-1)*3+$AO1926+5,$AP1926+20))="",0,IF(COUNTIF(INDIRECT(ADDRESS(($AN1926-1)*36+($AO1926-1)*12+6,COLUMN())):INDIRECT(ADDRESS(($AN1926-1)*36+($AO1926-1)*12+$AP1926+4,COLUMN())),INDIRECT(ADDRESS(($AN1926-1)*3+$AO1926+5,$AP1926+20)))&gt;=1,0,INDIRECT(ADDRESS(($AN1926-1)*3+$AO1926+5,$AP1926+20)))))</f>
        <v>0</v>
      </c>
      <c r="AT1926" s="468">
        <f ca="1">COUNTIF(INDIRECT("U"&amp;(ROW()+12*(($AN1926-1)*3+$AO1926)-ROW())/12+5):INDIRECT("AF"&amp;(ROW()+12*(($AN1926-1)*3+$AO1926)-ROW())/12+5),AS1926)</f>
        <v>0</v>
      </c>
      <c r="AU1926" s="468">
        <f ca="1">IF(AND(AQ1926+AS1926&gt;0,AR1926+AT1926&gt;0),COUNTIF(AU$6:AU1925,"&gt;0")+1,0)</f>
        <v>0</v>
      </c>
    </row>
    <row r="1927" spans="40:47" x14ac:dyDescent="0.15">
      <c r="AN1927" s="468">
        <v>54</v>
      </c>
      <c r="AO1927" s="468">
        <v>2</v>
      </c>
      <c r="AP1927" s="468">
        <v>2</v>
      </c>
      <c r="AQ1927" s="476">
        <f ca="1">IF($AP1927=1,IF(INDIRECT(ADDRESS(($AN1927-1)*3+$AO1927+5,$AP1927+7))="",0,INDIRECT(ADDRESS(($AN1927-1)*3+$AO1927+5,$AP1927+7))),IF(INDIRECT(ADDRESS(($AN1927-1)*3+$AO1927+5,$AP1927+7))="",0,IF(COUNTIF(INDIRECT(ADDRESS(($AN1927-1)*36+($AO1927-1)*12+6,COLUMN())):INDIRECT(ADDRESS(($AN1927-1)*36+($AO1927-1)*12+$AP1927+4,COLUMN())),INDIRECT(ADDRESS(($AN1927-1)*3+$AO1927+5,$AP1927+7)))&gt;=1,0,INDIRECT(ADDRESS(($AN1927-1)*3+$AO1927+5,$AP1927+7)))))</f>
        <v>0</v>
      </c>
      <c r="AR1927" s="468">
        <f ca="1">COUNTIF(INDIRECT("H"&amp;(ROW()+12*(($AN1927-1)*3+$AO1927)-ROW())/12+5):INDIRECT("S"&amp;(ROW()+12*(($AN1927-1)*3+$AO1927)-ROW())/12+5),AQ1927)</f>
        <v>0</v>
      </c>
      <c r="AS1927" s="476">
        <f ca="1">IF($AP1927=1,IF(INDIRECT(ADDRESS(($AN1927-1)*3+$AO1927+5,$AP1927+20))="",0,INDIRECT(ADDRESS(($AN1927-1)*3+$AO1927+5,$AP1927+20))),IF(INDIRECT(ADDRESS(($AN1927-1)*3+$AO1927+5,$AP1927+20))="",0,IF(COUNTIF(INDIRECT(ADDRESS(($AN1927-1)*36+($AO1927-1)*12+6,COLUMN())):INDIRECT(ADDRESS(($AN1927-1)*36+($AO1927-1)*12+$AP1927+4,COLUMN())),INDIRECT(ADDRESS(($AN1927-1)*3+$AO1927+5,$AP1927+20)))&gt;=1,0,INDIRECT(ADDRESS(($AN1927-1)*3+$AO1927+5,$AP1927+20)))))</f>
        <v>0</v>
      </c>
      <c r="AT1927" s="468">
        <f ca="1">COUNTIF(INDIRECT("U"&amp;(ROW()+12*(($AN1927-1)*3+$AO1927)-ROW())/12+5):INDIRECT("AF"&amp;(ROW()+12*(($AN1927-1)*3+$AO1927)-ROW())/12+5),AS1927)</f>
        <v>0</v>
      </c>
      <c r="AU1927" s="468">
        <f ca="1">IF(AND(AQ1927+AS1927&gt;0,AR1927+AT1927&gt;0),COUNTIF(AU$6:AU1926,"&gt;0")+1,0)</f>
        <v>0</v>
      </c>
    </row>
    <row r="1928" spans="40:47" x14ac:dyDescent="0.15">
      <c r="AN1928" s="468">
        <v>54</v>
      </c>
      <c r="AO1928" s="468">
        <v>2</v>
      </c>
      <c r="AP1928" s="468">
        <v>3</v>
      </c>
      <c r="AQ1928" s="476">
        <f ca="1">IF($AP1928=1,IF(INDIRECT(ADDRESS(($AN1928-1)*3+$AO1928+5,$AP1928+7))="",0,INDIRECT(ADDRESS(($AN1928-1)*3+$AO1928+5,$AP1928+7))),IF(INDIRECT(ADDRESS(($AN1928-1)*3+$AO1928+5,$AP1928+7))="",0,IF(COUNTIF(INDIRECT(ADDRESS(($AN1928-1)*36+($AO1928-1)*12+6,COLUMN())):INDIRECT(ADDRESS(($AN1928-1)*36+($AO1928-1)*12+$AP1928+4,COLUMN())),INDIRECT(ADDRESS(($AN1928-1)*3+$AO1928+5,$AP1928+7)))&gt;=1,0,INDIRECT(ADDRESS(($AN1928-1)*3+$AO1928+5,$AP1928+7)))))</f>
        <v>0</v>
      </c>
      <c r="AR1928" s="468">
        <f ca="1">COUNTIF(INDIRECT("H"&amp;(ROW()+12*(($AN1928-1)*3+$AO1928)-ROW())/12+5):INDIRECT("S"&amp;(ROW()+12*(($AN1928-1)*3+$AO1928)-ROW())/12+5),AQ1928)</f>
        <v>0</v>
      </c>
      <c r="AS1928" s="476">
        <f ca="1">IF($AP1928=1,IF(INDIRECT(ADDRESS(($AN1928-1)*3+$AO1928+5,$AP1928+20))="",0,INDIRECT(ADDRESS(($AN1928-1)*3+$AO1928+5,$AP1928+20))),IF(INDIRECT(ADDRESS(($AN1928-1)*3+$AO1928+5,$AP1928+20))="",0,IF(COUNTIF(INDIRECT(ADDRESS(($AN1928-1)*36+($AO1928-1)*12+6,COLUMN())):INDIRECT(ADDRESS(($AN1928-1)*36+($AO1928-1)*12+$AP1928+4,COLUMN())),INDIRECT(ADDRESS(($AN1928-1)*3+$AO1928+5,$AP1928+20)))&gt;=1,0,INDIRECT(ADDRESS(($AN1928-1)*3+$AO1928+5,$AP1928+20)))))</f>
        <v>0</v>
      </c>
      <c r="AT1928" s="468">
        <f ca="1">COUNTIF(INDIRECT("U"&amp;(ROW()+12*(($AN1928-1)*3+$AO1928)-ROW())/12+5):INDIRECT("AF"&amp;(ROW()+12*(($AN1928-1)*3+$AO1928)-ROW())/12+5),AS1928)</f>
        <v>0</v>
      </c>
      <c r="AU1928" s="468">
        <f ca="1">IF(AND(AQ1928+AS1928&gt;0,AR1928+AT1928&gt;0),COUNTIF(AU$6:AU1927,"&gt;0")+1,0)</f>
        <v>0</v>
      </c>
    </row>
    <row r="1929" spans="40:47" x14ac:dyDescent="0.15">
      <c r="AN1929" s="468">
        <v>54</v>
      </c>
      <c r="AO1929" s="468">
        <v>2</v>
      </c>
      <c r="AP1929" s="468">
        <v>4</v>
      </c>
      <c r="AQ1929" s="476">
        <f ca="1">IF($AP1929=1,IF(INDIRECT(ADDRESS(($AN1929-1)*3+$AO1929+5,$AP1929+7))="",0,INDIRECT(ADDRESS(($AN1929-1)*3+$AO1929+5,$AP1929+7))),IF(INDIRECT(ADDRESS(($AN1929-1)*3+$AO1929+5,$AP1929+7))="",0,IF(COUNTIF(INDIRECT(ADDRESS(($AN1929-1)*36+($AO1929-1)*12+6,COLUMN())):INDIRECT(ADDRESS(($AN1929-1)*36+($AO1929-1)*12+$AP1929+4,COLUMN())),INDIRECT(ADDRESS(($AN1929-1)*3+$AO1929+5,$AP1929+7)))&gt;=1,0,INDIRECT(ADDRESS(($AN1929-1)*3+$AO1929+5,$AP1929+7)))))</f>
        <v>0</v>
      </c>
      <c r="AR1929" s="468">
        <f ca="1">COUNTIF(INDIRECT("H"&amp;(ROW()+12*(($AN1929-1)*3+$AO1929)-ROW())/12+5):INDIRECT("S"&amp;(ROW()+12*(($AN1929-1)*3+$AO1929)-ROW())/12+5),AQ1929)</f>
        <v>0</v>
      </c>
      <c r="AS1929" s="476">
        <f ca="1">IF($AP1929=1,IF(INDIRECT(ADDRESS(($AN1929-1)*3+$AO1929+5,$AP1929+20))="",0,INDIRECT(ADDRESS(($AN1929-1)*3+$AO1929+5,$AP1929+20))),IF(INDIRECT(ADDRESS(($AN1929-1)*3+$AO1929+5,$AP1929+20))="",0,IF(COUNTIF(INDIRECT(ADDRESS(($AN1929-1)*36+($AO1929-1)*12+6,COLUMN())):INDIRECT(ADDRESS(($AN1929-1)*36+($AO1929-1)*12+$AP1929+4,COLUMN())),INDIRECT(ADDRESS(($AN1929-1)*3+$AO1929+5,$AP1929+20)))&gt;=1,0,INDIRECT(ADDRESS(($AN1929-1)*3+$AO1929+5,$AP1929+20)))))</f>
        <v>0</v>
      </c>
      <c r="AT1929" s="468">
        <f ca="1">COUNTIF(INDIRECT("U"&amp;(ROW()+12*(($AN1929-1)*3+$AO1929)-ROW())/12+5):INDIRECT("AF"&amp;(ROW()+12*(($AN1929-1)*3+$AO1929)-ROW())/12+5),AS1929)</f>
        <v>0</v>
      </c>
      <c r="AU1929" s="468">
        <f ca="1">IF(AND(AQ1929+AS1929&gt;0,AR1929+AT1929&gt;0),COUNTIF(AU$6:AU1928,"&gt;0")+1,0)</f>
        <v>0</v>
      </c>
    </row>
    <row r="1930" spans="40:47" x14ac:dyDescent="0.15">
      <c r="AN1930" s="468">
        <v>54</v>
      </c>
      <c r="AO1930" s="468">
        <v>2</v>
      </c>
      <c r="AP1930" s="468">
        <v>5</v>
      </c>
      <c r="AQ1930" s="476">
        <f ca="1">IF($AP1930=1,IF(INDIRECT(ADDRESS(($AN1930-1)*3+$AO1930+5,$AP1930+7))="",0,INDIRECT(ADDRESS(($AN1930-1)*3+$AO1930+5,$AP1930+7))),IF(INDIRECT(ADDRESS(($AN1930-1)*3+$AO1930+5,$AP1930+7))="",0,IF(COUNTIF(INDIRECT(ADDRESS(($AN1930-1)*36+($AO1930-1)*12+6,COLUMN())):INDIRECT(ADDRESS(($AN1930-1)*36+($AO1930-1)*12+$AP1930+4,COLUMN())),INDIRECT(ADDRESS(($AN1930-1)*3+$AO1930+5,$AP1930+7)))&gt;=1,0,INDIRECT(ADDRESS(($AN1930-1)*3+$AO1930+5,$AP1930+7)))))</f>
        <v>0</v>
      </c>
      <c r="AR1930" s="468">
        <f ca="1">COUNTIF(INDIRECT("H"&amp;(ROW()+12*(($AN1930-1)*3+$AO1930)-ROW())/12+5):INDIRECT("S"&amp;(ROW()+12*(($AN1930-1)*3+$AO1930)-ROW())/12+5),AQ1930)</f>
        <v>0</v>
      </c>
      <c r="AS1930" s="476">
        <f ca="1">IF($AP1930=1,IF(INDIRECT(ADDRESS(($AN1930-1)*3+$AO1930+5,$AP1930+20))="",0,INDIRECT(ADDRESS(($AN1930-1)*3+$AO1930+5,$AP1930+20))),IF(INDIRECT(ADDRESS(($AN1930-1)*3+$AO1930+5,$AP1930+20))="",0,IF(COUNTIF(INDIRECT(ADDRESS(($AN1930-1)*36+($AO1930-1)*12+6,COLUMN())):INDIRECT(ADDRESS(($AN1930-1)*36+($AO1930-1)*12+$AP1930+4,COLUMN())),INDIRECT(ADDRESS(($AN1930-1)*3+$AO1930+5,$AP1930+20)))&gt;=1,0,INDIRECT(ADDRESS(($AN1930-1)*3+$AO1930+5,$AP1930+20)))))</f>
        <v>0</v>
      </c>
      <c r="AT1930" s="468">
        <f ca="1">COUNTIF(INDIRECT("U"&amp;(ROW()+12*(($AN1930-1)*3+$AO1930)-ROW())/12+5):INDIRECT("AF"&amp;(ROW()+12*(($AN1930-1)*3+$AO1930)-ROW())/12+5),AS1930)</f>
        <v>0</v>
      </c>
      <c r="AU1930" s="468">
        <f ca="1">IF(AND(AQ1930+AS1930&gt;0,AR1930+AT1930&gt;0),COUNTIF(AU$6:AU1929,"&gt;0")+1,0)</f>
        <v>0</v>
      </c>
    </row>
    <row r="1931" spans="40:47" x14ac:dyDescent="0.15">
      <c r="AN1931" s="468">
        <v>54</v>
      </c>
      <c r="AO1931" s="468">
        <v>2</v>
      </c>
      <c r="AP1931" s="468">
        <v>6</v>
      </c>
      <c r="AQ1931" s="476">
        <f ca="1">IF($AP1931=1,IF(INDIRECT(ADDRESS(($AN1931-1)*3+$AO1931+5,$AP1931+7))="",0,INDIRECT(ADDRESS(($AN1931-1)*3+$AO1931+5,$AP1931+7))),IF(INDIRECT(ADDRESS(($AN1931-1)*3+$AO1931+5,$AP1931+7))="",0,IF(COUNTIF(INDIRECT(ADDRESS(($AN1931-1)*36+($AO1931-1)*12+6,COLUMN())):INDIRECT(ADDRESS(($AN1931-1)*36+($AO1931-1)*12+$AP1931+4,COLUMN())),INDIRECT(ADDRESS(($AN1931-1)*3+$AO1931+5,$AP1931+7)))&gt;=1,0,INDIRECT(ADDRESS(($AN1931-1)*3+$AO1931+5,$AP1931+7)))))</f>
        <v>0</v>
      </c>
      <c r="AR1931" s="468">
        <f ca="1">COUNTIF(INDIRECT("H"&amp;(ROW()+12*(($AN1931-1)*3+$AO1931)-ROW())/12+5):INDIRECT("S"&amp;(ROW()+12*(($AN1931-1)*3+$AO1931)-ROW())/12+5),AQ1931)</f>
        <v>0</v>
      </c>
      <c r="AS1931" s="476">
        <f ca="1">IF($AP1931=1,IF(INDIRECT(ADDRESS(($AN1931-1)*3+$AO1931+5,$AP1931+20))="",0,INDIRECT(ADDRESS(($AN1931-1)*3+$AO1931+5,$AP1931+20))),IF(INDIRECT(ADDRESS(($AN1931-1)*3+$AO1931+5,$AP1931+20))="",0,IF(COUNTIF(INDIRECT(ADDRESS(($AN1931-1)*36+($AO1931-1)*12+6,COLUMN())):INDIRECT(ADDRESS(($AN1931-1)*36+($AO1931-1)*12+$AP1931+4,COLUMN())),INDIRECT(ADDRESS(($AN1931-1)*3+$AO1931+5,$AP1931+20)))&gt;=1,0,INDIRECT(ADDRESS(($AN1931-1)*3+$AO1931+5,$AP1931+20)))))</f>
        <v>0</v>
      </c>
      <c r="AT1931" s="468">
        <f ca="1">COUNTIF(INDIRECT("U"&amp;(ROW()+12*(($AN1931-1)*3+$AO1931)-ROW())/12+5):INDIRECT("AF"&amp;(ROW()+12*(($AN1931-1)*3+$AO1931)-ROW())/12+5),AS1931)</f>
        <v>0</v>
      </c>
      <c r="AU1931" s="468">
        <f ca="1">IF(AND(AQ1931+AS1931&gt;0,AR1931+AT1931&gt;0),COUNTIF(AU$6:AU1930,"&gt;0")+1,0)</f>
        <v>0</v>
      </c>
    </row>
    <row r="1932" spans="40:47" x14ac:dyDescent="0.15">
      <c r="AN1932" s="468">
        <v>54</v>
      </c>
      <c r="AO1932" s="468">
        <v>2</v>
      </c>
      <c r="AP1932" s="468">
        <v>7</v>
      </c>
      <c r="AQ1932" s="476">
        <f ca="1">IF($AP1932=1,IF(INDIRECT(ADDRESS(($AN1932-1)*3+$AO1932+5,$AP1932+7))="",0,INDIRECT(ADDRESS(($AN1932-1)*3+$AO1932+5,$AP1932+7))),IF(INDIRECT(ADDRESS(($AN1932-1)*3+$AO1932+5,$AP1932+7))="",0,IF(COUNTIF(INDIRECT(ADDRESS(($AN1932-1)*36+($AO1932-1)*12+6,COLUMN())):INDIRECT(ADDRESS(($AN1932-1)*36+($AO1932-1)*12+$AP1932+4,COLUMN())),INDIRECT(ADDRESS(($AN1932-1)*3+$AO1932+5,$AP1932+7)))&gt;=1,0,INDIRECT(ADDRESS(($AN1932-1)*3+$AO1932+5,$AP1932+7)))))</f>
        <v>0</v>
      </c>
      <c r="AR1932" s="468">
        <f ca="1">COUNTIF(INDIRECT("H"&amp;(ROW()+12*(($AN1932-1)*3+$AO1932)-ROW())/12+5):INDIRECT("S"&amp;(ROW()+12*(($AN1932-1)*3+$AO1932)-ROW())/12+5),AQ1932)</f>
        <v>0</v>
      </c>
      <c r="AS1932" s="476">
        <f ca="1">IF($AP1932=1,IF(INDIRECT(ADDRESS(($AN1932-1)*3+$AO1932+5,$AP1932+20))="",0,INDIRECT(ADDRESS(($AN1932-1)*3+$AO1932+5,$AP1932+20))),IF(INDIRECT(ADDRESS(($AN1932-1)*3+$AO1932+5,$AP1932+20))="",0,IF(COUNTIF(INDIRECT(ADDRESS(($AN1932-1)*36+($AO1932-1)*12+6,COLUMN())):INDIRECT(ADDRESS(($AN1932-1)*36+($AO1932-1)*12+$AP1932+4,COLUMN())),INDIRECT(ADDRESS(($AN1932-1)*3+$AO1932+5,$AP1932+20)))&gt;=1,0,INDIRECT(ADDRESS(($AN1932-1)*3+$AO1932+5,$AP1932+20)))))</f>
        <v>0</v>
      </c>
      <c r="AT1932" s="468">
        <f ca="1">COUNTIF(INDIRECT("U"&amp;(ROW()+12*(($AN1932-1)*3+$AO1932)-ROW())/12+5):INDIRECT("AF"&amp;(ROW()+12*(($AN1932-1)*3+$AO1932)-ROW())/12+5),AS1932)</f>
        <v>0</v>
      </c>
      <c r="AU1932" s="468">
        <f ca="1">IF(AND(AQ1932+AS1932&gt;0,AR1932+AT1932&gt;0),COUNTIF(AU$6:AU1931,"&gt;0")+1,0)</f>
        <v>0</v>
      </c>
    </row>
    <row r="1933" spans="40:47" x14ac:dyDescent="0.15">
      <c r="AN1933" s="468">
        <v>54</v>
      </c>
      <c r="AO1933" s="468">
        <v>2</v>
      </c>
      <c r="AP1933" s="468">
        <v>8</v>
      </c>
      <c r="AQ1933" s="476">
        <f ca="1">IF($AP1933=1,IF(INDIRECT(ADDRESS(($AN1933-1)*3+$AO1933+5,$AP1933+7))="",0,INDIRECT(ADDRESS(($AN1933-1)*3+$AO1933+5,$AP1933+7))),IF(INDIRECT(ADDRESS(($AN1933-1)*3+$AO1933+5,$AP1933+7))="",0,IF(COUNTIF(INDIRECT(ADDRESS(($AN1933-1)*36+($AO1933-1)*12+6,COLUMN())):INDIRECT(ADDRESS(($AN1933-1)*36+($AO1933-1)*12+$AP1933+4,COLUMN())),INDIRECT(ADDRESS(($AN1933-1)*3+$AO1933+5,$AP1933+7)))&gt;=1,0,INDIRECT(ADDRESS(($AN1933-1)*3+$AO1933+5,$AP1933+7)))))</f>
        <v>0</v>
      </c>
      <c r="AR1933" s="468">
        <f ca="1">COUNTIF(INDIRECT("H"&amp;(ROW()+12*(($AN1933-1)*3+$AO1933)-ROW())/12+5):INDIRECT("S"&amp;(ROW()+12*(($AN1933-1)*3+$AO1933)-ROW())/12+5),AQ1933)</f>
        <v>0</v>
      </c>
      <c r="AS1933" s="476">
        <f ca="1">IF($AP1933=1,IF(INDIRECT(ADDRESS(($AN1933-1)*3+$AO1933+5,$AP1933+20))="",0,INDIRECT(ADDRESS(($AN1933-1)*3+$AO1933+5,$AP1933+20))),IF(INDIRECT(ADDRESS(($AN1933-1)*3+$AO1933+5,$AP1933+20))="",0,IF(COUNTIF(INDIRECT(ADDRESS(($AN1933-1)*36+($AO1933-1)*12+6,COLUMN())):INDIRECT(ADDRESS(($AN1933-1)*36+($AO1933-1)*12+$AP1933+4,COLUMN())),INDIRECT(ADDRESS(($AN1933-1)*3+$AO1933+5,$AP1933+20)))&gt;=1,0,INDIRECT(ADDRESS(($AN1933-1)*3+$AO1933+5,$AP1933+20)))))</f>
        <v>0</v>
      </c>
      <c r="AT1933" s="468">
        <f ca="1">COUNTIF(INDIRECT("U"&amp;(ROW()+12*(($AN1933-1)*3+$AO1933)-ROW())/12+5):INDIRECT("AF"&amp;(ROW()+12*(($AN1933-1)*3+$AO1933)-ROW())/12+5),AS1933)</f>
        <v>0</v>
      </c>
      <c r="AU1933" s="468">
        <f ca="1">IF(AND(AQ1933+AS1933&gt;0,AR1933+AT1933&gt;0),COUNTIF(AU$6:AU1932,"&gt;0")+1,0)</f>
        <v>0</v>
      </c>
    </row>
    <row r="1934" spans="40:47" x14ac:dyDescent="0.15">
      <c r="AN1934" s="468">
        <v>54</v>
      </c>
      <c r="AO1934" s="468">
        <v>2</v>
      </c>
      <c r="AP1934" s="468">
        <v>9</v>
      </c>
      <c r="AQ1934" s="476">
        <f ca="1">IF($AP1934=1,IF(INDIRECT(ADDRESS(($AN1934-1)*3+$AO1934+5,$AP1934+7))="",0,INDIRECT(ADDRESS(($AN1934-1)*3+$AO1934+5,$AP1934+7))),IF(INDIRECT(ADDRESS(($AN1934-1)*3+$AO1934+5,$AP1934+7))="",0,IF(COUNTIF(INDIRECT(ADDRESS(($AN1934-1)*36+($AO1934-1)*12+6,COLUMN())):INDIRECT(ADDRESS(($AN1934-1)*36+($AO1934-1)*12+$AP1934+4,COLUMN())),INDIRECT(ADDRESS(($AN1934-1)*3+$AO1934+5,$AP1934+7)))&gt;=1,0,INDIRECT(ADDRESS(($AN1934-1)*3+$AO1934+5,$AP1934+7)))))</f>
        <v>0</v>
      </c>
      <c r="AR1934" s="468">
        <f ca="1">COUNTIF(INDIRECT("H"&amp;(ROW()+12*(($AN1934-1)*3+$AO1934)-ROW())/12+5):INDIRECT("S"&amp;(ROW()+12*(($AN1934-1)*3+$AO1934)-ROW())/12+5),AQ1934)</f>
        <v>0</v>
      </c>
      <c r="AS1934" s="476">
        <f ca="1">IF($AP1934=1,IF(INDIRECT(ADDRESS(($AN1934-1)*3+$AO1934+5,$AP1934+20))="",0,INDIRECT(ADDRESS(($AN1934-1)*3+$AO1934+5,$AP1934+20))),IF(INDIRECT(ADDRESS(($AN1934-1)*3+$AO1934+5,$AP1934+20))="",0,IF(COUNTIF(INDIRECT(ADDRESS(($AN1934-1)*36+($AO1934-1)*12+6,COLUMN())):INDIRECT(ADDRESS(($AN1934-1)*36+($AO1934-1)*12+$AP1934+4,COLUMN())),INDIRECT(ADDRESS(($AN1934-1)*3+$AO1934+5,$AP1934+20)))&gt;=1,0,INDIRECT(ADDRESS(($AN1934-1)*3+$AO1934+5,$AP1934+20)))))</f>
        <v>0</v>
      </c>
      <c r="AT1934" s="468">
        <f ca="1">COUNTIF(INDIRECT("U"&amp;(ROW()+12*(($AN1934-1)*3+$AO1934)-ROW())/12+5):INDIRECT("AF"&amp;(ROW()+12*(($AN1934-1)*3+$AO1934)-ROW())/12+5),AS1934)</f>
        <v>0</v>
      </c>
      <c r="AU1934" s="468">
        <f ca="1">IF(AND(AQ1934+AS1934&gt;0,AR1934+AT1934&gt;0),COUNTIF(AU$6:AU1933,"&gt;0")+1,0)</f>
        <v>0</v>
      </c>
    </row>
    <row r="1935" spans="40:47" x14ac:dyDescent="0.15">
      <c r="AN1935" s="468">
        <v>54</v>
      </c>
      <c r="AO1935" s="468">
        <v>2</v>
      </c>
      <c r="AP1935" s="468">
        <v>10</v>
      </c>
      <c r="AQ1935" s="476">
        <f ca="1">IF($AP1935=1,IF(INDIRECT(ADDRESS(($AN1935-1)*3+$AO1935+5,$AP1935+7))="",0,INDIRECT(ADDRESS(($AN1935-1)*3+$AO1935+5,$AP1935+7))),IF(INDIRECT(ADDRESS(($AN1935-1)*3+$AO1935+5,$AP1935+7))="",0,IF(COUNTIF(INDIRECT(ADDRESS(($AN1935-1)*36+($AO1935-1)*12+6,COLUMN())):INDIRECT(ADDRESS(($AN1935-1)*36+($AO1935-1)*12+$AP1935+4,COLUMN())),INDIRECT(ADDRESS(($AN1935-1)*3+$AO1935+5,$AP1935+7)))&gt;=1,0,INDIRECT(ADDRESS(($AN1935-1)*3+$AO1935+5,$AP1935+7)))))</f>
        <v>0</v>
      </c>
      <c r="AR1935" s="468">
        <f ca="1">COUNTIF(INDIRECT("H"&amp;(ROW()+12*(($AN1935-1)*3+$AO1935)-ROW())/12+5):INDIRECT("S"&amp;(ROW()+12*(($AN1935-1)*3+$AO1935)-ROW())/12+5),AQ1935)</f>
        <v>0</v>
      </c>
      <c r="AS1935" s="476">
        <f ca="1">IF($AP1935=1,IF(INDIRECT(ADDRESS(($AN1935-1)*3+$AO1935+5,$AP1935+20))="",0,INDIRECT(ADDRESS(($AN1935-1)*3+$AO1935+5,$AP1935+20))),IF(INDIRECT(ADDRESS(($AN1935-1)*3+$AO1935+5,$AP1935+20))="",0,IF(COUNTIF(INDIRECT(ADDRESS(($AN1935-1)*36+($AO1935-1)*12+6,COLUMN())):INDIRECT(ADDRESS(($AN1935-1)*36+($AO1935-1)*12+$AP1935+4,COLUMN())),INDIRECT(ADDRESS(($AN1935-1)*3+$AO1935+5,$AP1935+20)))&gt;=1,0,INDIRECT(ADDRESS(($AN1935-1)*3+$AO1935+5,$AP1935+20)))))</f>
        <v>0</v>
      </c>
      <c r="AT1935" s="468">
        <f ca="1">COUNTIF(INDIRECT("U"&amp;(ROW()+12*(($AN1935-1)*3+$AO1935)-ROW())/12+5):INDIRECT("AF"&amp;(ROW()+12*(($AN1935-1)*3+$AO1935)-ROW())/12+5),AS1935)</f>
        <v>0</v>
      </c>
      <c r="AU1935" s="468">
        <f ca="1">IF(AND(AQ1935+AS1935&gt;0,AR1935+AT1935&gt;0),COUNTIF(AU$6:AU1934,"&gt;0")+1,0)</f>
        <v>0</v>
      </c>
    </row>
    <row r="1936" spans="40:47" x14ac:dyDescent="0.15">
      <c r="AN1936" s="468">
        <v>54</v>
      </c>
      <c r="AO1936" s="468">
        <v>2</v>
      </c>
      <c r="AP1936" s="468">
        <v>11</v>
      </c>
      <c r="AQ1936" s="476">
        <f ca="1">IF($AP1936=1,IF(INDIRECT(ADDRESS(($AN1936-1)*3+$AO1936+5,$AP1936+7))="",0,INDIRECT(ADDRESS(($AN1936-1)*3+$AO1936+5,$AP1936+7))),IF(INDIRECT(ADDRESS(($AN1936-1)*3+$AO1936+5,$AP1936+7))="",0,IF(COUNTIF(INDIRECT(ADDRESS(($AN1936-1)*36+($AO1936-1)*12+6,COLUMN())):INDIRECT(ADDRESS(($AN1936-1)*36+($AO1936-1)*12+$AP1936+4,COLUMN())),INDIRECT(ADDRESS(($AN1936-1)*3+$AO1936+5,$AP1936+7)))&gt;=1,0,INDIRECT(ADDRESS(($AN1936-1)*3+$AO1936+5,$AP1936+7)))))</f>
        <v>0</v>
      </c>
      <c r="AR1936" s="468">
        <f ca="1">COUNTIF(INDIRECT("H"&amp;(ROW()+12*(($AN1936-1)*3+$AO1936)-ROW())/12+5):INDIRECT("S"&amp;(ROW()+12*(($AN1936-1)*3+$AO1936)-ROW())/12+5),AQ1936)</f>
        <v>0</v>
      </c>
      <c r="AS1936" s="476">
        <f ca="1">IF($AP1936=1,IF(INDIRECT(ADDRESS(($AN1936-1)*3+$AO1936+5,$AP1936+20))="",0,INDIRECT(ADDRESS(($AN1936-1)*3+$AO1936+5,$AP1936+20))),IF(INDIRECT(ADDRESS(($AN1936-1)*3+$AO1936+5,$AP1936+20))="",0,IF(COUNTIF(INDIRECT(ADDRESS(($AN1936-1)*36+($AO1936-1)*12+6,COLUMN())):INDIRECT(ADDRESS(($AN1936-1)*36+($AO1936-1)*12+$AP1936+4,COLUMN())),INDIRECT(ADDRESS(($AN1936-1)*3+$AO1936+5,$AP1936+20)))&gt;=1,0,INDIRECT(ADDRESS(($AN1936-1)*3+$AO1936+5,$AP1936+20)))))</f>
        <v>0</v>
      </c>
      <c r="AT1936" s="468">
        <f ca="1">COUNTIF(INDIRECT("U"&amp;(ROW()+12*(($AN1936-1)*3+$AO1936)-ROW())/12+5):INDIRECT("AF"&amp;(ROW()+12*(($AN1936-1)*3+$AO1936)-ROW())/12+5),AS1936)</f>
        <v>0</v>
      </c>
      <c r="AU1936" s="468">
        <f ca="1">IF(AND(AQ1936+AS1936&gt;0,AR1936+AT1936&gt;0),COUNTIF(AU$6:AU1935,"&gt;0")+1,0)</f>
        <v>0</v>
      </c>
    </row>
    <row r="1937" spans="40:47" x14ac:dyDescent="0.15">
      <c r="AN1937" s="468">
        <v>54</v>
      </c>
      <c r="AO1937" s="468">
        <v>2</v>
      </c>
      <c r="AP1937" s="468">
        <v>12</v>
      </c>
      <c r="AQ1937" s="476">
        <f ca="1">IF($AP1937=1,IF(INDIRECT(ADDRESS(($AN1937-1)*3+$AO1937+5,$AP1937+7))="",0,INDIRECT(ADDRESS(($AN1937-1)*3+$AO1937+5,$AP1937+7))),IF(INDIRECT(ADDRESS(($AN1937-1)*3+$AO1937+5,$AP1937+7))="",0,IF(COUNTIF(INDIRECT(ADDRESS(($AN1937-1)*36+($AO1937-1)*12+6,COLUMN())):INDIRECT(ADDRESS(($AN1937-1)*36+($AO1937-1)*12+$AP1937+4,COLUMN())),INDIRECT(ADDRESS(($AN1937-1)*3+$AO1937+5,$AP1937+7)))&gt;=1,0,INDIRECT(ADDRESS(($AN1937-1)*3+$AO1937+5,$AP1937+7)))))</f>
        <v>0</v>
      </c>
      <c r="AR1937" s="468">
        <f ca="1">COUNTIF(INDIRECT("H"&amp;(ROW()+12*(($AN1937-1)*3+$AO1937)-ROW())/12+5):INDIRECT("S"&amp;(ROW()+12*(($AN1937-1)*3+$AO1937)-ROW())/12+5),AQ1937)</f>
        <v>0</v>
      </c>
      <c r="AS1937" s="476">
        <f ca="1">IF($AP1937=1,IF(INDIRECT(ADDRESS(($AN1937-1)*3+$AO1937+5,$AP1937+20))="",0,INDIRECT(ADDRESS(($AN1937-1)*3+$AO1937+5,$AP1937+20))),IF(INDIRECT(ADDRESS(($AN1937-1)*3+$AO1937+5,$AP1937+20))="",0,IF(COUNTIF(INDIRECT(ADDRESS(($AN1937-1)*36+($AO1937-1)*12+6,COLUMN())):INDIRECT(ADDRESS(($AN1937-1)*36+($AO1937-1)*12+$AP1937+4,COLUMN())),INDIRECT(ADDRESS(($AN1937-1)*3+$AO1937+5,$AP1937+20)))&gt;=1,0,INDIRECT(ADDRESS(($AN1937-1)*3+$AO1937+5,$AP1937+20)))))</f>
        <v>0</v>
      </c>
      <c r="AT1937" s="468">
        <f ca="1">COUNTIF(INDIRECT("U"&amp;(ROW()+12*(($AN1937-1)*3+$AO1937)-ROW())/12+5):INDIRECT("AF"&amp;(ROW()+12*(($AN1937-1)*3+$AO1937)-ROW())/12+5),AS1937)</f>
        <v>0</v>
      </c>
      <c r="AU1937" s="468">
        <f ca="1">IF(AND(AQ1937+AS1937&gt;0,AR1937+AT1937&gt;0),COUNTIF(AU$6:AU1936,"&gt;0")+1,0)</f>
        <v>0</v>
      </c>
    </row>
    <row r="1938" spans="40:47" x14ac:dyDescent="0.15">
      <c r="AN1938" s="468">
        <v>54</v>
      </c>
      <c r="AO1938" s="468">
        <v>3</v>
      </c>
      <c r="AP1938" s="468">
        <v>1</v>
      </c>
      <c r="AQ1938" s="476">
        <f ca="1">IF($AP1938=1,IF(INDIRECT(ADDRESS(($AN1938-1)*3+$AO1938+5,$AP1938+7))="",0,INDIRECT(ADDRESS(($AN1938-1)*3+$AO1938+5,$AP1938+7))),IF(INDIRECT(ADDRESS(($AN1938-1)*3+$AO1938+5,$AP1938+7))="",0,IF(COUNTIF(INDIRECT(ADDRESS(($AN1938-1)*36+($AO1938-1)*12+6,COLUMN())):INDIRECT(ADDRESS(($AN1938-1)*36+($AO1938-1)*12+$AP1938+4,COLUMN())),INDIRECT(ADDRESS(($AN1938-1)*3+$AO1938+5,$AP1938+7)))&gt;=1,0,INDIRECT(ADDRESS(($AN1938-1)*3+$AO1938+5,$AP1938+7)))))</f>
        <v>0</v>
      </c>
      <c r="AR1938" s="468">
        <f ca="1">COUNTIF(INDIRECT("H"&amp;(ROW()+12*(($AN1938-1)*3+$AO1938)-ROW())/12+5):INDIRECT("S"&amp;(ROW()+12*(($AN1938-1)*3+$AO1938)-ROW())/12+5),AQ1938)</f>
        <v>0</v>
      </c>
      <c r="AS1938" s="476">
        <f ca="1">IF($AP1938=1,IF(INDIRECT(ADDRESS(($AN1938-1)*3+$AO1938+5,$AP1938+20))="",0,INDIRECT(ADDRESS(($AN1938-1)*3+$AO1938+5,$AP1938+20))),IF(INDIRECT(ADDRESS(($AN1938-1)*3+$AO1938+5,$AP1938+20))="",0,IF(COUNTIF(INDIRECT(ADDRESS(($AN1938-1)*36+($AO1938-1)*12+6,COLUMN())):INDIRECT(ADDRESS(($AN1938-1)*36+($AO1938-1)*12+$AP1938+4,COLUMN())),INDIRECT(ADDRESS(($AN1938-1)*3+$AO1938+5,$AP1938+20)))&gt;=1,0,INDIRECT(ADDRESS(($AN1938-1)*3+$AO1938+5,$AP1938+20)))))</f>
        <v>0</v>
      </c>
      <c r="AT1938" s="468">
        <f ca="1">COUNTIF(INDIRECT("U"&amp;(ROW()+12*(($AN1938-1)*3+$AO1938)-ROW())/12+5):INDIRECT("AF"&amp;(ROW()+12*(($AN1938-1)*3+$AO1938)-ROW())/12+5),AS1938)</f>
        <v>0</v>
      </c>
      <c r="AU1938" s="468">
        <f ca="1">IF(AND(AQ1938+AS1938&gt;0,AR1938+AT1938&gt;0),COUNTIF(AU$6:AU1937,"&gt;0")+1,0)</f>
        <v>0</v>
      </c>
    </row>
    <row r="1939" spans="40:47" x14ac:dyDescent="0.15">
      <c r="AN1939" s="468">
        <v>54</v>
      </c>
      <c r="AO1939" s="468">
        <v>3</v>
      </c>
      <c r="AP1939" s="468">
        <v>2</v>
      </c>
      <c r="AQ1939" s="476">
        <f ca="1">IF($AP1939=1,IF(INDIRECT(ADDRESS(($AN1939-1)*3+$AO1939+5,$AP1939+7))="",0,INDIRECT(ADDRESS(($AN1939-1)*3+$AO1939+5,$AP1939+7))),IF(INDIRECT(ADDRESS(($AN1939-1)*3+$AO1939+5,$AP1939+7))="",0,IF(COUNTIF(INDIRECT(ADDRESS(($AN1939-1)*36+($AO1939-1)*12+6,COLUMN())):INDIRECT(ADDRESS(($AN1939-1)*36+($AO1939-1)*12+$AP1939+4,COLUMN())),INDIRECT(ADDRESS(($AN1939-1)*3+$AO1939+5,$AP1939+7)))&gt;=1,0,INDIRECT(ADDRESS(($AN1939-1)*3+$AO1939+5,$AP1939+7)))))</f>
        <v>0</v>
      </c>
      <c r="AR1939" s="468">
        <f ca="1">COUNTIF(INDIRECT("H"&amp;(ROW()+12*(($AN1939-1)*3+$AO1939)-ROW())/12+5):INDIRECT("S"&amp;(ROW()+12*(($AN1939-1)*3+$AO1939)-ROW())/12+5),AQ1939)</f>
        <v>0</v>
      </c>
      <c r="AS1939" s="476">
        <f ca="1">IF($AP1939=1,IF(INDIRECT(ADDRESS(($AN1939-1)*3+$AO1939+5,$AP1939+20))="",0,INDIRECT(ADDRESS(($AN1939-1)*3+$AO1939+5,$AP1939+20))),IF(INDIRECT(ADDRESS(($AN1939-1)*3+$AO1939+5,$AP1939+20))="",0,IF(COUNTIF(INDIRECT(ADDRESS(($AN1939-1)*36+($AO1939-1)*12+6,COLUMN())):INDIRECT(ADDRESS(($AN1939-1)*36+($AO1939-1)*12+$AP1939+4,COLUMN())),INDIRECT(ADDRESS(($AN1939-1)*3+$AO1939+5,$AP1939+20)))&gt;=1,0,INDIRECT(ADDRESS(($AN1939-1)*3+$AO1939+5,$AP1939+20)))))</f>
        <v>0</v>
      </c>
      <c r="AT1939" s="468">
        <f ca="1">COUNTIF(INDIRECT("U"&amp;(ROW()+12*(($AN1939-1)*3+$AO1939)-ROW())/12+5):INDIRECT("AF"&amp;(ROW()+12*(($AN1939-1)*3+$AO1939)-ROW())/12+5),AS1939)</f>
        <v>0</v>
      </c>
      <c r="AU1939" s="468">
        <f ca="1">IF(AND(AQ1939+AS1939&gt;0,AR1939+AT1939&gt;0),COUNTIF(AU$6:AU1938,"&gt;0")+1,0)</f>
        <v>0</v>
      </c>
    </row>
    <row r="1940" spans="40:47" x14ac:dyDescent="0.15">
      <c r="AN1940" s="468">
        <v>54</v>
      </c>
      <c r="AO1940" s="468">
        <v>3</v>
      </c>
      <c r="AP1940" s="468">
        <v>3</v>
      </c>
      <c r="AQ1940" s="476">
        <f ca="1">IF($AP1940=1,IF(INDIRECT(ADDRESS(($AN1940-1)*3+$AO1940+5,$AP1940+7))="",0,INDIRECT(ADDRESS(($AN1940-1)*3+$AO1940+5,$AP1940+7))),IF(INDIRECT(ADDRESS(($AN1940-1)*3+$AO1940+5,$AP1940+7))="",0,IF(COUNTIF(INDIRECT(ADDRESS(($AN1940-1)*36+($AO1940-1)*12+6,COLUMN())):INDIRECT(ADDRESS(($AN1940-1)*36+($AO1940-1)*12+$AP1940+4,COLUMN())),INDIRECT(ADDRESS(($AN1940-1)*3+$AO1940+5,$AP1940+7)))&gt;=1,0,INDIRECT(ADDRESS(($AN1940-1)*3+$AO1940+5,$AP1940+7)))))</f>
        <v>0</v>
      </c>
      <c r="AR1940" s="468">
        <f ca="1">COUNTIF(INDIRECT("H"&amp;(ROW()+12*(($AN1940-1)*3+$AO1940)-ROW())/12+5):INDIRECT("S"&amp;(ROW()+12*(($AN1940-1)*3+$AO1940)-ROW())/12+5),AQ1940)</f>
        <v>0</v>
      </c>
      <c r="AS1940" s="476">
        <f ca="1">IF($AP1940=1,IF(INDIRECT(ADDRESS(($AN1940-1)*3+$AO1940+5,$AP1940+20))="",0,INDIRECT(ADDRESS(($AN1940-1)*3+$AO1940+5,$AP1940+20))),IF(INDIRECT(ADDRESS(($AN1940-1)*3+$AO1940+5,$AP1940+20))="",0,IF(COUNTIF(INDIRECT(ADDRESS(($AN1940-1)*36+($AO1940-1)*12+6,COLUMN())):INDIRECT(ADDRESS(($AN1940-1)*36+($AO1940-1)*12+$AP1940+4,COLUMN())),INDIRECT(ADDRESS(($AN1940-1)*3+$AO1940+5,$AP1940+20)))&gt;=1,0,INDIRECT(ADDRESS(($AN1940-1)*3+$AO1940+5,$AP1940+20)))))</f>
        <v>0</v>
      </c>
      <c r="AT1940" s="468">
        <f ca="1">COUNTIF(INDIRECT("U"&amp;(ROW()+12*(($AN1940-1)*3+$AO1940)-ROW())/12+5):INDIRECT("AF"&amp;(ROW()+12*(($AN1940-1)*3+$AO1940)-ROW())/12+5),AS1940)</f>
        <v>0</v>
      </c>
      <c r="AU1940" s="468">
        <f ca="1">IF(AND(AQ1940+AS1940&gt;0,AR1940+AT1940&gt;0),COUNTIF(AU$6:AU1939,"&gt;0")+1,0)</f>
        <v>0</v>
      </c>
    </row>
    <row r="1941" spans="40:47" x14ac:dyDescent="0.15">
      <c r="AN1941" s="468">
        <v>54</v>
      </c>
      <c r="AO1941" s="468">
        <v>3</v>
      </c>
      <c r="AP1941" s="468">
        <v>4</v>
      </c>
      <c r="AQ1941" s="476">
        <f ca="1">IF($AP1941=1,IF(INDIRECT(ADDRESS(($AN1941-1)*3+$AO1941+5,$AP1941+7))="",0,INDIRECT(ADDRESS(($AN1941-1)*3+$AO1941+5,$AP1941+7))),IF(INDIRECT(ADDRESS(($AN1941-1)*3+$AO1941+5,$AP1941+7))="",0,IF(COUNTIF(INDIRECT(ADDRESS(($AN1941-1)*36+($AO1941-1)*12+6,COLUMN())):INDIRECT(ADDRESS(($AN1941-1)*36+($AO1941-1)*12+$AP1941+4,COLUMN())),INDIRECT(ADDRESS(($AN1941-1)*3+$AO1941+5,$AP1941+7)))&gt;=1,0,INDIRECT(ADDRESS(($AN1941-1)*3+$AO1941+5,$AP1941+7)))))</f>
        <v>0</v>
      </c>
      <c r="AR1941" s="468">
        <f ca="1">COUNTIF(INDIRECT("H"&amp;(ROW()+12*(($AN1941-1)*3+$AO1941)-ROW())/12+5):INDIRECT("S"&amp;(ROW()+12*(($AN1941-1)*3+$AO1941)-ROW())/12+5),AQ1941)</f>
        <v>0</v>
      </c>
      <c r="AS1941" s="476">
        <f ca="1">IF($AP1941=1,IF(INDIRECT(ADDRESS(($AN1941-1)*3+$AO1941+5,$AP1941+20))="",0,INDIRECT(ADDRESS(($AN1941-1)*3+$AO1941+5,$AP1941+20))),IF(INDIRECT(ADDRESS(($AN1941-1)*3+$AO1941+5,$AP1941+20))="",0,IF(COUNTIF(INDIRECT(ADDRESS(($AN1941-1)*36+($AO1941-1)*12+6,COLUMN())):INDIRECT(ADDRESS(($AN1941-1)*36+($AO1941-1)*12+$AP1941+4,COLUMN())),INDIRECT(ADDRESS(($AN1941-1)*3+$AO1941+5,$AP1941+20)))&gt;=1,0,INDIRECT(ADDRESS(($AN1941-1)*3+$AO1941+5,$AP1941+20)))))</f>
        <v>0</v>
      </c>
      <c r="AT1941" s="468">
        <f ca="1">COUNTIF(INDIRECT("U"&amp;(ROW()+12*(($AN1941-1)*3+$AO1941)-ROW())/12+5):INDIRECT("AF"&amp;(ROW()+12*(($AN1941-1)*3+$AO1941)-ROW())/12+5),AS1941)</f>
        <v>0</v>
      </c>
      <c r="AU1941" s="468">
        <f ca="1">IF(AND(AQ1941+AS1941&gt;0,AR1941+AT1941&gt;0),COUNTIF(AU$6:AU1940,"&gt;0")+1,0)</f>
        <v>0</v>
      </c>
    </row>
    <row r="1942" spans="40:47" x14ac:dyDescent="0.15">
      <c r="AN1942" s="468">
        <v>54</v>
      </c>
      <c r="AO1942" s="468">
        <v>3</v>
      </c>
      <c r="AP1942" s="468">
        <v>5</v>
      </c>
      <c r="AQ1942" s="476">
        <f ca="1">IF($AP1942=1,IF(INDIRECT(ADDRESS(($AN1942-1)*3+$AO1942+5,$AP1942+7))="",0,INDIRECT(ADDRESS(($AN1942-1)*3+$AO1942+5,$AP1942+7))),IF(INDIRECT(ADDRESS(($AN1942-1)*3+$AO1942+5,$AP1942+7))="",0,IF(COUNTIF(INDIRECT(ADDRESS(($AN1942-1)*36+($AO1942-1)*12+6,COLUMN())):INDIRECT(ADDRESS(($AN1942-1)*36+($AO1942-1)*12+$AP1942+4,COLUMN())),INDIRECT(ADDRESS(($AN1942-1)*3+$AO1942+5,$AP1942+7)))&gt;=1,0,INDIRECT(ADDRESS(($AN1942-1)*3+$AO1942+5,$AP1942+7)))))</f>
        <v>0</v>
      </c>
      <c r="AR1942" s="468">
        <f ca="1">COUNTIF(INDIRECT("H"&amp;(ROW()+12*(($AN1942-1)*3+$AO1942)-ROW())/12+5):INDIRECT("S"&amp;(ROW()+12*(($AN1942-1)*3+$AO1942)-ROW())/12+5),AQ1942)</f>
        <v>0</v>
      </c>
      <c r="AS1942" s="476">
        <f ca="1">IF($AP1942=1,IF(INDIRECT(ADDRESS(($AN1942-1)*3+$AO1942+5,$AP1942+20))="",0,INDIRECT(ADDRESS(($AN1942-1)*3+$AO1942+5,$AP1942+20))),IF(INDIRECT(ADDRESS(($AN1942-1)*3+$AO1942+5,$AP1942+20))="",0,IF(COUNTIF(INDIRECT(ADDRESS(($AN1942-1)*36+($AO1942-1)*12+6,COLUMN())):INDIRECT(ADDRESS(($AN1942-1)*36+($AO1942-1)*12+$AP1942+4,COLUMN())),INDIRECT(ADDRESS(($AN1942-1)*3+$AO1942+5,$AP1942+20)))&gt;=1,0,INDIRECT(ADDRESS(($AN1942-1)*3+$AO1942+5,$AP1942+20)))))</f>
        <v>0</v>
      </c>
      <c r="AT1942" s="468">
        <f ca="1">COUNTIF(INDIRECT("U"&amp;(ROW()+12*(($AN1942-1)*3+$AO1942)-ROW())/12+5):INDIRECT("AF"&amp;(ROW()+12*(($AN1942-1)*3+$AO1942)-ROW())/12+5),AS1942)</f>
        <v>0</v>
      </c>
      <c r="AU1942" s="468">
        <f ca="1">IF(AND(AQ1942+AS1942&gt;0,AR1942+AT1942&gt;0),COUNTIF(AU$6:AU1941,"&gt;0")+1,0)</f>
        <v>0</v>
      </c>
    </row>
    <row r="1943" spans="40:47" x14ac:dyDescent="0.15">
      <c r="AN1943" s="468">
        <v>54</v>
      </c>
      <c r="AO1943" s="468">
        <v>3</v>
      </c>
      <c r="AP1943" s="468">
        <v>6</v>
      </c>
      <c r="AQ1943" s="476">
        <f ca="1">IF($AP1943=1,IF(INDIRECT(ADDRESS(($AN1943-1)*3+$AO1943+5,$AP1943+7))="",0,INDIRECT(ADDRESS(($AN1943-1)*3+$AO1943+5,$AP1943+7))),IF(INDIRECT(ADDRESS(($AN1943-1)*3+$AO1943+5,$AP1943+7))="",0,IF(COUNTIF(INDIRECT(ADDRESS(($AN1943-1)*36+($AO1943-1)*12+6,COLUMN())):INDIRECT(ADDRESS(($AN1943-1)*36+($AO1943-1)*12+$AP1943+4,COLUMN())),INDIRECT(ADDRESS(($AN1943-1)*3+$AO1943+5,$AP1943+7)))&gt;=1,0,INDIRECT(ADDRESS(($AN1943-1)*3+$AO1943+5,$AP1943+7)))))</f>
        <v>0</v>
      </c>
      <c r="AR1943" s="468">
        <f ca="1">COUNTIF(INDIRECT("H"&amp;(ROW()+12*(($AN1943-1)*3+$AO1943)-ROW())/12+5):INDIRECT("S"&amp;(ROW()+12*(($AN1943-1)*3+$AO1943)-ROW())/12+5),AQ1943)</f>
        <v>0</v>
      </c>
      <c r="AS1943" s="476">
        <f ca="1">IF($AP1943=1,IF(INDIRECT(ADDRESS(($AN1943-1)*3+$AO1943+5,$AP1943+20))="",0,INDIRECT(ADDRESS(($AN1943-1)*3+$AO1943+5,$AP1943+20))),IF(INDIRECT(ADDRESS(($AN1943-1)*3+$AO1943+5,$AP1943+20))="",0,IF(COUNTIF(INDIRECT(ADDRESS(($AN1943-1)*36+($AO1943-1)*12+6,COLUMN())):INDIRECT(ADDRESS(($AN1943-1)*36+($AO1943-1)*12+$AP1943+4,COLUMN())),INDIRECT(ADDRESS(($AN1943-1)*3+$AO1943+5,$AP1943+20)))&gt;=1,0,INDIRECT(ADDRESS(($AN1943-1)*3+$AO1943+5,$AP1943+20)))))</f>
        <v>0</v>
      </c>
      <c r="AT1943" s="468">
        <f ca="1">COUNTIF(INDIRECT("U"&amp;(ROW()+12*(($AN1943-1)*3+$AO1943)-ROW())/12+5):INDIRECT("AF"&amp;(ROW()+12*(($AN1943-1)*3+$AO1943)-ROW())/12+5),AS1943)</f>
        <v>0</v>
      </c>
      <c r="AU1943" s="468">
        <f ca="1">IF(AND(AQ1943+AS1943&gt;0,AR1943+AT1943&gt;0),COUNTIF(AU$6:AU1942,"&gt;0")+1,0)</f>
        <v>0</v>
      </c>
    </row>
    <row r="1944" spans="40:47" x14ac:dyDescent="0.15">
      <c r="AN1944" s="468">
        <v>54</v>
      </c>
      <c r="AO1944" s="468">
        <v>3</v>
      </c>
      <c r="AP1944" s="468">
        <v>7</v>
      </c>
      <c r="AQ1944" s="476">
        <f ca="1">IF($AP1944=1,IF(INDIRECT(ADDRESS(($AN1944-1)*3+$AO1944+5,$AP1944+7))="",0,INDIRECT(ADDRESS(($AN1944-1)*3+$AO1944+5,$AP1944+7))),IF(INDIRECT(ADDRESS(($AN1944-1)*3+$AO1944+5,$AP1944+7))="",0,IF(COUNTIF(INDIRECT(ADDRESS(($AN1944-1)*36+($AO1944-1)*12+6,COLUMN())):INDIRECT(ADDRESS(($AN1944-1)*36+($AO1944-1)*12+$AP1944+4,COLUMN())),INDIRECT(ADDRESS(($AN1944-1)*3+$AO1944+5,$AP1944+7)))&gt;=1,0,INDIRECT(ADDRESS(($AN1944-1)*3+$AO1944+5,$AP1944+7)))))</f>
        <v>0</v>
      </c>
      <c r="AR1944" s="468">
        <f ca="1">COUNTIF(INDIRECT("H"&amp;(ROW()+12*(($AN1944-1)*3+$AO1944)-ROW())/12+5):INDIRECT("S"&amp;(ROW()+12*(($AN1944-1)*3+$AO1944)-ROW())/12+5),AQ1944)</f>
        <v>0</v>
      </c>
      <c r="AS1944" s="476">
        <f ca="1">IF($AP1944=1,IF(INDIRECT(ADDRESS(($AN1944-1)*3+$AO1944+5,$AP1944+20))="",0,INDIRECT(ADDRESS(($AN1944-1)*3+$AO1944+5,$AP1944+20))),IF(INDIRECT(ADDRESS(($AN1944-1)*3+$AO1944+5,$AP1944+20))="",0,IF(COUNTIF(INDIRECT(ADDRESS(($AN1944-1)*36+($AO1944-1)*12+6,COLUMN())):INDIRECT(ADDRESS(($AN1944-1)*36+($AO1944-1)*12+$AP1944+4,COLUMN())),INDIRECT(ADDRESS(($AN1944-1)*3+$AO1944+5,$AP1944+20)))&gt;=1,0,INDIRECT(ADDRESS(($AN1944-1)*3+$AO1944+5,$AP1944+20)))))</f>
        <v>0</v>
      </c>
      <c r="AT1944" s="468">
        <f ca="1">COUNTIF(INDIRECT("U"&amp;(ROW()+12*(($AN1944-1)*3+$AO1944)-ROW())/12+5):INDIRECT("AF"&amp;(ROW()+12*(($AN1944-1)*3+$AO1944)-ROW())/12+5),AS1944)</f>
        <v>0</v>
      </c>
      <c r="AU1944" s="468">
        <f ca="1">IF(AND(AQ1944+AS1944&gt;0,AR1944+AT1944&gt;0),COUNTIF(AU$6:AU1943,"&gt;0")+1,0)</f>
        <v>0</v>
      </c>
    </row>
    <row r="1945" spans="40:47" x14ac:dyDescent="0.15">
      <c r="AN1945" s="468">
        <v>54</v>
      </c>
      <c r="AO1945" s="468">
        <v>3</v>
      </c>
      <c r="AP1945" s="468">
        <v>8</v>
      </c>
      <c r="AQ1945" s="476">
        <f ca="1">IF($AP1945=1,IF(INDIRECT(ADDRESS(($AN1945-1)*3+$AO1945+5,$AP1945+7))="",0,INDIRECT(ADDRESS(($AN1945-1)*3+$AO1945+5,$AP1945+7))),IF(INDIRECT(ADDRESS(($AN1945-1)*3+$AO1945+5,$AP1945+7))="",0,IF(COUNTIF(INDIRECT(ADDRESS(($AN1945-1)*36+($AO1945-1)*12+6,COLUMN())):INDIRECT(ADDRESS(($AN1945-1)*36+($AO1945-1)*12+$AP1945+4,COLUMN())),INDIRECT(ADDRESS(($AN1945-1)*3+$AO1945+5,$AP1945+7)))&gt;=1,0,INDIRECT(ADDRESS(($AN1945-1)*3+$AO1945+5,$AP1945+7)))))</f>
        <v>0</v>
      </c>
      <c r="AR1945" s="468">
        <f ca="1">COUNTIF(INDIRECT("H"&amp;(ROW()+12*(($AN1945-1)*3+$AO1945)-ROW())/12+5):INDIRECT("S"&amp;(ROW()+12*(($AN1945-1)*3+$AO1945)-ROW())/12+5),AQ1945)</f>
        <v>0</v>
      </c>
      <c r="AS1945" s="476">
        <f ca="1">IF($AP1945=1,IF(INDIRECT(ADDRESS(($AN1945-1)*3+$AO1945+5,$AP1945+20))="",0,INDIRECT(ADDRESS(($AN1945-1)*3+$AO1945+5,$AP1945+20))),IF(INDIRECT(ADDRESS(($AN1945-1)*3+$AO1945+5,$AP1945+20))="",0,IF(COUNTIF(INDIRECT(ADDRESS(($AN1945-1)*36+($AO1945-1)*12+6,COLUMN())):INDIRECT(ADDRESS(($AN1945-1)*36+($AO1945-1)*12+$AP1945+4,COLUMN())),INDIRECT(ADDRESS(($AN1945-1)*3+$AO1945+5,$AP1945+20)))&gt;=1,0,INDIRECT(ADDRESS(($AN1945-1)*3+$AO1945+5,$AP1945+20)))))</f>
        <v>0</v>
      </c>
      <c r="AT1945" s="468">
        <f ca="1">COUNTIF(INDIRECT("U"&amp;(ROW()+12*(($AN1945-1)*3+$AO1945)-ROW())/12+5):INDIRECT("AF"&amp;(ROW()+12*(($AN1945-1)*3+$AO1945)-ROW())/12+5),AS1945)</f>
        <v>0</v>
      </c>
      <c r="AU1945" s="468">
        <f ca="1">IF(AND(AQ1945+AS1945&gt;0,AR1945+AT1945&gt;0),COUNTIF(AU$6:AU1944,"&gt;0")+1,0)</f>
        <v>0</v>
      </c>
    </row>
    <row r="1946" spans="40:47" x14ac:dyDescent="0.15">
      <c r="AN1946" s="468">
        <v>54</v>
      </c>
      <c r="AO1946" s="468">
        <v>3</v>
      </c>
      <c r="AP1946" s="468">
        <v>9</v>
      </c>
      <c r="AQ1946" s="476">
        <f ca="1">IF($AP1946=1,IF(INDIRECT(ADDRESS(($AN1946-1)*3+$AO1946+5,$AP1946+7))="",0,INDIRECT(ADDRESS(($AN1946-1)*3+$AO1946+5,$AP1946+7))),IF(INDIRECT(ADDRESS(($AN1946-1)*3+$AO1946+5,$AP1946+7))="",0,IF(COUNTIF(INDIRECT(ADDRESS(($AN1946-1)*36+($AO1946-1)*12+6,COLUMN())):INDIRECT(ADDRESS(($AN1946-1)*36+($AO1946-1)*12+$AP1946+4,COLUMN())),INDIRECT(ADDRESS(($AN1946-1)*3+$AO1946+5,$AP1946+7)))&gt;=1,0,INDIRECT(ADDRESS(($AN1946-1)*3+$AO1946+5,$AP1946+7)))))</f>
        <v>0</v>
      </c>
      <c r="AR1946" s="468">
        <f ca="1">COUNTIF(INDIRECT("H"&amp;(ROW()+12*(($AN1946-1)*3+$AO1946)-ROW())/12+5):INDIRECT("S"&amp;(ROW()+12*(($AN1946-1)*3+$AO1946)-ROW())/12+5),AQ1946)</f>
        <v>0</v>
      </c>
      <c r="AS1946" s="476">
        <f ca="1">IF($AP1946=1,IF(INDIRECT(ADDRESS(($AN1946-1)*3+$AO1946+5,$AP1946+20))="",0,INDIRECT(ADDRESS(($AN1946-1)*3+$AO1946+5,$AP1946+20))),IF(INDIRECT(ADDRESS(($AN1946-1)*3+$AO1946+5,$AP1946+20))="",0,IF(COUNTIF(INDIRECT(ADDRESS(($AN1946-1)*36+($AO1946-1)*12+6,COLUMN())):INDIRECT(ADDRESS(($AN1946-1)*36+($AO1946-1)*12+$AP1946+4,COLUMN())),INDIRECT(ADDRESS(($AN1946-1)*3+$AO1946+5,$AP1946+20)))&gt;=1,0,INDIRECT(ADDRESS(($AN1946-1)*3+$AO1946+5,$AP1946+20)))))</f>
        <v>0</v>
      </c>
      <c r="AT1946" s="468">
        <f ca="1">COUNTIF(INDIRECT("U"&amp;(ROW()+12*(($AN1946-1)*3+$AO1946)-ROW())/12+5):INDIRECT("AF"&amp;(ROW()+12*(($AN1946-1)*3+$AO1946)-ROW())/12+5),AS1946)</f>
        <v>0</v>
      </c>
      <c r="AU1946" s="468">
        <f ca="1">IF(AND(AQ1946+AS1946&gt;0,AR1946+AT1946&gt;0),COUNTIF(AU$6:AU1945,"&gt;0")+1,0)</f>
        <v>0</v>
      </c>
    </row>
    <row r="1947" spans="40:47" x14ac:dyDescent="0.15">
      <c r="AN1947" s="468">
        <v>54</v>
      </c>
      <c r="AO1947" s="468">
        <v>3</v>
      </c>
      <c r="AP1947" s="468">
        <v>10</v>
      </c>
      <c r="AQ1947" s="476">
        <f ca="1">IF($AP1947=1,IF(INDIRECT(ADDRESS(($AN1947-1)*3+$AO1947+5,$AP1947+7))="",0,INDIRECT(ADDRESS(($AN1947-1)*3+$AO1947+5,$AP1947+7))),IF(INDIRECT(ADDRESS(($AN1947-1)*3+$AO1947+5,$AP1947+7))="",0,IF(COUNTIF(INDIRECT(ADDRESS(($AN1947-1)*36+($AO1947-1)*12+6,COLUMN())):INDIRECT(ADDRESS(($AN1947-1)*36+($AO1947-1)*12+$AP1947+4,COLUMN())),INDIRECT(ADDRESS(($AN1947-1)*3+$AO1947+5,$AP1947+7)))&gt;=1,0,INDIRECT(ADDRESS(($AN1947-1)*3+$AO1947+5,$AP1947+7)))))</f>
        <v>0</v>
      </c>
      <c r="AR1947" s="468">
        <f ca="1">COUNTIF(INDIRECT("H"&amp;(ROW()+12*(($AN1947-1)*3+$AO1947)-ROW())/12+5):INDIRECT("S"&amp;(ROW()+12*(($AN1947-1)*3+$AO1947)-ROW())/12+5),AQ1947)</f>
        <v>0</v>
      </c>
      <c r="AS1947" s="476">
        <f ca="1">IF($AP1947=1,IF(INDIRECT(ADDRESS(($AN1947-1)*3+$AO1947+5,$AP1947+20))="",0,INDIRECT(ADDRESS(($AN1947-1)*3+$AO1947+5,$AP1947+20))),IF(INDIRECT(ADDRESS(($AN1947-1)*3+$AO1947+5,$AP1947+20))="",0,IF(COUNTIF(INDIRECT(ADDRESS(($AN1947-1)*36+($AO1947-1)*12+6,COLUMN())):INDIRECT(ADDRESS(($AN1947-1)*36+($AO1947-1)*12+$AP1947+4,COLUMN())),INDIRECT(ADDRESS(($AN1947-1)*3+$AO1947+5,$AP1947+20)))&gt;=1,0,INDIRECT(ADDRESS(($AN1947-1)*3+$AO1947+5,$AP1947+20)))))</f>
        <v>0</v>
      </c>
      <c r="AT1947" s="468">
        <f ca="1">COUNTIF(INDIRECT("U"&amp;(ROW()+12*(($AN1947-1)*3+$AO1947)-ROW())/12+5):INDIRECT("AF"&amp;(ROW()+12*(($AN1947-1)*3+$AO1947)-ROW())/12+5),AS1947)</f>
        <v>0</v>
      </c>
      <c r="AU1947" s="468">
        <f ca="1">IF(AND(AQ1947+AS1947&gt;0,AR1947+AT1947&gt;0),COUNTIF(AU$6:AU1946,"&gt;0")+1,0)</f>
        <v>0</v>
      </c>
    </row>
    <row r="1948" spans="40:47" x14ac:dyDescent="0.15">
      <c r="AN1948" s="468">
        <v>54</v>
      </c>
      <c r="AO1948" s="468">
        <v>3</v>
      </c>
      <c r="AP1948" s="468">
        <v>11</v>
      </c>
      <c r="AQ1948" s="476">
        <f ca="1">IF($AP1948=1,IF(INDIRECT(ADDRESS(($AN1948-1)*3+$AO1948+5,$AP1948+7))="",0,INDIRECT(ADDRESS(($AN1948-1)*3+$AO1948+5,$AP1948+7))),IF(INDIRECT(ADDRESS(($AN1948-1)*3+$AO1948+5,$AP1948+7))="",0,IF(COUNTIF(INDIRECT(ADDRESS(($AN1948-1)*36+($AO1948-1)*12+6,COLUMN())):INDIRECT(ADDRESS(($AN1948-1)*36+($AO1948-1)*12+$AP1948+4,COLUMN())),INDIRECT(ADDRESS(($AN1948-1)*3+$AO1948+5,$AP1948+7)))&gt;=1,0,INDIRECT(ADDRESS(($AN1948-1)*3+$AO1948+5,$AP1948+7)))))</f>
        <v>0</v>
      </c>
      <c r="AR1948" s="468">
        <f ca="1">COUNTIF(INDIRECT("H"&amp;(ROW()+12*(($AN1948-1)*3+$AO1948)-ROW())/12+5):INDIRECT("S"&amp;(ROW()+12*(($AN1948-1)*3+$AO1948)-ROW())/12+5),AQ1948)</f>
        <v>0</v>
      </c>
      <c r="AS1948" s="476">
        <f ca="1">IF($AP1948=1,IF(INDIRECT(ADDRESS(($AN1948-1)*3+$AO1948+5,$AP1948+20))="",0,INDIRECT(ADDRESS(($AN1948-1)*3+$AO1948+5,$AP1948+20))),IF(INDIRECT(ADDRESS(($AN1948-1)*3+$AO1948+5,$AP1948+20))="",0,IF(COUNTIF(INDIRECT(ADDRESS(($AN1948-1)*36+($AO1948-1)*12+6,COLUMN())):INDIRECT(ADDRESS(($AN1948-1)*36+($AO1948-1)*12+$AP1948+4,COLUMN())),INDIRECT(ADDRESS(($AN1948-1)*3+$AO1948+5,$AP1948+20)))&gt;=1,0,INDIRECT(ADDRESS(($AN1948-1)*3+$AO1948+5,$AP1948+20)))))</f>
        <v>0</v>
      </c>
      <c r="AT1948" s="468">
        <f ca="1">COUNTIF(INDIRECT("U"&amp;(ROW()+12*(($AN1948-1)*3+$AO1948)-ROW())/12+5):INDIRECT("AF"&amp;(ROW()+12*(($AN1948-1)*3+$AO1948)-ROW())/12+5),AS1948)</f>
        <v>0</v>
      </c>
      <c r="AU1948" s="468">
        <f ca="1">IF(AND(AQ1948+AS1948&gt;0,AR1948+AT1948&gt;0),COUNTIF(AU$6:AU1947,"&gt;0")+1,0)</f>
        <v>0</v>
      </c>
    </row>
    <row r="1949" spans="40:47" x14ac:dyDescent="0.15">
      <c r="AN1949" s="468">
        <v>54</v>
      </c>
      <c r="AO1949" s="468">
        <v>3</v>
      </c>
      <c r="AP1949" s="468">
        <v>12</v>
      </c>
      <c r="AQ1949" s="476">
        <f ca="1">IF($AP1949=1,IF(INDIRECT(ADDRESS(($AN1949-1)*3+$AO1949+5,$AP1949+7))="",0,INDIRECT(ADDRESS(($AN1949-1)*3+$AO1949+5,$AP1949+7))),IF(INDIRECT(ADDRESS(($AN1949-1)*3+$AO1949+5,$AP1949+7))="",0,IF(COUNTIF(INDIRECT(ADDRESS(($AN1949-1)*36+($AO1949-1)*12+6,COLUMN())):INDIRECT(ADDRESS(($AN1949-1)*36+($AO1949-1)*12+$AP1949+4,COLUMN())),INDIRECT(ADDRESS(($AN1949-1)*3+$AO1949+5,$AP1949+7)))&gt;=1,0,INDIRECT(ADDRESS(($AN1949-1)*3+$AO1949+5,$AP1949+7)))))</f>
        <v>0</v>
      </c>
      <c r="AR1949" s="468">
        <f ca="1">COUNTIF(INDIRECT("H"&amp;(ROW()+12*(($AN1949-1)*3+$AO1949)-ROW())/12+5):INDIRECT("S"&amp;(ROW()+12*(($AN1949-1)*3+$AO1949)-ROW())/12+5),AQ1949)</f>
        <v>0</v>
      </c>
      <c r="AS1949" s="476">
        <f ca="1">IF($AP1949=1,IF(INDIRECT(ADDRESS(($AN1949-1)*3+$AO1949+5,$AP1949+20))="",0,INDIRECT(ADDRESS(($AN1949-1)*3+$AO1949+5,$AP1949+20))),IF(INDIRECT(ADDRESS(($AN1949-1)*3+$AO1949+5,$AP1949+20))="",0,IF(COUNTIF(INDIRECT(ADDRESS(($AN1949-1)*36+($AO1949-1)*12+6,COLUMN())):INDIRECT(ADDRESS(($AN1949-1)*36+($AO1949-1)*12+$AP1949+4,COLUMN())),INDIRECT(ADDRESS(($AN1949-1)*3+$AO1949+5,$AP1949+20)))&gt;=1,0,INDIRECT(ADDRESS(($AN1949-1)*3+$AO1949+5,$AP1949+20)))))</f>
        <v>0</v>
      </c>
      <c r="AT1949" s="468">
        <f ca="1">COUNTIF(INDIRECT("U"&amp;(ROW()+12*(($AN1949-1)*3+$AO1949)-ROW())/12+5):INDIRECT("AF"&amp;(ROW()+12*(($AN1949-1)*3+$AO1949)-ROW())/12+5),AS1949)</f>
        <v>0</v>
      </c>
      <c r="AU1949" s="468">
        <f ca="1">IF(AND(AQ1949+AS1949&gt;0,AR1949+AT1949&gt;0),COUNTIF(AU$6:AU1948,"&gt;0")+1,0)</f>
        <v>0</v>
      </c>
    </row>
    <row r="1950" spans="40:47" x14ac:dyDescent="0.15">
      <c r="AN1950" s="468">
        <v>55</v>
      </c>
      <c r="AO1950" s="468">
        <v>1</v>
      </c>
      <c r="AP1950" s="468">
        <v>1</v>
      </c>
      <c r="AQ1950" s="476">
        <f ca="1">IF($AP1950=1,IF(INDIRECT(ADDRESS(($AN1950-1)*3+$AO1950+5,$AP1950+7))="",0,INDIRECT(ADDRESS(($AN1950-1)*3+$AO1950+5,$AP1950+7))),IF(INDIRECT(ADDRESS(($AN1950-1)*3+$AO1950+5,$AP1950+7))="",0,IF(COUNTIF(INDIRECT(ADDRESS(($AN1950-1)*36+($AO1950-1)*12+6,COLUMN())):INDIRECT(ADDRESS(($AN1950-1)*36+($AO1950-1)*12+$AP1950+4,COLUMN())),INDIRECT(ADDRESS(($AN1950-1)*3+$AO1950+5,$AP1950+7)))&gt;=1,0,INDIRECT(ADDRESS(($AN1950-1)*3+$AO1950+5,$AP1950+7)))))</f>
        <v>0</v>
      </c>
      <c r="AR1950" s="468">
        <f ca="1">COUNTIF(INDIRECT("H"&amp;(ROW()+12*(($AN1950-1)*3+$AO1950)-ROW())/12+5):INDIRECT("S"&amp;(ROW()+12*(($AN1950-1)*3+$AO1950)-ROW())/12+5),AQ1950)</f>
        <v>0</v>
      </c>
      <c r="AS1950" s="476">
        <f ca="1">IF($AP1950=1,IF(INDIRECT(ADDRESS(($AN1950-1)*3+$AO1950+5,$AP1950+20))="",0,INDIRECT(ADDRESS(($AN1950-1)*3+$AO1950+5,$AP1950+20))),IF(INDIRECT(ADDRESS(($AN1950-1)*3+$AO1950+5,$AP1950+20))="",0,IF(COUNTIF(INDIRECT(ADDRESS(($AN1950-1)*36+($AO1950-1)*12+6,COLUMN())):INDIRECT(ADDRESS(($AN1950-1)*36+($AO1950-1)*12+$AP1950+4,COLUMN())),INDIRECT(ADDRESS(($AN1950-1)*3+$AO1950+5,$AP1950+20)))&gt;=1,0,INDIRECT(ADDRESS(($AN1950-1)*3+$AO1950+5,$AP1950+20)))))</f>
        <v>0</v>
      </c>
      <c r="AT1950" s="468">
        <f ca="1">COUNTIF(INDIRECT("U"&amp;(ROW()+12*(($AN1950-1)*3+$AO1950)-ROW())/12+5):INDIRECT("AF"&amp;(ROW()+12*(($AN1950-1)*3+$AO1950)-ROW())/12+5),AS1950)</f>
        <v>0</v>
      </c>
      <c r="AU1950" s="468">
        <f ca="1">IF(AND(AQ1950+AS1950&gt;0,AR1950+AT1950&gt;0),COUNTIF(AU$6:AU1949,"&gt;0")+1,0)</f>
        <v>0</v>
      </c>
    </row>
    <row r="1951" spans="40:47" x14ac:dyDescent="0.15">
      <c r="AN1951" s="468">
        <v>55</v>
      </c>
      <c r="AO1951" s="468">
        <v>1</v>
      </c>
      <c r="AP1951" s="468">
        <v>2</v>
      </c>
      <c r="AQ1951" s="476">
        <f ca="1">IF($AP1951=1,IF(INDIRECT(ADDRESS(($AN1951-1)*3+$AO1951+5,$AP1951+7))="",0,INDIRECT(ADDRESS(($AN1951-1)*3+$AO1951+5,$AP1951+7))),IF(INDIRECT(ADDRESS(($AN1951-1)*3+$AO1951+5,$AP1951+7))="",0,IF(COUNTIF(INDIRECT(ADDRESS(($AN1951-1)*36+($AO1951-1)*12+6,COLUMN())):INDIRECT(ADDRESS(($AN1951-1)*36+($AO1951-1)*12+$AP1951+4,COLUMN())),INDIRECT(ADDRESS(($AN1951-1)*3+$AO1951+5,$AP1951+7)))&gt;=1,0,INDIRECT(ADDRESS(($AN1951-1)*3+$AO1951+5,$AP1951+7)))))</f>
        <v>0</v>
      </c>
      <c r="AR1951" s="468">
        <f ca="1">COUNTIF(INDIRECT("H"&amp;(ROW()+12*(($AN1951-1)*3+$AO1951)-ROW())/12+5):INDIRECT("S"&amp;(ROW()+12*(($AN1951-1)*3+$AO1951)-ROW())/12+5),AQ1951)</f>
        <v>0</v>
      </c>
      <c r="AS1951" s="476">
        <f ca="1">IF($AP1951=1,IF(INDIRECT(ADDRESS(($AN1951-1)*3+$AO1951+5,$AP1951+20))="",0,INDIRECT(ADDRESS(($AN1951-1)*3+$AO1951+5,$AP1951+20))),IF(INDIRECT(ADDRESS(($AN1951-1)*3+$AO1951+5,$AP1951+20))="",0,IF(COUNTIF(INDIRECT(ADDRESS(($AN1951-1)*36+($AO1951-1)*12+6,COLUMN())):INDIRECT(ADDRESS(($AN1951-1)*36+($AO1951-1)*12+$AP1951+4,COLUMN())),INDIRECT(ADDRESS(($AN1951-1)*3+$AO1951+5,$AP1951+20)))&gt;=1,0,INDIRECT(ADDRESS(($AN1951-1)*3+$AO1951+5,$AP1951+20)))))</f>
        <v>0</v>
      </c>
      <c r="AT1951" s="468">
        <f ca="1">COUNTIF(INDIRECT("U"&amp;(ROW()+12*(($AN1951-1)*3+$AO1951)-ROW())/12+5):INDIRECT("AF"&amp;(ROW()+12*(($AN1951-1)*3+$AO1951)-ROW())/12+5),AS1951)</f>
        <v>0</v>
      </c>
      <c r="AU1951" s="468">
        <f ca="1">IF(AND(AQ1951+AS1951&gt;0,AR1951+AT1951&gt;0),COUNTIF(AU$6:AU1950,"&gt;0")+1,0)</f>
        <v>0</v>
      </c>
    </row>
    <row r="1952" spans="40:47" x14ac:dyDescent="0.15">
      <c r="AN1952" s="468">
        <v>55</v>
      </c>
      <c r="AO1952" s="468">
        <v>1</v>
      </c>
      <c r="AP1952" s="468">
        <v>3</v>
      </c>
      <c r="AQ1952" s="476">
        <f ca="1">IF($AP1952=1,IF(INDIRECT(ADDRESS(($AN1952-1)*3+$AO1952+5,$AP1952+7))="",0,INDIRECT(ADDRESS(($AN1952-1)*3+$AO1952+5,$AP1952+7))),IF(INDIRECT(ADDRESS(($AN1952-1)*3+$AO1952+5,$AP1952+7))="",0,IF(COUNTIF(INDIRECT(ADDRESS(($AN1952-1)*36+($AO1952-1)*12+6,COLUMN())):INDIRECT(ADDRESS(($AN1952-1)*36+($AO1952-1)*12+$AP1952+4,COLUMN())),INDIRECT(ADDRESS(($AN1952-1)*3+$AO1952+5,$AP1952+7)))&gt;=1,0,INDIRECT(ADDRESS(($AN1952-1)*3+$AO1952+5,$AP1952+7)))))</f>
        <v>0</v>
      </c>
      <c r="AR1952" s="468">
        <f ca="1">COUNTIF(INDIRECT("H"&amp;(ROW()+12*(($AN1952-1)*3+$AO1952)-ROW())/12+5):INDIRECT("S"&amp;(ROW()+12*(($AN1952-1)*3+$AO1952)-ROW())/12+5),AQ1952)</f>
        <v>0</v>
      </c>
      <c r="AS1952" s="476">
        <f ca="1">IF($AP1952=1,IF(INDIRECT(ADDRESS(($AN1952-1)*3+$AO1952+5,$AP1952+20))="",0,INDIRECT(ADDRESS(($AN1952-1)*3+$AO1952+5,$AP1952+20))),IF(INDIRECT(ADDRESS(($AN1952-1)*3+$AO1952+5,$AP1952+20))="",0,IF(COUNTIF(INDIRECT(ADDRESS(($AN1952-1)*36+($AO1952-1)*12+6,COLUMN())):INDIRECT(ADDRESS(($AN1952-1)*36+($AO1952-1)*12+$AP1952+4,COLUMN())),INDIRECT(ADDRESS(($AN1952-1)*3+$AO1952+5,$AP1952+20)))&gt;=1,0,INDIRECT(ADDRESS(($AN1952-1)*3+$AO1952+5,$AP1952+20)))))</f>
        <v>0</v>
      </c>
      <c r="AT1952" s="468">
        <f ca="1">COUNTIF(INDIRECT("U"&amp;(ROW()+12*(($AN1952-1)*3+$AO1952)-ROW())/12+5):INDIRECT("AF"&amp;(ROW()+12*(($AN1952-1)*3+$AO1952)-ROW())/12+5),AS1952)</f>
        <v>0</v>
      </c>
      <c r="AU1952" s="468">
        <f ca="1">IF(AND(AQ1952+AS1952&gt;0,AR1952+AT1952&gt;0),COUNTIF(AU$6:AU1951,"&gt;0")+1,0)</f>
        <v>0</v>
      </c>
    </row>
    <row r="1953" spans="40:47" x14ac:dyDescent="0.15">
      <c r="AN1953" s="468">
        <v>55</v>
      </c>
      <c r="AO1953" s="468">
        <v>1</v>
      </c>
      <c r="AP1953" s="468">
        <v>4</v>
      </c>
      <c r="AQ1953" s="476">
        <f ca="1">IF($AP1953=1,IF(INDIRECT(ADDRESS(($AN1953-1)*3+$AO1953+5,$AP1953+7))="",0,INDIRECT(ADDRESS(($AN1953-1)*3+$AO1953+5,$AP1953+7))),IF(INDIRECT(ADDRESS(($AN1953-1)*3+$AO1953+5,$AP1953+7))="",0,IF(COUNTIF(INDIRECT(ADDRESS(($AN1953-1)*36+($AO1953-1)*12+6,COLUMN())):INDIRECT(ADDRESS(($AN1953-1)*36+($AO1953-1)*12+$AP1953+4,COLUMN())),INDIRECT(ADDRESS(($AN1953-1)*3+$AO1953+5,$AP1953+7)))&gt;=1,0,INDIRECT(ADDRESS(($AN1953-1)*3+$AO1953+5,$AP1953+7)))))</f>
        <v>0</v>
      </c>
      <c r="AR1953" s="468">
        <f ca="1">COUNTIF(INDIRECT("H"&amp;(ROW()+12*(($AN1953-1)*3+$AO1953)-ROW())/12+5):INDIRECT("S"&amp;(ROW()+12*(($AN1953-1)*3+$AO1953)-ROW())/12+5),AQ1953)</f>
        <v>0</v>
      </c>
      <c r="AS1953" s="476">
        <f ca="1">IF($AP1953=1,IF(INDIRECT(ADDRESS(($AN1953-1)*3+$AO1953+5,$AP1953+20))="",0,INDIRECT(ADDRESS(($AN1953-1)*3+$AO1953+5,$AP1953+20))),IF(INDIRECT(ADDRESS(($AN1953-1)*3+$AO1953+5,$AP1953+20))="",0,IF(COUNTIF(INDIRECT(ADDRESS(($AN1953-1)*36+($AO1953-1)*12+6,COLUMN())):INDIRECT(ADDRESS(($AN1953-1)*36+($AO1953-1)*12+$AP1953+4,COLUMN())),INDIRECT(ADDRESS(($AN1953-1)*3+$AO1953+5,$AP1953+20)))&gt;=1,0,INDIRECT(ADDRESS(($AN1953-1)*3+$AO1953+5,$AP1953+20)))))</f>
        <v>0</v>
      </c>
      <c r="AT1953" s="468">
        <f ca="1">COUNTIF(INDIRECT("U"&amp;(ROW()+12*(($AN1953-1)*3+$AO1953)-ROW())/12+5):INDIRECT("AF"&amp;(ROW()+12*(($AN1953-1)*3+$AO1953)-ROW())/12+5),AS1953)</f>
        <v>0</v>
      </c>
      <c r="AU1953" s="468">
        <f ca="1">IF(AND(AQ1953+AS1953&gt;0,AR1953+AT1953&gt;0),COUNTIF(AU$6:AU1952,"&gt;0")+1,0)</f>
        <v>0</v>
      </c>
    </row>
    <row r="1954" spans="40:47" x14ac:dyDescent="0.15">
      <c r="AN1954" s="468">
        <v>55</v>
      </c>
      <c r="AO1954" s="468">
        <v>1</v>
      </c>
      <c r="AP1954" s="468">
        <v>5</v>
      </c>
      <c r="AQ1954" s="476">
        <f ca="1">IF($AP1954=1,IF(INDIRECT(ADDRESS(($AN1954-1)*3+$AO1954+5,$AP1954+7))="",0,INDIRECT(ADDRESS(($AN1954-1)*3+$AO1954+5,$AP1954+7))),IF(INDIRECT(ADDRESS(($AN1954-1)*3+$AO1954+5,$AP1954+7))="",0,IF(COUNTIF(INDIRECT(ADDRESS(($AN1954-1)*36+($AO1954-1)*12+6,COLUMN())):INDIRECT(ADDRESS(($AN1954-1)*36+($AO1954-1)*12+$AP1954+4,COLUMN())),INDIRECT(ADDRESS(($AN1954-1)*3+$AO1954+5,$AP1954+7)))&gt;=1,0,INDIRECT(ADDRESS(($AN1954-1)*3+$AO1954+5,$AP1954+7)))))</f>
        <v>0</v>
      </c>
      <c r="AR1954" s="468">
        <f ca="1">COUNTIF(INDIRECT("H"&amp;(ROW()+12*(($AN1954-1)*3+$AO1954)-ROW())/12+5):INDIRECT("S"&amp;(ROW()+12*(($AN1954-1)*3+$AO1954)-ROW())/12+5),AQ1954)</f>
        <v>0</v>
      </c>
      <c r="AS1954" s="476">
        <f ca="1">IF($AP1954=1,IF(INDIRECT(ADDRESS(($AN1954-1)*3+$AO1954+5,$AP1954+20))="",0,INDIRECT(ADDRESS(($AN1954-1)*3+$AO1954+5,$AP1954+20))),IF(INDIRECT(ADDRESS(($AN1954-1)*3+$AO1954+5,$AP1954+20))="",0,IF(COUNTIF(INDIRECT(ADDRESS(($AN1954-1)*36+($AO1954-1)*12+6,COLUMN())):INDIRECT(ADDRESS(($AN1954-1)*36+($AO1954-1)*12+$AP1954+4,COLUMN())),INDIRECT(ADDRESS(($AN1954-1)*3+$AO1954+5,$AP1954+20)))&gt;=1,0,INDIRECT(ADDRESS(($AN1954-1)*3+$AO1954+5,$AP1954+20)))))</f>
        <v>0</v>
      </c>
      <c r="AT1954" s="468">
        <f ca="1">COUNTIF(INDIRECT("U"&amp;(ROW()+12*(($AN1954-1)*3+$AO1954)-ROW())/12+5):INDIRECT("AF"&amp;(ROW()+12*(($AN1954-1)*3+$AO1954)-ROW())/12+5),AS1954)</f>
        <v>0</v>
      </c>
      <c r="AU1954" s="468">
        <f ca="1">IF(AND(AQ1954+AS1954&gt;0,AR1954+AT1954&gt;0),COUNTIF(AU$6:AU1953,"&gt;0")+1,0)</f>
        <v>0</v>
      </c>
    </row>
    <row r="1955" spans="40:47" x14ac:dyDescent="0.15">
      <c r="AN1955" s="468">
        <v>55</v>
      </c>
      <c r="AO1955" s="468">
        <v>1</v>
      </c>
      <c r="AP1955" s="468">
        <v>6</v>
      </c>
      <c r="AQ1955" s="476">
        <f ca="1">IF($AP1955=1,IF(INDIRECT(ADDRESS(($AN1955-1)*3+$AO1955+5,$AP1955+7))="",0,INDIRECT(ADDRESS(($AN1955-1)*3+$AO1955+5,$AP1955+7))),IF(INDIRECT(ADDRESS(($AN1955-1)*3+$AO1955+5,$AP1955+7))="",0,IF(COUNTIF(INDIRECT(ADDRESS(($AN1955-1)*36+($AO1955-1)*12+6,COLUMN())):INDIRECT(ADDRESS(($AN1955-1)*36+($AO1955-1)*12+$AP1955+4,COLUMN())),INDIRECT(ADDRESS(($AN1955-1)*3+$AO1955+5,$AP1955+7)))&gt;=1,0,INDIRECT(ADDRESS(($AN1955-1)*3+$AO1955+5,$AP1955+7)))))</f>
        <v>0</v>
      </c>
      <c r="AR1955" s="468">
        <f ca="1">COUNTIF(INDIRECT("H"&amp;(ROW()+12*(($AN1955-1)*3+$AO1955)-ROW())/12+5):INDIRECT("S"&amp;(ROW()+12*(($AN1955-1)*3+$AO1955)-ROW())/12+5),AQ1955)</f>
        <v>0</v>
      </c>
      <c r="AS1955" s="476">
        <f ca="1">IF($AP1955=1,IF(INDIRECT(ADDRESS(($AN1955-1)*3+$AO1955+5,$AP1955+20))="",0,INDIRECT(ADDRESS(($AN1955-1)*3+$AO1955+5,$AP1955+20))),IF(INDIRECT(ADDRESS(($AN1955-1)*3+$AO1955+5,$AP1955+20))="",0,IF(COUNTIF(INDIRECT(ADDRESS(($AN1955-1)*36+($AO1955-1)*12+6,COLUMN())):INDIRECT(ADDRESS(($AN1955-1)*36+($AO1955-1)*12+$AP1955+4,COLUMN())),INDIRECT(ADDRESS(($AN1955-1)*3+$AO1955+5,$AP1955+20)))&gt;=1,0,INDIRECT(ADDRESS(($AN1955-1)*3+$AO1955+5,$AP1955+20)))))</f>
        <v>0</v>
      </c>
      <c r="AT1955" s="468">
        <f ca="1">COUNTIF(INDIRECT("U"&amp;(ROW()+12*(($AN1955-1)*3+$AO1955)-ROW())/12+5):INDIRECT("AF"&amp;(ROW()+12*(($AN1955-1)*3+$AO1955)-ROW())/12+5),AS1955)</f>
        <v>0</v>
      </c>
      <c r="AU1955" s="468">
        <f ca="1">IF(AND(AQ1955+AS1955&gt;0,AR1955+AT1955&gt;0),COUNTIF(AU$6:AU1954,"&gt;0")+1,0)</f>
        <v>0</v>
      </c>
    </row>
    <row r="1956" spans="40:47" x14ac:dyDescent="0.15">
      <c r="AN1956" s="468">
        <v>55</v>
      </c>
      <c r="AO1956" s="468">
        <v>1</v>
      </c>
      <c r="AP1956" s="468">
        <v>7</v>
      </c>
      <c r="AQ1956" s="476">
        <f ca="1">IF($AP1956=1,IF(INDIRECT(ADDRESS(($AN1956-1)*3+$AO1956+5,$AP1956+7))="",0,INDIRECT(ADDRESS(($AN1956-1)*3+$AO1956+5,$AP1956+7))),IF(INDIRECT(ADDRESS(($AN1956-1)*3+$AO1956+5,$AP1956+7))="",0,IF(COUNTIF(INDIRECT(ADDRESS(($AN1956-1)*36+($AO1956-1)*12+6,COLUMN())):INDIRECT(ADDRESS(($AN1956-1)*36+($AO1956-1)*12+$AP1956+4,COLUMN())),INDIRECT(ADDRESS(($AN1956-1)*3+$AO1956+5,$AP1956+7)))&gt;=1,0,INDIRECT(ADDRESS(($AN1956-1)*3+$AO1956+5,$AP1956+7)))))</f>
        <v>0</v>
      </c>
      <c r="AR1956" s="468">
        <f ca="1">COUNTIF(INDIRECT("H"&amp;(ROW()+12*(($AN1956-1)*3+$AO1956)-ROW())/12+5):INDIRECT("S"&amp;(ROW()+12*(($AN1956-1)*3+$AO1956)-ROW())/12+5),AQ1956)</f>
        <v>0</v>
      </c>
      <c r="AS1956" s="476">
        <f ca="1">IF($AP1956=1,IF(INDIRECT(ADDRESS(($AN1956-1)*3+$AO1956+5,$AP1956+20))="",0,INDIRECT(ADDRESS(($AN1956-1)*3+$AO1956+5,$AP1956+20))),IF(INDIRECT(ADDRESS(($AN1956-1)*3+$AO1956+5,$AP1956+20))="",0,IF(COUNTIF(INDIRECT(ADDRESS(($AN1956-1)*36+($AO1956-1)*12+6,COLUMN())):INDIRECT(ADDRESS(($AN1956-1)*36+($AO1956-1)*12+$AP1956+4,COLUMN())),INDIRECT(ADDRESS(($AN1956-1)*3+$AO1956+5,$AP1956+20)))&gt;=1,0,INDIRECT(ADDRESS(($AN1956-1)*3+$AO1956+5,$AP1956+20)))))</f>
        <v>0</v>
      </c>
      <c r="AT1956" s="468">
        <f ca="1">COUNTIF(INDIRECT("U"&amp;(ROW()+12*(($AN1956-1)*3+$AO1956)-ROW())/12+5):INDIRECT("AF"&amp;(ROW()+12*(($AN1956-1)*3+$AO1956)-ROW())/12+5),AS1956)</f>
        <v>0</v>
      </c>
      <c r="AU1956" s="468">
        <f ca="1">IF(AND(AQ1956+AS1956&gt;0,AR1956+AT1956&gt;0),COUNTIF(AU$6:AU1955,"&gt;0")+1,0)</f>
        <v>0</v>
      </c>
    </row>
    <row r="1957" spans="40:47" x14ac:dyDescent="0.15">
      <c r="AN1957" s="468">
        <v>55</v>
      </c>
      <c r="AO1957" s="468">
        <v>1</v>
      </c>
      <c r="AP1957" s="468">
        <v>8</v>
      </c>
      <c r="AQ1957" s="476">
        <f ca="1">IF($AP1957=1,IF(INDIRECT(ADDRESS(($AN1957-1)*3+$AO1957+5,$AP1957+7))="",0,INDIRECT(ADDRESS(($AN1957-1)*3+$AO1957+5,$AP1957+7))),IF(INDIRECT(ADDRESS(($AN1957-1)*3+$AO1957+5,$AP1957+7))="",0,IF(COUNTIF(INDIRECT(ADDRESS(($AN1957-1)*36+($AO1957-1)*12+6,COLUMN())):INDIRECT(ADDRESS(($AN1957-1)*36+($AO1957-1)*12+$AP1957+4,COLUMN())),INDIRECT(ADDRESS(($AN1957-1)*3+$AO1957+5,$AP1957+7)))&gt;=1,0,INDIRECT(ADDRESS(($AN1957-1)*3+$AO1957+5,$AP1957+7)))))</f>
        <v>0</v>
      </c>
      <c r="AR1957" s="468">
        <f ca="1">COUNTIF(INDIRECT("H"&amp;(ROW()+12*(($AN1957-1)*3+$AO1957)-ROW())/12+5):INDIRECT("S"&amp;(ROW()+12*(($AN1957-1)*3+$AO1957)-ROW())/12+5),AQ1957)</f>
        <v>0</v>
      </c>
      <c r="AS1957" s="476">
        <f ca="1">IF($AP1957=1,IF(INDIRECT(ADDRESS(($AN1957-1)*3+$AO1957+5,$AP1957+20))="",0,INDIRECT(ADDRESS(($AN1957-1)*3+$AO1957+5,$AP1957+20))),IF(INDIRECT(ADDRESS(($AN1957-1)*3+$AO1957+5,$AP1957+20))="",0,IF(COUNTIF(INDIRECT(ADDRESS(($AN1957-1)*36+($AO1957-1)*12+6,COLUMN())):INDIRECT(ADDRESS(($AN1957-1)*36+($AO1957-1)*12+$AP1957+4,COLUMN())),INDIRECT(ADDRESS(($AN1957-1)*3+$AO1957+5,$AP1957+20)))&gt;=1,0,INDIRECT(ADDRESS(($AN1957-1)*3+$AO1957+5,$AP1957+20)))))</f>
        <v>0</v>
      </c>
      <c r="AT1957" s="468">
        <f ca="1">COUNTIF(INDIRECT("U"&amp;(ROW()+12*(($AN1957-1)*3+$AO1957)-ROW())/12+5):INDIRECT("AF"&amp;(ROW()+12*(($AN1957-1)*3+$AO1957)-ROW())/12+5),AS1957)</f>
        <v>0</v>
      </c>
      <c r="AU1957" s="468">
        <f ca="1">IF(AND(AQ1957+AS1957&gt;0,AR1957+AT1957&gt;0),COUNTIF(AU$6:AU1956,"&gt;0")+1,0)</f>
        <v>0</v>
      </c>
    </row>
    <row r="1958" spans="40:47" x14ac:dyDescent="0.15">
      <c r="AN1958" s="468">
        <v>55</v>
      </c>
      <c r="AO1958" s="468">
        <v>1</v>
      </c>
      <c r="AP1958" s="468">
        <v>9</v>
      </c>
      <c r="AQ1958" s="476">
        <f ca="1">IF($AP1958=1,IF(INDIRECT(ADDRESS(($AN1958-1)*3+$AO1958+5,$AP1958+7))="",0,INDIRECT(ADDRESS(($AN1958-1)*3+$AO1958+5,$AP1958+7))),IF(INDIRECT(ADDRESS(($AN1958-1)*3+$AO1958+5,$AP1958+7))="",0,IF(COUNTIF(INDIRECT(ADDRESS(($AN1958-1)*36+($AO1958-1)*12+6,COLUMN())):INDIRECT(ADDRESS(($AN1958-1)*36+($AO1958-1)*12+$AP1958+4,COLUMN())),INDIRECT(ADDRESS(($AN1958-1)*3+$AO1958+5,$AP1958+7)))&gt;=1,0,INDIRECT(ADDRESS(($AN1958-1)*3+$AO1958+5,$AP1958+7)))))</f>
        <v>0</v>
      </c>
      <c r="AR1958" s="468">
        <f ca="1">COUNTIF(INDIRECT("H"&amp;(ROW()+12*(($AN1958-1)*3+$AO1958)-ROW())/12+5):INDIRECT("S"&amp;(ROW()+12*(($AN1958-1)*3+$AO1958)-ROW())/12+5),AQ1958)</f>
        <v>0</v>
      </c>
      <c r="AS1958" s="476">
        <f ca="1">IF($AP1958=1,IF(INDIRECT(ADDRESS(($AN1958-1)*3+$AO1958+5,$AP1958+20))="",0,INDIRECT(ADDRESS(($AN1958-1)*3+$AO1958+5,$AP1958+20))),IF(INDIRECT(ADDRESS(($AN1958-1)*3+$AO1958+5,$AP1958+20))="",0,IF(COUNTIF(INDIRECT(ADDRESS(($AN1958-1)*36+($AO1958-1)*12+6,COLUMN())):INDIRECT(ADDRESS(($AN1958-1)*36+($AO1958-1)*12+$AP1958+4,COLUMN())),INDIRECT(ADDRESS(($AN1958-1)*3+$AO1958+5,$AP1958+20)))&gt;=1,0,INDIRECT(ADDRESS(($AN1958-1)*3+$AO1958+5,$AP1958+20)))))</f>
        <v>0</v>
      </c>
      <c r="AT1958" s="468">
        <f ca="1">COUNTIF(INDIRECT("U"&amp;(ROW()+12*(($AN1958-1)*3+$AO1958)-ROW())/12+5):INDIRECT("AF"&amp;(ROW()+12*(($AN1958-1)*3+$AO1958)-ROW())/12+5),AS1958)</f>
        <v>0</v>
      </c>
      <c r="AU1958" s="468">
        <f ca="1">IF(AND(AQ1958+AS1958&gt;0,AR1958+AT1958&gt;0),COUNTIF(AU$6:AU1957,"&gt;0")+1,0)</f>
        <v>0</v>
      </c>
    </row>
    <row r="1959" spans="40:47" x14ac:dyDescent="0.15">
      <c r="AN1959" s="468">
        <v>55</v>
      </c>
      <c r="AO1959" s="468">
        <v>1</v>
      </c>
      <c r="AP1959" s="468">
        <v>10</v>
      </c>
      <c r="AQ1959" s="476">
        <f ca="1">IF($AP1959=1,IF(INDIRECT(ADDRESS(($AN1959-1)*3+$AO1959+5,$AP1959+7))="",0,INDIRECT(ADDRESS(($AN1959-1)*3+$AO1959+5,$AP1959+7))),IF(INDIRECT(ADDRESS(($AN1959-1)*3+$AO1959+5,$AP1959+7))="",0,IF(COUNTIF(INDIRECT(ADDRESS(($AN1959-1)*36+($AO1959-1)*12+6,COLUMN())):INDIRECT(ADDRESS(($AN1959-1)*36+($AO1959-1)*12+$AP1959+4,COLUMN())),INDIRECT(ADDRESS(($AN1959-1)*3+$AO1959+5,$AP1959+7)))&gt;=1,0,INDIRECT(ADDRESS(($AN1959-1)*3+$AO1959+5,$AP1959+7)))))</f>
        <v>0</v>
      </c>
      <c r="AR1959" s="468">
        <f ca="1">COUNTIF(INDIRECT("H"&amp;(ROW()+12*(($AN1959-1)*3+$AO1959)-ROW())/12+5):INDIRECT("S"&amp;(ROW()+12*(($AN1959-1)*3+$AO1959)-ROW())/12+5),AQ1959)</f>
        <v>0</v>
      </c>
      <c r="AS1959" s="476">
        <f ca="1">IF($AP1959=1,IF(INDIRECT(ADDRESS(($AN1959-1)*3+$AO1959+5,$AP1959+20))="",0,INDIRECT(ADDRESS(($AN1959-1)*3+$AO1959+5,$AP1959+20))),IF(INDIRECT(ADDRESS(($AN1959-1)*3+$AO1959+5,$AP1959+20))="",0,IF(COUNTIF(INDIRECT(ADDRESS(($AN1959-1)*36+($AO1959-1)*12+6,COLUMN())):INDIRECT(ADDRESS(($AN1959-1)*36+($AO1959-1)*12+$AP1959+4,COLUMN())),INDIRECT(ADDRESS(($AN1959-1)*3+$AO1959+5,$AP1959+20)))&gt;=1,0,INDIRECT(ADDRESS(($AN1959-1)*3+$AO1959+5,$AP1959+20)))))</f>
        <v>0</v>
      </c>
      <c r="AT1959" s="468">
        <f ca="1">COUNTIF(INDIRECT("U"&amp;(ROW()+12*(($AN1959-1)*3+$AO1959)-ROW())/12+5):INDIRECT("AF"&amp;(ROW()+12*(($AN1959-1)*3+$AO1959)-ROW())/12+5),AS1959)</f>
        <v>0</v>
      </c>
      <c r="AU1959" s="468">
        <f ca="1">IF(AND(AQ1959+AS1959&gt;0,AR1959+AT1959&gt;0),COUNTIF(AU$6:AU1958,"&gt;0")+1,0)</f>
        <v>0</v>
      </c>
    </row>
    <row r="1960" spans="40:47" x14ac:dyDescent="0.15">
      <c r="AN1960" s="468">
        <v>55</v>
      </c>
      <c r="AO1960" s="468">
        <v>1</v>
      </c>
      <c r="AP1960" s="468">
        <v>11</v>
      </c>
      <c r="AQ1960" s="476">
        <f ca="1">IF($AP1960=1,IF(INDIRECT(ADDRESS(($AN1960-1)*3+$AO1960+5,$AP1960+7))="",0,INDIRECT(ADDRESS(($AN1960-1)*3+$AO1960+5,$AP1960+7))),IF(INDIRECT(ADDRESS(($AN1960-1)*3+$AO1960+5,$AP1960+7))="",0,IF(COUNTIF(INDIRECT(ADDRESS(($AN1960-1)*36+($AO1960-1)*12+6,COLUMN())):INDIRECT(ADDRESS(($AN1960-1)*36+($AO1960-1)*12+$AP1960+4,COLUMN())),INDIRECT(ADDRESS(($AN1960-1)*3+$AO1960+5,$AP1960+7)))&gt;=1,0,INDIRECT(ADDRESS(($AN1960-1)*3+$AO1960+5,$AP1960+7)))))</f>
        <v>0</v>
      </c>
      <c r="AR1960" s="468">
        <f ca="1">COUNTIF(INDIRECT("H"&amp;(ROW()+12*(($AN1960-1)*3+$AO1960)-ROW())/12+5):INDIRECT("S"&amp;(ROW()+12*(($AN1960-1)*3+$AO1960)-ROW())/12+5),AQ1960)</f>
        <v>0</v>
      </c>
      <c r="AS1960" s="476">
        <f ca="1">IF($AP1960=1,IF(INDIRECT(ADDRESS(($AN1960-1)*3+$AO1960+5,$AP1960+20))="",0,INDIRECT(ADDRESS(($AN1960-1)*3+$AO1960+5,$AP1960+20))),IF(INDIRECT(ADDRESS(($AN1960-1)*3+$AO1960+5,$AP1960+20))="",0,IF(COUNTIF(INDIRECT(ADDRESS(($AN1960-1)*36+($AO1960-1)*12+6,COLUMN())):INDIRECT(ADDRESS(($AN1960-1)*36+($AO1960-1)*12+$AP1960+4,COLUMN())),INDIRECT(ADDRESS(($AN1960-1)*3+$AO1960+5,$AP1960+20)))&gt;=1,0,INDIRECT(ADDRESS(($AN1960-1)*3+$AO1960+5,$AP1960+20)))))</f>
        <v>0</v>
      </c>
      <c r="AT1960" s="468">
        <f ca="1">COUNTIF(INDIRECT("U"&amp;(ROW()+12*(($AN1960-1)*3+$AO1960)-ROW())/12+5):INDIRECT("AF"&amp;(ROW()+12*(($AN1960-1)*3+$AO1960)-ROW())/12+5),AS1960)</f>
        <v>0</v>
      </c>
      <c r="AU1960" s="468">
        <f ca="1">IF(AND(AQ1960+AS1960&gt;0,AR1960+AT1960&gt;0),COUNTIF(AU$6:AU1959,"&gt;0")+1,0)</f>
        <v>0</v>
      </c>
    </row>
    <row r="1961" spans="40:47" x14ac:dyDescent="0.15">
      <c r="AN1961" s="468">
        <v>55</v>
      </c>
      <c r="AO1961" s="468">
        <v>1</v>
      </c>
      <c r="AP1961" s="468">
        <v>12</v>
      </c>
      <c r="AQ1961" s="476">
        <f ca="1">IF($AP1961=1,IF(INDIRECT(ADDRESS(($AN1961-1)*3+$AO1961+5,$AP1961+7))="",0,INDIRECT(ADDRESS(($AN1961-1)*3+$AO1961+5,$AP1961+7))),IF(INDIRECT(ADDRESS(($AN1961-1)*3+$AO1961+5,$AP1961+7))="",0,IF(COUNTIF(INDIRECT(ADDRESS(($AN1961-1)*36+($AO1961-1)*12+6,COLUMN())):INDIRECT(ADDRESS(($AN1961-1)*36+($AO1961-1)*12+$AP1961+4,COLUMN())),INDIRECT(ADDRESS(($AN1961-1)*3+$AO1961+5,$AP1961+7)))&gt;=1,0,INDIRECT(ADDRESS(($AN1961-1)*3+$AO1961+5,$AP1961+7)))))</f>
        <v>0</v>
      </c>
      <c r="AR1961" s="468">
        <f ca="1">COUNTIF(INDIRECT("H"&amp;(ROW()+12*(($AN1961-1)*3+$AO1961)-ROW())/12+5):INDIRECT("S"&amp;(ROW()+12*(($AN1961-1)*3+$AO1961)-ROW())/12+5),AQ1961)</f>
        <v>0</v>
      </c>
      <c r="AS1961" s="476">
        <f ca="1">IF($AP1961=1,IF(INDIRECT(ADDRESS(($AN1961-1)*3+$AO1961+5,$AP1961+20))="",0,INDIRECT(ADDRESS(($AN1961-1)*3+$AO1961+5,$AP1961+20))),IF(INDIRECT(ADDRESS(($AN1961-1)*3+$AO1961+5,$AP1961+20))="",0,IF(COUNTIF(INDIRECT(ADDRESS(($AN1961-1)*36+($AO1961-1)*12+6,COLUMN())):INDIRECT(ADDRESS(($AN1961-1)*36+($AO1961-1)*12+$AP1961+4,COLUMN())),INDIRECT(ADDRESS(($AN1961-1)*3+$AO1961+5,$AP1961+20)))&gt;=1,0,INDIRECT(ADDRESS(($AN1961-1)*3+$AO1961+5,$AP1961+20)))))</f>
        <v>0</v>
      </c>
      <c r="AT1961" s="468">
        <f ca="1">COUNTIF(INDIRECT("U"&amp;(ROW()+12*(($AN1961-1)*3+$AO1961)-ROW())/12+5):INDIRECT("AF"&amp;(ROW()+12*(($AN1961-1)*3+$AO1961)-ROW())/12+5),AS1961)</f>
        <v>0</v>
      </c>
      <c r="AU1961" s="468">
        <f ca="1">IF(AND(AQ1961+AS1961&gt;0,AR1961+AT1961&gt;0),COUNTIF(AU$6:AU1960,"&gt;0")+1,0)</f>
        <v>0</v>
      </c>
    </row>
    <row r="1962" spans="40:47" x14ac:dyDescent="0.15">
      <c r="AN1962" s="468">
        <v>55</v>
      </c>
      <c r="AO1962" s="468">
        <v>2</v>
      </c>
      <c r="AP1962" s="468">
        <v>1</v>
      </c>
      <c r="AQ1962" s="476">
        <f ca="1">IF($AP1962=1,IF(INDIRECT(ADDRESS(($AN1962-1)*3+$AO1962+5,$AP1962+7))="",0,INDIRECT(ADDRESS(($AN1962-1)*3+$AO1962+5,$AP1962+7))),IF(INDIRECT(ADDRESS(($AN1962-1)*3+$AO1962+5,$AP1962+7))="",0,IF(COUNTIF(INDIRECT(ADDRESS(($AN1962-1)*36+($AO1962-1)*12+6,COLUMN())):INDIRECT(ADDRESS(($AN1962-1)*36+($AO1962-1)*12+$AP1962+4,COLUMN())),INDIRECT(ADDRESS(($AN1962-1)*3+$AO1962+5,$AP1962+7)))&gt;=1,0,INDIRECT(ADDRESS(($AN1962-1)*3+$AO1962+5,$AP1962+7)))))</f>
        <v>0</v>
      </c>
      <c r="AR1962" s="468">
        <f ca="1">COUNTIF(INDIRECT("H"&amp;(ROW()+12*(($AN1962-1)*3+$AO1962)-ROW())/12+5):INDIRECT("S"&amp;(ROW()+12*(($AN1962-1)*3+$AO1962)-ROW())/12+5),AQ1962)</f>
        <v>0</v>
      </c>
      <c r="AS1962" s="476">
        <f ca="1">IF($AP1962=1,IF(INDIRECT(ADDRESS(($AN1962-1)*3+$AO1962+5,$AP1962+20))="",0,INDIRECT(ADDRESS(($AN1962-1)*3+$AO1962+5,$AP1962+20))),IF(INDIRECT(ADDRESS(($AN1962-1)*3+$AO1962+5,$AP1962+20))="",0,IF(COUNTIF(INDIRECT(ADDRESS(($AN1962-1)*36+($AO1962-1)*12+6,COLUMN())):INDIRECT(ADDRESS(($AN1962-1)*36+($AO1962-1)*12+$AP1962+4,COLUMN())),INDIRECT(ADDRESS(($AN1962-1)*3+$AO1962+5,$AP1962+20)))&gt;=1,0,INDIRECT(ADDRESS(($AN1962-1)*3+$AO1962+5,$AP1962+20)))))</f>
        <v>0</v>
      </c>
      <c r="AT1962" s="468">
        <f ca="1">COUNTIF(INDIRECT("U"&amp;(ROW()+12*(($AN1962-1)*3+$AO1962)-ROW())/12+5):INDIRECT("AF"&amp;(ROW()+12*(($AN1962-1)*3+$AO1962)-ROW())/12+5),AS1962)</f>
        <v>0</v>
      </c>
      <c r="AU1962" s="468">
        <f ca="1">IF(AND(AQ1962+AS1962&gt;0,AR1962+AT1962&gt;0),COUNTIF(AU$6:AU1961,"&gt;0")+1,0)</f>
        <v>0</v>
      </c>
    </row>
    <row r="1963" spans="40:47" x14ac:dyDescent="0.15">
      <c r="AN1963" s="468">
        <v>55</v>
      </c>
      <c r="AO1963" s="468">
        <v>2</v>
      </c>
      <c r="AP1963" s="468">
        <v>2</v>
      </c>
      <c r="AQ1963" s="476">
        <f ca="1">IF($AP1963=1,IF(INDIRECT(ADDRESS(($AN1963-1)*3+$AO1963+5,$AP1963+7))="",0,INDIRECT(ADDRESS(($AN1963-1)*3+$AO1963+5,$AP1963+7))),IF(INDIRECT(ADDRESS(($AN1963-1)*3+$AO1963+5,$AP1963+7))="",0,IF(COUNTIF(INDIRECT(ADDRESS(($AN1963-1)*36+($AO1963-1)*12+6,COLUMN())):INDIRECT(ADDRESS(($AN1963-1)*36+($AO1963-1)*12+$AP1963+4,COLUMN())),INDIRECT(ADDRESS(($AN1963-1)*3+$AO1963+5,$AP1963+7)))&gt;=1,0,INDIRECT(ADDRESS(($AN1963-1)*3+$AO1963+5,$AP1963+7)))))</f>
        <v>0</v>
      </c>
      <c r="AR1963" s="468">
        <f ca="1">COUNTIF(INDIRECT("H"&amp;(ROW()+12*(($AN1963-1)*3+$AO1963)-ROW())/12+5):INDIRECT("S"&amp;(ROW()+12*(($AN1963-1)*3+$AO1963)-ROW())/12+5),AQ1963)</f>
        <v>0</v>
      </c>
      <c r="AS1963" s="476">
        <f ca="1">IF($AP1963=1,IF(INDIRECT(ADDRESS(($AN1963-1)*3+$AO1963+5,$AP1963+20))="",0,INDIRECT(ADDRESS(($AN1963-1)*3+$AO1963+5,$AP1963+20))),IF(INDIRECT(ADDRESS(($AN1963-1)*3+$AO1963+5,$AP1963+20))="",0,IF(COUNTIF(INDIRECT(ADDRESS(($AN1963-1)*36+($AO1963-1)*12+6,COLUMN())):INDIRECT(ADDRESS(($AN1963-1)*36+($AO1963-1)*12+$AP1963+4,COLUMN())),INDIRECT(ADDRESS(($AN1963-1)*3+$AO1963+5,$AP1963+20)))&gt;=1,0,INDIRECT(ADDRESS(($AN1963-1)*3+$AO1963+5,$AP1963+20)))))</f>
        <v>0</v>
      </c>
      <c r="AT1963" s="468">
        <f ca="1">COUNTIF(INDIRECT("U"&amp;(ROW()+12*(($AN1963-1)*3+$AO1963)-ROW())/12+5):INDIRECT("AF"&amp;(ROW()+12*(($AN1963-1)*3+$AO1963)-ROW())/12+5),AS1963)</f>
        <v>0</v>
      </c>
      <c r="AU1963" s="468">
        <f ca="1">IF(AND(AQ1963+AS1963&gt;0,AR1963+AT1963&gt;0),COUNTIF(AU$6:AU1962,"&gt;0")+1,0)</f>
        <v>0</v>
      </c>
    </row>
    <row r="1964" spans="40:47" x14ac:dyDescent="0.15">
      <c r="AN1964" s="468">
        <v>55</v>
      </c>
      <c r="AO1964" s="468">
        <v>2</v>
      </c>
      <c r="AP1964" s="468">
        <v>3</v>
      </c>
      <c r="AQ1964" s="476">
        <f ca="1">IF($AP1964=1,IF(INDIRECT(ADDRESS(($AN1964-1)*3+$AO1964+5,$AP1964+7))="",0,INDIRECT(ADDRESS(($AN1964-1)*3+$AO1964+5,$AP1964+7))),IF(INDIRECT(ADDRESS(($AN1964-1)*3+$AO1964+5,$AP1964+7))="",0,IF(COUNTIF(INDIRECT(ADDRESS(($AN1964-1)*36+($AO1964-1)*12+6,COLUMN())):INDIRECT(ADDRESS(($AN1964-1)*36+($AO1964-1)*12+$AP1964+4,COLUMN())),INDIRECT(ADDRESS(($AN1964-1)*3+$AO1964+5,$AP1964+7)))&gt;=1,0,INDIRECT(ADDRESS(($AN1964-1)*3+$AO1964+5,$AP1964+7)))))</f>
        <v>0</v>
      </c>
      <c r="AR1964" s="468">
        <f ca="1">COUNTIF(INDIRECT("H"&amp;(ROW()+12*(($AN1964-1)*3+$AO1964)-ROW())/12+5):INDIRECT("S"&amp;(ROW()+12*(($AN1964-1)*3+$AO1964)-ROW())/12+5),AQ1964)</f>
        <v>0</v>
      </c>
      <c r="AS1964" s="476">
        <f ca="1">IF($AP1964=1,IF(INDIRECT(ADDRESS(($AN1964-1)*3+$AO1964+5,$AP1964+20))="",0,INDIRECT(ADDRESS(($AN1964-1)*3+$AO1964+5,$AP1964+20))),IF(INDIRECT(ADDRESS(($AN1964-1)*3+$AO1964+5,$AP1964+20))="",0,IF(COUNTIF(INDIRECT(ADDRESS(($AN1964-1)*36+($AO1964-1)*12+6,COLUMN())):INDIRECT(ADDRESS(($AN1964-1)*36+($AO1964-1)*12+$AP1964+4,COLUMN())),INDIRECT(ADDRESS(($AN1964-1)*3+$AO1964+5,$AP1964+20)))&gt;=1,0,INDIRECT(ADDRESS(($AN1964-1)*3+$AO1964+5,$AP1964+20)))))</f>
        <v>0</v>
      </c>
      <c r="AT1964" s="468">
        <f ca="1">COUNTIF(INDIRECT("U"&amp;(ROW()+12*(($AN1964-1)*3+$AO1964)-ROW())/12+5):INDIRECT("AF"&amp;(ROW()+12*(($AN1964-1)*3+$AO1964)-ROW())/12+5),AS1964)</f>
        <v>0</v>
      </c>
      <c r="AU1964" s="468">
        <f ca="1">IF(AND(AQ1964+AS1964&gt;0,AR1964+AT1964&gt;0),COUNTIF(AU$6:AU1963,"&gt;0")+1,0)</f>
        <v>0</v>
      </c>
    </row>
    <row r="1965" spans="40:47" x14ac:dyDescent="0.15">
      <c r="AN1965" s="468">
        <v>55</v>
      </c>
      <c r="AO1965" s="468">
        <v>2</v>
      </c>
      <c r="AP1965" s="468">
        <v>4</v>
      </c>
      <c r="AQ1965" s="476">
        <f ca="1">IF($AP1965=1,IF(INDIRECT(ADDRESS(($AN1965-1)*3+$AO1965+5,$AP1965+7))="",0,INDIRECT(ADDRESS(($AN1965-1)*3+$AO1965+5,$AP1965+7))),IF(INDIRECT(ADDRESS(($AN1965-1)*3+$AO1965+5,$AP1965+7))="",0,IF(COUNTIF(INDIRECT(ADDRESS(($AN1965-1)*36+($AO1965-1)*12+6,COLUMN())):INDIRECT(ADDRESS(($AN1965-1)*36+($AO1965-1)*12+$AP1965+4,COLUMN())),INDIRECT(ADDRESS(($AN1965-1)*3+$AO1965+5,$AP1965+7)))&gt;=1,0,INDIRECT(ADDRESS(($AN1965-1)*3+$AO1965+5,$AP1965+7)))))</f>
        <v>0</v>
      </c>
      <c r="AR1965" s="468">
        <f ca="1">COUNTIF(INDIRECT("H"&amp;(ROW()+12*(($AN1965-1)*3+$AO1965)-ROW())/12+5):INDIRECT("S"&amp;(ROW()+12*(($AN1965-1)*3+$AO1965)-ROW())/12+5),AQ1965)</f>
        <v>0</v>
      </c>
      <c r="AS1965" s="476">
        <f ca="1">IF($AP1965=1,IF(INDIRECT(ADDRESS(($AN1965-1)*3+$AO1965+5,$AP1965+20))="",0,INDIRECT(ADDRESS(($AN1965-1)*3+$AO1965+5,$AP1965+20))),IF(INDIRECT(ADDRESS(($AN1965-1)*3+$AO1965+5,$AP1965+20))="",0,IF(COUNTIF(INDIRECT(ADDRESS(($AN1965-1)*36+($AO1965-1)*12+6,COLUMN())):INDIRECT(ADDRESS(($AN1965-1)*36+($AO1965-1)*12+$AP1965+4,COLUMN())),INDIRECT(ADDRESS(($AN1965-1)*3+$AO1965+5,$AP1965+20)))&gt;=1,0,INDIRECT(ADDRESS(($AN1965-1)*3+$AO1965+5,$AP1965+20)))))</f>
        <v>0</v>
      </c>
      <c r="AT1965" s="468">
        <f ca="1">COUNTIF(INDIRECT("U"&amp;(ROW()+12*(($AN1965-1)*3+$AO1965)-ROW())/12+5):INDIRECT("AF"&amp;(ROW()+12*(($AN1965-1)*3+$AO1965)-ROW())/12+5),AS1965)</f>
        <v>0</v>
      </c>
      <c r="AU1965" s="468">
        <f ca="1">IF(AND(AQ1965+AS1965&gt;0,AR1965+AT1965&gt;0),COUNTIF(AU$6:AU1964,"&gt;0")+1,0)</f>
        <v>0</v>
      </c>
    </row>
    <row r="1966" spans="40:47" x14ac:dyDescent="0.15">
      <c r="AN1966" s="468">
        <v>55</v>
      </c>
      <c r="AO1966" s="468">
        <v>2</v>
      </c>
      <c r="AP1966" s="468">
        <v>5</v>
      </c>
      <c r="AQ1966" s="476">
        <f ca="1">IF($AP1966=1,IF(INDIRECT(ADDRESS(($AN1966-1)*3+$AO1966+5,$AP1966+7))="",0,INDIRECT(ADDRESS(($AN1966-1)*3+$AO1966+5,$AP1966+7))),IF(INDIRECT(ADDRESS(($AN1966-1)*3+$AO1966+5,$AP1966+7))="",0,IF(COUNTIF(INDIRECT(ADDRESS(($AN1966-1)*36+($AO1966-1)*12+6,COLUMN())):INDIRECT(ADDRESS(($AN1966-1)*36+($AO1966-1)*12+$AP1966+4,COLUMN())),INDIRECT(ADDRESS(($AN1966-1)*3+$AO1966+5,$AP1966+7)))&gt;=1,0,INDIRECT(ADDRESS(($AN1966-1)*3+$AO1966+5,$AP1966+7)))))</f>
        <v>0</v>
      </c>
      <c r="AR1966" s="468">
        <f ca="1">COUNTIF(INDIRECT("H"&amp;(ROW()+12*(($AN1966-1)*3+$AO1966)-ROW())/12+5):INDIRECT("S"&amp;(ROW()+12*(($AN1966-1)*3+$AO1966)-ROW())/12+5),AQ1966)</f>
        <v>0</v>
      </c>
      <c r="AS1966" s="476">
        <f ca="1">IF($AP1966=1,IF(INDIRECT(ADDRESS(($AN1966-1)*3+$AO1966+5,$AP1966+20))="",0,INDIRECT(ADDRESS(($AN1966-1)*3+$AO1966+5,$AP1966+20))),IF(INDIRECT(ADDRESS(($AN1966-1)*3+$AO1966+5,$AP1966+20))="",0,IF(COUNTIF(INDIRECT(ADDRESS(($AN1966-1)*36+($AO1966-1)*12+6,COLUMN())):INDIRECT(ADDRESS(($AN1966-1)*36+($AO1966-1)*12+$AP1966+4,COLUMN())),INDIRECT(ADDRESS(($AN1966-1)*3+$AO1966+5,$AP1966+20)))&gt;=1,0,INDIRECT(ADDRESS(($AN1966-1)*3+$AO1966+5,$AP1966+20)))))</f>
        <v>0</v>
      </c>
      <c r="AT1966" s="468">
        <f ca="1">COUNTIF(INDIRECT("U"&amp;(ROW()+12*(($AN1966-1)*3+$AO1966)-ROW())/12+5):INDIRECT("AF"&amp;(ROW()+12*(($AN1966-1)*3+$AO1966)-ROW())/12+5),AS1966)</f>
        <v>0</v>
      </c>
      <c r="AU1966" s="468">
        <f ca="1">IF(AND(AQ1966+AS1966&gt;0,AR1966+AT1966&gt;0),COUNTIF(AU$6:AU1965,"&gt;0")+1,0)</f>
        <v>0</v>
      </c>
    </row>
    <row r="1967" spans="40:47" x14ac:dyDescent="0.15">
      <c r="AN1967" s="468">
        <v>55</v>
      </c>
      <c r="AO1967" s="468">
        <v>2</v>
      </c>
      <c r="AP1967" s="468">
        <v>6</v>
      </c>
      <c r="AQ1967" s="476">
        <f ca="1">IF($AP1967=1,IF(INDIRECT(ADDRESS(($AN1967-1)*3+$AO1967+5,$AP1967+7))="",0,INDIRECT(ADDRESS(($AN1967-1)*3+$AO1967+5,$AP1967+7))),IF(INDIRECT(ADDRESS(($AN1967-1)*3+$AO1967+5,$AP1967+7))="",0,IF(COUNTIF(INDIRECT(ADDRESS(($AN1967-1)*36+($AO1967-1)*12+6,COLUMN())):INDIRECT(ADDRESS(($AN1967-1)*36+($AO1967-1)*12+$AP1967+4,COLUMN())),INDIRECT(ADDRESS(($AN1967-1)*3+$AO1967+5,$AP1967+7)))&gt;=1,0,INDIRECT(ADDRESS(($AN1967-1)*3+$AO1967+5,$AP1967+7)))))</f>
        <v>0</v>
      </c>
      <c r="AR1967" s="468">
        <f ca="1">COUNTIF(INDIRECT("H"&amp;(ROW()+12*(($AN1967-1)*3+$AO1967)-ROW())/12+5):INDIRECT("S"&amp;(ROW()+12*(($AN1967-1)*3+$AO1967)-ROW())/12+5),AQ1967)</f>
        <v>0</v>
      </c>
      <c r="AS1967" s="476">
        <f ca="1">IF($AP1967=1,IF(INDIRECT(ADDRESS(($AN1967-1)*3+$AO1967+5,$AP1967+20))="",0,INDIRECT(ADDRESS(($AN1967-1)*3+$AO1967+5,$AP1967+20))),IF(INDIRECT(ADDRESS(($AN1967-1)*3+$AO1967+5,$AP1967+20))="",0,IF(COUNTIF(INDIRECT(ADDRESS(($AN1967-1)*36+($AO1967-1)*12+6,COLUMN())):INDIRECT(ADDRESS(($AN1967-1)*36+($AO1967-1)*12+$AP1967+4,COLUMN())),INDIRECT(ADDRESS(($AN1967-1)*3+$AO1967+5,$AP1967+20)))&gt;=1,0,INDIRECT(ADDRESS(($AN1967-1)*3+$AO1967+5,$AP1967+20)))))</f>
        <v>0</v>
      </c>
      <c r="AT1967" s="468">
        <f ca="1">COUNTIF(INDIRECT("U"&amp;(ROW()+12*(($AN1967-1)*3+$AO1967)-ROW())/12+5):INDIRECT("AF"&amp;(ROW()+12*(($AN1967-1)*3+$AO1967)-ROW())/12+5),AS1967)</f>
        <v>0</v>
      </c>
      <c r="AU1967" s="468">
        <f ca="1">IF(AND(AQ1967+AS1967&gt;0,AR1967+AT1967&gt;0),COUNTIF(AU$6:AU1966,"&gt;0")+1,0)</f>
        <v>0</v>
      </c>
    </row>
    <row r="1968" spans="40:47" x14ac:dyDescent="0.15">
      <c r="AN1968" s="468">
        <v>55</v>
      </c>
      <c r="AO1968" s="468">
        <v>2</v>
      </c>
      <c r="AP1968" s="468">
        <v>7</v>
      </c>
      <c r="AQ1968" s="476">
        <f ca="1">IF($AP1968=1,IF(INDIRECT(ADDRESS(($AN1968-1)*3+$AO1968+5,$AP1968+7))="",0,INDIRECT(ADDRESS(($AN1968-1)*3+$AO1968+5,$AP1968+7))),IF(INDIRECT(ADDRESS(($AN1968-1)*3+$AO1968+5,$AP1968+7))="",0,IF(COUNTIF(INDIRECT(ADDRESS(($AN1968-1)*36+($AO1968-1)*12+6,COLUMN())):INDIRECT(ADDRESS(($AN1968-1)*36+($AO1968-1)*12+$AP1968+4,COLUMN())),INDIRECT(ADDRESS(($AN1968-1)*3+$AO1968+5,$AP1968+7)))&gt;=1,0,INDIRECT(ADDRESS(($AN1968-1)*3+$AO1968+5,$AP1968+7)))))</f>
        <v>0</v>
      </c>
      <c r="AR1968" s="468">
        <f ca="1">COUNTIF(INDIRECT("H"&amp;(ROW()+12*(($AN1968-1)*3+$AO1968)-ROW())/12+5):INDIRECT("S"&amp;(ROW()+12*(($AN1968-1)*3+$AO1968)-ROW())/12+5),AQ1968)</f>
        <v>0</v>
      </c>
      <c r="AS1968" s="476">
        <f ca="1">IF($AP1968=1,IF(INDIRECT(ADDRESS(($AN1968-1)*3+$AO1968+5,$AP1968+20))="",0,INDIRECT(ADDRESS(($AN1968-1)*3+$AO1968+5,$AP1968+20))),IF(INDIRECT(ADDRESS(($AN1968-1)*3+$AO1968+5,$AP1968+20))="",0,IF(COUNTIF(INDIRECT(ADDRESS(($AN1968-1)*36+($AO1968-1)*12+6,COLUMN())):INDIRECT(ADDRESS(($AN1968-1)*36+($AO1968-1)*12+$AP1968+4,COLUMN())),INDIRECT(ADDRESS(($AN1968-1)*3+$AO1968+5,$AP1968+20)))&gt;=1,0,INDIRECT(ADDRESS(($AN1968-1)*3+$AO1968+5,$AP1968+20)))))</f>
        <v>0</v>
      </c>
      <c r="AT1968" s="468">
        <f ca="1">COUNTIF(INDIRECT("U"&amp;(ROW()+12*(($AN1968-1)*3+$AO1968)-ROW())/12+5):INDIRECT("AF"&amp;(ROW()+12*(($AN1968-1)*3+$AO1968)-ROW())/12+5),AS1968)</f>
        <v>0</v>
      </c>
      <c r="AU1968" s="468">
        <f ca="1">IF(AND(AQ1968+AS1968&gt;0,AR1968+AT1968&gt;0),COUNTIF(AU$6:AU1967,"&gt;0")+1,0)</f>
        <v>0</v>
      </c>
    </row>
    <row r="1969" spans="40:47" x14ac:dyDescent="0.15">
      <c r="AN1969" s="468">
        <v>55</v>
      </c>
      <c r="AO1969" s="468">
        <v>2</v>
      </c>
      <c r="AP1969" s="468">
        <v>8</v>
      </c>
      <c r="AQ1969" s="476">
        <f ca="1">IF($AP1969=1,IF(INDIRECT(ADDRESS(($AN1969-1)*3+$AO1969+5,$AP1969+7))="",0,INDIRECT(ADDRESS(($AN1969-1)*3+$AO1969+5,$AP1969+7))),IF(INDIRECT(ADDRESS(($AN1969-1)*3+$AO1969+5,$AP1969+7))="",0,IF(COUNTIF(INDIRECT(ADDRESS(($AN1969-1)*36+($AO1969-1)*12+6,COLUMN())):INDIRECT(ADDRESS(($AN1969-1)*36+($AO1969-1)*12+$AP1969+4,COLUMN())),INDIRECT(ADDRESS(($AN1969-1)*3+$AO1969+5,$AP1969+7)))&gt;=1,0,INDIRECT(ADDRESS(($AN1969-1)*3+$AO1969+5,$AP1969+7)))))</f>
        <v>0</v>
      </c>
      <c r="AR1969" s="468">
        <f ca="1">COUNTIF(INDIRECT("H"&amp;(ROW()+12*(($AN1969-1)*3+$AO1969)-ROW())/12+5):INDIRECT("S"&amp;(ROW()+12*(($AN1969-1)*3+$AO1969)-ROW())/12+5),AQ1969)</f>
        <v>0</v>
      </c>
      <c r="AS1969" s="476">
        <f ca="1">IF($AP1969=1,IF(INDIRECT(ADDRESS(($AN1969-1)*3+$AO1969+5,$AP1969+20))="",0,INDIRECT(ADDRESS(($AN1969-1)*3+$AO1969+5,$AP1969+20))),IF(INDIRECT(ADDRESS(($AN1969-1)*3+$AO1969+5,$AP1969+20))="",0,IF(COUNTIF(INDIRECT(ADDRESS(($AN1969-1)*36+($AO1969-1)*12+6,COLUMN())):INDIRECT(ADDRESS(($AN1969-1)*36+($AO1969-1)*12+$AP1969+4,COLUMN())),INDIRECT(ADDRESS(($AN1969-1)*3+$AO1969+5,$AP1969+20)))&gt;=1,0,INDIRECT(ADDRESS(($AN1969-1)*3+$AO1969+5,$AP1969+20)))))</f>
        <v>0</v>
      </c>
      <c r="AT1969" s="468">
        <f ca="1">COUNTIF(INDIRECT("U"&amp;(ROW()+12*(($AN1969-1)*3+$AO1969)-ROW())/12+5):INDIRECT("AF"&amp;(ROW()+12*(($AN1969-1)*3+$AO1969)-ROW())/12+5),AS1969)</f>
        <v>0</v>
      </c>
      <c r="AU1969" s="468">
        <f ca="1">IF(AND(AQ1969+AS1969&gt;0,AR1969+AT1969&gt;0),COUNTIF(AU$6:AU1968,"&gt;0")+1,0)</f>
        <v>0</v>
      </c>
    </row>
    <row r="1970" spans="40:47" x14ac:dyDescent="0.15">
      <c r="AN1970" s="468">
        <v>55</v>
      </c>
      <c r="AO1970" s="468">
        <v>2</v>
      </c>
      <c r="AP1970" s="468">
        <v>9</v>
      </c>
      <c r="AQ1970" s="476">
        <f ca="1">IF($AP1970=1,IF(INDIRECT(ADDRESS(($AN1970-1)*3+$AO1970+5,$AP1970+7))="",0,INDIRECT(ADDRESS(($AN1970-1)*3+$AO1970+5,$AP1970+7))),IF(INDIRECT(ADDRESS(($AN1970-1)*3+$AO1970+5,$AP1970+7))="",0,IF(COUNTIF(INDIRECT(ADDRESS(($AN1970-1)*36+($AO1970-1)*12+6,COLUMN())):INDIRECT(ADDRESS(($AN1970-1)*36+($AO1970-1)*12+$AP1970+4,COLUMN())),INDIRECT(ADDRESS(($AN1970-1)*3+$AO1970+5,$AP1970+7)))&gt;=1,0,INDIRECT(ADDRESS(($AN1970-1)*3+$AO1970+5,$AP1970+7)))))</f>
        <v>0</v>
      </c>
      <c r="AR1970" s="468">
        <f ca="1">COUNTIF(INDIRECT("H"&amp;(ROW()+12*(($AN1970-1)*3+$AO1970)-ROW())/12+5):INDIRECT("S"&amp;(ROW()+12*(($AN1970-1)*3+$AO1970)-ROW())/12+5),AQ1970)</f>
        <v>0</v>
      </c>
      <c r="AS1970" s="476">
        <f ca="1">IF($AP1970=1,IF(INDIRECT(ADDRESS(($AN1970-1)*3+$AO1970+5,$AP1970+20))="",0,INDIRECT(ADDRESS(($AN1970-1)*3+$AO1970+5,$AP1970+20))),IF(INDIRECT(ADDRESS(($AN1970-1)*3+$AO1970+5,$AP1970+20))="",0,IF(COUNTIF(INDIRECT(ADDRESS(($AN1970-1)*36+($AO1970-1)*12+6,COLUMN())):INDIRECT(ADDRESS(($AN1970-1)*36+($AO1970-1)*12+$AP1970+4,COLUMN())),INDIRECT(ADDRESS(($AN1970-1)*3+$AO1970+5,$AP1970+20)))&gt;=1,0,INDIRECT(ADDRESS(($AN1970-1)*3+$AO1970+5,$AP1970+20)))))</f>
        <v>0</v>
      </c>
      <c r="AT1970" s="468">
        <f ca="1">COUNTIF(INDIRECT("U"&amp;(ROW()+12*(($AN1970-1)*3+$AO1970)-ROW())/12+5):INDIRECT("AF"&amp;(ROW()+12*(($AN1970-1)*3+$AO1970)-ROW())/12+5),AS1970)</f>
        <v>0</v>
      </c>
      <c r="AU1970" s="468">
        <f ca="1">IF(AND(AQ1970+AS1970&gt;0,AR1970+AT1970&gt;0),COUNTIF(AU$6:AU1969,"&gt;0")+1,0)</f>
        <v>0</v>
      </c>
    </row>
    <row r="1971" spans="40:47" x14ac:dyDescent="0.15">
      <c r="AN1971" s="468">
        <v>55</v>
      </c>
      <c r="AO1971" s="468">
        <v>2</v>
      </c>
      <c r="AP1971" s="468">
        <v>10</v>
      </c>
      <c r="AQ1971" s="476">
        <f ca="1">IF($AP1971=1,IF(INDIRECT(ADDRESS(($AN1971-1)*3+$AO1971+5,$AP1971+7))="",0,INDIRECT(ADDRESS(($AN1971-1)*3+$AO1971+5,$AP1971+7))),IF(INDIRECT(ADDRESS(($AN1971-1)*3+$AO1971+5,$AP1971+7))="",0,IF(COUNTIF(INDIRECT(ADDRESS(($AN1971-1)*36+($AO1971-1)*12+6,COLUMN())):INDIRECT(ADDRESS(($AN1971-1)*36+($AO1971-1)*12+$AP1971+4,COLUMN())),INDIRECT(ADDRESS(($AN1971-1)*3+$AO1971+5,$AP1971+7)))&gt;=1,0,INDIRECT(ADDRESS(($AN1971-1)*3+$AO1971+5,$AP1971+7)))))</f>
        <v>0</v>
      </c>
      <c r="AR1971" s="468">
        <f ca="1">COUNTIF(INDIRECT("H"&amp;(ROW()+12*(($AN1971-1)*3+$AO1971)-ROW())/12+5):INDIRECT("S"&amp;(ROW()+12*(($AN1971-1)*3+$AO1971)-ROW())/12+5),AQ1971)</f>
        <v>0</v>
      </c>
      <c r="AS1971" s="476">
        <f ca="1">IF($AP1971=1,IF(INDIRECT(ADDRESS(($AN1971-1)*3+$AO1971+5,$AP1971+20))="",0,INDIRECT(ADDRESS(($AN1971-1)*3+$AO1971+5,$AP1971+20))),IF(INDIRECT(ADDRESS(($AN1971-1)*3+$AO1971+5,$AP1971+20))="",0,IF(COUNTIF(INDIRECT(ADDRESS(($AN1971-1)*36+($AO1971-1)*12+6,COLUMN())):INDIRECT(ADDRESS(($AN1971-1)*36+($AO1971-1)*12+$AP1971+4,COLUMN())),INDIRECT(ADDRESS(($AN1971-1)*3+$AO1971+5,$AP1971+20)))&gt;=1,0,INDIRECT(ADDRESS(($AN1971-1)*3+$AO1971+5,$AP1971+20)))))</f>
        <v>0</v>
      </c>
      <c r="AT1971" s="468">
        <f ca="1">COUNTIF(INDIRECT("U"&amp;(ROW()+12*(($AN1971-1)*3+$AO1971)-ROW())/12+5):INDIRECT("AF"&amp;(ROW()+12*(($AN1971-1)*3+$AO1971)-ROW())/12+5),AS1971)</f>
        <v>0</v>
      </c>
      <c r="AU1971" s="468">
        <f ca="1">IF(AND(AQ1971+AS1971&gt;0,AR1971+AT1971&gt;0),COUNTIF(AU$6:AU1970,"&gt;0")+1,0)</f>
        <v>0</v>
      </c>
    </row>
    <row r="1972" spans="40:47" x14ac:dyDescent="0.15">
      <c r="AN1972" s="468">
        <v>55</v>
      </c>
      <c r="AO1972" s="468">
        <v>2</v>
      </c>
      <c r="AP1972" s="468">
        <v>11</v>
      </c>
      <c r="AQ1972" s="476">
        <f ca="1">IF($AP1972=1,IF(INDIRECT(ADDRESS(($AN1972-1)*3+$AO1972+5,$AP1972+7))="",0,INDIRECT(ADDRESS(($AN1972-1)*3+$AO1972+5,$AP1972+7))),IF(INDIRECT(ADDRESS(($AN1972-1)*3+$AO1972+5,$AP1972+7))="",0,IF(COUNTIF(INDIRECT(ADDRESS(($AN1972-1)*36+($AO1972-1)*12+6,COLUMN())):INDIRECT(ADDRESS(($AN1972-1)*36+($AO1972-1)*12+$AP1972+4,COLUMN())),INDIRECT(ADDRESS(($AN1972-1)*3+$AO1972+5,$AP1972+7)))&gt;=1,0,INDIRECT(ADDRESS(($AN1972-1)*3+$AO1972+5,$AP1972+7)))))</f>
        <v>0</v>
      </c>
      <c r="AR1972" s="468">
        <f ca="1">COUNTIF(INDIRECT("H"&amp;(ROW()+12*(($AN1972-1)*3+$AO1972)-ROW())/12+5):INDIRECT("S"&amp;(ROW()+12*(($AN1972-1)*3+$AO1972)-ROW())/12+5),AQ1972)</f>
        <v>0</v>
      </c>
      <c r="AS1972" s="476">
        <f ca="1">IF($AP1972=1,IF(INDIRECT(ADDRESS(($AN1972-1)*3+$AO1972+5,$AP1972+20))="",0,INDIRECT(ADDRESS(($AN1972-1)*3+$AO1972+5,$AP1972+20))),IF(INDIRECT(ADDRESS(($AN1972-1)*3+$AO1972+5,$AP1972+20))="",0,IF(COUNTIF(INDIRECT(ADDRESS(($AN1972-1)*36+($AO1972-1)*12+6,COLUMN())):INDIRECT(ADDRESS(($AN1972-1)*36+($AO1972-1)*12+$AP1972+4,COLUMN())),INDIRECT(ADDRESS(($AN1972-1)*3+$AO1972+5,$AP1972+20)))&gt;=1,0,INDIRECT(ADDRESS(($AN1972-1)*3+$AO1972+5,$AP1972+20)))))</f>
        <v>0</v>
      </c>
      <c r="AT1972" s="468">
        <f ca="1">COUNTIF(INDIRECT("U"&amp;(ROW()+12*(($AN1972-1)*3+$AO1972)-ROW())/12+5):INDIRECT("AF"&amp;(ROW()+12*(($AN1972-1)*3+$AO1972)-ROW())/12+5),AS1972)</f>
        <v>0</v>
      </c>
      <c r="AU1972" s="468">
        <f ca="1">IF(AND(AQ1972+AS1972&gt;0,AR1972+AT1972&gt;0),COUNTIF(AU$6:AU1971,"&gt;0")+1,0)</f>
        <v>0</v>
      </c>
    </row>
    <row r="1973" spans="40:47" x14ac:dyDescent="0.15">
      <c r="AN1973" s="468">
        <v>55</v>
      </c>
      <c r="AO1973" s="468">
        <v>2</v>
      </c>
      <c r="AP1973" s="468">
        <v>12</v>
      </c>
      <c r="AQ1973" s="476">
        <f ca="1">IF($AP1973=1,IF(INDIRECT(ADDRESS(($AN1973-1)*3+$AO1973+5,$AP1973+7))="",0,INDIRECT(ADDRESS(($AN1973-1)*3+$AO1973+5,$AP1973+7))),IF(INDIRECT(ADDRESS(($AN1973-1)*3+$AO1973+5,$AP1973+7))="",0,IF(COUNTIF(INDIRECT(ADDRESS(($AN1973-1)*36+($AO1973-1)*12+6,COLUMN())):INDIRECT(ADDRESS(($AN1973-1)*36+($AO1973-1)*12+$AP1973+4,COLUMN())),INDIRECT(ADDRESS(($AN1973-1)*3+$AO1973+5,$AP1973+7)))&gt;=1,0,INDIRECT(ADDRESS(($AN1973-1)*3+$AO1973+5,$AP1973+7)))))</f>
        <v>0</v>
      </c>
      <c r="AR1973" s="468">
        <f ca="1">COUNTIF(INDIRECT("H"&amp;(ROW()+12*(($AN1973-1)*3+$AO1973)-ROW())/12+5):INDIRECT("S"&amp;(ROW()+12*(($AN1973-1)*3+$AO1973)-ROW())/12+5),AQ1973)</f>
        <v>0</v>
      </c>
      <c r="AS1973" s="476">
        <f ca="1">IF($AP1973=1,IF(INDIRECT(ADDRESS(($AN1973-1)*3+$AO1973+5,$AP1973+20))="",0,INDIRECT(ADDRESS(($AN1973-1)*3+$AO1973+5,$AP1973+20))),IF(INDIRECT(ADDRESS(($AN1973-1)*3+$AO1973+5,$AP1973+20))="",0,IF(COUNTIF(INDIRECT(ADDRESS(($AN1973-1)*36+($AO1973-1)*12+6,COLUMN())):INDIRECT(ADDRESS(($AN1973-1)*36+($AO1973-1)*12+$AP1973+4,COLUMN())),INDIRECT(ADDRESS(($AN1973-1)*3+$AO1973+5,$AP1973+20)))&gt;=1,0,INDIRECT(ADDRESS(($AN1973-1)*3+$AO1973+5,$AP1973+20)))))</f>
        <v>0</v>
      </c>
      <c r="AT1973" s="468">
        <f ca="1">COUNTIF(INDIRECT("U"&amp;(ROW()+12*(($AN1973-1)*3+$AO1973)-ROW())/12+5):INDIRECT("AF"&amp;(ROW()+12*(($AN1973-1)*3+$AO1973)-ROW())/12+5),AS1973)</f>
        <v>0</v>
      </c>
      <c r="AU1973" s="468">
        <f ca="1">IF(AND(AQ1973+AS1973&gt;0,AR1973+AT1973&gt;0),COUNTIF(AU$6:AU1972,"&gt;0")+1,0)</f>
        <v>0</v>
      </c>
    </row>
    <row r="1974" spans="40:47" x14ac:dyDescent="0.15">
      <c r="AN1974" s="468">
        <v>55</v>
      </c>
      <c r="AO1974" s="468">
        <v>3</v>
      </c>
      <c r="AP1974" s="468">
        <v>1</v>
      </c>
      <c r="AQ1974" s="476">
        <f ca="1">IF($AP1974=1,IF(INDIRECT(ADDRESS(($AN1974-1)*3+$AO1974+5,$AP1974+7))="",0,INDIRECT(ADDRESS(($AN1974-1)*3+$AO1974+5,$AP1974+7))),IF(INDIRECT(ADDRESS(($AN1974-1)*3+$AO1974+5,$AP1974+7))="",0,IF(COUNTIF(INDIRECT(ADDRESS(($AN1974-1)*36+($AO1974-1)*12+6,COLUMN())):INDIRECT(ADDRESS(($AN1974-1)*36+($AO1974-1)*12+$AP1974+4,COLUMN())),INDIRECT(ADDRESS(($AN1974-1)*3+$AO1974+5,$AP1974+7)))&gt;=1,0,INDIRECT(ADDRESS(($AN1974-1)*3+$AO1974+5,$AP1974+7)))))</f>
        <v>0</v>
      </c>
      <c r="AR1974" s="468">
        <f ca="1">COUNTIF(INDIRECT("H"&amp;(ROW()+12*(($AN1974-1)*3+$AO1974)-ROW())/12+5):INDIRECT("S"&amp;(ROW()+12*(($AN1974-1)*3+$AO1974)-ROW())/12+5),AQ1974)</f>
        <v>0</v>
      </c>
      <c r="AS1974" s="476">
        <f ca="1">IF($AP1974=1,IF(INDIRECT(ADDRESS(($AN1974-1)*3+$AO1974+5,$AP1974+20))="",0,INDIRECT(ADDRESS(($AN1974-1)*3+$AO1974+5,$AP1974+20))),IF(INDIRECT(ADDRESS(($AN1974-1)*3+$AO1974+5,$AP1974+20))="",0,IF(COUNTIF(INDIRECT(ADDRESS(($AN1974-1)*36+($AO1974-1)*12+6,COLUMN())):INDIRECT(ADDRESS(($AN1974-1)*36+($AO1974-1)*12+$AP1974+4,COLUMN())),INDIRECT(ADDRESS(($AN1974-1)*3+$AO1974+5,$AP1974+20)))&gt;=1,0,INDIRECT(ADDRESS(($AN1974-1)*3+$AO1974+5,$AP1974+20)))))</f>
        <v>0</v>
      </c>
      <c r="AT1974" s="468">
        <f ca="1">COUNTIF(INDIRECT("U"&amp;(ROW()+12*(($AN1974-1)*3+$AO1974)-ROW())/12+5):INDIRECT("AF"&amp;(ROW()+12*(($AN1974-1)*3+$AO1974)-ROW())/12+5),AS1974)</f>
        <v>0</v>
      </c>
      <c r="AU1974" s="468">
        <f ca="1">IF(AND(AQ1974+AS1974&gt;0,AR1974+AT1974&gt;0),COUNTIF(AU$6:AU1973,"&gt;0")+1,0)</f>
        <v>0</v>
      </c>
    </row>
    <row r="1975" spans="40:47" x14ac:dyDescent="0.15">
      <c r="AN1975" s="468">
        <v>55</v>
      </c>
      <c r="AO1975" s="468">
        <v>3</v>
      </c>
      <c r="AP1975" s="468">
        <v>2</v>
      </c>
      <c r="AQ1975" s="476">
        <f ca="1">IF($AP1975=1,IF(INDIRECT(ADDRESS(($AN1975-1)*3+$AO1975+5,$AP1975+7))="",0,INDIRECT(ADDRESS(($AN1975-1)*3+$AO1975+5,$AP1975+7))),IF(INDIRECT(ADDRESS(($AN1975-1)*3+$AO1975+5,$AP1975+7))="",0,IF(COUNTIF(INDIRECT(ADDRESS(($AN1975-1)*36+($AO1975-1)*12+6,COLUMN())):INDIRECT(ADDRESS(($AN1975-1)*36+($AO1975-1)*12+$AP1975+4,COLUMN())),INDIRECT(ADDRESS(($AN1975-1)*3+$AO1975+5,$AP1975+7)))&gt;=1,0,INDIRECT(ADDRESS(($AN1975-1)*3+$AO1975+5,$AP1975+7)))))</f>
        <v>0</v>
      </c>
      <c r="AR1975" s="468">
        <f ca="1">COUNTIF(INDIRECT("H"&amp;(ROW()+12*(($AN1975-1)*3+$AO1975)-ROW())/12+5):INDIRECT("S"&amp;(ROW()+12*(($AN1975-1)*3+$AO1975)-ROW())/12+5),AQ1975)</f>
        <v>0</v>
      </c>
      <c r="AS1975" s="476">
        <f ca="1">IF($AP1975=1,IF(INDIRECT(ADDRESS(($AN1975-1)*3+$AO1975+5,$AP1975+20))="",0,INDIRECT(ADDRESS(($AN1975-1)*3+$AO1975+5,$AP1975+20))),IF(INDIRECT(ADDRESS(($AN1975-1)*3+$AO1975+5,$AP1975+20))="",0,IF(COUNTIF(INDIRECT(ADDRESS(($AN1975-1)*36+($AO1975-1)*12+6,COLUMN())):INDIRECT(ADDRESS(($AN1975-1)*36+($AO1975-1)*12+$AP1975+4,COLUMN())),INDIRECT(ADDRESS(($AN1975-1)*3+$AO1975+5,$AP1975+20)))&gt;=1,0,INDIRECT(ADDRESS(($AN1975-1)*3+$AO1975+5,$AP1975+20)))))</f>
        <v>0</v>
      </c>
      <c r="AT1975" s="468">
        <f ca="1">COUNTIF(INDIRECT("U"&amp;(ROW()+12*(($AN1975-1)*3+$AO1975)-ROW())/12+5):INDIRECT("AF"&amp;(ROW()+12*(($AN1975-1)*3+$AO1975)-ROW())/12+5),AS1975)</f>
        <v>0</v>
      </c>
      <c r="AU1975" s="468">
        <f ca="1">IF(AND(AQ1975+AS1975&gt;0,AR1975+AT1975&gt;0),COUNTIF(AU$6:AU1974,"&gt;0")+1,0)</f>
        <v>0</v>
      </c>
    </row>
    <row r="1976" spans="40:47" x14ac:dyDescent="0.15">
      <c r="AN1976" s="468">
        <v>55</v>
      </c>
      <c r="AO1976" s="468">
        <v>3</v>
      </c>
      <c r="AP1976" s="468">
        <v>3</v>
      </c>
      <c r="AQ1976" s="476">
        <f ca="1">IF($AP1976=1,IF(INDIRECT(ADDRESS(($AN1976-1)*3+$AO1976+5,$AP1976+7))="",0,INDIRECT(ADDRESS(($AN1976-1)*3+$AO1976+5,$AP1976+7))),IF(INDIRECT(ADDRESS(($AN1976-1)*3+$AO1976+5,$AP1976+7))="",0,IF(COUNTIF(INDIRECT(ADDRESS(($AN1976-1)*36+($AO1976-1)*12+6,COLUMN())):INDIRECT(ADDRESS(($AN1976-1)*36+($AO1976-1)*12+$AP1976+4,COLUMN())),INDIRECT(ADDRESS(($AN1976-1)*3+$AO1976+5,$AP1976+7)))&gt;=1,0,INDIRECT(ADDRESS(($AN1976-1)*3+$AO1976+5,$AP1976+7)))))</f>
        <v>0</v>
      </c>
      <c r="AR1976" s="468">
        <f ca="1">COUNTIF(INDIRECT("H"&amp;(ROW()+12*(($AN1976-1)*3+$AO1976)-ROW())/12+5):INDIRECT("S"&amp;(ROW()+12*(($AN1976-1)*3+$AO1976)-ROW())/12+5),AQ1976)</f>
        <v>0</v>
      </c>
      <c r="AS1976" s="476">
        <f ca="1">IF($AP1976=1,IF(INDIRECT(ADDRESS(($AN1976-1)*3+$AO1976+5,$AP1976+20))="",0,INDIRECT(ADDRESS(($AN1976-1)*3+$AO1976+5,$AP1976+20))),IF(INDIRECT(ADDRESS(($AN1976-1)*3+$AO1976+5,$AP1976+20))="",0,IF(COUNTIF(INDIRECT(ADDRESS(($AN1976-1)*36+($AO1976-1)*12+6,COLUMN())):INDIRECT(ADDRESS(($AN1976-1)*36+($AO1976-1)*12+$AP1976+4,COLUMN())),INDIRECT(ADDRESS(($AN1976-1)*3+$AO1976+5,$AP1976+20)))&gt;=1,0,INDIRECT(ADDRESS(($AN1976-1)*3+$AO1976+5,$AP1976+20)))))</f>
        <v>0</v>
      </c>
      <c r="AT1976" s="468">
        <f ca="1">COUNTIF(INDIRECT("U"&amp;(ROW()+12*(($AN1976-1)*3+$AO1976)-ROW())/12+5):INDIRECT("AF"&amp;(ROW()+12*(($AN1976-1)*3+$AO1976)-ROW())/12+5),AS1976)</f>
        <v>0</v>
      </c>
      <c r="AU1976" s="468">
        <f ca="1">IF(AND(AQ1976+AS1976&gt;0,AR1976+AT1976&gt;0),COUNTIF(AU$6:AU1975,"&gt;0")+1,0)</f>
        <v>0</v>
      </c>
    </row>
    <row r="1977" spans="40:47" x14ac:dyDescent="0.15">
      <c r="AN1977" s="468">
        <v>55</v>
      </c>
      <c r="AO1977" s="468">
        <v>3</v>
      </c>
      <c r="AP1977" s="468">
        <v>4</v>
      </c>
      <c r="AQ1977" s="476">
        <f ca="1">IF($AP1977=1,IF(INDIRECT(ADDRESS(($AN1977-1)*3+$AO1977+5,$AP1977+7))="",0,INDIRECT(ADDRESS(($AN1977-1)*3+$AO1977+5,$AP1977+7))),IF(INDIRECT(ADDRESS(($AN1977-1)*3+$AO1977+5,$AP1977+7))="",0,IF(COUNTIF(INDIRECT(ADDRESS(($AN1977-1)*36+($AO1977-1)*12+6,COLUMN())):INDIRECT(ADDRESS(($AN1977-1)*36+($AO1977-1)*12+$AP1977+4,COLUMN())),INDIRECT(ADDRESS(($AN1977-1)*3+$AO1977+5,$AP1977+7)))&gt;=1,0,INDIRECT(ADDRESS(($AN1977-1)*3+$AO1977+5,$AP1977+7)))))</f>
        <v>0</v>
      </c>
      <c r="AR1977" s="468">
        <f ca="1">COUNTIF(INDIRECT("H"&amp;(ROW()+12*(($AN1977-1)*3+$AO1977)-ROW())/12+5):INDIRECT("S"&amp;(ROW()+12*(($AN1977-1)*3+$AO1977)-ROW())/12+5),AQ1977)</f>
        <v>0</v>
      </c>
      <c r="AS1977" s="476">
        <f ca="1">IF($AP1977=1,IF(INDIRECT(ADDRESS(($AN1977-1)*3+$AO1977+5,$AP1977+20))="",0,INDIRECT(ADDRESS(($AN1977-1)*3+$AO1977+5,$AP1977+20))),IF(INDIRECT(ADDRESS(($AN1977-1)*3+$AO1977+5,$AP1977+20))="",0,IF(COUNTIF(INDIRECT(ADDRESS(($AN1977-1)*36+($AO1977-1)*12+6,COLUMN())):INDIRECT(ADDRESS(($AN1977-1)*36+($AO1977-1)*12+$AP1977+4,COLUMN())),INDIRECT(ADDRESS(($AN1977-1)*3+$AO1977+5,$AP1977+20)))&gt;=1,0,INDIRECT(ADDRESS(($AN1977-1)*3+$AO1977+5,$AP1977+20)))))</f>
        <v>0</v>
      </c>
      <c r="AT1977" s="468">
        <f ca="1">COUNTIF(INDIRECT("U"&amp;(ROW()+12*(($AN1977-1)*3+$AO1977)-ROW())/12+5):INDIRECT("AF"&amp;(ROW()+12*(($AN1977-1)*3+$AO1977)-ROW())/12+5),AS1977)</f>
        <v>0</v>
      </c>
      <c r="AU1977" s="468">
        <f ca="1">IF(AND(AQ1977+AS1977&gt;0,AR1977+AT1977&gt;0),COUNTIF(AU$6:AU1976,"&gt;0")+1,0)</f>
        <v>0</v>
      </c>
    </row>
    <row r="1978" spans="40:47" x14ac:dyDescent="0.15">
      <c r="AN1978" s="468">
        <v>55</v>
      </c>
      <c r="AO1978" s="468">
        <v>3</v>
      </c>
      <c r="AP1978" s="468">
        <v>5</v>
      </c>
      <c r="AQ1978" s="476">
        <f ca="1">IF($AP1978=1,IF(INDIRECT(ADDRESS(($AN1978-1)*3+$AO1978+5,$AP1978+7))="",0,INDIRECT(ADDRESS(($AN1978-1)*3+$AO1978+5,$AP1978+7))),IF(INDIRECT(ADDRESS(($AN1978-1)*3+$AO1978+5,$AP1978+7))="",0,IF(COUNTIF(INDIRECT(ADDRESS(($AN1978-1)*36+($AO1978-1)*12+6,COLUMN())):INDIRECT(ADDRESS(($AN1978-1)*36+($AO1978-1)*12+$AP1978+4,COLUMN())),INDIRECT(ADDRESS(($AN1978-1)*3+$AO1978+5,$AP1978+7)))&gt;=1,0,INDIRECT(ADDRESS(($AN1978-1)*3+$AO1978+5,$AP1978+7)))))</f>
        <v>0</v>
      </c>
      <c r="AR1978" s="468">
        <f ca="1">COUNTIF(INDIRECT("H"&amp;(ROW()+12*(($AN1978-1)*3+$AO1978)-ROW())/12+5):INDIRECT("S"&amp;(ROW()+12*(($AN1978-1)*3+$AO1978)-ROW())/12+5),AQ1978)</f>
        <v>0</v>
      </c>
      <c r="AS1978" s="476">
        <f ca="1">IF($AP1978=1,IF(INDIRECT(ADDRESS(($AN1978-1)*3+$AO1978+5,$AP1978+20))="",0,INDIRECT(ADDRESS(($AN1978-1)*3+$AO1978+5,$AP1978+20))),IF(INDIRECT(ADDRESS(($AN1978-1)*3+$AO1978+5,$AP1978+20))="",0,IF(COUNTIF(INDIRECT(ADDRESS(($AN1978-1)*36+($AO1978-1)*12+6,COLUMN())):INDIRECT(ADDRESS(($AN1978-1)*36+($AO1978-1)*12+$AP1978+4,COLUMN())),INDIRECT(ADDRESS(($AN1978-1)*3+$AO1978+5,$AP1978+20)))&gt;=1,0,INDIRECT(ADDRESS(($AN1978-1)*3+$AO1978+5,$AP1978+20)))))</f>
        <v>0</v>
      </c>
      <c r="AT1978" s="468">
        <f ca="1">COUNTIF(INDIRECT("U"&amp;(ROW()+12*(($AN1978-1)*3+$AO1978)-ROW())/12+5):INDIRECT("AF"&amp;(ROW()+12*(($AN1978-1)*3+$AO1978)-ROW())/12+5),AS1978)</f>
        <v>0</v>
      </c>
      <c r="AU1978" s="468">
        <f ca="1">IF(AND(AQ1978+AS1978&gt;0,AR1978+AT1978&gt;0),COUNTIF(AU$6:AU1977,"&gt;0")+1,0)</f>
        <v>0</v>
      </c>
    </row>
    <row r="1979" spans="40:47" x14ac:dyDescent="0.15">
      <c r="AN1979" s="468">
        <v>55</v>
      </c>
      <c r="AO1979" s="468">
        <v>3</v>
      </c>
      <c r="AP1979" s="468">
        <v>6</v>
      </c>
      <c r="AQ1979" s="476">
        <f ca="1">IF($AP1979=1,IF(INDIRECT(ADDRESS(($AN1979-1)*3+$AO1979+5,$AP1979+7))="",0,INDIRECT(ADDRESS(($AN1979-1)*3+$AO1979+5,$AP1979+7))),IF(INDIRECT(ADDRESS(($AN1979-1)*3+$AO1979+5,$AP1979+7))="",0,IF(COUNTIF(INDIRECT(ADDRESS(($AN1979-1)*36+($AO1979-1)*12+6,COLUMN())):INDIRECT(ADDRESS(($AN1979-1)*36+($AO1979-1)*12+$AP1979+4,COLUMN())),INDIRECT(ADDRESS(($AN1979-1)*3+$AO1979+5,$AP1979+7)))&gt;=1,0,INDIRECT(ADDRESS(($AN1979-1)*3+$AO1979+5,$AP1979+7)))))</f>
        <v>0</v>
      </c>
      <c r="AR1979" s="468">
        <f ca="1">COUNTIF(INDIRECT("H"&amp;(ROW()+12*(($AN1979-1)*3+$AO1979)-ROW())/12+5):INDIRECT("S"&amp;(ROW()+12*(($AN1979-1)*3+$AO1979)-ROW())/12+5),AQ1979)</f>
        <v>0</v>
      </c>
      <c r="AS1979" s="476">
        <f ca="1">IF($AP1979=1,IF(INDIRECT(ADDRESS(($AN1979-1)*3+$AO1979+5,$AP1979+20))="",0,INDIRECT(ADDRESS(($AN1979-1)*3+$AO1979+5,$AP1979+20))),IF(INDIRECT(ADDRESS(($AN1979-1)*3+$AO1979+5,$AP1979+20))="",0,IF(COUNTIF(INDIRECT(ADDRESS(($AN1979-1)*36+($AO1979-1)*12+6,COLUMN())):INDIRECT(ADDRESS(($AN1979-1)*36+($AO1979-1)*12+$AP1979+4,COLUMN())),INDIRECT(ADDRESS(($AN1979-1)*3+$AO1979+5,$AP1979+20)))&gt;=1,0,INDIRECT(ADDRESS(($AN1979-1)*3+$AO1979+5,$AP1979+20)))))</f>
        <v>0</v>
      </c>
      <c r="AT1979" s="468">
        <f ca="1">COUNTIF(INDIRECT("U"&amp;(ROW()+12*(($AN1979-1)*3+$AO1979)-ROW())/12+5):INDIRECT("AF"&amp;(ROW()+12*(($AN1979-1)*3+$AO1979)-ROW())/12+5),AS1979)</f>
        <v>0</v>
      </c>
      <c r="AU1979" s="468">
        <f ca="1">IF(AND(AQ1979+AS1979&gt;0,AR1979+AT1979&gt;0),COUNTIF(AU$6:AU1978,"&gt;0")+1,0)</f>
        <v>0</v>
      </c>
    </row>
    <row r="1980" spans="40:47" x14ac:dyDescent="0.15">
      <c r="AN1980" s="468">
        <v>55</v>
      </c>
      <c r="AO1980" s="468">
        <v>3</v>
      </c>
      <c r="AP1980" s="468">
        <v>7</v>
      </c>
      <c r="AQ1980" s="476">
        <f ca="1">IF($AP1980=1,IF(INDIRECT(ADDRESS(($AN1980-1)*3+$AO1980+5,$AP1980+7))="",0,INDIRECT(ADDRESS(($AN1980-1)*3+$AO1980+5,$AP1980+7))),IF(INDIRECT(ADDRESS(($AN1980-1)*3+$AO1980+5,$AP1980+7))="",0,IF(COUNTIF(INDIRECT(ADDRESS(($AN1980-1)*36+($AO1980-1)*12+6,COLUMN())):INDIRECT(ADDRESS(($AN1980-1)*36+($AO1980-1)*12+$AP1980+4,COLUMN())),INDIRECT(ADDRESS(($AN1980-1)*3+$AO1980+5,$AP1980+7)))&gt;=1,0,INDIRECT(ADDRESS(($AN1980-1)*3+$AO1980+5,$AP1980+7)))))</f>
        <v>0</v>
      </c>
      <c r="AR1980" s="468">
        <f ca="1">COUNTIF(INDIRECT("H"&amp;(ROW()+12*(($AN1980-1)*3+$AO1980)-ROW())/12+5):INDIRECT("S"&amp;(ROW()+12*(($AN1980-1)*3+$AO1980)-ROW())/12+5),AQ1980)</f>
        <v>0</v>
      </c>
      <c r="AS1980" s="476">
        <f ca="1">IF($AP1980=1,IF(INDIRECT(ADDRESS(($AN1980-1)*3+$AO1980+5,$AP1980+20))="",0,INDIRECT(ADDRESS(($AN1980-1)*3+$AO1980+5,$AP1980+20))),IF(INDIRECT(ADDRESS(($AN1980-1)*3+$AO1980+5,$AP1980+20))="",0,IF(COUNTIF(INDIRECT(ADDRESS(($AN1980-1)*36+($AO1980-1)*12+6,COLUMN())):INDIRECT(ADDRESS(($AN1980-1)*36+($AO1980-1)*12+$AP1980+4,COLUMN())),INDIRECT(ADDRESS(($AN1980-1)*3+$AO1980+5,$AP1980+20)))&gt;=1,0,INDIRECT(ADDRESS(($AN1980-1)*3+$AO1980+5,$AP1980+20)))))</f>
        <v>0</v>
      </c>
      <c r="AT1980" s="468">
        <f ca="1">COUNTIF(INDIRECT("U"&amp;(ROW()+12*(($AN1980-1)*3+$AO1980)-ROW())/12+5):INDIRECT("AF"&amp;(ROW()+12*(($AN1980-1)*3+$AO1980)-ROW())/12+5),AS1980)</f>
        <v>0</v>
      </c>
      <c r="AU1980" s="468">
        <f ca="1">IF(AND(AQ1980+AS1980&gt;0,AR1980+AT1980&gt;0),COUNTIF(AU$6:AU1979,"&gt;0")+1,0)</f>
        <v>0</v>
      </c>
    </row>
    <row r="1981" spans="40:47" x14ac:dyDescent="0.15">
      <c r="AN1981" s="468">
        <v>55</v>
      </c>
      <c r="AO1981" s="468">
        <v>3</v>
      </c>
      <c r="AP1981" s="468">
        <v>8</v>
      </c>
      <c r="AQ1981" s="476">
        <f ca="1">IF($AP1981=1,IF(INDIRECT(ADDRESS(($AN1981-1)*3+$AO1981+5,$AP1981+7))="",0,INDIRECT(ADDRESS(($AN1981-1)*3+$AO1981+5,$AP1981+7))),IF(INDIRECT(ADDRESS(($AN1981-1)*3+$AO1981+5,$AP1981+7))="",0,IF(COUNTIF(INDIRECT(ADDRESS(($AN1981-1)*36+($AO1981-1)*12+6,COLUMN())):INDIRECT(ADDRESS(($AN1981-1)*36+($AO1981-1)*12+$AP1981+4,COLUMN())),INDIRECT(ADDRESS(($AN1981-1)*3+$AO1981+5,$AP1981+7)))&gt;=1,0,INDIRECT(ADDRESS(($AN1981-1)*3+$AO1981+5,$AP1981+7)))))</f>
        <v>0</v>
      </c>
      <c r="AR1981" s="468">
        <f ca="1">COUNTIF(INDIRECT("H"&amp;(ROW()+12*(($AN1981-1)*3+$AO1981)-ROW())/12+5):INDIRECT("S"&amp;(ROW()+12*(($AN1981-1)*3+$AO1981)-ROW())/12+5),AQ1981)</f>
        <v>0</v>
      </c>
      <c r="AS1981" s="476">
        <f ca="1">IF($AP1981=1,IF(INDIRECT(ADDRESS(($AN1981-1)*3+$AO1981+5,$AP1981+20))="",0,INDIRECT(ADDRESS(($AN1981-1)*3+$AO1981+5,$AP1981+20))),IF(INDIRECT(ADDRESS(($AN1981-1)*3+$AO1981+5,$AP1981+20))="",0,IF(COUNTIF(INDIRECT(ADDRESS(($AN1981-1)*36+($AO1981-1)*12+6,COLUMN())):INDIRECT(ADDRESS(($AN1981-1)*36+($AO1981-1)*12+$AP1981+4,COLUMN())),INDIRECT(ADDRESS(($AN1981-1)*3+$AO1981+5,$AP1981+20)))&gt;=1,0,INDIRECT(ADDRESS(($AN1981-1)*3+$AO1981+5,$AP1981+20)))))</f>
        <v>0</v>
      </c>
      <c r="AT1981" s="468">
        <f ca="1">COUNTIF(INDIRECT("U"&amp;(ROW()+12*(($AN1981-1)*3+$AO1981)-ROW())/12+5):INDIRECT("AF"&amp;(ROW()+12*(($AN1981-1)*3+$AO1981)-ROW())/12+5),AS1981)</f>
        <v>0</v>
      </c>
      <c r="AU1981" s="468">
        <f ca="1">IF(AND(AQ1981+AS1981&gt;0,AR1981+AT1981&gt;0),COUNTIF(AU$6:AU1980,"&gt;0")+1,0)</f>
        <v>0</v>
      </c>
    </row>
    <row r="1982" spans="40:47" x14ac:dyDescent="0.15">
      <c r="AN1982" s="468">
        <v>55</v>
      </c>
      <c r="AO1982" s="468">
        <v>3</v>
      </c>
      <c r="AP1982" s="468">
        <v>9</v>
      </c>
      <c r="AQ1982" s="476">
        <f ca="1">IF($AP1982=1,IF(INDIRECT(ADDRESS(($AN1982-1)*3+$AO1982+5,$AP1982+7))="",0,INDIRECT(ADDRESS(($AN1982-1)*3+$AO1982+5,$AP1982+7))),IF(INDIRECT(ADDRESS(($AN1982-1)*3+$AO1982+5,$AP1982+7))="",0,IF(COUNTIF(INDIRECT(ADDRESS(($AN1982-1)*36+($AO1982-1)*12+6,COLUMN())):INDIRECT(ADDRESS(($AN1982-1)*36+($AO1982-1)*12+$AP1982+4,COLUMN())),INDIRECT(ADDRESS(($AN1982-1)*3+$AO1982+5,$AP1982+7)))&gt;=1,0,INDIRECT(ADDRESS(($AN1982-1)*3+$AO1982+5,$AP1982+7)))))</f>
        <v>0</v>
      </c>
      <c r="AR1982" s="468">
        <f ca="1">COUNTIF(INDIRECT("H"&amp;(ROW()+12*(($AN1982-1)*3+$AO1982)-ROW())/12+5):INDIRECT("S"&amp;(ROW()+12*(($AN1982-1)*3+$AO1982)-ROW())/12+5),AQ1982)</f>
        <v>0</v>
      </c>
      <c r="AS1982" s="476">
        <f ca="1">IF($AP1982=1,IF(INDIRECT(ADDRESS(($AN1982-1)*3+$AO1982+5,$AP1982+20))="",0,INDIRECT(ADDRESS(($AN1982-1)*3+$AO1982+5,$AP1982+20))),IF(INDIRECT(ADDRESS(($AN1982-1)*3+$AO1982+5,$AP1982+20))="",0,IF(COUNTIF(INDIRECT(ADDRESS(($AN1982-1)*36+($AO1982-1)*12+6,COLUMN())):INDIRECT(ADDRESS(($AN1982-1)*36+($AO1982-1)*12+$AP1982+4,COLUMN())),INDIRECT(ADDRESS(($AN1982-1)*3+$AO1982+5,$AP1982+20)))&gt;=1,0,INDIRECT(ADDRESS(($AN1982-1)*3+$AO1982+5,$AP1982+20)))))</f>
        <v>0</v>
      </c>
      <c r="AT1982" s="468">
        <f ca="1">COUNTIF(INDIRECT("U"&amp;(ROW()+12*(($AN1982-1)*3+$AO1982)-ROW())/12+5):INDIRECT("AF"&amp;(ROW()+12*(($AN1982-1)*3+$AO1982)-ROW())/12+5),AS1982)</f>
        <v>0</v>
      </c>
      <c r="AU1982" s="468">
        <f ca="1">IF(AND(AQ1982+AS1982&gt;0,AR1982+AT1982&gt;0),COUNTIF(AU$6:AU1981,"&gt;0")+1,0)</f>
        <v>0</v>
      </c>
    </row>
    <row r="1983" spans="40:47" x14ac:dyDescent="0.15">
      <c r="AN1983" s="468">
        <v>55</v>
      </c>
      <c r="AO1983" s="468">
        <v>3</v>
      </c>
      <c r="AP1983" s="468">
        <v>10</v>
      </c>
      <c r="AQ1983" s="476">
        <f ca="1">IF($AP1983=1,IF(INDIRECT(ADDRESS(($AN1983-1)*3+$AO1983+5,$AP1983+7))="",0,INDIRECT(ADDRESS(($AN1983-1)*3+$AO1983+5,$AP1983+7))),IF(INDIRECT(ADDRESS(($AN1983-1)*3+$AO1983+5,$AP1983+7))="",0,IF(COUNTIF(INDIRECT(ADDRESS(($AN1983-1)*36+($AO1983-1)*12+6,COLUMN())):INDIRECT(ADDRESS(($AN1983-1)*36+($AO1983-1)*12+$AP1983+4,COLUMN())),INDIRECT(ADDRESS(($AN1983-1)*3+$AO1983+5,$AP1983+7)))&gt;=1,0,INDIRECT(ADDRESS(($AN1983-1)*3+$AO1983+5,$AP1983+7)))))</f>
        <v>0</v>
      </c>
      <c r="AR1983" s="468">
        <f ca="1">COUNTIF(INDIRECT("H"&amp;(ROW()+12*(($AN1983-1)*3+$AO1983)-ROW())/12+5):INDIRECT("S"&amp;(ROW()+12*(($AN1983-1)*3+$AO1983)-ROW())/12+5),AQ1983)</f>
        <v>0</v>
      </c>
      <c r="AS1983" s="476">
        <f ca="1">IF($AP1983=1,IF(INDIRECT(ADDRESS(($AN1983-1)*3+$AO1983+5,$AP1983+20))="",0,INDIRECT(ADDRESS(($AN1983-1)*3+$AO1983+5,$AP1983+20))),IF(INDIRECT(ADDRESS(($AN1983-1)*3+$AO1983+5,$AP1983+20))="",0,IF(COUNTIF(INDIRECT(ADDRESS(($AN1983-1)*36+($AO1983-1)*12+6,COLUMN())):INDIRECT(ADDRESS(($AN1983-1)*36+($AO1983-1)*12+$AP1983+4,COLUMN())),INDIRECT(ADDRESS(($AN1983-1)*3+$AO1983+5,$AP1983+20)))&gt;=1,0,INDIRECT(ADDRESS(($AN1983-1)*3+$AO1983+5,$AP1983+20)))))</f>
        <v>0</v>
      </c>
      <c r="AT1983" s="468">
        <f ca="1">COUNTIF(INDIRECT("U"&amp;(ROW()+12*(($AN1983-1)*3+$AO1983)-ROW())/12+5):INDIRECT("AF"&amp;(ROW()+12*(($AN1983-1)*3+$AO1983)-ROW())/12+5),AS1983)</f>
        <v>0</v>
      </c>
      <c r="AU1983" s="468">
        <f ca="1">IF(AND(AQ1983+AS1983&gt;0,AR1983+AT1983&gt;0),COUNTIF(AU$6:AU1982,"&gt;0")+1,0)</f>
        <v>0</v>
      </c>
    </row>
    <row r="1984" spans="40:47" x14ac:dyDescent="0.15">
      <c r="AN1984" s="468">
        <v>55</v>
      </c>
      <c r="AO1984" s="468">
        <v>3</v>
      </c>
      <c r="AP1984" s="468">
        <v>11</v>
      </c>
      <c r="AQ1984" s="476">
        <f ca="1">IF($AP1984=1,IF(INDIRECT(ADDRESS(($AN1984-1)*3+$AO1984+5,$AP1984+7))="",0,INDIRECT(ADDRESS(($AN1984-1)*3+$AO1984+5,$AP1984+7))),IF(INDIRECT(ADDRESS(($AN1984-1)*3+$AO1984+5,$AP1984+7))="",0,IF(COUNTIF(INDIRECT(ADDRESS(($AN1984-1)*36+($AO1984-1)*12+6,COLUMN())):INDIRECT(ADDRESS(($AN1984-1)*36+($AO1984-1)*12+$AP1984+4,COLUMN())),INDIRECT(ADDRESS(($AN1984-1)*3+$AO1984+5,$AP1984+7)))&gt;=1,0,INDIRECT(ADDRESS(($AN1984-1)*3+$AO1984+5,$AP1984+7)))))</f>
        <v>0</v>
      </c>
      <c r="AR1984" s="468">
        <f ca="1">COUNTIF(INDIRECT("H"&amp;(ROW()+12*(($AN1984-1)*3+$AO1984)-ROW())/12+5):INDIRECT("S"&amp;(ROW()+12*(($AN1984-1)*3+$AO1984)-ROW())/12+5),AQ1984)</f>
        <v>0</v>
      </c>
      <c r="AS1984" s="476">
        <f ca="1">IF($AP1984=1,IF(INDIRECT(ADDRESS(($AN1984-1)*3+$AO1984+5,$AP1984+20))="",0,INDIRECT(ADDRESS(($AN1984-1)*3+$AO1984+5,$AP1984+20))),IF(INDIRECT(ADDRESS(($AN1984-1)*3+$AO1984+5,$AP1984+20))="",0,IF(COUNTIF(INDIRECT(ADDRESS(($AN1984-1)*36+($AO1984-1)*12+6,COLUMN())):INDIRECT(ADDRESS(($AN1984-1)*36+($AO1984-1)*12+$AP1984+4,COLUMN())),INDIRECT(ADDRESS(($AN1984-1)*3+$AO1984+5,$AP1984+20)))&gt;=1,0,INDIRECT(ADDRESS(($AN1984-1)*3+$AO1984+5,$AP1984+20)))))</f>
        <v>0</v>
      </c>
      <c r="AT1984" s="468">
        <f ca="1">COUNTIF(INDIRECT("U"&amp;(ROW()+12*(($AN1984-1)*3+$AO1984)-ROW())/12+5):INDIRECT("AF"&amp;(ROW()+12*(($AN1984-1)*3+$AO1984)-ROW())/12+5),AS1984)</f>
        <v>0</v>
      </c>
      <c r="AU1984" s="468">
        <f ca="1">IF(AND(AQ1984+AS1984&gt;0,AR1984+AT1984&gt;0),COUNTIF(AU$6:AU1983,"&gt;0")+1,0)</f>
        <v>0</v>
      </c>
    </row>
    <row r="1985" spans="40:47" x14ac:dyDescent="0.15">
      <c r="AN1985" s="468">
        <v>55</v>
      </c>
      <c r="AO1985" s="468">
        <v>3</v>
      </c>
      <c r="AP1985" s="468">
        <v>12</v>
      </c>
      <c r="AQ1985" s="476">
        <f ca="1">IF($AP1985=1,IF(INDIRECT(ADDRESS(($AN1985-1)*3+$AO1985+5,$AP1985+7))="",0,INDIRECT(ADDRESS(($AN1985-1)*3+$AO1985+5,$AP1985+7))),IF(INDIRECT(ADDRESS(($AN1985-1)*3+$AO1985+5,$AP1985+7))="",0,IF(COUNTIF(INDIRECT(ADDRESS(($AN1985-1)*36+($AO1985-1)*12+6,COLUMN())):INDIRECT(ADDRESS(($AN1985-1)*36+($AO1985-1)*12+$AP1985+4,COLUMN())),INDIRECT(ADDRESS(($AN1985-1)*3+$AO1985+5,$AP1985+7)))&gt;=1,0,INDIRECT(ADDRESS(($AN1985-1)*3+$AO1985+5,$AP1985+7)))))</f>
        <v>0</v>
      </c>
      <c r="AR1985" s="468">
        <f ca="1">COUNTIF(INDIRECT("H"&amp;(ROW()+12*(($AN1985-1)*3+$AO1985)-ROW())/12+5):INDIRECT("S"&amp;(ROW()+12*(($AN1985-1)*3+$AO1985)-ROW())/12+5),AQ1985)</f>
        <v>0</v>
      </c>
      <c r="AS1985" s="476">
        <f ca="1">IF($AP1985=1,IF(INDIRECT(ADDRESS(($AN1985-1)*3+$AO1985+5,$AP1985+20))="",0,INDIRECT(ADDRESS(($AN1985-1)*3+$AO1985+5,$AP1985+20))),IF(INDIRECT(ADDRESS(($AN1985-1)*3+$AO1985+5,$AP1985+20))="",0,IF(COUNTIF(INDIRECT(ADDRESS(($AN1985-1)*36+($AO1985-1)*12+6,COLUMN())):INDIRECT(ADDRESS(($AN1985-1)*36+($AO1985-1)*12+$AP1985+4,COLUMN())),INDIRECT(ADDRESS(($AN1985-1)*3+$AO1985+5,$AP1985+20)))&gt;=1,0,INDIRECT(ADDRESS(($AN1985-1)*3+$AO1985+5,$AP1985+20)))))</f>
        <v>0</v>
      </c>
      <c r="AT1985" s="468">
        <f ca="1">COUNTIF(INDIRECT("U"&amp;(ROW()+12*(($AN1985-1)*3+$AO1985)-ROW())/12+5):INDIRECT("AF"&amp;(ROW()+12*(($AN1985-1)*3+$AO1985)-ROW())/12+5),AS1985)</f>
        <v>0</v>
      </c>
      <c r="AU1985" s="468">
        <f ca="1">IF(AND(AQ1985+AS1985&gt;0,AR1985+AT1985&gt;0),COUNTIF(AU$6:AU1984,"&gt;0")+1,0)</f>
        <v>0</v>
      </c>
    </row>
    <row r="1986" spans="40:47" x14ac:dyDescent="0.15">
      <c r="AN1986" s="468">
        <v>56</v>
      </c>
      <c r="AO1986" s="468">
        <v>1</v>
      </c>
      <c r="AP1986" s="468">
        <v>1</v>
      </c>
      <c r="AQ1986" s="476">
        <f ca="1">IF($AP1986=1,IF(INDIRECT(ADDRESS(($AN1986-1)*3+$AO1986+5,$AP1986+7))="",0,INDIRECT(ADDRESS(($AN1986-1)*3+$AO1986+5,$AP1986+7))),IF(INDIRECT(ADDRESS(($AN1986-1)*3+$AO1986+5,$AP1986+7))="",0,IF(COUNTIF(INDIRECT(ADDRESS(($AN1986-1)*36+($AO1986-1)*12+6,COLUMN())):INDIRECT(ADDRESS(($AN1986-1)*36+($AO1986-1)*12+$AP1986+4,COLUMN())),INDIRECT(ADDRESS(($AN1986-1)*3+$AO1986+5,$AP1986+7)))&gt;=1,0,INDIRECT(ADDRESS(($AN1986-1)*3+$AO1986+5,$AP1986+7)))))</f>
        <v>0</v>
      </c>
      <c r="AR1986" s="468">
        <f ca="1">COUNTIF(INDIRECT("H"&amp;(ROW()+12*(($AN1986-1)*3+$AO1986)-ROW())/12+5):INDIRECT("S"&amp;(ROW()+12*(($AN1986-1)*3+$AO1986)-ROW())/12+5),AQ1986)</f>
        <v>0</v>
      </c>
      <c r="AS1986" s="476">
        <f ca="1">IF($AP1986=1,IF(INDIRECT(ADDRESS(($AN1986-1)*3+$AO1986+5,$AP1986+20))="",0,INDIRECT(ADDRESS(($AN1986-1)*3+$AO1986+5,$AP1986+20))),IF(INDIRECT(ADDRESS(($AN1986-1)*3+$AO1986+5,$AP1986+20))="",0,IF(COUNTIF(INDIRECT(ADDRESS(($AN1986-1)*36+($AO1986-1)*12+6,COLUMN())):INDIRECT(ADDRESS(($AN1986-1)*36+($AO1986-1)*12+$AP1986+4,COLUMN())),INDIRECT(ADDRESS(($AN1986-1)*3+$AO1986+5,$AP1986+20)))&gt;=1,0,INDIRECT(ADDRESS(($AN1986-1)*3+$AO1986+5,$AP1986+20)))))</f>
        <v>0</v>
      </c>
      <c r="AT1986" s="468">
        <f ca="1">COUNTIF(INDIRECT("U"&amp;(ROW()+12*(($AN1986-1)*3+$AO1986)-ROW())/12+5):INDIRECT("AF"&amp;(ROW()+12*(($AN1986-1)*3+$AO1986)-ROW())/12+5),AS1986)</f>
        <v>0</v>
      </c>
      <c r="AU1986" s="468">
        <f ca="1">IF(AND(AQ1986+AS1986&gt;0,AR1986+AT1986&gt;0),COUNTIF(AU$6:AU1985,"&gt;0")+1,0)</f>
        <v>0</v>
      </c>
    </row>
    <row r="1987" spans="40:47" x14ac:dyDescent="0.15">
      <c r="AN1987" s="468">
        <v>56</v>
      </c>
      <c r="AO1987" s="468">
        <v>1</v>
      </c>
      <c r="AP1987" s="468">
        <v>2</v>
      </c>
      <c r="AQ1987" s="476">
        <f ca="1">IF($AP1987=1,IF(INDIRECT(ADDRESS(($AN1987-1)*3+$AO1987+5,$AP1987+7))="",0,INDIRECT(ADDRESS(($AN1987-1)*3+$AO1987+5,$AP1987+7))),IF(INDIRECT(ADDRESS(($AN1987-1)*3+$AO1987+5,$AP1987+7))="",0,IF(COUNTIF(INDIRECT(ADDRESS(($AN1987-1)*36+($AO1987-1)*12+6,COLUMN())):INDIRECT(ADDRESS(($AN1987-1)*36+($AO1987-1)*12+$AP1987+4,COLUMN())),INDIRECT(ADDRESS(($AN1987-1)*3+$AO1987+5,$AP1987+7)))&gt;=1,0,INDIRECT(ADDRESS(($AN1987-1)*3+$AO1987+5,$AP1987+7)))))</f>
        <v>0</v>
      </c>
      <c r="AR1987" s="468">
        <f ca="1">COUNTIF(INDIRECT("H"&amp;(ROW()+12*(($AN1987-1)*3+$AO1987)-ROW())/12+5):INDIRECT("S"&amp;(ROW()+12*(($AN1987-1)*3+$AO1987)-ROW())/12+5),AQ1987)</f>
        <v>0</v>
      </c>
      <c r="AS1987" s="476">
        <f ca="1">IF($AP1987=1,IF(INDIRECT(ADDRESS(($AN1987-1)*3+$AO1987+5,$AP1987+20))="",0,INDIRECT(ADDRESS(($AN1987-1)*3+$AO1987+5,$AP1987+20))),IF(INDIRECT(ADDRESS(($AN1987-1)*3+$AO1987+5,$AP1987+20))="",0,IF(COUNTIF(INDIRECT(ADDRESS(($AN1987-1)*36+($AO1987-1)*12+6,COLUMN())):INDIRECT(ADDRESS(($AN1987-1)*36+($AO1987-1)*12+$AP1987+4,COLUMN())),INDIRECT(ADDRESS(($AN1987-1)*3+$AO1987+5,$AP1987+20)))&gt;=1,0,INDIRECT(ADDRESS(($AN1987-1)*3+$AO1987+5,$AP1987+20)))))</f>
        <v>0</v>
      </c>
      <c r="AT1987" s="468">
        <f ca="1">COUNTIF(INDIRECT("U"&amp;(ROW()+12*(($AN1987-1)*3+$AO1987)-ROW())/12+5):INDIRECT("AF"&amp;(ROW()+12*(($AN1987-1)*3+$AO1987)-ROW())/12+5),AS1987)</f>
        <v>0</v>
      </c>
      <c r="AU1987" s="468">
        <f ca="1">IF(AND(AQ1987+AS1987&gt;0,AR1987+AT1987&gt;0),COUNTIF(AU$6:AU1986,"&gt;0")+1,0)</f>
        <v>0</v>
      </c>
    </row>
    <row r="1988" spans="40:47" x14ac:dyDescent="0.15">
      <c r="AN1988" s="468">
        <v>56</v>
      </c>
      <c r="AO1988" s="468">
        <v>1</v>
      </c>
      <c r="AP1988" s="468">
        <v>3</v>
      </c>
      <c r="AQ1988" s="476">
        <f ca="1">IF($AP1988=1,IF(INDIRECT(ADDRESS(($AN1988-1)*3+$AO1988+5,$AP1988+7))="",0,INDIRECT(ADDRESS(($AN1988-1)*3+$AO1988+5,$AP1988+7))),IF(INDIRECT(ADDRESS(($AN1988-1)*3+$AO1988+5,$AP1988+7))="",0,IF(COUNTIF(INDIRECT(ADDRESS(($AN1988-1)*36+($AO1988-1)*12+6,COLUMN())):INDIRECT(ADDRESS(($AN1988-1)*36+($AO1988-1)*12+$AP1988+4,COLUMN())),INDIRECT(ADDRESS(($AN1988-1)*3+$AO1988+5,$AP1988+7)))&gt;=1,0,INDIRECT(ADDRESS(($AN1988-1)*3+$AO1988+5,$AP1988+7)))))</f>
        <v>0</v>
      </c>
      <c r="AR1988" s="468">
        <f ca="1">COUNTIF(INDIRECT("H"&amp;(ROW()+12*(($AN1988-1)*3+$AO1988)-ROW())/12+5):INDIRECT("S"&amp;(ROW()+12*(($AN1988-1)*3+$AO1988)-ROW())/12+5),AQ1988)</f>
        <v>0</v>
      </c>
      <c r="AS1988" s="476">
        <f ca="1">IF($AP1988=1,IF(INDIRECT(ADDRESS(($AN1988-1)*3+$AO1988+5,$AP1988+20))="",0,INDIRECT(ADDRESS(($AN1988-1)*3+$AO1988+5,$AP1988+20))),IF(INDIRECT(ADDRESS(($AN1988-1)*3+$AO1988+5,$AP1988+20))="",0,IF(COUNTIF(INDIRECT(ADDRESS(($AN1988-1)*36+($AO1988-1)*12+6,COLUMN())):INDIRECT(ADDRESS(($AN1988-1)*36+($AO1988-1)*12+$AP1988+4,COLUMN())),INDIRECT(ADDRESS(($AN1988-1)*3+$AO1988+5,$AP1988+20)))&gt;=1,0,INDIRECT(ADDRESS(($AN1988-1)*3+$AO1988+5,$AP1988+20)))))</f>
        <v>0</v>
      </c>
      <c r="AT1988" s="468">
        <f ca="1">COUNTIF(INDIRECT("U"&amp;(ROW()+12*(($AN1988-1)*3+$AO1988)-ROW())/12+5):INDIRECT("AF"&amp;(ROW()+12*(($AN1988-1)*3+$AO1988)-ROW())/12+5),AS1988)</f>
        <v>0</v>
      </c>
      <c r="AU1988" s="468">
        <f ca="1">IF(AND(AQ1988+AS1988&gt;0,AR1988+AT1988&gt;0),COUNTIF(AU$6:AU1987,"&gt;0")+1,0)</f>
        <v>0</v>
      </c>
    </row>
    <row r="1989" spans="40:47" x14ac:dyDescent="0.15">
      <c r="AN1989" s="468">
        <v>56</v>
      </c>
      <c r="AO1989" s="468">
        <v>1</v>
      </c>
      <c r="AP1989" s="468">
        <v>4</v>
      </c>
      <c r="AQ1989" s="476">
        <f ca="1">IF($AP1989=1,IF(INDIRECT(ADDRESS(($AN1989-1)*3+$AO1989+5,$AP1989+7))="",0,INDIRECT(ADDRESS(($AN1989-1)*3+$AO1989+5,$AP1989+7))),IF(INDIRECT(ADDRESS(($AN1989-1)*3+$AO1989+5,$AP1989+7))="",0,IF(COUNTIF(INDIRECT(ADDRESS(($AN1989-1)*36+($AO1989-1)*12+6,COLUMN())):INDIRECT(ADDRESS(($AN1989-1)*36+($AO1989-1)*12+$AP1989+4,COLUMN())),INDIRECT(ADDRESS(($AN1989-1)*3+$AO1989+5,$AP1989+7)))&gt;=1,0,INDIRECT(ADDRESS(($AN1989-1)*3+$AO1989+5,$AP1989+7)))))</f>
        <v>0</v>
      </c>
      <c r="AR1989" s="468">
        <f ca="1">COUNTIF(INDIRECT("H"&amp;(ROW()+12*(($AN1989-1)*3+$AO1989)-ROW())/12+5):INDIRECT("S"&amp;(ROW()+12*(($AN1989-1)*3+$AO1989)-ROW())/12+5),AQ1989)</f>
        <v>0</v>
      </c>
      <c r="AS1989" s="476">
        <f ca="1">IF($AP1989=1,IF(INDIRECT(ADDRESS(($AN1989-1)*3+$AO1989+5,$AP1989+20))="",0,INDIRECT(ADDRESS(($AN1989-1)*3+$AO1989+5,$AP1989+20))),IF(INDIRECT(ADDRESS(($AN1989-1)*3+$AO1989+5,$AP1989+20))="",0,IF(COUNTIF(INDIRECT(ADDRESS(($AN1989-1)*36+($AO1989-1)*12+6,COLUMN())):INDIRECT(ADDRESS(($AN1989-1)*36+($AO1989-1)*12+$AP1989+4,COLUMN())),INDIRECT(ADDRESS(($AN1989-1)*3+$AO1989+5,$AP1989+20)))&gt;=1,0,INDIRECT(ADDRESS(($AN1989-1)*3+$AO1989+5,$AP1989+20)))))</f>
        <v>0</v>
      </c>
      <c r="AT1989" s="468">
        <f ca="1">COUNTIF(INDIRECT("U"&amp;(ROW()+12*(($AN1989-1)*3+$AO1989)-ROW())/12+5):INDIRECT("AF"&amp;(ROW()+12*(($AN1989-1)*3+$AO1989)-ROW())/12+5),AS1989)</f>
        <v>0</v>
      </c>
      <c r="AU1989" s="468">
        <f ca="1">IF(AND(AQ1989+AS1989&gt;0,AR1989+AT1989&gt;0),COUNTIF(AU$6:AU1988,"&gt;0")+1,0)</f>
        <v>0</v>
      </c>
    </row>
    <row r="1990" spans="40:47" x14ac:dyDescent="0.15">
      <c r="AN1990" s="468">
        <v>56</v>
      </c>
      <c r="AO1990" s="468">
        <v>1</v>
      </c>
      <c r="AP1990" s="468">
        <v>5</v>
      </c>
      <c r="AQ1990" s="476">
        <f ca="1">IF($AP1990=1,IF(INDIRECT(ADDRESS(($AN1990-1)*3+$AO1990+5,$AP1990+7))="",0,INDIRECT(ADDRESS(($AN1990-1)*3+$AO1990+5,$AP1990+7))),IF(INDIRECT(ADDRESS(($AN1990-1)*3+$AO1990+5,$AP1990+7))="",0,IF(COUNTIF(INDIRECT(ADDRESS(($AN1990-1)*36+($AO1990-1)*12+6,COLUMN())):INDIRECT(ADDRESS(($AN1990-1)*36+($AO1990-1)*12+$AP1990+4,COLUMN())),INDIRECT(ADDRESS(($AN1990-1)*3+$AO1990+5,$AP1990+7)))&gt;=1,0,INDIRECT(ADDRESS(($AN1990-1)*3+$AO1990+5,$AP1990+7)))))</f>
        <v>0</v>
      </c>
      <c r="AR1990" s="468">
        <f ca="1">COUNTIF(INDIRECT("H"&amp;(ROW()+12*(($AN1990-1)*3+$AO1990)-ROW())/12+5):INDIRECT("S"&amp;(ROW()+12*(($AN1990-1)*3+$AO1990)-ROW())/12+5),AQ1990)</f>
        <v>0</v>
      </c>
      <c r="AS1990" s="476">
        <f ca="1">IF($AP1990=1,IF(INDIRECT(ADDRESS(($AN1990-1)*3+$AO1990+5,$AP1990+20))="",0,INDIRECT(ADDRESS(($AN1990-1)*3+$AO1990+5,$AP1990+20))),IF(INDIRECT(ADDRESS(($AN1990-1)*3+$AO1990+5,$AP1990+20))="",0,IF(COUNTIF(INDIRECT(ADDRESS(($AN1990-1)*36+($AO1990-1)*12+6,COLUMN())):INDIRECT(ADDRESS(($AN1990-1)*36+($AO1990-1)*12+$AP1990+4,COLUMN())),INDIRECT(ADDRESS(($AN1990-1)*3+$AO1990+5,$AP1990+20)))&gt;=1,0,INDIRECT(ADDRESS(($AN1990-1)*3+$AO1990+5,$AP1990+20)))))</f>
        <v>0</v>
      </c>
      <c r="AT1990" s="468">
        <f ca="1">COUNTIF(INDIRECT("U"&amp;(ROW()+12*(($AN1990-1)*3+$AO1990)-ROW())/12+5):INDIRECT("AF"&amp;(ROW()+12*(($AN1990-1)*3+$AO1990)-ROW())/12+5),AS1990)</f>
        <v>0</v>
      </c>
      <c r="AU1990" s="468">
        <f ca="1">IF(AND(AQ1990+AS1990&gt;0,AR1990+AT1990&gt;0),COUNTIF(AU$6:AU1989,"&gt;0")+1,0)</f>
        <v>0</v>
      </c>
    </row>
    <row r="1991" spans="40:47" x14ac:dyDescent="0.15">
      <c r="AN1991" s="468">
        <v>56</v>
      </c>
      <c r="AO1991" s="468">
        <v>1</v>
      </c>
      <c r="AP1991" s="468">
        <v>6</v>
      </c>
      <c r="AQ1991" s="476">
        <f ca="1">IF($AP1991=1,IF(INDIRECT(ADDRESS(($AN1991-1)*3+$AO1991+5,$AP1991+7))="",0,INDIRECT(ADDRESS(($AN1991-1)*3+$AO1991+5,$AP1991+7))),IF(INDIRECT(ADDRESS(($AN1991-1)*3+$AO1991+5,$AP1991+7))="",0,IF(COUNTIF(INDIRECT(ADDRESS(($AN1991-1)*36+($AO1991-1)*12+6,COLUMN())):INDIRECT(ADDRESS(($AN1991-1)*36+($AO1991-1)*12+$AP1991+4,COLUMN())),INDIRECT(ADDRESS(($AN1991-1)*3+$AO1991+5,$AP1991+7)))&gt;=1,0,INDIRECT(ADDRESS(($AN1991-1)*3+$AO1991+5,$AP1991+7)))))</f>
        <v>0</v>
      </c>
      <c r="AR1991" s="468">
        <f ca="1">COUNTIF(INDIRECT("H"&amp;(ROW()+12*(($AN1991-1)*3+$AO1991)-ROW())/12+5):INDIRECT("S"&amp;(ROW()+12*(($AN1991-1)*3+$AO1991)-ROW())/12+5),AQ1991)</f>
        <v>0</v>
      </c>
      <c r="AS1991" s="476">
        <f ca="1">IF($AP1991=1,IF(INDIRECT(ADDRESS(($AN1991-1)*3+$AO1991+5,$AP1991+20))="",0,INDIRECT(ADDRESS(($AN1991-1)*3+$AO1991+5,$AP1991+20))),IF(INDIRECT(ADDRESS(($AN1991-1)*3+$AO1991+5,$AP1991+20))="",0,IF(COUNTIF(INDIRECT(ADDRESS(($AN1991-1)*36+($AO1991-1)*12+6,COLUMN())):INDIRECT(ADDRESS(($AN1991-1)*36+($AO1991-1)*12+$AP1991+4,COLUMN())),INDIRECT(ADDRESS(($AN1991-1)*3+$AO1991+5,$AP1991+20)))&gt;=1,0,INDIRECT(ADDRESS(($AN1991-1)*3+$AO1991+5,$AP1991+20)))))</f>
        <v>0</v>
      </c>
      <c r="AT1991" s="468">
        <f ca="1">COUNTIF(INDIRECT("U"&amp;(ROW()+12*(($AN1991-1)*3+$AO1991)-ROW())/12+5):INDIRECT("AF"&amp;(ROW()+12*(($AN1991-1)*3+$AO1991)-ROW())/12+5),AS1991)</f>
        <v>0</v>
      </c>
      <c r="AU1991" s="468">
        <f ca="1">IF(AND(AQ1991+AS1991&gt;0,AR1991+AT1991&gt;0),COUNTIF(AU$6:AU1990,"&gt;0")+1,0)</f>
        <v>0</v>
      </c>
    </row>
    <row r="1992" spans="40:47" x14ac:dyDescent="0.15">
      <c r="AN1992" s="468">
        <v>56</v>
      </c>
      <c r="AO1992" s="468">
        <v>1</v>
      </c>
      <c r="AP1992" s="468">
        <v>7</v>
      </c>
      <c r="AQ1992" s="476">
        <f ca="1">IF($AP1992=1,IF(INDIRECT(ADDRESS(($AN1992-1)*3+$AO1992+5,$AP1992+7))="",0,INDIRECT(ADDRESS(($AN1992-1)*3+$AO1992+5,$AP1992+7))),IF(INDIRECT(ADDRESS(($AN1992-1)*3+$AO1992+5,$AP1992+7))="",0,IF(COUNTIF(INDIRECT(ADDRESS(($AN1992-1)*36+($AO1992-1)*12+6,COLUMN())):INDIRECT(ADDRESS(($AN1992-1)*36+($AO1992-1)*12+$AP1992+4,COLUMN())),INDIRECT(ADDRESS(($AN1992-1)*3+$AO1992+5,$AP1992+7)))&gt;=1,0,INDIRECT(ADDRESS(($AN1992-1)*3+$AO1992+5,$AP1992+7)))))</f>
        <v>0</v>
      </c>
      <c r="AR1992" s="468">
        <f ca="1">COUNTIF(INDIRECT("H"&amp;(ROW()+12*(($AN1992-1)*3+$AO1992)-ROW())/12+5):INDIRECT("S"&amp;(ROW()+12*(($AN1992-1)*3+$AO1992)-ROW())/12+5),AQ1992)</f>
        <v>0</v>
      </c>
      <c r="AS1992" s="476">
        <f ca="1">IF($AP1992=1,IF(INDIRECT(ADDRESS(($AN1992-1)*3+$AO1992+5,$AP1992+20))="",0,INDIRECT(ADDRESS(($AN1992-1)*3+$AO1992+5,$AP1992+20))),IF(INDIRECT(ADDRESS(($AN1992-1)*3+$AO1992+5,$AP1992+20))="",0,IF(COUNTIF(INDIRECT(ADDRESS(($AN1992-1)*36+($AO1992-1)*12+6,COLUMN())):INDIRECT(ADDRESS(($AN1992-1)*36+($AO1992-1)*12+$AP1992+4,COLUMN())),INDIRECT(ADDRESS(($AN1992-1)*3+$AO1992+5,$AP1992+20)))&gt;=1,0,INDIRECT(ADDRESS(($AN1992-1)*3+$AO1992+5,$AP1992+20)))))</f>
        <v>0</v>
      </c>
      <c r="AT1992" s="468">
        <f ca="1">COUNTIF(INDIRECT("U"&amp;(ROW()+12*(($AN1992-1)*3+$AO1992)-ROW())/12+5):INDIRECT("AF"&amp;(ROW()+12*(($AN1992-1)*3+$AO1992)-ROW())/12+5),AS1992)</f>
        <v>0</v>
      </c>
      <c r="AU1992" s="468">
        <f ca="1">IF(AND(AQ1992+AS1992&gt;0,AR1992+AT1992&gt;0),COUNTIF(AU$6:AU1991,"&gt;0")+1,0)</f>
        <v>0</v>
      </c>
    </row>
    <row r="1993" spans="40:47" x14ac:dyDescent="0.15">
      <c r="AN1993" s="468">
        <v>56</v>
      </c>
      <c r="AO1993" s="468">
        <v>1</v>
      </c>
      <c r="AP1993" s="468">
        <v>8</v>
      </c>
      <c r="AQ1993" s="476">
        <f ca="1">IF($AP1993=1,IF(INDIRECT(ADDRESS(($AN1993-1)*3+$AO1993+5,$AP1993+7))="",0,INDIRECT(ADDRESS(($AN1993-1)*3+$AO1993+5,$AP1993+7))),IF(INDIRECT(ADDRESS(($AN1993-1)*3+$AO1993+5,$AP1993+7))="",0,IF(COUNTIF(INDIRECT(ADDRESS(($AN1993-1)*36+($AO1993-1)*12+6,COLUMN())):INDIRECT(ADDRESS(($AN1993-1)*36+($AO1993-1)*12+$AP1993+4,COLUMN())),INDIRECT(ADDRESS(($AN1993-1)*3+$AO1993+5,$AP1993+7)))&gt;=1,0,INDIRECT(ADDRESS(($AN1993-1)*3+$AO1993+5,$AP1993+7)))))</f>
        <v>0</v>
      </c>
      <c r="AR1993" s="468">
        <f ca="1">COUNTIF(INDIRECT("H"&amp;(ROW()+12*(($AN1993-1)*3+$AO1993)-ROW())/12+5):INDIRECT("S"&amp;(ROW()+12*(($AN1993-1)*3+$AO1993)-ROW())/12+5),AQ1993)</f>
        <v>0</v>
      </c>
      <c r="AS1993" s="476">
        <f ca="1">IF($AP1993=1,IF(INDIRECT(ADDRESS(($AN1993-1)*3+$AO1993+5,$AP1993+20))="",0,INDIRECT(ADDRESS(($AN1993-1)*3+$AO1993+5,$AP1993+20))),IF(INDIRECT(ADDRESS(($AN1993-1)*3+$AO1993+5,$AP1993+20))="",0,IF(COUNTIF(INDIRECT(ADDRESS(($AN1993-1)*36+($AO1993-1)*12+6,COLUMN())):INDIRECT(ADDRESS(($AN1993-1)*36+($AO1993-1)*12+$AP1993+4,COLUMN())),INDIRECT(ADDRESS(($AN1993-1)*3+$AO1993+5,$AP1993+20)))&gt;=1,0,INDIRECT(ADDRESS(($AN1993-1)*3+$AO1993+5,$AP1993+20)))))</f>
        <v>0</v>
      </c>
      <c r="AT1993" s="468">
        <f ca="1">COUNTIF(INDIRECT("U"&amp;(ROW()+12*(($AN1993-1)*3+$AO1993)-ROW())/12+5):INDIRECT("AF"&amp;(ROW()+12*(($AN1993-1)*3+$AO1993)-ROW())/12+5),AS1993)</f>
        <v>0</v>
      </c>
      <c r="AU1993" s="468">
        <f ca="1">IF(AND(AQ1993+AS1993&gt;0,AR1993+AT1993&gt;0),COUNTIF(AU$6:AU1992,"&gt;0")+1,0)</f>
        <v>0</v>
      </c>
    </row>
    <row r="1994" spans="40:47" x14ac:dyDescent="0.15">
      <c r="AN1994" s="468">
        <v>56</v>
      </c>
      <c r="AO1994" s="468">
        <v>1</v>
      </c>
      <c r="AP1994" s="468">
        <v>9</v>
      </c>
      <c r="AQ1994" s="476">
        <f ca="1">IF($AP1994=1,IF(INDIRECT(ADDRESS(($AN1994-1)*3+$AO1994+5,$AP1994+7))="",0,INDIRECT(ADDRESS(($AN1994-1)*3+$AO1994+5,$AP1994+7))),IF(INDIRECT(ADDRESS(($AN1994-1)*3+$AO1994+5,$AP1994+7))="",0,IF(COUNTIF(INDIRECT(ADDRESS(($AN1994-1)*36+($AO1994-1)*12+6,COLUMN())):INDIRECT(ADDRESS(($AN1994-1)*36+($AO1994-1)*12+$AP1994+4,COLUMN())),INDIRECT(ADDRESS(($AN1994-1)*3+$AO1994+5,$AP1994+7)))&gt;=1,0,INDIRECT(ADDRESS(($AN1994-1)*3+$AO1994+5,$AP1994+7)))))</f>
        <v>0</v>
      </c>
      <c r="AR1994" s="468">
        <f ca="1">COUNTIF(INDIRECT("H"&amp;(ROW()+12*(($AN1994-1)*3+$AO1994)-ROW())/12+5):INDIRECT("S"&amp;(ROW()+12*(($AN1994-1)*3+$AO1994)-ROW())/12+5),AQ1994)</f>
        <v>0</v>
      </c>
      <c r="AS1994" s="476">
        <f ca="1">IF($AP1994=1,IF(INDIRECT(ADDRESS(($AN1994-1)*3+$AO1994+5,$AP1994+20))="",0,INDIRECT(ADDRESS(($AN1994-1)*3+$AO1994+5,$AP1994+20))),IF(INDIRECT(ADDRESS(($AN1994-1)*3+$AO1994+5,$AP1994+20))="",0,IF(COUNTIF(INDIRECT(ADDRESS(($AN1994-1)*36+($AO1994-1)*12+6,COLUMN())):INDIRECT(ADDRESS(($AN1994-1)*36+($AO1994-1)*12+$AP1994+4,COLUMN())),INDIRECT(ADDRESS(($AN1994-1)*3+$AO1994+5,$AP1994+20)))&gt;=1,0,INDIRECT(ADDRESS(($AN1994-1)*3+$AO1994+5,$AP1994+20)))))</f>
        <v>0</v>
      </c>
      <c r="AT1994" s="468">
        <f ca="1">COUNTIF(INDIRECT("U"&amp;(ROW()+12*(($AN1994-1)*3+$AO1994)-ROW())/12+5):INDIRECT("AF"&amp;(ROW()+12*(($AN1994-1)*3+$AO1994)-ROW())/12+5),AS1994)</f>
        <v>0</v>
      </c>
      <c r="AU1994" s="468">
        <f ca="1">IF(AND(AQ1994+AS1994&gt;0,AR1994+AT1994&gt;0),COUNTIF(AU$6:AU1993,"&gt;0")+1,0)</f>
        <v>0</v>
      </c>
    </row>
    <row r="1995" spans="40:47" x14ac:dyDescent="0.15">
      <c r="AN1995" s="468">
        <v>56</v>
      </c>
      <c r="AO1995" s="468">
        <v>1</v>
      </c>
      <c r="AP1995" s="468">
        <v>10</v>
      </c>
      <c r="AQ1995" s="476">
        <f ca="1">IF($AP1995=1,IF(INDIRECT(ADDRESS(($AN1995-1)*3+$AO1995+5,$AP1995+7))="",0,INDIRECT(ADDRESS(($AN1995-1)*3+$AO1995+5,$AP1995+7))),IF(INDIRECT(ADDRESS(($AN1995-1)*3+$AO1995+5,$AP1995+7))="",0,IF(COUNTIF(INDIRECT(ADDRESS(($AN1995-1)*36+($AO1995-1)*12+6,COLUMN())):INDIRECT(ADDRESS(($AN1995-1)*36+($AO1995-1)*12+$AP1995+4,COLUMN())),INDIRECT(ADDRESS(($AN1995-1)*3+$AO1995+5,$AP1995+7)))&gt;=1,0,INDIRECT(ADDRESS(($AN1995-1)*3+$AO1995+5,$AP1995+7)))))</f>
        <v>0</v>
      </c>
      <c r="AR1995" s="468">
        <f ca="1">COUNTIF(INDIRECT("H"&amp;(ROW()+12*(($AN1995-1)*3+$AO1995)-ROW())/12+5):INDIRECT("S"&amp;(ROW()+12*(($AN1995-1)*3+$AO1995)-ROW())/12+5),AQ1995)</f>
        <v>0</v>
      </c>
      <c r="AS1995" s="476">
        <f ca="1">IF($AP1995=1,IF(INDIRECT(ADDRESS(($AN1995-1)*3+$AO1995+5,$AP1995+20))="",0,INDIRECT(ADDRESS(($AN1995-1)*3+$AO1995+5,$AP1995+20))),IF(INDIRECT(ADDRESS(($AN1995-1)*3+$AO1995+5,$AP1995+20))="",0,IF(COUNTIF(INDIRECT(ADDRESS(($AN1995-1)*36+($AO1995-1)*12+6,COLUMN())):INDIRECT(ADDRESS(($AN1995-1)*36+($AO1995-1)*12+$AP1995+4,COLUMN())),INDIRECT(ADDRESS(($AN1995-1)*3+$AO1995+5,$AP1995+20)))&gt;=1,0,INDIRECT(ADDRESS(($AN1995-1)*3+$AO1995+5,$AP1995+20)))))</f>
        <v>0</v>
      </c>
      <c r="AT1995" s="468">
        <f ca="1">COUNTIF(INDIRECT("U"&amp;(ROW()+12*(($AN1995-1)*3+$AO1995)-ROW())/12+5):INDIRECT("AF"&amp;(ROW()+12*(($AN1995-1)*3+$AO1995)-ROW())/12+5),AS1995)</f>
        <v>0</v>
      </c>
      <c r="AU1995" s="468">
        <f ca="1">IF(AND(AQ1995+AS1995&gt;0,AR1995+AT1995&gt;0),COUNTIF(AU$6:AU1994,"&gt;0")+1,0)</f>
        <v>0</v>
      </c>
    </row>
    <row r="1996" spans="40:47" x14ac:dyDescent="0.15">
      <c r="AN1996" s="468">
        <v>56</v>
      </c>
      <c r="AO1996" s="468">
        <v>1</v>
      </c>
      <c r="AP1996" s="468">
        <v>11</v>
      </c>
      <c r="AQ1996" s="476">
        <f ca="1">IF($AP1996=1,IF(INDIRECT(ADDRESS(($AN1996-1)*3+$AO1996+5,$AP1996+7))="",0,INDIRECT(ADDRESS(($AN1996-1)*3+$AO1996+5,$AP1996+7))),IF(INDIRECT(ADDRESS(($AN1996-1)*3+$AO1996+5,$AP1996+7))="",0,IF(COUNTIF(INDIRECT(ADDRESS(($AN1996-1)*36+($AO1996-1)*12+6,COLUMN())):INDIRECT(ADDRESS(($AN1996-1)*36+($AO1996-1)*12+$AP1996+4,COLUMN())),INDIRECT(ADDRESS(($AN1996-1)*3+$AO1996+5,$AP1996+7)))&gt;=1,0,INDIRECT(ADDRESS(($AN1996-1)*3+$AO1996+5,$AP1996+7)))))</f>
        <v>0</v>
      </c>
      <c r="AR1996" s="468">
        <f ca="1">COUNTIF(INDIRECT("H"&amp;(ROW()+12*(($AN1996-1)*3+$AO1996)-ROW())/12+5):INDIRECT("S"&amp;(ROW()+12*(($AN1996-1)*3+$AO1996)-ROW())/12+5),AQ1996)</f>
        <v>0</v>
      </c>
      <c r="AS1996" s="476">
        <f ca="1">IF($AP1996=1,IF(INDIRECT(ADDRESS(($AN1996-1)*3+$AO1996+5,$AP1996+20))="",0,INDIRECT(ADDRESS(($AN1996-1)*3+$AO1996+5,$AP1996+20))),IF(INDIRECT(ADDRESS(($AN1996-1)*3+$AO1996+5,$AP1996+20))="",0,IF(COUNTIF(INDIRECT(ADDRESS(($AN1996-1)*36+($AO1996-1)*12+6,COLUMN())):INDIRECT(ADDRESS(($AN1996-1)*36+($AO1996-1)*12+$AP1996+4,COLUMN())),INDIRECT(ADDRESS(($AN1996-1)*3+$AO1996+5,$AP1996+20)))&gt;=1,0,INDIRECT(ADDRESS(($AN1996-1)*3+$AO1996+5,$AP1996+20)))))</f>
        <v>0</v>
      </c>
      <c r="AT1996" s="468">
        <f ca="1">COUNTIF(INDIRECT("U"&amp;(ROW()+12*(($AN1996-1)*3+$AO1996)-ROW())/12+5):INDIRECT("AF"&amp;(ROW()+12*(($AN1996-1)*3+$AO1996)-ROW())/12+5),AS1996)</f>
        <v>0</v>
      </c>
      <c r="AU1996" s="468">
        <f ca="1">IF(AND(AQ1996+AS1996&gt;0,AR1996+AT1996&gt;0),COUNTIF(AU$6:AU1995,"&gt;0")+1,0)</f>
        <v>0</v>
      </c>
    </row>
    <row r="1997" spans="40:47" x14ac:dyDescent="0.15">
      <c r="AN1997" s="468">
        <v>56</v>
      </c>
      <c r="AO1997" s="468">
        <v>1</v>
      </c>
      <c r="AP1997" s="468">
        <v>12</v>
      </c>
      <c r="AQ1997" s="476">
        <f ca="1">IF($AP1997=1,IF(INDIRECT(ADDRESS(($AN1997-1)*3+$AO1997+5,$AP1997+7))="",0,INDIRECT(ADDRESS(($AN1997-1)*3+$AO1997+5,$AP1997+7))),IF(INDIRECT(ADDRESS(($AN1997-1)*3+$AO1997+5,$AP1997+7))="",0,IF(COUNTIF(INDIRECT(ADDRESS(($AN1997-1)*36+($AO1997-1)*12+6,COLUMN())):INDIRECT(ADDRESS(($AN1997-1)*36+($AO1997-1)*12+$AP1997+4,COLUMN())),INDIRECT(ADDRESS(($AN1997-1)*3+$AO1997+5,$AP1997+7)))&gt;=1,0,INDIRECT(ADDRESS(($AN1997-1)*3+$AO1997+5,$AP1997+7)))))</f>
        <v>0</v>
      </c>
      <c r="AR1997" s="468">
        <f ca="1">COUNTIF(INDIRECT("H"&amp;(ROW()+12*(($AN1997-1)*3+$AO1997)-ROW())/12+5):INDIRECT("S"&amp;(ROW()+12*(($AN1997-1)*3+$AO1997)-ROW())/12+5),AQ1997)</f>
        <v>0</v>
      </c>
      <c r="AS1997" s="476">
        <f ca="1">IF($AP1997=1,IF(INDIRECT(ADDRESS(($AN1997-1)*3+$AO1997+5,$AP1997+20))="",0,INDIRECT(ADDRESS(($AN1997-1)*3+$AO1997+5,$AP1997+20))),IF(INDIRECT(ADDRESS(($AN1997-1)*3+$AO1997+5,$AP1997+20))="",0,IF(COUNTIF(INDIRECT(ADDRESS(($AN1997-1)*36+($AO1997-1)*12+6,COLUMN())):INDIRECT(ADDRESS(($AN1997-1)*36+($AO1997-1)*12+$AP1997+4,COLUMN())),INDIRECT(ADDRESS(($AN1997-1)*3+$AO1997+5,$AP1997+20)))&gt;=1,0,INDIRECT(ADDRESS(($AN1997-1)*3+$AO1997+5,$AP1997+20)))))</f>
        <v>0</v>
      </c>
      <c r="AT1997" s="468">
        <f ca="1">COUNTIF(INDIRECT("U"&amp;(ROW()+12*(($AN1997-1)*3+$AO1997)-ROW())/12+5):INDIRECT("AF"&amp;(ROW()+12*(($AN1997-1)*3+$AO1997)-ROW())/12+5),AS1997)</f>
        <v>0</v>
      </c>
      <c r="AU1997" s="468">
        <f ca="1">IF(AND(AQ1997+AS1997&gt;0,AR1997+AT1997&gt;0),COUNTIF(AU$6:AU1996,"&gt;0")+1,0)</f>
        <v>0</v>
      </c>
    </row>
    <row r="1998" spans="40:47" x14ac:dyDescent="0.15">
      <c r="AN1998" s="468">
        <v>56</v>
      </c>
      <c r="AO1998" s="468">
        <v>2</v>
      </c>
      <c r="AP1998" s="468">
        <v>1</v>
      </c>
      <c r="AQ1998" s="476">
        <f ca="1">IF($AP1998=1,IF(INDIRECT(ADDRESS(($AN1998-1)*3+$AO1998+5,$AP1998+7))="",0,INDIRECT(ADDRESS(($AN1998-1)*3+$AO1998+5,$AP1998+7))),IF(INDIRECT(ADDRESS(($AN1998-1)*3+$AO1998+5,$AP1998+7))="",0,IF(COUNTIF(INDIRECT(ADDRESS(($AN1998-1)*36+($AO1998-1)*12+6,COLUMN())):INDIRECT(ADDRESS(($AN1998-1)*36+($AO1998-1)*12+$AP1998+4,COLUMN())),INDIRECT(ADDRESS(($AN1998-1)*3+$AO1998+5,$AP1998+7)))&gt;=1,0,INDIRECT(ADDRESS(($AN1998-1)*3+$AO1998+5,$AP1998+7)))))</f>
        <v>0</v>
      </c>
      <c r="AR1998" s="468">
        <f ca="1">COUNTIF(INDIRECT("H"&amp;(ROW()+12*(($AN1998-1)*3+$AO1998)-ROW())/12+5):INDIRECT("S"&amp;(ROW()+12*(($AN1998-1)*3+$AO1998)-ROW())/12+5),AQ1998)</f>
        <v>0</v>
      </c>
      <c r="AS1998" s="476">
        <f ca="1">IF($AP1998=1,IF(INDIRECT(ADDRESS(($AN1998-1)*3+$AO1998+5,$AP1998+20))="",0,INDIRECT(ADDRESS(($AN1998-1)*3+$AO1998+5,$AP1998+20))),IF(INDIRECT(ADDRESS(($AN1998-1)*3+$AO1998+5,$AP1998+20))="",0,IF(COUNTIF(INDIRECT(ADDRESS(($AN1998-1)*36+($AO1998-1)*12+6,COLUMN())):INDIRECT(ADDRESS(($AN1998-1)*36+($AO1998-1)*12+$AP1998+4,COLUMN())),INDIRECT(ADDRESS(($AN1998-1)*3+$AO1998+5,$AP1998+20)))&gt;=1,0,INDIRECT(ADDRESS(($AN1998-1)*3+$AO1998+5,$AP1998+20)))))</f>
        <v>0</v>
      </c>
      <c r="AT1998" s="468">
        <f ca="1">COUNTIF(INDIRECT("U"&amp;(ROW()+12*(($AN1998-1)*3+$AO1998)-ROW())/12+5):INDIRECT("AF"&amp;(ROW()+12*(($AN1998-1)*3+$AO1998)-ROW())/12+5),AS1998)</f>
        <v>0</v>
      </c>
      <c r="AU1998" s="468">
        <f ca="1">IF(AND(AQ1998+AS1998&gt;0,AR1998+AT1998&gt;0),COUNTIF(AU$6:AU1997,"&gt;0")+1,0)</f>
        <v>0</v>
      </c>
    </row>
    <row r="1999" spans="40:47" x14ac:dyDescent="0.15">
      <c r="AN1999" s="468">
        <v>56</v>
      </c>
      <c r="AO1999" s="468">
        <v>2</v>
      </c>
      <c r="AP1999" s="468">
        <v>2</v>
      </c>
      <c r="AQ1999" s="476">
        <f ca="1">IF($AP1999=1,IF(INDIRECT(ADDRESS(($AN1999-1)*3+$AO1999+5,$AP1999+7))="",0,INDIRECT(ADDRESS(($AN1999-1)*3+$AO1999+5,$AP1999+7))),IF(INDIRECT(ADDRESS(($AN1999-1)*3+$AO1999+5,$AP1999+7))="",0,IF(COUNTIF(INDIRECT(ADDRESS(($AN1999-1)*36+($AO1999-1)*12+6,COLUMN())):INDIRECT(ADDRESS(($AN1999-1)*36+($AO1999-1)*12+$AP1999+4,COLUMN())),INDIRECT(ADDRESS(($AN1999-1)*3+$AO1999+5,$AP1999+7)))&gt;=1,0,INDIRECT(ADDRESS(($AN1999-1)*3+$AO1999+5,$AP1999+7)))))</f>
        <v>0</v>
      </c>
      <c r="AR1999" s="468">
        <f ca="1">COUNTIF(INDIRECT("H"&amp;(ROW()+12*(($AN1999-1)*3+$AO1999)-ROW())/12+5):INDIRECT("S"&amp;(ROW()+12*(($AN1999-1)*3+$AO1999)-ROW())/12+5),AQ1999)</f>
        <v>0</v>
      </c>
      <c r="AS1999" s="476">
        <f ca="1">IF($AP1999=1,IF(INDIRECT(ADDRESS(($AN1999-1)*3+$AO1999+5,$AP1999+20))="",0,INDIRECT(ADDRESS(($AN1999-1)*3+$AO1999+5,$AP1999+20))),IF(INDIRECT(ADDRESS(($AN1999-1)*3+$AO1999+5,$AP1999+20))="",0,IF(COUNTIF(INDIRECT(ADDRESS(($AN1999-1)*36+($AO1999-1)*12+6,COLUMN())):INDIRECT(ADDRESS(($AN1999-1)*36+($AO1999-1)*12+$AP1999+4,COLUMN())),INDIRECT(ADDRESS(($AN1999-1)*3+$AO1999+5,$AP1999+20)))&gt;=1,0,INDIRECT(ADDRESS(($AN1999-1)*3+$AO1999+5,$AP1999+20)))))</f>
        <v>0</v>
      </c>
      <c r="AT1999" s="468">
        <f ca="1">COUNTIF(INDIRECT("U"&amp;(ROW()+12*(($AN1999-1)*3+$AO1999)-ROW())/12+5):INDIRECT("AF"&amp;(ROW()+12*(($AN1999-1)*3+$AO1999)-ROW())/12+5),AS1999)</f>
        <v>0</v>
      </c>
      <c r="AU1999" s="468">
        <f ca="1">IF(AND(AQ1999+AS1999&gt;0,AR1999+AT1999&gt;0),COUNTIF(AU$6:AU1998,"&gt;0")+1,0)</f>
        <v>0</v>
      </c>
    </row>
    <row r="2000" spans="40:47" x14ac:dyDescent="0.15">
      <c r="AN2000" s="468">
        <v>56</v>
      </c>
      <c r="AO2000" s="468">
        <v>2</v>
      </c>
      <c r="AP2000" s="468">
        <v>3</v>
      </c>
      <c r="AQ2000" s="476">
        <f ca="1">IF($AP2000=1,IF(INDIRECT(ADDRESS(($AN2000-1)*3+$AO2000+5,$AP2000+7))="",0,INDIRECT(ADDRESS(($AN2000-1)*3+$AO2000+5,$AP2000+7))),IF(INDIRECT(ADDRESS(($AN2000-1)*3+$AO2000+5,$AP2000+7))="",0,IF(COUNTIF(INDIRECT(ADDRESS(($AN2000-1)*36+($AO2000-1)*12+6,COLUMN())):INDIRECT(ADDRESS(($AN2000-1)*36+($AO2000-1)*12+$AP2000+4,COLUMN())),INDIRECT(ADDRESS(($AN2000-1)*3+$AO2000+5,$AP2000+7)))&gt;=1,0,INDIRECT(ADDRESS(($AN2000-1)*3+$AO2000+5,$AP2000+7)))))</f>
        <v>0</v>
      </c>
      <c r="AR2000" s="468">
        <f ca="1">COUNTIF(INDIRECT("H"&amp;(ROW()+12*(($AN2000-1)*3+$AO2000)-ROW())/12+5):INDIRECT("S"&amp;(ROW()+12*(($AN2000-1)*3+$AO2000)-ROW())/12+5),AQ2000)</f>
        <v>0</v>
      </c>
      <c r="AS2000" s="476">
        <f ca="1">IF($AP2000=1,IF(INDIRECT(ADDRESS(($AN2000-1)*3+$AO2000+5,$AP2000+20))="",0,INDIRECT(ADDRESS(($AN2000-1)*3+$AO2000+5,$AP2000+20))),IF(INDIRECT(ADDRESS(($AN2000-1)*3+$AO2000+5,$AP2000+20))="",0,IF(COUNTIF(INDIRECT(ADDRESS(($AN2000-1)*36+($AO2000-1)*12+6,COLUMN())):INDIRECT(ADDRESS(($AN2000-1)*36+($AO2000-1)*12+$AP2000+4,COLUMN())),INDIRECT(ADDRESS(($AN2000-1)*3+$AO2000+5,$AP2000+20)))&gt;=1,0,INDIRECT(ADDRESS(($AN2000-1)*3+$AO2000+5,$AP2000+20)))))</f>
        <v>0</v>
      </c>
      <c r="AT2000" s="468">
        <f ca="1">COUNTIF(INDIRECT("U"&amp;(ROW()+12*(($AN2000-1)*3+$AO2000)-ROW())/12+5):INDIRECT("AF"&amp;(ROW()+12*(($AN2000-1)*3+$AO2000)-ROW())/12+5),AS2000)</f>
        <v>0</v>
      </c>
      <c r="AU2000" s="468">
        <f ca="1">IF(AND(AQ2000+AS2000&gt;0,AR2000+AT2000&gt;0),COUNTIF(AU$6:AU1999,"&gt;0")+1,0)</f>
        <v>0</v>
      </c>
    </row>
    <row r="2001" spans="40:47" x14ac:dyDescent="0.15">
      <c r="AN2001" s="468">
        <v>56</v>
      </c>
      <c r="AO2001" s="468">
        <v>2</v>
      </c>
      <c r="AP2001" s="468">
        <v>4</v>
      </c>
      <c r="AQ2001" s="476">
        <f ca="1">IF($AP2001=1,IF(INDIRECT(ADDRESS(($AN2001-1)*3+$AO2001+5,$AP2001+7))="",0,INDIRECT(ADDRESS(($AN2001-1)*3+$AO2001+5,$AP2001+7))),IF(INDIRECT(ADDRESS(($AN2001-1)*3+$AO2001+5,$AP2001+7))="",0,IF(COUNTIF(INDIRECT(ADDRESS(($AN2001-1)*36+($AO2001-1)*12+6,COLUMN())):INDIRECT(ADDRESS(($AN2001-1)*36+($AO2001-1)*12+$AP2001+4,COLUMN())),INDIRECT(ADDRESS(($AN2001-1)*3+$AO2001+5,$AP2001+7)))&gt;=1,0,INDIRECT(ADDRESS(($AN2001-1)*3+$AO2001+5,$AP2001+7)))))</f>
        <v>0</v>
      </c>
      <c r="AR2001" s="468">
        <f ca="1">COUNTIF(INDIRECT("H"&amp;(ROW()+12*(($AN2001-1)*3+$AO2001)-ROW())/12+5):INDIRECT("S"&amp;(ROW()+12*(($AN2001-1)*3+$AO2001)-ROW())/12+5),AQ2001)</f>
        <v>0</v>
      </c>
      <c r="AS2001" s="476">
        <f ca="1">IF($AP2001=1,IF(INDIRECT(ADDRESS(($AN2001-1)*3+$AO2001+5,$AP2001+20))="",0,INDIRECT(ADDRESS(($AN2001-1)*3+$AO2001+5,$AP2001+20))),IF(INDIRECT(ADDRESS(($AN2001-1)*3+$AO2001+5,$AP2001+20))="",0,IF(COUNTIF(INDIRECT(ADDRESS(($AN2001-1)*36+($AO2001-1)*12+6,COLUMN())):INDIRECT(ADDRESS(($AN2001-1)*36+($AO2001-1)*12+$AP2001+4,COLUMN())),INDIRECT(ADDRESS(($AN2001-1)*3+$AO2001+5,$AP2001+20)))&gt;=1,0,INDIRECT(ADDRESS(($AN2001-1)*3+$AO2001+5,$AP2001+20)))))</f>
        <v>0</v>
      </c>
      <c r="AT2001" s="468">
        <f ca="1">COUNTIF(INDIRECT("U"&amp;(ROW()+12*(($AN2001-1)*3+$AO2001)-ROW())/12+5):INDIRECT("AF"&amp;(ROW()+12*(($AN2001-1)*3+$AO2001)-ROW())/12+5),AS2001)</f>
        <v>0</v>
      </c>
      <c r="AU2001" s="468">
        <f ca="1">IF(AND(AQ2001+AS2001&gt;0,AR2001+AT2001&gt;0),COUNTIF(AU$6:AU2000,"&gt;0")+1,0)</f>
        <v>0</v>
      </c>
    </row>
    <row r="2002" spans="40:47" x14ac:dyDescent="0.15">
      <c r="AN2002" s="468">
        <v>56</v>
      </c>
      <c r="AO2002" s="468">
        <v>2</v>
      </c>
      <c r="AP2002" s="468">
        <v>5</v>
      </c>
      <c r="AQ2002" s="476">
        <f ca="1">IF($AP2002=1,IF(INDIRECT(ADDRESS(($AN2002-1)*3+$AO2002+5,$AP2002+7))="",0,INDIRECT(ADDRESS(($AN2002-1)*3+$AO2002+5,$AP2002+7))),IF(INDIRECT(ADDRESS(($AN2002-1)*3+$AO2002+5,$AP2002+7))="",0,IF(COUNTIF(INDIRECT(ADDRESS(($AN2002-1)*36+($AO2002-1)*12+6,COLUMN())):INDIRECT(ADDRESS(($AN2002-1)*36+($AO2002-1)*12+$AP2002+4,COLUMN())),INDIRECT(ADDRESS(($AN2002-1)*3+$AO2002+5,$AP2002+7)))&gt;=1,0,INDIRECT(ADDRESS(($AN2002-1)*3+$AO2002+5,$AP2002+7)))))</f>
        <v>0</v>
      </c>
      <c r="AR2002" s="468">
        <f ca="1">COUNTIF(INDIRECT("H"&amp;(ROW()+12*(($AN2002-1)*3+$AO2002)-ROW())/12+5):INDIRECT("S"&amp;(ROW()+12*(($AN2002-1)*3+$AO2002)-ROW())/12+5),AQ2002)</f>
        <v>0</v>
      </c>
      <c r="AS2002" s="476">
        <f ca="1">IF($AP2002=1,IF(INDIRECT(ADDRESS(($AN2002-1)*3+$AO2002+5,$AP2002+20))="",0,INDIRECT(ADDRESS(($AN2002-1)*3+$AO2002+5,$AP2002+20))),IF(INDIRECT(ADDRESS(($AN2002-1)*3+$AO2002+5,$AP2002+20))="",0,IF(COUNTIF(INDIRECT(ADDRESS(($AN2002-1)*36+($AO2002-1)*12+6,COLUMN())):INDIRECT(ADDRESS(($AN2002-1)*36+($AO2002-1)*12+$AP2002+4,COLUMN())),INDIRECT(ADDRESS(($AN2002-1)*3+$AO2002+5,$AP2002+20)))&gt;=1,0,INDIRECT(ADDRESS(($AN2002-1)*3+$AO2002+5,$AP2002+20)))))</f>
        <v>0</v>
      </c>
      <c r="AT2002" s="468">
        <f ca="1">COUNTIF(INDIRECT("U"&amp;(ROW()+12*(($AN2002-1)*3+$AO2002)-ROW())/12+5):INDIRECT("AF"&amp;(ROW()+12*(($AN2002-1)*3+$AO2002)-ROW())/12+5),AS2002)</f>
        <v>0</v>
      </c>
      <c r="AU2002" s="468">
        <f ca="1">IF(AND(AQ2002+AS2002&gt;0,AR2002+AT2002&gt;0),COUNTIF(AU$6:AU2001,"&gt;0")+1,0)</f>
        <v>0</v>
      </c>
    </row>
    <row r="2003" spans="40:47" x14ac:dyDescent="0.15">
      <c r="AN2003" s="468">
        <v>56</v>
      </c>
      <c r="AO2003" s="468">
        <v>2</v>
      </c>
      <c r="AP2003" s="468">
        <v>6</v>
      </c>
      <c r="AQ2003" s="476">
        <f ca="1">IF($AP2003=1,IF(INDIRECT(ADDRESS(($AN2003-1)*3+$AO2003+5,$AP2003+7))="",0,INDIRECT(ADDRESS(($AN2003-1)*3+$AO2003+5,$AP2003+7))),IF(INDIRECT(ADDRESS(($AN2003-1)*3+$AO2003+5,$AP2003+7))="",0,IF(COUNTIF(INDIRECT(ADDRESS(($AN2003-1)*36+($AO2003-1)*12+6,COLUMN())):INDIRECT(ADDRESS(($AN2003-1)*36+($AO2003-1)*12+$AP2003+4,COLUMN())),INDIRECT(ADDRESS(($AN2003-1)*3+$AO2003+5,$AP2003+7)))&gt;=1,0,INDIRECT(ADDRESS(($AN2003-1)*3+$AO2003+5,$AP2003+7)))))</f>
        <v>0</v>
      </c>
      <c r="AR2003" s="468">
        <f ca="1">COUNTIF(INDIRECT("H"&amp;(ROW()+12*(($AN2003-1)*3+$AO2003)-ROW())/12+5):INDIRECT("S"&amp;(ROW()+12*(($AN2003-1)*3+$AO2003)-ROW())/12+5),AQ2003)</f>
        <v>0</v>
      </c>
      <c r="AS2003" s="476">
        <f ca="1">IF($AP2003=1,IF(INDIRECT(ADDRESS(($AN2003-1)*3+$AO2003+5,$AP2003+20))="",0,INDIRECT(ADDRESS(($AN2003-1)*3+$AO2003+5,$AP2003+20))),IF(INDIRECT(ADDRESS(($AN2003-1)*3+$AO2003+5,$AP2003+20))="",0,IF(COUNTIF(INDIRECT(ADDRESS(($AN2003-1)*36+($AO2003-1)*12+6,COLUMN())):INDIRECT(ADDRESS(($AN2003-1)*36+($AO2003-1)*12+$AP2003+4,COLUMN())),INDIRECT(ADDRESS(($AN2003-1)*3+$AO2003+5,$AP2003+20)))&gt;=1,0,INDIRECT(ADDRESS(($AN2003-1)*3+$AO2003+5,$AP2003+20)))))</f>
        <v>0</v>
      </c>
      <c r="AT2003" s="468">
        <f ca="1">COUNTIF(INDIRECT("U"&amp;(ROW()+12*(($AN2003-1)*3+$AO2003)-ROW())/12+5):INDIRECT("AF"&amp;(ROW()+12*(($AN2003-1)*3+$AO2003)-ROW())/12+5),AS2003)</f>
        <v>0</v>
      </c>
      <c r="AU2003" s="468">
        <f ca="1">IF(AND(AQ2003+AS2003&gt;0,AR2003+AT2003&gt;0),COUNTIF(AU$6:AU2002,"&gt;0")+1,0)</f>
        <v>0</v>
      </c>
    </row>
    <row r="2004" spans="40:47" x14ac:dyDescent="0.15">
      <c r="AN2004" s="468">
        <v>56</v>
      </c>
      <c r="AO2004" s="468">
        <v>2</v>
      </c>
      <c r="AP2004" s="468">
        <v>7</v>
      </c>
      <c r="AQ2004" s="476">
        <f ca="1">IF($AP2004=1,IF(INDIRECT(ADDRESS(($AN2004-1)*3+$AO2004+5,$AP2004+7))="",0,INDIRECT(ADDRESS(($AN2004-1)*3+$AO2004+5,$AP2004+7))),IF(INDIRECT(ADDRESS(($AN2004-1)*3+$AO2004+5,$AP2004+7))="",0,IF(COUNTIF(INDIRECT(ADDRESS(($AN2004-1)*36+($AO2004-1)*12+6,COLUMN())):INDIRECT(ADDRESS(($AN2004-1)*36+($AO2004-1)*12+$AP2004+4,COLUMN())),INDIRECT(ADDRESS(($AN2004-1)*3+$AO2004+5,$AP2004+7)))&gt;=1,0,INDIRECT(ADDRESS(($AN2004-1)*3+$AO2004+5,$AP2004+7)))))</f>
        <v>0</v>
      </c>
      <c r="AR2004" s="468">
        <f ca="1">COUNTIF(INDIRECT("H"&amp;(ROW()+12*(($AN2004-1)*3+$AO2004)-ROW())/12+5):INDIRECT("S"&amp;(ROW()+12*(($AN2004-1)*3+$AO2004)-ROW())/12+5),AQ2004)</f>
        <v>0</v>
      </c>
      <c r="AS2004" s="476">
        <f ca="1">IF($AP2004=1,IF(INDIRECT(ADDRESS(($AN2004-1)*3+$AO2004+5,$AP2004+20))="",0,INDIRECT(ADDRESS(($AN2004-1)*3+$AO2004+5,$AP2004+20))),IF(INDIRECT(ADDRESS(($AN2004-1)*3+$AO2004+5,$AP2004+20))="",0,IF(COUNTIF(INDIRECT(ADDRESS(($AN2004-1)*36+($AO2004-1)*12+6,COLUMN())):INDIRECT(ADDRESS(($AN2004-1)*36+($AO2004-1)*12+$AP2004+4,COLUMN())),INDIRECT(ADDRESS(($AN2004-1)*3+$AO2004+5,$AP2004+20)))&gt;=1,0,INDIRECT(ADDRESS(($AN2004-1)*3+$AO2004+5,$AP2004+20)))))</f>
        <v>0</v>
      </c>
      <c r="AT2004" s="468">
        <f ca="1">COUNTIF(INDIRECT("U"&amp;(ROW()+12*(($AN2004-1)*3+$AO2004)-ROW())/12+5):INDIRECT("AF"&amp;(ROW()+12*(($AN2004-1)*3+$AO2004)-ROW())/12+5),AS2004)</f>
        <v>0</v>
      </c>
      <c r="AU2004" s="468">
        <f ca="1">IF(AND(AQ2004+AS2004&gt;0,AR2004+AT2004&gt;0),COUNTIF(AU$6:AU2003,"&gt;0")+1,0)</f>
        <v>0</v>
      </c>
    </row>
    <row r="2005" spans="40:47" x14ac:dyDescent="0.15">
      <c r="AN2005" s="468">
        <v>56</v>
      </c>
      <c r="AO2005" s="468">
        <v>2</v>
      </c>
      <c r="AP2005" s="468">
        <v>8</v>
      </c>
      <c r="AQ2005" s="476">
        <f ca="1">IF($AP2005=1,IF(INDIRECT(ADDRESS(($AN2005-1)*3+$AO2005+5,$AP2005+7))="",0,INDIRECT(ADDRESS(($AN2005-1)*3+$AO2005+5,$AP2005+7))),IF(INDIRECT(ADDRESS(($AN2005-1)*3+$AO2005+5,$AP2005+7))="",0,IF(COUNTIF(INDIRECT(ADDRESS(($AN2005-1)*36+($AO2005-1)*12+6,COLUMN())):INDIRECT(ADDRESS(($AN2005-1)*36+($AO2005-1)*12+$AP2005+4,COLUMN())),INDIRECT(ADDRESS(($AN2005-1)*3+$AO2005+5,$AP2005+7)))&gt;=1,0,INDIRECT(ADDRESS(($AN2005-1)*3+$AO2005+5,$AP2005+7)))))</f>
        <v>0</v>
      </c>
      <c r="AR2005" s="468">
        <f ca="1">COUNTIF(INDIRECT("H"&amp;(ROW()+12*(($AN2005-1)*3+$AO2005)-ROW())/12+5):INDIRECT("S"&amp;(ROW()+12*(($AN2005-1)*3+$AO2005)-ROW())/12+5),AQ2005)</f>
        <v>0</v>
      </c>
      <c r="AS2005" s="476">
        <f ca="1">IF($AP2005=1,IF(INDIRECT(ADDRESS(($AN2005-1)*3+$AO2005+5,$AP2005+20))="",0,INDIRECT(ADDRESS(($AN2005-1)*3+$AO2005+5,$AP2005+20))),IF(INDIRECT(ADDRESS(($AN2005-1)*3+$AO2005+5,$AP2005+20))="",0,IF(COUNTIF(INDIRECT(ADDRESS(($AN2005-1)*36+($AO2005-1)*12+6,COLUMN())):INDIRECT(ADDRESS(($AN2005-1)*36+($AO2005-1)*12+$AP2005+4,COLUMN())),INDIRECT(ADDRESS(($AN2005-1)*3+$AO2005+5,$AP2005+20)))&gt;=1,0,INDIRECT(ADDRESS(($AN2005-1)*3+$AO2005+5,$AP2005+20)))))</f>
        <v>0</v>
      </c>
      <c r="AT2005" s="468">
        <f ca="1">COUNTIF(INDIRECT("U"&amp;(ROW()+12*(($AN2005-1)*3+$AO2005)-ROW())/12+5):INDIRECT("AF"&amp;(ROW()+12*(($AN2005-1)*3+$AO2005)-ROW())/12+5),AS2005)</f>
        <v>0</v>
      </c>
      <c r="AU2005" s="468">
        <f ca="1">IF(AND(AQ2005+AS2005&gt;0,AR2005+AT2005&gt;0),COUNTIF(AU$6:AU2004,"&gt;0")+1,0)</f>
        <v>0</v>
      </c>
    </row>
    <row r="2006" spans="40:47" x14ac:dyDescent="0.15">
      <c r="AN2006" s="468">
        <v>56</v>
      </c>
      <c r="AO2006" s="468">
        <v>2</v>
      </c>
      <c r="AP2006" s="468">
        <v>9</v>
      </c>
      <c r="AQ2006" s="476">
        <f ca="1">IF($AP2006=1,IF(INDIRECT(ADDRESS(($AN2006-1)*3+$AO2006+5,$AP2006+7))="",0,INDIRECT(ADDRESS(($AN2006-1)*3+$AO2006+5,$AP2006+7))),IF(INDIRECT(ADDRESS(($AN2006-1)*3+$AO2006+5,$AP2006+7))="",0,IF(COUNTIF(INDIRECT(ADDRESS(($AN2006-1)*36+($AO2006-1)*12+6,COLUMN())):INDIRECT(ADDRESS(($AN2006-1)*36+($AO2006-1)*12+$AP2006+4,COLUMN())),INDIRECT(ADDRESS(($AN2006-1)*3+$AO2006+5,$AP2006+7)))&gt;=1,0,INDIRECT(ADDRESS(($AN2006-1)*3+$AO2006+5,$AP2006+7)))))</f>
        <v>0</v>
      </c>
      <c r="AR2006" s="468">
        <f ca="1">COUNTIF(INDIRECT("H"&amp;(ROW()+12*(($AN2006-1)*3+$AO2006)-ROW())/12+5):INDIRECT("S"&amp;(ROW()+12*(($AN2006-1)*3+$AO2006)-ROW())/12+5),AQ2006)</f>
        <v>0</v>
      </c>
      <c r="AS2006" s="476">
        <f ca="1">IF($AP2006=1,IF(INDIRECT(ADDRESS(($AN2006-1)*3+$AO2006+5,$AP2006+20))="",0,INDIRECT(ADDRESS(($AN2006-1)*3+$AO2006+5,$AP2006+20))),IF(INDIRECT(ADDRESS(($AN2006-1)*3+$AO2006+5,$AP2006+20))="",0,IF(COUNTIF(INDIRECT(ADDRESS(($AN2006-1)*36+($AO2006-1)*12+6,COLUMN())):INDIRECT(ADDRESS(($AN2006-1)*36+($AO2006-1)*12+$AP2006+4,COLUMN())),INDIRECT(ADDRESS(($AN2006-1)*3+$AO2006+5,$AP2006+20)))&gt;=1,0,INDIRECT(ADDRESS(($AN2006-1)*3+$AO2006+5,$AP2006+20)))))</f>
        <v>0</v>
      </c>
      <c r="AT2006" s="468">
        <f ca="1">COUNTIF(INDIRECT("U"&amp;(ROW()+12*(($AN2006-1)*3+$AO2006)-ROW())/12+5):INDIRECT("AF"&amp;(ROW()+12*(($AN2006-1)*3+$AO2006)-ROW())/12+5),AS2006)</f>
        <v>0</v>
      </c>
      <c r="AU2006" s="468">
        <f ca="1">IF(AND(AQ2006+AS2006&gt;0,AR2006+AT2006&gt;0),COUNTIF(AU$6:AU2005,"&gt;0")+1,0)</f>
        <v>0</v>
      </c>
    </row>
    <row r="2007" spans="40:47" x14ac:dyDescent="0.15">
      <c r="AN2007" s="468">
        <v>56</v>
      </c>
      <c r="AO2007" s="468">
        <v>2</v>
      </c>
      <c r="AP2007" s="468">
        <v>10</v>
      </c>
      <c r="AQ2007" s="476">
        <f ca="1">IF($AP2007=1,IF(INDIRECT(ADDRESS(($AN2007-1)*3+$AO2007+5,$AP2007+7))="",0,INDIRECT(ADDRESS(($AN2007-1)*3+$AO2007+5,$AP2007+7))),IF(INDIRECT(ADDRESS(($AN2007-1)*3+$AO2007+5,$AP2007+7))="",0,IF(COUNTIF(INDIRECT(ADDRESS(($AN2007-1)*36+($AO2007-1)*12+6,COLUMN())):INDIRECT(ADDRESS(($AN2007-1)*36+($AO2007-1)*12+$AP2007+4,COLUMN())),INDIRECT(ADDRESS(($AN2007-1)*3+$AO2007+5,$AP2007+7)))&gt;=1,0,INDIRECT(ADDRESS(($AN2007-1)*3+$AO2007+5,$AP2007+7)))))</f>
        <v>0</v>
      </c>
      <c r="AR2007" s="468">
        <f ca="1">COUNTIF(INDIRECT("H"&amp;(ROW()+12*(($AN2007-1)*3+$AO2007)-ROW())/12+5):INDIRECT("S"&amp;(ROW()+12*(($AN2007-1)*3+$AO2007)-ROW())/12+5),AQ2007)</f>
        <v>0</v>
      </c>
      <c r="AS2007" s="476">
        <f ca="1">IF($AP2007=1,IF(INDIRECT(ADDRESS(($AN2007-1)*3+$AO2007+5,$AP2007+20))="",0,INDIRECT(ADDRESS(($AN2007-1)*3+$AO2007+5,$AP2007+20))),IF(INDIRECT(ADDRESS(($AN2007-1)*3+$AO2007+5,$AP2007+20))="",0,IF(COUNTIF(INDIRECT(ADDRESS(($AN2007-1)*36+($AO2007-1)*12+6,COLUMN())):INDIRECT(ADDRESS(($AN2007-1)*36+($AO2007-1)*12+$AP2007+4,COLUMN())),INDIRECT(ADDRESS(($AN2007-1)*3+$AO2007+5,$AP2007+20)))&gt;=1,0,INDIRECT(ADDRESS(($AN2007-1)*3+$AO2007+5,$AP2007+20)))))</f>
        <v>0</v>
      </c>
      <c r="AT2007" s="468">
        <f ca="1">COUNTIF(INDIRECT("U"&amp;(ROW()+12*(($AN2007-1)*3+$AO2007)-ROW())/12+5):INDIRECT("AF"&amp;(ROW()+12*(($AN2007-1)*3+$AO2007)-ROW())/12+5),AS2007)</f>
        <v>0</v>
      </c>
      <c r="AU2007" s="468">
        <f ca="1">IF(AND(AQ2007+AS2007&gt;0,AR2007+AT2007&gt;0),COUNTIF(AU$6:AU2006,"&gt;0")+1,0)</f>
        <v>0</v>
      </c>
    </row>
    <row r="2008" spans="40:47" x14ac:dyDescent="0.15">
      <c r="AN2008" s="468">
        <v>56</v>
      </c>
      <c r="AO2008" s="468">
        <v>2</v>
      </c>
      <c r="AP2008" s="468">
        <v>11</v>
      </c>
      <c r="AQ2008" s="476">
        <f ca="1">IF($AP2008=1,IF(INDIRECT(ADDRESS(($AN2008-1)*3+$AO2008+5,$AP2008+7))="",0,INDIRECT(ADDRESS(($AN2008-1)*3+$AO2008+5,$AP2008+7))),IF(INDIRECT(ADDRESS(($AN2008-1)*3+$AO2008+5,$AP2008+7))="",0,IF(COUNTIF(INDIRECT(ADDRESS(($AN2008-1)*36+($AO2008-1)*12+6,COLUMN())):INDIRECT(ADDRESS(($AN2008-1)*36+($AO2008-1)*12+$AP2008+4,COLUMN())),INDIRECT(ADDRESS(($AN2008-1)*3+$AO2008+5,$AP2008+7)))&gt;=1,0,INDIRECT(ADDRESS(($AN2008-1)*3+$AO2008+5,$AP2008+7)))))</f>
        <v>0</v>
      </c>
      <c r="AR2008" s="468">
        <f ca="1">COUNTIF(INDIRECT("H"&amp;(ROW()+12*(($AN2008-1)*3+$AO2008)-ROW())/12+5):INDIRECT("S"&amp;(ROW()+12*(($AN2008-1)*3+$AO2008)-ROW())/12+5),AQ2008)</f>
        <v>0</v>
      </c>
      <c r="AS2008" s="476">
        <f ca="1">IF($AP2008=1,IF(INDIRECT(ADDRESS(($AN2008-1)*3+$AO2008+5,$AP2008+20))="",0,INDIRECT(ADDRESS(($AN2008-1)*3+$AO2008+5,$AP2008+20))),IF(INDIRECT(ADDRESS(($AN2008-1)*3+$AO2008+5,$AP2008+20))="",0,IF(COUNTIF(INDIRECT(ADDRESS(($AN2008-1)*36+($AO2008-1)*12+6,COLUMN())):INDIRECT(ADDRESS(($AN2008-1)*36+($AO2008-1)*12+$AP2008+4,COLUMN())),INDIRECT(ADDRESS(($AN2008-1)*3+$AO2008+5,$AP2008+20)))&gt;=1,0,INDIRECT(ADDRESS(($AN2008-1)*3+$AO2008+5,$AP2008+20)))))</f>
        <v>0</v>
      </c>
      <c r="AT2008" s="468">
        <f ca="1">COUNTIF(INDIRECT("U"&amp;(ROW()+12*(($AN2008-1)*3+$AO2008)-ROW())/12+5):INDIRECT("AF"&amp;(ROW()+12*(($AN2008-1)*3+$AO2008)-ROW())/12+5),AS2008)</f>
        <v>0</v>
      </c>
      <c r="AU2008" s="468">
        <f ca="1">IF(AND(AQ2008+AS2008&gt;0,AR2008+AT2008&gt;0),COUNTIF(AU$6:AU2007,"&gt;0")+1,0)</f>
        <v>0</v>
      </c>
    </row>
    <row r="2009" spans="40:47" x14ac:dyDescent="0.15">
      <c r="AN2009" s="468">
        <v>56</v>
      </c>
      <c r="AO2009" s="468">
        <v>2</v>
      </c>
      <c r="AP2009" s="468">
        <v>12</v>
      </c>
      <c r="AQ2009" s="476">
        <f ca="1">IF($AP2009=1,IF(INDIRECT(ADDRESS(($AN2009-1)*3+$AO2009+5,$AP2009+7))="",0,INDIRECT(ADDRESS(($AN2009-1)*3+$AO2009+5,$AP2009+7))),IF(INDIRECT(ADDRESS(($AN2009-1)*3+$AO2009+5,$AP2009+7))="",0,IF(COUNTIF(INDIRECT(ADDRESS(($AN2009-1)*36+($AO2009-1)*12+6,COLUMN())):INDIRECT(ADDRESS(($AN2009-1)*36+($AO2009-1)*12+$AP2009+4,COLUMN())),INDIRECT(ADDRESS(($AN2009-1)*3+$AO2009+5,$AP2009+7)))&gt;=1,0,INDIRECT(ADDRESS(($AN2009-1)*3+$AO2009+5,$AP2009+7)))))</f>
        <v>0</v>
      </c>
      <c r="AR2009" s="468">
        <f ca="1">COUNTIF(INDIRECT("H"&amp;(ROW()+12*(($AN2009-1)*3+$AO2009)-ROW())/12+5):INDIRECT("S"&amp;(ROW()+12*(($AN2009-1)*3+$AO2009)-ROW())/12+5),AQ2009)</f>
        <v>0</v>
      </c>
      <c r="AS2009" s="476">
        <f ca="1">IF($AP2009=1,IF(INDIRECT(ADDRESS(($AN2009-1)*3+$AO2009+5,$AP2009+20))="",0,INDIRECT(ADDRESS(($AN2009-1)*3+$AO2009+5,$AP2009+20))),IF(INDIRECT(ADDRESS(($AN2009-1)*3+$AO2009+5,$AP2009+20))="",0,IF(COUNTIF(INDIRECT(ADDRESS(($AN2009-1)*36+($AO2009-1)*12+6,COLUMN())):INDIRECT(ADDRESS(($AN2009-1)*36+($AO2009-1)*12+$AP2009+4,COLUMN())),INDIRECT(ADDRESS(($AN2009-1)*3+$AO2009+5,$AP2009+20)))&gt;=1,0,INDIRECT(ADDRESS(($AN2009-1)*3+$AO2009+5,$AP2009+20)))))</f>
        <v>0</v>
      </c>
      <c r="AT2009" s="468">
        <f ca="1">COUNTIF(INDIRECT("U"&amp;(ROW()+12*(($AN2009-1)*3+$AO2009)-ROW())/12+5):INDIRECT("AF"&amp;(ROW()+12*(($AN2009-1)*3+$AO2009)-ROW())/12+5),AS2009)</f>
        <v>0</v>
      </c>
      <c r="AU2009" s="468">
        <f ca="1">IF(AND(AQ2009+AS2009&gt;0,AR2009+AT2009&gt;0),COUNTIF(AU$6:AU2008,"&gt;0")+1,0)</f>
        <v>0</v>
      </c>
    </row>
    <row r="2010" spans="40:47" x14ac:dyDescent="0.15">
      <c r="AN2010" s="468">
        <v>56</v>
      </c>
      <c r="AO2010" s="468">
        <v>3</v>
      </c>
      <c r="AP2010" s="468">
        <v>1</v>
      </c>
      <c r="AQ2010" s="476">
        <f ca="1">IF($AP2010=1,IF(INDIRECT(ADDRESS(($AN2010-1)*3+$AO2010+5,$AP2010+7))="",0,INDIRECT(ADDRESS(($AN2010-1)*3+$AO2010+5,$AP2010+7))),IF(INDIRECT(ADDRESS(($AN2010-1)*3+$AO2010+5,$AP2010+7))="",0,IF(COUNTIF(INDIRECT(ADDRESS(($AN2010-1)*36+($AO2010-1)*12+6,COLUMN())):INDIRECT(ADDRESS(($AN2010-1)*36+($AO2010-1)*12+$AP2010+4,COLUMN())),INDIRECT(ADDRESS(($AN2010-1)*3+$AO2010+5,$AP2010+7)))&gt;=1,0,INDIRECT(ADDRESS(($AN2010-1)*3+$AO2010+5,$AP2010+7)))))</f>
        <v>0</v>
      </c>
      <c r="AR2010" s="468">
        <f ca="1">COUNTIF(INDIRECT("H"&amp;(ROW()+12*(($AN2010-1)*3+$AO2010)-ROW())/12+5):INDIRECT("S"&amp;(ROW()+12*(($AN2010-1)*3+$AO2010)-ROW())/12+5),AQ2010)</f>
        <v>0</v>
      </c>
      <c r="AS2010" s="476">
        <f ca="1">IF($AP2010=1,IF(INDIRECT(ADDRESS(($AN2010-1)*3+$AO2010+5,$AP2010+20))="",0,INDIRECT(ADDRESS(($AN2010-1)*3+$AO2010+5,$AP2010+20))),IF(INDIRECT(ADDRESS(($AN2010-1)*3+$AO2010+5,$AP2010+20))="",0,IF(COUNTIF(INDIRECT(ADDRESS(($AN2010-1)*36+($AO2010-1)*12+6,COLUMN())):INDIRECT(ADDRESS(($AN2010-1)*36+($AO2010-1)*12+$AP2010+4,COLUMN())),INDIRECT(ADDRESS(($AN2010-1)*3+$AO2010+5,$AP2010+20)))&gt;=1,0,INDIRECT(ADDRESS(($AN2010-1)*3+$AO2010+5,$AP2010+20)))))</f>
        <v>0</v>
      </c>
      <c r="AT2010" s="468">
        <f ca="1">COUNTIF(INDIRECT("U"&amp;(ROW()+12*(($AN2010-1)*3+$AO2010)-ROW())/12+5):INDIRECT("AF"&amp;(ROW()+12*(($AN2010-1)*3+$AO2010)-ROW())/12+5),AS2010)</f>
        <v>0</v>
      </c>
      <c r="AU2010" s="468">
        <f ca="1">IF(AND(AQ2010+AS2010&gt;0,AR2010+AT2010&gt;0),COUNTIF(AU$6:AU2009,"&gt;0")+1,0)</f>
        <v>0</v>
      </c>
    </row>
    <row r="2011" spans="40:47" x14ac:dyDescent="0.15">
      <c r="AN2011" s="468">
        <v>56</v>
      </c>
      <c r="AO2011" s="468">
        <v>3</v>
      </c>
      <c r="AP2011" s="468">
        <v>2</v>
      </c>
      <c r="AQ2011" s="476">
        <f ca="1">IF($AP2011=1,IF(INDIRECT(ADDRESS(($AN2011-1)*3+$AO2011+5,$AP2011+7))="",0,INDIRECT(ADDRESS(($AN2011-1)*3+$AO2011+5,$AP2011+7))),IF(INDIRECT(ADDRESS(($AN2011-1)*3+$AO2011+5,$AP2011+7))="",0,IF(COUNTIF(INDIRECT(ADDRESS(($AN2011-1)*36+($AO2011-1)*12+6,COLUMN())):INDIRECT(ADDRESS(($AN2011-1)*36+($AO2011-1)*12+$AP2011+4,COLUMN())),INDIRECT(ADDRESS(($AN2011-1)*3+$AO2011+5,$AP2011+7)))&gt;=1,0,INDIRECT(ADDRESS(($AN2011-1)*3+$AO2011+5,$AP2011+7)))))</f>
        <v>0</v>
      </c>
      <c r="AR2011" s="468">
        <f ca="1">COUNTIF(INDIRECT("H"&amp;(ROW()+12*(($AN2011-1)*3+$AO2011)-ROW())/12+5):INDIRECT("S"&amp;(ROW()+12*(($AN2011-1)*3+$AO2011)-ROW())/12+5),AQ2011)</f>
        <v>0</v>
      </c>
      <c r="AS2011" s="476">
        <f ca="1">IF($AP2011=1,IF(INDIRECT(ADDRESS(($AN2011-1)*3+$AO2011+5,$AP2011+20))="",0,INDIRECT(ADDRESS(($AN2011-1)*3+$AO2011+5,$AP2011+20))),IF(INDIRECT(ADDRESS(($AN2011-1)*3+$AO2011+5,$AP2011+20))="",0,IF(COUNTIF(INDIRECT(ADDRESS(($AN2011-1)*36+($AO2011-1)*12+6,COLUMN())):INDIRECT(ADDRESS(($AN2011-1)*36+($AO2011-1)*12+$AP2011+4,COLUMN())),INDIRECT(ADDRESS(($AN2011-1)*3+$AO2011+5,$AP2011+20)))&gt;=1,0,INDIRECT(ADDRESS(($AN2011-1)*3+$AO2011+5,$AP2011+20)))))</f>
        <v>0</v>
      </c>
      <c r="AT2011" s="468">
        <f ca="1">COUNTIF(INDIRECT("U"&amp;(ROW()+12*(($AN2011-1)*3+$AO2011)-ROW())/12+5):INDIRECT("AF"&amp;(ROW()+12*(($AN2011-1)*3+$AO2011)-ROW())/12+5),AS2011)</f>
        <v>0</v>
      </c>
      <c r="AU2011" s="468">
        <f ca="1">IF(AND(AQ2011+AS2011&gt;0,AR2011+AT2011&gt;0),COUNTIF(AU$6:AU2010,"&gt;0")+1,0)</f>
        <v>0</v>
      </c>
    </row>
    <row r="2012" spans="40:47" x14ac:dyDescent="0.15">
      <c r="AN2012" s="468">
        <v>56</v>
      </c>
      <c r="AO2012" s="468">
        <v>3</v>
      </c>
      <c r="AP2012" s="468">
        <v>3</v>
      </c>
      <c r="AQ2012" s="476">
        <f ca="1">IF($AP2012=1,IF(INDIRECT(ADDRESS(($AN2012-1)*3+$AO2012+5,$AP2012+7))="",0,INDIRECT(ADDRESS(($AN2012-1)*3+$AO2012+5,$AP2012+7))),IF(INDIRECT(ADDRESS(($AN2012-1)*3+$AO2012+5,$AP2012+7))="",0,IF(COUNTIF(INDIRECT(ADDRESS(($AN2012-1)*36+($AO2012-1)*12+6,COLUMN())):INDIRECT(ADDRESS(($AN2012-1)*36+($AO2012-1)*12+$AP2012+4,COLUMN())),INDIRECT(ADDRESS(($AN2012-1)*3+$AO2012+5,$AP2012+7)))&gt;=1,0,INDIRECT(ADDRESS(($AN2012-1)*3+$AO2012+5,$AP2012+7)))))</f>
        <v>0</v>
      </c>
      <c r="AR2012" s="468">
        <f ca="1">COUNTIF(INDIRECT("H"&amp;(ROW()+12*(($AN2012-1)*3+$AO2012)-ROW())/12+5):INDIRECT("S"&amp;(ROW()+12*(($AN2012-1)*3+$AO2012)-ROW())/12+5),AQ2012)</f>
        <v>0</v>
      </c>
      <c r="AS2012" s="476">
        <f ca="1">IF($AP2012=1,IF(INDIRECT(ADDRESS(($AN2012-1)*3+$AO2012+5,$AP2012+20))="",0,INDIRECT(ADDRESS(($AN2012-1)*3+$AO2012+5,$AP2012+20))),IF(INDIRECT(ADDRESS(($AN2012-1)*3+$AO2012+5,$AP2012+20))="",0,IF(COUNTIF(INDIRECT(ADDRESS(($AN2012-1)*36+($AO2012-1)*12+6,COLUMN())):INDIRECT(ADDRESS(($AN2012-1)*36+($AO2012-1)*12+$AP2012+4,COLUMN())),INDIRECT(ADDRESS(($AN2012-1)*3+$AO2012+5,$AP2012+20)))&gt;=1,0,INDIRECT(ADDRESS(($AN2012-1)*3+$AO2012+5,$AP2012+20)))))</f>
        <v>0</v>
      </c>
      <c r="AT2012" s="468">
        <f ca="1">COUNTIF(INDIRECT("U"&amp;(ROW()+12*(($AN2012-1)*3+$AO2012)-ROW())/12+5):INDIRECT("AF"&amp;(ROW()+12*(($AN2012-1)*3+$AO2012)-ROW())/12+5),AS2012)</f>
        <v>0</v>
      </c>
      <c r="AU2012" s="468">
        <f ca="1">IF(AND(AQ2012+AS2012&gt;0,AR2012+AT2012&gt;0),COUNTIF(AU$6:AU2011,"&gt;0")+1,0)</f>
        <v>0</v>
      </c>
    </row>
    <row r="2013" spans="40:47" x14ac:dyDescent="0.15">
      <c r="AN2013" s="468">
        <v>56</v>
      </c>
      <c r="AO2013" s="468">
        <v>3</v>
      </c>
      <c r="AP2013" s="468">
        <v>4</v>
      </c>
      <c r="AQ2013" s="476">
        <f ca="1">IF($AP2013=1,IF(INDIRECT(ADDRESS(($AN2013-1)*3+$AO2013+5,$AP2013+7))="",0,INDIRECT(ADDRESS(($AN2013-1)*3+$AO2013+5,$AP2013+7))),IF(INDIRECT(ADDRESS(($AN2013-1)*3+$AO2013+5,$AP2013+7))="",0,IF(COUNTIF(INDIRECT(ADDRESS(($AN2013-1)*36+($AO2013-1)*12+6,COLUMN())):INDIRECT(ADDRESS(($AN2013-1)*36+($AO2013-1)*12+$AP2013+4,COLUMN())),INDIRECT(ADDRESS(($AN2013-1)*3+$AO2013+5,$AP2013+7)))&gt;=1,0,INDIRECT(ADDRESS(($AN2013-1)*3+$AO2013+5,$AP2013+7)))))</f>
        <v>0</v>
      </c>
      <c r="AR2013" s="468">
        <f ca="1">COUNTIF(INDIRECT("H"&amp;(ROW()+12*(($AN2013-1)*3+$AO2013)-ROW())/12+5):INDIRECT("S"&amp;(ROW()+12*(($AN2013-1)*3+$AO2013)-ROW())/12+5),AQ2013)</f>
        <v>0</v>
      </c>
      <c r="AS2013" s="476">
        <f ca="1">IF($AP2013=1,IF(INDIRECT(ADDRESS(($AN2013-1)*3+$AO2013+5,$AP2013+20))="",0,INDIRECT(ADDRESS(($AN2013-1)*3+$AO2013+5,$AP2013+20))),IF(INDIRECT(ADDRESS(($AN2013-1)*3+$AO2013+5,$AP2013+20))="",0,IF(COUNTIF(INDIRECT(ADDRESS(($AN2013-1)*36+($AO2013-1)*12+6,COLUMN())):INDIRECT(ADDRESS(($AN2013-1)*36+($AO2013-1)*12+$AP2013+4,COLUMN())),INDIRECT(ADDRESS(($AN2013-1)*3+$AO2013+5,$AP2013+20)))&gt;=1,0,INDIRECT(ADDRESS(($AN2013-1)*3+$AO2013+5,$AP2013+20)))))</f>
        <v>0</v>
      </c>
      <c r="AT2013" s="468">
        <f ca="1">COUNTIF(INDIRECT("U"&amp;(ROW()+12*(($AN2013-1)*3+$AO2013)-ROW())/12+5):INDIRECT("AF"&amp;(ROW()+12*(($AN2013-1)*3+$AO2013)-ROW())/12+5),AS2013)</f>
        <v>0</v>
      </c>
      <c r="AU2013" s="468">
        <f ca="1">IF(AND(AQ2013+AS2013&gt;0,AR2013+AT2013&gt;0),COUNTIF(AU$6:AU2012,"&gt;0")+1,0)</f>
        <v>0</v>
      </c>
    </row>
    <row r="2014" spans="40:47" x14ac:dyDescent="0.15">
      <c r="AN2014" s="468">
        <v>56</v>
      </c>
      <c r="AO2014" s="468">
        <v>3</v>
      </c>
      <c r="AP2014" s="468">
        <v>5</v>
      </c>
      <c r="AQ2014" s="476">
        <f ca="1">IF($AP2014=1,IF(INDIRECT(ADDRESS(($AN2014-1)*3+$AO2014+5,$AP2014+7))="",0,INDIRECT(ADDRESS(($AN2014-1)*3+$AO2014+5,$AP2014+7))),IF(INDIRECT(ADDRESS(($AN2014-1)*3+$AO2014+5,$AP2014+7))="",0,IF(COUNTIF(INDIRECT(ADDRESS(($AN2014-1)*36+($AO2014-1)*12+6,COLUMN())):INDIRECT(ADDRESS(($AN2014-1)*36+($AO2014-1)*12+$AP2014+4,COLUMN())),INDIRECT(ADDRESS(($AN2014-1)*3+$AO2014+5,$AP2014+7)))&gt;=1,0,INDIRECT(ADDRESS(($AN2014-1)*3+$AO2014+5,$AP2014+7)))))</f>
        <v>0</v>
      </c>
      <c r="AR2014" s="468">
        <f ca="1">COUNTIF(INDIRECT("H"&amp;(ROW()+12*(($AN2014-1)*3+$AO2014)-ROW())/12+5):INDIRECT("S"&amp;(ROW()+12*(($AN2014-1)*3+$AO2014)-ROW())/12+5),AQ2014)</f>
        <v>0</v>
      </c>
      <c r="AS2014" s="476">
        <f ca="1">IF($AP2014=1,IF(INDIRECT(ADDRESS(($AN2014-1)*3+$AO2014+5,$AP2014+20))="",0,INDIRECT(ADDRESS(($AN2014-1)*3+$AO2014+5,$AP2014+20))),IF(INDIRECT(ADDRESS(($AN2014-1)*3+$AO2014+5,$AP2014+20))="",0,IF(COUNTIF(INDIRECT(ADDRESS(($AN2014-1)*36+($AO2014-1)*12+6,COLUMN())):INDIRECT(ADDRESS(($AN2014-1)*36+($AO2014-1)*12+$AP2014+4,COLUMN())),INDIRECT(ADDRESS(($AN2014-1)*3+$AO2014+5,$AP2014+20)))&gt;=1,0,INDIRECT(ADDRESS(($AN2014-1)*3+$AO2014+5,$AP2014+20)))))</f>
        <v>0</v>
      </c>
      <c r="AT2014" s="468">
        <f ca="1">COUNTIF(INDIRECT("U"&amp;(ROW()+12*(($AN2014-1)*3+$AO2014)-ROW())/12+5):INDIRECT("AF"&amp;(ROW()+12*(($AN2014-1)*3+$AO2014)-ROW())/12+5),AS2014)</f>
        <v>0</v>
      </c>
      <c r="AU2014" s="468">
        <f ca="1">IF(AND(AQ2014+AS2014&gt;0,AR2014+AT2014&gt;0),COUNTIF(AU$6:AU2013,"&gt;0")+1,0)</f>
        <v>0</v>
      </c>
    </row>
    <row r="2015" spans="40:47" x14ac:dyDescent="0.15">
      <c r="AN2015" s="468">
        <v>56</v>
      </c>
      <c r="AO2015" s="468">
        <v>3</v>
      </c>
      <c r="AP2015" s="468">
        <v>6</v>
      </c>
      <c r="AQ2015" s="476">
        <f ca="1">IF($AP2015=1,IF(INDIRECT(ADDRESS(($AN2015-1)*3+$AO2015+5,$AP2015+7))="",0,INDIRECT(ADDRESS(($AN2015-1)*3+$AO2015+5,$AP2015+7))),IF(INDIRECT(ADDRESS(($AN2015-1)*3+$AO2015+5,$AP2015+7))="",0,IF(COUNTIF(INDIRECT(ADDRESS(($AN2015-1)*36+($AO2015-1)*12+6,COLUMN())):INDIRECT(ADDRESS(($AN2015-1)*36+($AO2015-1)*12+$AP2015+4,COLUMN())),INDIRECT(ADDRESS(($AN2015-1)*3+$AO2015+5,$AP2015+7)))&gt;=1,0,INDIRECT(ADDRESS(($AN2015-1)*3+$AO2015+5,$AP2015+7)))))</f>
        <v>0</v>
      </c>
      <c r="AR2015" s="468">
        <f ca="1">COUNTIF(INDIRECT("H"&amp;(ROW()+12*(($AN2015-1)*3+$AO2015)-ROW())/12+5):INDIRECT("S"&amp;(ROW()+12*(($AN2015-1)*3+$AO2015)-ROW())/12+5),AQ2015)</f>
        <v>0</v>
      </c>
      <c r="AS2015" s="476">
        <f ca="1">IF($AP2015=1,IF(INDIRECT(ADDRESS(($AN2015-1)*3+$AO2015+5,$AP2015+20))="",0,INDIRECT(ADDRESS(($AN2015-1)*3+$AO2015+5,$AP2015+20))),IF(INDIRECT(ADDRESS(($AN2015-1)*3+$AO2015+5,$AP2015+20))="",0,IF(COUNTIF(INDIRECT(ADDRESS(($AN2015-1)*36+($AO2015-1)*12+6,COLUMN())):INDIRECT(ADDRESS(($AN2015-1)*36+($AO2015-1)*12+$AP2015+4,COLUMN())),INDIRECT(ADDRESS(($AN2015-1)*3+$AO2015+5,$AP2015+20)))&gt;=1,0,INDIRECT(ADDRESS(($AN2015-1)*3+$AO2015+5,$AP2015+20)))))</f>
        <v>0</v>
      </c>
      <c r="AT2015" s="468">
        <f ca="1">COUNTIF(INDIRECT("U"&amp;(ROW()+12*(($AN2015-1)*3+$AO2015)-ROW())/12+5):INDIRECT("AF"&amp;(ROW()+12*(($AN2015-1)*3+$AO2015)-ROW())/12+5),AS2015)</f>
        <v>0</v>
      </c>
      <c r="AU2015" s="468">
        <f ca="1">IF(AND(AQ2015+AS2015&gt;0,AR2015+AT2015&gt;0),COUNTIF(AU$6:AU2014,"&gt;0")+1,0)</f>
        <v>0</v>
      </c>
    </row>
    <row r="2016" spans="40:47" x14ac:dyDescent="0.15">
      <c r="AN2016" s="468">
        <v>56</v>
      </c>
      <c r="AO2016" s="468">
        <v>3</v>
      </c>
      <c r="AP2016" s="468">
        <v>7</v>
      </c>
      <c r="AQ2016" s="476">
        <f ca="1">IF($AP2016=1,IF(INDIRECT(ADDRESS(($AN2016-1)*3+$AO2016+5,$AP2016+7))="",0,INDIRECT(ADDRESS(($AN2016-1)*3+$AO2016+5,$AP2016+7))),IF(INDIRECT(ADDRESS(($AN2016-1)*3+$AO2016+5,$AP2016+7))="",0,IF(COUNTIF(INDIRECT(ADDRESS(($AN2016-1)*36+($AO2016-1)*12+6,COLUMN())):INDIRECT(ADDRESS(($AN2016-1)*36+($AO2016-1)*12+$AP2016+4,COLUMN())),INDIRECT(ADDRESS(($AN2016-1)*3+$AO2016+5,$AP2016+7)))&gt;=1,0,INDIRECT(ADDRESS(($AN2016-1)*3+$AO2016+5,$AP2016+7)))))</f>
        <v>0</v>
      </c>
      <c r="AR2016" s="468">
        <f ca="1">COUNTIF(INDIRECT("H"&amp;(ROW()+12*(($AN2016-1)*3+$AO2016)-ROW())/12+5):INDIRECT("S"&amp;(ROW()+12*(($AN2016-1)*3+$AO2016)-ROW())/12+5),AQ2016)</f>
        <v>0</v>
      </c>
      <c r="AS2016" s="476">
        <f ca="1">IF($AP2016=1,IF(INDIRECT(ADDRESS(($AN2016-1)*3+$AO2016+5,$AP2016+20))="",0,INDIRECT(ADDRESS(($AN2016-1)*3+$AO2016+5,$AP2016+20))),IF(INDIRECT(ADDRESS(($AN2016-1)*3+$AO2016+5,$AP2016+20))="",0,IF(COUNTIF(INDIRECT(ADDRESS(($AN2016-1)*36+($AO2016-1)*12+6,COLUMN())):INDIRECT(ADDRESS(($AN2016-1)*36+($AO2016-1)*12+$AP2016+4,COLUMN())),INDIRECT(ADDRESS(($AN2016-1)*3+$AO2016+5,$AP2016+20)))&gt;=1,0,INDIRECT(ADDRESS(($AN2016-1)*3+$AO2016+5,$AP2016+20)))))</f>
        <v>0</v>
      </c>
      <c r="AT2016" s="468">
        <f ca="1">COUNTIF(INDIRECT("U"&amp;(ROW()+12*(($AN2016-1)*3+$AO2016)-ROW())/12+5):INDIRECT("AF"&amp;(ROW()+12*(($AN2016-1)*3+$AO2016)-ROW())/12+5),AS2016)</f>
        <v>0</v>
      </c>
      <c r="AU2016" s="468">
        <f ca="1">IF(AND(AQ2016+AS2016&gt;0,AR2016+AT2016&gt;0),COUNTIF(AU$6:AU2015,"&gt;0")+1,0)</f>
        <v>0</v>
      </c>
    </row>
    <row r="2017" spans="40:47" x14ac:dyDescent="0.15">
      <c r="AN2017" s="468">
        <v>56</v>
      </c>
      <c r="AO2017" s="468">
        <v>3</v>
      </c>
      <c r="AP2017" s="468">
        <v>8</v>
      </c>
      <c r="AQ2017" s="476">
        <f ca="1">IF($AP2017=1,IF(INDIRECT(ADDRESS(($AN2017-1)*3+$AO2017+5,$AP2017+7))="",0,INDIRECT(ADDRESS(($AN2017-1)*3+$AO2017+5,$AP2017+7))),IF(INDIRECT(ADDRESS(($AN2017-1)*3+$AO2017+5,$AP2017+7))="",0,IF(COUNTIF(INDIRECT(ADDRESS(($AN2017-1)*36+($AO2017-1)*12+6,COLUMN())):INDIRECT(ADDRESS(($AN2017-1)*36+($AO2017-1)*12+$AP2017+4,COLUMN())),INDIRECT(ADDRESS(($AN2017-1)*3+$AO2017+5,$AP2017+7)))&gt;=1,0,INDIRECT(ADDRESS(($AN2017-1)*3+$AO2017+5,$AP2017+7)))))</f>
        <v>0</v>
      </c>
      <c r="AR2017" s="468">
        <f ca="1">COUNTIF(INDIRECT("H"&amp;(ROW()+12*(($AN2017-1)*3+$AO2017)-ROW())/12+5):INDIRECT("S"&amp;(ROW()+12*(($AN2017-1)*3+$AO2017)-ROW())/12+5),AQ2017)</f>
        <v>0</v>
      </c>
      <c r="AS2017" s="476">
        <f ca="1">IF($AP2017=1,IF(INDIRECT(ADDRESS(($AN2017-1)*3+$AO2017+5,$AP2017+20))="",0,INDIRECT(ADDRESS(($AN2017-1)*3+$AO2017+5,$AP2017+20))),IF(INDIRECT(ADDRESS(($AN2017-1)*3+$AO2017+5,$AP2017+20))="",0,IF(COUNTIF(INDIRECT(ADDRESS(($AN2017-1)*36+($AO2017-1)*12+6,COLUMN())):INDIRECT(ADDRESS(($AN2017-1)*36+($AO2017-1)*12+$AP2017+4,COLUMN())),INDIRECT(ADDRESS(($AN2017-1)*3+$AO2017+5,$AP2017+20)))&gt;=1,0,INDIRECT(ADDRESS(($AN2017-1)*3+$AO2017+5,$AP2017+20)))))</f>
        <v>0</v>
      </c>
      <c r="AT2017" s="468">
        <f ca="1">COUNTIF(INDIRECT("U"&amp;(ROW()+12*(($AN2017-1)*3+$AO2017)-ROW())/12+5):INDIRECT("AF"&amp;(ROW()+12*(($AN2017-1)*3+$AO2017)-ROW())/12+5),AS2017)</f>
        <v>0</v>
      </c>
      <c r="AU2017" s="468">
        <f ca="1">IF(AND(AQ2017+AS2017&gt;0,AR2017+AT2017&gt;0),COUNTIF(AU$6:AU2016,"&gt;0")+1,0)</f>
        <v>0</v>
      </c>
    </row>
    <row r="2018" spans="40:47" x14ac:dyDescent="0.15">
      <c r="AN2018" s="468">
        <v>56</v>
      </c>
      <c r="AO2018" s="468">
        <v>3</v>
      </c>
      <c r="AP2018" s="468">
        <v>9</v>
      </c>
      <c r="AQ2018" s="476">
        <f ca="1">IF($AP2018=1,IF(INDIRECT(ADDRESS(($AN2018-1)*3+$AO2018+5,$AP2018+7))="",0,INDIRECT(ADDRESS(($AN2018-1)*3+$AO2018+5,$AP2018+7))),IF(INDIRECT(ADDRESS(($AN2018-1)*3+$AO2018+5,$AP2018+7))="",0,IF(COUNTIF(INDIRECT(ADDRESS(($AN2018-1)*36+($AO2018-1)*12+6,COLUMN())):INDIRECT(ADDRESS(($AN2018-1)*36+($AO2018-1)*12+$AP2018+4,COLUMN())),INDIRECT(ADDRESS(($AN2018-1)*3+$AO2018+5,$AP2018+7)))&gt;=1,0,INDIRECT(ADDRESS(($AN2018-1)*3+$AO2018+5,$AP2018+7)))))</f>
        <v>0</v>
      </c>
      <c r="AR2018" s="468">
        <f ca="1">COUNTIF(INDIRECT("H"&amp;(ROW()+12*(($AN2018-1)*3+$AO2018)-ROW())/12+5):INDIRECT("S"&amp;(ROW()+12*(($AN2018-1)*3+$AO2018)-ROW())/12+5),AQ2018)</f>
        <v>0</v>
      </c>
      <c r="AS2018" s="476">
        <f ca="1">IF($AP2018=1,IF(INDIRECT(ADDRESS(($AN2018-1)*3+$AO2018+5,$AP2018+20))="",0,INDIRECT(ADDRESS(($AN2018-1)*3+$AO2018+5,$AP2018+20))),IF(INDIRECT(ADDRESS(($AN2018-1)*3+$AO2018+5,$AP2018+20))="",0,IF(COUNTIF(INDIRECT(ADDRESS(($AN2018-1)*36+($AO2018-1)*12+6,COLUMN())):INDIRECT(ADDRESS(($AN2018-1)*36+($AO2018-1)*12+$AP2018+4,COLUMN())),INDIRECT(ADDRESS(($AN2018-1)*3+$AO2018+5,$AP2018+20)))&gt;=1,0,INDIRECT(ADDRESS(($AN2018-1)*3+$AO2018+5,$AP2018+20)))))</f>
        <v>0</v>
      </c>
      <c r="AT2018" s="468">
        <f ca="1">COUNTIF(INDIRECT("U"&amp;(ROW()+12*(($AN2018-1)*3+$AO2018)-ROW())/12+5):INDIRECT("AF"&amp;(ROW()+12*(($AN2018-1)*3+$AO2018)-ROW())/12+5),AS2018)</f>
        <v>0</v>
      </c>
      <c r="AU2018" s="468">
        <f ca="1">IF(AND(AQ2018+AS2018&gt;0,AR2018+AT2018&gt;0),COUNTIF(AU$6:AU2017,"&gt;0")+1,0)</f>
        <v>0</v>
      </c>
    </row>
    <row r="2019" spans="40:47" x14ac:dyDescent="0.15">
      <c r="AN2019" s="468">
        <v>56</v>
      </c>
      <c r="AO2019" s="468">
        <v>3</v>
      </c>
      <c r="AP2019" s="468">
        <v>10</v>
      </c>
      <c r="AQ2019" s="476">
        <f ca="1">IF($AP2019=1,IF(INDIRECT(ADDRESS(($AN2019-1)*3+$AO2019+5,$AP2019+7))="",0,INDIRECT(ADDRESS(($AN2019-1)*3+$AO2019+5,$AP2019+7))),IF(INDIRECT(ADDRESS(($AN2019-1)*3+$AO2019+5,$AP2019+7))="",0,IF(COUNTIF(INDIRECT(ADDRESS(($AN2019-1)*36+($AO2019-1)*12+6,COLUMN())):INDIRECT(ADDRESS(($AN2019-1)*36+($AO2019-1)*12+$AP2019+4,COLUMN())),INDIRECT(ADDRESS(($AN2019-1)*3+$AO2019+5,$AP2019+7)))&gt;=1,0,INDIRECT(ADDRESS(($AN2019-1)*3+$AO2019+5,$AP2019+7)))))</f>
        <v>0</v>
      </c>
      <c r="AR2019" s="468">
        <f ca="1">COUNTIF(INDIRECT("H"&amp;(ROW()+12*(($AN2019-1)*3+$AO2019)-ROW())/12+5):INDIRECT("S"&amp;(ROW()+12*(($AN2019-1)*3+$AO2019)-ROW())/12+5),AQ2019)</f>
        <v>0</v>
      </c>
      <c r="AS2019" s="476">
        <f ca="1">IF($AP2019=1,IF(INDIRECT(ADDRESS(($AN2019-1)*3+$AO2019+5,$AP2019+20))="",0,INDIRECT(ADDRESS(($AN2019-1)*3+$AO2019+5,$AP2019+20))),IF(INDIRECT(ADDRESS(($AN2019-1)*3+$AO2019+5,$AP2019+20))="",0,IF(COUNTIF(INDIRECT(ADDRESS(($AN2019-1)*36+($AO2019-1)*12+6,COLUMN())):INDIRECT(ADDRESS(($AN2019-1)*36+($AO2019-1)*12+$AP2019+4,COLUMN())),INDIRECT(ADDRESS(($AN2019-1)*3+$AO2019+5,$AP2019+20)))&gt;=1,0,INDIRECT(ADDRESS(($AN2019-1)*3+$AO2019+5,$AP2019+20)))))</f>
        <v>0</v>
      </c>
      <c r="AT2019" s="468">
        <f ca="1">COUNTIF(INDIRECT("U"&amp;(ROW()+12*(($AN2019-1)*3+$AO2019)-ROW())/12+5):INDIRECT("AF"&amp;(ROW()+12*(($AN2019-1)*3+$AO2019)-ROW())/12+5),AS2019)</f>
        <v>0</v>
      </c>
      <c r="AU2019" s="468">
        <f ca="1">IF(AND(AQ2019+AS2019&gt;0,AR2019+AT2019&gt;0),COUNTIF(AU$6:AU2018,"&gt;0")+1,0)</f>
        <v>0</v>
      </c>
    </row>
    <row r="2020" spans="40:47" x14ac:dyDescent="0.15">
      <c r="AN2020" s="468">
        <v>56</v>
      </c>
      <c r="AO2020" s="468">
        <v>3</v>
      </c>
      <c r="AP2020" s="468">
        <v>11</v>
      </c>
      <c r="AQ2020" s="476">
        <f ca="1">IF($AP2020=1,IF(INDIRECT(ADDRESS(($AN2020-1)*3+$AO2020+5,$AP2020+7))="",0,INDIRECT(ADDRESS(($AN2020-1)*3+$AO2020+5,$AP2020+7))),IF(INDIRECT(ADDRESS(($AN2020-1)*3+$AO2020+5,$AP2020+7))="",0,IF(COUNTIF(INDIRECT(ADDRESS(($AN2020-1)*36+($AO2020-1)*12+6,COLUMN())):INDIRECT(ADDRESS(($AN2020-1)*36+($AO2020-1)*12+$AP2020+4,COLUMN())),INDIRECT(ADDRESS(($AN2020-1)*3+$AO2020+5,$AP2020+7)))&gt;=1,0,INDIRECT(ADDRESS(($AN2020-1)*3+$AO2020+5,$AP2020+7)))))</f>
        <v>0</v>
      </c>
      <c r="AR2020" s="468">
        <f ca="1">COUNTIF(INDIRECT("H"&amp;(ROW()+12*(($AN2020-1)*3+$AO2020)-ROW())/12+5):INDIRECT("S"&amp;(ROW()+12*(($AN2020-1)*3+$AO2020)-ROW())/12+5),AQ2020)</f>
        <v>0</v>
      </c>
      <c r="AS2020" s="476">
        <f ca="1">IF($AP2020=1,IF(INDIRECT(ADDRESS(($AN2020-1)*3+$AO2020+5,$AP2020+20))="",0,INDIRECT(ADDRESS(($AN2020-1)*3+$AO2020+5,$AP2020+20))),IF(INDIRECT(ADDRESS(($AN2020-1)*3+$AO2020+5,$AP2020+20))="",0,IF(COUNTIF(INDIRECT(ADDRESS(($AN2020-1)*36+($AO2020-1)*12+6,COLUMN())):INDIRECT(ADDRESS(($AN2020-1)*36+($AO2020-1)*12+$AP2020+4,COLUMN())),INDIRECT(ADDRESS(($AN2020-1)*3+$AO2020+5,$AP2020+20)))&gt;=1,0,INDIRECT(ADDRESS(($AN2020-1)*3+$AO2020+5,$AP2020+20)))))</f>
        <v>0</v>
      </c>
      <c r="AT2020" s="468">
        <f ca="1">COUNTIF(INDIRECT("U"&amp;(ROW()+12*(($AN2020-1)*3+$AO2020)-ROW())/12+5):INDIRECT("AF"&amp;(ROW()+12*(($AN2020-1)*3+$AO2020)-ROW())/12+5),AS2020)</f>
        <v>0</v>
      </c>
      <c r="AU2020" s="468">
        <f ca="1">IF(AND(AQ2020+AS2020&gt;0,AR2020+AT2020&gt;0),COUNTIF(AU$6:AU2019,"&gt;0")+1,0)</f>
        <v>0</v>
      </c>
    </row>
    <row r="2021" spans="40:47" x14ac:dyDescent="0.15">
      <c r="AN2021" s="468">
        <v>56</v>
      </c>
      <c r="AO2021" s="468">
        <v>3</v>
      </c>
      <c r="AP2021" s="468">
        <v>12</v>
      </c>
      <c r="AQ2021" s="476">
        <f ca="1">IF($AP2021=1,IF(INDIRECT(ADDRESS(($AN2021-1)*3+$AO2021+5,$AP2021+7))="",0,INDIRECT(ADDRESS(($AN2021-1)*3+$AO2021+5,$AP2021+7))),IF(INDIRECT(ADDRESS(($AN2021-1)*3+$AO2021+5,$AP2021+7))="",0,IF(COUNTIF(INDIRECT(ADDRESS(($AN2021-1)*36+($AO2021-1)*12+6,COLUMN())):INDIRECT(ADDRESS(($AN2021-1)*36+($AO2021-1)*12+$AP2021+4,COLUMN())),INDIRECT(ADDRESS(($AN2021-1)*3+$AO2021+5,$AP2021+7)))&gt;=1,0,INDIRECT(ADDRESS(($AN2021-1)*3+$AO2021+5,$AP2021+7)))))</f>
        <v>0</v>
      </c>
      <c r="AR2021" s="468">
        <f ca="1">COUNTIF(INDIRECT("H"&amp;(ROW()+12*(($AN2021-1)*3+$AO2021)-ROW())/12+5):INDIRECT("S"&amp;(ROW()+12*(($AN2021-1)*3+$AO2021)-ROW())/12+5),AQ2021)</f>
        <v>0</v>
      </c>
      <c r="AS2021" s="476">
        <f ca="1">IF($AP2021=1,IF(INDIRECT(ADDRESS(($AN2021-1)*3+$AO2021+5,$AP2021+20))="",0,INDIRECT(ADDRESS(($AN2021-1)*3+$AO2021+5,$AP2021+20))),IF(INDIRECT(ADDRESS(($AN2021-1)*3+$AO2021+5,$AP2021+20))="",0,IF(COUNTIF(INDIRECT(ADDRESS(($AN2021-1)*36+($AO2021-1)*12+6,COLUMN())):INDIRECT(ADDRESS(($AN2021-1)*36+($AO2021-1)*12+$AP2021+4,COLUMN())),INDIRECT(ADDRESS(($AN2021-1)*3+$AO2021+5,$AP2021+20)))&gt;=1,0,INDIRECT(ADDRESS(($AN2021-1)*3+$AO2021+5,$AP2021+20)))))</f>
        <v>0</v>
      </c>
      <c r="AT2021" s="468">
        <f ca="1">COUNTIF(INDIRECT("U"&amp;(ROW()+12*(($AN2021-1)*3+$AO2021)-ROW())/12+5):INDIRECT("AF"&amp;(ROW()+12*(($AN2021-1)*3+$AO2021)-ROW())/12+5),AS2021)</f>
        <v>0</v>
      </c>
      <c r="AU2021" s="468">
        <f ca="1">IF(AND(AQ2021+AS2021&gt;0,AR2021+AT2021&gt;0),COUNTIF(AU$6:AU2020,"&gt;0")+1,0)</f>
        <v>0</v>
      </c>
    </row>
    <row r="2022" spans="40:47" x14ac:dyDescent="0.15">
      <c r="AN2022" s="468">
        <v>57</v>
      </c>
      <c r="AO2022" s="468">
        <v>1</v>
      </c>
      <c r="AP2022" s="468">
        <v>1</v>
      </c>
      <c r="AQ2022" s="476">
        <f ca="1">IF($AP2022=1,IF(INDIRECT(ADDRESS(($AN2022-1)*3+$AO2022+5,$AP2022+7))="",0,INDIRECT(ADDRESS(($AN2022-1)*3+$AO2022+5,$AP2022+7))),IF(INDIRECT(ADDRESS(($AN2022-1)*3+$AO2022+5,$AP2022+7))="",0,IF(COUNTIF(INDIRECT(ADDRESS(($AN2022-1)*36+($AO2022-1)*12+6,COLUMN())):INDIRECT(ADDRESS(($AN2022-1)*36+($AO2022-1)*12+$AP2022+4,COLUMN())),INDIRECT(ADDRESS(($AN2022-1)*3+$AO2022+5,$AP2022+7)))&gt;=1,0,INDIRECT(ADDRESS(($AN2022-1)*3+$AO2022+5,$AP2022+7)))))</f>
        <v>0</v>
      </c>
      <c r="AR2022" s="468">
        <f ca="1">COUNTIF(INDIRECT("H"&amp;(ROW()+12*(($AN2022-1)*3+$AO2022)-ROW())/12+5):INDIRECT("S"&amp;(ROW()+12*(($AN2022-1)*3+$AO2022)-ROW())/12+5),AQ2022)</f>
        <v>0</v>
      </c>
      <c r="AS2022" s="476">
        <f ca="1">IF($AP2022=1,IF(INDIRECT(ADDRESS(($AN2022-1)*3+$AO2022+5,$AP2022+20))="",0,INDIRECT(ADDRESS(($AN2022-1)*3+$AO2022+5,$AP2022+20))),IF(INDIRECT(ADDRESS(($AN2022-1)*3+$AO2022+5,$AP2022+20))="",0,IF(COUNTIF(INDIRECT(ADDRESS(($AN2022-1)*36+($AO2022-1)*12+6,COLUMN())):INDIRECT(ADDRESS(($AN2022-1)*36+($AO2022-1)*12+$AP2022+4,COLUMN())),INDIRECT(ADDRESS(($AN2022-1)*3+$AO2022+5,$AP2022+20)))&gt;=1,0,INDIRECT(ADDRESS(($AN2022-1)*3+$AO2022+5,$AP2022+20)))))</f>
        <v>0</v>
      </c>
      <c r="AT2022" s="468">
        <f ca="1">COUNTIF(INDIRECT("U"&amp;(ROW()+12*(($AN2022-1)*3+$AO2022)-ROW())/12+5):INDIRECT("AF"&amp;(ROW()+12*(($AN2022-1)*3+$AO2022)-ROW())/12+5),AS2022)</f>
        <v>0</v>
      </c>
      <c r="AU2022" s="468">
        <f ca="1">IF(AND(AQ2022+AS2022&gt;0,AR2022+AT2022&gt;0),COUNTIF(AU$6:AU2021,"&gt;0")+1,0)</f>
        <v>0</v>
      </c>
    </row>
    <row r="2023" spans="40:47" x14ac:dyDescent="0.15">
      <c r="AN2023" s="468">
        <v>57</v>
      </c>
      <c r="AO2023" s="468">
        <v>1</v>
      </c>
      <c r="AP2023" s="468">
        <v>2</v>
      </c>
      <c r="AQ2023" s="476">
        <f ca="1">IF($AP2023=1,IF(INDIRECT(ADDRESS(($AN2023-1)*3+$AO2023+5,$AP2023+7))="",0,INDIRECT(ADDRESS(($AN2023-1)*3+$AO2023+5,$AP2023+7))),IF(INDIRECT(ADDRESS(($AN2023-1)*3+$AO2023+5,$AP2023+7))="",0,IF(COUNTIF(INDIRECT(ADDRESS(($AN2023-1)*36+($AO2023-1)*12+6,COLUMN())):INDIRECT(ADDRESS(($AN2023-1)*36+($AO2023-1)*12+$AP2023+4,COLUMN())),INDIRECT(ADDRESS(($AN2023-1)*3+$AO2023+5,$AP2023+7)))&gt;=1,0,INDIRECT(ADDRESS(($AN2023-1)*3+$AO2023+5,$AP2023+7)))))</f>
        <v>0</v>
      </c>
      <c r="AR2023" s="468">
        <f ca="1">COUNTIF(INDIRECT("H"&amp;(ROW()+12*(($AN2023-1)*3+$AO2023)-ROW())/12+5):INDIRECT("S"&amp;(ROW()+12*(($AN2023-1)*3+$AO2023)-ROW())/12+5),AQ2023)</f>
        <v>0</v>
      </c>
      <c r="AS2023" s="476">
        <f ca="1">IF($AP2023=1,IF(INDIRECT(ADDRESS(($AN2023-1)*3+$AO2023+5,$AP2023+20))="",0,INDIRECT(ADDRESS(($AN2023-1)*3+$AO2023+5,$AP2023+20))),IF(INDIRECT(ADDRESS(($AN2023-1)*3+$AO2023+5,$AP2023+20))="",0,IF(COUNTIF(INDIRECT(ADDRESS(($AN2023-1)*36+($AO2023-1)*12+6,COLUMN())):INDIRECT(ADDRESS(($AN2023-1)*36+($AO2023-1)*12+$AP2023+4,COLUMN())),INDIRECT(ADDRESS(($AN2023-1)*3+$AO2023+5,$AP2023+20)))&gt;=1,0,INDIRECT(ADDRESS(($AN2023-1)*3+$AO2023+5,$AP2023+20)))))</f>
        <v>0</v>
      </c>
      <c r="AT2023" s="468">
        <f ca="1">COUNTIF(INDIRECT("U"&amp;(ROW()+12*(($AN2023-1)*3+$AO2023)-ROW())/12+5):INDIRECT("AF"&amp;(ROW()+12*(($AN2023-1)*3+$AO2023)-ROW())/12+5),AS2023)</f>
        <v>0</v>
      </c>
      <c r="AU2023" s="468">
        <f ca="1">IF(AND(AQ2023+AS2023&gt;0,AR2023+AT2023&gt;0),COUNTIF(AU$6:AU2022,"&gt;0")+1,0)</f>
        <v>0</v>
      </c>
    </row>
    <row r="2024" spans="40:47" x14ac:dyDescent="0.15">
      <c r="AN2024" s="468">
        <v>57</v>
      </c>
      <c r="AO2024" s="468">
        <v>1</v>
      </c>
      <c r="AP2024" s="468">
        <v>3</v>
      </c>
      <c r="AQ2024" s="476">
        <f ca="1">IF($AP2024=1,IF(INDIRECT(ADDRESS(($AN2024-1)*3+$AO2024+5,$AP2024+7))="",0,INDIRECT(ADDRESS(($AN2024-1)*3+$AO2024+5,$AP2024+7))),IF(INDIRECT(ADDRESS(($AN2024-1)*3+$AO2024+5,$AP2024+7))="",0,IF(COUNTIF(INDIRECT(ADDRESS(($AN2024-1)*36+($AO2024-1)*12+6,COLUMN())):INDIRECT(ADDRESS(($AN2024-1)*36+($AO2024-1)*12+$AP2024+4,COLUMN())),INDIRECT(ADDRESS(($AN2024-1)*3+$AO2024+5,$AP2024+7)))&gt;=1,0,INDIRECT(ADDRESS(($AN2024-1)*3+$AO2024+5,$AP2024+7)))))</f>
        <v>0</v>
      </c>
      <c r="AR2024" s="468">
        <f ca="1">COUNTIF(INDIRECT("H"&amp;(ROW()+12*(($AN2024-1)*3+$AO2024)-ROW())/12+5):INDIRECT("S"&amp;(ROW()+12*(($AN2024-1)*3+$AO2024)-ROW())/12+5),AQ2024)</f>
        <v>0</v>
      </c>
      <c r="AS2024" s="476">
        <f ca="1">IF($AP2024=1,IF(INDIRECT(ADDRESS(($AN2024-1)*3+$AO2024+5,$AP2024+20))="",0,INDIRECT(ADDRESS(($AN2024-1)*3+$AO2024+5,$AP2024+20))),IF(INDIRECT(ADDRESS(($AN2024-1)*3+$AO2024+5,$AP2024+20))="",0,IF(COUNTIF(INDIRECT(ADDRESS(($AN2024-1)*36+($AO2024-1)*12+6,COLUMN())):INDIRECT(ADDRESS(($AN2024-1)*36+($AO2024-1)*12+$AP2024+4,COLUMN())),INDIRECT(ADDRESS(($AN2024-1)*3+$AO2024+5,$AP2024+20)))&gt;=1,0,INDIRECT(ADDRESS(($AN2024-1)*3+$AO2024+5,$AP2024+20)))))</f>
        <v>0</v>
      </c>
      <c r="AT2024" s="468">
        <f ca="1">COUNTIF(INDIRECT("U"&amp;(ROW()+12*(($AN2024-1)*3+$AO2024)-ROW())/12+5):INDIRECT("AF"&amp;(ROW()+12*(($AN2024-1)*3+$AO2024)-ROW())/12+5),AS2024)</f>
        <v>0</v>
      </c>
      <c r="AU2024" s="468">
        <f ca="1">IF(AND(AQ2024+AS2024&gt;0,AR2024+AT2024&gt;0),COUNTIF(AU$6:AU2023,"&gt;0")+1,0)</f>
        <v>0</v>
      </c>
    </row>
    <row r="2025" spans="40:47" x14ac:dyDescent="0.15">
      <c r="AN2025" s="468">
        <v>57</v>
      </c>
      <c r="AO2025" s="468">
        <v>1</v>
      </c>
      <c r="AP2025" s="468">
        <v>4</v>
      </c>
      <c r="AQ2025" s="476">
        <f ca="1">IF($AP2025=1,IF(INDIRECT(ADDRESS(($AN2025-1)*3+$AO2025+5,$AP2025+7))="",0,INDIRECT(ADDRESS(($AN2025-1)*3+$AO2025+5,$AP2025+7))),IF(INDIRECT(ADDRESS(($AN2025-1)*3+$AO2025+5,$AP2025+7))="",0,IF(COUNTIF(INDIRECT(ADDRESS(($AN2025-1)*36+($AO2025-1)*12+6,COLUMN())):INDIRECT(ADDRESS(($AN2025-1)*36+($AO2025-1)*12+$AP2025+4,COLUMN())),INDIRECT(ADDRESS(($AN2025-1)*3+$AO2025+5,$AP2025+7)))&gt;=1,0,INDIRECT(ADDRESS(($AN2025-1)*3+$AO2025+5,$AP2025+7)))))</f>
        <v>0</v>
      </c>
      <c r="AR2025" s="468">
        <f ca="1">COUNTIF(INDIRECT("H"&amp;(ROW()+12*(($AN2025-1)*3+$AO2025)-ROW())/12+5):INDIRECT("S"&amp;(ROW()+12*(($AN2025-1)*3+$AO2025)-ROW())/12+5),AQ2025)</f>
        <v>0</v>
      </c>
      <c r="AS2025" s="476">
        <f ca="1">IF($AP2025=1,IF(INDIRECT(ADDRESS(($AN2025-1)*3+$AO2025+5,$AP2025+20))="",0,INDIRECT(ADDRESS(($AN2025-1)*3+$AO2025+5,$AP2025+20))),IF(INDIRECT(ADDRESS(($AN2025-1)*3+$AO2025+5,$AP2025+20))="",0,IF(COUNTIF(INDIRECT(ADDRESS(($AN2025-1)*36+($AO2025-1)*12+6,COLUMN())):INDIRECT(ADDRESS(($AN2025-1)*36+($AO2025-1)*12+$AP2025+4,COLUMN())),INDIRECT(ADDRESS(($AN2025-1)*3+$AO2025+5,$AP2025+20)))&gt;=1,0,INDIRECT(ADDRESS(($AN2025-1)*3+$AO2025+5,$AP2025+20)))))</f>
        <v>0</v>
      </c>
      <c r="AT2025" s="468">
        <f ca="1">COUNTIF(INDIRECT("U"&amp;(ROW()+12*(($AN2025-1)*3+$AO2025)-ROW())/12+5):INDIRECT("AF"&amp;(ROW()+12*(($AN2025-1)*3+$AO2025)-ROW())/12+5),AS2025)</f>
        <v>0</v>
      </c>
      <c r="AU2025" s="468">
        <f ca="1">IF(AND(AQ2025+AS2025&gt;0,AR2025+AT2025&gt;0),COUNTIF(AU$6:AU2024,"&gt;0")+1,0)</f>
        <v>0</v>
      </c>
    </row>
    <row r="2026" spans="40:47" x14ac:dyDescent="0.15">
      <c r="AN2026" s="468">
        <v>57</v>
      </c>
      <c r="AO2026" s="468">
        <v>1</v>
      </c>
      <c r="AP2026" s="468">
        <v>5</v>
      </c>
      <c r="AQ2026" s="476">
        <f ca="1">IF($AP2026=1,IF(INDIRECT(ADDRESS(($AN2026-1)*3+$AO2026+5,$AP2026+7))="",0,INDIRECT(ADDRESS(($AN2026-1)*3+$AO2026+5,$AP2026+7))),IF(INDIRECT(ADDRESS(($AN2026-1)*3+$AO2026+5,$AP2026+7))="",0,IF(COUNTIF(INDIRECT(ADDRESS(($AN2026-1)*36+($AO2026-1)*12+6,COLUMN())):INDIRECT(ADDRESS(($AN2026-1)*36+($AO2026-1)*12+$AP2026+4,COLUMN())),INDIRECT(ADDRESS(($AN2026-1)*3+$AO2026+5,$AP2026+7)))&gt;=1,0,INDIRECT(ADDRESS(($AN2026-1)*3+$AO2026+5,$AP2026+7)))))</f>
        <v>0</v>
      </c>
      <c r="AR2026" s="468">
        <f ca="1">COUNTIF(INDIRECT("H"&amp;(ROW()+12*(($AN2026-1)*3+$AO2026)-ROW())/12+5):INDIRECT("S"&amp;(ROW()+12*(($AN2026-1)*3+$AO2026)-ROW())/12+5),AQ2026)</f>
        <v>0</v>
      </c>
      <c r="AS2026" s="476">
        <f ca="1">IF($AP2026=1,IF(INDIRECT(ADDRESS(($AN2026-1)*3+$AO2026+5,$AP2026+20))="",0,INDIRECT(ADDRESS(($AN2026-1)*3+$AO2026+5,$AP2026+20))),IF(INDIRECT(ADDRESS(($AN2026-1)*3+$AO2026+5,$AP2026+20))="",0,IF(COUNTIF(INDIRECT(ADDRESS(($AN2026-1)*36+($AO2026-1)*12+6,COLUMN())):INDIRECT(ADDRESS(($AN2026-1)*36+($AO2026-1)*12+$AP2026+4,COLUMN())),INDIRECT(ADDRESS(($AN2026-1)*3+$AO2026+5,$AP2026+20)))&gt;=1,0,INDIRECT(ADDRESS(($AN2026-1)*3+$AO2026+5,$AP2026+20)))))</f>
        <v>0</v>
      </c>
      <c r="AT2026" s="468">
        <f ca="1">COUNTIF(INDIRECT("U"&amp;(ROW()+12*(($AN2026-1)*3+$AO2026)-ROW())/12+5):INDIRECT("AF"&amp;(ROW()+12*(($AN2026-1)*3+$AO2026)-ROW())/12+5),AS2026)</f>
        <v>0</v>
      </c>
      <c r="AU2026" s="468">
        <f ca="1">IF(AND(AQ2026+AS2026&gt;0,AR2026+AT2026&gt;0),COUNTIF(AU$6:AU2025,"&gt;0")+1,0)</f>
        <v>0</v>
      </c>
    </row>
    <row r="2027" spans="40:47" x14ac:dyDescent="0.15">
      <c r="AN2027" s="468">
        <v>57</v>
      </c>
      <c r="AO2027" s="468">
        <v>1</v>
      </c>
      <c r="AP2027" s="468">
        <v>6</v>
      </c>
      <c r="AQ2027" s="476">
        <f ca="1">IF($AP2027=1,IF(INDIRECT(ADDRESS(($AN2027-1)*3+$AO2027+5,$AP2027+7))="",0,INDIRECT(ADDRESS(($AN2027-1)*3+$AO2027+5,$AP2027+7))),IF(INDIRECT(ADDRESS(($AN2027-1)*3+$AO2027+5,$AP2027+7))="",0,IF(COUNTIF(INDIRECT(ADDRESS(($AN2027-1)*36+($AO2027-1)*12+6,COLUMN())):INDIRECT(ADDRESS(($AN2027-1)*36+($AO2027-1)*12+$AP2027+4,COLUMN())),INDIRECT(ADDRESS(($AN2027-1)*3+$AO2027+5,$AP2027+7)))&gt;=1,0,INDIRECT(ADDRESS(($AN2027-1)*3+$AO2027+5,$AP2027+7)))))</f>
        <v>0</v>
      </c>
      <c r="AR2027" s="468">
        <f ca="1">COUNTIF(INDIRECT("H"&amp;(ROW()+12*(($AN2027-1)*3+$AO2027)-ROW())/12+5):INDIRECT("S"&amp;(ROW()+12*(($AN2027-1)*3+$AO2027)-ROW())/12+5),AQ2027)</f>
        <v>0</v>
      </c>
      <c r="AS2027" s="476">
        <f ca="1">IF($AP2027=1,IF(INDIRECT(ADDRESS(($AN2027-1)*3+$AO2027+5,$AP2027+20))="",0,INDIRECT(ADDRESS(($AN2027-1)*3+$AO2027+5,$AP2027+20))),IF(INDIRECT(ADDRESS(($AN2027-1)*3+$AO2027+5,$AP2027+20))="",0,IF(COUNTIF(INDIRECT(ADDRESS(($AN2027-1)*36+($AO2027-1)*12+6,COLUMN())):INDIRECT(ADDRESS(($AN2027-1)*36+($AO2027-1)*12+$AP2027+4,COLUMN())),INDIRECT(ADDRESS(($AN2027-1)*3+$AO2027+5,$AP2027+20)))&gt;=1,0,INDIRECT(ADDRESS(($AN2027-1)*3+$AO2027+5,$AP2027+20)))))</f>
        <v>0</v>
      </c>
      <c r="AT2027" s="468">
        <f ca="1">COUNTIF(INDIRECT("U"&amp;(ROW()+12*(($AN2027-1)*3+$AO2027)-ROW())/12+5):INDIRECT("AF"&amp;(ROW()+12*(($AN2027-1)*3+$AO2027)-ROW())/12+5),AS2027)</f>
        <v>0</v>
      </c>
      <c r="AU2027" s="468">
        <f ca="1">IF(AND(AQ2027+AS2027&gt;0,AR2027+AT2027&gt;0),COUNTIF(AU$6:AU2026,"&gt;0")+1,0)</f>
        <v>0</v>
      </c>
    </row>
    <row r="2028" spans="40:47" x14ac:dyDescent="0.15">
      <c r="AN2028" s="468">
        <v>57</v>
      </c>
      <c r="AO2028" s="468">
        <v>1</v>
      </c>
      <c r="AP2028" s="468">
        <v>7</v>
      </c>
      <c r="AQ2028" s="476">
        <f ca="1">IF($AP2028=1,IF(INDIRECT(ADDRESS(($AN2028-1)*3+$AO2028+5,$AP2028+7))="",0,INDIRECT(ADDRESS(($AN2028-1)*3+$AO2028+5,$AP2028+7))),IF(INDIRECT(ADDRESS(($AN2028-1)*3+$AO2028+5,$AP2028+7))="",0,IF(COUNTIF(INDIRECT(ADDRESS(($AN2028-1)*36+($AO2028-1)*12+6,COLUMN())):INDIRECT(ADDRESS(($AN2028-1)*36+($AO2028-1)*12+$AP2028+4,COLUMN())),INDIRECT(ADDRESS(($AN2028-1)*3+$AO2028+5,$AP2028+7)))&gt;=1,0,INDIRECT(ADDRESS(($AN2028-1)*3+$AO2028+5,$AP2028+7)))))</f>
        <v>0</v>
      </c>
      <c r="AR2028" s="468">
        <f ca="1">COUNTIF(INDIRECT("H"&amp;(ROW()+12*(($AN2028-1)*3+$AO2028)-ROW())/12+5):INDIRECT("S"&amp;(ROW()+12*(($AN2028-1)*3+$AO2028)-ROW())/12+5),AQ2028)</f>
        <v>0</v>
      </c>
      <c r="AS2028" s="476">
        <f ca="1">IF($AP2028=1,IF(INDIRECT(ADDRESS(($AN2028-1)*3+$AO2028+5,$AP2028+20))="",0,INDIRECT(ADDRESS(($AN2028-1)*3+$AO2028+5,$AP2028+20))),IF(INDIRECT(ADDRESS(($AN2028-1)*3+$AO2028+5,$AP2028+20))="",0,IF(COUNTIF(INDIRECT(ADDRESS(($AN2028-1)*36+($AO2028-1)*12+6,COLUMN())):INDIRECT(ADDRESS(($AN2028-1)*36+($AO2028-1)*12+$AP2028+4,COLUMN())),INDIRECT(ADDRESS(($AN2028-1)*3+$AO2028+5,$AP2028+20)))&gt;=1,0,INDIRECT(ADDRESS(($AN2028-1)*3+$AO2028+5,$AP2028+20)))))</f>
        <v>0</v>
      </c>
      <c r="AT2028" s="468">
        <f ca="1">COUNTIF(INDIRECT("U"&amp;(ROW()+12*(($AN2028-1)*3+$AO2028)-ROW())/12+5):INDIRECT("AF"&amp;(ROW()+12*(($AN2028-1)*3+$AO2028)-ROW())/12+5),AS2028)</f>
        <v>0</v>
      </c>
      <c r="AU2028" s="468">
        <f ca="1">IF(AND(AQ2028+AS2028&gt;0,AR2028+AT2028&gt;0),COUNTIF(AU$6:AU2027,"&gt;0")+1,0)</f>
        <v>0</v>
      </c>
    </row>
    <row r="2029" spans="40:47" x14ac:dyDescent="0.15">
      <c r="AN2029" s="468">
        <v>57</v>
      </c>
      <c r="AO2029" s="468">
        <v>1</v>
      </c>
      <c r="AP2029" s="468">
        <v>8</v>
      </c>
      <c r="AQ2029" s="476">
        <f ca="1">IF($AP2029=1,IF(INDIRECT(ADDRESS(($AN2029-1)*3+$AO2029+5,$AP2029+7))="",0,INDIRECT(ADDRESS(($AN2029-1)*3+$AO2029+5,$AP2029+7))),IF(INDIRECT(ADDRESS(($AN2029-1)*3+$AO2029+5,$AP2029+7))="",0,IF(COUNTIF(INDIRECT(ADDRESS(($AN2029-1)*36+($AO2029-1)*12+6,COLUMN())):INDIRECT(ADDRESS(($AN2029-1)*36+($AO2029-1)*12+$AP2029+4,COLUMN())),INDIRECT(ADDRESS(($AN2029-1)*3+$AO2029+5,$AP2029+7)))&gt;=1,0,INDIRECT(ADDRESS(($AN2029-1)*3+$AO2029+5,$AP2029+7)))))</f>
        <v>0</v>
      </c>
      <c r="AR2029" s="468">
        <f ca="1">COUNTIF(INDIRECT("H"&amp;(ROW()+12*(($AN2029-1)*3+$AO2029)-ROW())/12+5):INDIRECT("S"&amp;(ROW()+12*(($AN2029-1)*3+$AO2029)-ROW())/12+5),AQ2029)</f>
        <v>0</v>
      </c>
      <c r="AS2029" s="476">
        <f ca="1">IF($AP2029=1,IF(INDIRECT(ADDRESS(($AN2029-1)*3+$AO2029+5,$AP2029+20))="",0,INDIRECT(ADDRESS(($AN2029-1)*3+$AO2029+5,$AP2029+20))),IF(INDIRECT(ADDRESS(($AN2029-1)*3+$AO2029+5,$AP2029+20))="",0,IF(COUNTIF(INDIRECT(ADDRESS(($AN2029-1)*36+($AO2029-1)*12+6,COLUMN())):INDIRECT(ADDRESS(($AN2029-1)*36+($AO2029-1)*12+$AP2029+4,COLUMN())),INDIRECT(ADDRESS(($AN2029-1)*3+$AO2029+5,$AP2029+20)))&gt;=1,0,INDIRECT(ADDRESS(($AN2029-1)*3+$AO2029+5,$AP2029+20)))))</f>
        <v>0</v>
      </c>
      <c r="AT2029" s="468">
        <f ca="1">COUNTIF(INDIRECT("U"&amp;(ROW()+12*(($AN2029-1)*3+$AO2029)-ROW())/12+5):INDIRECT("AF"&amp;(ROW()+12*(($AN2029-1)*3+$AO2029)-ROW())/12+5),AS2029)</f>
        <v>0</v>
      </c>
      <c r="AU2029" s="468">
        <f ca="1">IF(AND(AQ2029+AS2029&gt;0,AR2029+AT2029&gt;0),COUNTIF(AU$6:AU2028,"&gt;0")+1,0)</f>
        <v>0</v>
      </c>
    </row>
    <row r="2030" spans="40:47" x14ac:dyDescent="0.15">
      <c r="AN2030" s="468">
        <v>57</v>
      </c>
      <c r="AO2030" s="468">
        <v>1</v>
      </c>
      <c r="AP2030" s="468">
        <v>9</v>
      </c>
      <c r="AQ2030" s="476">
        <f ca="1">IF($AP2030=1,IF(INDIRECT(ADDRESS(($AN2030-1)*3+$AO2030+5,$AP2030+7))="",0,INDIRECT(ADDRESS(($AN2030-1)*3+$AO2030+5,$AP2030+7))),IF(INDIRECT(ADDRESS(($AN2030-1)*3+$AO2030+5,$AP2030+7))="",0,IF(COUNTIF(INDIRECT(ADDRESS(($AN2030-1)*36+($AO2030-1)*12+6,COLUMN())):INDIRECT(ADDRESS(($AN2030-1)*36+($AO2030-1)*12+$AP2030+4,COLUMN())),INDIRECT(ADDRESS(($AN2030-1)*3+$AO2030+5,$AP2030+7)))&gt;=1,0,INDIRECT(ADDRESS(($AN2030-1)*3+$AO2030+5,$AP2030+7)))))</f>
        <v>0</v>
      </c>
      <c r="AR2030" s="468">
        <f ca="1">COUNTIF(INDIRECT("H"&amp;(ROW()+12*(($AN2030-1)*3+$AO2030)-ROW())/12+5):INDIRECT("S"&amp;(ROW()+12*(($AN2030-1)*3+$AO2030)-ROW())/12+5),AQ2030)</f>
        <v>0</v>
      </c>
      <c r="AS2030" s="476">
        <f ca="1">IF($AP2030=1,IF(INDIRECT(ADDRESS(($AN2030-1)*3+$AO2030+5,$AP2030+20))="",0,INDIRECT(ADDRESS(($AN2030-1)*3+$AO2030+5,$AP2030+20))),IF(INDIRECT(ADDRESS(($AN2030-1)*3+$AO2030+5,$AP2030+20))="",0,IF(COUNTIF(INDIRECT(ADDRESS(($AN2030-1)*36+($AO2030-1)*12+6,COLUMN())):INDIRECT(ADDRESS(($AN2030-1)*36+($AO2030-1)*12+$AP2030+4,COLUMN())),INDIRECT(ADDRESS(($AN2030-1)*3+$AO2030+5,$AP2030+20)))&gt;=1,0,INDIRECT(ADDRESS(($AN2030-1)*3+$AO2030+5,$AP2030+20)))))</f>
        <v>0</v>
      </c>
      <c r="AT2030" s="468">
        <f ca="1">COUNTIF(INDIRECT("U"&amp;(ROW()+12*(($AN2030-1)*3+$AO2030)-ROW())/12+5):INDIRECT("AF"&amp;(ROW()+12*(($AN2030-1)*3+$AO2030)-ROW())/12+5),AS2030)</f>
        <v>0</v>
      </c>
      <c r="AU2030" s="468">
        <f ca="1">IF(AND(AQ2030+AS2030&gt;0,AR2030+AT2030&gt;0),COUNTIF(AU$6:AU2029,"&gt;0")+1,0)</f>
        <v>0</v>
      </c>
    </row>
    <row r="2031" spans="40:47" x14ac:dyDescent="0.15">
      <c r="AN2031" s="468">
        <v>57</v>
      </c>
      <c r="AO2031" s="468">
        <v>1</v>
      </c>
      <c r="AP2031" s="468">
        <v>10</v>
      </c>
      <c r="AQ2031" s="476">
        <f ca="1">IF($AP2031=1,IF(INDIRECT(ADDRESS(($AN2031-1)*3+$AO2031+5,$AP2031+7))="",0,INDIRECT(ADDRESS(($AN2031-1)*3+$AO2031+5,$AP2031+7))),IF(INDIRECT(ADDRESS(($AN2031-1)*3+$AO2031+5,$AP2031+7))="",0,IF(COUNTIF(INDIRECT(ADDRESS(($AN2031-1)*36+($AO2031-1)*12+6,COLUMN())):INDIRECT(ADDRESS(($AN2031-1)*36+($AO2031-1)*12+$AP2031+4,COLUMN())),INDIRECT(ADDRESS(($AN2031-1)*3+$AO2031+5,$AP2031+7)))&gt;=1,0,INDIRECT(ADDRESS(($AN2031-1)*3+$AO2031+5,$AP2031+7)))))</f>
        <v>0</v>
      </c>
      <c r="AR2031" s="468">
        <f ca="1">COUNTIF(INDIRECT("H"&amp;(ROW()+12*(($AN2031-1)*3+$AO2031)-ROW())/12+5):INDIRECT("S"&amp;(ROW()+12*(($AN2031-1)*3+$AO2031)-ROW())/12+5),AQ2031)</f>
        <v>0</v>
      </c>
      <c r="AS2031" s="476">
        <f ca="1">IF($AP2031=1,IF(INDIRECT(ADDRESS(($AN2031-1)*3+$AO2031+5,$AP2031+20))="",0,INDIRECT(ADDRESS(($AN2031-1)*3+$AO2031+5,$AP2031+20))),IF(INDIRECT(ADDRESS(($AN2031-1)*3+$AO2031+5,$AP2031+20))="",0,IF(COUNTIF(INDIRECT(ADDRESS(($AN2031-1)*36+($AO2031-1)*12+6,COLUMN())):INDIRECT(ADDRESS(($AN2031-1)*36+($AO2031-1)*12+$AP2031+4,COLUMN())),INDIRECT(ADDRESS(($AN2031-1)*3+$AO2031+5,$AP2031+20)))&gt;=1,0,INDIRECT(ADDRESS(($AN2031-1)*3+$AO2031+5,$AP2031+20)))))</f>
        <v>0</v>
      </c>
      <c r="AT2031" s="468">
        <f ca="1">COUNTIF(INDIRECT("U"&amp;(ROW()+12*(($AN2031-1)*3+$AO2031)-ROW())/12+5):INDIRECT("AF"&amp;(ROW()+12*(($AN2031-1)*3+$AO2031)-ROW())/12+5),AS2031)</f>
        <v>0</v>
      </c>
      <c r="AU2031" s="468">
        <f ca="1">IF(AND(AQ2031+AS2031&gt;0,AR2031+AT2031&gt;0),COUNTIF(AU$6:AU2030,"&gt;0")+1,0)</f>
        <v>0</v>
      </c>
    </row>
    <row r="2032" spans="40:47" x14ac:dyDescent="0.15">
      <c r="AN2032" s="468">
        <v>57</v>
      </c>
      <c r="AO2032" s="468">
        <v>1</v>
      </c>
      <c r="AP2032" s="468">
        <v>11</v>
      </c>
      <c r="AQ2032" s="476">
        <f ca="1">IF($AP2032=1,IF(INDIRECT(ADDRESS(($AN2032-1)*3+$AO2032+5,$AP2032+7))="",0,INDIRECT(ADDRESS(($AN2032-1)*3+$AO2032+5,$AP2032+7))),IF(INDIRECT(ADDRESS(($AN2032-1)*3+$AO2032+5,$AP2032+7))="",0,IF(COUNTIF(INDIRECT(ADDRESS(($AN2032-1)*36+($AO2032-1)*12+6,COLUMN())):INDIRECT(ADDRESS(($AN2032-1)*36+($AO2032-1)*12+$AP2032+4,COLUMN())),INDIRECT(ADDRESS(($AN2032-1)*3+$AO2032+5,$AP2032+7)))&gt;=1,0,INDIRECT(ADDRESS(($AN2032-1)*3+$AO2032+5,$AP2032+7)))))</f>
        <v>0</v>
      </c>
      <c r="AR2032" s="468">
        <f ca="1">COUNTIF(INDIRECT("H"&amp;(ROW()+12*(($AN2032-1)*3+$AO2032)-ROW())/12+5):INDIRECT("S"&amp;(ROW()+12*(($AN2032-1)*3+$AO2032)-ROW())/12+5),AQ2032)</f>
        <v>0</v>
      </c>
      <c r="AS2032" s="476">
        <f ca="1">IF($AP2032=1,IF(INDIRECT(ADDRESS(($AN2032-1)*3+$AO2032+5,$AP2032+20))="",0,INDIRECT(ADDRESS(($AN2032-1)*3+$AO2032+5,$AP2032+20))),IF(INDIRECT(ADDRESS(($AN2032-1)*3+$AO2032+5,$AP2032+20))="",0,IF(COUNTIF(INDIRECT(ADDRESS(($AN2032-1)*36+($AO2032-1)*12+6,COLUMN())):INDIRECT(ADDRESS(($AN2032-1)*36+($AO2032-1)*12+$AP2032+4,COLUMN())),INDIRECT(ADDRESS(($AN2032-1)*3+$AO2032+5,$AP2032+20)))&gt;=1,0,INDIRECT(ADDRESS(($AN2032-1)*3+$AO2032+5,$AP2032+20)))))</f>
        <v>0</v>
      </c>
      <c r="AT2032" s="468">
        <f ca="1">COUNTIF(INDIRECT("U"&amp;(ROW()+12*(($AN2032-1)*3+$AO2032)-ROW())/12+5):INDIRECT("AF"&amp;(ROW()+12*(($AN2032-1)*3+$AO2032)-ROW())/12+5),AS2032)</f>
        <v>0</v>
      </c>
      <c r="AU2032" s="468">
        <f ca="1">IF(AND(AQ2032+AS2032&gt;0,AR2032+AT2032&gt;0),COUNTIF(AU$6:AU2031,"&gt;0")+1,0)</f>
        <v>0</v>
      </c>
    </row>
    <row r="2033" spans="40:47" x14ac:dyDescent="0.15">
      <c r="AN2033" s="468">
        <v>57</v>
      </c>
      <c r="AO2033" s="468">
        <v>1</v>
      </c>
      <c r="AP2033" s="468">
        <v>12</v>
      </c>
      <c r="AQ2033" s="476">
        <f ca="1">IF($AP2033=1,IF(INDIRECT(ADDRESS(($AN2033-1)*3+$AO2033+5,$AP2033+7))="",0,INDIRECT(ADDRESS(($AN2033-1)*3+$AO2033+5,$AP2033+7))),IF(INDIRECT(ADDRESS(($AN2033-1)*3+$AO2033+5,$AP2033+7))="",0,IF(COUNTIF(INDIRECT(ADDRESS(($AN2033-1)*36+($AO2033-1)*12+6,COLUMN())):INDIRECT(ADDRESS(($AN2033-1)*36+($AO2033-1)*12+$AP2033+4,COLUMN())),INDIRECT(ADDRESS(($AN2033-1)*3+$AO2033+5,$AP2033+7)))&gt;=1,0,INDIRECT(ADDRESS(($AN2033-1)*3+$AO2033+5,$AP2033+7)))))</f>
        <v>0</v>
      </c>
      <c r="AR2033" s="468">
        <f ca="1">COUNTIF(INDIRECT("H"&amp;(ROW()+12*(($AN2033-1)*3+$AO2033)-ROW())/12+5):INDIRECT("S"&amp;(ROW()+12*(($AN2033-1)*3+$AO2033)-ROW())/12+5),AQ2033)</f>
        <v>0</v>
      </c>
      <c r="AS2033" s="476">
        <f ca="1">IF($AP2033=1,IF(INDIRECT(ADDRESS(($AN2033-1)*3+$AO2033+5,$AP2033+20))="",0,INDIRECT(ADDRESS(($AN2033-1)*3+$AO2033+5,$AP2033+20))),IF(INDIRECT(ADDRESS(($AN2033-1)*3+$AO2033+5,$AP2033+20))="",0,IF(COUNTIF(INDIRECT(ADDRESS(($AN2033-1)*36+($AO2033-1)*12+6,COLUMN())):INDIRECT(ADDRESS(($AN2033-1)*36+($AO2033-1)*12+$AP2033+4,COLUMN())),INDIRECT(ADDRESS(($AN2033-1)*3+$AO2033+5,$AP2033+20)))&gt;=1,0,INDIRECT(ADDRESS(($AN2033-1)*3+$AO2033+5,$AP2033+20)))))</f>
        <v>0</v>
      </c>
      <c r="AT2033" s="468">
        <f ca="1">COUNTIF(INDIRECT("U"&amp;(ROW()+12*(($AN2033-1)*3+$AO2033)-ROW())/12+5):INDIRECT("AF"&amp;(ROW()+12*(($AN2033-1)*3+$AO2033)-ROW())/12+5),AS2033)</f>
        <v>0</v>
      </c>
      <c r="AU2033" s="468">
        <f ca="1">IF(AND(AQ2033+AS2033&gt;0,AR2033+AT2033&gt;0),COUNTIF(AU$6:AU2032,"&gt;0")+1,0)</f>
        <v>0</v>
      </c>
    </row>
    <row r="2034" spans="40:47" x14ac:dyDescent="0.15">
      <c r="AN2034" s="468">
        <v>57</v>
      </c>
      <c r="AO2034" s="468">
        <v>2</v>
      </c>
      <c r="AP2034" s="468">
        <v>1</v>
      </c>
      <c r="AQ2034" s="476">
        <f ca="1">IF($AP2034=1,IF(INDIRECT(ADDRESS(($AN2034-1)*3+$AO2034+5,$AP2034+7))="",0,INDIRECT(ADDRESS(($AN2034-1)*3+$AO2034+5,$AP2034+7))),IF(INDIRECT(ADDRESS(($AN2034-1)*3+$AO2034+5,$AP2034+7))="",0,IF(COUNTIF(INDIRECT(ADDRESS(($AN2034-1)*36+($AO2034-1)*12+6,COLUMN())):INDIRECT(ADDRESS(($AN2034-1)*36+($AO2034-1)*12+$AP2034+4,COLUMN())),INDIRECT(ADDRESS(($AN2034-1)*3+$AO2034+5,$AP2034+7)))&gt;=1,0,INDIRECT(ADDRESS(($AN2034-1)*3+$AO2034+5,$AP2034+7)))))</f>
        <v>0</v>
      </c>
      <c r="AR2034" s="468">
        <f ca="1">COUNTIF(INDIRECT("H"&amp;(ROW()+12*(($AN2034-1)*3+$AO2034)-ROW())/12+5):INDIRECT("S"&amp;(ROW()+12*(($AN2034-1)*3+$AO2034)-ROW())/12+5),AQ2034)</f>
        <v>0</v>
      </c>
      <c r="AS2034" s="476">
        <f ca="1">IF($AP2034=1,IF(INDIRECT(ADDRESS(($AN2034-1)*3+$AO2034+5,$AP2034+20))="",0,INDIRECT(ADDRESS(($AN2034-1)*3+$AO2034+5,$AP2034+20))),IF(INDIRECT(ADDRESS(($AN2034-1)*3+$AO2034+5,$AP2034+20))="",0,IF(COUNTIF(INDIRECT(ADDRESS(($AN2034-1)*36+($AO2034-1)*12+6,COLUMN())):INDIRECT(ADDRESS(($AN2034-1)*36+($AO2034-1)*12+$AP2034+4,COLUMN())),INDIRECT(ADDRESS(($AN2034-1)*3+$AO2034+5,$AP2034+20)))&gt;=1,0,INDIRECT(ADDRESS(($AN2034-1)*3+$AO2034+5,$AP2034+20)))))</f>
        <v>0</v>
      </c>
      <c r="AT2034" s="468">
        <f ca="1">COUNTIF(INDIRECT("U"&amp;(ROW()+12*(($AN2034-1)*3+$AO2034)-ROW())/12+5):INDIRECT("AF"&amp;(ROW()+12*(($AN2034-1)*3+$AO2034)-ROW())/12+5),AS2034)</f>
        <v>0</v>
      </c>
      <c r="AU2034" s="468">
        <f ca="1">IF(AND(AQ2034+AS2034&gt;0,AR2034+AT2034&gt;0),COUNTIF(AU$6:AU2033,"&gt;0")+1,0)</f>
        <v>0</v>
      </c>
    </row>
    <row r="2035" spans="40:47" x14ac:dyDescent="0.15">
      <c r="AN2035" s="468">
        <v>57</v>
      </c>
      <c r="AO2035" s="468">
        <v>2</v>
      </c>
      <c r="AP2035" s="468">
        <v>2</v>
      </c>
      <c r="AQ2035" s="476">
        <f ca="1">IF($AP2035=1,IF(INDIRECT(ADDRESS(($AN2035-1)*3+$AO2035+5,$AP2035+7))="",0,INDIRECT(ADDRESS(($AN2035-1)*3+$AO2035+5,$AP2035+7))),IF(INDIRECT(ADDRESS(($AN2035-1)*3+$AO2035+5,$AP2035+7))="",0,IF(COUNTIF(INDIRECT(ADDRESS(($AN2035-1)*36+($AO2035-1)*12+6,COLUMN())):INDIRECT(ADDRESS(($AN2035-1)*36+($AO2035-1)*12+$AP2035+4,COLUMN())),INDIRECT(ADDRESS(($AN2035-1)*3+$AO2035+5,$AP2035+7)))&gt;=1,0,INDIRECT(ADDRESS(($AN2035-1)*3+$AO2035+5,$AP2035+7)))))</f>
        <v>0</v>
      </c>
      <c r="AR2035" s="468">
        <f ca="1">COUNTIF(INDIRECT("H"&amp;(ROW()+12*(($AN2035-1)*3+$AO2035)-ROW())/12+5):INDIRECT("S"&amp;(ROW()+12*(($AN2035-1)*3+$AO2035)-ROW())/12+5),AQ2035)</f>
        <v>0</v>
      </c>
      <c r="AS2035" s="476">
        <f ca="1">IF($AP2035=1,IF(INDIRECT(ADDRESS(($AN2035-1)*3+$AO2035+5,$AP2035+20))="",0,INDIRECT(ADDRESS(($AN2035-1)*3+$AO2035+5,$AP2035+20))),IF(INDIRECT(ADDRESS(($AN2035-1)*3+$AO2035+5,$AP2035+20))="",0,IF(COUNTIF(INDIRECT(ADDRESS(($AN2035-1)*36+($AO2035-1)*12+6,COLUMN())):INDIRECT(ADDRESS(($AN2035-1)*36+($AO2035-1)*12+$AP2035+4,COLUMN())),INDIRECT(ADDRESS(($AN2035-1)*3+$AO2035+5,$AP2035+20)))&gt;=1,0,INDIRECT(ADDRESS(($AN2035-1)*3+$AO2035+5,$AP2035+20)))))</f>
        <v>0</v>
      </c>
      <c r="AT2035" s="468">
        <f ca="1">COUNTIF(INDIRECT("U"&amp;(ROW()+12*(($AN2035-1)*3+$AO2035)-ROW())/12+5):INDIRECT("AF"&amp;(ROW()+12*(($AN2035-1)*3+$AO2035)-ROW())/12+5),AS2035)</f>
        <v>0</v>
      </c>
      <c r="AU2035" s="468">
        <f ca="1">IF(AND(AQ2035+AS2035&gt;0,AR2035+AT2035&gt;0),COUNTIF(AU$6:AU2034,"&gt;0")+1,0)</f>
        <v>0</v>
      </c>
    </row>
    <row r="2036" spans="40:47" x14ac:dyDescent="0.15">
      <c r="AN2036" s="468">
        <v>57</v>
      </c>
      <c r="AO2036" s="468">
        <v>2</v>
      </c>
      <c r="AP2036" s="468">
        <v>3</v>
      </c>
      <c r="AQ2036" s="476">
        <f ca="1">IF($AP2036=1,IF(INDIRECT(ADDRESS(($AN2036-1)*3+$AO2036+5,$AP2036+7))="",0,INDIRECT(ADDRESS(($AN2036-1)*3+$AO2036+5,$AP2036+7))),IF(INDIRECT(ADDRESS(($AN2036-1)*3+$AO2036+5,$AP2036+7))="",0,IF(COUNTIF(INDIRECT(ADDRESS(($AN2036-1)*36+($AO2036-1)*12+6,COLUMN())):INDIRECT(ADDRESS(($AN2036-1)*36+($AO2036-1)*12+$AP2036+4,COLUMN())),INDIRECT(ADDRESS(($AN2036-1)*3+$AO2036+5,$AP2036+7)))&gt;=1,0,INDIRECT(ADDRESS(($AN2036-1)*3+$AO2036+5,$AP2036+7)))))</f>
        <v>0</v>
      </c>
      <c r="AR2036" s="468">
        <f ca="1">COUNTIF(INDIRECT("H"&amp;(ROW()+12*(($AN2036-1)*3+$AO2036)-ROW())/12+5):INDIRECT("S"&amp;(ROW()+12*(($AN2036-1)*3+$AO2036)-ROW())/12+5),AQ2036)</f>
        <v>0</v>
      </c>
      <c r="AS2036" s="476">
        <f ca="1">IF($AP2036=1,IF(INDIRECT(ADDRESS(($AN2036-1)*3+$AO2036+5,$AP2036+20))="",0,INDIRECT(ADDRESS(($AN2036-1)*3+$AO2036+5,$AP2036+20))),IF(INDIRECT(ADDRESS(($AN2036-1)*3+$AO2036+5,$AP2036+20))="",0,IF(COUNTIF(INDIRECT(ADDRESS(($AN2036-1)*36+($AO2036-1)*12+6,COLUMN())):INDIRECT(ADDRESS(($AN2036-1)*36+($AO2036-1)*12+$AP2036+4,COLUMN())),INDIRECT(ADDRESS(($AN2036-1)*3+$AO2036+5,$AP2036+20)))&gt;=1,0,INDIRECT(ADDRESS(($AN2036-1)*3+$AO2036+5,$AP2036+20)))))</f>
        <v>0</v>
      </c>
      <c r="AT2036" s="468">
        <f ca="1">COUNTIF(INDIRECT("U"&amp;(ROW()+12*(($AN2036-1)*3+$AO2036)-ROW())/12+5):INDIRECT("AF"&amp;(ROW()+12*(($AN2036-1)*3+$AO2036)-ROW())/12+5),AS2036)</f>
        <v>0</v>
      </c>
      <c r="AU2036" s="468">
        <f ca="1">IF(AND(AQ2036+AS2036&gt;0,AR2036+AT2036&gt;0),COUNTIF(AU$6:AU2035,"&gt;0")+1,0)</f>
        <v>0</v>
      </c>
    </row>
    <row r="2037" spans="40:47" x14ac:dyDescent="0.15">
      <c r="AN2037" s="468">
        <v>57</v>
      </c>
      <c r="AO2037" s="468">
        <v>2</v>
      </c>
      <c r="AP2037" s="468">
        <v>4</v>
      </c>
      <c r="AQ2037" s="476">
        <f ca="1">IF($AP2037=1,IF(INDIRECT(ADDRESS(($AN2037-1)*3+$AO2037+5,$AP2037+7))="",0,INDIRECT(ADDRESS(($AN2037-1)*3+$AO2037+5,$AP2037+7))),IF(INDIRECT(ADDRESS(($AN2037-1)*3+$AO2037+5,$AP2037+7))="",0,IF(COUNTIF(INDIRECT(ADDRESS(($AN2037-1)*36+($AO2037-1)*12+6,COLUMN())):INDIRECT(ADDRESS(($AN2037-1)*36+($AO2037-1)*12+$AP2037+4,COLUMN())),INDIRECT(ADDRESS(($AN2037-1)*3+$AO2037+5,$AP2037+7)))&gt;=1,0,INDIRECT(ADDRESS(($AN2037-1)*3+$AO2037+5,$AP2037+7)))))</f>
        <v>0</v>
      </c>
      <c r="AR2037" s="468">
        <f ca="1">COUNTIF(INDIRECT("H"&amp;(ROW()+12*(($AN2037-1)*3+$AO2037)-ROW())/12+5):INDIRECT("S"&amp;(ROW()+12*(($AN2037-1)*3+$AO2037)-ROW())/12+5),AQ2037)</f>
        <v>0</v>
      </c>
      <c r="AS2037" s="476">
        <f ca="1">IF($AP2037=1,IF(INDIRECT(ADDRESS(($AN2037-1)*3+$AO2037+5,$AP2037+20))="",0,INDIRECT(ADDRESS(($AN2037-1)*3+$AO2037+5,$AP2037+20))),IF(INDIRECT(ADDRESS(($AN2037-1)*3+$AO2037+5,$AP2037+20))="",0,IF(COUNTIF(INDIRECT(ADDRESS(($AN2037-1)*36+($AO2037-1)*12+6,COLUMN())):INDIRECT(ADDRESS(($AN2037-1)*36+($AO2037-1)*12+$AP2037+4,COLUMN())),INDIRECT(ADDRESS(($AN2037-1)*3+$AO2037+5,$AP2037+20)))&gt;=1,0,INDIRECT(ADDRESS(($AN2037-1)*3+$AO2037+5,$AP2037+20)))))</f>
        <v>0</v>
      </c>
      <c r="AT2037" s="468">
        <f ca="1">COUNTIF(INDIRECT("U"&amp;(ROW()+12*(($AN2037-1)*3+$AO2037)-ROW())/12+5):INDIRECT("AF"&amp;(ROW()+12*(($AN2037-1)*3+$AO2037)-ROW())/12+5),AS2037)</f>
        <v>0</v>
      </c>
      <c r="AU2037" s="468">
        <f ca="1">IF(AND(AQ2037+AS2037&gt;0,AR2037+AT2037&gt;0),COUNTIF(AU$6:AU2036,"&gt;0")+1,0)</f>
        <v>0</v>
      </c>
    </row>
    <row r="2038" spans="40:47" x14ac:dyDescent="0.15">
      <c r="AN2038" s="468">
        <v>57</v>
      </c>
      <c r="AO2038" s="468">
        <v>2</v>
      </c>
      <c r="AP2038" s="468">
        <v>5</v>
      </c>
      <c r="AQ2038" s="476">
        <f ca="1">IF($AP2038=1,IF(INDIRECT(ADDRESS(($AN2038-1)*3+$AO2038+5,$AP2038+7))="",0,INDIRECT(ADDRESS(($AN2038-1)*3+$AO2038+5,$AP2038+7))),IF(INDIRECT(ADDRESS(($AN2038-1)*3+$AO2038+5,$AP2038+7))="",0,IF(COUNTIF(INDIRECT(ADDRESS(($AN2038-1)*36+($AO2038-1)*12+6,COLUMN())):INDIRECT(ADDRESS(($AN2038-1)*36+($AO2038-1)*12+$AP2038+4,COLUMN())),INDIRECT(ADDRESS(($AN2038-1)*3+$AO2038+5,$AP2038+7)))&gt;=1,0,INDIRECT(ADDRESS(($AN2038-1)*3+$AO2038+5,$AP2038+7)))))</f>
        <v>0</v>
      </c>
      <c r="AR2038" s="468">
        <f ca="1">COUNTIF(INDIRECT("H"&amp;(ROW()+12*(($AN2038-1)*3+$AO2038)-ROW())/12+5):INDIRECT("S"&amp;(ROW()+12*(($AN2038-1)*3+$AO2038)-ROW())/12+5),AQ2038)</f>
        <v>0</v>
      </c>
      <c r="AS2038" s="476">
        <f ca="1">IF($AP2038=1,IF(INDIRECT(ADDRESS(($AN2038-1)*3+$AO2038+5,$AP2038+20))="",0,INDIRECT(ADDRESS(($AN2038-1)*3+$AO2038+5,$AP2038+20))),IF(INDIRECT(ADDRESS(($AN2038-1)*3+$AO2038+5,$AP2038+20))="",0,IF(COUNTIF(INDIRECT(ADDRESS(($AN2038-1)*36+($AO2038-1)*12+6,COLUMN())):INDIRECT(ADDRESS(($AN2038-1)*36+($AO2038-1)*12+$AP2038+4,COLUMN())),INDIRECT(ADDRESS(($AN2038-1)*3+$AO2038+5,$AP2038+20)))&gt;=1,0,INDIRECT(ADDRESS(($AN2038-1)*3+$AO2038+5,$AP2038+20)))))</f>
        <v>0</v>
      </c>
      <c r="AT2038" s="468">
        <f ca="1">COUNTIF(INDIRECT("U"&amp;(ROW()+12*(($AN2038-1)*3+$AO2038)-ROW())/12+5):INDIRECT("AF"&amp;(ROW()+12*(($AN2038-1)*3+$AO2038)-ROW())/12+5),AS2038)</f>
        <v>0</v>
      </c>
      <c r="AU2038" s="468">
        <f ca="1">IF(AND(AQ2038+AS2038&gt;0,AR2038+AT2038&gt;0),COUNTIF(AU$6:AU2037,"&gt;0")+1,0)</f>
        <v>0</v>
      </c>
    </row>
    <row r="2039" spans="40:47" x14ac:dyDescent="0.15">
      <c r="AN2039" s="468">
        <v>57</v>
      </c>
      <c r="AO2039" s="468">
        <v>2</v>
      </c>
      <c r="AP2039" s="468">
        <v>6</v>
      </c>
      <c r="AQ2039" s="476">
        <f ca="1">IF($AP2039=1,IF(INDIRECT(ADDRESS(($AN2039-1)*3+$AO2039+5,$AP2039+7))="",0,INDIRECT(ADDRESS(($AN2039-1)*3+$AO2039+5,$AP2039+7))),IF(INDIRECT(ADDRESS(($AN2039-1)*3+$AO2039+5,$AP2039+7))="",0,IF(COUNTIF(INDIRECT(ADDRESS(($AN2039-1)*36+($AO2039-1)*12+6,COLUMN())):INDIRECT(ADDRESS(($AN2039-1)*36+($AO2039-1)*12+$AP2039+4,COLUMN())),INDIRECT(ADDRESS(($AN2039-1)*3+$AO2039+5,$AP2039+7)))&gt;=1,0,INDIRECT(ADDRESS(($AN2039-1)*3+$AO2039+5,$AP2039+7)))))</f>
        <v>0</v>
      </c>
      <c r="AR2039" s="468">
        <f ca="1">COUNTIF(INDIRECT("H"&amp;(ROW()+12*(($AN2039-1)*3+$AO2039)-ROW())/12+5):INDIRECT("S"&amp;(ROW()+12*(($AN2039-1)*3+$AO2039)-ROW())/12+5),AQ2039)</f>
        <v>0</v>
      </c>
      <c r="AS2039" s="476">
        <f ca="1">IF($AP2039=1,IF(INDIRECT(ADDRESS(($AN2039-1)*3+$AO2039+5,$AP2039+20))="",0,INDIRECT(ADDRESS(($AN2039-1)*3+$AO2039+5,$AP2039+20))),IF(INDIRECT(ADDRESS(($AN2039-1)*3+$AO2039+5,$AP2039+20))="",0,IF(COUNTIF(INDIRECT(ADDRESS(($AN2039-1)*36+($AO2039-1)*12+6,COLUMN())):INDIRECT(ADDRESS(($AN2039-1)*36+($AO2039-1)*12+$AP2039+4,COLUMN())),INDIRECT(ADDRESS(($AN2039-1)*3+$AO2039+5,$AP2039+20)))&gt;=1,0,INDIRECT(ADDRESS(($AN2039-1)*3+$AO2039+5,$AP2039+20)))))</f>
        <v>0</v>
      </c>
      <c r="AT2039" s="468">
        <f ca="1">COUNTIF(INDIRECT("U"&amp;(ROW()+12*(($AN2039-1)*3+$AO2039)-ROW())/12+5):INDIRECT("AF"&amp;(ROW()+12*(($AN2039-1)*3+$AO2039)-ROW())/12+5),AS2039)</f>
        <v>0</v>
      </c>
      <c r="AU2039" s="468">
        <f ca="1">IF(AND(AQ2039+AS2039&gt;0,AR2039+AT2039&gt;0),COUNTIF(AU$6:AU2038,"&gt;0")+1,0)</f>
        <v>0</v>
      </c>
    </row>
    <row r="2040" spans="40:47" x14ac:dyDescent="0.15">
      <c r="AN2040" s="468">
        <v>57</v>
      </c>
      <c r="AO2040" s="468">
        <v>2</v>
      </c>
      <c r="AP2040" s="468">
        <v>7</v>
      </c>
      <c r="AQ2040" s="476">
        <f ca="1">IF($AP2040=1,IF(INDIRECT(ADDRESS(($AN2040-1)*3+$AO2040+5,$AP2040+7))="",0,INDIRECT(ADDRESS(($AN2040-1)*3+$AO2040+5,$AP2040+7))),IF(INDIRECT(ADDRESS(($AN2040-1)*3+$AO2040+5,$AP2040+7))="",0,IF(COUNTIF(INDIRECT(ADDRESS(($AN2040-1)*36+($AO2040-1)*12+6,COLUMN())):INDIRECT(ADDRESS(($AN2040-1)*36+($AO2040-1)*12+$AP2040+4,COLUMN())),INDIRECT(ADDRESS(($AN2040-1)*3+$AO2040+5,$AP2040+7)))&gt;=1,0,INDIRECT(ADDRESS(($AN2040-1)*3+$AO2040+5,$AP2040+7)))))</f>
        <v>0</v>
      </c>
      <c r="AR2040" s="468">
        <f ca="1">COUNTIF(INDIRECT("H"&amp;(ROW()+12*(($AN2040-1)*3+$AO2040)-ROW())/12+5):INDIRECT("S"&amp;(ROW()+12*(($AN2040-1)*3+$AO2040)-ROW())/12+5),AQ2040)</f>
        <v>0</v>
      </c>
      <c r="AS2040" s="476">
        <f ca="1">IF($AP2040=1,IF(INDIRECT(ADDRESS(($AN2040-1)*3+$AO2040+5,$AP2040+20))="",0,INDIRECT(ADDRESS(($AN2040-1)*3+$AO2040+5,$AP2040+20))),IF(INDIRECT(ADDRESS(($AN2040-1)*3+$AO2040+5,$AP2040+20))="",0,IF(COUNTIF(INDIRECT(ADDRESS(($AN2040-1)*36+($AO2040-1)*12+6,COLUMN())):INDIRECT(ADDRESS(($AN2040-1)*36+($AO2040-1)*12+$AP2040+4,COLUMN())),INDIRECT(ADDRESS(($AN2040-1)*3+$AO2040+5,$AP2040+20)))&gt;=1,0,INDIRECT(ADDRESS(($AN2040-1)*3+$AO2040+5,$AP2040+20)))))</f>
        <v>0</v>
      </c>
      <c r="AT2040" s="468">
        <f ca="1">COUNTIF(INDIRECT("U"&amp;(ROW()+12*(($AN2040-1)*3+$AO2040)-ROW())/12+5):INDIRECT("AF"&amp;(ROW()+12*(($AN2040-1)*3+$AO2040)-ROW())/12+5),AS2040)</f>
        <v>0</v>
      </c>
      <c r="AU2040" s="468">
        <f ca="1">IF(AND(AQ2040+AS2040&gt;0,AR2040+AT2040&gt;0),COUNTIF(AU$6:AU2039,"&gt;0")+1,0)</f>
        <v>0</v>
      </c>
    </row>
    <row r="2041" spans="40:47" x14ac:dyDescent="0.15">
      <c r="AN2041" s="468">
        <v>57</v>
      </c>
      <c r="AO2041" s="468">
        <v>2</v>
      </c>
      <c r="AP2041" s="468">
        <v>8</v>
      </c>
      <c r="AQ2041" s="476">
        <f ca="1">IF($AP2041=1,IF(INDIRECT(ADDRESS(($AN2041-1)*3+$AO2041+5,$AP2041+7))="",0,INDIRECT(ADDRESS(($AN2041-1)*3+$AO2041+5,$AP2041+7))),IF(INDIRECT(ADDRESS(($AN2041-1)*3+$AO2041+5,$AP2041+7))="",0,IF(COUNTIF(INDIRECT(ADDRESS(($AN2041-1)*36+($AO2041-1)*12+6,COLUMN())):INDIRECT(ADDRESS(($AN2041-1)*36+($AO2041-1)*12+$AP2041+4,COLUMN())),INDIRECT(ADDRESS(($AN2041-1)*3+$AO2041+5,$AP2041+7)))&gt;=1,0,INDIRECT(ADDRESS(($AN2041-1)*3+$AO2041+5,$AP2041+7)))))</f>
        <v>0</v>
      </c>
      <c r="AR2041" s="468">
        <f ca="1">COUNTIF(INDIRECT("H"&amp;(ROW()+12*(($AN2041-1)*3+$AO2041)-ROW())/12+5):INDIRECT("S"&amp;(ROW()+12*(($AN2041-1)*3+$AO2041)-ROW())/12+5),AQ2041)</f>
        <v>0</v>
      </c>
      <c r="AS2041" s="476">
        <f ca="1">IF($AP2041=1,IF(INDIRECT(ADDRESS(($AN2041-1)*3+$AO2041+5,$AP2041+20))="",0,INDIRECT(ADDRESS(($AN2041-1)*3+$AO2041+5,$AP2041+20))),IF(INDIRECT(ADDRESS(($AN2041-1)*3+$AO2041+5,$AP2041+20))="",0,IF(COUNTIF(INDIRECT(ADDRESS(($AN2041-1)*36+($AO2041-1)*12+6,COLUMN())):INDIRECT(ADDRESS(($AN2041-1)*36+($AO2041-1)*12+$AP2041+4,COLUMN())),INDIRECT(ADDRESS(($AN2041-1)*3+$AO2041+5,$AP2041+20)))&gt;=1,0,INDIRECT(ADDRESS(($AN2041-1)*3+$AO2041+5,$AP2041+20)))))</f>
        <v>0</v>
      </c>
      <c r="AT2041" s="468">
        <f ca="1">COUNTIF(INDIRECT("U"&amp;(ROW()+12*(($AN2041-1)*3+$AO2041)-ROW())/12+5):INDIRECT("AF"&amp;(ROW()+12*(($AN2041-1)*3+$AO2041)-ROW())/12+5),AS2041)</f>
        <v>0</v>
      </c>
      <c r="AU2041" s="468">
        <f ca="1">IF(AND(AQ2041+AS2041&gt;0,AR2041+AT2041&gt;0),COUNTIF(AU$6:AU2040,"&gt;0")+1,0)</f>
        <v>0</v>
      </c>
    </row>
    <row r="2042" spans="40:47" x14ac:dyDescent="0.15">
      <c r="AN2042" s="468">
        <v>57</v>
      </c>
      <c r="AO2042" s="468">
        <v>2</v>
      </c>
      <c r="AP2042" s="468">
        <v>9</v>
      </c>
      <c r="AQ2042" s="476">
        <f ca="1">IF($AP2042=1,IF(INDIRECT(ADDRESS(($AN2042-1)*3+$AO2042+5,$AP2042+7))="",0,INDIRECT(ADDRESS(($AN2042-1)*3+$AO2042+5,$AP2042+7))),IF(INDIRECT(ADDRESS(($AN2042-1)*3+$AO2042+5,$AP2042+7))="",0,IF(COUNTIF(INDIRECT(ADDRESS(($AN2042-1)*36+($AO2042-1)*12+6,COLUMN())):INDIRECT(ADDRESS(($AN2042-1)*36+($AO2042-1)*12+$AP2042+4,COLUMN())),INDIRECT(ADDRESS(($AN2042-1)*3+$AO2042+5,$AP2042+7)))&gt;=1,0,INDIRECT(ADDRESS(($AN2042-1)*3+$AO2042+5,$AP2042+7)))))</f>
        <v>0</v>
      </c>
      <c r="AR2042" s="468">
        <f ca="1">COUNTIF(INDIRECT("H"&amp;(ROW()+12*(($AN2042-1)*3+$AO2042)-ROW())/12+5):INDIRECT("S"&amp;(ROW()+12*(($AN2042-1)*3+$AO2042)-ROW())/12+5),AQ2042)</f>
        <v>0</v>
      </c>
      <c r="AS2042" s="476">
        <f ca="1">IF($AP2042=1,IF(INDIRECT(ADDRESS(($AN2042-1)*3+$AO2042+5,$AP2042+20))="",0,INDIRECT(ADDRESS(($AN2042-1)*3+$AO2042+5,$AP2042+20))),IF(INDIRECT(ADDRESS(($AN2042-1)*3+$AO2042+5,$AP2042+20))="",0,IF(COUNTIF(INDIRECT(ADDRESS(($AN2042-1)*36+($AO2042-1)*12+6,COLUMN())):INDIRECT(ADDRESS(($AN2042-1)*36+($AO2042-1)*12+$AP2042+4,COLUMN())),INDIRECT(ADDRESS(($AN2042-1)*3+$AO2042+5,$AP2042+20)))&gt;=1,0,INDIRECT(ADDRESS(($AN2042-1)*3+$AO2042+5,$AP2042+20)))))</f>
        <v>0</v>
      </c>
      <c r="AT2042" s="468">
        <f ca="1">COUNTIF(INDIRECT("U"&amp;(ROW()+12*(($AN2042-1)*3+$AO2042)-ROW())/12+5):INDIRECT("AF"&amp;(ROW()+12*(($AN2042-1)*3+$AO2042)-ROW())/12+5),AS2042)</f>
        <v>0</v>
      </c>
      <c r="AU2042" s="468">
        <f ca="1">IF(AND(AQ2042+AS2042&gt;0,AR2042+AT2042&gt;0),COUNTIF(AU$6:AU2041,"&gt;0")+1,0)</f>
        <v>0</v>
      </c>
    </row>
    <row r="2043" spans="40:47" x14ac:dyDescent="0.15">
      <c r="AN2043" s="468">
        <v>57</v>
      </c>
      <c r="AO2043" s="468">
        <v>2</v>
      </c>
      <c r="AP2043" s="468">
        <v>10</v>
      </c>
      <c r="AQ2043" s="476">
        <f ca="1">IF($AP2043=1,IF(INDIRECT(ADDRESS(($AN2043-1)*3+$AO2043+5,$AP2043+7))="",0,INDIRECT(ADDRESS(($AN2043-1)*3+$AO2043+5,$AP2043+7))),IF(INDIRECT(ADDRESS(($AN2043-1)*3+$AO2043+5,$AP2043+7))="",0,IF(COUNTIF(INDIRECT(ADDRESS(($AN2043-1)*36+($AO2043-1)*12+6,COLUMN())):INDIRECT(ADDRESS(($AN2043-1)*36+($AO2043-1)*12+$AP2043+4,COLUMN())),INDIRECT(ADDRESS(($AN2043-1)*3+$AO2043+5,$AP2043+7)))&gt;=1,0,INDIRECT(ADDRESS(($AN2043-1)*3+$AO2043+5,$AP2043+7)))))</f>
        <v>0</v>
      </c>
      <c r="AR2043" s="468">
        <f ca="1">COUNTIF(INDIRECT("H"&amp;(ROW()+12*(($AN2043-1)*3+$AO2043)-ROW())/12+5):INDIRECT("S"&amp;(ROW()+12*(($AN2043-1)*3+$AO2043)-ROW())/12+5),AQ2043)</f>
        <v>0</v>
      </c>
      <c r="AS2043" s="476">
        <f ca="1">IF($AP2043=1,IF(INDIRECT(ADDRESS(($AN2043-1)*3+$AO2043+5,$AP2043+20))="",0,INDIRECT(ADDRESS(($AN2043-1)*3+$AO2043+5,$AP2043+20))),IF(INDIRECT(ADDRESS(($AN2043-1)*3+$AO2043+5,$AP2043+20))="",0,IF(COUNTIF(INDIRECT(ADDRESS(($AN2043-1)*36+($AO2043-1)*12+6,COLUMN())):INDIRECT(ADDRESS(($AN2043-1)*36+($AO2043-1)*12+$AP2043+4,COLUMN())),INDIRECT(ADDRESS(($AN2043-1)*3+$AO2043+5,$AP2043+20)))&gt;=1,0,INDIRECT(ADDRESS(($AN2043-1)*3+$AO2043+5,$AP2043+20)))))</f>
        <v>0</v>
      </c>
      <c r="AT2043" s="468">
        <f ca="1">COUNTIF(INDIRECT("U"&amp;(ROW()+12*(($AN2043-1)*3+$AO2043)-ROW())/12+5):INDIRECT("AF"&amp;(ROW()+12*(($AN2043-1)*3+$AO2043)-ROW())/12+5),AS2043)</f>
        <v>0</v>
      </c>
      <c r="AU2043" s="468">
        <f ca="1">IF(AND(AQ2043+AS2043&gt;0,AR2043+AT2043&gt;0),COUNTIF(AU$6:AU2042,"&gt;0")+1,0)</f>
        <v>0</v>
      </c>
    </row>
    <row r="2044" spans="40:47" x14ac:dyDescent="0.15">
      <c r="AN2044" s="468">
        <v>57</v>
      </c>
      <c r="AO2044" s="468">
        <v>2</v>
      </c>
      <c r="AP2044" s="468">
        <v>11</v>
      </c>
      <c r="AQ2044" s="476">
        <f ca="1">IF($AP2044=1,IF(INDIRECT(ADDRESS(($AN2044-1)*3+$AO2044+5,$AP2044+7))="",0,INDIRECT(ADDRESS(($AN2044-1)*3+$AO2044+5,$AP2044+7))),IF(INDIRECT(ADDRESS(($AN2044-1)*3+$AO2044+5,$AP2044+7))="",0,IF(COUNTIF(INDIRECT(ADDRESS(($AN2044-1)*36+($AO2044-1)*12+6,COLUMN())):INDIRECT(ADDRESS(($AN2044-1)*36+($AO2044-1)*12+$AP2044+4,COLUMN())),INDIRECT(ADDRESS(($AN2044-1)*3+$AO2044+5,$AP2044+7)))&gt;=1,0,INDIRECT(ADDRESS(($AN2044-1)*3+$AO2044+5,$AP2044+7)))))</f>
        <v>0</v>
      </c>
      <c r="AR2044" s="468">
        <f ca="1">COUNTIF(INDIRECT("H"&amp;(ROW()+12*(($AN2044-1)*3+$AO2044)-ROW())/12+5):INDIRECT("S"&amp;(ROW()+12*(($AN2044-1)*3+$AO2044)-ROW())/12+5),AQ2044)</f>
        <v>0</v>
      </c>
      <c r="AS2044" s="476">
        <f ca="1">IF($AP2044=1,IF(INDIRECT(ADDRESS(($AN2044-1)*3+$AO2044+5,$AP2044+20))="",0,INDIRECT(ADDRESS(($AN2044-1)*3+$AO2044+5,$AP2044+20))),IF(INDIRECT(ADDRESS(($AN2044-1)*3+$AO2044+5,$AP2044+20))="",0,IF(COUNTIF(INDIRECT(ADDRESS(($AN2044-1)*36+($AO2044-1)*12+6,COLUMN())):INDIRECT(ADDRESS(($AN2044-1)*36+($AO2044-1)*12+$AP2044+4,COLUMN())),INDIRECT(ADDRESS(($AN2044-1)*3+$AO2044+5,$AP2044+20)))&gt;=1,0,INDIRECT(ADDRESS(($AN2044-1)*3+$AO2044+5,$AP2044+20)))))</f>
        <v>0</v>
      </c>
      <c r="AT2044" s="468">
        <f ca="1">COUNTIF(INDIRECT("U"&amp;(ROW()+12*(($AN2044-1)*3+$AO2044)-ROW())/12+5):INDIRECT("AF"&amp;(ROW()+12*(($AN2044-1)*3+$AO2044)-ROW())/12+5),AS2044)</f>
        <v>0</v>
      </c>
      <c r="AU2044" s="468">
        <f ca="1">IF(AND(AQ2044+AS2044&gt;0,AR2044+AT2044&gt;0),COUNTIF(AU$6:AU2043,"&gt;0")+1,0)</f>
        <v>0</v>
      </c>
    </row>
    <row r="2045" spans="40:47" x14ac:dyDescent="0.15">
      <c r="AN2045" s="468">
        <v>57</v>
      </c>
      <c r="AO2045" s="468">
        <v>2</v>
      </c>
      <c r="AP2045" s="468">
        <v>12</v>
      </c>
      <c r="AQ2045" s="476">
        <f ca="1">IF($AP2045=1,IF(INDIRECT(ADDRESS(($AN2045-1)*3+$AO2045+5,$AP2045+7))="",0,INDIRECT(ADDRESS(($AN2045-1)*3+$AO2045+5,$AP2045+7))),IF(INDIRECT(ADDRESS(($AN2045-1)*3+$AO2045+5,$AP2045+7))="",0,IF(COUNTIF(INDIRECT(ADDRESS(($AN2045-1)*36+($AO2045-1)*12+6,COLUMN())):INDIRECT(ADDRESS(($AN2045-1)*36+($AO2045-1)*12+$AP2045+4,COLUMN())),INDIRECT(ADDRESS(($AN2045-1)*3+$AO2045+5,$AP2045+7)))&gt;=1,0,INDIRECT(ADDRESS(($AN2045-1)*3+$AO2045+5,$AP2045+7)))))</f>
        <v>0</v>
      </c>
      <c r="AR2045" s="468">
        <f ca="1">COUNTIF(INDIRECT("H"&amp;(ROW()+12*(($AN2045-1)*3+$AO2045)-ROW())/12+5):INDIRECT("S"&amp;(ROW()+12*(($AN2045-1)*3+$AO2045)-ROW())/12+5),AQ2045)</f>
        <v>0</v>
      </c>
      <c r="AS2045" s="476">
        <f ca="1">IF($AP2045=1,IF(INDIRECT(ADDRESS(($AN2045-1)*3+$AO2045+5,$AP2045+20))="",0,INDIRECT(ADDRESS(($AN2045-1)*3+$AO2045+5,$AP2045+20))),IF(INDIRECT(ADDRESS(($AN2045-1)*3+$AO2045+5,$AP2045+20))="",0,IF(COUNTIF(INDIRECT(ADDRESS(($AN2045-1)*36+($AO2045-1)*12+6,COLUMN())):INDIRECT(ADDRESS(($AN2045-1)*36+($AO2045-1)*12+$AP2045+4,COLUMN())),INDIRECT(ADDRESS(($AN2045-1)*3+$AO2045+5,$AP2045+20)))&gt;=1,0,INDIRECT(ADDRESS(($AN2045-1)*3+$AO2045+5,$AP2045+20)))))</f>
        <v>0</v>
      </c>
      <c r="AT2045" s="468">
        <f ca="1">COUNTIF(INDIRECT("U"&amp;(ROW()+12*(($AN2045-1)*3+$AO2045)-ROW())/12+5):INDIRECT("AF"&amp;(ROW()+12*(($AN2045-1)*3+$AO2045)-ROW())/12+5),AS2045)</f>
        <v>0</v>
      </c>
      <c r="AU2045" s="468">
        <f ca="1">IF(AND(AQ2045+AS2045&gt;0,AR2045+AT2045&gt;0),COUNTIF(AU$6:AU2044,"&gt;0")+1,0)</f>
        <v>0</v>
      </c>
    </row>
    <row r="2046" spans="40:47" x14ac:dyDescent="0.15">
      <c r="AN2046" s="468">
        <v>57</v>
      </c>
      <c r="AO2046" s="468">
        <v>3</v>
      </c>
      <c r="AP2046" s="468">
        <v>1</v>
      </c>
      <c r="AQ2046" s="476">
        <f ca="1">IF($AP2046=1,IF(INDIRECT(ADDRESS(($AN2046-1)*3+$AO2046+5,$AP2046+7))="",0,INDIRECT(ADDRESS(($AN2046-1)*3+$AO2046+5,$AP2046+7))),IF(INDIRECT(ADDRESS(($AN2046-1)*3+$AO2046+5,$AP2046+7))="",0,IF(COUNTIF(INDIRECT(ADDRESS(($AN2046-1)*36+($AO2046-1)*12+6,COLUMN())):INDIRECT(ADDRESS(($AN2046-1)*36+($AO2046-1)*12+$AP2046+4,COLUMN())),INDIRECT(ADDRESS(($AN2046-1)*3+$AO2046+5,$AP2046+7)))&gt;=1,0,INDIRECT(ADDRESS(($AN2046-1)*3+$AO2046+5,$AP2046+7)))))</f>
        <v>0</v>
      </c>
      <c r="AR2046" s="468">
        <f ca="1">COUNTIF(INDIRECT("H"&amp;(ROW()+12*(($AN2046-1)*3+$AO2046)-ROW())/12+5):INDIRECT("S"&amp;(ROW()+12*(($AN2046-1)*3+$AO2046)-ROW())/12+5),AQ2046)</f>
        <v>0</v>
      </c>
      <c r="AS2046" s="476">
        <f ca="1">IF($AP2046=1,IF(INDIRECT(ADDRESS(($AN2046-1)*3+$AO2046+5,$AP2046+20))="",0,INDIRECT(ADDRESS(($AN2046-1)*3+$AO2046+5,$AP2046+20))),IF(INDIRECT(ADDRESS(($AN2046-1)*3+$AO2046+5,$AP2046+20))="",0,IF(COUNTIF(INDIRECT(ADDRESS(($AN2046-1)*36+($AO2046-1)*12+6,COLUMN())):INDIRECT(ADDRESS(($AN2046-1)*36+($AO2046-1)*12+$AP2046+4,COLUMN())),INDIRECT(ADDRESS(($AN2046-1)*3+$AO2046+5,$AP2046+20)))&gt;=1,0,INDIRECT(ADDRESS(($AN2046-1)*3+$AO2046+5,$AP2046+20)))))</f>
        <v>0</v>
      </c>
      <c r="AT2046" s="468">
        <f ca="1">COUNTIF(INDIRECT("U"&amp;(ROW()+12*(($AN2046-1)*3+$AO2046)-ROW())/12+5):INDIRECT("AF"&amp;(ROW()+12*(($AN2046-1)*3+$AO2046)-ROW())/12+5),AS2046)</f>
        <v>0</v>
      </c>
      <c r="AU2046" s="468">
        <f ca="1">IF(AND(AQ2046+AS2046&gt;0,AR2046+AT2046&gt;0),COUNTIF(AU$6:AU2045,"&gt;0")+1,0)</f>
        <v>0</v>
      </c>
    </row>
    <row r="2047" spans="40:47" x14ac:dyDescent="0.15">
      <c r="AN2047" s="468">
        <v>57</v>
      </c>
      <c r="AO2047" s="468">
        <v>3</v>
      </c>
      <c r="AP2047" s="468">
        <v>2</v>
      </c>
      <c r="AQ2047" s="476">
        <f ca="1">IF($AP2047=1,IF(INDIRECT(ADDRESS(($AN2047-1)*3+$AO2047+5,$AP2047+7))="",0,INDIRECT(ADDRESS(($AN2047-1)*3+$AO2047+5,$AP2047+7))),IF(INDIRECT(ADDRESS(($AN2047-1)*3+$AO2047+5,$AP2047+7))="",0,IF(COUNTIF(INDIRECT(ADDRESS(($AN2047-1)*36+($AO2047-1)*12+6,COLUMN())):INDIRECT(ADDRESS(($AN2047-1)*36+($AO2047-1)*12+$AP2047+4,COLUMN())),INDIRECT(ADDRESS(($AN2047-1)*3+$AO2047+5,$AP2047+7)))&gt;=1,0,INDIRECT(ADDRESS(($AN2047-1)*3+$AO2047+5,$AP2047+7)))))</f>
        <v>0</v>
      </c>
      <c r="AR2047" s="468">
        <f ca="1">COUNTIF(INDIRECT("H"&amp;(ROW()+12*(($AN2047-1)*3+$AO2047)-ROW())/12+5):INDIRECT("S"&amp;(ROW()+12*(($AN2047-1)*3+$AO2047)-ROW())/12+5),AQ2047)</f>
        <v>0</v>
      </c>
      <c r="AS2047" s="476">
        <f ca="1">IF($AP2047=1,IF(INDIRECT(ADDRESS(($AN2047-1)*3+$AO2047+5,$AP2047+20))="",0,INDIRECT(ADDRESS(($AN2047-1)*3+$AO2047+5,$AP2047+20))),IF(INDIRECT(ADDRESS(($AN2047-1)*3+$AO2047+5,$AP2047+20))="",0,IF(COUNTIF(INDIRECT(ADDRESS(($AN2047-1)*36+($AO2047-1)*12+6,COLUMN())):INDIRECT(ADDRESS(($AN2047-1)*36+($AO2047-1)*12+$AP2047+4,COLUMN())),INDIRECT(ADDRESS(($AN2047-1)*3+$AO2047+5,$AP2047+20)))&gt;=1,0,INDIRECT(ADDRESS(($AN2047-1)*3+$AO2047+5,$AP2047+20)))))</f>
        <v>0</v>
      </c>
      <c r="AT2047" s="468">
        <f ca="1">COUNTIF(INDIRECT("U"&amp;(ROW()+12*(($AN2047-1)*3+$AO2047)-ROW())/12+5):INDIRECT("AF"&amp;(ROW()+12*(($AN2047-1)*3+$AO2047)-ROW())/12+5),AS2047)</f>
        <v>0</v>
      </c>
      <c r="AU2047" s="468">
        <f ca="1">IF(AND(AQ2047+AS2047&gt;0,AR2047+AT2047&gt;0),COUNTIF(AU$6:AU2046,"&gt;0")+1,0)</f>
        <v>0</v>
      </c>
    </row>
    <row r="2048" spans="40:47" x14ac:dyDescent="0.15">
      <c r="AN2048" s="468">
        <v>57</v>
      </c>
      <c r="AO2048" s="468">
        <v>3</v>
      </c>
      <c r="AP2048" s="468">
        <v>3</v>
      </c>
      <c r="AQ2048" s="476">
        <f ca="1">IF($AP2048=1,IF(INDIRECT(ADDRESS(($AN2048-1)*3+$AO2048+5,$AP2048+7))="",0,INDIRECT(ADDRESS(($AN2048-1)*3+$AO2048+5,$AP2048+7))),IF(INDIRECT(ADDRESS(($AN2048-1)*3+$AO2048+5,$AP2048+7))="",0,IF(COUNTIF(INDIRECT(ADDRESS(($AN2048-1)*36+($AO2048-1)*12+6,COLUMN())):INDIRECT(ADDRESS(($AN2048-1)*36+($AO2048-1)*12+$AP2048+4,COLUMN())),INDIRECT(ADDRESS(($AN2048-1)*3+$AO2048+5,$AP2048+7)))&gt;=1,0,INDIRECT(ADDRESS(($AN2048-1)*3+$AO2048+5,$AP2048+7)))))</f>
        <v>0</v>
      </c>
      <c r="AR2048" s="468">
        <f ca="1">COUNTIF(INDIRECT("H"&amp;(ROW()+12*(($AN2048-1)*3+$AO2048)-ROW())/12+5):INDIRECT("S"&amp;(ROW()+12*(($AN2048-1)*3+$AO2048)-ROW())/12+5),AQ2048)</f>
        <v>0</v>
      </c>
      <c r="AS2048" s="476">
        <f ca="1">IF($AP2048=1,IF(INDIRECT(ADDRESS(($AN2048-1)*3+$AO2048+5,$AP2048+20))="",0,INDIRECT(ADDRESS(($AN2048-1)*3+$AO2048+5,$AP2048+20))),IF(INDIRECT(ADDRESS(($AN2048-1)*3+$AO2048+5,$AP2048+20))="",0,IF(COUNTIF(INDIRECT(ADDRESS(($AN2048-1)*36+($AO2048-1)*12+6,COLUMN())):INDIRECT(ADDRESS(($AN2048-1)*36+($AO2048-1)*12+$AP2048+4,COLUMN())),INDIRECT(ADDRESS(($AN2048-1)*3+$AO2048+5,$AP2048+20)))&gt;=1,0,INDIRECT(ADDRESS(($AN2048-1)*3+$AO2048+5,$AP2048+20)))))</f>
        <v>0</v>
      </c>
      <c r="AT2048" s="468">
        <f ca="1">COUNTIF(INDIRECT("U"&amp;(ROW()+12*(($AN2048-1)*3+$AO2048)-ROW())/12+5):INDIRECT("AF"&amp;(ROW()+12*(($AN2048-1)*3+$AO2048)-ROW())/12+5),AS2048)</f>
        <v>0</v>
      </c>
      <c r="AU2048" s="468">
        <f ca="1">IF(AND(AQ2048+AS2048&gt;0,AR2048+AT2048&gt;0),COUNTIF(AU$6:AU2047,"&gt;0")+1,0)</f>
        <v>0</v>
      </c>
    </row>
    <row r="2049" spans="40:47" x14ac:dyDescent="0.15">
      <c r="AN2049" s="468">
        <v>57</v>
      </c>
      <c r="AO2049" s="468">
        <v>3</v>
      </c>
      <c r="AP2049" s="468">
        <v>4</v>
      </c>
      <c r="AQ2049" s="476">
        <f ca="1">IF($AP2049=1,IF(INDIRECT(ADDRESS(($AN2049-1)*3+$AO2049+5,$AP2049+7))="",0,INDIRECT(ADDRESS(($AN2049-1)*3+$AO2049+5,$AP2049+7))),IF(INDIRECT(ADDRESS(($AN2049-1)*3+$AO2049+5,$AP2049+7))="",0,IF(COUNTIF(INDIRECT(ADDRESS(($AN2049-1)*36+($AO2049-1)*12+6,COLUMN())):INDIRECT(ADDRESS(($AN2049-1)*36+($AO2049-1)*12+$AP2049+4,COLUMN())),INDIRECT(ADDRESS(($AN2049-1)*3+$AO2049+5,$AP2049+7)))&gt;=1,0,INDIRECT(ADDRESS(($AN2049-1)*3+$AO2049+5,$AP2049+7)))))</f>
        <v>0</v>
      </c>
      <c r="AR2049" s="468">
        <f ca="1">COUNTIF(INDIRECT("H"&amp;(ROW()+12*(($AN2049-1)*3+$AO2049)-ROW())/12+5):INDIRECT("S"&amp;(ROW()+12*(($AN2049-1)*3+$AO2049)-ROW())/12+5),AQ2049)</f>
        <v>0</v>
      </c>
      <c r="AS2049" s="476">
        <f ca="1">IF($AP2049=1,IF(INDIRECT(ADDRESS(($AN2049-1)*3+$AO2049+5,$AP2049+20))="",0,INDIRECT(ADDRESS(($AN2049-1)*3+$AO2049+5,$AP2049+20))),IF(INDIRECT(ADDRESS(($AN2049-1)*3+$AO2049+5,$AP2049+20))="",0,IF(COUNTIF(INDIRECT(ADDRESS(($AN2049-1)*36+($AO2049-1)*12+6,COLUMN())):INDIRECT(ADDRESS(($AN2049-1)*36+($AO2049-1)*12+$AP2049+4,COLUMN())),INDIRECT(ADDRESS(($AN2049-1)*3+$AO2049+5,$AP2049+20)))&gt;=1,0,INDIRECT(ADDRESS(($AN2049-1)*3+$AO2049+5,$AP2049+20)))))</f>
        <v>0</v>
      </c>
      <c r="AT2049" s="468">
        <f ca="1">COUNTIF(INDIRECT("U"&amp;(ROW()+12*(($AN2049-1)*3+$AO2049)-ROW())/12+5):INDIRECT("AF"&amp;(ROW()+12*(($AN2049-1)*3+$AO2049)-ROW())/12+5),AS2049)</f>
        <v>0</v>
      </c>
      <c r="AU2049" s="468">
        <f ca="1">IF(AND(AQ2049+AS2049&gt;0,AR2049+AT2049&gt;0),COUNTIF(AU$6:AU2048,"&gt;0")+1,0)</f>
        <v>0</v>
      </c>
    </row>
    <row r="2050" spans="40:47" x14ac:dyDescent="0.15">
      <c r="AN2050" s="468">
        <v>57</v>
      </c>
      <c r="AO2050" s="468">
        <v>3</v>
      </c>
      <c r="AP2050" s="468">
        <v>5</v>
      </c>
      <c r="AQ2050" s="476">
        <f ca="1">IF($AP2050=1,IF(INDIRECT(ADDRESS(($AN2050-1)*3+$AO2050+5,$AP2050+7))="",0,INDIRECT(ADDRESS(($AN2050-1)*3+$AO2050+5,$AP2050+7))),IF(INDIRECT(ADDRESS(($AN2050-1)*3+$AO2050+5,$AP2050+7))="",0,IF(COUNTIF(INDIRECT(ADDRESS(($AN2050-1)*36+($AO2050-1)*12+6,COLUMN())):INDIRECT(ADDRESS(($AN2050-1)*36+($AO2050-1)*12+$AP2050+4,COLUMN())),INDIRECT(ADDRESS(($AN2050-1)*3+$AO2050+5,$AP2050+7)))&gt;=1,0,INDIRECT(ADDRESS(($AN2050-1)*3+$AO2050+5,$AP2050+7)))))</f>
        <v>0</v>
      </c>
      <c r="AR2050" s="468">
        <f ca="1">COUNTIF(INDIRECT("H"&amp;(ROW()+12*(($AN2050-1)*3+$AO2050)-ROW())/12+5):INDIRECT("S"&amp;(ROW()+12*(($AN2050-1)*3+$AO2050)-ROW())/12+5),AQ2050)</f>
        <v>0</v>
      </c>
      <c r="AS2050" s="476">
        <f ca="1">IF($AP2050=1,IF(INDIRECT(ADDRESS(($AN2050-1)*3+$AO2050+5,$AP2050+20))="",0,INDIRECT(ADDRESS(($AN2050-1)*3+$AO2050+5,$AP2050+20))),IF(INDIRECT(ADDRESS(($AN2050-1)*3+$AO2050+5,$AP2050+20))="",0,IF(COUNTIF(INDIRECT(ADDRESS(($AN2050-1)*36+($AO2050-1)*12+6,COLUMN())):INDIRECT(ADDRESS(($AN2050-1)*36+($AO2050-1)*12+$AP2050+4,COLUMN())),INDIRECT(ADDRESS(($AN2050-1)*3+$AO2050+5,$AP2050+20)))&gt;=1,0,INDIRECT(ADDRESS(($AN2050-1)*3+$AO2050+5,$AP2050+20)))))</f>
        <v>0</v>
      </c>
      <c r="AT2050" s="468">
        <f ca="1">COUNTIF(INDIRECT("U"&amp;(ROW()+12*(($AN2050-1)*3+$AO2050)-ROW())/12+5):INDIRECT("AF"&amp;(ROW()+12*(($AN2050-1)*3+$AO2050)-ROW())/12+5),AS2050)</f>
        <v>0</v>
      </c>
      <c r="AU2050" s="468">
        <f ca="1">IF(AND(AQ2050+AS2050&gt;0,AR2050+AT2050&gt;0),COUNTIF(AU$6:AU2049,"&gt;0")+1,0)</f>
        <v>0</v>
      </c>
    </row>
    <row r="2051" spans="40:47" x14ac:dyDescent="0.15">
      <c r="AN2051" s="468">
        <v>57</v>
      </c>
      <c r="AO2051" s="468">
        <v>3</v>
      </c>
      <c r="AP2051" s="468">
        <v>6</v>
      </c>
      <c r="AQ2051" s="476">
        <f ca="1">IF($AP2051=1,IF(INDIRECT(ADDRESS(($AN2051-1)*3+$AO2051+5,$AP2051+7))="",0,INDIRECT(ADDRESS(($AN2051-1)*3+$AO2051+5,$AP2051+7))),IF(INDIRECT(ADDRESS(($AN2051-1)*3+$AO2051+5,$AP2051+7))="",0,IF(COUNTIF(INDIRECT(ADDRESS(($AN2051-1)*36+($AO2051-1)*12+6,COLUMN())):INDIRECT(ADDRESS(($AN2051-1)*36+($AO2051-1)*12+$AP2051+4,COLUMN())),INDIRECT(ADDRESS(($AN2051-1)*3+$AO2051+5,$AP2051+7)))&gt;=1,0,INDIRECT(ADDRESS(($AN2051-1)*3+$AO2051+5,$AP2051+7)))))</f>
        <v>0</v>
      </c>
      <c r="AR2051" s="468">
        <f ca="1">COUNTIF(INDIRECT("H"&amp;(ROW()+12*(($AN2051-1)*3+$AO2051)-ROW())/12+5):INDIRECT("S"&amp;(ROW()+12*(($AN2051-1)*3+$AO2051)-ROW())/12+5),AQ2051)</f>
        <v>0</v>
      </c>
      <c r="AS2051" s="476">
        <f ca="1">IF($AP2051=1,IF(INDIRECT(ADDRESS(($AN2051-1)*3+$AO2051+5,$AP2051+20))="",0,INDIRECT(ADDRESS(($AN2051-1)*3+$AO2051+5,$AP2051+20))),IF(INDIRECT(ADDRESS(($AN2051-1)*3+$AO2051+5,$AP2051+20))="",0,IF(COUNTIF(INDIRECT(ADDRESS(($AN2051-1)*36+($AO2051-1)*12+6,COLUMN())):INDIRECT(ADDRESS(($AN2051-1)*36+($AO2051-1)*12+$AP2051+4,COLUMN())),INDIRECT(ADDRESS(($AN2051-1)*3+$AO2051+5,$AP2051+20)))&gt;=1,0,INDIRECT(ADDRESS(($AN2051-1)*3+$AO2051+5,$AP2051+20)))))</f>
        <v>0</v>
      </c>
      <c r="AT2051" s="468">
        <f ca="1">COUNTIF(INDIRECT("U"&amp;(ROW()+12*(($AN2051-1)*3+$AO2051)-ROW())/12+5):INDIRECT("AF"&amp;(ROW()+12*(($AN2051-1)*3+$AO2051)-ROW())/12+5),AS2051)</f>
        <v>0</v>
      </c>
      <c r="AU2051" s="468">
        <f ca="1">IF(AND(AQ2051+AS2051&gt;0,AR2051+AT2051&gt;0),COUNTIF(AU$6:AU2050,"&gt;0")+1,0)</f>
        <v>0</v>
      </c>
    </row>
    <row r="2052" spans="40:47" x14ac:dyDescent="0.15">
      <c r="AN2052" s="468">
        <v>57</v>
      </c>
      <c r="AO2052" s="468">
        <v>3</v>
      </c>
      <c r="AP2052" s="468">
        <v>7</v>
      </c>
      <c r="AQ2052" s="476">
        <f ca="1">IF($AP2052=1,IF(INDIRECT(ADDRESS(($AN2052-1)*3+$AO2052+5,$AP2052+7))="",0,INDIRECT(ADDRESS(($AN2052-1)*3+$AO2052+5,$AP2052+7))),IF(INDIRECT(ADDRESS(($AN2052-1)*3+$AO2052+5,$AP2052+7))="",0,IF(COUNTIF(INDIRECT(ADDRESS(($AN2052-1)*36+($AO2052-1)*12+6,COLUMN())):INDIRECT(ADDRESS(($AN2052-1)*36+($AO2052-1)*12+$AP2052+4,COLUMN())),INDIRECT(ADDRESS(($AN2052-1)*3+$AO2052+5,$AP2052+7)))&gt;=1,0,INDIRECT(ADDRESS(($AN2052-1)*3+$AO2052+5,$AP2052+7)))))</f>
        <v>0</v>
      </c>
      <c r="AR2052" s="468">
        <f ca="1">COUNTIF(INDIRECT("H"&amp;(ROW()+12*(($AN2052-1)*3+$AO2052)-ROW())/12+5):INDIRECT("S"&amp;(ROW()+12*(($AN2052-1)*3+$AO2052)-ROW())/12+5),AQ2052)</f>
        <v>0</v>
      </c>
      <c r="AS2052" s="476">
        <f ca="1">IF($AP2052=1,IF(INDIRECT(ADDRESS(($AN2052-1)*3+$AO2052+5,$AP2052+20))="",0,INDIRECT(ADDRESS(($AN2052-1)*3+$AO2052+5,$AP2052+20))),IF(INDIRECT(ADDRESS(($AN2052-1)*3+$AO2052+5,$AP2052+20))="",0,IF(COUNTIF(INDIRECT(ADDRESS(($AN2052-1)*36+($AO2052-1)*12+6,COLUMN())):INDIRECT(ADDRESS(($AN2052-1)*36+($AO2052-1)*12+$AP2052+4,COLUMN())),INDIRECT(ADDRESS(($AN2052-1)*3+$AO2052+5,$AP2052+20)))&gt;=1,0,INDIRECT(ADDRESS(($AN2052-1)*3+$AO2052+5,$AP2052+20)))))</f>
        <v>0</v>
      </c>
      <c r="AT2052" s="468">
        <f ca="1">COUNTIF(INDIRECT("U"&amp;(ROW()+12*(($AN2052-1)*3+$AO2052)-ROW())/12+5):INDIRECT("AF"&amp;(ROW()+12*(($AN2052-1)*3+$AO2052)-ROW())/12+5),AS2052)</f>
        <v>0</v>
      </c>
      <c r="AU2052" s="468">
        <f ca="1">IF(AND(AQ2052+AS2052&gt;0,AR2052+AT2052&gt;0),COUNTIF(AU$6:AU2051,"&gt;0")+1,0)</f>
        <v>0</v>
      </c>
    </row>
    <row r="2053" spans="40:47" x14ac:dyDescent="0.15">
      <c r="AN2053" s="468">
        <v>57</v>
      </c>
      <c r="AO2053" s="468">
        <v>3</v>
      </c>
      <c r="AP2053" s="468">
        <v>8</v>
      </c>
      <c r="AQ2053" s="476">
        <f ca="1">IF($AP2053=1,IF(INDIRECT(ADDRESS(($AN2053-1)*3+$AO2053+5,$AP2053+7))="",0,INDIRECT(ADDRESS(($AN2053-1)*3+$AO2053+5,$AP2053+7))),IF(INDIRECT(ADDRESS(($AN2053-1)*3+$AO2053+5,$AP2053+7))="",0,IF(COUNTIF(INDIRECT(ADDRESS(($AN2053-1)*36+($AO2053-1)*12+6,COLUMN())):INDIRECT(ADDRESS(($AN2053-1)*36+($AO2053-1)*12+$AP2053+4,COLUMN())),INDIRECT(ADDRESS(($AN2053-1)*3+$AO2053+5,$AP2053+7)))&gt;=1,0,INDIRECT(ADDRESS(($AN2053-1)*3+$AO2053+5,$AP2053+7)))))</f>
        <v>0</v>
      </c>
      <c r="AR2053" s="468">
        <f ca="1">COUNTIF(INDIRECT("H"&amp;(ROW()+12*(($AN2053-1)*3+$AO2053)-ROW())/12+5):INDIRECT("S"&amp;(ROW()+12*(($AN2053-1)*3+$AO2053)-ROW())/12+5),AQ2053)</f>
        <v>0</v>
      </c>
      <c r="AS2053" s="476">
        <f ca="1">IF($AP2053=1,IF(INDIRECT(ADDRESS(($AN2053-1)*3+$AO2053+5,$AP2053+20))="",0,INDIRECT(ADDRESS(($AN2053-1)*3+$AO2053+5,$AP2053+20))),IF(INDIRECT(ADDRESS(($AN2053-1)*3+$AO2053+5,$AP2053+20))="",0,IF(COUNTIF(INDIRECT(ADDRESS(($AN2053-1)*36+($AO2053-1)*12+6,COLUMN())):INDIRECT(ADDRESS(($AN2053-1)*36+($AO2053-1)*12+$AP2053+4,COLUMN())),INDIRECT(ADDRESS(($AN2053-1)*3+$AO2053+5,$AP2053+20)))&gt;=1,0,INDIRECT(ADDRESS(($AN2053-1)*3+$AO2053+5,$AP2053+20)))))</f>
        <v>0</v>
      </c>
      <c r="AT2053" s="468">
        <f ca="1">COUNTIF(INDIRECT("U"&amp;(ROW()+12*(($AN2053-1)*3+$AO2053)-ROW())/12+5):INDIRECT("AF"&amp;(ROW()+12*(($AN2053-1)*3+$AO2053)-ROW())/12+5),AS2053)</f>
        <v>0</v>
      </c>
      <c r="AU2053" s="468">
        <f ca="1">IF(AND(AQ2053+AS2053&gt;0,AR2053+AT2053&gt;0),COUNTIF(AU$6:AU2052,"&gt;0")+1,0)</f>
        <v>0</v>
      </c>
    </row>
    <row r="2054" spans="40:47" x14ac:dyDescent="0.15">
      <c r="AN2054" s="468">
        <v>57</v>
      </c>
      <c r="AO2054" s="468">
        <v>3</v>
      </c>
      <c r="AP2054" s="468">
        <v>9</v>
      </c>
      <c r="AQ2054" s="476">
        <f ca="1">IF($AP2054=1,IF(INDIRECT(ADDRESS(($AN2054-1)*3+$AO2054+5,$AP2054+7))="",0,INDIRECT(ADDRESS(($AN2054-1)*3+$AO2054+5,$AP2054+7))),IF(INDIRECT(ADDRESS(($AN2054-1)*3+$AO2054+5,$AP2054+7))="",0,IF(COUNTIF(INDIRECT(ADDRESS(($AN2054-1)*36+($AO2054-1)*12+6,COLUMN())):INDIRECT(ADDRESS(($AN2054-1)*36+($AO2054-1)*12+$AP2054+4,COLUMN())),INDIRECT(ADDRESS(($AN2054-1)*3+$AO2054+5,$AP2054+7)))&gt;=1,0,INDIRECT(ADDRESS(($AN2054-1)*3+$AO2054+5,$AP2054+7)))))</f>
        <v>0</v>
      </c>
      <c r="AR2054" s="468">
        <f ca="1">COUNTIF(INDIRECT("H"&amp;(ROW()+12*(($AN2054-1)*3+$AO2054)-ROW())/12+5):INDIRECT("S"&amp;(ROW()+12*(($AN2054-1)*3+$AO2054)-ROW())/12+5),AQ2054)</f>
        <v>0</v>
      </c>
      <c r="AS2054" s="476">
        <f ca="1">IF($AP2054=1,IF(INDIRECT(ADDRESS(($AN2054-1)*3+$AO2054+5,$AP2054+20))="",0,INDIRECT(ADDRESS(($AN2054-1)*3+$AO2054+5,$AP2054+20))),IF(INDIRECT(ADDRESS(($AN2054-1)*3+$AO2054+5,$AP2054+20))="",0,IF(COUNTIF(INDIRECT(ADDRESS(($AN2054-1)*36+($AO2054-1)*12+6,COLUMN())):INDIRECT(ADDRESS(($AN2054-1)*36+($AO2054-1)*12+$AP2054+4,COLUMN())),INDIRECT(ADDRESS(($AN2054-1)*3+$AO2054+5,$AP2054+20)))&gt;=1,0,INDIRECT(ADDRESS(($AN2054-1)*3+$AO2054+5,$AP2054+20)))))</f>
        <v>0</v>
      </c>
      <c r="AT2054" s="468">
        <f ca="1">COUNTIF(INDIRECT("U"&amp;(ROW()+12*(($AN2054-1)*3+$AO2054)-ROW())/12+5):INDIRECT("AF"&amp;(ROW()+12*(($AN2054-1)*3+$AO2054)-ROW())/12+5),AS2054)</f>
        <v>0</v>
      </c>
      <c r="AU2054" s="468">
        <f ca="1">IF(AND(AQ2054+AS2054&gt;0,AR2054+AT2054&gt;0),COUNTIF(AU$6:AU2053,"&gt;0")+1,0)</f>
        <v>0</v>
      </c>
    </row>
    <row r="2055" spans="40:47" x14ac:dyDescent="0.15">
      <c r="AN2055" s="468">
        <v>57</v>
      </c>
      <c r="AO2055" s="468">
        <v>3</v>
      </c>
      <c r="AP2055" s="468">
        <v>10</v>
      </c>
      <c r="AQ2055" s="476">
        <f ca="1">IF($AP2055=1,IF(INDIRECT(ADDRESS(($AN2055-1)*3+$AO2055+5,$AP2055+7))="",0,INDIRECT(ADDRESS(($AN2055-1)*3+$AO2055+5,$AP2055+7))),IF(INDIRECT(ADDRESS(($AN2055-1)*3+$AO2055+5,$AP2055+7))="",0,IF(COUNTIF(INDIRECT(ADDRESS(($AN2055-1)*36+($AO2055-1)*12+6,COLUMN())):INDIRECT(ADDRESS(($AN2055-1)*36+($AO2055-1)*12+$AP2055+4,COLUMN())),INDIRECT(ADDRESS(($AN2055-1)*3+$AO2055+5,$AP2055+7)))&gt;=1,0,INDIRECT(ADDRESS(($AN2055-1)*3+$AO2055+5,$AP2055+7)))))</f>
        <v>0</v>
      </c>
      <c r="AR2055" s="468">
        <f ca="1">COUNTIF(INDIRECT("H"&amp;(ROW()+12*(($AN2055-1)*3+$AO2055)-ROW())/12+5):INDIRECT("S"&amp;(ROW()+12*(($AN2055-1)*3+$AO2055)-ROW())/12+5),AQ2055)</f>
        <v>0</v>
      </c>
      <c r="AS2055" s="476">
        <f ca="1">IF($AP2055=1,IF(INDIRECT(ADDRESS(($AN2055-1)*3+$AO2055+5,$AP2055+20))="",0,INDIRECT(ADDRESS(($AN2055-1)*3+$AO2055+5,$AP2055+20))),IF(INDIRECT(ADDRESS(($AN2055-1)*3+$AO2055+5,$AP2055+20))="",0,IF(COUNTIF(INDIRECT(ADDRESS(($AN2055-1)*36+($AO2055-1)*12+6,COLUMN())):INDIRECT(ADDRESS(($AN2055-1)*36+($AO2055-1)*12+$AP2055+4,COLUMN())),INDIRECT(ADDRESS(($AN2055-1)*3+$AO2055+5,$AP2055+20)))&gt;=1,0,INDIRECT(ADDRESS(($AN2055-1)*3+$AO2055+5,$AP2055+20)))))</f>
        <v>0</v>
      </c>
      <c r="AT2055" s="468">
        <f ca="1">COUNTIF(INDIRECT("U"&amp;(ROW()+12*(($AN2055-1)*3+$AO2055)-ROW())/12+5):INDIRECT("AF"&amp;(ROW()+12*(($AN2055-1)*3+$AO2055)-ROW())/12+5),AS2055)</f>
        <v>0</v>
      </c>
      <c r="AU2055" s="468">
        <f ca="1">IF(AND(AQ2055+AS2055&gt;0,AR2055+AT2055&gt;0),COUNTIF(AU$6:AU2054,"&gt;0")+1,0)</f>
        <v>0</v>
      </c>
    </row>
    <row r="2056" spans="40:47" x14ac:dyDescent="0.15">
      <c r="AN2056" s="468">
        <v>57</v>
      </c>
      <c r="AO2056" s="468">
        <v>3</v>
      </c>
      <c r="AP2056" s="468">
        <v>11</v>
      </c>
      <c r="AQ2056" s="476">
        <f ca="1">IF($AP2056=1,IF(INDIRECT(ADDRESS(($AN2056-1)*3+$AO2056+5,$AP2056+7))="",0,INDIRECT(ADDRESS(($AN2056-1)*3+$AO2056+5,$AP2056+7))),IF(INDIRECT(ADDRESS(($AN2056-1)*3+$AO2056+5,$AP2056+7))="",0,IF(COUNTIF(INDIRECT(ADDRESS(($AN2056-1)*36+($AO2056-1)*12+6,COLUMN())):INDIRECT(ADDRESS(($AN2056-1)*36+($AO2056-1)*12+$AP2056+4,COLUMN())),INDIRECT(ADDRESS(($AN2056-1)*3+$AO2056+5,$AP2056+7)))&gt;=1,0,INDIRECT(ADDRESS(($AN2056-1)*3+$AO2056+5,$AP2056+7)))))</f>
        <v>0</v>
      </c>
      <c r="AR2056" s="468">
        <f ca="1">COUNTIF(INDIRECT("H"&amp;(ROW()+12*(($AN2056-1)*3+$AO2056)-ROW())/12+5):INDIRECT("S"&amp;(ROW()+12*(($AN2056-1)*3+$AO2056)-ROW())/12+5),AQ2056)</f>
        <v>0</v>
      </c>
      <c r="AS2056" s="476">
        <f ca="1">IF($AP2056=1,IF(INDIRECT(ADDRESS(($AN2056-1)*3+$AO2056+5,$AP2056+20))="",0,INDIRECT(ADDRESS(($AN2056-1)*3+$AO2056+5,$AP2056+20))),IF(INDIRECT(ADDRESS(($AN2056-1)*3+$AO2056+5,$AP2056+20))="",0,IF(COUNTIF(INDIRECT(ADDRESS(($AN2056-1)*36+($AO2056-1)*12+6,COLUMN())):INDIRECT(ADDRESS(($AN2056-1)*36+($AO2056-1)*12+$AP2056+4,COLUMN())),INDIRECT(ADDRESS(($AN2056-1)*3+$AO2056+5,$AP2056+20)))&gt;=1,0,INDIRECT(ADDRESS(($AN2056-1)*3+$AO2056+5,$AP2056+20)))))</f>
        <v>0</v>
      </c>
      <c r="AT2056" s="468">
        <f ca="1">COUNTIF(INDIRECT("U"&amp;(ROW()+12*(($AN2056-1)*3+$AO2056)-ROW())/12+5):INDIRECT("AF"&amp;(ROW()+12*(($AN2056-1)*3+$AO2056)-ROW())/12+5),AS2056)</f>
        <v>0</v>
      </c>
      <c r="AU2056" s="468">
        <f ca="1">IF(AND(AQ2056+AS2056&gt;0,AR2056+AT2056&gt;0),COUNTIF(AU$6:AU2055,"&gt;0")+1,0)</f>
        <v>0</v>
      </c>
    </row>
    <row r="2057" spans="40:47" x14ac:dyDescent="0.15">
      <c r="AN2057" s="468">
        <v>57</v>
      </c>
      <c r="AO2057" s="468">
        <v>3</v>
      </c>
      <c r="AP2057" s="468">
        <v>12</v>
      </c>
      <c r="AQ2057" s="476">
        <f ca="1">IF($AP2057=1,IF(INDIRECT(ADDRESS(($AN2057-1)*3+$AO2057+5,$AP2057+7))="",0,INDIRECT(ADDRESS(($AN2057-1)*3+$AO2057+5,$AP2057+7))),IF(INDIRECT(ADDRESS(($AN2057-1)*3+$AO2057+5,$AP2057+7))="",0,IF(COUNTIF(INDIRECT(ADDRESS(($AN2057-1)*36+($AO2057-1)*12+6,COLUMN())):INDIRECT(ADDRESS(($AN2057-1)*36+($AO2057-1)*12+$AP2057+4,COLUMN())),INDIRECT(ADDRESS(($AN2057-1)*3+$AO2057+5,$AP2057+7)))&gt;=1,0,INDIRECT(ADDRESS(($AN2057-1)*3+$AO2057+5,$AP2057+7)))))</f>
        <v>0</v>
      </c>
      <c r="AR2057" s="468">
        <f ca="1">COUNTIF(INDIRECT("H"&amp;(ROW()+12*(($AN2057-1)*3+$AO2057)-ROW())/12+5):INDIRECT("S"&amp;(ROW()+12*(($AN2057-1)*3+$AO2057)-ROW())/12+5),AQ2057)</f>
        <v>0</v>
      </c>
      <c r="AS2057" s="476">
        <f ca="1">IF($AP2057=1,IF(INDIRECT(ADDRESS(($AN2057-1)*3+$AO2057+5,$AP2057+20))="",0,INDIRECT(ADDRESS(($AN2057-1)*3+$AO2057+5,$AP2057+20))),IF(INDIRECT(ADDRESS(($AN2057-1)*3+$AO2057+5,$AP2057+20))="",0,IF(COUNTIF(INDIRECT(ADDRESS(($AN2057-1)*36+($AO2057-1)*12+6,COLUMN())):INDIRECT(ADDRESS(($AN2057-1)*36+($AO2057-1)*12+$AP2057+4,COLUMN())),INDIRECT(ADDRESS(($AN2057-1)*3+$AO2057+5,$AP2057+20)))&gt;=1,0,INDIRECT(ADDRESS(($AN2057-1)*3+$AO2057+5,$AP2057+20)))))</f>
        <v>0</v>
      </c>
      <c r="AT2057" s="468">
        <f ca="1">COUNTIF(INDIRECT("U"&amp;(ROW()+12*(($AN2057-1)*3+$AO2057)-ROW())/12+5):INDIRECT("AF"&amp;(ROW()+12*(($AN2057-1)*3+$AO2057)-ROW())/12+5),AS2057)</f>
        <v>0</v>
      </c>
      <c r="AU2057" s="468">
        <f ca="1">IF(AND(AQ2057+AS2057&gt;0,AR2057+AT2057&gt;0),COUNTIF(AU$6:AU2056,"&gt;0")+1,0)</f>
        <v>0</v>
      </c>
    </row>
    <row r="2058" spans="40:47" x14ac:dyDescent="0.15">
      <c r="AN2058" s="468">
        <v>58</v>
      </c>
      <c r="AO2058" s="468">
        <v>1</v>
      </c>
      <c r="AP2058" s="468">
        <v>1</v>
      </c>
      <c r="AQ2058" s="476">
        <f ca="1">IF($AP2058=1,IF(INDIRECT(ADDRESS(($AN2058-1)*3+$AO2058+5,$AP2058+7))="",0,INDIRECT(ADDRESS(($AN2058-1)*3+$AO2058+5,$AP2058+7))),IF(INDIRECT(ADDRESS(($AN2058-1)*3+$AO2058+5,$AP2058+7))="",0,IF(COUNTIF(INDIRECT(ADDRESS(($AN2058-1)*36+($AO2058-1)*12+6,COLUMN())):INDIRECT(ADDRESS(($AN2058-1)*36+($AO2058-1)*12+$AP2058+4,COLUMN())),INDIRECT(ADDRESS(($AN2058-1)*3+$AO2058+5,$AP2058+7)))&gt;=1,0,INDIRECT(ADDRESS(($AN2058-1)*3+$AO2058+5,$AP2058+7)))))</f>
        <v>0</v>
      </c>
      <c r="AR2058" s="468">
        <f ca="1">COUNTIF(INDIRECT("H"&amp;(ROW()+12*(($AN2058-1)*3+$AO2058)-ROW())/12+5):INDIRECT("S"&amp;(ROW()+12*(($AN2058-1)*3+$AO2058)-ROW())/12+5),AQ2058)</f>
        <v>0</v>
      </c>
      <c r="AS2058" s="476">
        <f ca="1">IF($AP2058=1,IF(INDIRECT(ADDRESS(($AN2058-1)*3+$AO2058+5,$AP2058+20))="",0,INDIRECT(ADDRESS(($AN2058-1)*3+$AO2058+5,$AP2058+20))),IF(INDIRECT(ADDRESS(($AN2058-1)*3+$AO2058+5,$AP2058+20))="",0,IF(COUNTIF(INDIRECT(ADDRESS(($AN2058-1)*36+($AO2058-1)*12+6,COLUMN())):INDIRECT(ADDRESS(($AN2058-1)*36+($AO2058-1)*12+$AP2058+4,COLUMN())),INDIRECT(ADDRESS(($AN2058-1)*3+$AO2058+5,$AP2058+20)))&gt;=1,0,INDIRECT(ADDRESS(($AN2058-1)*3+$AO2058+5,$AP2058+20)))))</f>
        <v>0</v>
      </c>
      <c r="AT2058" s="468">
        <f ca="1">COUNTIF(INDIRECT("U"&amp;(ROW()+12*(($AN2058-1)*3+$AO2058)-ROW())/12+5):INDIRECT("AF"&amp;(ROW()+12*(($AN2058-1)*3+$AO2058)-ROW())/12+5),AS2058)</f>
        <v>0</v>
      </c>
      <c r="AU2058" s="468">
        <f ca="1">IF(AND(AQ2058+AS2058&gt;0,AR2058+AT2058&gt;0),COUNTIF(AU$6:AU2057,"&gt;0")+1,0)</f>
        <v>0</v>
      </c>
    </row>
    <row r="2059" spans="40:47" x14ac:dyDescent="0.15">
      <c r="AN2059" s="468">
        <v>58</v>
      </c>
      <c r="AO2059" s="468">
        <v>1</v>
      </c>
      <c r="AP2059" s="468">
        <v>2</v>
      </c>
      <c r="AQ2059" s="476">
        <f ca="1">IF($AP2059=1,IF(INDIRECT(ADDRESS(($AN2059-1)*3+$AO2059+5,$AP2059+7))="",0,INDIRECT(ADDRESS(($AN2059-1)*3+$AO2059+5,$AP2059+7))),IF(INDIRECT(ADDRESS(($AN2059-1)*3+$AO2059+5,$AP2059+7))="",0,IF(COUNTIF(INDIRECT(ADDRESS(($AN2059-1)*36+($AO2059-1)*12+6,COLUMN())):INDIRECT(ADDRESS(($AN2059-1)*36+($AO2059-1)*12+$AP2059+4,COLUMN())),INDIRECT(ADDRESS(($AN2059-1)*3+$AO2059+5,$AP2059+7)))&gt;=1,0,INDIRECT(ADDRESS(($AN2059-1)*3+$AO2059+5,$AP2059+7)))))</f>
        <v>0</v>
      </c>
      <c r="AR2059" s="468">
        <f ca="1">COUNTIF(INDIRECT("H"&amp;(ROW()+12*(($AN2059-1)*3+$AO2059)-ROW())/12+5):INDIRECT("S"&amp;(ROW()+12*(($AN2059-1)*3+$AO2059)-ROW())/12+5),AQ2059)</f>
        <v>0</v>
      </c>
      <c r="AS2059" s="476">
        <f ca="1">IF($AP2059=1,IF(INDIRECT(ADDRESS(($AN2059-1)*3+$AO2059+5,$AP2059+20))="",0,INDIRECT(ADDRESS(($AN2059-1)*3+$AO2059+5,$AP2059+20))),IF(INDIRECT(ADDRESS(($AN2059-1)*3+$AO2059+5,$AP2059+20))="",0,IF(COUNTIF(INDIRECT(ADDRESS(($AN2059-1)*36+($AO2059-1)*12+6,COLUMN())):INDIRECT(ADDRESS(($AN2059-1)*36+($AO2059-1)*12+$AP2059+4,COLUMN())),INDIRECT(ADDRESS(($AN2059-1)*3+$AO2059+5,$AP2059+20)))&gt;=1,0,INDIRECT(ADDRESS(($AN2059-1)*3+$AO2059+5,$AP2059+20)))))</f>
        <v>0</v>
      </c>
      <c r="AT2059" s="468">
        <f ca="1">COUNTIF(INDIRECT("U"&amp;(ROW()+12*(($AN2059-1)*3+$AO2059)-ROW())/12+5):INDIRECT("AF"&amp;(ROW()+12*(($AN2059-1)*3+$AO2059)-ROW())/12+5),AS2059)</f>
        <v>0</v>
      </c>
      <c r="AU2059" s="468">
        <f ca="1">IF(AND(AQ2059+AS2059&gt;0,AR2059+AT2059&gt;0),COUNTIF(AU$6:AU2058,"&gt;0")+1,0)</f>
        <v>0</v>
      </c>
    </row>
    <row r="2060" spans="40:47" x14ac:dyDescent="0.15">
      <c r="AN2060" s="468">
        <v>58</v>
      </c>
      <c r="AO2060" s="468">
        <v>1</v>
      </c>
      <c r="AP2060" s="468">
        <v>3</v>
      </c>
      <c r="AQ2060" s="476">
        <f ca="1">IF($AP2060=1,IF(INDIRECT(ADDRESS(($AN2060-1)*3+$AO2060+5,$AP2060+7))="",0,INDIRECT(ADDRESS(($AN2060-1)*3+$AO2060+5,$AP2060+7))),IF(INDIRECT(ADDRESS(($AN2060-1)*3+$AO2060+5,$AP2060+7))="",0,IF(COUNTIF(INDIRECT(ADDRESS(($AN2060-1)*36+($AO2060-1)*12+6,COLUMN())):INDIRECT(ADDRESS(($AN2060-1)*36+($AO2060-1)*12+$AP2060+4,COLUMN())),INDIRECT(ADDRESS(($AN2060-1)*3+$AO2060+5,$AP2060+7)))&gt;=1,0,INDIRECT(ADDRESS(($AN2060-1)*3+$AO2060+5,$AP2060+7)))))</f>
        <v>0</v>
      </c>
      <c r="AR2060" s="468">
        <f ca="1">COUNTIF(INDIRECT("H"&amp;(ROW()+12*(($AN2060-1)*3+$AO2060)-ROW())/12+5):INDIRECT("S"&amp;(ROW()+12*(($AN2060-1)*3+$AO2060)-ROW())/12+5),AQ2060)</f>
        <v>0</v>
      </c>
      <c r="AS2060" s="476">
        <f ca="1">IF($AP2060=1,IF(INDIRECT(ADDRESS(($AN2060-1)*3+$AO2060+5,$AP2060+20))="",0,INDIRECT(ADDRESS(($AN2060-1)*3+$AO2060+5,$AP2060+20))),IF(INDIRECT(ADDRESS(($AN2060-1)*3+$AO2060+5,$AP2060+20))="",0,IF(COUNTIF(INDIRECT(ADDRESS(($AN2060-1)*36+($AO2060-1)*12+6,COLUMN())):INDIRECT(ADDRESS(($AN2060-1)*36+($AO2060-1)*12+$AP2060+4,COLUMN())),INDIRECT(ADDRESS(($AN2060-1)*3+$AO2060+5,$AP2060+20)))&gt;=1,0,INDIRECT(ADDRESS(($AN2060-1)*3+$AO2060+5,$AP2060+20)))))</f>
        <v>0</v>
      </c>
      <c r="AT2060" s="468">
        <f ca="1">COUNTIF(INDIRECT("U"&amp;(ROW()+12*(($AN2060-1)*3+$AO2060)-ROW())/12+5):INDIRECT("AF"&amp;(ROW()+12*(($AN2060-1)*3+$AO2060)-ROW())/12+5),AS2060)</f>
        <v>0</v>
      </c>
      <c r="AU2060" s="468">
        <f ca="1">IF(AND(AQ2060+AS2060&gt;0,AR2060+AT2060&gt;0),COUNTIF(AU$6:AU2059,"&gt;0")+1,0)</f>
        <v>0</v>
      </c>
    </row>
    <row r="2061" spans="40:47" x14ac:dyDescent="0.15">
      <c r="AN2061" s="468">
        <v>58</v>
      </c>
      <c r="AO2061" s="468">
        <v>1</v>
      </c>
      <c r="AP2061" s="468">
        <v>4</v>
      </c>
      <c r="AQ2061" s="476">
        <f ca="1">IF($AP2061=1,IF(INDIRECT(ADDRESS(($AN2061-1)*3+$AO2061+5,$AP2061+7))="",0,INDIRECT(ADDRESS(($AN2061-1)*3+$AO2061+5,$AP2061+7))),IF(INDIRECT(ADDRESS(($AN2061-1)*3+$AO2061+5,$AP2061+7))="",0,IF(COUNTIF(INDIRECT(ADDRESS(($AN2061-1)*36+($AO2061-1)*12+6,COLUMN())):INDIRECT(ADDRESS(($AN2061-1)*36+($AO2061-1)*12+$AP2061+4,COLUMN())),INDIRECT(ADDRESS(($AN2061-1)*3+$AO2061+5,$AP2061+7)))&gt;=1,0,INDIRECT(ADDRESS(($AN2061-1)*3+$AO2061+5,$AP2061+7)))))</f>
        <v>0</v>
      </c>
      <c r="AR2061" s="468">
        <f ca="1">COUNTIF(INDIRECT("H"&amp;(ROW()+12*(($AN2061-1)*3+$AO2061)-ROW())/12+5):INDIRECT("S"&amp;(ROW()+12*(($AN2061-1)*3+$AO2061)-ROW())/12+5),AQ2061)</f>
        <v>0</v>
      </c>
      <c r="AS2061" s="476">
        <f ca="1">IF($AP2061=1,IF(INDIRECT(ADDRESS(($AN2061-1)*3+$AO2061+5,$AP2061+20))="",0,INDIRECT(ADDRESS(($AN2061-1)*3+$AO2061+5,$AP2061+20))),IF(INDIRECT(ADDRESS(($AN2061-1)*3+$AO2061+5,$AP2061+20))="",0,IF(COUNTIF(INDIRECT(ADDRESS(($AN2061-1)*36+($AO2061-1)*12+6,COLUMN())):INDIRECT(ADDRESS(($AN2061-1)*36+($AO2061-1)*12+$AP2061+4,COLUMN())),INDIRECT(ADDRESS(($AN2061-1)*3+$AO2061+5,$AP2061+20)))&gt;=1,0,INDIRECT(ADDRESS(($AN2061-1)*3+$AO2061+5,$AP2061+20)))))</f>
        <v>0</v>
      </c>
      <c r="AT2061" s="468">
        <f ca="1">COUNTIF(INDIRECT("U"&amp;(ROW()+12*(($AN2061-1)*3+$AO2061)-ROW())/12+5):INDIRECT("AF"&amp;(ROW()+12*(($AN2061-1)*3+$AO2061)-ROW())/12+5),AS2061)</f>
        <v>0</v>
      </c>
      <c r="AU2061" s="468">
        <f ca="1">IF(AND(AQ2061+AS2061&gt;0,AR2061+AT2061&gt;0),COUNTIF(AU$6:AU2060,"&gt;0")+1,0)</f>
        <v>0</v>
      </c>
    </row>
    <row r="2062" spans="40:47" x14ac:dyDescent="0.15">
      <c r="AN2062" s="468">
        <v>58</v>
      </c>
      <c r="AO2062" s="468">
        <v>1</v>
      </c>
      <c r="AP2062" s="468">
        <v>5</v>
      </c>
      <c r="AQ2062" s="476">
        <f ca="1">IF($AP2062=1,IF(INDIRECT(ADDRESS(($AN2062-1)*3+$AO2062+5,$AP2062+7))="",0,INDIRECT(ADDRESS(($AN2062-1)*3+$AO2062+5,$AP2062+7))),IF(INDIRECT(ADDRESS(($AN2062-1)*3+$AO2062+5,$AP2062+7))="",0,IF(COUNTIF(INDIRECT(ADDRESS(($AN2062-1)*36+($AO2062-1)*12+6,COLUMN())):INDIRECT(ADDRESS(($AN2062-1)*36+($AO2062-1)*12+$AP2062+4,COLUMN())),INDIRECT(ADDRESS(($AN2062-1)*3+$AO2062+5,$AP2062+7)))&gt;=1,0,INDIRECT(ADDRESS(($AN2062-1)*3+$AO2062+5,$AP2062+7)))))</f>
        <v>0</v>
      </c>
      <c r="AR2062" s="468">
        <f ca="1">COUNTIF(INDIRECT("H"&amp;(ROW()+12*(($AN2062-1)*3+$AO2062)-ROW())/12+5):INDIRECT("S"&amp;(ROW()+12*(($AN2062-1)*3+$AO2062)-ROW())/12+5),AQ2062)</f>
        <v>0</v>
      </c>
      <c r="AS2062" s="476">
        <f ca="1">IF($AP2062=1,IF(INDIRECT(ADDRESS(($AN2062-1)*3+$AO2062+5,$AP2062+20))="",0,INDIRECT(ADDRESS(($AN2062-1)*3+$AO2062+5,$AP2062+20))),IF(INDIRECT(ADDRESS(($AN2062-1)*3+$AO2062+5,$AP2062+20))="",0,IF(COUNTIF(INDIRECT(ADDRESS(($AN2062-1)*36+($AO2062-1)*12+6,COLUMN())):INDIRECT(ADDRESS(($AN2062-1)*36+($AO2062-1)*12+$AP2062+4,COLUMN())),INDIRECT(ADDRESS(($AN2062-1)*3+$AO2062+5,$AP2062+20)))&gt;=1,0,INDIRECT(ADDRESS(($AN2062-1)*3+$AO2062+5,$AP2062+20)))))</f>
        <v>0</v>
      </c>
      <c r="AT2062" s="468">
        <f ca="1">COUNTIF(INDIRECT("U"&amp;(ROW()+12*(($AN2062-1)*3+$AO2062)-ROW())/12+5):INDIRECT("AF"&amp;(ROW()+12*(($AN2062-1)*3+$AO2062)-ROW())/12+5),AS2062)</f>
        <v>0</v>
      </c>
      <c r="AU2062" s="468">
        <f ca="1">IF(AND(AQ2062+AS2062&gt;0,AR2062+AT2062&gt;0),COUNTIF(AU$6:AU2061,"&gt;0")+1,0)</f>
        <v>0</v>
      </c>
    </row>
    <row r="2063" spans="40:47" x14ac:dyDescent="0.15">
      <c r="AN2063" s="468">
        <v>58</v>
      </c>
      <c r="AO2063" s="468">
        <v>1</v>
      </c>
      <c r="AP2063" s="468">
        <v>6</v>
      </c>
      <c r="AQ2063" s="476">
        <f ca="1">IF($AP2063=1,IF(INDIRECT(ADDRESS(($AN2063-1)*3+$AO2063+5,$AP2063+7))="",0,INDIRECT(ADDRESS(($AN2063-1)*3+$AO2063+5,$AP2063+7))),IF(INDIRECT(ADDRESS(($AN2063-1)*3+$AO2063+5,$AP2063+7))="",0,IF(COUNTIF(INDIRECT(ADDRESS(($AN2063-1)*36+($AO2063-1)*12+6,COLUMN())):INDIRECT(ADDRESS(($AN2063-1)*36+($AO2063-1)*12+$AP2063+4,COLUMN())),INDIRECT(ADDRESS(($AN2063-1)*3+$AO2063+5,$AP2063+7)))&gt;=1,0,INDIRECT(ADDRESS(($AN2063-1)*3+$AO2063+5,$AP2063+7)))))</f>
        <v>0</v>
      </c>
      <c r="AR2063" s="468">
        <f ca="1">COUNTIF(INDIRECT("H"&amp;(ROW()+12*(($AN2063-1)*3+$AO2063)-ROW())/12+5):INDIRECT("S"&amp;(ROW()+12*(($AN2063-1)*3+$AO2063)-ROW())/12+5),AQ2063)</f>
        <v>0</v>
      </c>
      <c r="AS2063" s="476">
        <f ca="1">IF($AP2063=1,IF(INDIRECT(ADDRESS(($AN2063-1)*3+$AO2063+5,$AP2063+20))="",0,INDIRECT(ADDRESS(($AN2063-1)*3+$AO2063+5,$AP2063+20))),IF(INDIRECT(ADDRESS(($AN2063-1)*3+$AO2063+5,$AP2063+20))="",0,IF(COUNTIF(INDIRECT(ADDRESS(($AN2063-1)*36+($AO2063-1)*12+6,COLUMN())):INDIRECT(ADDRESS(($AN2063-1)*36+($AO2063-1)*12+$AP2063+4,COLUMN())),INDIRECT(ADDRESS(($AN2063-1)*3+$AO2063+5,$AP2063+20)))&gt;=1,0,INDIRECT(ADDRESS(($AN2063-1)*3+$AO2063+5,$AP2063+20)))))</f>
        <v>0</v>
      </c>
      <c r="AT2063" s="468">
        <f ca="1">COUNTIF(INDIRECT("U"&amp;(ROW()+12*(($AN2063-1)*3+$AO2063)-ROW())/12+5):INDIRECT("AF"&amp;(ROW()+12*(($AN2063-1)*3+$AO2063)-ROW())/12+5),AS2063)</f>
        <v>0</v>
      </c>
      <c r="AU2063" s="468">
        <f ca="1">IF(AND(AQ2063+AS2063&gt;0,AR2063+AT2063&gt;0),COUNTIF(AU$6:AU2062,"&gt;0")+1,0)</f>
        <v>0</v>
      </c>
    </row>
    <row r="2064" spans="40:47" x14ac:dyDescent="0.15">
      <c r="AN2064" s="468">
        <v>58</v>
      </c>
      <c r="AO2064" s="468">
        <v>1</v>
      </c>
      <c r="AP2064" s="468">
        <v>7</v>
      </c>
      <c r="AQ2064" s="476">
        <f ca="1">IF($AP2064=1,IF(INDIRECT(ADDRESS(($AN2064-1)*3+$AO2064+5,$AP2064+7))="",0,INDIRECT(ADDRESS(($AN2064-1)*3+$AO2064+5,$AP2064+7))),IF(INDIRECT(ADDRESS(($AN2064-1)*3+$AO2064+5,$AP2064+7))="",0,IF(COUNTIF(INDIRECT(ADDRESS(($AN2064-1)*36+($AO2064-1)*12+6,COLUMN())):INDIRECT(ADDRESS(($AN2064-1)*36+($AO2064-1)*12+$AP2064+4,COLUMN())),INDIRECT(ADDRESS(($AN2064-1)*3+$AO2064+5,$AP2064+7)))&gt;=1,0,INDIRECT(ADDRESS(($AN2064-1)*3+$AO2064+5,$AP2064+7)))))</f>
        <v>0</v>
      </c>
      <c r="AR2064" s="468">
        <f ca="1">COUNTIF(INDIRECT("H"&amp;(ROW()+12*(($AN2064-1)*3+$AO2064)-ROW())/12+5):INDIRECT("S"&amp;(ROW()+12*(($AN2064-1)*3+$AO2064)-ROW())/12+5),AQ2064)</f>
        <v>0</v>
      </c>
      <c r="AS2064" s="476">
        <f ca="1">IF($AP2064=1,IF(INDIRECT(ADDRESS(($AN2064-1)*3+$AO2064+5,$AP2064+20))="",0,INDIRECT(ADDRESS(($AN2064-1)*3+$AO2064+5,$AP2064+20))),IF(INDIRECT(ADDRESS(($AN2064-1)*3+$AO2064+5,$AP2064+20))="",0,IF(COUNTIF(INDIRECT(ADDRESS(($AN2064-1)*36+($AO2064-1)*12+6,COLUMN())):INDIRECT(ADDRESS(($AN2064-1)*36+($AO2064-1)*12+$AP2064+4,COLUMN())),INDIRECT(ADDRESS(($AN2064-1)*3+$AO2064+5,$AP2064+20)))&gt;=1,0,INDIRECT(ADDRESS(($AN2064-1)*3+$AO2064+5,$AP2064+20)))))</f>
        <v>0</v>
      </c>
      <c r="AT2064" s="468">
        <f ca="1">COUNTIF(INDIRECT("U"&amp;(ROW()+12*(($AN2064-1)*3+$AO2064)-ROW())/12+5):INDIRECT("AF"&amp;(ROW()+12*(($AN2064-1)*3+$AO2064)-ROW())/12+5),AS2064)</f>
        <v>0</v>
      </c>
      <c r="AU2064" s="468">
        <f ca="1">IF(AND(AQ2064+AS2064&gt;0,AR2064+AT2064&gt;0),COUNTIF(AU$6:AU2063,"&gt;0")+1,0)</f>
        <v>0</v>
      </c>
    </row>
    <row r="2065" spans="40:47" x14ac:dyDescent="0.15">
      <c r="AN2065" s="468">
        <v>58</v>
      </c>
      <c r="AO2065" s="468">
        <v>1</v>
      </c>
      <c r="AP2065" s="468">
        <v>8</v>
      </c>
      <c r="AQ2065" s="476">
        <f ca="1">IF($AP2065=1,IF(INDIRECT(ADDRESS(($AN2065-1)*3+$AO2065+5,$AP2065+7))="",0,INDIRECT(ADDRESS(($AN2065-1)*3+$AO2065+5,$AP2065+7))),IF(INDIRECT(ADDRESS(($AN2065-1)*3+$AO2065+5,$AP2065+7))="",0,IF(COUNTIF(INDIRECT(ADDRESS(($AN2065-1)*36+($AO2065-1)*12+6,COLUMN())):INDIRECT(ADDRESS(($AN2065-1)*36+($AO2065-1)*12+$AP2065+4,COLUMN())),INDIRECT(ADDRESS(($AN2065-1)*3+$AO2065+5,$AP2065+7)))&gt;=1,0,INDIRECT(ADDRESS(($AN2065-1)*3+$AO2065+5,$AP2065+7)))))</f>
        <v>0</v>
      </c>
      <c r="AR2065" s="468">
        <f ca="1">COUNTIF(INDIRECT("H"&amp;(ROW()+12*(($AN2065-1)*3+$AO2065)-ROW())/12+5):INDIRECT("S"&amp;(ROW()+12*(($AN2065-1)*3+$AO2065)-ROW())/12+5),AQ2065)</f>
        <v>0</v>
      </c>
      <c r="AS2065" s="476">
        <f ca="1">IF($AP2065=1,IF(INDIRECT(ADDRESS(($AN2065-1)*3+$AO2065+5,$AP2065+20))="",0,INDIRECT(ADDRESS(($AN2065-1)*3+$AO2065+5,$AP2065+20))),IF(INDIRECT(ADDRESS(($AN2065-1)*3+$AO2065+5,$AP2065+20))="",0,IF(COUNTIF(INDIRECT(ADDRESS(($AN2065-1)*36+($AO2065-1)*12+6,COLUMN())):INDIRECT(ADDRESS(($AN2065-1)*36+($AO2065-1)*12+$AP2065+4,COLUMN())),INDIRECT(ADDRESS(($AN2065-1)*3+$AO2065+5,$AP2065+20)))&gt;=1,0,INDIRECT(ADDRESS(($AN2065-1)*3+$AO2065+5,$AP2065+20)))))</f>
        <v>0</v>
      </c>
      <c r="AT2065" s="468">
        <f ca="1">COUNTIF(INDIRECT("U"&amp;(ROW()+12*(($AN2065-1)*3+$AO2065)-ROW())/12+5):INDIRECT("AF"&amp;(ROW()+12*(($AN2065-1)*3+$AO2065)-ROW())/12+5),AS2065)</f>
        <v>0</v>
      </c>
      <c r="AU2065" s="468">
        <f ca="1">IF(AND(AQ2065+AS2065&gt;0,AR2065+AT2065&gt;0),COUNTIF(AU$6:AU2064,"&gt;0")+1,0)</f>
        <v>0</v>
      </c>
    </row>
    <row r="2066" spans="40:47" x14ac:dyDescent="0.15">
      <c r="AN2066" s="468">
        <v>58</v>
      </c>
      <c r="AO2066" s="468">
        <v>1</v>
      </c>
      <c r="AP2066" s="468">
        <v>9</v>
      </c>
      <c r="AQ2066" s="476">
        <f ca="1">IF($AP2066=1,IF(INDIRECT(ADDRESS(($AN2066-1)*3+$AO2066+5,$AP2066+7))="",0,INDIRECT(ADDRESS(($AN2066-1)*3+$AO2066+5,$AP2066+7))),IF(INDIRECT(ADDRESS(($AN2066-1)*3+$AO2066+5,$AP2066+7))="",0,IF(COUNTIF(INDIRECT(ADDRESS(($AN2066-1)*36+($AO2066-1)*12+6,COLUMN())):INDIRECT(ADDRESS(($AN2066-1)*36+($AO2066-1)*12+$AP2066+4,COLUMN())),INDIRECT(ADDRESS(($AN2066-1)*3+$AO2066+5,$AP2066+7)))&gt;=1,0,INDIRECT(ADDRESS(($AN2066-1)*3+$AO2066+5,$AP2066+7)))))</f>
        <v>0</v>
      </c>
      <c r="AR2066" s="468">
        <f ca="1">COUNTIF(INDIRECT("H"&amp;(ROW()+12*(($AN2066-1)*3+$AO2066)-ROW())/12+5):INDIRECT("S"&amp;(ROW()+12*(($AN2066-1)*3+$AO2066)-ROW())/12+5),AQ2066)</f>
        <v>0</v>
      </c>
      <c r="AS2066" s="476">
        <f ca="1">IF($AP2066=1,IF(INDIRECT(ADDRESS(($AN2066-1)*3+$AO2066+5,$AP2066+20))="",0,INDIRECT(ADDRESS(($AN2066-1)*3+$AO2066+5,$AP2066+20))),IF(INDIRECT(ADDRESS(($AN2066-1)*3+$AO2066+5,$AP2066+20))="",0,IF(COUNTIF(INDIRECT(ADDRESS(($AN2066-1)*36+($AO2066-1)*12+6,COLUMN())):INDIRECT(ADDRESS(($AN2066-1)*36+($AO2066-1)*12+$AP2066+4,COLUMN())),INDIRECT(ADDRESS(($AN2066-1)*3+$AO2066+5,$AP2066+20)))&gt;=1,0,INDIRECT(ADDRESS(($AN2066-1)*3+$AO2066+5,$AP2066+20)))))</f>
        <v>0</v>
      </c>
      <c r="AT2066" s="468">
        <f ca="1">COUNTIF(INDIRECT("U"&amp;(ROW()+12*(($AN2066-1)*3+$AO2066)-ROW())/12+5):INDIRECT("AF"&amp;(ROW()+12*(($AN2066-1)*3+$AO2066)-ROW())/12+5),AS2066)</f>
        <v>0</v>
      </c>
      <c r="AU2066" s="468">
        <f ca="1">IF(AND(AQ2066+AS2066&gt;0,AR2066+AT2066&gt;0),COUNTIF(AU$6:AU2065,"&gt;0")+1,0)</f>
        <v>0</v>
      </c>
    </row>
    <row r="2067" spans="40:47" x14ac:dyDescent="0.15">
      <c r="AN2067" s="468">
        <v>58</v>
      </c>
      <c r="AO2067" s="468">
        <v>1</v>
      </c>
      <c r="AP2067" s="468">
        <v>10</v>
      </c>
      <c r="AQ2067" s="476">
        <f ca="1">IF($AP2067=1,IF(INDIRECT(ADDRESS(($AN2067-1)*3+$AO2067+5,$AP2067+7))="",0,INDIRECT(ADDRESS(($AN2067-1)*3+$AO2067+5,$AP2067+7))),IF(INDIRECT(ADDRESS(($AN2067-1)*3+$AO2067+5,$AP2067+7))="",0,IF(COUNTIF(INDIRECT(ADDRESS(($AN2067-1)*36+($AO2067-1)*12+6,COLUMN())):INDIRECT(ADDRESS(($AN2067-1)*36+($AO2067-1)*12+$AP2067+4,COLUMN())),INDIRECT(ADDRESS(($AN2067-1)*3+$AO2067+5,$AP2067+7)))&gt;=1,0,INDIRECT(ADDRESS(($AN2067-1)*3+$AO2067+5,$AP2067+7)))))</f>
        <v>0</v>
      </c>
      <c r="AR2067" s="468">
        <f ca="1">COUNTIF(INDIRECT("H"&amp;(ROW()+12*(($AN2067-1)*3+$AO2067)-ROW())/12+5):INDIRECT("S"&amp;(ROW()+12*(($AN2067-1)*3+$AO2067)-ROW())/12+5),AQ2067)</f>
        <v>0</v>
      </c>
      <c r="AS2067" s="476">
        <f ca="1">IF($AP2067=1,IF(INDIRECT(ADDRESS(($AN2067-1)*3+$AO2067+5,$AP2067+20))="",0,INDIRECT(ADDRESS(($AN2067-1)*3+$AO2067+5,$AP2067+20))),IF(INDIRECT(ADDRESS(($AN2067-1)*3+$AO2067+5,$AP2067+20))="",0,IF(COUNTIF(INDIRECT(ADDRESS(($AN2067-1)*36+($AO2067-1)*12+6,COLUMN())):INDIRECT(ADDRESS(($AN2067-1)*36+($AO2067-1)*12+$AP2067+4,COLUMN())),INDIRECT(ADDRESS(($AN2067-1)*3+$AO2067+5,$AP2067+20)))&gt;=1,0,INDIRECT(ADDRESS(($AN2067-1)*3+$AO2067+5,$AP2067+20)))))</f>
        <v>0</v>
      </c>
      <c r="AT2067" s="468">
        <f ca="1">COUNTIF(INDIRECT("U"&amp;(ROW()+12*(($AN2067-1)*3+$AO2067)-ROW())/12+5):INDIRECT("AF"&amp;(ROW()+12*(($AN2067-1)*3+$AO2067)-ROW())/12+5),AS2067)</f>
        <v>0</v>
      </c>
      <c r="AU2067" s="468">
        <f ca="1">IF(AND(AQ2067+AS2067&gt;0,AR2067+AT2067&gt;0),COUNTIF(AU$6:AU2066,"&gt;0")+1,0)</f>
        <v>0</v>
      </c>
    </row>
    <row r="2068" spans="40:47" x14ac:dyDescent="0.15">
      <c r="AN2068" s="468">
        <v>58</v>
      </c>
      <c r="AO2068" s="468">
        <v>1</v>
      </c>
      <c r="AP2068" s="468">
        <v>11</v>
      </c>
      <c r="AQ2068" s="476">
        <f ca="1">IF($AP2068=1,IF(INDIRECT(ADDRESS(($AN2068-1)*3+$AO2068+5,$AP2068+7))="",0,INDIRECT(ADDRESS(($AN2068-1)*3+$AO2068+5,$AP2068+7))),IF(INDIRECT(ADDRESS(($AN2068-1)*3+$AO2068+5,$AP2068+7))="",0,IF(COUNTIF(INDIRECT(ADDRESS(($AN2068-1)*36+($AO2068-1)*12+6,COLUMN())):INDIRECT(ADDRESS(($AN2068-1)*36+($AO2068-1)*12+$AP2068+4,COLUMN())),INDIRECT(ADDRESS(($AN2068-1)*3+$AO2068+5,$AP2068+7)))&gt;=1,0,INDIRECT(ADDRESS(($AN2068-1)*3+$AO2068+5,$AP2068+7)))))</f>
        <v>0</v>
      </c>
      <c r="AR2068" s="468">
        <f ca="1">COUNTIF(INDIRECT("H"&amp;(ROW()+12*(($AN2068-1)*3+$AO2068)-ROW())/12+5):INDIRECT("S"&amp;(ROW()+12*(($AN2068-1)*3+$AO2068)-ROW())/12+5),AQ2068)</f>
        <v>0</v>
      </c>
      <c r="AS2068" s="476">
        <f ca="1">IF($AP2068=1,IF(INDIRECT(ADDRESS(($AN2068-1)*3+$AO2068+5,$AP2068+20))="",0,INDIRECT(ADDRESS(($AN2068-1)*3+$AO2068+5,$AP2068+20))),IF(INDIRECT(ADDRESS(($AN2068-1)*3+$AO2068+5,$AP2068+20))="",0,IF(COUNTIF(INDIRECT(ADDRESS(($AN2068-1)*36+($AO2068-1)*12+6,COLUMN())):INDIRECT(ADDRESS(($AN2068-1)*36+($AO2068-1)*12+$AP2068+4,COLUMN())),INDIRECT(ADDRESS(($AN2068-1)*3+$AO2068+5,$AP2068+20)))&gt;=1,0,INDIRECT(ADDRESS(($AN2068-1)*3+$AO2068+5,$AP2068+20)))))</f>
        <v>0</v>
      </c>
      <c r="AT2068" s="468">
        <f ca="1">COUNTIF(INDIRECT("U"&amp;(ROW()+12*(($AN2068-1)*3+$AO2068)-ROW())/12+5):INDIRECT("AF"&amp;(ROW()+12*(($AN2068-1)*3+$AO2068)-ROW())/12+5),AS2068)</f>
        <v>0</v>
      </c>
      <c r="AU2068" s="468">
        <f ca="1">IF(AND(AQ2068+AS2068&gt;0,AR2068+AT2068&gt;0),COUNTIF(AU$6:AU2067,"&gt;0")+1,0)</f>
        <v>0</v>
      </c>
    </row>
    <row r="2069" spans="40:47" x14ac:dyDescent="0.15">
      <c r="AN2069" s="468">
        <v>58</v>
      </c>
      <c r="AO2069" s="468">
        <v>1</v>
      </c>
      <c r="AP2069" s="468">
        <v>12</v>
      </c>
      <c r="AQ2069" s="476">
        <f ca="1">IF($AP2069=1,IF(INDIRECT(ADDRESS(($AN2069-1)*3+$AO2069+5,$AP2069+7))="",0,INDIRECT(ADDRESS(($AN2069-1)*3+$AO2069+5,$AP2069+7))),IF(INDIRECT(ADDRESS(($AN2069-1)*3+$AO2069+5,$AP2069+7))="",0,IF(COUNTIF(INDIRECT(ADDRESS(($AN2069-1)*36+($AO2069-1)*12+6,COLUMN())):INDIRECT(ADDRESS(($AN2069-1)*36+($AO2069-1)*12+$AP2069+4,COLUMN())),INDIRECT(ADDRESS(($AN2069-1)*3+$AO2069+5,$AP2069+7)))&gt;=1,0,INDIRECT(ADDRESS(($AN2069-1)*3+$AO2069+5,$AP2069+7)))))</f>
        <v>0</v>
      </c>
      <c r="AR2069" s="468">
        <f ca="1">COUNTIF(INDIRECT("H"&amp;(ROW()+12*(($AN2069-1)*3+$AO2069)-ROW())/12+5):INDIRECT("S"&amp;(ROW()+12*(($AN2069-1)*3+$AO2069)-ROW())/12+5),AQ2069)</f>
        <v>0</v>
      </c>
      <c r="AS2069" s="476">
        <f ca="1">IF($AP2069=1,IF(INDIRECT(ADDRESS(($AN2069-1)*3+$AO2069+5,$AP2069+20))="",0,INDIRECT(ADDRESS(($AN2069-1)*3+$AO2069+5,$AP2069+20))),IF(INDIRECT(ADDRESS(($AN2069-1)*3+$AO2069+5,$AP2069+20))="",0,IF(COUNTIF(INDIRECT(ADDRESS(($AN2069-1)*36+($AO2069-1)*12+6,COLUMN())):INDIRECT(ADDRESS(($AN2069-1)*36+($AO2069-1)*12+$AP2069+4,COLUMN())),INDIRECT(ADDRESS(($AN2069-1)*3+$AO2069+5,$AP2069+20)))&gt;=1,0,INDIRECT(ADDRESS(($AN2069-1)*3+$AO2069+5,$AP2069+20)))))</f>
        <v>0</v>
      </c>
      <c r="AT2069" s="468">
        <f ca="1">COUNTIF(INDIRECT("U"&amp;(ROW()+12*(($AN2069-1)*3+$AO2069)-ROW())/12+5):INDIRECT("AF"&amp;(ROW()+12*(($AN2069-1)*3+$AO2069)-ROW())/12+5),AS2069)</f>
        <v>0</v>
      </c>
      <c r="AU2069" s="468">
        <f ca="1">IF(AND(AQ2069+AS2069&gt;0,AR2069+AT2069&gt;0),COUNTIF(AU$6:AU2068,"&gt;0")+1,0)</f>
        <v>0</v>
      </c>
    </row>
    <row r="2070" spans="40:47" x14ac:dyDescent="0.15">
      <c r="AN2070" s="468">
        <v>58</v>
      </c>
      <c r="AO2070" s="468">
        <v>2</v>
      </c>
      <c r="AP2070" s="468">
        <v>1</v>
      </c>
      <c r="AQ2070" s="476">
        <f ca="1">IF($AP2070=1,IF(INDIRECT(ADDRESS(($AN2070-1)*3+$AO2070+5,$AP2070+7))="",0,INDIRECT(ADDRESS(($AN2070-1)*3+$AO2070+5,$AP2070+7))),IF(INDIRECT(ADDRESS(($AN2070-1)*3+$AO2070+5,$AP2070+7))="",0,IF(COUNTIF(INDIRECT(ADDRESS(($AN2070-1)*36+($AO2070-1)*12+6,COLUMN())):INDIRECT(ADDRESS(($AN2070-1)*36+($AO2070-1)*12+$AP2070+4,COLUMN())),INDIRECT(ADDRESS(($AN2070-1)*3+$AO2070+5,$AP2070+7)))&gt;=1,0,INDIRECT(ADDRESS(($AN2070-1)*3+$AO2070+5,$AP2070+7)))))</f>
        <v>0</v>
      </c>
      <c r="AR2070" s="468">
        <f ca="1">COUNTIF(INDIRECT("H"&amp;(ROW()+12*(($AN2070-1)*3+$AO2070)-ROW())/12+5):INDIRECT("S"&amp;(ROW()+12*(($AN2070-1)*3+$AO2070)-ROW())/12+5),AQ2070)</f>
        <v>0</v>
      </c>
      <c r="AS2070" s="476">
        <f ca="1">IF($AP2070=1,IF(INDIRECT(ADDRESS(($AN2070-1)*3+$AO2070+5,$AP2070+20))="",0,INDIRECT(ADDRESS(($AN2070-1)*3+$AO2070+5,$AP2070+20))),IF(INDIRECT(ADDRESS(($AN2070-1)*3+$AO2070+5,$AP2070+20))="",0,IF(COUNTIF(INDIRECT(ADDRESS(($AN2070-1)*36+($AO2070-1)*12+6,COLUMN())):INDIRECT(ADDRESS(($AN2070-1)*36+($AO2070-1)*12+$AP2070+4,COLUMN())),INDIRECT(ADDRESS(($AN2070-1)*3+$AO2070+5,$AP2070+20)))&gt;=1,0,INDIRECT(ADDRESS(($AN2070-1)*3+$AO2070+5,$AP2070+20)))))</f>
        <v>0</v>
      </c>
      <c r="AT2070" s="468">
        <f ca="1">COUNTIF(INDIRECT("U"&amp;(ROW()+12*(($AN2070-1)*3+$AO2070)-ROW())/12+5):INDIRECT("AF"&amp;(ROW()+12*(($AN2070-1)*3+$AO2070)-ROW())/12+5),AS2070)</f>
        <v>0</v>
      </c>
      <c r="AU2070" s="468">
        <f ca="1">IF(AND(AQ2070+AS2070&gt;0,AR2070+AT2070&gt;0),COUNTIF(AU$6:AU2069,"&gt;0")+1,0)</f>
        <v>0</v>
      </c>
    </row>
    <row r="2071" spans="40:47" x14ac:dyDescent="0.15">
      <c r="AN2071" s="468">
        <v>58</v>
      </c>
      <c r="AO2071" s="468">
        <v>2</v>
      </c>
      <c r="AP2071" s="468">
        <v>2</v>
      </c>
      <c r="AQ2071" s="476">
        <f ca="1">IF($AP2071=1,IF(INDIRECT(ADDRESS(($AN2071-1)*3+$AO2071+5,$AP2071+7))="",0,INDIRECT(ADDRESS(($AN2071-1)*3+$AO2071+5,$AP2071+7))),IF(INDIRECT(ADDRESS(($AN2071-1)*3+$AO2071+5,$AP2071+7))="",0,IF(COUNTIF(INDIRECT(ADDRESS(($AN2071-1)*36+($AO2071-1)*12+6,COLUMN())):INDIRECT(ADDRESS(($AN2071-1)*36+($AO2071-1)*12+$AP2071+4,COLUMN())),INDIRECT(ADDRESS(($AN2071-1)*3+$AO2071+5,$AP2071+7)))&gt;=1,0,INDIRECT(ADDRESS(($AN2071-1)*3+$AO2071+5,$AP2071+7)))))</f>
        <v>0</v>
      </c>
      <c r="AR2071" s="468">
        <f ca="1">COUNTIF(INDIRECT("H"&amp;(ROW()+12*(($AN2071-1)*3+$AO2071)-ROW())/12+5):INDIRECT("S"&amp;(ROW()+12*(($AN2071-1)*3+$AO2071)-ROW())/12+5),AQ2071)</f>
        <v>0</v>
      </c>
      <c r="AS2071" s="476">
        <f ca="1">IF($AP2071=1,IF(INDIRECT(ADDRESS(($AN2071-1)*3+$AO2071+5,$AP2071+20))="",0,INDIRECT(ADDRESS(($AN2071-1)*3+$AO2071+5,$AP2071+20))),IF(INDIRECT(ADDRESS(($AN2071-1)*3+$AO2071+5,$AP2071+20))="",0,IF(COUNTIF(INDIRECT(ADDRESS(($AN2071-1)*36+($AO2071-1)*12+6,COLUMN())):INDIRECT(ADDRESS(($AN2071-1)*36+($AO2071-1)*12+$AP2071+4,COLUMN())),INDIRECT(ADDRESS(($AN2071-1)*3+$AO2071+5,$AP2071+20)))&gt;=1,0,INDIRECT(ADDRESS(($AN2071-1)*3+$AO2071+5,$AP2071+20)))))</f>
        <v>0</v>
      </c>
      <c r="AT2071" s="468">
        <f ca="1">COUNTIF(INDIRECT("U"&amp;(ROW()+12*(($AN2071-1)*3+$AO2071)-ROW())/12+5):INDIRECT("AF"&amp;(ROW()+12*(($AN2071-1)*3+$AO2071)-ROW())/12+5),AS2071)</f>
        <v>0</v>
      </c>
      <c r="AU2071" s="468">
        <f ca="1">IF(AND(AQ2071+AS2071&gt;0,AR2071+AT2071&gt;0),COUNTIF(AU$6:AU2070,"&gt;0")+1,0)</f>
        <v>0</v>
      </c>
    </row>
    <row r="2072" spans="40:47" x14ac:dyDescent="0.15">
      <c r="AN2072" s="468">
        <v>58</v>
      </c>
      <c r="AO2072" s="468">
        <v>2</v>
      </c>
      <c r="AP2072" s="468">
        <v>3</v>
      </c>
      <c r="AQ2072" s="476">
        <f ca="1">IF($AP2072=1,IF(INDIRECT(ADDRESS(($AN2072-1)*3+$AO2072+5,$AP2072+7))="",0,INDIRECT(ADDRESS(($AN2072-1)*3+$AO2072+5,$AP2072+7))),IF(INDIRECT(ADDRESS(($AN2072-1)*3+$AO2072+5,$AP2072+7))="",0,IF(COUNTIF(INDIRECT(ADDRESS(($AN2072-1)*36+($AO2072-1)*12+6,COLUMN())):INDIRECT(ADDRESS(($AN2072-1)*36+($AO2072-1)*12+$AP2072+4,COLUMN())),INDIRECT(ADDRESS(($AN2072-1)*3+$AO2072+5,$AP2072+7)))&gt;=1,0,INDIRECT(ADDRESS(($AN2072-1)*3+$AO2072+5,$AP2072+7)))))</f>
        <v>0</v>
      </c>
      <c r="AR2072" s="468">
        <f ca="1">COUNTIF(INDIRECT("H"&amp;(ROW()+12*(($AN2072-1)*3+$AO2072)-ROW())/12+5):INDIRECT("S"&amp;(ROW()+12*(($AN2072-1)*3+$AO2072)-ROW())/12+5),AQ2072)</f>
        <v>0</v>
      </c>
      <c r="AS2072" s="476">
        <f ca="1">IF($AP2072=1,IF(INDIRECT(ADDRESS(($AN2072-1)*3+$AO2072+5,$AP2072+20))="",0,INDIRECT(ADDRESS(($AN2072-1)*3+$AO2072+5,$AP2072+20))),IF(INDIRECT(ADDRESS(($AN2072-1)*3+$AO2072+5,$AP2072+20))="",0,IF(COUNTIF(INDIRECT(ADDRESS(($AN2072-1)*36+($AO2072-1)*12+6,COLUMN())):INDIRECT(ADDRESS(($AN2072-1)*36+($AO2072-1)*12+$AP2072+4,COLUMN())),INDIRECT(ADDRESS(($AN2072-1)*3+$AO2072+5,$AP2072+20)))&gt;=1,0,INDIRECT(ADDRESS(($AN2072-1)*3+$AO2072+5,$AP2072+20)))))</f>
        <v>0</v>
      </c>
      <c r="AT2072" s="468">
        <f ca="1">COUNTIF(INDIRECT("U"&amp;(ROW()+12*(($AN2072-1)*3+$AO2072)-ROW())/12+5):INDIRECT("AF"&amp;(ROW()+12*(($AN2072-1)*3+$AO2072)-ROW())/12+5),AS2072)</f>
        <v>0</v>
      </c>
      <c r="AU2072" s="468">
        <f ca="1">IF(AND(AQ2072+AS2072&gt;0,AR2072+AT2072&gt;0),COUNTIF(AU$6:AU2071,"&gt;0")+1,0)</f>
        <v>0</v>
      </c>
    </row>
    <row r="2073" spans="40:47" x14ac:dyDescent="0.15">
      <c r="AN2073" s="468">
        <v>58</v>
      </c>
      <c r="AO2073" s="468">
        <v>2</v>
      </c>
      <c r="AP2073" s="468">
        <v>4</v>
      </c>
      <c r="AQ2073" s="476">
        <f ca="1">IF($AP2073=1,IF(INDIRECT(ADDRESS(($AN2073-1)*3+$AO2073+5,$AP2073+7))="",0,INDIRECT(ADDRESS(($AN2073-1)*3+$AO2073+5,$AP2073+7))),IF(INDIRECT(ADDRESS(($AN2073-1)*3+$AO2073+5,$AP2073+7))="",0,IF(COUNTIF(INDIRECT(ADDRESS(($AN2073-1)*36+($AO2073-1)*12+6,COLUMN())):INDIRECT(ADDRESS(($AN2073-1)*36+($AO2073-1)*12+$AP2073+4,COLUMN())),INDIRECT(ADDRESS(($AN2073-1)*3+$AO2073+5,$AP2073+7)))&gt;=1,0,INDIRECT(ADDRESS(($AN2073-1)*3+$AO2073+5,$AP2073+7)))))</f>
        <v>0</v>
      </c>
      <c r="AR2073" s="468">
        <f ca="1">COUNTIF(INDIRECT("H"&amp;(ROW()+12*(($AN2073-1)*3+$AO2073)-ROW())/12+5):INDIRECT("S"&amp;(ROW()+12*(($AN2073-1)*3+$AO2073)-ROW())/12+5),AQ2073)</f>
        <v>0</v>
      </c>
      <c r="AS2073" s="476">
        <f ca="1">IF($AP2073=1,IF(INDIRECT(ADDRESS(($AN2073-1)*3+$AO2073+5,$AP2073+20))="",0,INDIRECT(ADDRESS(($AN2073-1)*3+$AO2073+5,$AP2073+20))),IF(INDIRECT(ADDRESS(($AN2073-1)*3+$AO2073+5,$AP2073+20))="",0,IF(COUNTIF(INDIRECT(ADDRESS(($AN2073-1)*36+($AO2073-1)*12+6,COLUMN())):INDIRECT(ADDRESS(($AN2073-1)*36+($AO2073-1)*12+$AP2073+4,COLUMN())),INDIRECT(ADDRESS(($AN2073-1)*3+$AO2073+5,$AP2073+20)))&gt;=1,0,INDIRECT(ADDRESS(($AN2073-1)*3+$AO2073+5,$AP2073+20)))))</f>
        <v>0</v>
      </c>
      <c r="AT2073" s="468">
        <f ca="1">COUNTIF(INDIRECT("U"&amp;(ROW()+12*(($AN2073-1)*3+$AO2073)-ROW())/12+5):INDIRECT("AF"&amp;(ROW()+12*(($AN2073-1)*3+$AO2073)-ROW())/12+5),AS2073)</f>
        <v>0</v>
      </c>
      <c r="AU2073" s="468">
        <f ca="1">IF(AND(AQ2073+AS2073&gt;0,AR2073+AT2073&gt;0),COUNTIF(AU$6:AU2072,"&gt;0")+1,0)</f>
        <v>0</v>
      </c>
    </row>
    <row r="2074" spans="40:47" x14ac:dyDescent="0.15">
      <c r="AN2074" s="468">
        <v>58</v>
      </c>
      <c r="AO2074" s="468">
        <v>2</v>
      </c>
      <c r="AP2074" s="468">
        <v>5</v>
      </c>
      <c r="AQ2074" s="476">
        <f ca="1">IF($AP2074=1,IF(INDIRECT(ADDRESS(($AN2074-1)*3+$AO2074+5,$AP2074+7))="",0,INDIRECT(ADDRESS(($AN2074-1)*3+$AO2074+5,$AP2074+7))),IF(INDIRECT(ADDRESS(($AN2074-1)*3+$AO2074+5,$AP2074+7))="",0,IF(COUNTIF(INDIRECT(ADDRESS(($AN2074-1)*36+($AO2074-1)*12+6,COLUMN())):INDIRECT(ADDRESS(($AN2074-1)*36+($AO2074-1)*12+$AP2074+4,COLUMN())),INDIRECT(ADDRESS(($AN2074-1)*3+$AO2074+5,$AP2074+7)))&gt;=1,0,INDIRECT(ADDRESS(($AN2074-1)*3+$AO2074+5,$AP2074+7)))))</f>
        <v>0</v>
      </c>
      <c r="AR2074" s="468">
        <f ca="1">COUNTIF(INDIRECT("H"&amp;(ROW()+12*(($AN2074-1)*3+$AO2074)-ROW())/12+5):INDIRECT("S"&amp;(ROW()+12*(($AN2074-1)*3+$AO2074)-ROW())/12+5),AQ2074)</f>
        <v>0</v>
      </c>
      <c r="AS2074" s="476">
        <f ca="1">IF($AP2074=1,IF(INDIRECT(ADDRESS(($AN2074-1)*3+$AO2074+5,$AP2074+20))="",0,INDIRECT(ADDRESS(($AN2074-1)*3+$AO2074+5,$AP2074+20))),IF(INDIRECT(ADDRESS(($AN2074-1)*3+$AO2074+5,$AP2074+20))="",0,IF(COUNTIF(INDIRECT(ADDRESS(($AN2074-1)*36+($AO2074-1)*12+6,COLUMN())):INDIRECT(ADDRESS(($AN2074-1)*36+($AO2074-1)*12+$AP2074+4,COLUMN())),INDIRECT(ADDRESS(($AN2074-1)*3+$AO2074+5,$AP2074+20)))&gt;=1,0,INDIRECT(ADDRESS(($AN2074-1)*3+$AO2074+5,$AP2074+20)))))</f>
        <v>0</v>
      </c>
      <c r="AT2074" s="468">
        <f ca="1">COUNTIF(INDIRECT("U"&amp;(ROW()+12*(($AN2074-1)*3+$AO2074)-ROW())/12+5):INDIRECT("AF"&amp;(ROW()+12*(($AN2074-1)*3+$AO2074)-ROW())/12+5),AS2074)</f>
        <v>0</v>
      </c>
      <c r="AU2074" s="468">
        <f ca="1">IF(AND(AQ2074+AS2074&gt;0,AR2074+AT2074&gt;0),COUNTIF(AU$6:AU2073,"&gt;0")+1,0)</f>
        <v>0</v>
      </c>
    </row>
    <row r="2075" spans="40:47" x14ac:dyDescent="0.15">
      <c r="AN2075" s="468">
        <v>58</v>
      </c>
      <c r="AO2075" s="468">
        <v>2</v>
      </c>
      <c r="AP2075" s="468">
        <v>6</v>
      </c>
      <c r="AQ2075" s="476">
        <f ca="1">IF($AP2075=1,IF(INDIRECT(ADDRESS(($AN2075-1)*3+$AO2075+5,$AP2075+7))="",0,INDIRECT(ADDRESS(($AN2075-1)*3+$AO2075+5,$AP2075+7))),IF(INDIRECT(ADDRESS(($AN2075-1)*3+$AO2075+5,$AP2075+7))="",0,IF(COUNTIF(INDIRECT(ADDRESS(($AN2075-1)*36+($AO2075-1)*12+6,COLUMN())):INDIRECT(ADDRESS(($AN2075-1)*36+($AO2075-1)*12+$AP2075+4,COLUMN())),INDIRECT(ADDRESS(($AN2075-1)*3+$AO2075+5,$AP2075+7)))&gt;=1,0,INDIRECT(ADDRESS(($AN2075-1)*3+$AO2075+5,$AP2075+7)))))</f>
        <v>0</v>
      </c>
      <c r="AR2075" s="468">
        <f ca="1">COUNTIF(INDIRECT("H"&amp;(ROW()+12*(($AN2075-1)*3+$AO2075)-ROW())/12+5):INDIRECT("S"&amp;(ROW()+12*(($AN2075-1)*3+$AO2075)-ROW())/12+5),AQ2075)</f>
        <v>0</v>
      </c>
      <c r="AS2075" s="476">
        <f ca="1">IF($AP2075=1,IF(INDIRECT(ADDRESS(($AN2075-1)*3+$AO2075+5,$AP2075+20))="",0,INDIRECT(ADDRESS(($AN2075-1)*3+$AO2075+5,$AP2075+20))),IF(INDIRECT(ADDRESS(($AN2075-1)*3+$AO2075+5,$AP2075+20))="",0,IF(COUNTIF(INDIRECT(ADDRESS(($AN2075-1)*36+($AO2075-1)*12+6,COLUMN())):INDIRECT(ADDRESS(($AN2075-1)*36+($AO2075-1)*12+$AP2075+4,COLUMN())),INDIRECT(ADDRESS(($AN2075-1)*3+$AO2075+5,$AP2075+20)))&gt;=1,0,INDIRECT(ADDRESS(($AN2075-1)*3+$AO2075+5,$AP2075+20)))))</f>
        <v>0</v>
      </c>
      <c r="AT2075" s="468">
        <f ca="1">COUNTIF(INDIRECT("U"&amp;(ROW()+12*(($AN2075-1)*3+$AO2075)-ROW())/12+5):INDIRECT("AF"&amp;(ROW()+12*(($AN2075-1)*3+$AO2075)-ROW())/12+5),AS2075)</f>
        <v>0</v>
      </c>
      <c r="AU2075" s="468">
        <f ca="1">IF(AND(AQ2075+AS2075&gt;0,AR2075+AT2075&gt;0),COUNTIF(AU$6:AU2074,"&gt;0")+1,0)</f>
        <v>0</v>
      </c>
    </row>
    <row r="2076" spans="40:47" x14ac:dyDescent="0.15">
      <c r="AN2076" s="468">
        <v>58</v>
      </c>
      <c r="AO2076" s="468">
        <v>2</v>
      </c>
      <c r="AP2076" s="468">
        <v>7</v>
      </c>
      <c r="AQ2076" s="476">
        <f ca="1">IF($AP2076=1,IF(INDIRECT(ADDRESS(($AN2076-1)*3+$AO2076+5,$AP2076+7))="",0,INDIRECT(ADDRESS(($AN2076-1)*3+$AO2076+5,$AP2076+7))),IF(INDIRECT(ADDRESS(($AN2076-1)*3+$AO2076+5,$AP2076+7))="",0,IF(COUNTIF(INDIRECT(ADDRESS(($AN2076-1)*36+($AO2076-1)*12+6,COLUMN())):INDIRECT(ADDRESS(($AN2076-1)*36+($AO2076-1)*12+$AP2076+4,COLUMN())),INDIRECT(ADDRESS(($AN2076-1)*3+$AO2076+5,$AP2076+7)))&gt;=1,0,INDIRECT(ADDRESS(($AN2076-1)*3+$AO2076+5,$AP2076+7)))))</f>
        <v>0</v>
      </c>
      <c r="AR2076" s="468">
        <f ca="1">COUNTIF(INDIRECT("H"&amp;(ROW()+12*(($AN2076-1)*3+$AO2076)-ROW())/12+5):INDIRECT("S"&amp;(ROW()+12*(($AN2076-1)*3+$AO2076)-ROW())/12+5),AQ2076)</f>
        <v>0</v>
      </c>
      <c r="AS2076" s="476">
        <f ca="1">IF($AP2076=1,IF(INDIRECT(ADDRESS(($AN2076-1)*3+$AO2076+5,$AP2076+20))="",0,INDIRECT(ADDRESS(($AN2076-1)*3+$AO2076+5,$AP2076+20))),IF(INDIRECT(ADDRESS(($AN2076-1)*3+$AO2076+5,$AP2076+20))="",0,IF(COUNTIF(INDIRECT(ADDRESS(($AN2076-1)*36+($AO2076-1)*12+6,COLUMN())):INDIRECT(ADDRESS(($AN2076-1)*36+($AO2076-1)*12+$AP2076+4,COLUMN())),INDIRECT(ADDRESS(($AN2076-1)*3+$AO2076+5,$AP2076+20)))&gt;=1,0,INDIRECT(ADDRESS(($AN2076-1)*3+$AO2076+5,$AP2076+20)))))</f>
        <v>0</v>
      </c>
      <c r="AT2076" s="468">
        <f ca="1">COUNTIF(INDIRECT("U"&amp;(ROW()+12*(($AN2076-1)*3+$AO2076)-ROW())/12+5):INDIRECT("AF"&amp;(ROW()+12*(($AN2076-1)*3+$AO2076)-ROW())/12+5),AS2076)</f>
        <v>0</v>
      </c>
      <c r="AU2076" s="468">
        <f ca="1">IF(AND(AQ2076+AS2076&gt;0,AR2076+AT2076&gt;0),COUNTIF(AU$6:AU2075,"&gt;0")+1,0)</f>
        <v>0</v>
      </c>
    </row>
    <row r="2077" spans="40:47" x14ac:dyDescent="0.15">
      <c r="AN2077" s="468">
        <v>58</v>
      </c>
      <c r="AO2077" s="468">
        <v>2</v>
      </c>
      <c r="AP2077" s="468">
        <v>8</v>
      </c>
      <c r="AQ2077" s="476">
        <f ca="1">IF($AP2077=1,IF(INDIRECT(ADDRESS(($AN2077-1)*3+$AO2077+5,$AP2077+7))="",0,INDIRECT(ADDRESS(($AN2077-1)*3+$AO2077+5,$AP2077+7))),IF(INDIRECT(ADDRESS(($AN2077-1)*3+$AO2077+5,$AP2077+7))="",0,IF(COUNTIF(INDIRECT(ADDRESS(($AN2077-1)*36+($AO2077-1)*12+6,COLUMN())):INDIRECT(ADDRESS(($AN2077-1)*36+($AO2077-1)*12+$AP2077+4,COLUMN())),INDIRECT(ADDRESS(($AN2077-1)*3+$AO2077+5,$AP2077+7)))&gt;=1,0,INDIRECT(ADDRESS(($AN2077-1)*3+$AO2077+5,$AP2077+7)))))</f>
        <v>0</v>
      </c>
      <c r="AR2077" s="468">
        <f ca="1">COUNTIF(INDIRECT("H"&amp;(ROW()+12*(($AN2077-1)*3+$AO2077)-ROW())/12+5):INDIRECT("S"&amp;(ROW()+12*(($AN2077-1)*3+$AO2077)-ROW())/12+5),AQ2077)</f>
        <v>0</v>
      </c>
      <c r="AS2077" s="476">
        <f ca="1">IF($AP2077=1,IF(INDIRECT(ADDRESS(($AN2077-1)*3+$AO2077+5,$AP2077+20))="",0,INDIRECT(ADDRESS(($AN2077-1)*3+$AO2077+5,$AP2077+20))),IF(INDIRECT(ADDRESS(($AN2077-1)*3+$AO2077+5,$AP2077+20))="",0,IF(COUNTIF(INDIRECT(ADDRESS(($AN2077-1)*36+($AO2077-1)*12+6,COLUMN())):INDIRECT(ADDRESS(($AN2077-1)*36+($AO2077-1)*12+$AP2077+4,COLUMN())),INDIRECT(ADDRESS(($AN2077-1)*3+$AO2077+5,$AP2077+20)))&gt;=1,0,INDIRECT(ADDRESS(($AN2077-1)*3+$AO2077+5,$AP2077+20)))))</f>
        <v>0</v>
      </c>
      <c r="AT2077" s="468">
        <f ca="1">COUNTIF(INDIRECT("U"&amp;(ROW()+12*(($AN2077-1)*3+$AO2077)-ROW())/12+5):INDIRECT("AF"&amp;(ROW()+12*(($AN2077-1)*3+$AO2077)-ROW())/12+5),AS2077)</f>
        <v>0</v>
      </c>
      <c r="AU2077" s="468">
        <f ca="1">IF(AND(AQ2077+AS2077&gt;0,AR2077+AT2077&gt;0),COUNTIF(AU$6:AU2076,"&gt;0")+1,0)</f>
        <v>0</v>
      </c>
    </row>
    <row r="2078" spans="40:47" x14ac:dyDescent="0.15">
      <c r="AN2078" s="468">
        <v>58</v>
      </c>
      <c r="AO2078" s="468">
        <v>2</v>
      </c>
      <c r="AP2078" s="468">
        <v>9</v>
      </c>
      <c r="AQ2078" s="476">
        <f ca="1">IF($AP2078=1,IF(INDIRECT(ADDRESS(($AN2078-1)*3+$AO2078+5,$AP2078+7))="",0,INDIRECT(ADDRESS(($AN2078-1)*3+$AO2078+5,$AP2078+7))),IF(INDIRECT(ADDRESS(($AN2078-1)*3+$AO2078+5,$AP2078+7))="",0,IF(COUNTIF(INDIRECT(ADDRESS(($AN2078-1)*36+($AO2078-1)*12+6,COLUMN())):INDIRECT(ADDRESS(($AN2078-1)*36+($AO2078-1)*12+$AP2078+4,COLUMN())),INDIRECT(ADDRESS(($AN2078-1)*3+$AO2078+5,$AP2078+7)))&gt;=1,0,INDIRECT(ADDRESS(($AN2078-1)*3+$AO2078+5,$AP2078+7)))))</f>
        <v>0</v>
      </c>
      <c r="AR2078" s="468">
        <f ca="1">COUNTIF(INDIRECT("H"&amp;(ROW()+12*(($AN2078-1)*3+$AO2078)-ROW())/12+5):INDIRECT("S"&amp;(ROW()+12*(($AN2078-1)*3+$AO2078)-ROW())/12+5),AQ2078)</f>
        <v>0</v>
      </c>
      <c r="AS2078" s="476">
        <f ca="1">IF($AP2078=1,IF(INDIRECT(ADDRESS(($AN2078-1)*3+$AO2078+5,$AP2078+20))="",0,INDIRECT(ADDRESS(($AN2078-1)*3+$AO2078+5,$AP2078+20))),IF(INDIRECT(ADDRESS(($AN2078-1)*3+$AO2078+5,$AP2078+20))="",0,IF(COUNTIF(INDIRECT(ADDRESS(($AN2078-1)*36+($AO2078-1)*12+6,COLUMN())):INDIRECT(ADDRESS(($AN2078-1)*36+($AO2078-1)*12+$AP2078+4,COLUMN())),INDIRECT(ADDRESS(($AN2078-1)*3+$AO2078+5,$AP2078+20)))&gt;=1,0,INDIRECT(ADDRESS(($AN2078-1)*3+$AO2078+5,$AP2078+20)))))</f>
        <v>0</v>
      </c>
      <c r="AT2078" s="468">
        <f ca="1">COUNTIF(INDIRECT("U"&amp;(ROW()+12*(($AN2078-1)*3+$AO2078)-ROW())/12+5):INDIRECT("AF"&amp;(ROW()+12*(($AN2078-1)*3+$AO2078)-ROW())/12+5),AS2078)</f>
        <v>0</v>
      </c>
      <c r="AU2078" s="468">
        <f ca="1">IF(AND(AQ2078+AS2078&gt;0,AR2078+AT2078&gt;0),COUNTIF(AU$6:AU2077,"&gt;0")+1,0)</f>
        <v>0</v>
      </c>
    </row>
    <row r="2079" spans="40:47" x14ac:dyDescent="0.15">
      <c r="AN2079" s="468">
        <v>58</v>
      </c>
      <c r="AO2079" s="468">
        <v>2</v>
      </c>
      <c r="AP2079" s="468">
        <v>10</v>
      </c>
      <c r="AQ2079" s="476">
        <f ca="1">IF($AP2079=1,IF(INDIRECT(ADDRESS(($AN2079-1)*3+$AO2079+5,$AP2079+7))="",0,INDIRECT(ADDRESS(($AN2079-1)*3+$AO2079+5,$AP2079+7))),IF(INDIRECT(ADDRESS(($AN2079-1)*3+$AO2079+5,$AP2079+7))="",0,IF(COUNTIF(INDIRECT(ADDRESS(($AN2079-1)*36+($AO2079-1)*12+6,COLUMN())):INDIRECT(ADDRESS(($AN2079-1)*36+($AO2079-1)*12+$AP2079+4,COLUMN())),INDIRECT(ADDRESS(($AN2079-1)*3+$AO2079+5,$AP2079+7)))&gt;=1,0,INDIRECT(ADDRESS(($AN2079-1)*3+$AO2079+5,$AP2079+7)))))</f>
        <v>0</v>
      </c>
      <c r="AR2079" s="468">
        <f ca="1">COUNTIF(INDIRECT("H"&amp;(ROW()+12*(($AN2079-1)*3+$AO2079)-ROW())/12+5):INDIRECT("S"&amp;(ROW()+12*(($AN2079-1)*3+$AO2079)-ROW())/12+5),AQ2079)</f>
        <v>0</v>
      </c>
      <c r="AS2079" s="476">
        <f ca="1">IF($AP2079=1,IF(INDIRECT(ADDRESS(($AN2079-1)*3+$AO2079+5,$AP2079+20))="",0,INDIRECT(ADDRESS(($AN2079-1)*3+$AO2079+5,$AP2079+20))),IF(INDIRECT(ADDRESS(($AN2079-1)*3+$AO2079+5,$AP2079+20))="",0,IF(COUNTIF(INDIRECT(ADDRESS(($AN2079-1)*36+($AO2079-1)*12+6,COLUMN())):INDIRECT(ADDRESS(($AN2079-1)*36+($AO2079-1)*12+$AP2079+4,COLUMN())),INDIRECT(ADDRESS(($AN2079-1)*3+$AO2079+5,$AP2079+20)))&gt;=1,0,INDIRECT(ADDRESS(($AN2079-1)*3+$AO2079+5,$AP2079+20)))))</f>
        <v>0</v>
      </c>
      <c r="AT2079" s="468">
        <f ca="1">COUNTIF(INDIRECT("U"&amp;(ROW()+12*(($AN2079-1)*3+$AO2079)-ROW())/12+5):INDIRECT("AF"&amp;(ROW()+12*(($AN2079-1)*3+$AO2079)-ROW())/12+5),AS2079)</f>
        <v>0</v>
      </c>
      <c r="AU2079" s="468">
        <f ca="1">IF(AND(AQ2079+AS2079&gt;0,AR2079+AT2079&gt;0),COUNTIF(AU$6:AU2078,"&gt;0")+1,0)</f>
        <v>0</v>
      </c>
    </row>
    <row r="2080" spans="40:47" x14ac:dyDescent="0.15">
      <c r="AN2080" s="468">
        <v>58</v>
      </c>
      <c r="AO2080" s="468">
        <v>2</v>
      </c>
      <c r="AP2080" s="468">
        <v>11</v>
      </c>
      <c r="AQ2080" s="476">
        <f ca="1">IF($AP2080=1,IF(INDIRECT(ADDRESS(($AN2080-1)*3+$AO2080+5,$AP2080+7))="",0,INDIRECT(ADDRESS(($AN2080-1)*3+$AO2080+5,$AP2080+7))),IF(INDIRECT(ADDRESS(($AN2080-1)*3+$AO2080+5,$AP2080+7))="",0,IF(COUNTIF(INDIRECT(ADDRESS(($AN2080-1)*36+($AO2080-1)*12+6,COLUMN())):INDIRECT(ADDRESS(($AN2080-1)*36+($AO2080-1)*12+$AP2080+4,COLUMN())),INDIRECT(ADDRESS(($AN2080-1)*3+$AO2080+5,$AP2080+7)))&gt;=1,0,INDIRECT(ADDRESS(($AN2080-1)*3+$AO2080+5,$AP2080+7)))))</f>
        <v>0</v>
      </c>
      <c r="AR2080" s="468">
        <f ca="1">COUNTIF(INDIRECT("H"&amp;(ROW()+12*(($AN2080-1)*3+$AO2080)-ROW())/12+5):INDIRECT("S"&amp;(ROW()+12*(($AN2080-1)*3+$AO2080)-ROW())/12+5),AQ2080)</f>
        <v>0</v>
      </c>
      <c r="AS2080" s="476">
        <f ca="1">IF($AP2080=1,IF(INDIRECT(ADDRESS(($AN2080-1)*3+$AO2080+5,$AP2080+20))="",0,INDIRECT(ADDRESS(($AN2080-1)*3+$AO2080+5,$AP2080+20))),IF(INDIRECT(ADDRESS(($AN2080-1)*3+$AO2080+5,$AP2080+20))="",0,IF(COUNTIF(INDIRECT(ADDRESS(($AN2080-1)*36+($AO2080-1)*12+6,COLUMN())):INDIRECT(ADDRESS(($AN2080-1)*36+($AO2080-1)*12+$AP2080+4,COLUMN())),INDIRECT(ADDRESS(($AN2080-1)*3+$AO2080+5,$AP2080+20)))&gt;=1,0,INDIRECT(ADDRESS(($AN2080-1)*3+$AO2080+5,$AP2080+20)))))</f>
        <v>0</v>
      </c>
      <c r="AT2080" s="468">
        <f ca="1">COUNTIF(INDIRECT("U"&amp;(ROW()+12*(($AN2080-1)*3+$AO2080)-ROW())/12+5):INDIRECT("AF"&amp;(ROW()+12*(($AN2080-1)*3+$AO2080)-ROW())/12+5),AS2080)</f>
        <v>0</v>
      </c>
      <c r="AU2080" s="468">
        <f ca="1">IF(AND(AQ2080+AS2080&gt;0,AR2080+AT2080&gt;0),COUNTIF(AU$6:AU2079,"&gt;0")+1,0)</f>
        <v>0</v>
      </c>
    </row>
    <row r="2081" spans="40:47" x14ac:dyDescent="0.15">
      <c r="AN2081" s="468">
        <v>58</v>
      </c>
      <c r="AO2081" s="468">
        <v>2</v>
      </c>
      <c r="AP2081" s="468">
        <v>12</v>
      </c>
      <c r="AQ2081" s="476">
        <f ca="1">IF($AP2081=1,IF(INDIRECT(ADDRESS(($AN2081-1)*3+$AO2081+5,$AP2081+7))="",0,INDIRECT(ADDRESS(($AN2081-1)*3+$AO2081+5,$AP2081+7))),IF(INDIRECT(ADDRESS(($AN2081-1)*3+$AO2081+5,$AP2081+7))="",0,IF(COUNTIF(INDIRECT(ADDRESS(($AN2081-1)*36+($AO2081-1)*12+6,COLUMN())):INDIRECT(ADDRESS(($AN2081-1)*36+($AO2081-1)*12+$AP2081+4,COLUMN())),INDIRECT(ADDRESS(($AN2081-1)*3+$AO2081+5,$AP2081+7)))&gt;=1,0,INDIRECT(ADDRESS(($AN2081-1)*3+$AO2081+5,$AP2081+7)))))</f>
        <v>0</v>
      </c>
      <c r="AR2081" s="468">
        <f ca="1">COUNTIF(INDIRECT("H"&amp;(ROW()+12*(($AN2081-1)*3+$AO2081)-ROW())/12+5):INDIRECT("S"&amp;(ROW()+12*(($AN2081-1)*3+$AO2081)-ROW())/12+5),AQ2081)</f>
        <v>0</v>
      </c>
      <c r="AS2081" s="476">
        <f ca="1">IF($AP2081=1,IF(INDIRECT(ADDRESS(($AN2081-1)*3+$AO2081+5,$AP2081+20))="",0,INDIRECT(ADDRESS(($AN2081-1)*3+$AO2081+5,$AP2081+20))),IF(INDIRECT(ADDRESS(($AN2081-1)*3+$AO2081+5,$AP2081+20))="",0,IF(COUNTIF(INDIRECT(ADDRESS(($AN2081-1)*36+($AO2081-1)*12+6,COLUMN())):INDIRECT(ADDRESS(($AN2081-1)*36+($AO2081-1)*12+$AP2081+4,COLUMN())),INDIRECT(ADDRESS(($AN2081-1)*3+$AO2081+5,$AP2081+20)))&gt;=1,0,INDIRECT(ADDRESS(($AN2081-1)*3+$AO2081+5,$AP2081+20)))))</f>
        <v>0</v>
      </c>
      <c r="AT2081" s="468">
        <f ca="1">COUNTIF(INDIRECT("U"&amp;(ROW()+12*(($AN2081-1)*3+$AO2081)-ROW())/12+5):INDIRECT("AF"&amp;(ROW()+12*(($AN2081-1)*3+$AO2081)-ROW())/12+5),AS2081)</f>
        <v>0</v>
      </c>
      <c r="AU2081" s="468">
        <f ca="1">IF(AND(AQ2081+AS2081&gt;0,AR2081+AT2081&gt;0),COUNTIF(AU$6:AU2080,"&gt;0")+1,0)</f>
        <v>0</v>
      </c>
    </row>
    <row r="2082" spans="40:47" x14ac:dyDescent="0.15">
      <c r="AN2082" s="468">
        <v>58</v>
      </c>
      <c r="AO2082" s="468">
        <v>3</v>
      </c>
      <c r="AP2082" s="468">
        <v>1</v>
      </c>
      <c r="AQ2082" s="476">
        <f ca="1">IF($AP2082=1,IF(INDIRECT(ADDRESS(($AN2082-1)*3+$AO2082+5,$AP2082+7))="",0,INDIRECT(ADDRESS(($AN2082-1)*3+$AO2082+5,$AP2082+7))),IF(INDIRECT(ADDRESS(($AN2082-1)*3+$AO2082+5,$AP2082+7))="",0,IF(COUNTIF(INDIRECT(ADDRESS(($AN2082-1)*36+($AO2082-1)*12+6,COLUMN())):INDIRECT(ADDRESS(($AN2082-1)*36+($AO2082-1)*12+$AP2082+4,COLUMN())),INDIRECT(ADDRESS(($AN2082-1)*3+$AO2082+5,$AP2082+7)))&gt;=1,0,INDIRECT(ADDRESS(($AN2082-1)*3+$AO2082+5,$AP2082+7)))))</f>
        <v>0</v>
      </c>
      <c r="AR2082" s="468">
        <f ca="1">COUNTIF(INDIRECT("H"&amp;(ROW()+12*(($AN2082-1)*3+$AO2082)-ROW())/12+5):INDIRECT("S"&amp;(ROW()+12*(($AN2082-1)*3+$AO2082)-ROW())/12+5),AQ2082)</f>
        <v>0</v>
      </c>
      <c r="AS2082" s="476">
        <f ca="1">IF($AP2082=1,IF(INDIRECT(ADDRESS(($AN2082-1)*3+$AO2082+5,$AP2082+20))="",0,INDIRECT(ADDRESS(($AN2082-1)*3+$AO2082+5,$AP2082+20))),IF(INDIRECT(ADDRESS(($AN2082-1)*3+$AO2082+5,$AP2082+20))="",0,IF(COUNTIF(INDIRECT(ADDRESS(($AN2082-1)*36+($AO2082-1)*12+6,COLUMN())):INDIRECT(ADDRESS(($AN2082-1)*36+($AO2082-1)*12+$AP2082+4,COLUMN())),INDIRECT(ADDRESS(($AN2082-1)*3+$AO2082+5,$AP2082+20)))&gt;=1,0,INDIRECT(ADDRESS(($AN2082-1)*3+$AO2082+5,$AP2082+20)))))</f>
        <v>0</v>
      </c>
      <c r="AT2082" s="468">
        <f ca="1">COUNTIF(INDIRECT("U"&amp;(ROW()+12*(($AN2082-1)*3+$AO2082)-ROW())/12+5):INDIRECT("AF"&amp;(ROW()+12*(($AN2082-1)*3+$AO2082)-ROW())/12+5),AS2082)</f>
        <v>0</v>
      </c>
      <c r="AU2082" s="468">
        <f ca="1">IF(AND(AQ2082+AS2082&gt;0,AR2082+AT2082&gt;0),COUNTIF(AU$6:AU2081,"&gt;0")+1,0)</f>
        <v>0</v>
      </c>
    </row>
    <row r="2083" spans="40:47" x14ac:dyDescent="0.15">
      <c r="AN2083" s="468">
        <v>58</v>
      </c>
      <c r="AO2083" s="468">
        <v>3</v>
      </c>
      <c r="AP2083" s="468">
        <v>2</v>
      </c>
      <c r="AQ2083" s="476">
        <f ca="1">IF($AP2083=1,IF(INDIRECT(ADDRESS(($AN2083-1)*3+$AO2083+5,$AP2083+7))="",0,INDIRECT(ADDRESS(($AN2083-1)*3+$AO2083+5,$AP2083+7))),IF(INDIRECT(ADDRESS(($AN2083-1)*3+$AO2083+5,$AP2083+7))="",0,IF(COUNTIF(INDIRECT(ADDRESS(($AN2083-1)*36+($AO2083-1)*12+6,COLUMN())):INDIRECT(ADDRESS(($AN2083-1)*36+($AO2083-1)*12+$AP2083+4,COLUMN())),INDIRECT(ADDRESS(($AN2083-1)*3+$AO2083+5,$AP2083+7)))&gt;=1,0,INDIRECT(ADDRESS(($AN2083-1)*3+$AO2083+5,$AP2083+7)))))</f>
        <v>0</v>
      </c>
      <c r="AR2083" s="468">
        <f ca="1">COUNTIF(INDIRECT("H"&amp;(ROW()+12*(($AN2083-1)*3+$AO2083)-ROW())/12+5):INDIRECT("S"&amp;(ROW()+12*(($AN2083-1)*3+$AO2083)-ROW())/12+5),AQ2083)</f>
        <v>0</v>
      </c>
      <c r="AS2083" s="476">
        <f ca="1">IF($AP2083=1,IF(INDIRECT(ADDRESS(($AN2083-1)*3+$AO2083+5,$AP2083+20))="",0,INDIRECT(ADDRESS(($AN2083-1)*3+$AO2083+5,$AP2083+20))),IF(INDIRECT(ADDRESS(($AN2083-1)*3+$AO2083+5,$AP2083+20))="",0,IF(COUNTIF(INDIRECT(ADDRESS(($AN2083-1)*36+($AO2083-1)*12+6,COLUMN())):INDIRECT(ADDRESS(($AN2083-1)*36+($AO2083-1)*12+$AP2083+4,COLUMN())),INDIRECT(ADDRESS(($AN2083-1)*3+$AO2083+5,$AP2083+20)))&gt;=1,0,INDIRECT(ADDRESS(($AN2083-1)*3+$AO2083+5,$AP2083+20)))))</f>
        <v>0</v>
      </c>
      <c r="AT2083" s="468">
        <f ca="1">COUNTIF(INDIRECT("U"&amp;(ROW()+12*(($AN2083-1)*3+$AO2083)-ROW())/12+5):INDIRECT("AF"&amp;(ROW()+12*(($AN2083-1)*3+$AO2083)-ROW())/12+5),AS2083)</f>
        <v>0</v>
      </c>
      <c r="AU2083" s="468">
        <f ca="1">IF(AND(AQ2083+AS2083&gt;0,AR2083+AT2083&gt;0),COUNTIF(AU$6:AU2082,"&gt;0")+1,0)</f>
        <v>0</v>
      </c>
    </row>
    <row r="2084" spans="40:47" x14ac:dyDescent="0.15">
      <c r="AN2084" s="468">
        <v>58</v>
      </c>
      <c r="AO2084" s="468">
        <v>3</v>
      </c>
      <c r="AP2084" s="468">
        <v>3</v>
      </c>
      <c r="AQ2084" s="476">
        <f ca="1">IF($AP2084=1,IF(INDIRECT(ADDRESS(($AN2084-1)*3+$AO2084+5,$AP2084+7))="",0,INDIRECT(ADDRESS(($AN2084-1)*3+$AO2084+5,$AP2084+7))),IF(INDIRECT(ADDRESS(($AN2084-1)*3+$AO2084+5,$AP2084+7))="",0,IF(COUNTIF(INDIRECT(ADDRESS(($AN2084-1)*36+($AO2084-1)*12+6,COLUMN())):INDIRECT(ADDRESS(($AN2084-1)*36+($AO2084-1)*12+$AP2084+4,COLUMN())),INDIRECT(ADDRESS(($AN2084-1)*3+$AO2084+5,$AP2084+7)))&gt;=1,0,INDIRECT(ADDRESS(($AN2084-1)*3+$AO2084+5,$AP2084+7)))))</f>
        <v>0</v>
      </c>
      <c r="AR2084" s="468">
        <f ca="1">COUNTIF(INDIRECT("H"&amp;(ROW()+12*(($AN2084-1)*3+$AO2084)-ROW())/12+5):INDIRECT("S"&amp;(ROW()+12*(($AN2084-1)*3+$AO2084)-ROW())/12+5),AQ2084)</f>
        <v>0</v>
      </c>
      <c r="AS2084" s="476">
        <f ca="1">IF($AP2084=1,IF(INDIRECT(ADDRESS(($AN2084-1)*3+$AO2084+5,$AP2084+20))="",0,INDIRECT(ADDRESS(($AN2084-1)*3+$AO2084+5,$AP2084+20))),IF(INDIRECT(ADDRESS(($AN2084-1)*3+$AO2084+5,$AP2084+20))="",0,IF(COUNTIF(INDIRECT(ADDRESS(($AN2084-1)*36+($AO2084-1)*12+6,COLUMN())):INDIRECT(ADDRESS(($AN2084-1)*36+($AO2084-1)*12+$AP2084+4,COLUMN())),INDIRECT(ADDRESS(($AN2084-1)*3+$AO2084+5,$AP2084+20)))&gt;=1,0,INDIRECT(ADDRESS(($AN2084-1)*3+$AO2084+5,$AP2084+20)))))</f>
        <v>0</v>
      </c>
      <c r="AT2084" s="468">
        <f ca="1">COUNTIF(INDIRECT("U"&amp;(ROW()+12*(($AN2084-1)*3+$AO2084)-ROW())/12+5):INDIRECT("AF"&amp;(ROW()+12*(($AN2084-1)*3+$AO2084)-ROW())/12+5),AS2084)</f>
        <v>0</v>
      </c>
      <c r="AU2084" s="468">
        <f ca="1">IF(AND(AQ2084+AS2084&gt;0,AR2084+AT2084&gt;0),COUNTIF(AU$6:AU2083,"&gt;0")+1,0)</f>
        <v>0</v>
      </c>
    </row>
    <row r="2085" spans="40:47" x14ac:dyDescent="0.15">
      <c r="AN2085" s="468">
        <v>58</v>
      </c>
      <c r="AO2085" s="468">
        <v>3</v>
      </c>
      <c r="AP2085" s="468">
        <v>4</v>
      </c>
      <c r="AQ2085" s="476">
        <f ca="1">IF($AP2085=1,IF(INDIRECT(ADDRESS(($AN2085-1)*3+$AO2085+5,$AP2085+7))="",0,INDIRECT(ADDRESS(($AN2085-1)*3+$AO2085+5,$AP2085+7))),IF(INDIRECT(ADDRESS(($AN2085-1)*3+$AO2085+5,$AP2085+7))="",0,IF(COUNTIF(INDIRECT(ADDRESS(($AN2085-1)*36+($AO2085-1)*12+6,COLUMN())):INDIRECT(ADDRESS(($AN2085-1)*36+($AO2085-1)*12+$AP2085+4,COLUMN())),INDIRECT(ADDRESS(($AN2085-1)*3+$AO2085+5,$AP2085+7)))&gt;=1,0,INDIRECT(ADDRESS(($AN2085-1)*3+$AO2085+5,$AP2085+7)))))</f>
        <v>0</v>
      </c>
      <c r="AR2085" s="468">
        <f ca="1">COUNTIF(INDIRECT("H"&amp;(ROW()+12*(($AN2085-1)*3+$AO2085)-ROW())/12+5):INDIRECT("S"&amp;(ROW()+12*(($AN2085-1)*3+$AO2085)-ROW())/12+5),AQ2085)</f>
        <v>0</v>
      </c>
      <c r="AS2085" s="476">
        <f ca="1">IF($AP2085=1,IF(INDIRECT(ADDRESS(($AN2085-1)*3+$AO2085+5,$AP2085+20))="",0,INDIRECT(ADDRESS(($AN2085-1)*3+$AO2085+5,$AP2085+20))),IF(INDIRECT(ADDRESS(($AN2085-1)*3+$AO2085+5,$AP2085+20))="",0,IF(COUNTIF(INDIRECT(ADDRESS(($AN2085-1)*36+($AO2085-1)*12+6,COLUMN())):INDIRECT(ADDRESS(($AN2085-1)*36+($AO2085-1)*12+$AP2085+4,COLUMN())),INDIRECT(ADDRESS(($AN2085-1)*3+$AO2085+5,$AP2085+20)))&gt;=1,0,INDIRECT(ADDRESS(($AN2085-1)*3+$AO2085+5,$AP2085+20)))))</f>
        <v>0</v>
      </c>
      <c r="AT2085" s="468">
        <f ca="1">COUNTIF(INDIRECT("U"&amp;(ROW()+12*(($AN2085-1)*3+$AO2085)-ROW())/12+5):INDIRECT("AF"&amp;(ROW()+12*(($AN2085-1)*3+$AO2085)-ROW())/12+5),AS2085)</f>
        <v>0</v>
      </c>
      <c r="AU2085" s="468">
        <f ca="1">IF(AND(AQ2085+AS2085&gt;0,AR2085+AT2085&gt;0),COUNTIF(AU$6:AU2084,"&gt;0")+1,0)</f>
        <v>0</v>
      </c>
    </row>
    <row r="2086" spans="40:47" x14ac:dyDescent="0.15">
      <c r="AN2086" s="468">
        <v>58</v>
      </c>
      <c r="AO2086" s="468">
        <v>3</v>
      </c>
      <c r="AP2086" s="468">
        <v>5</v>
      </c>
      <c r="AQ2086" s="476">
        <f ca="1">IF($AP2086=1,IF(INDIRECT(ADDRESS(($AN2086-1)*3+$AO2086+5,$AP2086+7))="",0,INDIRECT(ADDRESS(($AN2086-1)*3+$AO2086+5,$AP2086+7))),IF(INDIRECT(ADDRESS(($AN2086-1)*3+$AO2086+5,$AP2086+7))="",0,IF(COUNTIF(INDIRECT(ADDRESS(($AN2086-1)*36+($AO2086-1)*12+6,COLUMN())):INDIRECT(ADDRESS(($AN2086-1)*36+($AO2086-1)*12+$AP2086+4,COLUMN())),INDIRECT(ADDRESS(($AN2086-1)*3+$AO2086+5,$AP2086+7)))&gt;=1,0,INDIRECT(ADDRESS(($AN2086-1)*3+$AO2086+5,$AP2086+7)))))</f>
        <v>0</v>
      </c>
      <c r="AR2086" s="468">
        <f ca="1">COUNTIF(INDIRECT("H"&amp;(ROW()+12*(($AN2086-1)*3+$AO2086)-ROW())/12+5):INDIRECT("S"&amp;(ROW()+12*(($AN2086-1)*3+$AO2086)-ROW())/12+5),AQ2086)</f>
        <v>0</v>
      </c>
      <c r="AS2086" s="476">
        <f ca="1">IF($AP2086=1,IF(INDIRECT(ADDRESS(($AN2086-1)*3+$AO2086+5,$AP2086+20))="",0,INDIRECT(ADDRESS(($AN2086-1)*3+$AO2086+5,$AP2086+20))),IF(INDIRECT(ADDRESS(($AN2086-1)*3+$AO2086+5,$AP2086+20))="",0,IF(COUNTIF(INDIRECT(ADDRESS(($AN2086-1)*36+($AO2086-1)*12+6,COLUMN())):INDIRECT(ADDRESS(($AN2086-1)*36+($AO2086-1)*12+$AP2086+4,COLUMN())),INDIRECT(ADDRESS(($AN2086-1)*3+$AO2086+5,$AP2086+20)))&gt;=1,0,INDIRECT(ADDRESS(($AN2086-1)*3+$AO2086+5,$AP2086+20)))))</f>
        <v>0</v>
      </c>
      <c r="AT2086" s="468">
        <f ca="1">COUNTIF(INDIRECT("U"&amp;(ROW()+12*(($AN2086-1)*3+$AO2086)-ROW())/12+5):INDIRECT("AF"&amp;(ROW()+12*(($AN2086-1)*3+$AO2086)-ROW())/12+5),AS2086)</f>
        <v>0</v>
      </c>
      <c r="AU2086" s="468">
        <f ca="1">IF(AND(AQ2086+AS2086&gt;0,AR2086+AT2086&gt;0),COUNTIF(AU$6:AU2085,"&gt;0")+1,0)</f>
        <v>0</v>
      </c>
    </row>
    <row r="2087" spans="40:47" x14ac:dyDescent="0.15">
      <c r="AN2087" s="468">
        <v>58</v>
      </c>
      <c r="AO2087" s="468">
        <v>3</v>
      </c>
      <c r="AP2087" s="468">
        <v>6</v>
      </c>
      <c r="AQ2087" s="476">
        <f ca="1">IF($AP2087=1,IF(INDIRECT(ADDRESS(($AN2087-1)*3+$AO2087+5,$AP2087+7))="",0,INDIRECT(ADDRESS(($AN2087-1)*3+$AO2087+5,$AP2087+7))),IF(INDIRECT(ADDRESS(($AN2087-1)*3+$AO2087+5,$AP2087+7))="",0,IF(COUNTIF(INDIRECT(ADDRESS(($AN2087-1)*36+($AO2087-1)*12+6,COLUMN())):INDIRECT(ADDRESS(($AN2087-1)*36+($AO2087-1)*12+$AP2087+4,COLUMN())),INDIRECT(ADDRESS(($AN2087-1)*3+$AO2087+5,$AP2087+7)))&gt;=1,0,INDIRECT(ADDRESS(($AN2087-1)*3+$AO2087+5,$AP2087+7)))))</f>
        <v>0</v>
      </c>
      <c r="AR2087" s="468">
        <f ca="1">COUNTIF(INDIRECT("H"&amp;(ROW()+12*(($AN2087-1)*3+$AO2087)-ROW())/12+5):INDIRECT("S"&amp;(ROW()+12*(($AN2087-1)*3+$AO2087)-ROW())/12+5),AQ2087)</f>
        <v>0</v>
      </c>
      <c r="AS2087" s="476">
        <f ca="1">IF($AP2087=1,IF(INDIRECT(ADDRESS(($AN2087-1)*3+$AO2087+5,$AP2087+20))="",0,INDIRECT(ADDRESS(($AN2087-1)*3+$AO2087+5,$AP2087+20))),IF(INDIRECT(ADDRESS(($AN2087-1)*3+$AO2087+5,$AP2087+20))="",0,IF(COUNTIF(INDIRECT(ADDRESS(($AN2087-1)*36+($AO2087-1)*12+6,COLUMN())):INDIRECT(ADDRESS(($AN2087-1)*36+($AO2087-1)*12+$AP2087+4,COLUMN())),INDIRECT(ADDRESS(($AN2087-1)*3+$AO2087+5,$AP2087+20)))&gt;=1,0,INDIRECT(ADDRESS(($AN2087-1)*3+$AO2087+5,$AP2087+20)))))</f>
        <v>0</v>
      </c>
      <c r="AT2087" s="468">
        <f ca="1">COUNTIF(INDIRECT("U"&amp;(ROW()+12*(($AN2087-1)*3+$AO2087)-ROW())/12+5):INDIRECT("AF"&amp;(ROW()+12*(($AN2087-1)*3+$AO2087)-ROW())/12+5),AS2087)</f>
        <v>0</v>
      </c>
      <c r="AU2087" s="468">
        <f ca="1">IF(AND(AQ2087+AS2087&gt;0,AR2087+AT2087&gt;0),COUNTIF(AU$6:AU2086,"&gt;0")+1,0)</f>
        <v>0</v>
      </c>
    </row>
    <row r="2088" spans="40:47" x14ac:dyDescent="0.15">
      <c r="AN2088" s="468">
        <v>58</v>
      </c>
      <c r="AO2088" s="468">
        <v>3</v>
      </c>
      <c r="AP2088" s="468">
        <v>7</v>
      </c>
      <c r="AQ2088" s="476">
        <f ca="1">IF($AP2088=1,IF(INDIRECT(ADDRESS(($AN2088-1)*3+$AO2088+5,$AP2088+7))="",0,INDIRECT(ADDRESS(($AN2088-1)*3+$AO2088+5,$AP2088+7))),IF(INDIRECT(ADDRESS(($AN2088-1)*3+$AO2088+5,$AP2088+7))="",0,IF(COUNTIF(INDIRECT(ADDRESS(($AN2088-1)*36+($AO2088-1)*12+6,COLUMN())):INDIRECT(ADDRESS(($AN2088-1)*36+($AO2088-1)*12+$AP2088+4,COLUMN())),INDIRECT(ADDRESS(($AN2088-1)*3+$AO2088+5,$AP2088+7)))&gt;=1,0,INDIRECT(ADDRESS(($AN2088-1)*3+$AO2088+5,$AP2088+7)))))</f>
        <v>0</v>
      </c>
      <c r="AR2088" s="468">
        <f ca="1">COUNTIF(INDIRECT("H"&amp;(ROW()+12*(($AN2088-1)*3+$AO2088)-ROW())/12+5):INDIRECT("S"&amp;(ROW()+12*(($AN2088-1)*3+$AO2088)-ROW())/12+5),AQ2088)</f>
        <v>0</v>
      </c>
      <c r="AS2088" s="476">
        <f ca="1">IF($AP2088=1,IF(INDIRECT(ADDRESS(($AN2088-1)*3+$AO2088+5,$AP2088+20))="",0,INDIRECT(ADDRESS(($AN2088-1)*3+$AO2088+5,$AP2088+20))),IF(INDIRECT(ADDRESS(($AN2088-1)*3+$AO2088+5,$AP2088+20))="",0,IF(COUNTIF(INDIRECT(ADDRESS(($AN2088-1)*36+($AO2088-1)*12+6,COLUMN())):INDIRECT(ADDRESS(($AN2088-1)*36+($AO2088-1)*12+$AP2088+4,COLUMN())),INDIRECT(ADDRESS(($AN2088-1)*3+$AO2088+5,$AP2088+20)))&gt;=1,0,INDIRECT(ADDRESS(($AN2088-1)*3+$AO2088+5,$AP2088+20)))))</f>
        <v>0</v>
      </c>
      <c r="AT2088" s="468">
        <f ca="1">COUNTIF(INDIRECT("U"&amp;(ROW()+12*(($AN2088-1)*3+$AO2088)-ROW())/12+5):INDIRECT("AF"&amp;(ROW()+12*(($AN2088-1)*3+$AO2088)-ROW())/12+5),AS2088)</f>
        <v>0</v>
      </c>
      <c r="AU2088" s="468">
        <f ca="1">IF(AND(AQ2088+AS2088&gt;0,AR2088+AT2088&gt;0),COUNTIF(AU$6:AU2087,"&gt;0")+1,0)</f>
        <v>0</v>
      </c>
    </row>
    <row r="2089" spans="40:47" x14ac:dyDescent="0.15">
      <c r="AN2089" s="468">
        <v>58</v>
      </c>
      <c r="AO2089" s="468">
        <v>3</v>
      </c>
      <c r="AP2089" s="468">
        <v>8</v>
      </c>
      <c r="AQ2089" s="476">
        <f ca="1">IF($AP2089=1,IF(INDIRECT(ADDRESS(($AN2089-1)*3+$AO2089+5,$AP2089+7))="",0,INDIRECT(ADDRESS(($AN2089-1)*3+$AO2089+5,$AP2089+7))),IF(INDIRECT(ADDRESS(($AN2089-1)*3+$AO2089+5,$AP2089+7))="",0,IF(COUNTIF(INDIRECT(ADDRESS(($AN2089-1)*36+($AO2089-1)*12+6,COLUMN())):INDIRECT(ADDRESS(($AN2089-1)*36+($AO2089-1)*12+$AP2089+4,COLUMN())),INDIRECT(ADDRESS(($AN2089-1)*3+$AO2089+5,$AP2089+7)))&gt;=1,0,INDIRECT(ADDRESS(($AN2089-1)*3+$AO2089+5,$AP2089+7)))))</f>
        <v>0</v>
      </c>
      <c r="AR2089" s="468">
        <f ca="1">COUNTIF(INDIRECT("H"&amp;(ROW()+12*(($AN2089-1)*3+$AO2089)-ROW())/12+5):INDIRECT("S"&amp;(ROW()+12*(($AN2089-1)*3+$AO2089)-ROW())/12+5),AQ2089)</f>
        <v>0</v>
      </c>
      <c r="AS2089" s="476">
        <f ca="1">IF($AP2089=1,IF(INDIRECT(ADDRESS(($AN2089-1)*3+$AO2089+5,$AP2089+20))="",0,INDIRECT(ADDRESS(($AN2089-1)*3+$AO2089+5,$AP2089+20))),IF(INDIRECT(ADDRESS(($AN2089-1)*3+$AO2089+5,$AP2089+20))="",0,IF(COUNTIF(INDIRECT(ADDRESS(($AN2089-1)*36+($AO2089-1)*12+6,COLUMN())):INDIRECT(ADDRESS(($AN2089-1)*36+($AO2089-1)*12+$AP2089+4,COLUMN())),INDIRECT(ADDRESS(($AN2089-1)*3+$AO2089+5,$AP2089+20)))&gt;=1,0,INDIRECT(ADDRESS(($AN2089-1)*3+$AO2089+5,$AP2089+20)))))</f>
        <v>0</v>
      </c>
      <c r="AT2089" s="468">
        <f ca="1">COUNTIF(INDIRECT("U"&amp;(ROW()+12*(($AN2089-1)*3+$AO2089)-ROW())/12+5):INDIRECT("AF"&amp;(ROW()+12*(($AN2089-1)*3+$AO2089)-ROW())/12+5),AS2089)</f>
        <v>0</v>
      </c>
      <c r="AU2089" s="468">
        <f ca="1">IF(AND(AQ2089+AS2089&gt;0,AR2089+AT2089&gt;0),COUNTIF(AU$6:AU2088,"&gt;0")+1,0)</f>
        <v>0</v>
      </c>
    </row>
    <row r="2090" spans="40:47" x14ac:dyDescent="0.15">
      <c r="AN2090" s="468">
        <v>58</v>
      </c>
      <c r="AO2090" s="468">
        <v>3</v>
      </c>
      <c r="AP2090" s="468">
        <v>9</v>
      </c>
      <c r="AQ2090" s="476">
        <f ca="1">IF($AP2090=1,IF(INDIRECT(ADDRESS(($AN2090-1)*3+$AO2090+5,$AP2090+7))="",0,INDIRECT(ADDRESS(($AN2090-1)*3+$AO2090+5,$AP2090+7))),IF(INDIRECT(ADDRESS(($AN2090-1)*3+$AO2090+5,$AP2090+7))="",0,IF(COUNTIF(INDIRECT(ADDRESS(($AN2090-1)*36+($AO2090-1)*12+6,COLUMN())):INDIRECT(ADDRESS(($AN2090-1)*36+($AO2090-1)*12+$AP2090+4,COLUMN())),INDIRECT(ADDRESS(($AN2090-1)*3+$AO2090+5,$AP2090+7)))&gt;=1,0,INDIRECT(ADDRESS(($AN2090-1)*3+$AO2090+5,$AP2090+7)))))</f>
        <v>0</v>
      </c>
      <c r="AR2090" s="468">
        <f ca="1">COUNTIF(INDIRECT("H"&amp;(ROW()+12*(($AN2090-1)*3+$AO2090)-ROW())/12+5):INDIRECT("S"&amp;(ROW()+12*(($AN2090-1)*3+$AO2090)-ROW())/12+5),AQ2090)</f>
        <v>0</v>
      </c>
      <c r="AS2090" s="476">
        <f ca="1">IF($AP2090=1,IF(INDIRECT(ADDRESS(($AN2090-1)*3+$AO2090+5,$AP2090+20))="",0,INDIRECT(ADDRESS(($AN2090-1)*3+$AO2090+5,$AP2090+20))),IF(INDIRECT(ADDRESS(($AN2090-1)*3+$AO2090+5,$AP2090+20))="",0,IF(COUNTIF(INDIRECT(ADDRESS(($AN2090-1)*36+($AO2090-1)*12+6,COLUMN())):INDIRECT(ADDRESS(($AN2090-1)*36+($AO2090-1)*12+$AP2090+4,COLUMN())),INDIRECT(ADDRESS(($AN2090-1)*3+$AO2090+5,$AP2090+20)))&gt;=1,0,INDIRECT(ADDRESS(($AN2090-1)*3+$AO2090+5,$AP2090+20)))))</f>
        <v>0</v>
      </c>
      <c r="AT2090" s="468">
        <f ca="1">COUNTIF(INDIRECT("U"&amp;(ROW()+12*(($AN2090-1)*3+$AO2090)-ROW())/12+5):INDIRECT("AF"&amp;(ROW()+12*(($AN2090-1)*3+$AO2090)-ROW())/12+5),AS2090)</f>
        <v>0</v>
      </c>
      <c r="AU2090" s="468">
        <f ca="1">IF(AND(AQ2090+AS2090&gt;0,AR2090+AT2090&gt;0),COUNTIF(AU$6:AU2089,"&gt;0")+1,0)</f>
        <v>0</v>
      </c>
    </row>
    <row r="2091" spans="40:47" x14ac:dyDescent="0.15">
      <c r="AN2091" s="468">
        <v>58</v>
      </c>
      <c r="AO2091" s="468">
        <v>3</v>
      </c>
      <c r="AP2091" s="468">
        <v>10</v>
      </c>
      <c r="AQ2091" s="476">
        <f ca="1">IF($AP2091=1,IF(INDIRECT(ADDRESS(($AN2091-1)*3+$AO2091+5,$AP2091+7))="",0,INDIRECT(ADDRESS(($AN2091-1)*3+$AO2091+5,$AP2091+7))),IF(INDIRECT(ADDRESS(($AN2091-1)*3+$AO2091+5,$AP2091+7))="",0,IF(COUNTIF(INDIRECT(ADDRESS(($AN2091-1)*36+($AO2091-1)*12+6,COLUMN())):INDIRECT(ADDRESS(($AN2091-1)*36+($AO2091-1)*12+$AP2091+4,COLUMN())),INDIRECT(ADDRESS(($AN2091-1)*3+$AO2091+5,$AP2091+7)))&gt;=1,0,INDIRECT(ADDRESS(($AN2091-1)*3+$AO2091+5,$AP2091+7)))))</f>
        <v>0</v>
      </c>
      <c r="AR2091" s="468">
        <f ca="1">COUNTIF(INDIRECT("H"&amp;(ROW()+12*(($AN2091-1)*3+$AO2091)-ROW())/12+5):INDIRECT("S"&amp;(ROW()+12*(($AN2091-1)*3+$AO2091)-ROW())/12+5),AQ2091)</f>
        <v>0</v>
      </c>
      <c r="AS2091" s="476">
        <f ca="1">IF($AP2091=1,IF(INDIRECT(ADDRESS(($AN2091-1)*3+$AO2091+5,$AP2091+20))="",0,INDIRECT(ADDRESS(($AN2091-1)*3+$AO2091+5,$AP2091+20))),IF(INDIRECT(ADDRESS(($AN2091-1)*3+$AO2091+5,$AP2091+20))="",0,IF(COUNTIF(INDIRECT(ADDRESS(($AN2091-1)*36+($AO2091-1)*12+6,COLUMN())):INDIRECT(ADDRESS(($AN2091-1)*36+($AO2091-1)*12+$AP2091+4,COLUMN())),INDIRECT(ADDRESS(($AN2091-1)*3+$AO2091+5,$AP2091+20)))&gt;=1,0,INDIRECT(ADDRESS(($AN2091-1)*3+$AO2091+5,$AP2091+20)))))</f>
        <v>0</v>
      </c>
      <c r="AT2091" s="468">
        <f ca="1">COUNTIF(INDIRECT("U"&amp;(ROW()+12*(($AN2091-1)*3+$AO2091)-ROW())/12+5):INDIRECT("AF"&amp;(ROW()+12*(($AN2091-1)*3+$AO2091)-ROW())/12+5),AS2091)</f>
        <v>0</v>
      </c>
      <c r="AU2091" s="468">
        <f ca="1">IF(AND(AQ2091+AS2091&gt;0,AR2091+AT2091&gt;0),COUNTIF(AU$6:AU2090,"&gt;0")+1,0)</f>
        <v>0</v>
      </c>
    </row>
    <row r="2092" spans="40:47" x14ac:dyDescent="0.15">
      <c r="AN2092" s="468">
        <v>58</v>
      </c>
      <c r="AO2092" s="468">
        <v>3</v>
      </c>
      <c r="AP2092" s="468">
        <v>11</v>
      </c>
      <c r="AQ2092" s="476">
        <f ca="1">IF($AP2092=1,IF(INDIRECT(ADDRESS(($AN2092-1)*3+$AO2092+5,$AP2092+7))="",0,INDIRECT(ADDRESS(($AN2092-1)*3+$AO2092+5,$AP2092+7))),IF(INDIRECT(ADDRESS(($AN2092-1)*3+$AO2092+5,$AP2092+7))="",0,IF(COUNTIF(INDIRECT(ADDRESS(($AN2092-1)*36+($AO2092-1)*12+6,COLUMN())):INDIRECT(ADDRESS(($AN2092-1)*36+($AO2092-1)*12+$AP2092+4,COLUMN())),INDIRECT(ADDRESS(($AN2092-1)*3+$AO2092+5,$AP2092+7)))&gt;=1,0,INDIRECT(ADDRESS(($AN2092-1)*3+$AO2092+5,$AP2092+7)))))</f>
        <v>0</v>
      </c>
      <c r="AR2092" s="468">
        <f ca="1">COUNTIF(INDIRECT("H"&amp;(ROW()+12*(($AN2092-1)*3+$AO2092)-ROW())/12+5):INDIRECT("S"&amp;(ROW()+12*(($AN2092-1)*3+$AO2092)-ROW())/12+5),AQ2092)</f>
        <v>0</v>
      </c>
      <c r="AS2092" s="476">
        <f ca="1">IF($AP2092=1,IF(INDIRECT(ADDRESS(($AN2092-1)*3+$AO2092+5,$AP2092+20))="",0,INDIRECT(ADDRESS(($AN2092-1)*3+$AO2092+5,$AP2092+20))),IF(INDIRECT(ADDRESS(($AN2092-1)*3+$AO2092+5,$AP2092+20))="",0,IF(COUNTIF(INDIRECT(ADDRESS(($AN2092-1)*36+($AO2092-1)*12+6,COLUMN())):INDIRECT(ADDRESS(($AN2092-1)*36+($AO2092-1)*12+$AP2092+4,COLUMN())),INDIRECT(ADDRESS(($AN2092-1)*3+$AO2092+5,$AP2092+20)))&gt;=1,0,INDIRECT(ADDRESS(($AN2092-1)*3+$AO2092+5,$AP2092+20)))))</f>
        <v>0</v>
      </c>
      <c r="AT2092" s="468">
        <f ca="1">COUNTIF(INDIRECT("U"&amp;(ROW()+12*(($AN2092-1)*3+$AO2092)-ROW())/12+5):INDIRECT("AF"&amp;(ROW()+12*(($AN2092-1)*3+$AO2092)-ROW())/12+5),AS2092)</f>
        <v>0</v>
      </c>
      <c r="AU2092" s="468">
        <f ca="1">IF(AND(AQ2092+AS2092&gt;0,AR2092+AT2092&gt;0),COUNTIF(AU$6:AU2091,"&gt;0")+1,0)</f>
        <v>0</v>
      </c>
    </row>
    <row r="2093" spans="40:47" x14ac:dyDescent="0.15">
      <c r="AN2093" s="468">
        <v>58</v>
      </c>
      <c r="AO2093" s="468">
        <v>3</v>
      </c>
      <c r="AP2093" s="468">
        <v>12</v>
      </c>
      <c r="AQ2093" s="476">
        <f ca="1">IF($AP2093=1,IF(INDIRECT(ADDRESS(($AN2093-1)*3+$AO2093+5,$AP2093+7))="",0,INDIRECT(ADDRESS(($AN2093-1)*3+$AO2093+5,$AP2093+7))),IF(INDIRECT(ADDRESS(($AN2093-1)*3+$AO2093+5,$AP2093+7))="",0,IF(COUNTIF(INDIRECT(ADDRESS(($AN2093-1)*36+($AO2093-1)*12+6,COLUMN())):INDIRECT(ADDRESS(($AN2093-1)*36+($AO2093-1)*12+$AP2093+4,COLUMN())),INDIRECT(ADDRESS(($AN2093-1)*3+$AO2093+5,$AP2093+7)))&gt;=1,0,INDIRECT(ADDRESS(($AN2093-1)*3+$AO2093+5,$AP2093+7)))))</f>
        <v>0</v>
      </c>
      <c r="AR2093" s="468">
        <f ca="1">COUNTIF(INDIRECT("H"&amp;(ROW()+12*(($AN2093-1)*3+$AO2093)-ROW())/12+5):INDIRECT("S"&amp;(ROW()+12*(($AN2093-1)*3+$AO2093)-ROW())/12+5),AQ2093)</f>
        <v>0</v>
      </c>
      <c r="AS2093" s="476">
        <f ca="1">IF($AP2093=1,IF(INDIRECT(ADDRESS(($AN2093-1)*3+$AO2093+5,$AP2093+20))="",0,INDIRECT(ADDRESS(($AN2093-1)*3+$AO2093+5,$AP2093+20))),IF(INDIRECT(ADDRESS(($AN2093-1)*3+$AO2093+5,$AP2093+20))="",0,IF(COUNTIF(INDIRECT(ADDRESS(($AN2093-1)*36+($AO2093-1)*12+6,COLUMN())):INDIRECT(ADDRESS(($AN2093-1)*36+($AO2093-1)*12+$AP2093+4,COLUMN())),INDIRECT(ADDRESS(($AN2093-1)*3+$AO2093+5,$AP2093+20)))&gt;=1,0,INDIRECT(ADDRESS(($AN2093-1)*3+$AO2093+5,$AP2093+20)))))</f>
        <v>0</v>
      </c>
      <c r="AT2093" s="468">
        <f ca="1">COUNTIF(INDIRECT("U"&amp;(ROW()+12*(($AN2093-1)*3+$AO2093)-ROW())/12+5):INDIRECT("AF"&amp;(ROW()+12*(($AN2093-1)*3+$AO2093)-ROW())/12+5),AS2093)</f>
        <v>0</v>
      </c>
      <c r="AU2093" s="468">
        <f ca="1">IF(AND(AQ2093+AS2093&gt;0,AR2093+AT2093&gt;0),COUNTIF(AU$6:AU2092,"&gt;0")+1,0)</f>
        <v>0</v>
      </c>
    </row>
    <row r="2094" spans="40:47" x14ac:dyDescent="0.15">
      <c r="AN2094" s="468">
        <v>59</v>
      </c>
      <c r="AO2094" s="468">
        <v>1</v>
      </c>
      <c r="AP2094" s="468">
        <v>1</v>
      </c>
      <c r="AQ2094" s="476">
        <f ca="1">IF($AP2094=1,IF(INDIRECT(ADDRESS(($AN2094-1)*3+$AO2094+5,$AP2094+7))="",0,INDIRECT(ADDRESS(($AN2094-1)*3+$AO2094+5,$AP2094+7))),IF(INDIRECT(ADDRESS(($AN2094-1)*3+$AO2094+5,$AP2094+7))="",0,IF(COUNTIF(INDIRECT(ADDRESS(($AN2094-1)*36+($AO2094-1)*12+6,COLUMN())):INDIRECT(ADDRESS(($AN2094-1)*36+($AO2094-1)*12+$AP2094+4,COLUMN())),INDIRECT(ADDRESS(($AN2094-1)*3+$AO2094+5,$AP2094+7)))&gt;=1,0,INDIRECT(ADDRESS(($AN2094-1)*3+$AO2094+5,$AP2094+7)))))</f>
        <v>0</v>
      </c>
      <c r="AR2094" s="468">
        <f ca="1">COUNTIF(INDIRECT("H"&amp;(ROW()+12*(($AN2094-1)*3+$AO2094)-ROW())/12+5):INDIRECT("S"&amp;(ROW()+12*(($AN2094-1)*3+$AO2094)-ROW())/12+5),AQ2094)</f>
        <v>0</v>
      </c>
      <c r="AS2094" s="476">
        <f ca="1">IF($AP2094=1,IF(INDIRECT(ADDRESS(($AN2094-1)*3+$AO2094+5,$AP2094+20))="",0,INDIRECT(ADDRESS(($AN2094-1)*3+$AO2094+5,$AP2094+20))),IF(INDIRECT(ADDRESS(($AN2094-1)*3+$AO2094+5,$AP2094+20))="",0,IF(COUNTIF(INDIRECT(ADDRESS(($AN2094-1)*36+($AO2094-1)*12+6,COLUMN())):INDIRECT(ADDRESS(($AN2094-1)*36+($AO2094-1)*12+$AP2094+4,COLUMN())),INDIRECT(ADDRESS(($AN2094-1)*3+$AO2094+5,$AP2094+20)))&gt;=1,0,INDIRECT(ADDRESS(($AN2094-1)*3+$AO2094+5,$AP2094+20)))))</f>
        <v>0</v>
      </c>
      <c r="AT2094" s="468">
        <f ca="1">COUNTIF(INDIRECT("U"&amp;(ROW()+12*(($AN2094-1)*3+$AO2094)-ROW())/12+5):INDIRECT("AF"&amp;(ROW()+12*(($AN2094-1)*3+$AO2094)-ROW())/12+5),AS2094)</f>
        <v>0</v>
      </c>
      <c r="AU2094" s="468">
        <f ca="1">IF(AND(AQ2094+AS2094&gt;0,AR2094+AT2094&gt;0),COUNTIF(AU$6:AU2093,"&gt;0")+1,0)</f>
        <v>0</v>
      </c>
    </row>
    <row r="2095" spans="40:47" x14ac:dyDescent="0.15">
      <c r="AN2095" s="468">
        <v>59</v>
      </c>
      <c r="AO2095" s="468">
        <v>1</v>
      </c>
      <c r="AP2095" s="468">
        <v>2</v>
      </c>
      <c r="AQ2095" s="476">
        <f ca="1">IF($AP2095=1,IF(INDIRECT(ADDRESS(($AN2095-1)*3+$AO2095+5,$AP2095+7))="",0,INDIRECT(ADDRESS(($AN2095-1)*3+$AO2095+5,$AP2095+7))),IF(INDIRECT(ADDRESS(($AN2095-1)*3+$AO2095+5,$AP2095+7))="",0,IF(COUNTIF(INDIRECT(ADDRESS(($AN2095-1)*36+($AO2095-1)*12+6,COLUMN())):INDIRECT(ADDRESS(($AN2095-1)*36+($AO2095-1)*12+$AP2095+4,COLUMN())),INDIRECT(ADDRESS(($AN2095-1)*3+$AO2095+5,$AP2095+7)))&gt;=1,0,INDIRECT(ADDRESS(($AN2095-1)*3+$AO2095+5,$AP2095+7)))))</f>
        <v>0</v>
      </c>
      <c r="AR2095" s="468">
        <f ca="1">COUNTIF(INDIRECT("H"&amp;(ROW()+12*(($AN2095-1)*3+$AO2095)-ROW())/12+5):INDIRECT("S"&amp;(ROW()+12*(($AN2095-1)*3+$AO2095)-ROW())/12+5),AQ2095)</f>
        <v>0</v>
      </c>
      <c r="AS2095" s="476">
        <f ca="1">IF($AP2095=1,IF(INDIRECT(ADDRESS(($AN2095-1)*3+$AO2095+5,$AP2095+20))="",0,INDIRECT(ADDRESS(($AN2095-1)*3+$AO2095+5,$AP2095+20))),IF(INDIRECT(ADDRESS(($AN2095-1)*3+$AO2095+5,$AP2095+20))="",0,IF(COUNTIF(INDIRECT(ADDRESS(($AN2095-1)*36+($AO2095-1)*12+6,COLUMN())):INDIRECT(ADDRESS(($AN2095-1)*36+($AO2095-1)*12+$AP2095+4,COLUMN())),INDIRECT(ADDRESS(($AN2095-1)*3+$AO2095+5,$AP2095+20)))&gt;=1,0,INDIRECT(ADDRESS(($AN2095-1)*3+$AO2095+5,$AP2095+20)))))</f>
        <v>0</v>
      </c>
      <c r="AT2095" s="468">
        <f ca="1">COUNTIF(INDIRECT("U"&amp;(ROW()+12*(($AN2095-1)*3+$AO2095)-ROW())/12+5):INDIRECT("AF"&amp;(ROW()+12*(($AN2095-1)*3+$AO2095)-ROW())/12+5),AS2095)</f>
        <v>0</v>
      </c>
      <c r="AU2095" s="468">
        <f ca="1">IF(AND(AQ2095+AS2095&gt;0,AR2095+AT2095&gt;0),COUNTIF(AU$6:AU2094,"&gt;0")+1,0)</f>
        <v>0</v>
      </c>
    </row>
    <row r="2096" spans="40:47" x14ac:dyDescent="0.15">
      <c r="AN2096" s="468">
        <v>59</v>
      </c>
      <c r="AO2096" s="468">
        <v>1</v>
      </c>
      <c r="AP2096" s="468">
        <v>3</v>
      </c>
      <c r="AQ2096" s="476">
        <f ca="1">IF($AP2096=1,IF(INDIRECT(ADDRESS(($AN2096-1)*3+$AO2096+5,$AP2096+7))="",0,INDIRECT(ADDRESS(($AN2096-1)*3+$AO2096+5,$AP2096+7))),IF(INDIRECT(ADDRESS(($AN2096-1)*3+$AO2096+5,$AP2096+7))="",0,IF(COUNTIF(INDIRECT(ADDRESS(($AN2096-1)*36+($AO2096-1)*12+6,COLUMN())):INDIRECT(ADDRESS(($AN2096-1)*36+($AO2096-1)*12+$AP2096+4,COLUMN())),INDIRECT(ADDRESS(($AN2096-1)*3+$AO2096+5,$AP2096+7)))&gt;=1,0,INDIRECT(ADDRESS(($AN2096-1)*3+$AO2096+5,$AP2096+7)))))</f>
        <v>0</v>
      </c>
      <c r="AR2096" s="468">
        <f ca="1">COUNTIF(INDIRECT("H"&amp;(ROW()+12*(($AN2096-1)*3+$AO2096)-ROW())/12+5):INDIRECT("S"&amp;(ROW()+12*(($AN2096-1)*3+$AO2096)-ROW())/12+5),AQ2096)</f>
        <v>0</v>
      </c>
      <c r="AS2096" s="476">
        <f ca="1">IF($AP2096=1,IF(INDIRECT(ADDRESS(($AN2096-1)*3+$AO2096+5,$AP2096+20))="",0,INDIRECT(ADDRESS(($AN2096-1)*3+$AO2096+5,$AP2096+20))),IF(INDIRECT(ADDRESS(($AN2096-1)*3+$AO2096+5,$AP2096+20))="",0,IF(COUNTIF(INDIRECT(ADDRESS(($AN2096-1)*36+($AO2096-1)*12+6,COLUMN())):INDIRECT(ADDRESS(($AN2096-1)*36+($AO2096-1)*12+$AP2096+4,COLUMN())),INDIRECT(ADDRESS(($AN2096-1)*3+$AO2096+5,$AP2096+20)))&gt;=1,0,INDIRECT(ADDRESS(($AN2096-1)*3+$AO2096+5,$AP2096+20)))))</f>
        <v>0</v>
      </c>
      <c r="AT2096" s="468">
        <f ca="1">COUNTIF(INDIRECT("U"&amp;(ROW()+12*(($AN2096-1)*3+$AO2096)-ROW())/12+5):INDIRECT("AF"&amp;(ROW()+12*(($AN2096-1)*3+$AO2096)-ROW())/12+5),AS2096)</f>
        <v>0</v>
      </c>
      <c r="AU2096" s="468">
        <f ca="1">IF(AND(AQ2096+AS2096&gt;0,AR2096+AT2096&gt;0),COUNTIF(AU$6:AU2095,"&gt;0")+1,0)</f>
        <v>0</v>
      </c>
    </row>
    <row r="2097" spans="40:47" x14ac:dyDescent="0.15">
      <c r="AN2097" s="468">
        <v>59</v>
      </c>
      <c r="AO2097" s="468">
        <v>1</v>
      </c>
      <c r="AP2097" s="468">
        <v>4</v>
      </c>
      <c r="AQ2097" s="476">
        <f ca="1">IF($AP2097=1,IF(INDIRECT(ADDRESS(($AN2097-1)*3+$AO2097+5,$AP2097+7))="",0,INDIRECT(ADDRESS(($AN2097-1)*3+$AO2097+5,$AP2097+7))),IF(INDIRECT(ADDRESS(($AN2097-1)*3+$AO2097+5,$AP2097+7))="",0,IF(COUNTIF(INDIRECT(ADDRESS(($AN2097-1)*36+($AO2097-1)*12+6,COLUMN())):INDIRECT(ADDRESS(($AN2097-1)*36+($AO2097-1)*12+$AP2097+4,COLUMN())),INDIRECT(ADDRESS(($AN2097-1)*3+$AO2097+5,$AP2097+7)))&gt;=1,0,INDIRECT(ADDRESS(($AN2097-1)*3+$AO2097+5,$AP2097+7)))))</f>
        <v>0</v>
      </c>
      <c r="AR2097" s="468">
        <f ca="1">COUNTIF(INDIRECT("H"&amp;(ROW()+12*(($AN2097-1)*3+$AO2097)-ROW())/12+5):INDIRECT("S"&amp;(ROW()+12*(($AN2097-1)*3+$AO2097)-ROW())/12+5),AQ2097)</f>
        <v>0</v>
      </c>
      <c r="AS2097" s="476">
        <f ca="1">IF($AP2097=1,IF(INDIRECT(ADDRESS(($AN2097-1)*3+$AO2097+5,$AP2097+20))="",0,INDIRECT(ADDRESS(($AN2097-1)*3+$AO2097+5,$AP2097+20))),IF(INDIRECT(ADDRESS(($AN2097-1)*3+$AO2097+5,$AP2097+20))="",0,IF(COUNTIF(INDIRECT(ADDRESS(($AN2097-1)*36+($AO2097-1)*12+6,COLUMN())):INDIRECT(ADDRESS(($AN2097-1)*36+($AO2097-1)*12+$AP2097+4,COLUMN())),INDIRECT(ADDRESS(($AN2097-1)*3+$AO2097+5,$AP2097+20)))&gt;=1,0,INDIRECT(ADDRESS(($AN2097-1)*3+$AO2097+5,$AP2097+20)))))</f>
        <v>0</v>
      </c>
      <c r="AT2097" s="468">
        <f ca="1">COUNTIF(INDIRECT("U"&amp;(ROW()+12*(($AN2097-1)*3+$AO2097)-ROW())/12+5):INDIRECT("AF"&amp;(ROW()+12*(($AN2097-1)*3+$AO2097)-ROW())/12+5),AS2097)</f>
        <v>0</v>
      </c>
      <c r="AU2097" s="468">
        <f ca="1">IF(AND(AQ2097+AS2097&gt;0,AR2097+AT2097&gt;0),COUNTIF(AU$6:AU2096,"&gt;0")+1,0)</f>
        <v>0</v>
      </c>
    </row>
    <row r="2098" spans="40:47" x14ac:dyDescent="0.15">
      <c r="AN2098" s="468">
        <v>59</v>
      </c>
      <c r="AO2098" s="468">
        <v>1</v>
      </c>
      <c r="AP2098" s="468">
        <v>5</v>
      </c>
      <c r="AQ2098" s="476">
        <f ca="1">IF($AP2098=1,IF(INDIRECT(ADDRESS(($AN2098-1)*3+$AO2098+5,$AP2098+7))="",0,INDIRECT(ADDRESS(($AN2098-1)*3+$AO2098+5,$AP2098+7))),IF(INDIRECT(ADDRESS(($AN2098-1)*3+$AO2098+5,$AP2098+7))="",0,IF(COUNTIF(INDIRECT(ADDRESS(($AN2098-1)*36+($AO2098-1)*12+6,COLUMN())):INDIRECT(ADDRESS(($AN2098-1)*36+($AO2098-1)*12+$AP2098+4,COLUMN())),INDIRECT(ADDRESS(($AN2098-1)*3+$AO2098+5,$AP2098+7)))&gt;=1,0,INDIRECT(ADDRESS(($AN2098-1)*3+$AO2098+5,$AP2098+7)))))</f>
        <v>0</v>
      </c>
      <c r="AR2098" s="468">
        <f ca="1">COUNTIF(INDIRECT("H"&amp;(ROW()+12*(($AN2098-1)*3+$AO2098)-ROW())/12+5):INDIRECT("S"&amp;(ROW()+12*(($AN2098-1)*3+$AO2098)-ROW())/12+5),AQ2098)</f>
        <v>0</v>
      </c>
      <c r="AS2098" s="476">
        <f ca="1">IF($AP2098=1,IF(INDIRECT(ADDRESS(($AN2098-1)*3+$AO2098+5,$AP2098+20))="",0,INDIRECT(ADDRESS(($AN2098-1)*3+$AO2098+5,$AP2098+20))),IF(INDIRECT(ADDRESS(($AN2098-1)*3+$AO2098+5,$AP2098+20))="",0,IF(COUNTIF(INDIRECT(ADDRESS(($AN2098-1)*36+($AO2098-1)*12+6,COLUMN())):INDIRECT(ADDRESS(($AN2098-1)*36+($AO2098-1)*12+$AP2098+4,COLUMN())),INDIRECT(ADDRESS(($AN2098-1)*3+$AO2098+5,$AP2098+20)))&gt;=1,0,INDIRECT(ADDRESS(($AN2098-1)*3+$AO2098+5,$AP2098+20)))))</f>
        <v>0</v>
      </c>
      <c r="AT2098" s="468">
        <f ca="1">COUNTIF(INDIRECT("U"&amp;(ROW()+12*(($AN2098-1)*3+$AO2098)-ROW())/12+5):INDIRECT("AF"&amp;(ROW()+12*(($AN2098-1)*3+$AO2098)-ROW())/12+5),AS2098)</f>
        <v>0</v>
      </c>
      <c r="AU2098" s="468">
        <f ca="1">IF(AND(AQ2098+AS2098&gt;0,AR2098+AT2098&gt;0),COUNTIF(AU$6:AU2097,"&gt;0")+1,0)</f>
        <v>0</v>
      </c>
    </row>
    <row r="2099" spans="40:47" x14ac:dyDescent="0.15">
      <c r="AN2099" s="468">
        <v>59</v>
      </c>
      <c r="AO2099" s="468">
        <v>1</v>
      </c>
      <c r="AP2099" s="468">
        <v>6</v>
      </c>
      <c r="AQ2099" s="476">
        <f ca="1">IF($AP2099=1,IF(INDIRECT(ADDRESS(($AN2099-1)*3+$AO2099+5,$AP2099+7))="",0,INDIRECT(ADDRESS(($AN2099-1)*3+$AO2099+5,$AP2099+7))),IF(INDIRECT(ADDRESS(($AN2099-1)*3+$AO2099+5,$AP2099+7))="",0,IF(COUNTIF(INDIRECT(ADDRESS(($AN2099-1)*36+($AO2099-1)*12+6,COLUMN())):INDIRECT(ADDRESS(($AN2099-1)*36+($AO2099-1)*12+$AP2099+4,COLUMN())),INDIRECT(ADDRESS(($AN2099-1)*3+$AO2099+5,$AP2099+7)))&gt;=1,0,INDIRECT(ADDRESS(($AN2099-1)*3+$AO2099+5,$AP2099+7)))))</f>
        <v>0</v>
      </c>
      <c r="AR2099" s="468">
        <f ca="1">COUNTIF(INDIRECT("H"&amp;(ROW()+12*(($AN2099-1)*3+$AO2099)-ROW())/12+5):INDIRECT("S"&amp;(ROW()+12*(($AN2099-1)*3+$AO2099)-ROW())/12+5),AQ2099)</f>
        <v>0</v>
      </c>
      <c r="AS2099" s="476">
        <f ca="1">IF($AP2099=1,IF(INDIRECT(ADDRESS(($AN2099-1)*3+$AO2099+5,$AP2099+20))="",0,INDIRECT(ADDRESS(($AN2099-1)*3+$AO2099+5,$AP2099+20))),IF(INDIRECT(ADDRESS(($AN2099-1)*3+$AO2099+5,$AP2099+20))="",0,IF(COUNTIF(INDIRECT(ADDRESS(($AN2099-1)*36+($AO2099-1)*12+6,COLUMN())):INDIRECT(ADDRESS(($AN2099-1)*36+($AO2099-1)*12+$AP2099+4,COLUMN())),INDIRECT(ADDRESS(($AN2099-1)*3+$AO2099+5,$AP2099+20)))&gt;=1,0,INDIRECT(ADDRESS(($AN2099-1)*3+$AO2099+5,$AP2099+20)))))</f>
        <v>0</v>
      </c>
      <c r="AT2099" s="468">
        <f ca="1">COUNTIF(INDIRECT("U"&amp;(ROW()+12*(($AN2099-1)*3+$AO2099)-ROW())/12+5):INDIRECT("AF"&amp;(ROW()+12*(($AN2099-1)*3+$AO2099)-ROW())/12+5),AS2099)</f>
        <v>0</v>
      </c>
      <c r="AU2099" s="468">
        <f ca="1">IF(AND(AQ2099+AS2099&gt;0,AR2099+AT2099&gt;0),COUNTIF(AU$6:AU2098,"&gt;0")+1,0)</f>
        <v>0</v>
      </c>
    </row>
    <row r="2100" spans="40:47" x14ac:dyDescent="0.15">
      <c r="AN2100" s="468">
        <v>59</v>
      </c>
      <c r="AO2100" s="468">
        <v>1</v>
      </c>
      <c r="AP2100" s="468">
        <v>7</v>
      </c>
      <c r="AQ2100" s="476">
        <f ca="1">IF($AP2100=1,IF(INDIRECT(ADDRESS(($AN2100-1)*3+$AO2100+5,$AP2100+7))="",0,INDIRECT(ADDRESS(($AN2100-1)*3+$AO2100+5,$AP2100+7))),IF(INDIRECT(ADDRESS(($AN2100-1)*3+$AO2100+5,$AP2100+7))="",0,IF(COUNTIF(INDIRECT(ADDRESS(($AN2100-1)*36+($AO2100-1)*12+6,COLUMN())):INDIRECT(ADDRESS(($AN2100-1)*36+($AO2100-1)*12+$AP2100+4,COLUMN())),INDIRECT(ADDRESS(($AN2100-1)*3+$AO2100+5,$AP2100+7)))&gt;=1,0,INDIRECT(ADDRESS(($AN2100-1)*3+$AO2100+5,$AP2100+7)))))</f>
        <v>0</v>
      </c>
      <c r="AR2100" s="468">
        <f ca="1">COUNTIF(INDIRECT("H"&amp;(ROW()+12*(($AN2100-1)*3+$AO2100)-ROW())/12+5):INDIRECT("S"&amp;(ROW()+12*(($AN2100-1)*3+$AO2100)-ROW())/12+5),AQ2100)</f>
        <v>0</v>
      </c>
      <c r="AS2100" s="476">
        <f ca="1">IF($AP2100=1,IF(INDIRECT(ADDRESS(($AN2100-1)*3+$AO2100+5,$AP2100+20))="",0,INDIRECT(ADDRESS(($AN2100-1)*3+$AO2100+5,$AP2100+20))),IF(INDIRECT(ADDRESS(($AN2100-1)*3+$AO2100+5,$AP2100+20))="",0,IF(COUNTIF(INDIRECT(ADDRESS(($AN2100-1)*36+($AO2100-1)*12+6,COLUMN())):INDIRECT(ADDRESS(($AN2100-1)*36+($AO2100-1)*12+$AP2100+4,COLUMN())),INDIRECT(ADDRESS(($AN2100-1)*3+$AO2100+5,$AP2100+20)))&gt;=1,0,INDIRECT(ADDRESS(($AN2100-1)*3+$AO2100+5,$AP2100+20)))))</f>
        <v>0</v>
      </c>
      <c r="AT2100" s="468">
        <f ca="1">COUNTIF(INDIRECT("U"&amp;(ROW()+12*(($AN2100-1)*3+$AO2100)-ROW())/12+5):INDIRECT("AF"&amp;(ROW()+12*(($AN2100-1)*3+$AO2100)-ROW())/12+5),AS2100)</f>
        <v>0</v>
      </c>
      <c r="AU2100" s="468">
        <f ca="1">IF(AND(AQ2100+AS2100&gt;0,AR2100+AT2100&gt;0),COUNTIF(AU$6:AU2099,"&gt;0")+1,0)</f>
        <v>0</v>
      </c>
    </row>
    <row r="2101" spans="40:47" x14ac:dyDescent="0.15">
      <c r="AN2101" s="468">
        <v>59</v>
      </c>
      <c r="AO2101" s="468">
        <v>1</v>
      </c>
      <c r="AP2101" s="468">
        <v>8</v>
      </c>
      <c r="AQ2101" s="476">
        <f ca="1">IF($AP2101=1,IF(INDIRECT(ADDRESS(($AN2101-1)*3+$AO2101+5,$AP2101+7))="",0,INDIRECT(ADDRESS(($AN2101-1)*3+$AO2101+5,$AP2101+7))),IF(INDIRECT(ADDRESS(($AN2101-1)*3+$AO2101+5,$AP2101+7))="",0,IF(COUNTIF(INDIRECT(ADDRESS(($AN2101-1)*36+($AO2101-1)*12+6,COLUMN())):INDIRECT(ADDRESS(($AN2101-1)*36+($AO2101-1)*12+$AP2101+4,COLUMN())),INDIRECT(ADDRESS(($AN2101-1)*3+$AO2101+5,$AP2101+7)))&gt;=1,0,INDIRECT(ADDRESS(($AN2101-1)*3+$AO2101+5,$AP2101+7)))))</f>
        <v>0</v>
      </c>
      <c r="AR2101" s="468">
        <f ca="1">COUNTIF(INDIRECT("H"&amp;(ROW()+12*(($AN2101-1)*3+$AO2101)-ROW())/12+5):INDIRECT("S"&amp;(ROW()+12*(($AN2101-1)*3+$AO2101)-ROW())/12+5),AQ2101)</f>
        <v>0</v>
      </c>
      <c r="AS2101" s="476">
        <f ca="1">IF($AP2101=1,IF(INDIRECT(ADDRESS(($AN2101-1)*3+$AO2101+5,$AP2101+20))="",0,INDIRECT(ADDRESS(($AN2101-1)*3+$AO2101+5,$AP2101+20))),IF(INDIRECT(ADDRESS(($AN2101-1)*3+$AO2101+5,$AP2101+20))="",0,IF(COUNTIF(INDIRECT(ADDRESS(($AN2101-1)*36+($AO2101-1)*12+6,COLUMN())):INDIRECT(ADDRESS(($AN2101-1)*36+($AO2101-1)*12+$AP2101+4,COLUMN())),INDIRECT(ADDRESS(($AN2101-1)*3+$AO2101+5,$AP2101+20)))&gt;=1,0,INDIRECT(ADDRESS(($AN2101-1)*3+$AO2101+5,$AP2101+20)))))</f>
        <v>0</v>
      </c>
      <c r="AT2101" s="468">
        <f ca="1">COUNTIF(INDIRECT("U"&amp;(ROW()+12*(($AN2101-1)*3+$AO2101)-ROW())/12+5):INDIRECT("AF"&amp;(ROW()+12*(($AN2101-1)*3+$AO2101)-ROW())/12+5),AS2101)</f>
        <v>0</v>
      </c>
      <c r="AU2101" s="468">
        <f ca="1">IF(AND(AQ2101+AS2101&gt;0,AR2101+AT2101&gt;0),COUNTIF(AU$6:AU2100,"&gt;0")+1,0)</f>
        <v>0</v>
      </c>
    </row>
    <row r="2102" spans="40:47" x14ac:dyDescent="0.15">
      <c r="AN2102" s="468">
        <v>59</v>
      </c>
      <c r="AO2102" s="468">
        <v>1</v>
      </c>
      <c r="AP2102" s="468">
        <v>9</v>
      </c>
      <c r="AQ2102" s="476">
        <f ca="1">IF($AP2102=1,IF(INDIRECT(ADDRESS(($AN2102-1)*3+$AO2102+5,$AP2102+7))="",0,INDIRECT(ADDRESS(($AN2102-1)*3+$AO2102+5,$AP2102+7))),IF(INDIRECT(ADDRESS(($AN2102-1)*3+$AO2102+5,$AP2102+7))="",0,IF(COUNTIF(INDIRECT(ADDRESS(($AN2102-1)*36+($AO2102-1)*12+6,COLUMN())):INDIRECT(ADDRESS(($AN2102-1)*36+($AO2102-1)*12+$AP2102+4,COLUMN())),INDIRECT(ADDRESS(($AN2102-1)*3+$AO2102+5,$AP2102+7)))&gt;=1,0,INDIRECT(ADDRESS(($AN2102-1)*3+$AO2102+5,$AP2102+7)))))</f>
        <v>0</v>
      </c>
      <c r="AR2102" s="468">
        <f ca="1">COUNTIF(INDIRECT("H"&amp;(ROW()+12*(($AN2102-1)*3+$AO2102)-ROW())/12+5):INDIRECT("S"&amp;(ROW()+12*(($AN2102-1)*3+$AO2102)-ROW())/12+5),AQ2102)</f>
        <v>0</v>
      </c>
      <c r="AS2102" s="476">
        <f ca="1">IF($AP2102=1,IF(INDIRECT(ADDRESS(($AN2102-1)*3+$AO2102+5,$AP2102+20))="",0,INDIRECT(ADDRESS(($AN2102-1)*3+$AO2102+5,$AP2102+20))),IF(INDIRECT(ADDRESS(($AN2102-1)*3+$AO2102+5,$AP2102+20))="",0,IF(COUNTIF(INDIRECT(ADDRESS(($AN2102-1)*36+($AO2102-1)*12+6,COLUMN())):INDIRECT(ADDRESS(($AN2102-1)*36+($AO2102-1)*12+$AP2102+4,COLUMN())),INDIRECT(ADDRESS(($AN2102-1)*3+$AO2102+5,$AP2102+20)))&gt;=1,0,INDIRECT(ADDRESS(($AN2102-1)*3+$AO2102+5,$AP2102+20)))))</f>
        <v>0</v>
      </c>
      <c r="AT2102" s="468">
        <f ca="1">COUNTIF(INDIRECT("U"&amp;(ROW()+12*(($AN2102-1)*3+$AO2102)-ROW())/12+5):INDIRECT("AF"&amp;(ROW()+12*(($AN2102-1)*3+$AO2102)-ROW())/12+5),AS2102)</f>
        <v>0</v>
      </c>
      <c r="AU2102" s="468">
        <f ca="1">IF(AND(AQ2102+AS2102&gt;0,AR2102+AT2102&gt;0),COUNTIF(AU$6:AU2101,"&gt;0")+1,0)</f>
        <v>0</v>
      </c>
    </row>
    <row r="2103" spans="40:47" x14ac:dyDescent="0.15">
      <c r="AN2103" s="468">
        <v>59</v>
      </c>
      <c r="AO2103" s="468">
        <v>1</v>
      </c>
      <c r="AP2103" s="468">
        <v>10</v>
      </c>
      <c r="AQ2103" s="476">
        <f ca="1">IF($AP2103=1,IF(INDIRECT(ADDRESS(($AN2103-1)*3+$AO2103+5,$AP2103+7))="",0,INDIRECT(ADDRESS(($AN2103-1)*3+$AO2103+5,$AP2103+7))),IF(INDIRECT(ADDRESS(($AN2103-1)*3+$AO2103+5,$AP2103+7))="",0,IF(COUNTIF(INDIRECT(ADDRESS(($AN2103-1)*36+($AO2103-1)*12+6,COLUMN())):INDIRECT(ADDRESS(($AN2103-1)*36+($AO2103-1)*12+$AP2103+4,COLUMN())),INDIRECT(ADDRESS(($AN2103-1)*3+$AO2103+5,$AP2103+7)))&gt;=1,0,INDIRECT(ADDRESS(($AN2103-1)*3+$AO2103+5,$AP2103+7)))))</f>
        <v>0</v>
      </c>
      <c r="AR2103" s="468">
        <f ca="1">COUNTIF(INDIRECT("H"&amp;(ROW()+12*(($AN2103-1)*3+$AO2103)-ROW())/12+5):INDIRECT("S"&amp;(ROW()+12*(($AN2103-1)*3+$AO2103)-ROW())/12+5),AQ2103)</f>
        <v>0</v>
      </c>
      <c r="AS2103" s="476">
        <f ca="1">IF($AP2103=1,IF(INDIRECT(ADDRESS(($AN2103-1)*3+$AO2103+5,$AP2103+20))="",0,INDIRECT(ADDRESS(($AN2103-1)*3+$AO2103+5,$AP2103+20))),IF(INDIRECT(ADDRESS(($AN2103-1)*3+$AO2103+5,$AP2103+20))="",0,IF(COUNTIF(INDIRECT(ADDRESS(($AN2103-1)*36+($AO2103-1)*12+6,COLUMN())):INDIRECT(ADDRESS(($AN2103-1)*36+($AO2103-1)*12+$AP2103+4,COLUMN())),INDIRECT(ADDRESS(($AN2103-1)*3+$AO2103+5,$AP2103+20)))&gt;=1,0,INDIRECT(ADDRESS(($AN2103-1)*3+$AO2103+5,$AP2103+20)))))</f>
        <v>0</v>
      </c>
      <c r="AT2103" s="468">
        <f ca="1">COUNTIF(INDIRECT("U"&amp;(ROW()+12*(($AN2103-1)*3+$AO2103)-ROW())/12+5):INDIRECT("AF"&amp;(ROW()+12*(($AN2103-1)*3+$AO2103)-ROW())/12+5),AS2103)</f>
        <v>0</v>
      </c>
      <c r="AU2103" s="468">
        <f ca="1">IF(AND(AQ2103+AS2103&gt;0,AR2103+AT2103&gt;0),COUNTIF(AU$6:AU2102,"&gt;0")+1,0)</f>
        <v>0</v>
      </c>
    </row>
    <row r="2104" spans="40:47" x14ac:dyDescent="0.15">
      <c r="AN2104" s="468">
        <v>59</v>
      </c>
      <c r="AO2104" s="468">
        <v>1</v>
      </c>
      <c r="AP2104" s="468">
        <v>11</v>
      </c>
      <c r="AQ2104" s="476">
        <f ca="1">IF($AP2104=1,IF(INDIRECT(ADDRESS(($AN2104-1)*3+$AO2104+5,$AP2104+7))="",0,INDIRECT(ADDRESS(($AN2104-1)*3+$AO2104+5,$AP2104+7))),IF(INDIRECT(ADDRESS(($AN2104-1)*3+$AO2104+5,$AP2104+7))="",0,IF(COUNTIF(INDIRECT(ADDRESS(($AN2104-1)*36+($AO2104-1)*12+6,COLUMN())):INDIRECT(ADDRESS(($AN2104-1)*36+($AO2104-1)*12+$AP2104+4,COLUMN())),INDIRECT(ADDRESS(($AN2104-1)*3+$AO2104+5,$AP2104+7)))&gt;=1,0,INDIRECT(ADDRESS(($AN2104-1)*3+$AO2104+5,$AP2104+7)))))</f>
        <v>0</v>
      </c>
      <c r="AR2104" s="468">
        <f ca="1">COUNTIF(INDIRECT("H"&amp;(ROW()+12*(($AN2104-1)*3+$AO2104)-ROW())/12+5):INDIRECT("S"&amp;(ROW()+12*(($AN2104-1)*3+$AO2104)-ROW())/12+5),AQ2104)</f>
        <v>0</v>
      </c>
      <c r="AS2104" s="476">
        <f ca="1">IF($AP2104=1,IF(INDIRECT(ADDRESS(($AN2104-1)*3+$AO2104+5,$AP2104+20))="",0,INDIRECT(ADDRESS(($AN2104-1)*3+$AO2104+5,$AP2104+20))),IF(INDIRECT(ADDRESS(($AN2104-1)*3+$AO2104+5,$AP2104+20))="",0,IF(COUNTIF(INDIRECT(ADDRESS(($AN2104-1)*36+($AO2104-1)*12+6,COLUMN())):INDIRECT(ADDRESS(($AN2104-1)*36+($AO2104-1)*12+$AP2104+4,COLUMN())),INDIRECT(ADDRESS(($AN2104-1)*3+$AO2104+5,$AP2104+20)))&gt;=1,0,INDIRECT(ADDRESS(($AN2104-1)*3+$AO2104+5,$AP2104+20)))))</f>
        <v>0</v>
      </c>
      <c r="AT2104" s="468">
        <f ca="1">COUNTIF(INDIRECT("U"&amp;(ROW()+12*(($AN2104-1)*3+$AO2104)-ROW())/12+5):INDIRECT("AF"&amp;(ROW()+12*(($AN2104-1)*3+$AO2104)-ROW())/12+5),AS2104)</f>
        <v>0</v>
      </c>
      <c r="AU2104" s="468">
        <f ca="1">IF(AND(AQ2104+AS2104&gt;0,AR2104+AT2104&gt;0),COUNTIF(AU$6:AU2103,"&gt;0")+1,0)</f>
        <v>0</v>
      </c>
    </row>
    <row r="2105" spans="40:47" x14ac:dyDescent="0.15">
      <c r="AN2105" s="468">
        <v>59</v>
      </c>
      <c r="AO2105" s="468">
        <v>1</v>
      </c>
      <c r="AP2105" s="468">
        <v>12</v>
      </c>
      <c r="AQ2105" s="476">
        <f ca="1">IF($AP2105=1,IF(INDIRECT(ADDRESS(($AN2105-1)*3+$AO2105+5,$AP2105+7))="",0,INDIRECT(ADDRESS(($AN2105-1)*3+$AO2105+5,$AP2105+7))),IF(INDIRECT(ADDRESS(($AN2105-1)*3+$AO2105+5,$AP2105+7))="",0,IF(COUNTIF(INDIRECT(ADDRESS(($AN2105-1)*36+($AO2105-1)*12+6,COLUMN())):INDIRECT(ADDRESS(($AN2105-1)*36+($AO2105-1)*12+$AP2105+4,COLUMN())),INDIRECT(ADDRESS(($AN2105-1)*3+$AO2105+5,$AP2105+7)))&gt;=1,0,INDIRECT(ADDRESS(($AN2105-1)*3+$AO2105+5,$AP2105+7)))))</f>
        <v>0</v>
      </c>
      <c r="AR2105" s="468">
        <f ca="1">COUNTIF(INDIRECT("H"&amp;(ROW()+12*(($AN2105-1)*3+$AO2105)-ROW())/12+5):INDIRECT("S"&amp;(ROW()+12*(($AN2105-1)*3+$AO2105)-ROW())/12+5),AQ2105)</f>
        <v>0</v>
      </c>
      <c r="AS2105" s="476">
        <f ca="1">IF($AP2105=1,IF(INDIRECT(ADDRESS(($AN2105-1)*3+$AO2105+5,$AP2105+20))="",0,INDIRECT(ADDRESS(($AN2105-1)*3+$AO2105+5,$AP2105+20))),IF(INDIRECT(ADDRESS(($AN2105-1)*3+$AO2105+5,$AP2105+20))="",0,IF(COUNTIF(INDIRECT(ADDRESS(($AN2105-1)*36+($AO2105-1)*12+6,COLUMN())):INDIRECT(ADDRESS(($AN2105-1)*36+($AO2105-1)*12+$AP2105+4,COLUMN())),INDIRECT(ADDRESS(($AN2105-1)*3+$AO2105+5,$AP2105+20)))&gt;=1,0,INDIRECT(ADDRESS(($AN2105-1)*3+$AO2105+5,$AP2105+20)))))</f>
        <v>0</v>
      </c>
      <c r="AT2105" s="468">
        <f ca="1">COUNTIF(INDIRECT("U"&amp;(ROW()+12*(($AN2105-1)*3+$AO2105)-ROW())/12+5):INDIRECT("AF"&amp;(ROW()+12*(($AN2105-1)*3+$AO2105)-ROW())/12+5),AS2105)</f>
        <v>0</v>
      </c>
      <c r="AU2105" s="468">
        <f ca="1">IF(AND(AQ2105+AS2105&gt;0,AR2105+AT2105&gt;0),COUNTIF(AU$6:AU2104,"&gt;0")+1,0)</f>
        <v>0</v>
      </c>
    </row>
    <row r="2106" spans="40:47" x14ac:dyDescent="0.15">
      <c r="AN2106" s="468">
        <v>59</v>
      </c>
      <c r="AO2106" s="468">
        <v>2</v>
      </c>
      <c r="AP2106" s="468">
        <v>1</v>
      </c>
      <c r="AQ2106" s="476">
        <f ca="1">IF($AP2106=1,IF(INDIRECT(ADDRESS(($AN2106-1)*3+$AO2106+5,$AP2106+7))="",0,INDIRECT(ADDRESS(($AN2106-1)*3+$AO2106+5,$AP2106+7))),IF(INDIRECT(ADDRESS(($AN2106-1)*3+$AO2106+5,$AP2106+7))="",0,IF(COUNTIF(INDIRECT(ADDRESS(($AN2106-1)*36+($AO2106-1)*12+6,COLUMN())):INDIRECT(ADDRESS(($AN2106-1)*36+($AO2106-1)*12+$AP2106+4,COLUMN())),INDIRECT(ADDRESS(($AN2106-1)*3+$AO2106+5,$AP2106+7)))&gt;=1,0,INDIRECT(ADDRESS(($AN2106-1)*3+$AO2106+5,$AP2106+7)))))</f>
        <v>0</v>
      </c>
      <c r="AR2106" s="468">
        <f ca="1">COUNTIF(INDIRECT("H"&amp;(ROW()+12*(($AN2106-1)*3+$AO2106)-ROW())/12+5):INDIRECT("S"&amp;(ROW()+12*(($AN2106-1)*3+$AO2106)-ROW())/12+5),AQ2106)</f>
        <v>0</v>
      </c>
      <c r="AS2106" s="476">
        <f ca="1">IF($AP2106=1,IF(INDIRECT(ADDRESS(($AN2106-1)*3+$AO2106+5,$AP2106+20))="",0,INDIRECT(ADDRESS(($AN2106-1)*3+$AO2106+5,$AP2106+20))),IF(INDIRECT(ADDRESS(($AN2106-1)*3+$AO2106+5,$AP2106+20))="",0,IF(COUNTIF(INDIRECT(ADDRESS(($AN2106-1)*36+($AO2106-1)*12+6,COLUMN())):INDIRECT(ADDRESS(($AN2106-1)*36+($AO2106-1)*12+$AP2106+4,COLUMN())),INDIRECT(ADDRESS(($AN2106-1)*3+$AO2106+5,$AP2106+20)))&gt;=1,0,INDIRECT(ADDRESS(($AN2106-1)*3+$AO2106+5,$AP2106+20)))))</f>
        <v>0</v>
      </c>
      <c r="AT2106" s="468">
        <f ca="1">COUNTIF(INDIRECT("U"&amp;(ROW()+12*(($AN2106-1)*3+$AO2106)-ROW())/12+5):INDIRECT("AF"&amp;(ROW()+12*(($AN2106-1)*3+$AO2106)-ROW())/12+5),AS2106)</f>
        <v>0</v>
      </c>
      <c r="AU2106" s="468">
        <f ca="1">IF(AND(AQ2106+AS2106&gt;0,AR2106+AT2106&gt;0),COUNTIF(AU$6:AU2105,"&gt;0")+1,0)</f>
        <v>0</v>
      </c>
    </row>
    <row r="2107" spans="40:47" x14ac:dyDescent="0.15">
      <c r="AN2107" s="468">
        <v>59</v>
      </c>
      <c r="AO2107" s="468">
        <v>2</v>
      </c>
      <c r="AP2107" s="468">
        <v>2</v>
      </c>
      <c r="AQ2107" s="476">
        <f ca="1">IF($AP2107=1,IF(INDIRECT(ADDRESS(($AN2107-1)*3+$AO2107+5,$AP2107+7))="",0,INDIRECT(ADDRESS(($AN2107-1)*3+$AO2107+5,$AP2107+7))),IF(INDIRECT(ADDRESS(($AN2107-1)*3+$AO2107+5,$AP2107+7))="",0,IF(COUNTIF(INDIRECT(ADDRESS(($AN2107-1)*36+($AO2107-1)*12+6,COLUMN())):INDIRECT(ADDRESS(($AN2107-1)*36+($AO2107-1)*12+$AP2107+4,COLUMN())),INDIRECT(ADDRESS(($AN2107-1)*3+$AO2107+5,$AP2107+7)))&gt;=1,0,INDIRECT(ADDRESS(($AN2107-1)*3+$AO2107+5,$AP2107+7)))))</f>
        <v>0</v>
      </c>
      <c r="AR2107" s="468">
        <f ca="1">COUNTIF(INDIRECT("H"&amp;(ROW()+12*(($AN2107-1)*3+$AO2107)-ROW())/12+5):INDIRECT("S"&amp;(ROW()+12*(($AN2107-1)*3+$AO2107)-ROW())/12+5),AQ2107)</f>
        <v>0</v>
      </c>
      <c r="AS2107" s="476">
        <f ca="1">IF($AP2107=1,IF(INDIRECT(ADDRESS(($AN2107-1)*3+$AO2107+5,$AP2107+20))="",0,INDIRECT(ADDRESS(($AN2107-1)*3+$AO2107+5,$AP2107+20))),IF(INDIRECT(ADDRESS(($AN2107-1)*3+$AO2107+5,$AP2107+20))="",0,IF(COUNTIF(INDIRECT(ADDRESS(($AN2107-1)*36+($AO2107-1)*12+6,COLUMN())):INDIRECT(ADDRESS(($AN2107-1)*36+($AO2107-1)*12+$AP2107+4,COLUMN())),INDIRECT(ADDRESS(($AN2107-1)*3+$AO2107+5,$AP2107+20)))&gt;=1,0,INDIRECT(ADDRESS(($AN2107-1)*3+$AO2107+5,$AP2107+20)))))</f>
        <v>0</v>
      </c>
      <c r="AT2107" s="468">
        <f ca="1">COUNTIF(INDIRECT("U"&amp;(ROW()+12*(($AN2107-1)*3+$AO2107)-ROW())/12+5):INDIRECT("AF"&amp;(ROW()+12*(($AN2107-1)*3+$AO2107)-ROW())/12+5),AS2107)</f>
        <v>0</v>
      </c>
      <c r="AU2107" s="468">
        <f ca="1">IF(AND(AQ2107+AS2107&gt;0,AR2107+AT2107&gt;0),COUNTIF(AU$6:AU2106,"&gt;0")+1,0)</f>
        <v>0</v>
      </c>
    </row>
    <row r="2108" spans="40:47" x14ac:dyDescent="0.15">
      <c r="AN2108" s="468">
        <v>59</v>
      </c>
      <c r="AO2108" s="468">
        <v>2</v>
      </c>
      <c r="AP2108" s="468">
        <v>3</v>
      </c>
      <c r="AQ2108" s="476">
        <f ca="1">IF($AP2108=1,IF(INDIRECT(ADDRESS(($AN2108-1)*3+$AO2108+5,$AP2108+7))="",0,INDIRECT(ADDRESS(($AN2108-1)*3+$AO2108+5,$AP2108+7))),IF(INDIRECT(ADDRESS(($AN2108-1)*3+$AO2108+5,$AP2108+7))="",0,IF(COUNTIF(INDIRECT(ADDRESS(($AN2108-1)*36+($AO2108-1)*12+6,COLUMN())):INDIRECT(ADDRESS(($AN2108-1)*36+($AO2108-1)*12+$AP2108+4,COLUMN())),INDIRECT(ADDRESS(($AN2108-1)*3+$AO2108+5,$AP2108+7)))&gt;=1,0,INDIRECT(ADDRESS(($AN2108-1)*3+$AO2108+5,$AP2108+7)))))</f>
        <v>0</v>
      </c>
      <c r="AR2108" s="468">
        <f ca="1">COUNTIF(INDIRECT("H"&amp;(ROW()+12*(($AN2108-1)*3+$AO2108)-ROW())/12+5):INDIRECT("S"&amp;(ROW()+12*(($AN2108-1)*3+$AO2108)-ROW())/12+5),AQ2108)</f>
        <v>0</v>
      </c>
      <c r="AS2108" s="476">
        <f ca="1">IF($AP2108=1,IF(INDIRECT(ADDRESS(($AN2108-1)*3+$AO2108+5,$AP2108+20))="",0,INDIRECT(ADDRESS(($AN2108-1)*3+$AO2108+5,$AP2108+20))),IF(INDIRECT(ADDRESS(($AN2108-1)*3+$AO2108+5,$AP2108+20))="",0,IF(COUNTIF(INDIRECT(ADDRESS(($AN2108-1)*36+($AO2108-1)*12+6,COLUMN())):INDIRECT(ADDRESS(($AN2108-1)*36+($AO2108-1)*12+$AP2108+4,COLUMN())),INDIRECT(ADDRESS(($AN2108-1)*3+$AO2108+5,$AP2108+20)))&gt;=1,0,INDIRECT(ADDRESS(($AN2108-1)*3+$AO2108+5,$AP2108+20)))))</f>
        <v>0</v>
      </c>
      <c r="AT2108" s="468">
        <f ca="1">COUNTIF(INDIRECT("U"&amp;(ROW()+12*(($AN2108-1)*3+$AO2108)-ROW())/12+5):INDIRECT("AF"&amp;(ROW()+12*(($AN2108-1)*3+$AO2108)-ROW())/12+5),AS2108)</f>
        <v>0</v>
      </c>
      <c r="AU2108" s="468">
        <f ca="1">IF(AND(AQ2108+AS2108&gt;0,AR2108+AT2108&gt;0),COUNTIF(AU$6:AU2107,"&gt;0")+1,0)</f>
        <v>0</v>
      </c>
    </row>
    <row r="2109" spans="40:47" x14ac:dyDescent="0.15">
      <c r="AN2109" s="468">
        <v>59</v>
      </c>
      <c r="AO2109" s="468">
        <v>2</v>
      </c>
      <c r="AP2109" s="468">
        <v>4</v>
      </c>
      <c r="AQ2109" s="476">
        <f ca="1">IF($AP2109=1,IF(INDIRECT(ADDRESS(($AN2109-1)*3+$AO2109+5,$AP2109+7))="",0,INDIRECT(ADDRESS(($AN2109-1)*3+$AO2109+5,$AP2109+7))),IF(INDIRECT(ADDRESS(($AN2109-1)*3+$AO2109+5,$AP2109+7))="",0,IF(COUNTIF(INDIRECT(ADDRESS(($AN2109-1)*36+($AO2109-1)*12+6,COLUMN())):INDIRECT(ADDRESS(($AN2109-1)*36+($AO2109-1)*12+$AP2109+4,COLUMN())),INDIRECT(ADDRESS(($AN2109-1)*3+$AO2109+5,$AP2109+7)))&gt;=1,0,INDIRECT(ADDRESS(($AN2109-1)*3+$AO2109+5,$AP2109+7)))))</f>
        <v>0</v>
      </c>
      <c r="AR2109" s="468">
        <f ca="1">COUNTIF(INDIRECT("H"&amp;(ROW()+12*(($AN2109-1)*3+$AO2109)-ROW())/12+5):INDIRECT("S"&amp;(ROW()+12*(($AN2109-1)*3+$AO2109)-ROW())/12+5),AQ2109)</f>
        <v>0</v>
      </c>
      <c r="AS2109" s="476">
        <f ca="1">IF($AP2109=1,IF(INDIRECT(ADDRESS(($AN2109-1)*3+$AO2109+5,$AP2109+20))="",0,INDIRECT(ADDRESS(($AN2109-1)*3+$AO2109+5,$AP2109+20))),IF(INDIRECT(ADDRESS(($AN2109-1)*3+$AO2109+5,$AP2109+20))="",0,IF(COUNTIF(INDIRECT(ADDRESS(($AN2109-1)*36+($AO2109-1)*12+6,COLUMN())):INDIRECT(ADDRESS(($AN2109-1)*36+($AO2109-1)*12+$AP2109+4,COLUMN())),INDIRECT(ADDRESS(($AN2109-1)*3+$AO2109+5,$AP2109+20)))&gt;=1,0,INDIRECT(ADDRESS(($AN2109-1)*3+$AO2109+5,$AP2109+20)))))</f>
        <v>0</v>
      </c>
      <c r="AT2109" s="468">
        <f ca="1">COUNTIF(INDIRECT("U"&amp;(ROW()+12*(($AN2109-1)*3+$AO2109)-ROW())/12+5):INDIRECT("AF"&amp;(ROW()+12*(($AN2109-1)*3+$AO2109)-ROW())/12+5),AS2109)</f>
        <v>0</v>
      </c>
      <c r="AU2109" s="468">
        <f ca="1">IF(AND(AQ2109+AS2109&gt;0,AR2109+AT2109&gt;0),COUNTIF(AU$6:AU2108,"&gt;0")+1,0)</f>
        <v>0</v>
      </c>
    </row>
    <row r="2110" spans="40:47" x14ac:dyDescent="0.15">
      <c r="AN2110" s="468">
        <v>59</v>
      </c>
      <c r="AO2110" s="468">
        <v>2</v>
      </c>
      <c r="AP2110" s="468">
        <v>5</v>
      </c>
      <c r="AQ2110" s="476">
        <f ca="1">IF($AP2110=1,IF(INDIRECT(ADDRESS(($AN2110-1)*3+$AO2110+5,$AP2110+7))="",0,INDIRECT(ADDRESS(($AN2110-1)*3+$AO2110+5,$AP2110+7))),IF(INDIRECT(ADDRESS(($AN2110-1)*3+$AO2110+5,$AP2110+7))="",0,IF(COUNTIF(INDIRECT(ADDRESS(($AN2110-1)*36+($AO2110-1)*12+6,COLUMN())):INDIRECT(ADDRESS(($AN2110-1)*36+($AO2110-1)*12+$AP2110+4,COLUMN())),INDIRECT(ADDRESS(($AN2110-1)*3+$AO2110+5,$AP2110+7)))&gt;=1,0,INDIRECT(ADDRESS(($AN2110-1)*3+$AO2110+5,$AP2110+7)))))</f>
        <v>0</v>
      </c>
      <c r="AR2110" s="468">
        <f ca="1">COUNTIF(INDIRECT("H"&amp;(ROW()+12*(($AN2110-1)*3+$AO2110)-ROW())/12+5):INDIRECT("S"&amp;(ROW()+12*(($AN2110-1)*3+$AO2110)-ROW())/12+5),AQ2110)</f>
        <v>0</v>
      </c>
      <c r="AS2110" s="476">
        <f ca="1">IF($AP2110=1,IF(INDIRECT(ADDRESS(($AN2110-1)*3+$AO2110+5,$AP2110+20))="",0,INDIRECT(ADDRESS(($AN2110-1)*3+$AO2110+5,$AP2110+20))),IF(INDIRECT(ADDRESS(($AN2110-1)*3+$AO2110+5,$AP2110+20))="",0,IF(COUNTIF(INDIRECT(ADDRESS(($AN2110-1)*36+($AO2110-1)*12+6,COLUMN())):INDIRECT(ADDRESS(($AN2110-1)*36+($AO2110-1)*12+$AP2110+4,COLUMN())),INDIRECT(ADDRESS(($AN2110-1)*3+$AO2110+5,$AP2110+20)))&gt;=1,0,INDIRECT(ADDRESS(($AN2110-1)*3+$AO2110+5,$AP2110+20)))))</f>
        <v>0</v>
      </c>
      <c r="AT2110" s="468">
        <f ca="1">COUNTIF(INDIRECT("U"&amp;(ROW()+12*(($AN2110-1)*3+$AO2110)-ROW())/12+5):INDIRECT("AF"&amp;(ROW()+12*(($AN2110-1)*3+$AO2110)-ROW())/12+5),AS2110)</f>
        <v>0</v>
      </c>
      <c r="AU2110" s="468">
        <f ca="1">IF(AND(AQ2110+AS2110&gt;0,AR2110+AT2110&gt;0),COUNTIF(AU$6:AU2109,"&gt;0")+1,0)</f>
        <v>0</v>
      </c>
    </row>
    <row r="2111" spans="40:47" x14ac:dyDescent="0.15">
      <c r="AN2111" s="468">
        <v>59</v>
      </c>
      <c r="AO2111" s="468">
        <v>2</v>
      </c>
      <c r="AP2111" s="468">
        <v>6</v>
      </c>
      <c r="AQ2111" s="476">
        <f ca="1">IF($AP2111=1,IF(INDIRECT(ADDRESS(($AN2111-1)*3+$AO2111+5,$AP2111+7))="",0,INDIRECT(ADDRESS(($AN2111-1)*3+$AO2111+5,$AP2111+7))),IF(INDIRECT(ADDRESS(($AN2111-1)*3+$AO2111+5,$AP2111+7))="",0,IF(COUNTIF(INDIRECT(ADDRESS(($AN2111-1)*36+($AO2111-1)*12+6,COLUMN())):INDIRECT(ADDRESS(($AN2111-1)*36+($AO2111-1)*12+$AP2111+4,COLUMN())),INDIRECT(ADDRESS(($AN2111-1)*3+$AO2111+5,$AP2111+7)))&gt;=1,0,INDIRECT(ADDRESS(($AN2111-1)*3+$AO2111+5,$AP2111+7)))))</f>
        <v>0</v>
      </c>
      <c r="AR2111" s="468">
        <f ca="1">COUNTIF(INDIRECT("H"&amp;(ROW()+12*(($AN2111-1)*3+$AO2111)-ROW())/12+5):INDIRECT("S"&amp;(ROW()+12*(($AN2111-1)*3+$AO2111)-ROW())/12+5),AQ2111)</f>
        <v>0</v>
      </c>
      <c r="AS2111" s="476">
        <f ca="1">IF($AP2111=1,IF(INDIRECT(ADDRESS(($AN2111-1)*3+$AO2111+5,$AP2111+20))="",0,INDIRECT(ADDRESS(($AN2111-1)*3+$AO2111+5,$AP2111+20))),IF(INDIRECT(ADDRESS(($AN2111-1)*3+$AO2111+5,$AP2111+20))="",0,IF(COUNTIF(INDIRECT(ADDRESS(($AN2111-1)*36+($AO2111-1)*12+6,COLUMN())):INDIRECT(ADDRESS(($AN2111-1)*36+($AO2111-1)*12+$AP2111+4,COLUMN())),INDIRECT(ADDRESS(($AN2111-1)*3+$AO2111+5,$AP2111+20)))&gt;=1,0,INDIRECT(ADDRESS(($AN2111-1)*3+$AO2111+5,$AP2111+20)))))</f>
        <v>0</v>
      </c>
      <c r="AT2111" s="468">
        <f ca="1">COUNTIF(INDIRECT("U"&amp;(ROW()+12*(($AN2111-1)*3+$AO2111)-ROW())/12+5):INDIRECT("AF"&amp;(ROW()+12*(($AN2111-1)*3+$AO2111)-ROW())/12+5),AS2111)</f>
        <v>0</v>
      </c>
      <c r="AU2111" s="468">
        <f ca="1">IF(AND(AQ2111+AS2111&gt;0,AR2111+AT2111&gt;0),COUNTIF(AU$6:AU2110,"&gt;0")+1,0)</f>
        <v>0</v>
      </c>
    </row>
    <row r="2112" spans="40:47" x14ac:dyDescent="0.15">
      <c r="AN2112" s="468">
        <v>59</v>
      </c>
      <c r="AO2112" s="468">
        <v>2</v>
      </c>
      <c r="AP2112" s="468">
        <v>7</v>
      </c>
      <c r="AQ2112" s="476">
        <f ca="1">IF($AP2112=1,IF(INDIRECT(ADDRESS(($AN2112-1)*3+$AO2112+5,$AP2112+7))="",0,INDIRECT(ADDRESS(($AN2112-1)*3+$AO2112+5,$AP2112+7))),IF(INDIRECT(ADDRESS(($AN2112-1)*3+$AO2112+5,$AP2112+7))="",0,IF(COUNTIF(INDIRECT(ADDRESS(($AN2112-1)*36+($AO2112-1)*12+6,COLUMN())):INDIRECT(ADDRESS(($AN2112-1)*36+($AO2112-1)*12+$AP2112+4,COLUMN())),INDIRECT(ADDRESS(($AN2112-1)*3+$AO2112+5,$AP2112+7)))&gt;=1,0,INDIRECT(ADDRESS(($AN2112-1)*3+$AO2112+5,$AP2112+7)))))</f>
        <v>0</v>
      </c>
      <c r="AR2112" s="468">
        <f ca="1">COUNTIF(INDIRECT("H"&amp;(ROW()+12*(($AN2112-1)*3+$AO2112)-ROW())/12+5):INDIRECT("S"&amp;(ROW()+12*(($AN2112-1)*3+$AO2112)-ROW())/12+5),AQ2112)</f>
        <v>0</v>
      </c>
      <c r="AS2112" s="476">
        <f ca="1">IF($AP2112=1,IF(INDIRECT(ADDRESS(($AN2112-1)*3+$AO2112+5,$AP2112+20))="",0,INDIRECT(ADDRESS(($AN2112-1)*3+$AO2112+5,$AP2112+20))),IF(INDIRECT(ADDRESS(($AN2112-1)*3+$AO2112+5,$AP2112+20))="",0,IF(COUNTIF(INDIRECT(ADDRESS(($AN2112-1)*36+($AO2112-1)*12+6,COLUMN())):INDIRECT(ADDRESS(($AN2112-1)*36+($AO2112-1)*12+$AP2112+4,COLUMN())),INDIRECT(ADDRESS(($AN2112-1)*3+$AO2112+5,$AP2112+20)))&gt;=1,0,INDIRECT(ADDRESS(($AN2112-1)*3+$AO2112+5,$AP2112+20)))))</f>
        <v>0</v>
      </c>
      <c r="AT2112" s="468">
        <f ca="1">COUNTIF(INDIRECT("U"&amp;(ROW()+12*(($AN2112-1)*3+$AO2112)-ROW())/12+5):INDIRECT("AF"&amp;(ROW()+12*(($AN2112-1)*3+$AO2112)-ROW())/12+5),AS2112)</f>
        <v>0</v>
      </c>
      <c r="AU2112" s="468">
        <f ca="1">IF(AND(AQ2112+AS2112&gt;0,AR2112+AT2112&gt;0),COUNTIF(AU$6:AU2111,"&gt;0")+1,0)</f>
        <v>0</v>
      </c>
    </row>
    <row r="2113" spans="40:47" x14ac:dyDescent="0.15">
      <c r="AN2113" s="468">
        <v>59</v>
      </c>
      <c r="AO2113" s="468">
        <v>2</v>
      </c>
      <c r="AP2113" s="468">
        <v>8</v>
      </c>
      <c r="AQ2113" s="476">
        <f ca="1">IF($AP2113=1,IF(INDIRECT(ADDRESS(($AN2113-1)*3+$AO2113+5,$AP2113+7))="",0,INDIRECT(ADDRESS(($AN2113-1)*3+$AO2113+5,$AP2113+7))),IF(INDIRECT(ADDRESS(($AN2113-1)*3+$AO2113+5,$AP2113+7))="",0,IF(COUNTIF(INDIRECT(ADDRESS(($AN2113-1)*36+($AO2113-1)*12+6,COLUMN())):INDIRECT(ADDRESS(($AN2113-1)*36+($AO2113-1)*12+$AP2113+4,COLUMN())),INDIRECT(ADDRESS(($AN2113-1)*3+$AO2113+5,$AP2113+7)))&gt;=1,0,INDIRECT(ADDRESS(($AN2113-1)*3+$AO2113+5,$AP2113+7)))))</f>
        <v>0</v>
      </c>
      <c r="AR2113" s="468">
        <f ca="1">COUNTIF(INDIRECT("H"&amp;(ROW()+12*(($AN2113-1)*3+$AO2113)-ROW())/12+5):INDIRECT("S"&amp;(ROW()+12*(($AN2113-1)*3+$AO2113)-ROW())/12+5),AQ2113)</f>
        <v>0</v>
      </c>
      <c r="AS2113" s="476">
        <f ca="1">IF($AP2113=1,IF(INDIRECT(ADDRESS(($AN2113-1)*3+$AO2113+5,$AP2113+20))="",0,INDIRECT(ADDRESS(($AN2113-1)*3+$AO2113+5,$AP2113+20))),IF(INDIRECT(ADDRESS(($AN2113-1)*3+$AO2113+5,$AP2113+20))="",0,IF(COUNTIF(INDIRECT(ADDRESS(($AN2113-1)*36+($AO2113-1)*12+6,COLUMN())):INDIRECT(ADDRESS(($AN2113-1)*36+($AO2113-1)*12+$AP2113+4,COLUMN())),INDIRECT(ADDRESS(($AN2113-1)*3+$AO2113+5,$AP2113+20)))&gt;=1,0,INDIRECT(ADDRESS(($AN2113-1)*3+$AO2113+5,$AP2113+20)))))</f>
        <v>0</v>
      </c>
      <c r="AT2113" s="468">
        <f ca="1">COUNTIF(INDIRECT("U"&amp;(ROW()+12*(($AN2113-1)*3+$AO2113)-ROW())/12+5):INDIRECT("AF"&amp;(ROW()+12*(($AN2113-1)*3+$AO2113)-ROW())/12+5),AS2113)</f>
        <v>0</v>
      </c>
      <c r="AU2113" s="468">
        <f ca="1">IF(AND(AQ2113+AS2113&gt;0,AR2113+AT2113&gt;0),COUNTIF(AU$6:AU2112,"&gt;0")+1,0)</f>
        <v>0</v>
      </c>
    </row>
    <row r="2114" spans="40:47" x14ac:dyDescent="0.15">
      <c r="AN2114" s="468">
        <v>59</v>
      </c>
      <c r="AO2114" s="468">
        <v>2</v>
      </c>
      <c r="AP2114" s="468">
        <v>9</v>
      </c>
      <c r="AQ2114" s="476">
        <f ca="1">IF($AP2114=1,IF(INDIRECT(ADDRESS(($AN2114-1)*3+$AO2114+5,$AP2114+7))="",0,INDIRECT(ADDRESS(($AN2114-1)*3+$AO2114+5,$AP2114+7))),IF(INDIRECT(ADDRESS(($AN2114-1)*3+$AO2114+5,$AP2114+7))="",0,IF(COUNTIF(INDIRECT(ADDRESS(($AN2114-1)*36+($AO2114-1)*12+6,COLUMN())):INDIRECT(ADDRESS(($AN2114-1)*36+($AO2114-1)*12+$AP2114+4,COLUMN())),INDIRECT(ADDRESS(($AN2114-1)*3+$AO2114+5,$AP2114+7)))&gt;=1,0,INDIRECT(ADDRESS(($AN2114-1)*3+$AO2114+5,$AP2114+7)))))</f>
        <v>0</v>
      </c>
      <c r="AR2114" s="468">
        <f ca="1">COUNTIF(INDIRECT("H"&amp;(ROW()+12*(($AN2114-1)*3+$AO2114)-ROW())/12+5):INDIRECT("S"&amp;(ROW()+12*(($AN2114-1)*3+$AO2114)-ROW())/12+5),AQ2114)</f>
        <v>0</v>
      </c>
      <c r="AS2114" s="476">
        <f ca="1">IF($AP2114=1,IF(INDIRECT(ADDRESS(($AN2114-1)*3+$AO2114+5,$AP2114+20))="",0,INDIRECT(ADDRESS(($AN2114-1)*3+$AO2114+5,$AP2114+20))),IF(INDIRECT(ADDRESS(($AN2114-1)*3+$AO2114+5,$AP2114+20))="",0,IF(COUNTIF(INDIRECT(ADDRESS(($AN2114-1)*36+($AO2114-1)*12+6,COLUMN())):INDIRECT(ADDRESS(($AN2114-1)*36+($AO2114-1)*12+$AP2114+4,COLUMN())),INDIRECT(ADDRESS(($AN2114-1)*3+$AO2114+5,$AP2114+20)))&gt;=1,0,INDIRECT(ADDRESS(($AN2114-1)*3+$AO2114+5,$AP2114+20)))))</f>
        <v>0</v>
      </c>
      <c r="AT2114" s="468">
        <f ca="1">COUNTIF(INDIRECT("U"&amp;(ROW()+12*(($AN2114-1)*3+$AO2114)-ROW())/12+5):INDIRECT("AF"&amp;(ROW()+12*(($AN2114-1)*3+$AO2114)-ROW())/12+5),AS2114)</f>
        <v>0</v>
      </c>
      <c r="AU2114" s="468">
        <f ca="1">IF(AND(AQ2114+AS2114&gt;0,AR2114+AT2114&gt;0),COUNTIF(AU$6:AU2113,"&gt;0")+1,0)</f>
        <v>0</v>
      </c>
    </row>
    <row r="2115" spans="40:47" x14ac:dyDescent="0.15">
      <c r="AN2115" s="468">
        <v>59</v>
      </c>
      <c r="AO2115" s="468">
        <v>2</v>
      </c>
      <c r="AP2115" s="468">
        <v>10</v>
      </c>
      <c r="AQ2115" s="476">
        <f ca="1">IF($AP2115=1,IF(INDIRECT(ADDRESS(($AN2115-1)*3+$AO2115+5,$AP2115+7))="",0,INDIRECT(ADDRESS(($AN2115-1)*3+$AO2115+5,$AP2115+7))),IF(INDIRECT(ADDRESS(($AN2115-1)*3+$AO2115+5,$AP2115+7))="",0,IF(COUNTIF(INDIRECT(ADDRESS(($AN2115-1)*36+($AO2115-1)*12+6,COLUMN())):INDIRECT(ADDRESS(($AN2115-1)*36+($AO2115-1)*12+$AP2115+4,COLUMN())),INDIRECT(ADDRESS(($AN2115-1)*3+$AO2115+5,$AP2115+7)))&gt;=1,0,INDIRECT(ADDRESS(($AN2115-1)*3+$AO2115+5,$AP2115+7)))))</f>
        <v>0</v>
      </c>
      <c r="AR2115" s="468">
        <f ca="1">COUNTIF(INDIRECT("H"&amp;(ROW()+12*(($AN2115-1)*3+$AO2115)-ROW())/12+5):INDIRECT("S"&amp;(ROW()+12*(($AN2115-1)*3+$AO2115)-ROW())/12+5),AQ2115)</f>
        <v>0</v>
      </c>
      <c r="AS2115" s="476">
        <f ca="1">IF($AP2115=1,IF(INDIRECT(ADDRESS(($AN2115-1)*3+$AO2115+5,$AP2115+20))="",0,INDIRECT(ADDRESS(($AN2115-1)*3+$AO2115+5,$AP2115+20))),IF(INDIRECT(ADDRESS(($AN2115-1)*3+$AO2115+5,$AP2115+20))="",0,IF(COUNTIF(INDIRECT(ADDRESS(($AN2115-1)*36+($AO2115-1)*12+6,COLUMN())):INDIRECT(ADDRESS(($AN2115-1)*36+($AO2115-1)*12+$AP2115+4,COLUMN())),INDIRECT(ADDRESS(($AN2115-1)*3+$AO2115+5,$AP2115+20)))&gt;=1,0,INDIRECT(ADDRESS(($AN2115-1)*3+$AO2115+5,$AP2115+20)))))</f>
        <v>0</v>
      </c>
      <c r="AT2115" s="468">
        <f ca="1">COUNTIF(INDIRECT("U"&amp;(ROW()+12*(($AN2115-1)*3+$AO2115)-ROW())/12+5):INDIRECT("AF"&amp;(ROW()+12*(($AN2115-1)*3+$AO2115)-ROW())/12+5),AS2115)</f>
        <v>0</v>
      </c>
      <c r="AU2115" s="468">
        <f ca="1">IF(AND(AQ2115+AS2115&gt;0,AR2115+AT2115&gt;0),COUNTIF(AU$6:AU2114,"&gt;0")+1,0)</f>
        <v>0</v>
      </c>
    </row>
    <row r="2116" spans="40:47" x14ac:dyDescent="0.15">
      <c r="AN2116" s="468">
        <v>59</v>
      </c>
      <c r="AO2116" s="468">
        <v>2</v>
      </c>
      <c r="AP2116" s="468">
        <v>11</v>
      </c>
      <c r="AQ2116" s="476">
        <f ca="1">IF($AP2116=1,IF(INDIRECT(ADDRESS(($AN2116-1)*3+$AO2116+5,$AP2116+7))="",0,INDIRECT(ADDRESS(($AN2116-1)*3+$AO2116+5,$AP2116+7))),IF(INDIRECT(ADDRESS(($AN2116-1)*3+$AO2116+5,$AP2116+7))="",0,IF(COUNTIF(INDIRECT(ADDRESS(($AN2116-1)*36+($AO2116-1)*12+6,COLUMN())):INDIRECT(ADDRESS(($AN2116-1)*36+($AO2116-1)*12+$AP2116+4,COLUMN())),INDIRECT(ADDRESS(($AN2116-1)*3+$AO2116+5,$AP2116+7)))&gt;=1,0,INDIRECT(ADDRESS(($AN2116-1)*3+$AO2116+5,$AP2116+7)))))</f>
        <v>0</v>
      </c>
      <c r="AR2116" s="468">
        <f ca="1">COUNTIF(INDIRECT("H"&amp;(ROW()+12*(($AN2116-1)*3+$AO2116)-ROW())/12+5):INDIRECT("S"&amp;(ROW()+12*(($AN2116-1)*3+$AO2116)-ROW())/12+5),AQ2116)</f>
        <v>0</v>
      </c>
      <c r="AS2116" s="476">
        <f ca="1">IF($AP2116=1,IF(INDIRECT(ADDRESS(($AN2116-1)*3+$AO2116+5,$AP2116+20))="",0,INDIRECT(ADDRESS(($AN2116-1)*3+$AO2116+5,$AP2116+20))),IF(INDIRECT(ADDRESS(($AN2116-1)*3+$AO2116+5,$AP2116+20))="",0,IF(COUNTIF(INDIRECT(ADDRESS(($AN2116-1)*36+($AO2116-1)*12+6,COLUMN())):INDIRECT(ADDRESS(($AN2116-1)*36+($AO2116-1)*12+$AP2116+4,COLUMN())),INDIRECT(ADDRESS(($AN2116-1)*3+$AO2116+5,$AP2116+20)))&gt;=1,0,INDIRECT(ADDRESS(($AN2116-1)*3+$AO2116+5,$AP2116+20)))))</f>
        <v>0</v>
      </c>
      <c r="AT2116" s="468">
        <f ca="1">COUNTIF(INDIRECT("U"&amp;(ROW()+12*(($AN2116-1)*3+$AO2116)-ROW())/12+5):INDIRECT("AF"&amp;(ROW()+12*(($AN2116-1)*3+$AO2116)-ROW())/12+5),AS2116)</f>
        <v>0</v>
      </c>
      <c r="AU2116" s="468">
        <f ca="1">IF(AND(AQ2116+AS2116&gt;0,AR2116+AT2116&gt;0),COUNTIF(AU$6:AU2115,"&gt;0")+1,0)</f>
        <v>0</v>
      </c>
    </row>
    <row r="2117" spans="40:47" x14ac:dyDescent="0.15">
      <c r="AN2117" s="468">
        <v>59</v>
      </c>
      <c r="AO2117" s="468">
        <v>2</v>
      </c>
      <c r="AP2117" s="468">
        <v>12</v>
      </c>
      <c r="AQ2117" s="476">
        <f ca="1">IF($AP2117=1,IF(INDIRECT(ADDRESS(($AN2117-1)*3+$AO2117+5,$AP2117+7))="",0,INDIRECT(ADDRESS(($AN2117-1)*3+$AO2117+5,$AP2117+7))),IF(INDIRECT(ADDRESS(($AN2117-1)*3+$AO2117+5,$AP2117+7))="",0,IF(COUNTIF(INDIRECT(ADDRESS(($AN2117-1)*36+($AO2117-1)*12+6,COLUMN())):INDIRECT(ADDRESS(($AN2117-1)*36+($AO2117-1)*12+$AP2117+4,COLUMN())),INDIRECT(ADDRESS(($AN2117-1)*3+$AO2117+5,$AP2117+7)))&gt;=1,0,INDIRECT(ADDRESS(($AN2117-1)*3+$AO2117+5,$AP2117+7)))))</f>
        <v>0</v>
      </c>
      <c r="AR2117" s="468">
        <f ca="1">COUNTIF(INDIRECT("H"&amp;(ROW()+12*(($AN2117-1)*3+$AO2117)-ROW())/12+5):INDIRECT("S"&amp;(ROW()+12*(($AN2117-1)*3+$AO2117)-ROW())/12+5),AQ2117)</f>
        <v>0</v>
      </c>
      <c r="AS2117" s="476">
        <f ca="1">IF($AP2117=1,IF(INDIRECT(ADDRESS(($AN2117-1)*3+$AO2117+5,$AP2117+20))="",0,INDIRECT(ADDRESS(($AN2117-1)*3+$AO2117+5,$AP2117+20))),IF(INDIRECT(ADDRESS(($AN2117-1)*3+$AO2117+5,$AP2117+20))="",0,IF(COUNTIF(INDIRECT(ADDRESS(($AN2117-1)*36+($AO2117-1)*12+6,COLUMN())):INDIRECT(ADDRESS(($AN2117-1)*36+($AO2117-1)*12+$AP2117+4,COLUMN())),INDIRECT(ADDRESS(($AN2117-1)*3+$AO2117+5,$AP2117+20)))&gt;=1,0,INDIRECT(ADDRESS(($AN2117-1)*3+$AO2117+5,$AP2117+20)))))</f>
        <v>0</v>
      </c>
      <c r="AT2117" s="468">
        <f ca="1">COUNTIF(INDIRECT("U"&amp;(ROW()+12*(($AN2117-1)*3+$AO2117)-ROW())/12+5):INDIRECT("AF"&amp;(ROW()+12*(($AN2117-1)*3+$AO2117)-ROW())/12+5),AS2117)</f>
        <v>0</v>
      </c>
      <c r="AU2117" s="468">
        <f ca="1">IF(AND(AQ2117+AS2117&gt;0,AR2117+AT2117&gt;0),COUNTIF(AU$6:AU2116,"&gt;0")+1,0)</f>
        <v>0</v>
      </c>
    </row>
    <row r="2118" spans="40:47" x14ac:dyDescent="0.15">
      <c r="AN2118" s="468">
        <v>59</v>
      </c>
      <c r="AO2118" s="468">
        <v>3</v>
      </c>
      <c r="AP2118" s="468">
        <v>1</v>
      </c>
      <c r="AQ2118" s="476">
        <f ca="1">IF($AP2118=1,IF(INDIRECT(ADDRESS(($AN2118-1)*3+$AO2118+5,$AP2118+7))="",0,INDIRECT(ADDRESS(($AN2118-1)*3+$AO2118+5,$AP2118+7))),IF(INDIRECT(ADDRESS(($AN2118-1)*3+$AO2118+5,$AP2118+7))="",0,IF(COUNTIF(INDIRECT(ADDRESS(($AN2118-1)*36+($AO2118-1)*12+6,COLUMN())):INDIRECT(ADDRESS(($AN2118-1)*36+($AO2118-1)*12+$AP2118+4,COLUMN())),INDIRECT(ADDRESS(($AN2118-1)*3+$AO2118+5,$AP2118+7)))&gt;=1,0,INDIRECT(ADDRESS(($AN2118-1)*3+$AO2118+5,$AP2118+7)))))</f>
        <v>0</v>
      </c>
      <c r="AR2118" s="468">
        <f ca="1">COUNTIF(INDIRECT("H"&amp;(ROW()+12*(($AN2118-1)*3+$AO2118)-ROW())/12+5):INDIRECT("S"&amp;(ROW()+12*(($AN2118-1)*3+$AO2118)-ROW())/12+5),AQ2118)</f>
        <v>0</v>
      </c>
      <c r="AS2118" s="476">
        <f ca="1">IF($AP2118=1,IF(INDIRECT(ADDRESS(($AN2118-1)*3+$AO2118+5,$AP2118+20))="",0,INDIRECT(ADDRESS(($AN2118-1)*3+$AO2118+5,$AP2118+20))),IF(INDIRECT(ADDRESS(($AN2118-1)*3+$AO2118+5,$AP2118+20))="",0,IF(COUNTIF(INDIRECT(ADDRESS(($AN2118-1)*36+($AO2118-1)*12+6,COLUMN())):INDIRECT(ADDRESS(($AN2118-1)*36+($AO2118-1)*12+$AP2118+4,COLUMN())),INDIRECT(ADDRESS(($AN2118-1)*3+$AO2118+5,$AP2118+20)))&gt;=1,0,INDIRECT(ADDRESS(($AN2118-1)*3+$AO2118+5,$AP2118+20)))))</f>
        <v>0</v>
      </c>
      <c r="AT2118" s="468">
        <f ca="1">COUNTIF(INDIRECT("U"&amp;(ROW()+12*(($AN2118-1)*3+$AO2118)-ROW())/12+5):INDIRECT("AF"&amp;(ROW()+12*(($AN2118-1)*3+$AO2118)-ROW())/12+5),AS2118)</f>
        <v>0</v>
      </c>
      <c r="AU2118" s="468">
        <f ca="1">IF(AND(AQ2118+AS2118&gt;0,AR2118+AT2118&gt;0),COUNTIF(AU$6:AU2117,"&gt;0")+1,0)</f>
        <v>0</v>
      </c>
    </row>
    <row r="2119" spans="40:47" x14ac:dyDescent="0.15">
      <c r="AN2119" s="468">
        <v>59</v>
      </c>
      <c r="AO2119" s="468">
        <v>3</v>
      </c>
      <c r="AP2119" s="468">
        <v>2</v>
      </c>
      <c r="AQ2119" s="476">
        <f ca="1">IF($AP2119=1,IF(INDIRECT(ADDRESS(($AN2119-1)*3+$AO2119+5,$AP2119+7))="",0,INDIRECT(ADDRESS(($AN2119-1)*3+$AO2119+5,$AP2119+7))),IF(INDIRECT(ADDRESS(($AN2119-1)*3+$AO2119+5,$AP2119+7))="",0,IF(COUNTIF(INDIRECT(ADDRESS(($AN2119-1)*36+($AO2119-1)*12+6,COLUMN())):INDIRECT(ADDRESS(($AN2119-1)*36+($AO2119-1)*12+$AP2119+4,COLUMN())),INDIRECT(ADDRESS(($AN2119-1)*3+$AO2119+5,$AP2119+7)))&gt;=1,0,INDIRECT(ADDRESS(($AN2119-1)*3+$AO2119+5,$AP2119+7)))))</f>
        <v>0</v>
      </c>
      <c r="AR2119" s="468">
        <f ca="1">COUNTIF(INDIRECT("H"&amp;(ROW()+12*(($AN2119-1)*3+$AO2119)-ROW())/12+5):INDIRECT("S"&amp;(ROW()+12*(($AN2119-1)*3+$AO2119)-ROW())/12+5),AQ2119)</f>
        <v>0</v>
      </c>
      <c r="AS2119" s="476">
        <f ca="1">IF($AP2119=1,IF(INDIRECT(ADDRESS(($AN2119-1)*3+$AO2119+5,$AP2119+20))="",0,INDIRECT(ADDRESS(($AN2119-1)*3+$AO2119+5,$AP2119+20))),IF(INDIRECT(ADDRESS(($AN2119-1)*3+$AO2119+5,$AP2119+20))="",0,IF(COUNTIF(INDIRECT(ADDRESS(($AN2119-1)*36+($AO2119-1)*12+6,COLUMN())):INDIRECT(ADDRESS(($AN2119-1)*36+($AO2119-1)*12+$AP2119+4,COLUMN())),INDIRECT(ADDRESS(($AN2119-1)*3+$AO2119+5,$AP2119+20)))&gt;=1,0,INDIRECT(ADDRESS(($AN2119-1)*3+$AO2119+5,$AP2119+20)))))</f>
        <v>0</v>
      </c>
      <c r="AT2119" s="468">
        <f ca="1">COUNTIF(INDIRECT("U"&amp;(ROW()+12*(($AN2119-1)*3+$AO2119)-ROW())/12+5):INDIRECT("AF"&amp;(ROW()+12*(($AN2119-1)*3+$AO2119)-ROW())/12+5),AS2119)</f>
        <v>0</v>
      </c>
      <c r="AU2119" s="468">
        <f ca="1">IF(AND(AQ2119+AS2119&gt;0,AR2119+AT2119&gt;0),COUNTIF(AU$6:AU2118,"&gt;0")+1,0)</f>
        <v>0</v>
      </c>
    </row>
    <row r="2120" spans="40:47" x14ac:dyDescent="0.15">
      <c r="AN2120" s="468">
        <v>59</v>
      </c>
      <c r="AO2120" s="468">
        <v>3</v>
      </c>
      <c r="AP2120" s="468">
        <v>3</v>
      </c>
      <c r="AQ2120" s="476">
        <f ca="1">IF($AP2120=1,IF(INDIRECT(ADDRESS(($AN2120-1)*3+$AO2120+5,$AP2120+7))="",0,INDIRECT(ADDRESS(($AN2120-1)*3+$AO2120+5,$AP2120+7))),IF(INDIRECT(ADDRESS(($AN2120-1)*3+$AO2120+5,$AP2120+7))="",0,IF(COUNTIF(INDIRECT(ADDRESS(($AN2120-1)*36+($AO2120-1)*12+6,COLUMN())):INDIRECT(ADDRESS(($AN2120-1)*36+($AO2120-1)*12+$AP2120+4,COLUMN())),INDIRECT(ADDRESS(($AN2120-1)*3+$AO2120+5,$AP2120+7)))&gt;=1,0,INDIRECT(ADDRESS(($AN2120-1)*3+$AO2120+5,$AP2120+7)))))</f>
        <v>0</v>
      </c>
      <c r="AR2120" s="468">
        <f ca="1">COUNTIF(INDIRECT("H"&amp;(ROW()+12*(($AN2120-1)*3+$AO2120)-ROW())/12+5):INDIRECT("S"&amp;(ROW()+12*(($AN2120-1)*3+$AO2120)-ROW())/12+5),AQ2120)</f>
        <v>0</v>
      </c>
      <c r="AS2120" s="476">
        <f ca="1">IF($AP2120=1,IF(INDIRECT(ADDRESS(($AN2120-1)*3+$AO2120+5,$AP2120+20))="",0,INDIRECT(ADDRESS(($AN2120-1)*3+$AO2120+5,$AP2120+20))),IF(INDIRECT(ADDRESS(($AN2120-1)*3+$AO2120+5,$AP2120+20))="",0,IF(COUNTIF(INDIRECT(ADDRESS(($AN2120-1)*36+($AO2120-1)*12+6,COLUMN())):INDIRECT(ADDRESS(($AN2120-1)*36+($AO2120-1)*12+$AP2120+4,COLUMN())),INDIRECT(ADDRESS(($AN2120-1)*3+$AO2120+5,$AP2120+20)))&gt;=1,0,INDIRECT(ADDRESS(($AN2120-1)*3+$AO2120+5,$AP2120+20)))))</f>
        <v>0</v>
      </c>
      <c r="AT2120" s="468">
        <f ca="1">COUNTIF(INDIRECT("U"&amp;(ROW()+12*(($AN2120-1)*3+$AO2120)-ROW())/12+5):INDIRECT("AF"&amp;(ROW()+12*(($AN2120-1)*3+$AO2120)-ROW())/12+5),AS2120)</f>
        <v>0</v>
      </c>
      <c r="AU2120" s="468">
        <f ca="1">IF(AND(AQ2120+AS2120&gt;0,AR2120+AT2120&gt;0),COUNTIF(AU$6:AU2119,"&gt;0")+1,0)</f>
        <v>0</v>
      </c>
    </row>
    <row r="2121" spans="40:47" x14ac:dyDescent="0.15">
      <c r="AN2121" s="468">
        <v>59</v>
      </c>
      <c r="AO2121" s="468">
        <v>3</v>
      </c>
      <c r="AP2121" s="468">
        <v>4</v>
      </c>
      <c r="AQ2121" s="476">
        <f ca="1">IF($AP2121=1,IF(INDIRECT(ADDRESS(($AN2121-1)*3+$AO2121+5,$AP2121+7))="",0,INDIRECT(ADDRESS(($AN2121-1)*3+$AO2121+5,$AP2121+7))),IF(INDIRECT(ADDRESS(($AN2121-1)*3+$AO2121+5,$AP2121+7))="",0,IF(COUNTIF(INDIRECT(ADDRESS(($AN2121-1)*36+($AO2121-1)*12+6,COLUMN())):INDIRECT(ADDRESS(($AN2121-1)*36+($AO2121-1)*12+$AP2121+4,COLUMN())),INDIRECT(ADDRESS(($AN2121-1)*3+$AO2121+5,$AP2121+7)))&gt;=1,0,INDIRECT(ADDRESS(($AN2121-1)*3+$AO2121+5,$AP2121+7)))))</f>
        <v>0</v>
      </c>
      <c r="AR2121" s="468">
        <f ca="1">COUNTIF(INDIRECT("H"&amp;(ROW()+12*(($AN2121-1)*3+$AO2121)-ROW())/12+5):INDIRECT("S"&amp;(ROW()+12*(($AN2121-1)*3+$AO2121)-ROW())/12+5),AQ2121)</f>
        <v>0</v>
      </c>
      <c r="AS2121" s="476">
        <f ca="1">IF($AP2121=1,IF(INDIRECT(ADDRESS(($AN2121-1)*3+$AO2121+5,$AP2121+20))="",0,INDIRECT(ADDRESS(($AN2121-1)*3+$AO2121+5,$AP2121+20))),IF(INDIRECT(ADDRESS(($AN2121-1)*3+$AO2121+5,$AP2121+20))="",0,IF(COUNTIF(INDIRECT(ADDRESS(($AN2121-1)*36+($AO2121-1)*12+6,COLUMN())):INDIRECT(ADDRESS(($AN2121-1)*36+($AO2121-1)*12+$AP2121+4,COLUMN())),INDIRECT(ADDRESS(($AN2121-1)*3+$AO2121+5,$AP2121+20)))&gt;=1,0,INDIRECT(ADDRESS(($AN2121-1)*3+$AO2121+5,$AP2121+20)))))</f>
        <v>0</v>
      </c>
      <c r="AT2121" s="468">
        <f ca="1">COUNTIF(INDIRECT("U"&amp;(ROW()+12*(($AN2121-1)*3+$AO2121)-ROW())/12+5):INDIRECT("AF"&amp;(ROW()+12*(($AN2121-1)*3+$AO2121)-ROW())/12+5),AS2121)</f>
        <v>0</v>
      </c>
      <c r="AU2121" s="468">
        <f ca="1">IF(AND(AQ2121+AS2121&gt;0,AR2121+AT2121&gt;0),COUNTIF(AU$6:AU2120,"&gt;0")+1,0)</f>
        <v>0</v>
      </c>
    </row>
    <row r="2122" spans="40:47" x14ac:dyDescent="0.15">
      <c r="AN2122" s="468">
        <v>59</v>
      </c>
      <c r="AO2122" s="468">
        <v>3</v>
      </c>
      <c r="AP2122" s="468">
        <v>5</v>
      </c>
      <c r="AQ2122" s="476">
        <f ca="1">IF($AP2122=1,IF(INDIRECT(ADDRESS(($AN2122-1)*3+$AO2122+5,$AP2122+7))="",0,INDIRECT(ADDRESS(($AN2122-1)*3+$AO2122+5,$AP2122+7))),IF(INDIRECT(ADDRESS(($AN2122-1)*3+$AO2122+5,$AP2122+7))="",0,IF(COUNTIF(INDIRECT(ADDRESS(($AN2122-1)*36+($AO2122-1)*12+6,COLUMN())):INDIRECT(ADDRESS(($AN2122-1)*36+($AO2122-1)*12+$AP2122+4,COLUMN())),INDIRECT(ADDRESS(($AN2122-1)*3+$AO2122+5,$AP2122+7)))&gt;=1,0,INDIRECT(ADDRESS(($AN2122-1)*3+$AO2122+5,$AP2122+7)))))</f>
        <v>0</v>
      </c>
      <c r="AR2122" s="468">
        <f ca="1">COUNTIF(INDIRECT("H"&amp;(ROW()+12*(($AN2122-1)*3+$AO2122)-ROW())/12+5):INDIRECT("S"&amp;(ROW()+12*(($AN2122-1)*3+$AO2122)-ROW())/12+5),AQ2122)</f>
        <v>0</v>
      </c>
      <c r="AS2122" s="476">
        <f ca="1">IF($AP2122=1,IF(INDIRECT(ADDRESS(($AN2122-1)*3+$AO2122+5,$AP2122+20))="",0,INDIRECT(ADDRESS(($AN2122-1)*3+$AO2122+5,$AP2122+20))),IF(INDIRECT(ADDRESS(($AN2122-1)*3+$AO2122+5,$AP2122+20))="",0,IF(COUNTIF(INDIRECT(ADDRESS(($AN2122-1)*36+($AO2122-1)*12+6,COLUMN())):INDIRECT(ADDRESS(($AN2122-1)*36+($AO2122-1)*12+$AP2122+4,COLUMN())),INDIRECT(ADDRESS(($AN2122-1)*3+$AO2122+5,$AP2122+20)))&gt;=1,0,INDIRECT(ADDRESS(($AN2122-1)*3+$AO2122+5,$AP2122+20)))))</f>
        <v>0</v>
      </c>
      <c r="AT2122" s="468">
        <f ca="1">COUNTIF(INDIRECT("U"&amp;(ROW()+12*(($AN2122-1)*3+$AO2122)-ROW())/12+5):INDIRECT("AF"&amp;(ROW()+12*(($AN2122-1)*3+$AO2122)-ROW())/12+5),AS2122)</f>
        <v>0</v>
      </c>
      <c r="AU2122" s="468">
        <f ca="1">IF(AND(AQ2122+AS2122&gt;0,AR2122+AT2122&gt;0),COUNTIF(AU$6:AU2121,"&gt;0")+1,0)</f>
        <v>0</v>
      </c>
    </row>
    <row r="2123" spans="40:47" x14ac:dyDescent="0.15">
      <c r="AN2123" s="468">
        <v>59</v>
      </c>
      <c r="AO2123" s="468">
        <v>3</v>
      </c>
      <c r="AP2123" s="468">
        <v>6</v>
      </c>
      <c r="AQ2123" s="476">
        <f ca="1">IF($AP2123=1,IF(INDIRECT(ADDRESS(($AN2123-1)*3+$AO2123+5,$AP2123+7))="",0,INDIRECT(ADDRESS(($AN2123-1)*3+$AO2123+5,$AP2123+7))),IF(INDIRECT(ADDRESS(($AN2123-1)*3+$AO2123+5,$AP2123+7))="",0,IF(COUNTIF(INDIRECT(ADDRESS(($AN2123-1)*36+($AO2123-1)*12+6,COLUMN())):INDIRECT(ADDRESS(($AN2123-1)*36+($AO2123-1)*12+$AP2123+4,COLUMN())),INDIRECT(ADDRESS(($AN2123-1)*3+$AO2123+5,$AP2123+7)))&gt;=1,0,INDIRECT(ADDRESS(($AN2123-1)*3+$AO2123+5,$AP2123+7)))))</f>
        <v>0</v>
      </c>
      <c r="AR2123" s="468">
        <f ca="1">COUNTIF(INDIRECT("H"&amp;(ROW()+12*(($AN2123-1)*3+$AO2123)-ROW())/12+5):INDIRECT("S"&amp;(ROW()+12*(($AN2123-1)*3+$AO2123)-ROW())/12+5),AQ2123)</f>
        <v>0</v>
      </c>
      <c r="AS2123" s="476">
        <f ca="1">IF($AP2123=1,IF(INDIRECT(ADDRESS(($AN2123-1)*3+$AO2123+5,$AP2123+20))="",0,INDIRECT(ADDRESS(($AN2123-1)*3+$AO2123+5,$AP2123+20))),IF(INDIRECT(ADDRESS(($AN2123-1)*3+$AO2123+5,$AP2123+20))="",0,IF(COUNTIF(INDIRECT(ADDRESS(($AN2123-1)*36+($AO2123-1)*12+6,COLUMN())):INDIRECT(ADDRESS(($AN2123-1)*36+($AO2123-1)*12+$AP2123+4,COLUMN())),INDIRECT(ADDRESS(($AN2123-1)*3+$AO2123+5,$AP2123+20)))&gt;=1,0,INDIRECT(ADDRESS(($AN2123-1)*3+$AO2123+5,$AP2123+20)))))</f>
        <v>0</v>
      </c>
      <c r="AT2123" s="468">
        <f ca="1">COUNTIF(INDIRECT("U"&amp;(ROW()+12*(($AN2123-1)*3+$AO2123)-ROW())/12+5):INDIRECT("AF"&amp;(ROW()+12*(($AN2123-1)*3+$AO2123)-ROW())/12+5),AS2123)</f>
        <v>0</v>
      </c>
      <c r="AU2123" s="468">
        <f ca="1">IF(AND(AQ2123+AS2123&gt;0,AR2123+AT2123&gt;0),COUNTIF(AU$6:AU2122,"&gt;0")+1,0)</f>
        <v>0</v>
      </c>
    </row>
    <row r="2124" spans="40:47" x14ac:dyDescent="0.15">
      <c r="AN2124" s="468">
        <v>59</v>
      </c>
      <c r="AO2124" s="468">
        <v>3</v>
      </c>
      <c r="AP2124" s="468">
        <v>7</v>
      </c>
      <c r="AQ2124" s="476">
        <f ca="1">IF($AP2124=1,IF(INDIRECT(ADDRESS(($AN2124-1)*3+$AO2124+5,$AP2124+7))="",0,INDIRECT(ADDRESS(($AN2124-1)*3+$AO2124+5,$AP2124+7))),IF(INDIRECT(ADDRESS(($AN2124-1)*3+$AO2124+5,$AP2124+7))="",0,IF(COUNTIF(INDIRECT(ADDRESS(($AN2124-1)*36+($AO2124-1)*12+6,COLUMN())):INDIRECT(ADDRESS(($AN2124-1)*36+($AO2124-1)*12+$AP2124+4,COLUMN())),INDIRECT(ADDRESS(($AN2124-1)*3+$AO2124+5,$AP2124+7)))&gt;=1,0,INDIRECT(ADDRESS(($AN2124-1)*3+$AO2124+5,$AP2124+7)))))</f>
        <v>0</v>
      </c>
      <c r="AR2124" s="468">
        <f ca="1">COUNTIF(INDIRECT("H"&amp;(ROW()+12*(($AN2124-1)*3+$AO2124)-ROW())/12+5):INDIRECT("S"&amp;(ROW()+12*(($AN2124-1)*3+$AO2124)-ROW())/12+5),AQ2124)</f>
        <v>0</v>
      </c>
      <c r="AS2124" s="476">
        <f ca="1">IF($AP2124=1,IF(INDIRECT(ADDRESS(($AN2124-1)*3+$AO2124+5,$AP2124+20))="",0,INDIRECT(ADDRESS(($AN2124-1)*3+$AO2124+5,$AP2124+20))),IF(INDIRECT(ADDRESS(($AN2124-1)*3+$AO2124+5,$AP2124+20))="",0,IF(COUNTIF(INDIRECT(ADDRESS(($AN2124-1)*36+($AO2124-1)*12+6,COLUMN())):INDIRECT(ADDRESS(($AN2124-1)*36+($AO2124-1)*12+$AP2124+4,COLUMN())),INDIRECT(ADDRESS(($AN2124-1)*3+$AO2124+5,$AP2124+20)))&gt;=1,0,INDIRECT(ADDRESS(($AN2124-1)*3+$AO2124+5,$AP2124+20)))))</f>
        <v>0</v>
      </c>
      <c r="AT2124" s="468">
        <f ca="1">COUNTIF(INDIRECT("U"&amp;(ROW()+12*(($AN2124-1)*3+$AO2124)-ROW())/12+5):INDIRECT("AF"&amp;(ROW()+12*(($AN2124-1)*3+$AO2124)-ROW())/12+5),AS2124)</f>
        <v>0</v>
      </c>
      <c r="AU2124" s="468">
        <f ca="1">IF(AND(AQ2124+AS2124&gt;0,AR2124+AT2124&gt;0),COUNTIF(AU$6:AU2123,"&gt;0")+1,0)</f>
        <v>0</v>
      </c>
    </row>
    <row r="2125" spans="40:47" x14ac:dyDescent="0.15">
      <c r="AN2125" s="468">
        <v>59</v>
      </c>
      <c r="AO2125" s="468">
        <v>3</v>
      </c>
      <c r="AP2125" s="468">
        <v>8</v>
      </c>
      <c r="AQ2125" s="476">
        <f ca="1">IF($AP2125=1,IF(INDIRECT(ADDRESS(($AN2125-1)*3+$AO2125+5,$AP2125+7))="",0,INDIRECT(ADDRESS(($AN2125-1)*3+$AO2125+5,$AP2125+7))),IF(INDIRECT(ADDRESS(($AN2125-1)*3+$AO2125+5,$AP2125+7))="",0,IF(COUNTIF(INDIRECT(ADDRESS(($AN2125-1)*36+($AO2125-1)*12+6,COLUMN())):INDIRECT(ADDRESS(($AN2125-1)*36+($AO2125-1)*12+$AP2125+4,COLUMN())),INDIRECT(ADDRESS(($AN2125-1)*3+$AO2125+5,$AP2125+7)))&gt;=1,0,INDIRECT(ADDRESS(($AN2125-1)*3+$AO2125+5,$AP2125+7)))))</f>
        <v>0</v>
      </c>
      <c r="AR2125" s="468">
        <f ca="1">COUNTIF(INDIRECT("H"&amp;(ROW()+12*(($AN2125-1)*3+$AO2125)-ROW())/12+5):INDIRECT("S"&amp;(ROW()+12*(($AN2125-1)*3+$AO2125)-ROW())/12+5),AQ2125)</f>
        <v>0</v>
      </c>
      <c r="AS2125" s="476">
        <f ca="1">IF($AP2125=1,IF(INDIRECT(ADDRESS(($AN2125-1)*3+$AO2125+5,$AP2125+20))="",0,INDIRECT(ADDRESS(($AN2125-1)*3+$AO2125+5,$AP2125+20))),IF(INDIRECT(ADDRESS(($AN2125-1)*3+$AO2125+5,$AP2125+20))="",0,IF(COUNTIF(INDIRECT(ADDRESS(($AN2125-1)*36+($AO2125-1)*12+6,COLUMN())):INDIRECT(ADDRESS(($AN2125-1)*36+($AO2125-1)*12+$AP2125+4,COLUMN())),INDIRECT(ADDRESS(($AN2125-1)*3+$AO2125+5,$AP2125+20)))&gt;=1,0,INDIRECT(ADDRESS(($AN2125-1)*3+$AO2125+5,$AP2125+20)))))</f>
        <v>0</v>
      </c>
      <c r="AT2125" s="468">
        <f ca="1">COUNTIF(INDIRECT("U"&amp;(ROW()+12*(($AN2125-1)*3+$AO2125)-ROW())/12+5):INDIRECT("AF"&amp;(ROW()+12*(($AN2125-1)*3+$AO2125)-ROW())/12+5),AS2125)</f>
        <v>0</v>
      </c>
      <c r="AU2125" s="468">
        <f ca="1">IF(AND(AQ2125+AS2125&gt;0,AR2125+AT2125&gt;0),COUNTIF(AU$6:AU2124,"&gt;0")+1,0)</f>
        <v>0</v>
      </c>
    </row>
    <row r="2126" spans="40:47" x14ac:dyDescent="0.15">
      <c r="AN2126" s="468">
        <v>59</v>
      </c>
      <c r="AO2126" s="468">
        <v>3</v>
      </c>
      <c r="AP2126" s="468">
        <v>9</v>
      </c>
      <c r="AQ2126" s="476">
        <f ca="1">IF($AP2126=1,IF(INDIRECT(ADDRESS(($AN2126-1)*3+$AO2126+5,$AP2126+7))="",0,INDIRECT(ADDRESS(($AN2126-1)*3+$AO2126+5,$AP2126+7))),IF(INDIRECT(ADDRESS(($AN2126-1)*3+$AO2126+5,$AP2126+7))="",0,IF(COUNTIF(INDIRECT(ADDRESS(($AN2126-1)*36+($AO2126-1)*12+6,COLUMN())):INDIRECT(ADDRESS(($AN2126-1)*36+($AO2126-1)*12+$AP2126+4,COLUMN())),INDIRECT(ADDRESS(($AN2126-1)*3+$AO2126+5,$AP2126+7)))&gt;=1,0,INDIRECT(ADDRESS(($AN2126-1)*3+$AO2126+5,$AP2126+7)))))</f>
        <v>0</v>
      </c>
      <c r="AR2126" s="468">
        <f ca="1">COUNTIF(INDIRECT("H"&amp;(ROW()+12*(($AN2126-1)*3+$AO2126)-ROW())/12+5):INDIRECT("S"&amp;(ROW()+12*(($AN2126-1)*3+$AO2126)-ROW())/12+5),AQ2126)</f>
        <v>0</v>
      </c>
      <c r="AS2126" s="476">
        <f ca="1">IF($AP2126=1,IF(INDIRECT(ADDRESS(($AN2126-1)*3+$AO2126+5,$AP2126+20))="",0,INDIRECT(ADDRESS(($AN2126-1)*3+$AO2126+5,$AP2126+20))),IF(INDIRECT(ADDRESS(($AN2126-1)*3+$AO2126+5,$AP2126+20))="",0,IF(COUNTIF(INDIRECT(ADDRESS(($AN2126-1)*36+($AO2126-1)*12+6,COLUMN())):INDIRECT(ADDRESS(($AN2126-1)*36+($AO2126-1)*12+$AP2126+4,COLUMN())),INDIRECT(ADDRESS(($AN2126-1)*3+$AO2126+5,$AP2126+20)))&gt;=1,0,INDIRECT(ADDRESS(($AN2126-1)*3+$AO2126+5,$AP2126+20)))))</f>
        <v>0</v>
      </c>
      <c r="AT2126" s="468">
        <f ca="1">COUNTIF(INDIRECT("U"&amp;(ROW()+12*(($AN2126-1)*3+$AO2126)-ROW())/12+5):INDIRECT("AF"&amp;(ROW()+12*(($AN2126-1)*3+$AO2126)-ROW())/12+5),AS2126)</f>
        <v>0</v>
      </c>
      <c r="AU2126" s="468">
        <f ca="1">IF(AND(AQ2126+AS2126&gt;0,AR2126+AT2126&gt;0),COUNTIF(AU$6:AU2125,"&gt;0")+1,0)</f>
        <v>0</v>
      </c>
    </row>
    <row r="2127" spans="40:47" x14ac:dyDescent="0.15">
      <c r="AN2127" s="468">
        <v>59</v>
      </c>
      <c r="AO2127" s="468">
        <v>3</v>
      </c>
      <c r="AP2127" s="468">
        <v>10</v>
      </c>
      <c r="AQ2127" s="476">
        <f ca="1">IF($AP2127=1,IF(INDIRECT(ADDRESS(($AN2127-1)*3+$AO2127+5,$AP2127+7))="",0,INDIRECT(ADDRESS(($AN2127-1)*3+$AO2127+5,$AP2127+7))),IF(INDIRECT(ADDRESS(($AN2127-1)*3+$AO2127+5,$AP2127+7))="",0,IF(COUNTIF(INDIRECT(ADDRESS(($AN2127-1)*36+($AO2127-1)*12+6,COLUMN())):INDIRECT(ADDRESS(($AN2127-1)*36+($AO2127-1)*12+$AP2127+4,COLUMN())),INDIRECT(ADDRESS(($AN2127-1)*3+$AO2127+5,$AP2127+7)))&gt;=1,0,INDIRECT(ADDRESS(($AN2127-1)*3+$AO2127+5,$AP2127+7)))))</f>
        <v>0</v>
      </c>
      <c r="AR2127" s="468">
        <f ca="1">COUNTIF(INDIRECT("H"&amp;(ROW()+12*(($AN2127-1)*3+$AO2127)-ROW())/12+5):INDIRECT("S"&amp;(ROW()+12*(($AN2127-1)*3+$AO2127)-ROW())/12+5),AQ2127)</f>
        <v>0</v>
      </c>
      <c r="AS2127" s="476">
        <f ca="1">IF($AP2127=1,IF(INDIRECT(ADDRESS(($AN2127-1)*3+$AO2127+5,$AP2127+20))="",0,INDIRECT(ADDRESS(($AN2127-1)*3+$AO2127+5,$AP2127+20))),IF(INDIRECT(ADDRESS(($AN2127-1)*3+$AO2127+5,$AP2127+20))="",0,IF(COUNTIF(INDIRECT(ADDRESS(($AN2127-1)*36+($AO2127-1)*12+6,COLUMN())):INDIRECT(ADDRESS(($AN2127-1)*36+($AO2127-1)*12+$AP2127+4,COLUMN())),INDIRECT(ADDRESS(($AN2127-1)*3+$AO2127+5,$AP2127+20)))&gt;=1,0,INDIRECT(ADDRESS(($AN2127-1)*3+$AO2127+5,$AP2127+20)))))</f>
        <v>0</v>
      </c>
      <c r="AT2127" s="468">
        <f ca="1">COUNTIF(INDIRECT("U"&amp;(ROW()+12*(($AN2127-1)*3+$AO2127)-ROW())/12+5):INDIRECT("AF"&amp;(ROW()+12*(($AN2127-1)*3+$AO2127)-ROW())/12+5),AS2127)</f>
        <v>0</v>
      </c>
      <c r="AU2127" s="468">
        <f ca="1">IF(AND(AQ2127+AS2127&gt;0,AR2127+AT2127&gt;0),COUNTIF(AU$6:AU2126,"&gt;0")+1,0)</f>
        <v>0</v>
      </c>
    </row>
    <row r="2128" spans="40:47" x14ac:dyDescent="0.15">
      <c r="AN2128" s="468">
        <v>59</v>
      </c>
      <c r="AO2128" s="468">
        <v>3</v>
      </c>
      <c r="AP2128" s="468">
        <v>11</v>
      </c>
      <c r="AQ2128" s="476">
        <f ca="1">IF($AP2128=1,IF(INDIRECT(ADDRESS(($AN2128-1)*3+$AO2128+5,$AP2128+7))="",0,INDIRECT(ADDRESS(($AN2128-1)*3+$AO2128+5,$AP2128+7))),IF(INDIRECT(ADDRESS(($AN2128-1)*3+$AO2128+5,$AP2128+7))="",0,IF(COUNTIF(INDIRECT(ADDRESS(($AN2128-1)*36+($AO2128-1)*12+6,COLUMN())):INDIRECT(ADDRESS(($AN2128-1)*36+($AO2128-1)*12+$AP2128+4,COLUMN())),INDIRECT(ADDRESS(($AN2128-1)*3+$AO2128+5,$AP2128+7)))&gt;=1,0,INDIRECT(ADDRESS(($AN2128-1)*3+$AO2128+5,$AP2128+7)))))</f>
        <v>0</v>
      </c>
      <c r="AR2128" s="468">
        <f ca="1">COUNTIF(INDIRECT("H"&amp;(ROW()+12*(($AN2128-1)*3+$AO2128)-ROW())/12+5):INDIRECT("S"&amp;(ROW()+12*(($AN2128-1)*3+$AO2128)-ROW())/12+5),AQ2128)</f>
        <v>0</v>
      </c>
      <c r="AS2128" s="476">
        <f ca="1">IF($AP2128=1,IF(INDIRECT(ADDRESS(($AN2128-1)*3+$AO2128+5,$AP2128+20))="",0,INDIRECT(ADDRESS(($AN2128-1)*3+$AO2128+5,$AP2128+20))),IF(INDIRECT(ADDRESS(($AN2128-1)*3+$AO2128+5,$AP2128+20))="",0,IF(COUNTIF(INDIRECT(ADDRESS(($AN2128-1)*36+($AO2128-1)*12+6,COLUMN())):INDIRECT(ADDRESS(($AN2128-1)*36+($AO2128-1)*12+$AP2128+4,COLUMN())),INDIRECT(ADDRESS(($AN2128-1)*3+$AO2128+5,$AP2128+20)))&gt;=1,0,INDIRECT(ADDRESS(($AN2128-1)*3+$AO2128+5,$AP2128+20)))))</f>
        <v>0</v>
      </c>
      <c r="AT2128" s="468">
        <f ca="1">COUNTIF(INDIRECT("U"&amp;(ROW()+12*(($AN2128-1)*3+$AO2128)-ROW())/12+5):INDIRECT("AF"&amp;(ROW()+12*(($AN2128-1)*3+$AO2128)-ROW())/12+5),AS2128)</f>
        <v>0</v>
      </c>
      <c r="AU2128" s="468">
        <f ca="1">IF(AND(AQ2128+AS2128&gt;0,AR2128+AT2128&gt;0),COUNTIF(AU$6:AU2127,"&gt;0")+1,0)</f>
        <v>0</v>
      </c>
    </row>
    <row r="2129" spans="40:47" x14ac:dyDescent="0.15">
      <c r="AN2129" s="468">
        <v>59</v>
      </c>
      <c r="AO2129" s="468">
        <v>3</v>
      </c>
      <c r="AP2129" s="468">
        <v>12</v>
      </c>
      <c r="AQ2129" s="476">
        <f ca="1">IF($AP2129=1,IF(INDIRECT(ADDRESS(($AN2129-1)*3+$AO2129+5,$AP2129+7))="",0,INDIRECT(ADDRESS(($AN2129-1)*3+$AO2129+5,$AP2129+7))),IF(INDIRECT(ADDRESS(($AN2129-1)*3+$AO2129+5,$AP2129+7))="",0,IF(COUNTIF(INDIRECT(ADDRESS(($AN2129-1)*36+($AO2129-1)*12+6,COLUMN())):INDIRECT(ADDRESS(($AN2129-1)*36+($AO2129-1)*12+$AP2129+4,COLUMN())),INDIRECT(ADDRESS(($AN2129-1)*3+$AO2129+5,$AP2129+7)))&gt;=1,0,INDIRECT(ADDRESS(($AN2129-1)*3+$AO2129+5,$AP2129+7)))))</f>
        <v>0</v>
      </c>
      <c r="AR2129" s="468">
        <f ca="1">COUNTIF(INDIRECT("H"&amp;(ROW()+12*(($AN2129-1)*3+$AO2129)-ROW())/12+5):INDIRECT("S"&amp;(ROW()+12*(($AN2129-1)*3+$AO2129)-ROW())/12+5),AQ2129)</f>
        <v>0</v>
      </c>
      <c r="AS2129" s="476">
        <f ca="1">IF($AP2129=1,IF(INDIRECT(ADDRESS(($AN2129-1)*3+$AO2129+5,$AP2129+20))="",0,INDIRECT(ADDRESS(($AN2129-1)*3+$AO2129+5,$AP2129+20))),IF(INDIRECT(ADDRESS(($AN2129-1)*3+$AO2129+5,$AP2129+20))="",0,IF(COUNTIF(INDIRECT(ADDRESS(($AN2129-1)*36+($AO2129-1)*12+6,COLUMN())):INDIRECT(ADDRESS(($AN2129-1)*36+($AO2129-1)*12+$AP2129+4,COLUMN())),INDIRECT(ADDRESS(($AN2129-1)*3+$AO2129+5,$AP2129+20)))&gt;=1,0,INDIRECT(ADDRESS(($AN2129-1)*3+$AO2129+5,$AP2129+20)))))</f>
        <v>0</v>
      </c>
      <c r="AT2129" s="468">
        <f ca="1">COUNTIF(INDIRECT("U"&amp;(ROW()+12*(($AN2129-1)*3+$AO2129)-ROW())/12+5):INDIRECT("AF"&amp;(ROW()+12*(($AN2129-1)*3+$AO2129)-ROW())/12+5),AS2129)</f>
        <v>0</v>
      </c>
      <c r="AU2129" s="468">
        <f ca="1">IF(AND(AQ2129+AS2129&gt;0,AR2129+AT2129&gt;0),COUNTIF(AU$6:AU2128,"&gt;0")+1,0)</f>
        <v>0</v>
      </c>
    </row>
    <row r="2130" spans="40:47" x14ac:dyDescent="0.15">
      <c r="AN2130" s="468">
        <v>60</v>
      </c>
      <c r="AO2130" s="468">
        <v>1</v>
      </c>
      <c r="AP2130" s="468">
        <v>1</v>
      </c>
      <c r="AQ2130" s="476">
        <f ca="1">IF($AP2130=1,IF(INDIRECT(ADDRESS(($AN2130-1)*3+$AO2130+5,$AP2130+7))="",0,INDIRECT(ADDRESS(($AN2130-1)*3+$AO2130+5,$AP2130+7))),IF(INDIRECT(ADDRESS(($AN2130-1)*3+$AO2130+5,$AP2130+7))="",0,IF(COUNTIF(INDIRECT(ADDRESS(($AN2130-1)*36+($AO2130-1)*12+6,COLUMN())):INDIRECT(ADDRESS(($AN2130-1)*36+($AO2130-1)*12+$AP2130+4,COLUMN())),INDIRECT(ADDRESS(($AN2130-1)*3+$AO2130+5,$AP2130+7)))&gt;=1,0,INDIRECT(ADDRESS(($AN2130-1)*3+$AO2130+5,$AP2130+7)))))</f>
        <v>0</v>
      </c>
      <c r="AR2130" s="468">
        <f ca="1">COUNTIF(INDIRECT("H"&amp;(ROW()+12*(($AN2130-1)*3+$AO2130)-ROW())/12+5):INDIRECT("S"&amp;(ROW()+12*(($AN2130-1)*3+$AO2130)-ROW())/12+5),AQ2130)</f>
        <v>0</v>
      </c>
      <c r="AS2130" s="476">
        <f ca="1">IF($AP2130=1,IF(INDIRECT(ADDRESS(($AN2130-1)*3+$AO2130+5,$AP2130+20))="",0,INDIRECT(ADDRESS(($AN2130-1)*3+$AO2130+5,$AP2130+20))),IF(INDIRECT(ADDRESS(($AN2130-1)*3+$AO2130+5,$AP2130+20))="",0,IF(COUNTIF(INDIRECT(ADDRESS(($AN2130-1)*36+($AO2130-1)*12+6,COLUMN())):INDIRECT(ADDRESS(($AN2130-1)*36+($AO2130-1)*12+$AP2130+4,COLUMN())),INDIRECT(ADDRESS(($AN2130-1)*3+$AO2130+5,$AP2130+20)))&gt;=1,0,INDIRECT(ADDRESS(($AN2130-1)*3+$AO2130+5,$AP2130+20)))))</f>
        <v>0</v>
      </c>
      <c r="AT2130" s="468">
        <f ca="1">COUNTIF(INDIRECT("U"&amp;(ROW()+12*(($AN2130-1)*3+$AO2130)-ROW())/12+5):INDIRECT("AF"&amp;(ROW()+12*(($AN2130-1)*3+$AO2130)-ROW())/12+5),AS2130)</f>
        <v>0</v>
      </c>
      <c r="AU2130" s="468">
        <f ca="1">IF(AND(AQ2130+AS2130&gt;0,AR2130+AT2130&gt;0),COUNTIF(AU$6:AU2129,"&gt;0")+1,0)</f>
        <v>0</v>
      </c>
    </row>
    <row r="2131" spans="40:47" x14ac:dyDescent="0.15">
      <c r="AN2131" s="468">
        <v>60</v>
      </c>
      <c r="AO2131" s="468">
        <v>1</v>
      </c>
      <c r="AP2131" s="468">
        <v>2</v>
      </c>
      <c r="AQ2131" s="476">
        <f ca="1">IF($AP2131=1,IF(INDIRECT(ADDRESS(($AN2131-1)*3+$AO2131+5,$AP2131+7))="",0,INDIRECT(ADDRESS(($AN2131-1)*3+$AO2131+5,$AP2131+7))),IF(INDIRECT(ADDRESS(($AN2131-1)*3+$AO2131+5,$AP2131+7))="",0,IF(COUNTIF(INDIRECT(ADDRESS(($AN2131-1)*36+($AO2131-1)*12+6,COLUMN())):INDIRECT(ADDRESS(($AN2131-1)*36+($AO2131-1)*12+$AP2131+4,COLUMN())),INDIRECT(ADDRESS(($AN2131-1)*3+$AO2131+5,$AP2131+7)))&gt;=1,0,INDIRECT(ADDRESS(($AN2131-1)*3+$AO2131+5,$AP2131+7)))))</f>
        <v>0</v>
      </c>
      <c r="AR2131" s="468">
        <f ca="1">COUNTIF(INDIRECT("H"&amp;(ROW()+12*(($AN2131-1)*3+$AO2131)-ROW())/12+5):INDIRECT("S"&amp;(ROW()+12*(($AN2131-1)*3+$AO2131)-ROW())/12+5),AQ2131)</f>
        <v>0</v>
      </c>
      <c r="AS2131" s="476">
        <f ca="1">IF($AP2131=1,IF(INDIRECT(ADDRESS(($AN2131-1)*3+$AO2131+5,$AP2131+20))="",0,INDIRECT(ADDRESS(($AN2131-1)*3+$AO2131+5,$AP2131+20))),IF(INDIRECT(ADDRESS(($AN2131-1)*3+$AO2131+5,$AP2131+20))="",0,IF(COUNTIF(INDIRECT(ADDRESS(($AN2131-1)*36+($AO2131-1)*12+6,COLUMN())):INDIRECT(ADDRESS(($AN2131-1)*36+($AO2131-1)*12+$AP2131+4,COLUMN())),INDIRECT(ADDRESS(($AN2131-1)*3+$AO2131+5,$AP2131+20)))&gt;=1,0,INDIRECT(ADDRESS(($AN2131-1)*3+$AO2131+5,$AP2131+20)))))</f>
        <v>0</v>
      </c>
      <c r="AT2131" s="468">
        <f ca="1">COUNTIF(INDIRECT("U"&amp;(ROW()+12*(($AN2131-1)*3+$AO2131)-ROW())/12+5):INDIRECT("AF"&amp;(ROW()+12*(($AN2131-1)*3+$AO2131)-ROW())/12+5),AS2131)</f>
        <v>0</v>
      </c>
      <c r="AU2131" s="468">
        <f ca="1">IF(AND(AQ2131+AS2131&gt;0,AR2131+AT2131&gt;0),COUNTIF(AU$6:AU2130,"&gt;0")+1,0)</f>
        <v>0</v>
      </c>
    </row>
    <row r="2132" spans="40:47" x14ac:dyDescent="0.15">
      <c r="AN2132" s="468">
        <v>60</v>
      </c>
      <c r="AO2132" s="468">
        <v>1</v>
      </c>
      <c r="AP2132" s="468">
        <v>3</v>
      </c>
      <c r="AQ2132" s="476">
        <f ca="1">IF($AP2132=1,IF(INDIRECT(ADDRESS(($AN2132-1)*3+$AO2132+5,$AP2132+7))="",0,INDIRECT(ADDRESS(($AN2132-1)*3+$AO2132+5,$AP2132+7))),IF(INDIRECT(ADDRESS(($AN2132-1)*3+$AO2132+5,$AP2132+7))="",0,IF(COUNTIF(INDIRECT(ADDRESS(($AN2132-1)*36+($AO2132-1)*12+6,COLUMN())):INDIRECT(ADDRESS(($AN2132-1)*36+($AO2132-1)*12+$AP2132+4,COLUMN())),INDIRECT(ADDRESS(($AN2132-1)*3+$AO2132+5,$AP2132+7)))&gt;=1,0,INDIRECT(ADDRESS(($AN2132-1)*3+$AO2132+5,$AP2132+7)))))</f>
        <v>0</v>
      </c>
      <c r="AR2132" s="468">
        <f ca="1">COUNTIF(INDIRECT("H"&amp;(ROW()+12*(($AN2132-1)*3+$AO2132)-ROW())/12+5):INDIRECT("S"&amp;(ROW()+12*(($AN2132-1)*3+$AO2132)-ROW())/12+5),AQ2132)</f>
        <v>0</v>
      </c>
      <c r="AS2132" s="476">
        <f ca="1">IF($AP2132=1,IF(INDIRECT(ADDRESS(($AN2132-1)*3+$AO2132+5,$AP2132+20))="",0,INDIRECT(ADDRESS(($AN2132-1)*3+$AO2132+5,$AP2132+20))),IF(INDIRECT(ADDRESS(($AN2132-1)*3+$AO2132+5,$AP2132+20))="",0,IF(COUNTIF(INDIRECT(ADDRESS(($AN2132-1)*36+($AO2132-1)*12+6,COLUMN())):INDIRECT(ADDRESS(($AN2132-1)*36+($AO2132-1)*12+$AP2132+4,COLUMN())),INDIRECT(ADDRESS(($AN2132-1)*3+$AO2132+5,$AP2132+20)))&gt;=1,0,INDIRECT(ADDRESS(($AN2132-1)*3+$AO2132+5,$AP2132+20)))))</f>
        <v>0</v>
      </c>
      <c r="AT2132" s="468">
        <f ca="1">COUNTIF(INDIRECT("U"&amp;(ROW()+12*(($AN2132-1)*3+$AO2132)-ROW())/12+5):INDIRECT("AF"&amp;(ROW()+12*(($AN2132-1)*3+$AO2132)-ROW())/12+5),AS2132)</f>
        <v>0</v>
      </c>
      <c r="AU2132" s="468">
        <f ca="1">IF(AND(AQ2132+AS2132&gt;0,AR2132+AT2132&gt;0),COUNTIF(AU$6:AU2131,"&gt;0")+1,0)</f>
        <v>0</v>
      </c>
    </row>
    <row r="2133" spans="40:47" x14ac:dyDescent="0.15">
      <c r="AN2133" s="468">
        <v>60</v>
      </c>
      <c r="AO2133" s="468">
        <v>1</v>
      </c>
      <c r="AP2133" s="468">
        <v>4</v>
      </c>
      <c r="AQ2133" s="476">
        <f ca="1">IF($AP2133=1,IF(INDIRECT(ADDRESS(($AN2133-1)*3+$AO2133+5,$AP2133+7))="",0,INDIRECT(ADDRESS(($AN2133-1)*3+$AO2133+5,$AP2133+7))),IF(INDIRECT(ADDRESS(($AN2133-1)*3+$AO2133+5,$AP2133+7))="",0,IF(COUNTIF(INDIRECT(ADDRESS(($AN2133-1)*36+($AO2133-1)*12+6,COLUMN())):INDIRECT(ADDRESS(($AN2133-1)*36+($AO2133-1)*12+$AP2133+4,COLUMN())),INDIRECT(ADDRESS(($AN2133-1)*3+$AO2133+5,$AP2133+7)))&gt;=1,0,INDIRECT(ADDRESS(($AN2133-1)*3+$AO2133+5,$AP2133+7)))))</f>
        <v>0</v>
      </c>
      <c r="AR2133" s="468">
        <f ca="1">COUNTIF(INDIRECT("H"&amp;(ROW()+12*(($AN2133-1)*3+$AO2133)-ROW())/12+5):INDIRECT("S"&amp;(ROW()+12*(($AN2133-1)*3+$AO2133)-ROW())/12+5),AQ2133)</f>
        <v>0</v>
      </c>
      <c r="AS2133" s="476">
        <f ca="1">IF($AP2133=1,IF(INDIRECT(ADDRESS(($AN2133-1)*3+$AO2133+5,$AP2133+20))="",0,INDIRECT(ADDRESS(($AN2133-1)*3+$AO2133+5,$AP2133+20))),IF(INDIRECT(ADDRESS(($AN2133-1)*3+$AO2133+5,$AP2133+20))="",0,IF(COUNTIF(INDIRECT(ADDRESS(($AN2133-1)*36+($AO2133-1)*12+6,COLUMN())):INDIRECT(ADDRESS(($AN2133-1)*36+($AO2133-1)*12+$AP2133+4,COLUMN())),INDIRECT(ADDRESS(($AN2133-1)*3+$AO2133+5,$AP2133+20)))&gt;=1,0,INDIRECT(ADDRESS(($AN2133-1)*3+$AO2133+5,$AP2133+20)))))</f>
        <v>0</v>
      </c>
      <c r="AT2133" s="468">
        <f ca="1">COUNTIF(INDIRECT("U"&amp;(ROW()+12*(($AN2133-1)*3+$AO2133)-ROW())/12+5):INDIRECT("AF"&amp;(ROW()+12*(($AN2133-1)*3+$AO2133)-ROW())/12+5),AS2133)</f>
        <v>0</v>
      </c>
      <c r="AU2133" s="468">
        <f ca="1">IF(AND(AQ2133+AS2133&gt;0,AR2133+AT2133&gt;0),COUNTIF(AU$6:AU2132,"&gt;0")+1,0)</f>
        <v>0</v>
      </c>
    </row>
    <row r="2134" spans="40:47" x14ac:dyDescent="0.15">
      <c r="AN2134" s="468">
        <v>60</v>
      </c>
      <c r="AO2134" s="468">
        <v>1</v>
      </c>
      <c r="AP2134" s="468">
        <v>5</v>
      </c>
      <c r="AQ2134" s="476">
        <f ca="1">IF($AP2134=1,IF(INDIRECT(ADDRESS(($AN2134-1)*3+$AO2134+5,$AP2134+7))="",0,INDIRECT(ADDRESS(($AN2134-1)*3+$AO2134+5,$AP2134+7))),IF(INDIRECT(ADDRESS(($AN2134-1)*3+$AO2134+5,$AP2134+7))="",0,IF(COUNTIF(INDIRECT(ADDRESS(($AN2134-1)*36+($AO2134-1)*12+6,COLUMN())):INDIRECT(ADDRESS(($AN2134-1)*36+($AO2134-1)*12+$AP2134+4,COLUMN())),INDIRECT(ADDRESS(($AN2134-1)*3+$AO2134+5,$AP2134+7)))&gt;=1,0,INDIRECT(ADDRESS(($AN2134-1)*3+$AO2134+5,$AP2134+7)))))</f>
        <v>0</v>
      </c>
      <c r="AR2134" s="468">
        <f ca="1">COUNTIF(INDIRECT("H"&amp;(ROW()+12*(($AN2134-1)*3+$AO2134)-ROW())/12+5):INDIRECT("S"&amp;(ROW()+12*(($AN2134-1)*3+$AO2134)-ROW())/12+5),AQ2134)</f>
        <v>0</v>
      </c>
      <c r="AS2134" s="476">
        <f ca="1">IF($AP2134=1,IF(INDIRECT(ADDRESS(($AN2134-1)*3+$AO2134+5,$AP2134+20))="",0,INDIRECT(ADDRESS(($AN2134-1)*3+$AO2134+5,$AP2134+20))),IF(INDIRECT(ADDRESS(($AN2134-1)*3+$AO2134+5,$AP2134+20))="",0,IF(COUNTIF(INDIRECT(ADDRESS(($AN2134-1)*36+($AO2134-1)*12+6,COLUMN())):INDIRECT(ADDRESS(($AN2134-1)*36+($AO2134-1)*12+$AP2134+4,COLUMN())),INDIRECT(ADDRESS(($AN2134-1)*3+$AO2134+5,$AP2134+20)))&gt;=1,0,INDIRECT(ADDRESS(($AN2134-1)*3+$AO2134+5,$AP2134+20)))))</f>
        <v>0</v>
      </c>
      <c r="AT2134" s="468">
        <f ca="1">COUNTIF(INDIRECT("U"&amp;(ROW()+12*(($AN2134-1)*3+$AO2134)-ROW())/12+5):INDIRECT("AF"&amp;(ROW()+12*(($AN2134-1)*3+$AO2134)-ROW())/12+5),AS2134)</f>
        <v>0</v>
      </c>
      <c r="AU2134" s="468">
        <f ca="1">IF(AND(AQ2134+AS2134&gt;0,AR2134+AT2134&gt;0),COUNTIF(AU$6:AU2133,"&gt;0")+1,0)</f>
        <v>0</v>
      </c>
    </row>
    <row r="2135" spans="40:47" x14ac:dyDescent="0.15">
      <c r="AN2135" s="468">
        <v>60</v>
      </c>
      <c r="AO2135" s="468">
        <v>1</v>
      </c>
      <c r="AP2135" s="468">
        <v>6</v>
      </c>
      <c r="AQ2135" s="476">
        <f ca="1">IF($AP2135=1,IF(INDIRECT(ADDRESS(($AN2135-1)*3+$AO2135+5,$AP2135+7))="",0,INDIRECT(ADDRESS(($AN2135-1)*3+$AO2135+5,$AP2135+7))),IF(INDIRECT(ADDRESS(($AN2135-1)*3+$AO2135+5,$AP2135+7))="",0,IF(COUNTIF(INDIRECT(ADDRESS(($AN2135-1)*36+($AO2135-1)*12+6,COLUMN())):INDIRECT(ADDRESS(($AN2135-1)*36+($AO2135-1)*12+$AP2135+4,COLUMN())),INDIRECT(ADDRESS(($AN2135-1)*3+$AO2135+5,$AP2135+7)))&gt;=1,0,INDIRECT(ADDRESS(($AN2135-1)*3+$AO2135+5,$AP2135+7)))))</f>
        <v>0</v>
      </c>
      <c r="AR2135" s="468">
        <f ca="1">COUNTIF(INDIRECT("H"&amp;(ROW()+12*(($AN2135-1)*3+$AO2135)-ROW())/12+5):INDIRECT("S"&amp;(ROW()+12*(($AN2135-1)*3+$AO2135)-ROW())/12+5),AQ2135)</f>
        <v>0</v>
      </c>
      <c r="AS2135" s="476">
        <f ca="1">IF($AP2135=1,IF(INDIRECT(ADDRESS(($AN2135-1)*3+$AO2135+5,$AP2135+20))="",0,INDIRECT(ADDRESS(($AN2135-1)*3+$AO2135+5,$AP2135+20))),IF(INDIRECT(ADDRESS(($AN2135-1)*3+$AO2135+5,$AP2135+20))="",0,IF(COUNTIF(INDIRECT(ADDRESS(($AN2135-1)*36+($AO2135-1)*12+6,COLUMN())):INDIRECT(ADDRESS(($AN2135-1)*36+($AO2135-1)*12+$AP2135+4,COLUMN())),INDIRECT(ADDRESS(($AN2135-1)*3+$AO2135+5,$AP2135+20)))&gt;=1,0,INDIRECT(ADDRESS(($AN2135-1)*3+$AO2135+5,$AP2135+20)))))</f>
        <v>0</v>
      </c>
      <c r="AT2135" s="468">
        <f ca="1">COUNTIF(INDIRECT("U"&amp;(ROW()+12*(($AN2135-1)*3+$AO2135)-ROW())/12+5):INDIRECT("AF"&amp;(ROW()+12*(($AN2135-1)*3+$AO2135)-ROW())/12+5),AS2135)</f>
        <v>0</v>
      </c>
      <c r="AU2135" s="468">
        <f ca="1">IF(AND(AQ2135+AS2135&gt;0,AR2135+AT2135&gt;0),COUNTIF(AU$6:AU2134,"&gt;0")+1,0)</f>
        <v>0</v>
      </c>
    </row>
    <row r="2136" spans="40:47" x14ac:dyDescent="0.15">
      <c r="AN2136" s="468">
        <v>60</v>
      </c>
      <c r="AO2136" s="468">
        <v>1</v>
      </c>
      <c r="AP2136" s="468">
        <v>7</v>
      </c>
      <c r="AQ2136" s="476">
        <f ca="1">IF($AP2136=1,IF(INDIRECT(ADDRESS(($AN2136-1)*3+$AO2136+5,$AP2136+7))="",0,INDIRECT(ADDRESS(($AN2136-1)*3+$AO2136+5,$AP2136+7))),IF(INDIRECT(ADDRESS(($AN2136-1)*3+$AO2136+5,$AP2136+7))="",0,IF(COUNTIF(INDIRECT(ADDRESS(($AN2136-1)*36+($AO2136-1)*12+6,COLUMN())):INDIRECT(ADDRESS(($AN2136-1)*36+($AO2136-1)*12+$AP2136+4,COLUMN())),INDIRECT(ADDRESS(($AN2136-1)*3+$AO2136+5,$AP2136+7)))&gt;=1,0,INDIRECT(ADDRESS(($AN2136-1)*3+$AO2136+5,$AP2136+7)))))</f>
        <v>0</v>
      </c>
      <c r="AR2136" s="468">
        <f ca="1">COUNTIF(INDIRECT("H"&amp;(ROW()+12*(($AN2136-1)*3+$AO2136)-ROW())/12+5):INDIRECT("S"&amp;(ROW()+12*(($AN2136-1)*3+$AO2136)-ROW())/12+5),AQ2136)</f>
        <v>0</v>
      </c>
      <c r="AS2136" s="476">
        <f ca="1">IF($AP2136=1,IF(INDIRECT(ADDRESS(($AN2136-1)*3+$AO2136+5,$AP2136+20))="",0,INDIRECT(ADDRESS(($AN2136-1)*3+$AO2136+5,$AP2136+20))),IF(INDIRECT(ADDRESS(($AN2136-1)*3+$AO2136+5,$AP2136+20))="",0,IF(COUNTIF(INDIRECT(ADDRESS(($AN2136-1)*36+($AO2136-1)*12+6,COLUMN())):INDIRECT(ADDRESS(($AN2136-1)*36+($AO2136-1)*12+$AP2136+4,COLUMN())),INDIRECT(ADDRESS(($AN2136-1)*3+$AO2136+5,$AP2136+20)))&gt;=1,0,INDIRECT(ADDRESS(($AN2136-1)*3+$AO2136+5,$AP2136+20)))))</f>
        <v>0</v>
      </c>
      <c r="AT2136" s="468">
        <f ca="1">COUNTIF(INDIRECT("U"&amp;(ROW()+12*(($AN2136-1)*3+$AO2136)-ROW())/12+5):INDIRECT("AF"&amp;(ROW()+12*(($AN2136-1)*3+$AO2136)-ROW())/12+5),AS2136)</f>
        <v>0</v>
      </c>
      <c r="AU2136" s="468">
        <f ca="1">IF(AND(AQ2136+AS2136&gt;0,AR2136+AT2136&gt;0),COUNTIF(AU$6:AU2135,"&gt;0")+1,0)</f>
        <v>0</v>
      </c>
    </row>
    <row r="2137" spans="40:47" x14ac:dyDescent="0.15">
      <c r="AN2137" s="468">
        <v>60</v>
      </c>
      <c r="AO2137" s="468">
        <v>1</v>
      </c>
      <c r="AP2137" s="468">
        <v>8</v>
      </c>
      <c r="AQ2137" s="476">
        <f ca="1">IF($AP2137=1,IF(INDIRECT(ADDRESS(($AN2137-1)*3+$AO2137+5,$AP2137+7))="",0,INDIRECT(ADDRESS(($AN2137-1)*3+$AO2137+5,$AP2137+7))),IF(INDIRECT(ADDRESS(($AN2137-1)*3+$AO2137+5,$AP2137+7))="",0,IF(COUNTIF(INDIRECT(ADDRESS(($AN2137-1)*36+($AO2137-1)*12+6,COLUMN())):INDIRECT(ADDRESS(($AN2137-1)*36+($AO2137-1)*12+$AP2137+4,COLUMN())),INDIRECT(ADDRESS(($AN2137-1)*3+$AO2137+5,$AP2137+7)))&gt;=1,0,INDIRECT(ADDRESS(($AN2137-1)*3+$AO2137+5,$AP2137+7)))))</f>
        <v>0</v>
      </c>
      <c r="AR2137" s="468">
        <f ca="1">COUNTIF(INDIRECT("H"&amp;(ROW()+12*(($AN2137-1)*3+$AO2137)-ROW())/12+5):INDIRECT("S"&amp;(ROW()+12*(($AN2137-1)*3+$AO2137)-ROW())/12+5),AQ2137)</f>
        <v>0</v>
      </c>
      <c r="AS2137" s="476">
        <f ca="1">IF($AP2137=1,IF(INDIRECT(ADDRESS(($AN2137-1)*3+$AO2137+5,$AP2137+20))="",0,INDIRECT(ADDRESS(($AN2137-1)*3+$AO2137+5,$AP2137+20))),IF(INDIRECT(ADDRESS(($AN2137-1)*3+$AO2137+5,$AP2137+20))="",0,IF(COUNTIF(INDIRECT(ADDRESS(($AN2137-1)*36+($AO2137-1)*12+6,COLUMN())):INDIRECT(ADDRESS(($AN2137-1)*36+($AO2137-1)*12+$AP2137+4,COLUMN())),INDIRECT(ADDRESS(($AN2137-1)*3+$AO2137+5,$AP2137+20)))&gt;=1,0,INDIRECT(ADDRESS(($AN2137-1)*3+$AO2137+5,$AP2137+20)))))</f>
        <v>0</v>
      </c>
      <c r="AT2137" s="468">
        <f ca="1">COUNTIF(INDIRECT("U"&amp;(ROW()+12*(($AN2137-1)*3+$AO2137)-ROW())/12+5):INDIRECT("AF"&amp;(ROW()+12*(($AN2137-1)*3+$AO2137)-ROW())/12+5),AS2137)</f>
        <v>0</v>
      </c>
      <c r="AU2137" s="468">
        <f ca="1">IF(AND(AQ2137+AS2137&gt;0,AR2137+AT2137&gt;0),COUNTIF(AU$6:AU2136,"&gt;0")+1,0)</f>
        <v>0</v>
      </c>
    </row>
    <row r="2138" spans="40:47" x14ac:dyDescent="0.15">
      <c r="AN2138" s="468">
        <v>60</v>
      </c>
      <c r="AO2138" s="468">
        <v>1</v>
      </c>
      <c r="AP2138" s="468">
        <v>9</v>
      </c>
      <c r="AQ2138" s="476">
        <f ca="1">IF($AP2138=1,IF(INDIRECT(ADDRESS(($AN2138-1)*3+$AO2138+5,$AP2138+7))="",0,INDIRECT(ADDRESS(($AN2138-1)*3+$AO2138+5,$AP2138+7))),IF(INDIRECT(ADDRESS(($AN2138-1)*3+$AO2138+5,$AP2138+7))="",0,IF(COUNTIF(INDIRECT(ADDRESS(($AN2138-1)*36+($AO2138-1)*12+6,COLUMN())):INDIRECT(ADDRESS(($AN2138-1)*36+($AO2138-1)*12+$AP2138+4,COLUMN())),INDIRECT(ADDRESS(($AN2138-1)*3+$AO2138+5,$AP2138+7)))&gt;=1,0,INDIRECT(ADDRESS(($AN2138-1)*3+$AO2138+5,$AP2138+7)))))</f>
        <v>0</v>
      </c>
      <c r="AR2138" s="468">
        <f ca="1">COUNTIF(INDIRECT("H"&amp;(ROW()+12*(($AN2138-1)*3+$AO2138)-ROW())/12+5):INDIRECT("S"&amp;(ROW()+12*(($AN2138-1)*3+$AO2138)-ROW())/12+5),AQ2138)</f>
        <v>0</v>
      </c>
      <c r="AS2138" s="476">
        <f ca="1">IF($AP2138=1,IF(INDIRECT(ADDRESS(($AN2138-1)*3+$AO2138+5,$AP2138+20))="",0,INDIRECT(ADDRESS(($AN2138-1)*3+$AO2138+5,$AP2138+20))),IF(INDIRECT(ADDRESS(($AN2138-1)*3+$AO2138+5,$AP2138+20))="",0,IF(COUNTIF(INDIRECT(ADDRESS(($AN2138-1)*36+($AO2138-1)*12+6,COLUMN())):INDIRECT(ADDRESS(($AN2138-1)*36+($AO2138-1)*12+$AP2138+4,COLUMN())),INDIRECT(ADDRESS(($AN2138-1)*3+$AO2138+5,$AP2138+20)))&gt;=1,0,INDIRECT(ADDRESS(($AN2138-1)*3+$AO2138+5,$AP2138+20)))))</f>
        <v>0</v>
      </c>
      <c r="AT2138" s="468">
        <f ca="1">COUNTIF(INDIRECT("U"&amp;(ROW()+12*(($AN2138-1)*3+$AO2138)-ROW())/12+5):INDIRECT("AF"&amp;(ROW()+12*(($AN2138-1)*3+$AO2138)-ROW())/12+5),AS2138)</f>
        <v>0</v>
      </c>
      <c r="AU2138" s="468">
        <f ca="1">IF(AND(AQ2138+AS2138&gt;0,AR2138+AT2138&gt;0),COUNTIF(AU$6:AU2137,"&gt;0")+1,0)</f>
        <v>0</v>
      </c>
    </row>
    <row r="2139" spans="40:47" x14ac:dyDescent="0.15">
      <c r="AN2139" s="468">
        <v>60</v>
      </c>
      <c r="AO2139" s="468">
        <v>1</v>
      </c>
      <c r="AP2139" s="468">
        <v>10</v>
      </c>
      <c r="AQ2139" s="476">
        <f ca="1">IF($AP2139=1,IF(INDIRECT(ADDRESS(($AN2139-1)*3+$AO2139+5,$AP2139+7))="",0,INDIRECT(ADDRESS(($AN2139-1)*3+$AO2139+5,$AP2139+7))),IF(INDIRECT(ADDRESS(($AN2139-1)*3+$AO2139+5,$AP2139+7))="",0,IF(COUNTIF(INDIRECT(ADDRESS(($AN2139-1)*36+($AO2139-1)*12+6,COLUMN())):INDIRECT(ADDRESS(($AN2139-1)*36+($AO2139-1)*12+$AP2139+4,COLUMN())),INDIRECT(ADDRESS(($AN2139-1)*3+$AO2139+5,$AP2139+7)))&gt;=1,0,INDIRECT(ADDRESS(($AN2139-1)*3+$AO2139+5,$AP2139+7)))))</f>
        <v>0</v>
      </c>
      <c r="AR2139" s="468">
        <f ca="1">COUNTIF(INDIRECT("H"&amp;(ROW()+12*(($AN2139-1)*3+$AO2139)-ROW())/12+5):INDIRECT("S"&amp;(ROW()+12*(($AN2139-1)*3+$AO2139)-ROW())/12+5),AQ2139)</f>
        <v>0</v>
      </c>
      <c r="AS2139" s="476">
        <f ca="1">IF($AP2139=1,IF(INDIRECT(ADDRESS(($AN2139-1)*3+$AO2139+5,$AP2139+20))="",0,INDIRECT(ADDRESS(($AN2139-1)*3+$AO2139+5,$AP2139+20))),IF(INDIRECT(ADDRESS(($AN2139-1)*3+$AO2139+5,$AP2139+20))="",0,IF(COUNTIF(INDIRECT(ADDRESS(($AN2139-1)*36+($AO2139-1)*12+6,COLUMN())):INDIRECT(ADDRESS(($AN2139-1)*36+($AO2139-1)*12+$AP2139+4,COLUMN())),INDIRECT(ADDRESS(($AN2139-1)*3+$AO2139+5,$AP2139+20)))&gt;=1,0,INDIRECT(ADDRESS(($AN2139-1)*3+$AO2139+5,$AP2139+20)))))</f>
        <v>0</v>
      </c>
      <c r="AT2139" s="468">
        <f ca="1">COUNTIF(INDIRECT("U"&amp;(ROW()+12*(($AN2139-1)*3+$AO2139)-ROW())/12+5):INDIRECT("AF"&amp;(ROW()+12*(($AN2139-1)*3+$AO2139)-ROW())/12+5),AS2139)</f>
        <v>0</v>
      </c>
      <c r="AU2139" s="468">
        <f ca="1">IF(AND(AQ2139+AS2139&gt;0,AR2139+AT2139&gt;0),COUNTIF(AU$6:AU2138,"&gt;0")+1,0)</f>
        <v>0</v>
      </c>
    </row>
    <row r="2140" spans="40:47" x14ac:dyDescent="0.15">
      <c r="AN2140" s="468">
        <v>60</v>
      </c>
      <c r="AO2140" s="468">
        <v>1</v>
      </c>
      <c r="AP2140" s="468">
        <v>11</v>
      </c>
      <c r="AQ2140" s="476">
        <f ca="1">IF($AP2140=1,IF(INDIRECT(ADDRESS(($AN2140-1)*3+$AO2140+5,$AP2140+7))="",0,INDIRECT(ADDRESS(($AN2140-1)*3+$AO2140+5,$AP2140+7))),IF(INDIRECT(ADDRESS(($AN2140-1)*3+$AO2140+5,$AP2140+7))="",0,IF(COUNTIF(INDIRECT(ADDRESS(($AN2140-1)*36+($AO2140-1)*12+6,COLUMN())):INDIRECT(ADDRESS(($AN2140-1)*36+($AO2140-1)*12+$AP2140+4,COLUMN())),INDIRECT(ADDRESS(($AN2140-1)*3+$AO2140+5,$AP2140+7)))&gt;=1,0,INDIRECT(ADDRESS(($AN2140-1)*3+$AO2140+5,$AP2140+7)))))</f>
        <v>0</v>
      </c>
      <c r="AR2140" s="468">
        <f ca="1">COUNTIF(INDIRECT("H"&amp;(ROW()+12*(($AN2140-1)*3+$AO2140)-ROW())/12+5):INDIRECT("S"&amp;(ROW()+12*(($AN2140-1)*3+$AO2140)-ROW())/12+5),AQ2140)</f>
        <v>0</v>
      </c>
      <c r="AS2140" s="476">
        <f ca="1">IF($AP2140=1,IF(INDIRECT(ADDRESS(($AN2140-1)*3+$AO2140+5,$AP2140+20))="",0,INDIRECT(ADDRESS(($AN2140-1)*3+$AO2140+5,$AP2140+20))),IF(INDIRECT(ADDRESS(($AN2140-1)*3+$AO2140+5,$AP2140+20))="",0,IF(COUNTIF(INDIRECT(ADDRESS(($AN2140-1)*36+($AO2140-1)*12+6,COLUMN())):INDIRECT(ADDRESS(($AN2140-1)*36+($AO2140-1)*12+$AP2140+4,COLUMN())),INDIRECT(ADDRESS(($AN2140-1)*3+$AO2140+5,$AP2140+20)))&gt;=1,0,INDIRECT(ADDRESS(($AN2140-1)*3+$AO2140+5,$AP2140+20)))))</f>
        <v>0</v>
      </c>
      <c r="AT2140" s="468">
        <f ca="1">COUNTIF(INDIRECT("U"&amp;(ROW()+12*(($AN2140-1)*3+$AO2140)-ROW())/12+5):INDIRECT("AF"&amp;(ROW()+12*(($AN2140-1)*3+$AO2140)-ROW())/12+5),AS2140)</f>
        <v>0</v>
      </c>
      <c r="AU2140" s="468">
        <f ca="1">IF(AND(AQ2140+AS2140&gt;0,AR2140+AT2140&gt;0),COUNTIF(AU$6:AU2139,"&gt;0")+1,0)</f>
        <v>0</v>
      </c>
    </row>
    <row r="2141" spans="40:47" x14ac:dyDescent="0.15">
      <c r="AN2141" s="468">
        <v>60</v>
      </c>
      <c r="AO2141" s="468">
        <v>1</v>
      </c>
      <c r="AP2141" s="468">
        <v>12</v>
      </c>
      <c r="AQ2141" s="476">
        <f ca="1">IF($AP2141=1,IF(INDIRECT(ADDRESS(($AN2141-1)*3+$AO2141+5,$AP2141+7))="",0,INDIRECT(ADDRESS(($AN2141-1)*3+$AO2141+5,$AP2141+7))),IF(INDIRECT(ADDRESS(($AN2141-1)*3+$AO2141+5,$AP2141+7))="",0,IF(COUNTIF(INDIRECT(ADDRESS(($AN2141-1)*36+($AO2141-1)*12+6,COLUMN())):INDIRECT(ADDRESS(($AN2141-1)*36+($AO2141-1)*12+$AP2141+4,COLUMN())),INDIRECT(ADDRESS(($AN2141-1)*3+$AO2141+5,$AP2141+7)))&gt;=1,0,INDIRECT(ADDRESS(($AN2141-1)*3+$AO2141+5,$AP2141+7)))))</f>
        <v>0</v>
      </c>
      <c r="AR2141" s="468">
        <f ca="1">COUNTIF(INDIRECT("H"&amp;(ROW()+12*(($AN2141-1)*3+$AO2141)-ROW())/12+5):INDIRECT("S"&amp;(ROW()+12*(($AN2141-1)*3+$AO2141)-ROW())/12+5),AQ2141)</f>
        <v>0</v>
      </c>
      <c r="AS2141" s="476">
        <f ca="1">IF($AP2141=1,IF(INDIRECT(ADDRESS(($AN2141-1)*3+$AO2141+5,$AP2141+20))="",0,INDIRECT(ADDRESS(($AN2141-1)*3+$AO2141+5,$AP2141+20))),IF(INDIRECT(ADDRESS(($AN2141-1)*3+$AO2141+5,$AP2141+20))="",0,IF(COUNTIF(INDIRECT(ADDRESS(($AN2141-1)*36+($AO2141-1)*12+6,COLUMN())):INDIRECT(ADDRESS(($AN2141-1)*36+($AO2141-1)*12+$AP2141+4,COLUMN())),INDIRECT(ADDRESS(($AN2141-1)*3+$AO2141+5,$AP2141+20)))&gt;=1,0,INDIRECT(ADDRESS(($AN2141-1)*3+$AO2141+5,$AP2141+20)))))</f>
        <v>0</v>
      </c>
      <c r="AT2141" s="468">
        <f ca="1">COUNTIF(INDIRECT("U"&amp;(ROW()+12*(($AN2141-1)*3+$AO2141)-ROW())/12+5):INDIRECT("AF"&amp;(ROW()+12*(($AN2141-1)*3+$AO2141)-ROW())/12+5),AS2141)</f>
        <v>0</v>
      </c>
      <c r="AU2141" s="468">
        <f ca="1">IF(AND(AQ2141+AS2141&gt;0,AR2141+AT2141&gt;0),COUNTIF(AU$6:AU2140,"&gt;0")+1,0)</f>
        <v>0</v>
      </c>
    </row>
    <row r="2142" spans="40:47" x14ac:dyDescent="0.15">
      <c r="AN2142" s="468">
        <v>60</v>
      </c>
      <c r="AO2142" s="468">
        <v>2</v>
      </c>
      <c r="AP2142" s="468">
        <v>1</v>
      </c>
      <c r="AQ2142" s="476">
        <f ca="1">IF($AP2142=1,IF(INDIRECT(ADDRESS(($AN2142-1)*3+$AO2142+5,$AP2142+7))="",0,INDIRECT(ADDRESS(($AN2142-1)*3+$AO2142+5,$AP2142+7))),IF(INDIRECT(ADDRESS(($AN2142-1)*3+$AO2142+5,$AP2142+7))="",0,IF(COUNTIF(INDIRECT(ADDRESS(($AN2142-1)*36+($AO2142-1)*12+6,COLUMN())):INDIRECT(ADDRESS(($AN2142-1)*36+($AO2142-1)*12+$AP2142+4,COLUMN())),INDIRECT(ADDRESS(($AN2142-1)*3+$AO2142+5,$AP2142+7)))&gt;=1,0,INDIRECT(ADDRESS(($AN2142-1)*3+$AO2142+5,$AP2142+7)))))</f>
        <v>0</v>
      </c>
      <c r="AR2142" s="468">
        <f ca="1">COUNTIF(INDIRECT("H"&amp;(ROW()+12*(($AN2142-1)*3+$AO2142)-ROW())/12+5):INDIRECT("S"&amp;(ROW()+12*(($AN2142-1)*3+$AO2142)-ROW())/12+5),AQ2142)</f>
        <v>0</v>
      </c>
      <c r="AS2142" s="476">
        <f ca="1">IF($AP2142=1,IF(INDIRECT(ADDRESS(($AN2142-1)*3+$AO2142+5,$AP2142+20))="",0,INDIRECT(ADDRESS(($AN2142-1)*3+$AO2142+5,$AP2142+20))),IF(INDIRECT(ADDRESS(($AN2142-1)*3+$AO2142+5,$AP2142+20))="",0,IF(COUNTIF(INDIRECT(ADDRESS(($AN2142-1)*36+($AO2142-1)*12+6,COLUMN())):INDIRECT(ADDRESS(($AN2142-1)*36+($AO2142-1)*12+$AP2142+4,COLUMN())),INDIRECT(ADDRESS(($AN2142-1)*3+$AO2142+5,$AP2142+20)))&gt;=1,0,INDIRECT(ADDRESS(($AN2142-1)*3+$AO2142+5,$AP2142+20)))))</f>
        <v>0</v>
      </c>
      <c r="AT2142" s="468">
        <f ca="1">COUNTIF(INDIRECT("U"&amp;(ROW()+12*(($AN2142-1)*3+$AO2142)-ROW())/12+5):INDIRECT("AF"&amp;(ROW()+12*(($AN2142-1)*3+$AO2142)-ROW())/12+5),AS2142)</f>
        <v>0</v>
      </c>
      <c r="AU2142" s="468">
        <f ca="1">IF(AND(AQ2142+AS2142&gt;0,AR2142+AT2142&gt;0),COUNTIF(AU$6:AU2141,"&gt;0")+1,0)</f>
        <v>0</v>
      </c>
    </row>
    <row r="2143" spans="40:47" x14ac:dyDescent="0.15">
      <c r="AN2143" s="468">
        <v>60</v>
      </c>
      <c r="AO2143" s="468">
        <v>2</v>
      </c>
      <c r="AP2143" s="468">
        <v>2</v>
      </c>
      <c r="AQ2143" s="476">
        <f ca="1">IF($AP2143=1,IF(INDIRECT(ADDRESS(($AN2143-1)*3+$AO2143+5,$AP2143+7))="",0,INDIRECT(ADDRESS(($AN2143-1)*3+$AO2143+5,$AP2143+7))),IF(INDIRECT(ADDRESS(($AN2143-1)*3+$AO2143+5,$AP2143+7))="",0,IF(COUNTIF(INDIRECT(ADDRESS(($AN2143-1)*36+($AO2143-1)*12+6,COLUMN())):INDIRECT(ADDRESS(($AN2143-1)*36+($AO2143-1)*12+$AP2143+4,COLUMN())),INDIRECT(ADDRESS(($AN2143-1)*3+$AO2143+5,$AP2143+7)))&gt;=1,0,INDIRECT(ADDRESS(($AN2143-1)*3+$AO2143+5,$AP2143+7)))))</f>
        <v>0</v>
      </c>
      <c r="AR2143" s="468">
        <f ca="1">COUNTIF(INDIRECT("H"&amp;(ROW()+12*(($AN2143-1)*3+$AO2143)-ROW())/12+5):INDIRECT("S"&amp;(ROW()+12*(($AN2143-1)*3+$AO2143)-ROW())/12+5),AQ2143)</f>
        <v>0</v>
      </c>
      <c r="AS2143" s="476">
        <f ca="1">IF($AP2143=1,IF(INDIRECT(ADDRESS(($AN2143-1)*3+$AO2143+5,$AP2143+20))="",0,INDIRECT(ADDRESS(($AN2143-1)*3+$AO2143+5,$AP2143+20))),IF(INDIRECT(ADDRESS(($AN2143-1)*3+$AO2143+5,$AP2143+20))="",0,IF(COUNTIF(INDIRECT(ADDRESS(($AN2143-1)*36+($AO2143-1)*12+6,COLUMN())):INDIRECT(ADDRESS(($AN2143-1)*36+($AO2143-1)*12+$AP2143+4,COLUMN())),INDIRECT(ADDRESS(($AN2143-1)*3+$AO2143+5,$AP2143+20)))&gt;=1,0,INDIRECT(ADDRESS(($AN2143-1)*3+$AO2143+5,$AP2143+20)))))</f>
        <v>0</v>
      </c>
      <c r="AT2143" s="468">
        <f ca="1">COUNTIF(INDIRECT("U"&amp;(ROW()+12*(($AN2143-1)*3+$AO2143)-ROW())/12+5):INDIRECT("AF"&amp;(ROW()+12*(($AN2143-1)*3+$AO2143)-ROW())/12+5),AS2143)</f>
        <v>0</v>
      </c>
      <c r="AU2143" s="468">
        <f ca="1">IF(AND(AQ2143+AS2143&gt;0,AR2143+AT2143&gt;0),COUNTIF(AU$6:AU2142,"&gt;0")+1,0)</f>
        <v>0</v>
      </c>
    </row>
    <row r="2144" spans="40:47" x14ac:dyDescent="0.15">
      <c r="AN2144" s="468">
        <v>60</v>
      </c>
      <c r="AO2144" s="468">
        <v>2</v>
      </c>
      <c r="AP2144" s="468">
        <v>3</v>
      </c>
      <c r="AQ2144" s="476">
        <f ca="1">IF($AP2144=1,IF(INDIRECT(ADDRESS(($AN2144-1)*3+$AO2144+5,$AP2144+7))="",0,INDIRECT(ADDRESS(($AN2144-1)*3+$AO2144+5,$AP2144+7))),IF(INDIRECT(ADDRESS(($AN2144-1)*3+$AO2144+5,$AP2144+7))="",0,IF(COUNTIF(INDIRECT(ADDRESS(($AN2144-1)*36+($AO2144-1)*12+6,COLUMN())):INDIRECT(ADDRESS(($AN2144-1)*36+($AO2144-1)*12+$AP2144+4,COLUMN())),INDIRECT(ADDRESS(($AN2144-1)*3+$AO2144+5,$AP2144+7)))&gt;=1,0,INDIRECT(ADDRESS(($AN2144-1)*3+$AO2144+5,$AP2144+7)))))</f>
        <v>0</v>
      </c>
      <c r="AR2144" s="468">
        <f ca="1">COUNTIF(INDIRECT("H"&amp;(ROW()+12*(($AN2144-1)*3+$AO2144)-ROW())/12+5):INDIRECT("S"&amp;(ROW()+12*(($AN2144-1)*3+$AO2144)-ROW())/12+5),AQ2144)</f>
        <v>0</v>
      </c>
      <c r="AS2144" s="476">
        <f ca="1">IF($AP2144=1,IF(INDIRECT(ADDRESS(($AN2144-1)*3+$AO2144+5,$AP2144+20))="",0,INDIRECT(ADDRESS(($AN2144-1)*3+$AO2144+5,$AP2144+20))),IF(INDIRECT(ADDRESS(($AN2144-1)*3+$AO2144+5,$AP2144+20))="",0,IF(COUNTIF(INDIRECT(ADDRESS(($AN2144-1)*36+($AO2144-1)*12+6,COLUMN())):INDIRECT(ADDRESS(($AN2144-1)*36+($AO2144-1)*12+$AP2144+4,COLUMN())),INDIRECT(ADDRESS(($AN2144-1)*3+$AO2144+5,$AP2144+20)))&gt;=1,0,INDIRECT(ADDRESS(($AN2144-1)*3+$AO2144+5,$AP2144+20)))))</f>
        <v>0</v>
      </c>
      <c r="AT2144" s="468">
        <f ca="1">COUNTIF(INDIRECT("U"&amp;(ROW()+12*(($AN2144-1)*3+$AO2144)-ROW())/12+5):INDIRECT("AF"&amp;(ROW()+12*(($AN2144-1)*3+$AO2144)-ROW())/12+5),AS2144)</f>
        <v>0</v>
      </c>
      <c r="AU2144" s="468">
        <f ca="1">IF(AND(AQ2144+AS2144&gt;0,AR2144+AT2144&gt;0),COUNTIF(AU$6:AU2143,"&gt;0")+1,0)</f>
        <v>0</v>
      </c>
    </row>
    <row r="2145" spans="40:47" x14ac:dyDescent="0.15">
      <c r="AN2145" s="468">
        <v>60</v>
      </c>
      <c r="AO2145" s="468">
        <v>2</v>
      </c>
      <c r="AP2145" s="468">
        <v>4</v>
      </c>
      <c r="AQ2145" s="476">
        <f ca="1">IF($AP2145=1,IF(INDIRECT(ADDRESS(($AN2145-1)*3+$AO2145+5,$AP2145+7))="",0,INDIRECT(ADDRESS(($AN2145-1)*3+$AO2145+5,$AP2145+7))),IF(INDIRECT(ADDRESS(($AN2145-1)*3+$AO2145+5,$AP2145+7))="",0,IF(COUNTIF(INDIRECT(ADDRESS(($AN2145-1)*36+($AO2145-1)*12+6,COLUMN())):INDIRECT(ADDRESS(($AN2145-1)*36+($AO2145-1)*12+$AP2145+4,COLUMN())),INDIRECT(ADDRESS(($AN2145-1)*3+$AO2145+5,$AP2145+7)))&gt;=1,0,INDIRECT(ADDRESS(($AN2145-1)*3+$AO2145+5,$AP2145+7)))))</f>
        <v>0</v>
      </c>
      <c r="AR2145" s="468">
        <f ca="1">COUNTIF(INDIRECT("H"&amp;(ROW()+12*(($AN2145-1)*3+$AO2145)-ROW())/12+5):INDIRECT("S"&amp;(ROW()+12*(($AN2145-1)*3+$AO2145)-ROW())/12+5),AQ2145)</f>
        <v>0</v>
      </c>
      <c r="AS2145" s="476">
        <f ca="1">IF($AP2145=1,IF(INDIRECT(ADDRESS(($AN2145-1)*3+$AO2145+5,$AP2145+20))="",0,INDIRECT(ADDRESS(($AN2145-1)*3+$AO2145+5,$AP2145+20))),IF(INDIRECT(ADDRESS(($AN2145-1)*3+$AO2145+5,$AP2145+20))="",0,IF(COUNTIF(INDIRECT(ADDRESS(($AN2145-1)*36+($AO2145-1)*12+6,COLUMN())):INDIRECT(ADDRESS(($AN2145-1)*36+($AO2145-1)*12+$AP2145+4,COLUMN())),INDIRECT(ADDRESS(($AN2145-1)*3+$AO2145+5,$AP2145+20)))&gt;=1,0,INDIRECT(ADDRESS(($AN2145-1)*3+$AO2145+5,$AP2145+20)))))</f>
        <v>0</v>
      </c>
      <c r="AT2145" s="468">
        <f ca="1">COUNTIF(INDIRECT("U"&amp;(ROW()+12*(($AN2145-1)*3+$AO2145)-ROW())/12+5):INDIRECT("AF"&amp;(ROW()+12*(($AN2145-1)*3+$AO2145)-ROW())/12+5),AS2145)</f>
        <v>0</v>
      </c>
      <c r="AU2145" s="468">
        <f ca="1">IF(AND(AQ2145+AS2145&gt;0,AR2145+AT2145&gt;0),COUNTIF(AU$6:AU2144,"&gt;0")+1,0)</f>
        <v>0</v>
      </c>
    </row>
    <row r="2146" spans="40:47" x14ac:dyDescent="0.15">
      <c r="AN2146" s="468">
        <v>60</v>
      </c>
      <c r="AO2146" s="468">
        <v>2</v>
      </c>
      <c r="AP2146" s="468">
        <v>5</v>
      </c>
      <c r="AQ2146" s="476">
        <f ca="1">IF($AP2146=1,IF(INDIRECT(ADDRESS(($AN2146-1)*3+$AO2146+5,$AP2146+7))="",0,INDIRECT(ADDRESS(($AN2146-1)*3+$AO2146+5,$AP2146+7))),IF(INDIRECT(ADDRESS(($AN2146-1)*3+$AO2146+5,$AP2146+7))="",0,IF(COUNTIF(INDIRECT(ADDRESS(($AN2146-1)*36+($AO2146-1)*12+6,COLUMN())):INDIRECT(ADDRESS(($AN2146-1)*36+($AO2146-1)*12+$AP2146+4,COLUMN())),INDIRECT(ADDRESS(($AN2146-1)*3+$AO2146+5,$AP2146+7)))&gt;=1,0,INDIRECT(ADDRESS(($AN2146-1)*3+$AO2146+5,$AP2146+7)))))</f>
        <v>0</v>
      </c>
      <c r="AR2146" s="468">
        <f ca="1">COUNTIF(INDIRECT("H"&amp;(ROW()+12*(($AN2146-1)*3+$AO2146)-ROW())/12+5):INDIRECT("S"&amp;(ROW()+12*(($AN2146-1)*3+$AO2146)-ROW())/12+5),AQ2146)</f>
        <v>0</v>
      </c>
      <c r="AS2146" s="476">
        <f ca="1">IF($AP2146=1,IF(INDIRECT(ADDRESS(($AN2146-1)*3+$AO2146+5,$AP2146+20))="",0,INDIRECT(ADDRESS(($AN2146-1)*3+$AO2146+5,$AP2146+20))),IF(INDIRECT(ADDRESS(($AN2146-1)*3+$AO2146+5,$AP2146+20))="",0,IF(COUNTIF(INDIRECT(ADDRESS(($AN2146-1)*36+($AO2146-1)*12+6,COLUMN())):INDIRECT(ADDRESS(($AN2146-1)*36+($AO2146-1)*12+$AP2146+4,COLUMN())),INDIRECT(ADDRESS(($AN2146-1)*3+$AO2146+5,$AP2146+20)))&gt;=1,0,INDIRECT(ADDRESS(($AN2146-1)*3+$AO2146+5,$AP2146+20)))))</f>
        <v>0</v>
      </c>
      <c r="AT2146" s="468">
        <f ca="1">COUNTIF(INDIRECT("U"&amp;(ROW()+12*(($AN2146-1)*3+$AO2146)-ROW())/12+5):INDIRECT("AF"&amp;(ROW()+12*(($AN2146-1)*3+$AO2146)-ROW())/12+5),AS2146)</f>
        <v>0</v>
      </c>
      <c r="AU2146" s="468">
        <f ca="1">IF(AND(AQ2146+AS2146&gt;0,AR2146+AT2146&gt;0),COUNTIF(AU$6:AU2145,"&gt;0")+1,0)</f>
        <v>0</v>
      </c>
    </row>
    <row r="2147" spans="40:47" x14ac:dyDescent="0.15">
      <c r="AN2147" s="468">
        <v>60</v>
      </c>
      <c r="AO2147" s="468">
        <v>2</v>
      </c>
      <c r="AP2147" s="468">
        <v>6</v>
      </c>
      <c r="AQ2147" s="476">
        <f ca="1">IF($AP2147=1,IF(INDIRECT(ADDRESS(($AN2147-1)*3+$AO2147+5,$AP2147+7))="",0,INDIRECT(ADDRESS(($AN2147-1)*3+$AO2147+5,$AP2147+7))),IF(INDIRECT(ADDRESS(($AN2147-1)*3+$AO2147+5,$AP2147+7))="",0,IF(COUNTIF(INDIRECT(ADDRESS(($AN2147-1)*36+($AO2147-1)*12+6,COLUMN())):INDIRECT(ADDRESS(($AN2147-1)*36+($AO2147-1)*12+$AP2147+4,COLUMN())),INDIRECT(ADDRESS(($AN2147-1)*3+$AO2147+5,$AP2147+7)))&gt;=1,0,INDIRECT(ADDRESS(($AN2147-1)*3+$AO2147+5,$AP2147+7)))))</f>
        <v>0</v>
      </c>
      <c r="AR2147" s="468">
        <f ca="1">COUNTIF(INDIRECT("H"&amp;(ROW()+12*(($AN2147-1)*3+$AO2147)-ROW())/12+5):INDIRECT("S"&amp;(ROW()+12*(($AN2147-1)*3+$AO2147)-ROW())/12+5),AQ2147)</f>
        <v>0</v>
      </c>
      <c r="AS2147" s="476">
        <f ca="1">IF($AP2147=1,IF(INDIRECT(ADDRESS(($AN2147-1)*3+$AO2147+5,$AP2147+20))="",0,INDIRECT(ADDRESS(($AN2147-1)*3+$AO2147+5,$AP2147+20))),IF(INDIRECT(ADDRESS(($AN2147-1)*3+$AO2147+5,$AP2147+20))="",0,IF(COUNTIF(INDIRECT(ADDRESS(($AN2147-1)*36+($AO2147-1)*12+6,COLUMN())):INDIRECT(ADDRESS(($AN2147-1)*36+($AO2147-1)*12+$AP2147+4,COLUMN())),INDIRECT(ADDRESS(($AN2147-1)*3+$AO2147+5,$AP2147+20)))&gt;=1,0,INDIRECT(ADDRESS(($AN2147-1)*3+$AO2147+5,$AP2147+20)))))</f>
        <v>0</v>
      </c>
      <c r="AT2147" s="468">
        <f ca="1">COUNTIF(INDIRECT("U"&amp;(ROW()+12*(($AN2147-1)*3+$AO2147)-ROW())/12+5):INDIRECT("AF"&amp;(ROW()+12*(($AN2147-1)*3+$AO2147)-ROW())/12+5),AS2147)</f>
        <v>0</v>
      </c>
      <c r="AU2147" s="468">
        <f ca="1">IF(AND(AQ2147+AS2147&gt;0,AR2147+AT2147&gt;0),COUNTIF(AU$6:AU2146,"&gt;0")+1,0)</f>
        <v>0</v>
      </c>
    </row>
    <row r="2148" spans="40:47" x14ac:dyDescent="0.15">
      <c r="AN2148" s="468">
        <v>60</v>
      </c>
      <c r="AO2148" s="468">
        <v>2</v>
      </c>
      <c r="AP2148" s="468">
        <v>7</v>
      </c>
      <c r="AQ2148" s="476">
        <f ca="1">IF($AP2148=1,IF(INDIRECT(ADDRESS(($AN2148-1)*3+$AO2148+5,$AP2148+7))="",0,INDIRECT(ADDRESS(($AN2148-1)*3+$AO2148+5,$AP2148+7))),IF(INDIRECT(ADDRESS(($AN2148-1)*3+$AO2148+5,$AP2148+7))="",0,IF(COUNTIF(INDIRECT(ADDRESS(($AN2148-1)*36+($AO2148-1)*12+6,COLUMN())):INDIRECT(ADDRESS(($AN2148-1)*36+($AO2148-1)*12+$AP2148+4,COLUMN())),INDIRECT(ADDRESS(($AN2148-1)*3+$AO2148+5,$AP2148+7)))&gt;=1,0,INDIRECT(ADDRESS(($AN2148-1)*3+$AO2148+5,$AP2148+7)))))</f>
        <v>0</v>
      </c>
      <c r="AR2148" s="468">
        <f ca="1">COUNTIF(INDIRECT("H"&amp;(ROW()+12*(($AN2148-1)*3+$AO2148)-ROW())/12+5):INDIRECT("S"&amp;(ROW()+12*(($AN2148-1)*3+$AO2148)-ROW())/12+5),AQ2148)</f>
        <v>0</v>
      </c>
      <c r="AS2148" s="476">
        <f ca="1">IF($AP2148=1,IF(INDIRECT(ADDRESS(($AN2148-1)*3+$AO2148+5,$AP2148+20))="",0,INDIRECT(ADDRESS(($AN2148-1)*3+$AO2148+5,$AP2148+20))),IF(INDIRECT(ADDRESS(($AN2148-1)*3+$AO2148+5,$AP2148+20))="",0,IF(COUNTIF(INDIRECT(ADDRESS(($AN2148-1)*36+($AO2148-1)*12+6,COLUMN())):INDIRECT(ADDRESS(($AN2148-1)*36+($AO2148-1)*12+$AP2148+4,COLUMN())),INDIRECT(ADDRESS(($AN2148-1)*3+$AO2148+5,$AP2148+20)))&gt;=1,0,INDIRECT(ADDRESS(($AN2148-1)*3+$AO2148+5,$AP2148+20)))))</f>
        <v>0</v>
      </c>
      <c r="AT2148" s="468">
        <f ca="1">COUNTIF(INDIRECT("U"&amp;(ROW()+12*(($AN2148-1)*3+$AO2148)-ROW())/12+5):INDIRECT("AF"&amp;(ROW()+12*(($AN2148-1)*3+$AO2148)-ROW())/12+5),AS2148)</f>
        <v>0</v>
      </c>
      <c r="AU2148" s="468">
        <f ca="1">IF(AND(AQ2148+AS2148&gt;0,AR2148+AT2148&gt;0),COUNTIF(AU$6:AU2147,"&gt;0")+1,0)</f>
        <v>0</v>
      </c>
    </row>
    <row r="2149" spans="40:47" x14ac:dyDescent="0.15">
      <c r="AN2149" s="468">
        <v>60</v>
      </c>
      <c r="AO2149" s="468">
        <v>2</v>
      </c>
      <c r="AP2149" s="468">
        <v>8</v>
      </c>
      <c r="AQ2149" s="476">
        <f ca="1">IF($AP2149=1,IF(INDIRECT(ADDRESS(($AN2149-1)*3+$AO2149+5,$AP2149+7))="",0,INDIRECT(ADDRESS(($AN2149-1)*3+$AO2149+5,$AP2149+7))),IF(INDIRECT(ADDRESS(($AN2149-1)*3+$AO2149+5,$AP2149+7))="",0,IF(COUNTIF(INDIRECT(ADDRESS(($AN2149-1)*36+($AO2149-1)*12+6,COLUMN())):INDIRECT(ADDRESS(($AN2149-1)*36+($AO2149-1)*12+$AP2149+4,COLUMN())),INDIRECT(ADDRESS(($AN2149-1)*3+$AO2149+5,$AP2149+7)))&gt;=1,0,INDIRECT(ADDRESS(($AN2149-1)*3+$AO2149+5,$AP2149+7)))))</f>
        <v>0</v>
      </c>
      <c r="AR2149" s="468">
        <f ca="1">COUNTIF(INDIRECT("H"&amp;(ROW()+12*(($AN2149-1)*3+$AO2149)-ROW())/12+5):INDIRECT("S"&amp;(ROW()+12*(($AN2149-1)*3+$AO2149)-ROW())/12+5),AQ2149)</f>
        <v>0</v>
      </c>
      <c r="AS2149" s="476">
        <f ca="1">IF($AP2149=1,IF(INDIRECT(ADDRESS(($AN2149-1)*3+$AO2149+5,$AP2149+20))="",0,INDIRECT(ADDRESS(($AN2149-1)*3+$AO2149+5,$AP2149+20))),IF(INDIRECT(ADDRESS(($AN2149-1)*3+$AO2149+5,$AP2149+20))="",0,IF(COUNTIF(INDIRECT(ADDRESS(($AN2149-1)*36+($AO2149-1)*12+6,COLUMN())):INDIRECT(ADDRESS(($AN2149-1)*36+($AO2149-1)*12+$AP2149+4,COLUMN())),INDIRECT(ADDRESS(($AN2149-1)*3+$AO2149+5,$AP2149+20)))&gt;=1,0,INDIRECT(ADDRESS(($AN2149-1)*3+$AO2149+5,$AP2149+20)))))</f>
        <v>0</v>
      </c>
      <c r="AT2149" s="468">
        <f ca="1">COUNTIF(INDIRECT("U"&amp;(ROW()+12*(($AN2149-1)*3+$AO2149)-ROW())/12+5):INDIRECT("AF"&amp;(ROW()+12*(($AN2149-1)*3+$AO2149)-ROW())/12+5),AS2149)</f>
        <v>0</v>
      </c>
      <c r="AU2149" s="468">
        <f ca="1">IF(AND(AQ2149+AS2149&gt;0,AR2149+AT2149&gt;0),COUNTIF(AU$6:AU2148,"&gt;0")+1,0)</f>
        <v>0</v>
      </c>
    </row>
    <row r="2150" spans="40:47" x14ac:dyDescent="0.15">
      <c r="AN2150" s="468">
        <v>60</v>
      </c>
      <c r="AO2150" s="468">
        <v>2</v>
      </c>
      <c r="AP2150" s="468">
        <v>9</v>
      </c>
      <c r="AQ2150" s="476">
        <f ca="1">IF($AP2150=1,IF(INDIRECT(ADDRESS(($AN2150-1)*3+$AO2150+5,$AP2150+7))="",0,INDIRECT(ADDRESS(($AN2150-1)*3+$AO2150+5,$AP2150+7))),IF(INDIRECT(ADDRESS(($AN2150-1)*3+$AO2150+5,$AP2150+7))="",0,IF(COUNTIF(INDIRECT(ADDRESS(($AN2150-1)*36+($AO2150-1)*12+6,COLUMN())):INDIRECT(ADDRESS(($AN2150-1)*36+($AO2150-1)*12+$AP2150+4,COLUMN())),INDIRECT(ADDRESS(($AN2150-1)*3+$AO2150+5,$AP2150+7)))&gt;=1,0,INDIRECT(ADDRESS(($AN2150-1)*3+$AO2150+5,$AP2150+7)))))</f>
        <v>0</v>
      </c>
      <c r="AR2150" s="468">
        <f ca="1">COUNTIF(INDIRECT("H"&amp;(ROW()+12*(($AN2150-1)*3+$AO2150)-ROW())/12+5):INDIRECT("S"&amp;(ROW()+12*(($AN2150-1)*3+$AO2150)-ROW())/12+5),AQ2150)</f>
        <v>0</v>
      </c>
      <c r="AS2150" s="476">
        <f ca="1">IF($AP2150=1,IF(INDIRECT(ADDRESS(($AN2150-1)*3+$AO2150+5,$AP2150+20))="",0,INDIRECT(ADDRESS(($AN2150-1)*3+$AO2150+5,$AP2150+20))),IF(INDIRECT(ADDRESS(($AN2150-1)*3+$AO2150+5,$AP2150+20))="",0,IF(COUNTIF(INDIRECT(ADDRESS(($AN2150-1)*36+($AO2150-1)*12+6,COLUMN())):INDIRECT(ADDRESS(($AN2150-1)*36+($AO2150-1)*12+$AP2150+4,COLUMN())),INDIRECT(ADDRESS(($AN2150-1)*3+$AO2150+5,$AP2150+20)))&gt;=1,0,INDIRECT(ADDRESS(($AN2150-1)*3+$AO2150+5,$AP2150+20)))))</f>
        <v>0</v>
      </c>
      <c r="AT2150" s="468">
        <f ca="1">COUNTIF(INDIRECT("U"&amp;(ROW()+12*(($AN2150-1)*3+$AO2150)-ROW())/12+5):INDIRECT("AF"&amp;(ROW()+12*(($AN2150-1)*3+$AO2150)-ROW())/12+5),AS2150)</f>
        <v>0</v>
      </c>
      <c r="AU2150" s="468">
        <f ca="1">IF(AND(AQ2150+AS2150&gt;0,AR2150+AT2150&gt;0),COUNTIF(AU$6:AU2149,"&gt;0")+1,0)</f>
        <v>0</v>
      </c>
    </row>
    <row r="2151" spans="40:47" x14ac:dyDescent="0.15">
      <c r="AN2151" s="468">
        <v>60</v>
      </c>
      <c r="AO2151" s="468">
        <v>2</v>
      </c>
      <c r="AP2151" s="468">
        <v>10</v>
      </c>
      <c r="AQ2151" s="476">
        <f ca="1">IF($AP2151=1,IF(INDIRECT(ADDRESS(($AN2151-1)*3+$AO2151+5,$AP2151+7))="",0,INDIRECT(ADDRESS(($AN2151-1)*3+$AO2151+5,$AP2151+7))),IF(INDIRECT(ADDRESS(($AN2151-1)*3+$AO2151+5,$AP2151+7))="",0,IF(COUNTIF(INDIRECT(ADDRESS(($AN2151-1)*36+($AO2151-1)*12+6,COLUMN())):INDIRECT(ADDRESS(($AN2151-1)*36+($AO2151-1)*12+$AP2151+4,COLUMN())),INDIRECT(ADDRESS(($AN2151-1)*3+$AO2151+5,$AP2151+7)))&gt;=1,0,INDIRECT(ADDRESS(($AN2151-1)*3+$AO2151+5,$AP2151+7)))))</f>
        <v>0</v>
      </c>
      <c r="AR2151" s="468">
        <f ca="1">COUNTIF(INDIRECT("H"&amp;(ROW()+12*(($AN2151-1)*3+$AO2151)-ROW())/12+5):INDIRECT("S"&amp;(ROW()+12*(($AN2151-1)*3+$AO2151)-ROW())/12+5),AQ2151)</f>
        <v>0</v>
      </c>
      <c r="AS2151" s="476">
        <f ca="1">IF($AP2151=1,IF(INDIRECT(ADDRESS(($AN2151-1)*3+$AO2151+5,$AP2151+20))="",0,INDIRECT(ADDRESS(($AN2151-1)*3+$AO2151+5,$AP2151+20))),IF(INDIRECT(ADDRESS(($AN2151-1)*3+$AO2151+5,$AP2151+20))="",0,IF(COUNTIF(INDIRECT(ADDRESS(($AN2151-1)*36+($AO2151-1)*12+6,COLUMN())):INDIRECT(ADDRESS(($AN2151-1)*36+($AO2151-1)*12+$AP2151+4,COLUMN())),INDIRECT(ADDRESS(($AN2151-1)*3+$AO2151+5,$AP2151+20)))&gt;=1,0,INDIRECT(ADDRESS(($AN2151-1)*3+$AO2151+5,$AP2151+20)))))</f>
        <v>0</v>
      </c>
      <c r="AT2151" s="468">
        <f ca="1">COUNTIF(INDIRECT("U"&amp;(ROW()+12*(($AN2151-1)*3+$AO2151)-ROW())/12+5):INDIRECT("AF"&amp;(ROW()+12*(($AN2151-1)*3+$AO2151)-ROW())/12+5),AS2151)</f>
        <v>0</v>
      </c>
      <c r="AU2151" s="468">
        <f ca="1">IF(AND(AQ2151+AS2151&gt;0,AR2151+AT2151&gt;0),COUNTIF(AU$6:AU2150,"&gt;0")+1,0)</f>
        <v>0</v>
      </c>
    </row>
    <row r="2152" spans="40:47" x14ac:dyDescent="0.15">
      <c r="AN2152" s="468">
        <v>60</v>
      </c>
      <c r="AO2152" s="468">
        <v>2</v>
      </c>
      <c r="AP2152" s="468">
        <v>11</v>
      </c>
      <c r="AQ2152" s="476">
        <f ca="1">IF($AP2152=1,IF(INDIRECT(ADDRESS(($AN2152-1)*3+$AO2152+5,$AP2152+7))="",0,INDIRECT(ADDRESS(($AN2152-1)*3+$AO2152+5,$AP2152+7))),IF(INDIRECT(ADDRESS(($AN2152-1)*3+$AO2152+5,$AP2152+7))="",0,IF(COUNTIF(INDIRECT(ADDRESS(($AN2152-1)*36+($AO2152-1)*12+6,COLUMN())):INDIRECT(ADDRESS(($AN2152-1)*36+($AO2152-1)*12+$AP2152+4,COLUMN())),INDIRECT(ADDRESS(($AN2152-1)*3+$AO2152+5,$AP2152+7)))&gt;=1,0,INDIRECT(ADDRESS(($AN2152-1)*3+$AO2152+5,$AP2152+7)))))</f>
        <v>0</v>
      </c>
      <c r="AR2152" s="468">
        <f ca="1">COUNTIF(INDIRECT("H"&amp;(ROW()+12*(($AN2152-1)*3+$AO2152)-ROW())/12+5):INDIRECT("S"&amp;(ROW()+12*(($AN2152-1)*3+$AO2152)-ROW())/12+5),AQ2152)</f>
        <v>0</v>
      </c>
      <c r="AS2152" s="476">
        <f ca="1">IF($AP2152=1,IF(INDIRECT(ADDRESS(($AN2152-1)*3+$AO2152+5,$AP2152+20))="",0,INDIRECT(ADDRESS(($AN2152-1)*3+$AO2152+5,$AP2152+20))),IF(INDIRECT(ADDRESS(($AN2152-1)*3+$AO2152+5,$AP2152+20))="",0,IF(COUNTIF(INDIRECT(ADDRESS(($AN2152-1)*36+($AO2152-1)*12+6,COLUMN())):INDIRECT(ADDRESS(($AN2152-1)*36+($AO2152-1)*12+$AP2152+4,COLUMN())),INDIRECT(ADDRESS(($AN2152-1)*3+$AO2152+5,$AP2152+20)))&gt;=1,0,INDIRECT(ADDRESS(($AN2152-1)*3+$AO2152+5,$AP2152+20)))))</f>
        <v>0</v>
      </c>
      <c r="AT2152" s="468">
        <f ca="1">COUNTIF(INDIRECT("U"&amp;(ROW()+12*(($AN2152-1)*3+$AO2152)-ROW())/12+5):INDIRECT("AF"&amp;(ROW()+12*(($AN2152-1)*3+$AO2152)-ROW())/12+5),AS2152)</f>
        <v>0</v>
      </c>
      <c r="AU2152" s="468">
        <f ca="1">IF(AND(AQ2152+AS2152&gt;0,AR2152+AT2152&gt;0),COUNTIF(AU$6:AU2151,"&gt;0")+1,0)</f>
        <v>0</v>
      </c>
    </row>
    <row r="2153" spans="40:47" x14ac:dyDescent="0.15">
      <c r="AN2153" s="468">
        <v>60</v>
      </c>
      <c r="AO2153" s="468">
        <v>2</v>
      </c>
      <c r="AP2153" s="468">
        <v>12</v>
      </c>
      <c r="AQ2153" s="476">
        <f ca="1">IF($AP2153=1,IF(INDIRECT(ADDRESS(($AN2153-1)*3+$AO2153+5,$AP2153+7))="",0,INDIRECT(ADDRESS(($AN2153-1)*3+$AO2153+5,$AP2153+7))),IF(INDIRECT(ADDRESS(($AN2153-1)*3+$AO2153+5,$AP2153+7))="",0,IF(COUNTIF(INDIRECT(ADDRESS(($AN2153-1)*36+($AO2153-1)*12+6,COLUMN())):INDIRECT(ADDRESS(($AN2153-1)*36+($AO2153-1)*12+$AP2153+4,COLUMN())),INDIRECT(ADDRESS(($AN2153-1)*3+$AO2153+5,$AP2153+7)))&gt;=1,0,INDIRECT(ADDRESS(($AN2153-1)*3+$AO2153+5,$AP2153+7)))))</f>
        <v>0</v>
      </c>
      <c r="AR2153" s="468">
        <f ca="1">COUNTIF(INDIRECT("H"&amp;(ROW()+12*(($AN2153-1)*3+$AO2153)-ROW())/12+5):INDIRECT("S"&amp;(ROW()+12*(($AN2153-1)*3+$AO2153)-ROW())/12+5),AQ2153)</f>
        <v>0</v>
      </c>
      <c r="AS2153" s="476">
        <f ca="1">IF($AP2153=1,IF(INDIRECT(ADDRESS(($AN2153-1)*3+$AO2153+5,$AP2153+20))="",0,INDIRECT(ADDRESS(($AN2153-1)*3+$AO2153+5,$AP2153+20))),IF(INDIRECT(ADDRESS(($AN2153-1)*3+$AO2153+5,$AP2153+20))="",0,IF(COUNTIF(INDIRECT(ADDRESS(($AN2153-1)*36+($AO2153-1)*12+6,COLUMN())):INDIRECT(ADDRESS(($AN2153-1)*36+($AO2153-1)*12+$AP2153+4,COLUMN())),INDIRECT(ADDRESS(($AN2153-1)*3+$AO2153+5,$AP2153+20)))&gt;=1,0,INDIRECT(ADDRESS(($AN2153-1)*3+$AO2153+5,$AP2153+20)))))</f>
        <v>0</v>
      </c>
      <c r="AT2153" s="468">
        <f ca="1">COUNTIF(INDIRECT("U"&amp;(ROW()+12*(($AN2153-1)*3+$AO2153)-ROW())/12+5):INDIRECT("AF"&amp;(ROW()+12*(($AN2153-1)*3+$AO2153)-ROW())/12+5),AS2153)</f>
        <v>0</v>
      </c>
      <c r="AU2153" s="468">
        <f ca="1">IF(AND(AQ2153+AS2153&gt;0,AR2153+AT2153&gt;0),COUNTIF(AU$6:AU2152,"&gt;0")+1,0)</f>
        <v>0</v>
      </c>
    </row>
    <row r="2154" spans="40:47" x14ac:dyDescent="0.15">
      <c r="AN2154" s="468">
        <v>60</v>
      </c>
      <c r="AO2154" s="468">
        <v>3</v>
      </c>
      <c r="AP2154" s="468">
        <v>1</v>
      </c>
      <c r="AQ2154" s="476">
        <f ca="1">IF($AP2154=1,IF(INDIRECT(ADDRESS(($AN2154-1)*3+$AO2154+5,$AP2154+7))="",0,INDIRECT(ADDRESS(($AN2154-1)*3+$AO2154+5,$AP2154+7))),IF(INDIRECT(ADDRESS(($AN2154-1)*3+$AO2154+5,$AP2154+7))="",0,IF(COUNTIF(INDIRECT(ADDRESS(($AN2154-1)*36+($AO2154-1)*12+6,COLUMN())):INDIRECT(ADDRESS(($AN2154-1)*36+($AO2154-1)*12+$AP2154+4,COLUMN())),INDIRECT(ADDRESS(($AN2154-1)*3+$AO2154+5,$AP2154+7)))&gt;=1,0,INDIRECT(ADDRESS(($AN2154-1)*3+$AO2154+5,$AP2154+7)))))</f>
        <v>0</v>
      </c>
      <c r="AR2154" s="468">
        <f ca="1">COUNTIF(INDIRECT("H"&amp;(ROW()+12*(($AN2154-1)*3+$AO2154)-ROW())/12+5):INDIRECT("S"&amp;(ROW()+12*(($AN2154-1)*3+$AO2154)-ROW())/12+5),AQ2154)</f>
        <v>0</v>
      </c>
      <c r="AS2154" s="476">
        <f ca="1">IF($AP2154=1,IF(INDIRECT(ADDRESS(($AN2154-1)*3+$AO2154+5,$AP2154+20))="",0,INDIRECT(ADDRESS(($AN2154-1)*3+$AO2154+5,$AP2154+20))),IF(INDIRECT(ADDRESS(($AN2154-1)*3+$AO2154+5,$AP2154+20))="",0,IF(COUNTIF(INDIRECT(ADDRESS(($AN2154-1)*36+($AO2154-1)*12+6,COLUMN())):INDIRECT(ADDRESS(($AN2154-1)*36+($AO2154-1)*12+$AP2154+4,COLUMN())),INDIRECT(ADDRESS(($AN2154-1)*3+$AO2154+5,$AP2154+20)))&gt;=1,0,INDIRECT(ADDRESS(($AN2154-1)*3+$AO2154+5,$AP2154+20)))))</f>
        <v>0</v>
      </c>
      <c r="AT2154" s="468">
        <f ca="1">COUNTIF(INDIRECT("U"&amp;(ROW()+12*(($AN2154-1)*3+$AO2154)-ROW())/12+5):INDIRECT("AF"&amp;(ROW()+12*(($AN2154-1)*3+$AO2154)-ROW())/12+5),AS2154)</f>
        <v>0</v>
      </c>
      <c r="AU2154" s="468">
        <f ca="1">IF(AND(AQ2154+AS2154&gt;0,AR2154+AT2154&gt;0),COUNTIF(AU$6:AU2153,"&gt;0")+1,0)</f>
        <v>0</v>
      </c>
    </row>
    <row r="2155" spans="40:47" x14ac:dyDescent="0.15">
      <c r="AN2155" s="468">
        <v>60</v>
      </c>
      <c r="AO2155" s="468">
        <v>3</v>
      </c>
      <c r="AP2155" s="468">
        <v>2</v>
      </c>
      <c r="AQ2155" s="476">
        <f ca="1">IF($AP2155=1,IF(INDIRECT(ADDRESS(($AN2155-1)*3+$AO2155+5,$AP2155+7))="",0,INDIRECT(ADDRESS(($AN2155-1)*3+$AO2155+5,$AP2155+7))),IF(INDIRECT(ADDRESS(($AN2155-1)*3+$AO2155+5,$AP2155+7))="",0,IF(COUNTIF(INDIRECT(ADDRESS(($AN2155-1)*36+($AO2155-1)*12+6,COLUMN())):INDIRECT(ADDRESS(($AN2155-1)*36+($AO2155-1)*12+$AP2155+4,COLUMN())),INDIRECT(ADDRESS(($AN2155-1)*3+$AO2155+5,$AP2155+7)))&gt;=1,0,INDIRECT(ADDRESS(($AN2155-1)*3+$AO2155+5,$AP2155+7)))))</f>
        <v>0</v>
      </c>
      <c r="AR2155" s="468">
        <f ca="1">COUNTIF(INDIRECT("H"&amp;(ROW()+12*(($AN2155-1)*3+$AO2155)-ROW())/12+5):INDIRECT("S"&amp;(ROW()+12*(($AN2155-1)*3+$AO2155)-ROW())/12+5),AQ2155)</f>
        <v>0</v>
      </c>
      <c r="AS2155" s="476">
        <f ca="1">IF($AP2155=1,IF(INDIRECT(ADDRESS(($AN2155-1)*3+$AO2155+5,$AP2155+20))="",0,INDIRECT(ADDRESS(($AN2155-1)*3+$AO2155+5,$AP2155+20))),IF(INDIRECT(ADDRESS(($AN2155-1)*3+$AO2155+5,$AP2155+20))="",0,IF(COUNTIF(INDIRECT(ADDRESS(($AN2155-1)*36+($AO2155-1)*12+6,COLUMN())):INDIRECT(ADDRESS(($AN2155-1)*36+($AO2155-1)*12+$AP2155+4,COLUMN())),INDIRECT(ADDRESS(($AN2155-1)*3+$AO2155+5,$AP2155+20)))&gt;=1,0,INDIRECT(ADDRESS(($AN2155-1)*3+$AO2155+5,$AP2155+20)))))</f>
        <v>0</v>
      </c>
      <c r="AT2155" s="468">
        <f ca="1">COUNTIF(INDIRECT("U"&amp;(ROW()+12*(($AN2155-1)*3+$AO2155)-ROW())/12+5):INDIRECT("AF"&amp;(ROW()+12*(($AN2155-1)*3+$AO2155)-ROW())/12+5),AS2155)</f>
        <v>0</v>
      </c>
      <c r="AU2155" s="468">
        <f ca="1">IF(AND(AQ2155+AS2155&gt;0,AR2155+AT2155&gt;0),COUNTIF(AU$6:AU2154,"&gt;0")+1,0)</f>
        <v>0</v>
      </c>
    </row>
    <row r="2156" spans="40:47" x14ac:dyDescent="0.15">
      <c r="AN2156" s="468">
        <v>60</v>
      </c>
      <c r="AO2156" s="468">
        <v>3</v>
      </c>
      <c r="AP2156" s="468">
        <v>3</v>
      </c>
      <c r="AQ2156" s="476">
        <f ca="1">IF($AP2156=1,IF(INDIRECT(ADDRESS(($AN2156-1)*3+$AO2156+5,$AP2156+7))="",0,INDIRECT(ADDRESS(($AN2156-1)*3+$AO2156+5,$AP2156+7))),IF(INDIRECT(ADDRESS(($AN2156-1)*3+$AO2156+5,$AP2156+7))="",0,IF(COUNTIF(INDIRECT(ADDRESS(($AN2156-1)*36+($AO2156-1)*12+6,COLUMN())):INDIRECT(ADDRESS(($AN2156-1)*36+($AO2156-1)*12+$AP2156+4,COLUMN())),INDIRECT(ADDRESS(($AN2156-1)*3+$AO2156+5,$AP2156+7)))&gt;=1,0,INDIRECT(ADDRESS(($AN2156-1)*3+$AO2156+5,$AP2156+7)))))</f>
        <v>0</v>
      </c>
      <c r="AR2156" s="468">
        <f ca="1">COUNTIF(INDIRECT("H"&amp;(ROW()+12*(($AN2156-1)*3+$AO2156)-ROW())/12+5):INDIRECT("S"&amp;(ROW()+12*(($AN2156-1)*3+$AO2156)-ROW())/12+5),AQ2156)</f>
        <v>0</v>
      </c>
      <c r="AS2156" s="476">
        <f ca="1">IF($AP2156=1,IF(INDIRECT(ADDRESS(($AN2156-1)*3+$AO2156+5,$AP2156+20))="",0,INDIRECT(ADDRESS(($AN2156-1)*3+$AO2156+5,$AP2156+20))),IF(INDIRECT(ADDRESS(($AN2156-1)*3+$AO2156+5,$AP2156+20))="",0,IF(COUNTIF(INDIRECT(ADDRESS(($AN2156-1)*36+($AO2156-1)*12+6,COLUMN())):INDIRECT(ADDRESS(($AN2156-1)*36+($AO2156-1)*12+$AP2156+4,COLUMN())),INDIRECT(ADDRESS(($AN2156-1)*3+$AO2156+5,$AP2156+20)))&gt;=1,0,INDIRECT(ADDRESS(($AN2156-1)*3+$AO2156+5,$AP2156+20)))))</f>
        <v>0</v>
      </c>
      <c r="AT2156" s="468">
        <f ca="1">COUNTIF(INDIRECT("U"&amp;(ROW()+12*(($AN2156-1)*3+$AO2156)-ROW())/12+5):INDIRECT("AF"&amp;(ROW()+12*(($AN2156-1)*3+$AO2156)-ROW())/12+5),AS2156)</f>
        <v>0</v>
      </c>
      <c r="AU2156" s="468">
        <f ca="1">IF(AND(AQ2156+AS2156&gt;0,AR2156+AT2156&gt;0),COUNTIF(AU$6:AU2155,"&gt;0")+1,0)</f>
        <v>0</v>
      </c>
    </row>
    <row r="2157" spans="40:47" x14ac:dyDescent="0.15">
      <c r="AN2157" s="468">
        <v>60</v>
      </c>
      <c r="AO2157" s="468">
        <v>3</v>
      </c>
      <c r="AP2157" s="468">
        <v>4</v>
      </c>
      <c r="AQ2157" s="476">
        <f ca="1">IF($AP2157=1,IF(INDIRECT(ADDRESS(($AN2157-1)*3+$AO2157+5,$AP2157+7))="",0,INDIRECT(ADDRESS(($AN2157-1)*3+$AO2157+5,$AP2157+7))),IF(INDIRECT(ADDRESS(($AN2157-1)*3+$AO2157+5,$AP2157+7))="",0,IF(COUNTIF(INDIRECT(ADDRESS(($AN2157-1)*36+($AO2157-1)*12+6,COLUMN())):INDIRECT(ADDRESS(($AN2157-1)*36+($AO2157-1)*12+$AP2157+4,COLUMN())),INDIRECT(ADDRESS(($AN2157-1)*3+$AO2157+5,$AP2157+7)))&gt;=1,0,INDIRECT(ADDRESS(($AN2157-1)*3+$AO2157+5,$AP2157+7)))))</f>
        <v>0</v>
      </c>
      <c r="AR2157" s="468">
        <f ca="1">COUNTIF(INDIRECT("H"&amp;(ROW()+12*(($AN2157-1)*3+$AO2157)-ROW())/12+5):INDIRECT("S"&amp;(ROW()+12*(($AN2157-1)*3+$AO2157)-ROW())/12+5),AQ2157)</f>
        <v>0</v>
      </c>
      <c r="AS2157" s="476">
        <f ca="1">IF($AP2157=1,IF(INDIRECT(ADDRESS(($AN2157-1)*3+$AO2157+5,$AP2157+20))="",0,INDIRECT(ADDRESS(($AN2157-1)*3+$AO2157+5,$AP2157+20))),IF(INDIRECT(ADDRESS(($AN2157-1)*3+$AO2157+5,$AP2157+20))="",0,IF(COUNTIF(INDIRECT(ADDRESS(($AN2157-1)*36+($AO2157-1)*12+6,COLUMN())):INDIRECT(ADDRESS(($AN2157-1)*36+($AO2157-1)*12+$AP2157+4,COLUMN())),INDIRECT(ADDRESS(($AN2157-1)*3+$AO2157+5,$AP2157+20)))&gt;=1,0,INDIRECT(ADDRESS(($AN2157-1)*3+$AO2157+5,$AP2157+20)))))</f>
        <v>0</v>
      </c>
      <c r="AT2157" s="468">
        <f ca="1">COUNTIF(INDIRECT("U"&amp;(ROW()+12*(($AN2157-1)*3+$AO2157)-ROW())/12+5):INDIRECT("AF"&amp;(ROW()+12*(($AN2157-1)*3+$AO2157)-ROW())/12+5),AS2157)</f>
        <v>0</v>
      </c>
      <c r="AU2157" s="468">
        <f ca="1">IF(AND(AQ2157+AS2157&gt;0,AR2157+AT2157&gt;0),COUNTIF(AU$6:AU2156,"&gt;0")+1,0)</f>
        <v>0</v>
      </c>
    </row>
    <row r="2158" spans="40:47" x14ac:dyDescent="0.15">
      <c r="AN2158" s="468">
        <v>60</v>
      </c>
      <c r="AO2158" s="468">
        <v>3</v>
      </c>
      <c r="AP2158" s="468">
        <v>5</v>
      </c>
      <c r="AQ2158" s="476">
        <f ca="1">IF($AP2158=1,IF(INDIRECT(ADDRESS(($AN2158-1)*3+$AO2158+5,$AP2158+7))="",0,INDIRECT(ADDRESS(($AN2158-1)*3+$AO2158+5,$AP2158+7))),IF(INDIRECT(ADDRESS(($AN2158-1)*3+$AO2158+5,$AP2158+7))="",0,IF(COUNTIF(INDIRECT(ADDRESS(($AN2158-1)*36+($AO2158-1)*12+6,COLUMN())):INDIRECT(ADDRESS(($AN2158-1)*36+($AO2158-1)*12+$AP2158+4,COLUMN())),INDIRECT(ADDRESS(($AN2158-1)*3+$AO2158+5,$AP2158+7)))&gt;=1,0,INDIRECT(ADDRESS(($AN2158-1)*3+$AO2158+5,$AP2158+7)))))</f>
        <v>0</v>
      </c>
      <c r="AR2158" s="468">
        <f ca="1">COUNTIF(INDIRECT("H"&amp;(ROW()+12*(($AN2158-1)*3+$AO2158)-ROW())/12+5):INDIRECT("S"&amp;(ROW()+12*(($AN2158-1)*3+$AO2158)-ROW())/12+5),AQ2158)</f>
        <v>0</v>
      </c>
      <c r="AS2158" s="476">
        <f ca="1">IF($AP2158=1,IF(INDIRECT(ADDRESS(($AN2158-1)*3+$AO2158+5,$AP2158+20))="",0,INDIRECT(ADDRESS(($AN2158-1)*3+$AO2158+5,$AP2158+20))),IF(INDIRECT(ADDRESS(($AN2158-1)*3+$AO2158+5,$AP2158+20))="",0,IF(COUNTIF(INDIRECT(ADDRESS(($AN2158-1)*36+($AO2158-1)*12+6,COLUMN())):INDIRECT(ADDRESS(($AN2158-1)*36+($AO2158-1)*12+$AP2158+4,COLUMN())),INDIRECT(ADDRESS(($AN2158-1)*3+$AO2158+5,$AP2158+20)))&gt;=1,0,INDIRECT(ADDRESS(($AN2158-1)*3+$AO2158+5,$AP2158+20)))))</f>
        <v>0</v>
      </c>
      <c r="AT2158" s="468">
        <f ca="1">COUNTIF(INDIRECT("U"&amp;(ROW()+12*(($AN2158-1)*3+$AO2158)-ROW())/12+5):INDIRECT("AF"&amp;(ROW()+12*(($AN2158-1)*3+$AO2158)-ROW())/12+5),AS2158)</f>
        <v>0</v>
      </c>
      <c r="AU2158" s="468">
        <f ca="1">IF(AND(AQ2158+AS2158&gt;0,AR2158+AT2158&gt;0),COUNTIF(AU$6:AU2157,"&gt;0")+1,0)</f>
        <v>0</v>
      </c>
    </row>
    <row r="2159" spans="40:47" x14ac:dyDescent="0.15">
      <c r="AN2159" s="468">
        <v>60</v>
      </c>
      <c r="AO2159" s="468">
        <v>3</v>
      </c>
      <c r="AP2159" s="468">
        <v>6</v>
      </c>
      <c r="AQ2159" s="476">
        <f ca="1">IF($AP2159=1,IF(INDIRECT(ADDRESS(($AN2159-1)*3+$AO2159+5,$AP2159+7))="",0,INDIRECT(ADDRESS(($AN2159-1)*3+$AO2159+5,$AP2159+7))),IF(INDIRECT(ADDRESS(($AN2159-1)*3+$AO2159+5,$AP2159+7))="",0,IF(COUNTIF(INDIRECT(ADDRESS(($AN2159-1)*36+($AO2159-1)*12+6,COLUMN())):INDIRECT(ADDRESS(($AN2159-1)*36+($AO2159-1)*12+$AP2159+4,COLUMN())),INDIRECT(ADDRESS(($AN2159-1)*3+$AO2159+5,$AP2159+7)))&gt;=1,0,INDIRECT(ADDRESS(($AN2159-1)*3+$AO2159+5,$AP2159+7)))))</f>
        <v>0</v>
      </c>
      <c r="AR2159" s="468">
        <f ca="1">COUNTIF(INDIRECT("H"&amp;(ROW()+12*(($AN2159-1)*3+$AO2159)-ROW())/12+5):INDIRECT("S"&amp;(ROW()+12*(($AN2159-1)*3+$AO2159)-ROW())/12+5),AQ2159)</f>
        <v>0</v>
      </c>
      <c r="AS2159" s="476">
        <f ca="1">IF($AP2159=1,IF(INDIRECT(ADDRESS(($AN2159-1)*3+$AO2159+5,$AP2159+20))="",0,INDIRECT(ADDRESS(($AN2159-1)*3+$AO2159+5,$AP2159+20))),IF(INDIRECT(ADDRESS(($AN2159-1)*3+$AO2159+5,$AP2159+20))="",0,IF(COUNTIF(INDIRECT(ADDRESS(($AN2159-1)*36+($AO2159-1)*12+6,COLUMN())):INDIRECT(ADDRESS(($AN2159-1)*36+($AO2159-1)*12+$AP2159+4,COLUMN())),INDIRECT(ADDRESS(($AN2159-1)*3+$AO2159+5,$AP2159+20)))&gt;=1,0,INDIRECT(ADDRESS(($AN2159-1)*3+$AO2159+5,$AP2159+20)))))</f>
        <v>0</v>
      </c>
      <c r="AT2159" s="468">
        <f ca="1">COUNTIF(INDIRECT("U"&amp;(ROW()+12*(($AN2159-1)*3+$AO2159)-ROW())/12+5):INDIRECT("AF"&amp;(ROW()+12*(($AN2159-1)*3+$AO2159)-ROW())/12+5),AS2159)</f>
        <v>0</v>
      </c>
      <c r="AU2159" s="468">
        <f ca="1">IF(AND(AQ2159+AS2159&gt;0,AR2159+AT2159&gt;0),COUNTIF(AU$6:AU2158,"&gt;0")+1,0)</f>
        <v>0</v>
      </c>
    </row>
    <row r="2160" spans="40:47" x14ac:dyDescent="0.15">
      <c r="AN2160" s="468">
        <v>60</v>
      </c>
      <c r="AO2160" s="468">
        <v>3</v>
      </c>
      <c r="AP2160" s="468">
        <v>7</v>
      </c>
      <c r="AQ2160" s="476">
        <f ca="1">IF($AP2160=1,IF(INDIRECT(ADDRESS(($AN2160-1)*3+$AO2160+5,$AP2160+7))="",0,INDIRECT(ADDRESS(($AN2160-1)*3+$AO2160+5,$AP2160+7))),IF(INDIRECT(ADDRESS(($AN2160-1)*3+$AO2160+5,$AP2160+7))="",0,IF(COUNTIF(INDIRECT(ADDRESS(($AN2160-1)*36+($AO2160-1)*12+6,COLUMN())):INDIRECT(ADDRESS(($AN2160-1)*36+($AO2160-1)*12+$AP2160+4,COLUMN())),INDIRECT(ADDRESS(($AN2160-1)*3+$AO2160+5,$AP2160+7)))&gt;=1,0,INDIRECT(ADDRESS(($AN2160-1)*3+$AO2160+5,$AP2160+7)))))</f>
        <v>0</v>
      </c>
      <c r="AR2160" s="468">
        <f ca="1">COUNTIF(INDIRECT("H"&amp;(ROW()+12*(($AN2160-1)*3+$AO2160)-ROW())/12+5):INDIRECT("S"&amp;(ROW()+12*(($AN2160-1)*3+$AO2160)-ROW())/12+5),AQ2160)</f>
        <v>0</v>
      </c>
      <c r="AS2160" s="476">
        <f ca="1">IF($AP2160=1,IF(INDIRECT(ADDRESS(($AN2160-1)*3+$AO2160+5,$AP2160+20))="",0,INDIRECT(ADDRESS(($AN2160-1)*3+$AO2160+5,$AP2160+20))),IF(INDIRECT(ADDRESS(($AN2160-1)*3+$AO2160+5,$AP2160+20))="",0,IF(COUNTIF(INDIRECT(ADDRESS(($AN2160-1)*36+($AO2160-1)*12+6,COLUMN())):INDIRECT(ADDRESS(($AN2160-1)*36+($AO2160-1)*12+$AP2160+4,COLUMN())),INDIRECT(ADDRESS(($AN2160-1)*3+$AO2160+5,$AP2160+20)))&gt;=1,0,INDIRECT(ADDRESS(($AN2160-1)*3+$AO2160+5,$AP2160+20)))))</f>
        <v>0</v>
      </c>
      <c r="AT2160" s="468">
        <f ca="1">COUNTIF(INDIRECT("U"&amp;(ROW()+12*(($AN2160-1)*3+$AO2160)-ROW())/12+5):INDIRECT("AF"&amp;(ROW()+12*(($AN2160-1)*3+$AO2160)-ROW())/12+5),AS2160)</f>
        <v>0</v>
      </c>
      <c r="AU2160" s="468">
        <f ca="1">IF(AND(AQ2160+AS2160&gt;0,AR2160+AT2160&gt;0),COUNTIF(AU$6:AU2159,"&gt;0")+1,0)</f>
        <v>0</v>
      </c>
    </row>
    <row r="2161" spans="40:47" x14ac:dyDescent="0.15">
      <c r="AN2161" s="468">
        <v>60</v>
      </c>
      <c r="AO2161" s="468">
        <v>3</v>
      </c>
      <c r="AP2161" s="468">
        <v>8</v>
      </c>
      <c r="AQ2161" s="476">
        <f ca="1">IF($AP2161=1,IF(INDIRECT(ADDRESS(($AN2161-1)*3+$AO2161+5,$AP2161+7))="",0,INDIRECT(ADDRESS(($AN2161-1)*3+$AO2161+5,$AP2161+7))),IF(INDIRECT(ADDRESS(($AN2161-1)*3+$AO2161+5,$AP2161+7))="",0,IF(COUNTIF(INDIRECT(ADDRESS(($AN2161-1)*36+($AO2161-1)*12+6,COLUMN())):INDIRECT(ADDRESS(($AN2161-1)*36+($AO2161-1)*12+$AP2161+4,COLUMN())),INDIRECT(ADDRESS(($AN2161-1)*3+$AO2161+5,$AP2161+7)))&gt;=1,0,INDIRECT(ADDRESS(($AN2161-1)*3+$AO2161+5,$AP2161+7)))))</f>
        <v>0</v>
      </c>
      <c r="AR2161" s="468">
        <f ca="1">COUNTIF(INDIRECT("H"&amp;(ROW()+12*(($AN2161-1)*3+$AO2161)-ROW())/12+5):INDIRECT("S"&amp;(ROW()+12*(($AN2161-1)*3+$AO2161)-ROW())/12+5),AQ2161)</f>
        <v>0</v>
      </c>
      <c r="AS2161" s="476">
        <f ca="1">IF($AP2161=1,IF(INDIRECT(ADDRESS(($AN2161-1)*3+$AO2161+5,$AP2161+20))="",0,INDIRECT(ADDRESS(($AN2161-1)*3+$AO2161+5,$AP2161+20))),IF(INDIRECT(ADDRESS(($AN2161-1)*3+$AO2161+5,$AP2161+20))="",0,IF(COUNTIF(INDIRECT(ADDRESS(($AN2161-1)*36+($AO2161-1)*12+6,COLUMN())):INDIRECT(ADDRESS(($AN2161-1)*36+($AO2161-1)*12+$AP2161+4,COLUMN())),INDIRECT(ADDRESS(($AN2161-1)*3+$AO2161+5,$AP2161+20)))&gt;=1,0,INDIRECT(ADDRESS(($AN2161-1)*3+$AO2161+5,$AP2161+20)))))</f>
        <v>0</v>
      </c>
      <c r="AT2161" s="468">
        <f ca="1">COUNTIF(INDIRECT("U"&amp;(ROW()+12*(($AN2161-1)*3+$AO2161)-ROW())/12+5):INDIRECT("AF"&amp;(ROW()+12*(($AN2161-1)*3+$AO2161)-ROW())/12+5),AS2161)</f>
        <v>0</v>
      </c>
      <c r="AU2161" s="468">
        <f ca="1">IF(AND(AQ2161+AS2161&gt;0,AR2161+AT2161&gt;0),COUNTIF(AU$6:AU2160,"&gt;0")+1,0)</f>
        <v>0</v>
      </c>
    </row>
    <row r="2162" spans="40:47" x14ac:dyDescent="0.15">
      <c r="AN2162" s="468">
        <v>60</v>
      </c>
      <c r="AO2162" s="468">
        <v>3</v>
      </c>
      <c r="AP2162" s="468">
        <v>9</v>
      </c>
      <c r="AQ2162" s="476">
        <f ca="1">IF($AP2162=1,IF(INDIRECT(ADDRESS(($AN2162-1)*3+$AO2162+5,$AP2162+7))="",0,INDIRECT(ADDRESS(($AN2162-1)*3+$AO2162+5,$AP2162+7))),IF(INDIRECT(ADDRESS(($AN2162-1)*3+$AO2162+5,$AP2162+7))="",0,IF(COUNTIF(INDIRECT(ADDRESS(($AN2162-1)*36+($AO2162-1)*12+6,COLUMN())):INDIRECT(ADDRESS(($AN2162-1)*36+($AO2162-1)*12+$AP2162+4,COLUMN())),INDIRECT(ADDRESS(($AN2162-1)*3+$AO2162+5,$AP2162+7)))&gt;=1,0,INDIRECT(ADDRESS(($AN2162-1)*3+$AO2162+5,$AP2162+7)))))</f>
        <v>0</v>
      </c>
      <c r="AR2162" s="468">
        <f ca="1">COUNTIF(INDIRECT("H"&amp;(ROW()+12*(($AN2162-1)*3+$AO2162)-ROW())/12+5):INDIRECT("S"&amp;(ROW()+12*(($AN2162-1)*3+$AO2162)-ROW())/12+5),AQ2162)</f>
        <v>0</v>
      </c>
      <c r="AS2162" s="476">
        <f ca="1">IF($AP2162=1,IF(INDIRECT(ADDRESS(($AN2162-1)*3+$AO2162+5,$AP2162+20))="",0,INDIRECT(ADDRESS(($AN2162-1)*3+$AO2162+5,$AP2162+20))),IF(INDIRECT(ADDRESS(($AN2162-1)*3+$AO2162+5,$AP2162+20))="",0,IF(COUNTIF(INDIRECT(ADDRESS(($AN2162-1)*36+($AO2162-1)*12+6,COLUMN())):INDIRECT(ADDRESS(($AN2162-1)*36+($AO2162-1)*12+$AP2162+4,COLUMN())),INDIRECT(ADDRESS(($AN2162-1)*3+$AO2162+5,$AP2162+20)))&gt;=1,0,INDIRECT(ADDRESS(($AN2162-1)*3+$AO2162+5,$AP2162+20)))))</f>
        <v>0</v>
      </c>
      <c r="AT2162" s="468">
        <f ca="1">COUNTIF(INDIRECT("U"&amp;(ROW()+12*(($AN2162-1)*3+$AO2162)-ROW())/12+5):INDIRECT("AF"&amp;(ROW()+12*(($AN2162-1)*3+$AO2162)-ROW())/12+5),AS2162)</f>
        <v>0</v>
      </c>
      <c r="AU2162" s="468">
        <f ca="1">IF(AND(AQ2162+AS2162&gt;0,AR2162+AT2162&gt;0),COUNTIF(AU$6:AU2161,"&gt;0")+1,0)</f>
        <v>0</v>
      </c>
    </row>
    <row r="2163" spans="40:47" x14ac:dyDescent="0.15">
      <c r="AN2163" s="468">
        <v>60</v>
      </c>
      <c r="AO2163" s="468">
        <v>3</v>
      </c>
      <c r="AP2163" s="468">
        <v>10</v>
      </c>
      <c r="AQ2163" s="476">
        <f ca="1">IF($AP2163=1,IF(INDIRECT(ADDRESS(($AN2163-1)*3+$AO2163+5,$AP2163+7))="",0,INDIRECT(ADDRESS(($AN2163-1)*3+$AO2163+5,$AP2163+7))),IF(INDIRECT(ADDRESS(($AN2163-1)*3+$AO2163+5,$AP2163+7))="",0,IF(COUNTIF(INDIRECT(ADDRESS(($AN2163-1)*36+($AO2163-1)*12+6,COLUMN())):INDIRECT(ADDRESS(($AN2163-1)*36+($AO2163-1)*12+$AP2163+4,COLUMN())),INDIRECT(ADDRESS(($AN2163-1)*3+$AO2163+5,$AP2163+7)))&gt;=1,0,INDIRECT(ADDRESS(($AN2163-1)*3+$AO2163+5,$AP2163+7)))))</f>
        <v>0</v>
      </c>
      <c r="AR2163" s="468">
        <f ca="1">COUNTIF(INDIRECT("H"&amp;(ROW()+12*(($AN2163-1)*3+$AO2163)-ROW())/12+5):INDIRECT("S"&amp;(ROW()+12*(($AN2163-1)*3+$AO2163)-ROW())/12+5),AQ2163)</f>
        <v>0</v>
      </c>
      <c r="AS2163" s="476">
        <f ca="1">IF($AP2163=1,IF(INDIRECT(ADDRESS(($AN2163-1)*3+$AO2163+5,$AP2163+20))="",0,INDIRECT(ADDRESS(($AN2163-1)*3+$AO2163+5,$AP2163+20))),IF(INDIRECT(ADDRESS(($AN2163-1)*3+$AO2163+5,$AP2163+20))="",0,IF(COUNTIF(INDIRECT(ADDRESS(($AN2163-1)*36+($AO2163-1)*12+6,COLUMN())):INDIRECT(ADDRESS(($AN2163-1)*36+($AO2163-1)*12+$AP2163+4,COLUMN())),INDIRECT(ADDRESS(($AN2163-1)*3+$AO2163+5,$AP2163+20)))&gt;=1,0,INDIRECT(ADDRESS(($AN2163-1)*3+$AO2163+5,$AP2163+20)))))</f>
        <v>0</v>
      </c>
      <c r="AT2163" s="468">
        <f ca="1">COUNTIF(INDIRECT("U"&amp;(ROW()+12*(($AN2163-1)*3+$AO2163)-ROW())/12+5):INDIRECT("AF"&amp;(ROW()+12*(($AN2163-1)*3+$AO2163)-ROW())/12+5),AS2163)</f>
        <v>0</v>
      </c>
      <c r="AU2163" s="468">
        <f ca="1">IF(AND(AQ2163+AS2163&gt;0,AR2163+AT2163&gt;0),COUNTIF(AU$6:AU2162,"&gt;0")+1,0)</f>
        <v>0</v>
      </c>
    </row>
    <row r="2164" spans="40:47" x14ac:dyDescent="0.15">
      <c r="AN2164" s="468">
        <v>60</v>
      </c>
      <c r="AO2164" s="468">
        <v>3</v>
      </c>
      <c r="AP2164" s="468">
        <v>11</v>
      </c>
      <c r="AQ2164" s="476">
        <f ca="1">IF($AP2164=1,IF(INDIRECT(ADDRESS(($AN2164-1)*3+$AO2164+5,$AP2164+7))="",0,INDIRECT(ADDRESS(($AN2164-1)*3+$AO2164+5,$AP2164+7))),IF(INDIRECT(ADDRESS(($AN2164-1)*3+$AO2164+5,$AP2164+7))="",0,IF(COUNTIF(INDIRECT(ADDRESS(($AN2164-1)*36+($AO2164-1)*12+6,COLUMN())):INDIRECT(ADDRESS(($AN2164-1)*36+($AO2164-1)*12+$AP2164+4,COLUMN())),INDIRECT(ADDRESS(($AN2164-1)*3+$AO2164+5,$AP2164+7)))&gt;=1,0,INDIRECT(ADDRESS(($AN2164-1)*3+$AO2164+5,$AP2164+7)))))</f>
        <v>0</v>
      </c>
      <c r="AR2164" s="468">
        <f ca="1">COUNTIF(INDIRECT("H"&amp;(ROW()+12*(($AN2164-1)*3+$AO2164)-ROW())/12+5):INDIRECT("S"&amp;(ROW()+12*(($AN2164-1)*3+$AO2164)-ROW())/12+5),AQ2164)</f>
        <v>0</v>
      </c>
      <c r="AS2164" s="476">
        <f ca="1">IF($AP2164=1,IF(INDIRECT(ADDRESS(($AN2164-1)*3+$AO2164+5,$AP2164+20))="",0,INDIRECT(ADDRESS(($AN2164-1)*3+$AO2164+5,$AP2164+20))),IF(INDIRECT(ADDRESS(($AN2164-1)*3+$AO2164+5,$AP2164+20))="",0,IF(COUNTIF(INDIRECT(ADDRESS(($AN2164-1)*36+($AO2164-1)*12+6,COLUMN())):INDIRECT(ADDRESS(($AN2164-1)*36+($AO2164-1)*12+$AP2164+4,COLUMN())),INDIRECT(ADDRESS(($AN2164-1)*3+$AO2164+5,$AP2164+20)))&gt;=1,0,INDIRECT(ADDRESS(($AN2164-1)*3+$AO2164+5,$AP2164+20)))))</f>
        <v>0</v>
      </c>
      <c r="AT2164" s="468">
        <f ca="1">COUNTIF(INDIRECT("U"&amp;(ROW()+12*(($AN2164-1)*3+$AO2164)-ROW())/12+5):INDIRECT("AF"&amp;(ROW()+12*(($AN2164-1)*3+$AO2164)-ROW())/12+5),AS2164)</f>
        <v>0</v>
      </c>
      <c r="AU2164" s="468">
        <f ca="1">IF(AND(AQ2164+AS2164&gt;0,AR2164+AT2164&gt;0),COUNTIF(AU$6:AU2163,"&gt;0")+1,0)</f>
        <v>0</v>
      </c>
    </row>
    <row r="2165" spans="40:47" x14ac:dyDescent="0.15">
      <c r="AN2165" s="468">
        <v>60</v>
      </c>
      <c r="AO2165" s="468">
        <v>3</v>
      </c>
      <c r="AP2165" s="468">
        <v>12</v>
      </c>
      <c r="AQ2165" s="476">
        <f ca="1">IF($AP2165=1,IF(INDIRECT(ADDRESS(($AN2165-1)*3+$AO2165+5,$AP2165+7))="",0,INDIRECT(ADDRESS(($AN2165-1)*3+$AO2165+5,$AP2165+7))),IF(INDIRECT(ADDRESS(($AN2165-1)*3+$AO2165+5,$AP2165+7))="",0,IF(COUNTIF(INDIRECT(ADDRESS(($AN2165-1)*36+($AO2165-1)*12+6,COLUMN())):INDIRECT(ADDRESS(($AN2165-1)*36+($AO2165-1)*12+$AP2165+4,COLUMN())),INDIRECT(ADDRESS(($AN2165-1)*3+$AO2165+5,$AP2165+7)))&gt;=1,0,INDIRECT(ADDRESS(($AN2165-1)*3+$AO2165+5,$AP2165+7)))))</f>
        <v>0</v>
      </c>
      <c r="AR2165" s="468">
        <f ca="1">COUNTIF(INDIRECT("H"&amp;(ROW()+12*(($AN2165-1)*3+$AO2165)-ROW())/12+5):INDIRECT("S"&amp;(ROW()+12*(($AN2165-1)*3+$AO2165)-ROW())/12+5),AQ2165)</f>
        <v>0</v>
      </c>
      <c r="AS2165" s="476">
        <f ca="1">IF($AP2165=1,IF(INDIRECT(ADDRESS(($AN2165-1)*3+$AO2165+5,$AP2165+20))="",0,INDIRECT(ADDRESS(($AN2165-1)*3+$AO2165+5,$AP2165+20))),IF(INDIRECT(ADDRESS(($AN2165-1)*3+$AO2165+5,$AP2165+20))="",0,IF(COUNTIF(INDIRECT(ADDRESS(($AN2165-1)*36+($AO2165-1)*12+6,COLUMN())):INDIRECT(ADDRESS(($AN2165-1)*36+($AO2165-1)*12+$AP2165+4,COLUMN())),INDIRECT(ADDRESS(($AN2165-1)*3+$AO2165+5,$AP2165+20)))&gt;=1,0,INDIRECT(ADDRESS(($AN2165-1)*3+$AO2165+5,$AP2165+20)))))</f>
        <v>0</v>
      </c>
      <c r="AT2165" s="468">
        <f ca="1">COUNTIF(INDIRECT("U"&amp;(ROW()+12*(($AN2165-1)*3+$AO2165)-ROW())/12+5):INDIRECT("AF"&amp;(ROW()+12*(($AN2165-1)*3+$AO2165)-ROW())/12+5),AS2165)</f>
        <v>0</v>
      </c>
      <c r="AU2165" s="468">
        <f ca="1">IF(AND(AQ2165+AS2165&gt;0,AR2165+AT2165&gt;0),COUNTIF(AU$6:AU2164,"&gt;0")+1,0)</f>
        <v>0</v>
      </c>
    </row>
  </sheetData>
  <sheetProtection algorithmName="SHA-512" hashValue="oqLPiGjWDHTU4N4Y10JQJr7zJgwQ2ELXWxJfgkkSMT0PpyLUqR7npxyMKsm196S39H23w+xbobNsEXNeexl0Qg==" saltValue="qp6lyOaStxoSUVp5sTCRkw==" spinCount="100000" sheet="1" objects="1" scenarios="1"/>
  <mergeCells count="369">
    <mergeCell ref="A93:A95"/>
    <mergeCell ref="B93:B95"/>
    <mergeCell ref="C93:C95"/>
    <mergeCell ref="D93:D95"/>
    <mergeCell ref="E93:E95"/>
    <mergeCell ref="F93:F95"/>
    <mergeCell ref="A90:A92"/>
    <mergeCell ref="B90:B92"/>
    <mergeCell ref="C90:C92"/>
    <mergeCell ref="D90:D92"/>
    <mergeCell ref="E90:E92"/>
    <mergeCell ref="F90:F92"/>
    <mergeCell ref="A87:A89"/>
    <mergeCell ref="B87:B89"/>
    <mergeCell ref="C87:C89"/>
    <mergeCell ref="D87:D89"/>
    <mergeCell ref="E87:E89"/>
    <mergeCell ref="F87:F89"/>
    <mergeCell ref="A84:A86"/>
    <mergeCell ref="B84:B86"/>
    <mergeCell ref="C84:C86"/>
    <mergeCell ref="D84:D86"/>
    <mergeCell ref="E84:E86"/>
    <mergeCell ref="F84:F86"/>
    <mergeCell ref="A81:A83"/>
    <mergeCell ref="B81:B83"/>
    <mergeCell ref="C81:C83"/>
    <mergeCell ref="D81:D83"/>
    <mergeCell ref="E81:E83"/>
    <mergeCell ref="F81:F83"/>
    <mergeCell ref="A78:A80"/>
    <mergeCell ref="B78:B80"/>
    <mergeCell ref="C78:C80"/>
    <mergeCell ref="D78:D80"/>
    <mergeCell ref="E78:E80"/>
    <mergeCell ref="F78:F80"/>
    <mergeCell ref="A75:A77"/>
    <mergeCell ref="B75:B77"/>
    <mergeCell ref="C75:C77"/>
    <mergeCell ref="D75:D77"/>
    <mergeCell ref="E75:E77"/>
    <mergeCell ref="F75:F77"/>
    <mergeCell ref="A72:A74"/>
    <mergeCell ref="B72:B74"/>
    <mergeCell ref="C72:C74"/>
    <mergeCell ref="D72:D74"/>
    <mergeCell ref="E72:E74"/>
    <mergeCell ref="F72:F74"/>
    <mergeCell ref="A69:A71"/>
    <mergeCell ref="B69:B71"/>
    <mergeCell ref="C69:C71"/>
    <mergeCell ref="D69:D71"/>
    <mergeCell ref="E69:E71"/>
    <mergeCell ref="F69:F71"/>
    <mergeCell ref="A66:A68"/>
    <mergeCell ref="B66:B68"/>
    <mergeCell ref="C66:C68"/>
    <mergeCell ref="D66:D68"/>
    <mergeCell ref="E66:E68"/>
    <mergeCell ref="F66:F68"/>
    <mergeCell ref="A63:A65"/>
    <mergeCell ref="B63:B65"/>
    <mergeCell ref="C63:C65"/>
    <mergeCell ref="D63:D65"/>
    <mergeCell ref="E63:E65"/>
    <mergeCell ref="F63:F65"/>
    <mergeCell ref="A60:A62"/>
    <mergeCell ref="B60:B62"/>
    <mergeCell ref="C60:C62"/>
    <mergeCell ref="D60:D62"/>
    <mergeCell ref="E60:E62"/>
    <mergeCell ref="F60:F62"/>
    <mergeCell ref="A57:A59"/>
    <mergeCell ref="B57:B59"/>
    <mergeCell ref="C57:C59"/>
    <mergeCell ref="D57:D59"/>
    <mergeCell ref="E57:E59"/>
    <mergeCell ref="F57:F59"/>
    <mergeCell ref="A54:A56"/>
    <mergeCell ref="B54:B56"/>
    <mergeCell ref="C54:C56"/>
    <mergeCell ref="D54:D56"/>
    <mergeCell ref="E54:E56"/>
    <mergeCell ref="F54:F56"/>
    <mergeCell ref="A51:A53"/>
    <mergeCell ref="B51:B53"/>
    <mergeCell ref="C51:C53"/>
    <mergeCell ref="D51:D53"/>
    <mergeCell ref="E51:E53"/>
    <mergeCell ref="F51:F53"/>
    <mergeCell ref="A48:A50"/>
    <mergeCell ref="B48:B50"/>
    <mergeCell ref="C48:C50"/>
    <mergeCell ref="D48:D50"/>
    <mergeCell ref="E48:E50"/>
    <mergeCell ref="F48:F50"/>
    <mergeCell ref="A45:A47"/>
    <mergeCell ref="B45:B47"/>
    <mergeCell ref="C45:C47"/>
    <mergeCell ref="D45:D47"/>
    <mergeCell ref="E45:E47"/>
    <mergeCell ref="F45:F47"/>
    <mergeCell ref="A42:A44"/>
    <mergeCell ref="B42:B44"/>
    <mergeCell ref="C42:C44"/>
    <mergeCell ref="D42:D44"/>
    <mergeCell ref="E42:E44"/>
    <mergeCell ref="F42:F44"/>
    <mergeCell ref="A39:A41"/>
    <mergeCell ref="B39:B41"/>
    <mergeCell ref="C39:C41"/>
    <mergeCell ref="D39:D41"/>
    <mergeCell ref="E39:E41"/>
    <mergeCell ref="F39:F41"/>
    <mergeCell ref="A36:A38"/>
    <mergeCell ref="B36:B38"/>
    <mergeCell ref="C36:C38"/>
    <mergeCell ref="D36:D38"/>
    <mergeCell ref="E36:E38"/>
    <mergeCell ref="F36:F38"/>
    <mergeCell ref="A33:A35"/>
    <mergeCell ref="B33:B35"/>
    <mergeCell ref="C33:C35"/>
    <mergeCell ref="D33:D35"/>
    <mergeCell ref="E33:E35"/>
    <mergeCell ref="F33:F35"/>
    <mergeCell ref="A30:A32"/>
    <mergeCell ref="B30:B32"/>
    <mergeCell ref="C30:C32"/>
    <mergeCell ref="D30:D32"/>
    <mergeCell ref="E30:E32"/>
    <mergeCell ref="F30:F32"/>
    <mergeCell ref="A27:A29"/>
    <mergeCell ref="B27:B29"/>
    <mergeCell ref="C27:C29"/>
    <mergeCell ref="D27:D29"/>
    <mergeCell ref="E27:E29"/>
    <mergeCell ref="F27:F29"/>
    <mergeCell ref="A24:A26"/>
    <mergeCell ref="B24:B26"/>
    <mergeCell ref="C24:C26"/>
    <mergeCell ref="D24:D26"/>
    <mergeCell ref="E24:E26"/>
    <mergeCell ref="F24:F26"/>
    <mergeCell ref="D18:D20"/>
    <mergeCell ref="A21:A23"/>
    <mergeCell ref="B21:B23"/>
    <mergeCell ref="C21:C23"/>
    <mergeCell ref="E21:E23"/>
    <mergeCell ref="F21:F23"/>
    <mergeCell ref="A18:A20"/>
    <mergeCell ref="B18:B20"/>
    <mergeCell ref="C18:C20"/>
    <mergeCell ref="E18:E20"/>
    <mergeCell ref="F18:F20"/>
    <mergeCell ref="D21:D23"/>
    <mergeCell ref="A15:A17"/>
    <mergeCell ref="B15:B17"/>
    <mergeCell ref="C15:C17"/>
    <mergeCell ref="E15:E17"/>
    <mergeCell ref="F15:F17"/>
    <mergeCell ref="A12:A14"/>
    <mergeCell ref="B12:B14"/>
    <mergeCell ref="C12:C14"/>
    <mergeCell ref="D12:D14"/>
    <mergeCell ref="E12:E14"/>
    <mergeCell ref="F12:F14"/>
    <mergeCell ref="D15:D17"/>
    <mergeCell ref="AD1:AG1"/>
    <mergeCell ref="R2:S2"/>
    <mergeCell ref="T2:U2"/>
    <mergeCell ref="V2:W2"/>
    <mergeCell ref="X2:Y2"/>
    <mergeCell ref="Z2:AA2"/>
    <mergeCell ref="A9:A11"/>
    <mergeCell ref="B9:B11"/>
    <mergeCell ref="C9:C11"/>
    <mergeCell ref="D9:D11"/>
    <mergeCell ref="E9:E11"/>
    <mergeCell ref="F9:F11"/>
    <mergeCell ref="A4:G4"/>
    <mergeCell ref="H4:T4"/>
    <mergeCell ref="U4:AG4"/>
    <mergeCell ref="A6:A8"/>
    <mergeCell ref="B6:B8"/>
    <mergeCell ref="C6:C8"/>
    <mergeCell ref="D6:D8"/>
    <mergeCell ref="E6:E8"/>
    <mergeCell ref="F6:F8"/>
    <mergeCell ref="A96:A98"/>
    <mergeCell ref="B96:B98"/>
    <mergeCell ref="C96:C98"/>
    <mergeCell ref="D96:D98"/>
    <mergeCell ref="E96:E98"/>
    <mergeCell ref="F96:F98"/>
    <mergeCell ref="A99:A101"/>
    <mergeCell ref="B99:B101"/>
    <mergeCell ref="C99:C101"/>
    <mergeCell ref="D99:D101"/>
    <mergeCell ref="E99:E101"/>
    <mergeCell ref="F99:F101"/>
    <mergeCell ref="A102:A104"/>
    <mergeCell ref="B102:B104"/>
    <mergeCell ref="C102:C104"/>
    <mergeCell ref="D102:D104"/>
    <mergeCell ref="E102:E104"/>
    <mergeCell ref="F102:F104"/>
    <mergeCell ref="A105:A107"/>
    <mergeCell ref="B105:B107"/>
    <mergeCell ref="C105:C107"/>
    <mergeCell ref="D105:D107"/>
    <mergeCell ref="E105:E107"/>
    <mergeCell ref="F105:F107"/>
    <mergeCell ref="A108:A110"/>
    <mergeCell ref="B108:B110"/>
    <mergeCell ref="C108:C110"/>
    <mergeCell ref="D108:D110"/>
    <mergeCell ref="E108:E110"/>
    <mergeCell ref="F108:F110"/>
    <mergeCell ref="A111:A113"/>
    <mergeCell ref="B111:B113"/>
    <mergeCell ref="C111:C113"/>
    <mergeCell ref="D111:D113"/>
    <mergeCell ref="E111:E113"/>
    <mergeCell ref="F111:F113"/>
    <mergeCell ref="A114:A116"/>
    <mergeCell ref="B114:B116"/>
    <mergeCell ref="C114:C116"/>
    <mergeCell ref="D114:D116"/>
    <mergeCell ref="E114:E116"/>
    <mergeCell ref="F114:F116"/>
    <mergeCell ref="A117:A119"/>
    <mergeCell ref="B117:B119"/>
    <mergeCell ref="C117:C119"/>
    <mergeCell ref="D117:D119"/>
    <mergeCell ref="E117:E119"/>
    <mergeCell ref="F117:F119"/>
    <mergeCell ref="A120:A122"/>
    <mergeCell ref="B120:B122"/>
    <mergeCell ref="C120:C122"/>
    <mergeCell ref="D120:D122"/>
    <mergeCell ref="E120:E122"/>
    <mergeCell ref="F120:F122"/>
    <mergeCell ref="A123:A125"/>
    <mergeCell ref="B123:B125"/>
    <mergeCell ref="C123:C125"/>
    <mergeCell ref="D123:D125"/>
    <mergeCell ref="E123:E125"/>
    <mergeCell ref="F123:F125"/>
    <mergeCell ref="A126:A128"/>
    <mergeCell ref="B126:B128"/>
    <mergeCell ref="C126:C128"/>
    <mergeCell ref="D126:D128"/>
    <mergeCell ref="E126:E128"/>
    <mergeCell ref="F126:F128"/>
    <mergeCell ref="A129:A131"/>
    <mergeCell ref="B129:B131"/>
    <mergeCell ref="C129:C131"/>
    <mergeCell ref="D129:D131"/>
    <mergeCell ref="E129:E131"/>
    <mergeCell ref="F129:F131"/>
    <mergeCell ref="A132:A134"/>
    <mergeCell ref="B132:B134"/>
    <mergeCell ref="C132:C134"/>
    <mergeCell ref="D132:D134"/>
    <mergeCell ref="E132:E134"/>
    <mergeCell ref="F132:F134"/>
    <mergeCell ref="A135:A137"/>
    <mergeCell ref="B135:B137"/>
    <mergeCell ref="C135:C137"/>
    <mergeCell ref="D135:D137"/>
    <mergeCell ref="E135:E137"/>
    <mergeCell ref="F135:F137"/>
    <mergeCell ref="A138:A140"/>
    <mergeCell ref="B138:B140"/>
    <mergeCell ref="C138:C140"/>
    <mergeCell ref="D138:D140"/>
    <mergeCell ref="E138:E140"/>
    <mergeCell ref="F138:F140"/>
    <mergeCell ref="A141:A143"/>
    <mergeCell ref="B141:B143"/>
    <mergeCell ref="C141:C143"/>
    <mergeCell ref="D141:D143"/>
    <mergeCell ref="E141:E143"/>
    <mergeCell ref="F141:F143"/>
    <mergeCell ref="A144:A146"/>
    <mergeCell ref="B144:B146"/>
    <mergeCell ref="C144:C146"/>
    <mergeCell ref="D144:D146"/>
    <mergeCell ref="E144:E146"/>
    <mergeCell ref="F144:F146"/>
    <mergeCell ref="A147:A149"/>
    <mergeCell ref="B147:B149"/>
    <mergeCell ref="C147:C149"/>
    <mergeCell ref="D147:D149"/>
    <mergeCell ref="E147:E149"/>
    <mergeCell ref="F147:F149"/>
    <mergeCell ref="A150:A152"/>
    <mergeCell ref="B150:B152"/>
    <mergeCell ref="C150:C152"/>
    <mergeCell ref="D150:D152"/>
    <mergeCell ref="E150:E152"/>
    <mergeCell ref="F150:F152"/>
    <mergeCell ref="A153:A155"/>
    <mergeCell ref="B153:B155"/>
    <mergeCell ref="C153:C155"/>
    <mergeCell ref="D153:D155"/>
    <mergeCell ref="E153:E155"/>
    <mergeCell ref="F153:F155"/>
    <mergeCell ref="A156:A158"/>
    <mergeCell ref="B156:B158"/>
    <mergeCell ref="C156:C158"/>
    <mergeCell ref="D156:D158"/>
    <mergeCell ref="E156:E158"/>
    <mergeCell ref="F156:F158"/>
    <mergeCell ref="A159:A161"/>
    <mergeCell ref="B159:B161"/>
    <mergeCell ref="C159:C161"/>
    <mergeCell ref="D159:D161"/>
    <mergeCell ref="E159:E161"/>
    <mergeCell ref="F159:F161"/>
    <mergeCell ref="A162:A164"/>
    <mergeCell ref="B162:B164"/>
    <mergeCell ref="C162:C164"/>
    <mergeCell ref="D162:D164"/>
    <mergeCell ref="E162:E164"/>
    <mergeCell ref="F162:F164"/>
    <mergeCell ref="A165:A167"/>
    <mergeCell ref="B165:B167"/>
    <mergeCell ref="C165:C167"/>
    <mergeCell ref="D165:D167"/>
    <mergeCell ref="E165:E167"/>
    <mergeCell ref="F165:F167"/>
    <mergeCell ref="A168:A170"/>
    <mergeCell ref="B168:B170"/>
    <mergeCell ref="C168:C170"/>
    <mergeCell ref="D168:D170"/>
    <mergeCell ref="E168:E170"/>
    <mergeCell ref="F168:F170"/>
    <mergeCell ref="A171:A173"/>
    <mergeCell ref="B171:B173"/>
    <mergeCell ref="C171:C173"/>
    <mergeCell ref="D171:D173"/>
    <mergeCell ref="E171:E173"/>
    <mergeCell ref="F171:F173"/>
    <mergeCell ref="A174:A176"/>
    <mergeCell ref="B174:B176"/>
    <mergeCell ref="C174:C176"/>
    <mergeCell ref="D174:D176"/>
    <mergeCell ref="E174:E176"/>
    <mergeCell ref="F174:F176"/>
    <mergeCell ref="A177:A179"/>
    <mergeCell ref="B177:B179"/>
    <mergeCell ref="C177:C179"/>
    <mergeCell ref="D177:D179"/>
    <mergeCell ref="E177:E179"/>
    <mergeCell ref="F177:F179"/>
    <mergeCell ref="A180:A182"/>
    <mergeCell ref="B180:B182"/>
    <mergeCell ref="C180:C182"/>
    <mergeCell ref="D180:D182"/>
    <mergeCell ref="E180:E182"/>
    <mergeCell ref="F180:F182"/>
    <mergeCell ref="A183:A185"/>
    <mergeCell ref="B183:B185"/>
    <mergeCell ref="C183:C185"/>
    <mergeCell ref="D183:D185"/>
    <mergeCell ref="E183:E185"/>
    <mergeCell ref="F183:F185"/>
  </mergeCells>
  <phoneticPr fontId="7"/>
  <conditionalFormatting sqref="H15:S15">
    <cfRule type="expression" dxfId="606" priority="320">
      <formula>BG16=1</formula>
    </cfRule>
  </conditionalFormatting>
  <conditionalFormatting sqref="H16:S16">
    <cfRule type="expression" dxfId="605" priority="321">
      <formula>BG16=1</formula>
    </cfRule>
  </conditionalFormatting>
  <conditionalFormatting sqref="H18:S18">
    <cfRule type="expression" dxfId="604" priority="318">
      <formula>BG19=1</formula>
    </cfRule>
  </conditionalFormatting>
  <conditionalFormatting sqref="H19:S19">
    <cfRule type="expression" dxfId="603" priority="319">
      <formula>BG19=1</formula>
    </cfRule>
  </conditionalFormatting>
  <conditionalFormatting sqref="H21:S21">
    <cfRule type="expression" dxfId="602" priority="316">
      <formula>BG22=1</formula>
    </cfRule>
  </conditionalFormatting>
  <conditionalFormatting sqref="H22:S22">
    <cfRule type="expression" dxfId="601" priority="317">
      <formula>BG22=1</formula>
    </cfRule>
  </conditionalFormatting>
  <conditionalFormatting sqref="H24:S24">
    <cfRule type="expression" dxfId="600" priority="314">
      <formula>BG25=1</formula>
    </cfRule>
  </conditionalFormatting>
  <conditionalFormatting sqref="H25:S25">
    <cfRule type="expression" dxfId="599" priority="315">
      <formula>BG25=1</formula>
    </cfRule>
  </conditionalFormatting>
  <conditionalFormatting sqref="H27:S27">
    <cfRule type="expression" dxfId="598" priority="312">
      <formula>BG28=1</formula>
    </cfRule>
  </conditionalFormatting>
  <conditionalFormatting sqref="H28:S28">
    <cfRule type="expression" dxfId="597" priority="313">
      <formula>BG28=1</formula>
    </cfRule>
  </conditionalFormatting>
  <conditionalFormatting sqref="V9:AF9">
    <cfRule type="expression" dxfId="596" priority="310">
      <formula>BH10=1</formula>
    </cfRule>
  </conditionalFormatting>
  <conditionalFormatting sqref="V10:AF10">
    <cfRule type="expression" dxfId="595" priority="311">
      <formula>BH10=1</formula>
    </cfRule>
  </conditionalFormatting>
  <conditionalFormatting sqref="V12:AF12">
    <cfRule type="expression" dxfId="594" priority="308">
      <formula>BH13=1</formula>
    </cfRule>
  </conditionalFormatting>
  <conditionalFormatting sqref="V13:AF13">
    <cfRule type="expression" dxfId="593" priority="309">
      <formula>BH13=1</formula>
    </cfRule>
  </conditionalFormatting>
  <conditionalFormatting sqref="U15:AF15">
    <cfRule type="expression" dxfId="592" priority="306">
      <formula>BG16=1</formula>
    </cfRule>
  </conditionalFormatting>
  <conditionalFormatting sqref="U16:AF16">
    <cfRule type="expression" dxfId="591" priority="307">
      <formula>BG16=1</formula>
    </cfRule>
  </conditionalFormatting>
  <conditionalFormatting sqref="U18:AF18">
    <cfRule type="expression" dxfId="590" priority="304">
      <formula>BG19=1</formula>
    </cfRule>
  </conditionalFormatting>
  <conditionalFormatting sqref="U19:AF19">
    <cfRule type="expression" dxfId="589" priority="305">
      <formula>BG19=1</formula>
    </cfRule>
  </conditionalFormatting>
  <conditionalFormatting sqref="U21:AF21">
    <cfRule type="expression" dxfId="588" priority="302">
      <formula>BG22=1</formula>
    </cfRule>
  </conditionalFormatting>
  <conditionalFormatting sqref="U22:AF22">
    <cfRule type="expression" dxfId="587" priority="303">
      <formula>BG22=1</formula>
    </cfRule>
  </conditionalFormatting>
  <conditionalFormatting sqref="U24:AF24">
    <cfRule type="expression" dxfId="586" priority="300">
      <formula>BG25=1</formula>
    </cfRule>
  </conditionalFormatting>
  <conditionalFormatting sqref="U25:AF25">
    <cfRule type="expression" dxfId="585" priority="301">
      <formula>BG25=1</formula>
    </cfRule>
  </conditionalFormatting>
  <conditionalFormatting sqref="U27:AF27">
    <cfRule type="expression" dxfId="584" priority="298">
      <formula>BG28=1</formula>
    </cfRule>
  </conditionalFormatting>
  <conditionalFormatting sqref="U28:AF28">
    <cfRule type="expression" dxfId="583" priority="299">
      <formula>BG28=1</formula>
    </cfRule>
  </conditionalFormatting>
  <conditionalFormatting sqref="H30:P30">
    <cfRule type="expression" dxfId="582" priority="296">
      <formula>BG31=1</formula>
    </cfRule>
  </conditionalFormatting>
  <conditionalFormatting sqref="H31:P31">
    <cfRule type="expression" dxfId="581" priority="297">
      <formula>BG31=1</formula>
    </cfRule>
  </conditionalFormatting>
  <conditionalFormatting sqref="H33:P33">
    <cfRule type="expression" dxfId="580" priority="294">
      <formula>BG34=1</formula>
    </cfRule>
  </conditionalFormatting>
  <conditionalFormatting sqref="H34:P34">
    <cfRule type="expression" dxfId="579" priority="295">
      <formula>BG34=1</formula>
    </cfRule>
  </conditionalFormatting>
  <conditionalFormatting sqref="U30:AF30">
    <cfRule type="expression" dxfId="578" priority="292">
      <formula>BG31=1</formula>
    </cfRule>
  </conditionalFormatting>
  <conditionalFormatting sqref="U31:AF31">
    <cfRule type="expression" dxfId="577" priority="293">
      <formula>BG31=1</formula>
    </cfRule>
  </conditionalFormatting>
  <conditionalFormatting sqref="U33:AF33">
    <cfRule type="expression" dxfId="576" priority="290">
      <formula>BG34=1</formula>
    </cfRule>
  </conditionalFormatting>
  <conditionalFormatting sqref="U34:AF34">
    <cfRule type="expression" dxfId="575" priority="291">
      <formula>BG34=1</formula>
    </cfRule>
  </conditionalFormatting>
  <conditionalFormatting sqref="Q30:S30">
    <cfRule type="expression" dxfId="574" priority="288">
      <formula>BP31=1</formula>
    </cfRule>
  </conditionalFormatting>
  <conditionalFormatting sqref="Q31:S31">
    <cfRule type="expression" dxfId="573" priority="289">
      <formula>BP31=1</formula>
    </cfRule>
  </conditionalFormatting>
  <conditionalFormatting sqref="Q33:S33">
    <cfRule type="expression" dxfId="572" priority="286">
      <formula>BP34=1</formula>
    </cfRule>
  </conditionalFormatting>
  <conditionalFormatting sqref="Q34:S34">
    <cfRule type="expression" dxfId="571" priority="287">
      <formula>BP34=1</formula>
    </cfRule>
  </conditionalFormatting>
  <conditionalFormatting sqref="U8:AF8 U11:AF11 U14:AF14 U17:AF17 U20:AF20 U23:AF23 U26:AF26 U29:AF29 U32:AF32 U35:AF35 U41:AF41 U44:AF44 U47:AF47 U50:AF50 U53:AF53 U56:AF56 U59:AF59 U62:AF62 U65:AF65 U71:AF71 U74:AF74 U77:AF77 U80:AF80 U83:AF83 U86:AF86 U89:AF89 U92:AF92 U95:AF95">
    <cfRule type="expression" dxfId="570" priority="285">
      <formula>OR(AND($E6&lt;&gt;"保育士",$E6&lt;&gt;"保育教諭",$E6&lt;&gt;"教諭",$E6&lt;&gt;"保健師・助産師・看護師・准看護師"),$F6&lt;7)</formula>
    </cfRule>
  </conditionalFormatting>
  <conditionalFormatting sqref="H6:H7 H9:H10 H12:H13 H15:H16 H18:H19 H21:H22 H24:H25 H27:H28 H30:H31 H33:H34 H39:H40 H42:H43 H45:H46 H48:H49 H51:H52 H54:H55 H57:H58 H60:H61 H63:H64 H69:H70 H72:H73 H75:H76 H78:H79 H81:H82 H84:H85 H87:H88 H90:H91 H93:H94">
    <cfRule type="expression" dxfId="569" priority="161">
      <formula>$AO$2&gt;$AO$3</formula>
    </cfRule>
  </conditionalFormatting>
  <conditionalFormatting sqref="U6:U7 U9:U10 U12:U13 U15:U16 U18:U19 U21:U22 U24:U25 U27:U28 U30:U31 U33:U34 U39:U40 U42:U43 U45:U46 U48:U49 U51:U52 U54:U55 U57:U58 U60:U61 U63:U64 U69:U70 U72:U73 U75:U76 U78:U79 U81:U82 U84:U85 U87:U88 U90:U91 U93:U94">
    <cfRule type="expression" dxfId="568" priority="176">
      <formula>$AP$2&gt;$AP$3</formula>
    </cfRule>
  </conditionalFormatting>
  <conditionalFormatting sqref="H36:S36">
    <cfRule type="expression" dxfId="567" priority="281">
      <formula>BG37=1</formula>
    </cfRule>
  </conditionalFormatting>
  <conditionalFormatting sqref="H37:S37">
    <cfRule type="expression" dxfId="566" priority="282">
      <formula>BG37=1</formula>
    </cfRule>
  </conditionalFormatting>
  <conditionalFormatting sqref="H39:S39">
    <cfRule type="expression" dxfId="565" priority="279">
      <formula>BG40=1</formula>
    </cfRule>
  </conditionalFormatting>
  <conditionalFormatting sqref="H40:S40">
    <cfRule type="expression" dxfId="564" priority="280">
      <formula>BG40=1</formula>
    </cfRule>
  </conditionalFormatting>
  <conditionalFormatting sqref="H42:S42">
    <cfRule type="expression" dxfId="563" priority="277">
      <formula>BG43=1</formula>
    </cfRule>
  </conditionalFormatting>
  <conditionalFormatting sqref="H43:S43">
    <cfRule type="expression" dxfId="562" priority="270">
      <formula>BG43=1</formula>
    </cfRule>
  </conditionalFormatting>
  <conditionalFormatting sqref="H45:S45">
    <cfRule type="expression" dxfId="561" priority="275">
      <formula>BG46=1</formula>
    </cfRule>
  </conditionalFormatting>
  <conditionalFormatting sqref="H46:S46">
    <cfRule type="expression" dxfId="560" priority="276">
      <formula>BG46=1</formula>
    </cfRule>
  </conditionalFormatting>
  <conditionalFormatting sqref="H48:S48">
    <cfRule type="expression" dxfId="559" priority="273">
      <formula>BG49=1</formula>
    </cfRule>
  </conditionalFormatting>
  <conditionalFormatting sqref="H49:S49">
    <cfRule type="expression" dxfId="558" priority="274">
      <formula>BG49=1</formula>
    </cfRule>
  </conditionalFormatting>
  <conditionalFormatting sqref="H51:S51">
    <cfRule type="expression" dxfId="557" priority="271">
      <formula>BG52=1</formula>
    </cfRule>
  </conditionalFormatting>
  <conditionalFormatting sqref="H52:S52">
    <cfRule type="expression" dxfId="556" priority="272">
      <formula>BG52=1</formula>
    </cfRule>
  </conditionalFormatting>
  <conditionalFormatting sqref="H54:S54">
    <cfRule type="expression" dxfId="555" priority="269">
      <formula>BG55=1</formula>
    </cfRule>
  </conditionalFormatting>
  <conditionalFormatting sqref="H55:S55">
    <cfRule type="expression" dxfId="554" priority="223">
      <formula>BG55=1</formula>
    </cfRule>
  </conditionalFormatting>
  <conditionalFormatting sqref="H57:S57">
    <cfRule type="expression" dxfId="553" priority="267">
      <formula>BG58=1</formula>
    </cfRule>
  </conditionalFormatting>
  <conditionalFormatting sqref="H58:S58">
    <cfRule type="expression" dxfId="552" priority="268">
      <formula>BG58=1</formula>
    </cfRule>
  </conditionalFormatting>
  <conditionalFormatting sqref="U36:AF36">
    <cfRule type="expression" dxfId="551" priority="265">
      <formula>BG37=1</formula>
    </cfRule>
  </conditionalFormatting>
  <conditionalFormatting sqref="U37:AF37">
    <cfRule type="expression" dxfId="550" priority="266">
      <formula>BG37=1</formula>
    </cfRule>
  </conditionalFormatting>
  <conditionalFormatting sqref="U39:AF39">
    <cfRule type="expression" dxfId="549" priority="263">
      <formula>BG40=1</formula>
    </cfRule>
  </conditionalFormatting>
  <conditionalFormatting sqref="U40:AF40">
    <cfRule type="expression" dxfId="548" priority="264">
      <formula>BG40=1</formula>
    </cfRule>
  </conditionalFormatting>
  <conditionalFormatting sqref="U42:AF42">
    <cfRule type="expression" dxfId="547" priority="261">
      <formula>BG43=1</formula>
    </cfRule>
  </conditionalFormatting>
  <conditionalFormatting sqref="U43:AF43">
    <cfRule type="expression" dxfId="546" priority="262">
      <formula>BG43=1</formula>
    </cfRule>
  </conditionalFormatting>
  <conditionalFormatting sqref="U45:AF45">
    <cfRule type="expression" dxfId="545" priority="259">
      <formula>BG46=1</formula>
    </cfRule>
  </conditionalFormatting>
  <conditionalFormatting sqref="U46:AF46">
    <cfRule type="expression" dxfId="544" priority="260">
      <formula>BG46=1</formula>
    </cfRule>
  </conditionalFormatting>
  <conditionalFormatting sqref="U48:AF48">
    <cfRule type="expression" dxfId="543" priority="257">
      <formula>BG49=1</formula>
    </cfRule>
  </conditionalFormatting>
  <conditionalFormatting sqref="U49:AF49">
    <cfRule type="expression" dxfId="542" priority="258">
      <formula>BG49=1</formula>
    </cfRule>
  </conditionalFormatting>
  <conditionalFormatting sqref="U51:AF51">
    <cfRule type="expression" dxfId="541" priority="255">
      <formula>BG52=1</formula>
    </cfRule>
  </conditionalFormatting>
  <conditionalFormatting sqref="U52:AF52">
    <cfRule type="expression" dxfId="540" priority="256">
      <formula>BG52=1</formula>
    </cfRule>
  </conditionalFormatting>
  <conditionalFormatting sqref="U54:AF54">
    <cfRule type="expression" dxfId="539" priority="253">
      <formula>BG55=1</formula>
    </cfRule>
  </conditionalFormatting>
  <conditionalFormatting sqref="U55:AF55">
    <cfRule type="expression" dxfId="538" priority="254">
      <formula>BG55=1</formula>
    </cfRule>
  </conditionalFormatting>
  <conditionalFormatting sqref="U57:AF57">
    <cfRule type="expression" dxfId="537" priority="251">
      <formula>BG58=1</formula>
    </cfRule>
  </conditionalFormatting>
  <conditionalFormatting sqref="U58:AF58">
    <cfRule type="expression" dxfId="536" priority="252">
      <formula>BG58=1</formula>
    </cfRule>
  </conditionalFormatting>
  <conditionalFormatting sqref="H60:P60">
    <cfRule type="expression" dxfId="535" priority="249">
      <formula>BG61=1</formula>
    </cfRule>
  </conditionalFormatting>
  <conditionalFormatting sqref="H61:P61">
    <cfRule type="expression" dxfId="534" priority="250">
      <formula>BG61=1</formula>
    </cfRule>
  </conditionalFormatting>
  <conditionalFormatting sqref="H63:P63">
    <cfRule type="expression" dxfId="533" priority="247">
      <formula>BG64=1</formula>
    </cfRule>
  </conditionalFormatting>
  <conditionalFormatting sqref="H64:P64">
    <cfRule type="expression" dxfId="532" priority="248">
      <formula>BG64=1</formula>
    </cfRule>
  </conditionalFormatting>
  <conditionalFormatting sqref="U60:AF60">
    <cfRule type="expression" dxfId="531" priority="245">
      <formula>BG61=1</formula>
    </cfRule>
  </conditionalFormatting>
  <conditionalFormatting sqref="U61:AF61">
    <cfRule type="expression" dxfId="530" priority="246">
      <formula>BG61=1</formula>
    </cfRule>
  </conditionalFormatting>
  <conditionalFormatting sqref="U63:AF63">
    <cfRule type="expression" dxfId="529" priority="243">
      <formula>BG64=1</formula>
    </cfRule>
  </conditionalFormatting>
  <conditionalFormatting sqref="U64:AF64">
    <cfRule type="expression" dxfId="528" priority="244">
      <formula>BG64=1</formula>
    </cfRule>
  </conditionalFormatting>
  <conditionalFormatting sqref="Q60:S60">
    <cfRule type="expression" dxfId="527" priority="241">
      <formula>BP61=1</formula>
    </cfRule>
  </conditionalFormatting>
  <conditionalFormatting sqref="Q61:S61">
    <cfRule type="expression" dxfId="526" priority="242">
      <formula>BP61=1</formula>
    </cfRule>
  </conditionalFormatting>
  <conditionalFormatting sqref="Q63:S63">
    <cfRule type="expression" dxfId="525" priority="239">
      <formula>BP64=1</formula>
    </cfRule>
  </conditionalFormatting>
  <conditionalFormatting sqref="Q64:S64">
    <cfRule type="expression" dxfId="524" priority="240">
      <formula>BP64=1</formula>
    </cfRule>
  </conditionalFormatting>
  <conditionalFormatting sqref="U38:AF38">
    <cfRule type="expression" dxfId="523" priority="238">
      <formula>OR(AND($E36&lt;&gt;"保育士",$E36&lt;&gt;"保育教諭",$E36&lt;&gt;"教諭",$E36&lt;&gt;"保健師・助産師・看護師・准看護師"),$F36&lt;7)</formula>
    </cfRule>
  </conditionalFormatting>
  <conditionalFormatting sqref="H36:H37">
    <cfRule type="expression" dxfId="522" priority="236">
      <formula>$AO$2&gt;$AO$3</formula>
    </cfRule>
  </conditionalFormatting>
  <conditionalFormatting sqref="U36:U37">
    <cfRule type="expression" dxfId="521" priority="237">
      <formula>$AP$2&gt;$AP$3</formula>
    </cfRule>
  </conditionalFormatting>
  <conditionalFormatting sqref="H66:S66">
    <cfRule type="expression" dxfId="520" priority="234">
      <formula>BG67=1</formula>
    </cfRule>
  </conditionalFormatting>
  <conditionalFormatting sqref="H67:S67">
    <cfRule type="expression" dxfId="519" priority="235">
      <formula>BG67=1</formula>
    </cfRule>
  </conditionalFormatting>
  <conditionalFormatting sqref="H69:S69">
    <cfRule type="expression" dxfId="518" priority="232">
      <formula>BG70=1</formula>
    </cfRule>
  </conditionalFormatting>
  <conditionalFormatting sqref="H70:S70">
    <cfRule type="expression" dxfId="517" priority="233">
      <formula>BG70=1</formula>
    </cfRule>
  </conditionalFormatting>
  <conditionalFormatting sqref="H72:S72">
    <cfRule type="expression" dxfId="516" priority="230">
      <formula>BG73=1</formula>
    </cfRule>
  </conditionalFormatting>
  <conditionalFormatting sqref="H73:S73">
    <cfRule type="expression" dxfId="515" priority="231">
      <formula>BG73=1</formula>
    </cfRule>
  </conditionalFormatting>
  <conditionalFormatting sqref="H75:S75">
    <cfRule type="expression" dxfId="514" priority="228">
      <formula>BG76=1</formula>
    </cfRule>
  </conditionalFormatting>
  <conditionalFormatting sqref="H76:S76">
    <cfRule type="expression" dxfId="513" priority="229">
      <formula>BG76=1</formula>
    </cfRule>
  </conditionalFormatting>
  <conditionalFormatting sqref="H78:S78">
    <cfRule type="expression" dxfId="512" priority="226">
      <formula>BG79=1</formula>
    </cfRule>
  </conditionalFormatting>
  <conditionalFormatting sqref="H79:S79">
    <cfRule type="expression" dxfId="511" priority="227">
      <formula>BG79=1</formula>
    </cfRule>
  </conditionalFormatting>
  <conditionalFormatting sqref="H81:S81">
    <cfRule type="expression" dxfId="510" priority="224">
      <formula>BG82=1</formula>
    </cfRule>
  </conditionalFormatting>
  <conditionalFormatting sqref="H82:S82">
    <cfRule type="expression" dxfId="509" priority="225">
      <formula>BG82=1</formula>
    </cfRule>
  </conditionalFormatting>
  <conditionalFormatting sqref="H84:S84">
    <cfRule type="expression" dxfId="508" priority="222">
      <formula>BG85=1</formula>
    </cfRule>
  </conditionalFormatting>
  <conditionalFormatting sqref="H85:S85">
    <cfRule type="expression" dxfId="507" priority="173">
      <formula>BG85=1</formula>
    </cfRule>
  </conditionalFormatting>
  <conditionalFormatting sqref="H87:S87">
    <cfRule type="expression" dxfId="506" priority="220">
      <formula>BG88=1</formula>
    </cfRule>
  </conditionalFormatting>
  <conditionalFormatting sqref="H88:S88">
    <cfRule type="expression" dxfId="505" priority="221">
      <formula>BG88=1</formula>
    </cfRule>
  </conditionalFormatting>
  <conditionalFormatting sqref="U66:AF66">
    <cfRule type="expression" dxfId="504" priority="218">
      <formula>BG67=1</formula>
    </cfRule>
  </conditionalFormatting>
  <conditionalFormatting sqref="U67:AF67">
    <cfRule type="expression" dxfId="503" priority="219">
      <formula>BG67=1</formula>
    </cfRule>
  </conditionalFormatting>
  <conditionalFormatting sqref="U69:AF69">
    <cfRule type="expression" dxfId="502" priority="216">
      <formula>BG70=1</formula>
    </cfRule>
  </conditionalFormatting>
  <conditionalFormatting sqref="U70:AF70">
    <cfRule type="expression" dxfId="501" priority="217">
      <formula>BG70=1</formula>
    </cfRule>
  </conditionalFormatting>
  <conditionalFormatting sqref="U72:AF72">
    <cfRule type="expression" dxfId="500" priority="214">
      <formula>BG73=1</formula>
    </cfRule>
  </conditionalFormatting>
  <conditionalFormatting sqref="U73:AF73">
    <cfRule type="expression" dxfId="499" priority="215">
      <formula>BG73=1</formula>
    </cfRule>
  </conditionalFormatting>
  <conditionalFormatting sqref="U75:AF75">
    <cfRule type="expression" dxfId="498" priority="212">
      <formula>BG76=1</formula>
    </cfRule>
  </conditionalFormatting>
  <conditionalFormatting sqref="U76:AF76">
    <cfRule type="expression" dxfId="497" priority="213">
      <formula>BG76=1</formula>
    </cfRule>
  </conditionalFormatting>
  <conditionalFormatting sqref="U78:AF78">
    <cfRule type="expression" dxfId="496" priority="210">
      <formula>BG79=1</formula>
    </cfRule>
  </conditionalFormatting>
  <conditionalFormatting sqref="U79:AF79">
    <cfRule type="expression" dxfId="495" priority="211">
      <formula>BG79=1</formula>
    </cfRule>
  </conditionalFormatting>
  <conditionalFormatting sqref="U81:AF81">
    <cfRule type="expression" dxfId="494" priority="208">
      <formula>BG82=1</formula>
    </cfRule>
  </conditionalFormatting>
  <conditionalFormatting sqref="U82:AF82">
    <cfRule type="expression" dxfId="493" priority="209">
      <formula>BG82=1</formula>
    </cfRule>
  </conditionalFormatting>
  <conditionalFormatting sqref="U84:AF84">
    <cfRule type="expression" dxfId="492" priority="206">
      <formula>BG85=1</formula>
    </cfRule>
  </conditionalFormatting>
  <conditionalFormatting sqref="U85:AF85">
    <cfRule type="expression" dxfId="491" priority="207">
      <formula>BG85=1</formula>
    </cfRule>
  </conditionalFormatting>
  <conditionalFormatting sqref="U87:AF87">
    <cfRule type="expression" dxfId="490" priority="204">
      <formula>BG88=1</formula>
    </cfRule>
  </conditionalFormatting>
  <conditionalFormatting sqref="U88:AF88">
    <cfRule type="expression" dxfId="489" priority="205">
      <formula>BG88=1</formula>
    </cfRule>
  </conditionalFormatting>
  <conditionalFormatting sqref="H90:P90">
    <cfRule type="expression" dxfId="488" priority="202">
      <formula>BG91=1</formula>
    </cfRule>
  </conditionalFormatting>
  <conditionalFormatting sqref="H91:P91">
    <cfRule type="expression" dxfId="487" priority="203">
      <formula>BG91=1</formula>
    </cfRule>
  </conditionalFormatting>
  <conditionalFormatting sqref="H93:P93">
    <cfRule type="expression" dxfId="486" priority="200">
      <formula>BG94=1</formula>
    </cfRule>
  </conditionalFormatting>
  <conditionalFormatting sqref="H94:P94">
    <cfRule type="expression" dxfId="485" priority="201">
      <formula>BG94=1</formula>
    </cfRule>
  </conditionalFormatting>
  <conditionalFormatting sqref="U90:AF90">
    <cfRule type="expression" dxfId="484" priority="198">
      <formula>BG91=1</formula>
    </cfRule>
  </conditionalFormatting>
  <conditionalFormatting sqref="U91:AF91">
    <cfRule type="expression" dxfId="483" priority="199">
      <formula>BG91=1</formula>
    </cfRule>
  </conditionalFormatting>
  <conditionalFormatting sqref="U93:AF93">
    <cfRule type="expression" dxfId="482" priority="196">
      <formula>BG94=1</formula>
    </cfRule>
  </conditionalFormatting>
  <conditionalFormatting sqref="U94:AF94">
    <cfRule type="expression" dxfId="481" priority="197">
      <formula>BG94=1</formula>
    </cfRule>
  </conditionalFormatting>
  <conditionalFormatting sqref="Q90:S90">
    <cfRule type="expression" dxfId="480" priority="194">
      <formula>BP91=1</formula>
    </cfRule>
  </conditionalFormatting>
  <conditionalFormatting sqref="Q91:S91">
    <cfRule type="expression" dxfId="479" priority="195">
      <formula>BP91=1</formula>
    </cfRule>
  </conditionalFormatting>
  <conditionalFormatting sqref="Q93:S93">
    <cfRule type="expression" dxfId="478" priority="192">
      <formula>BP94=1</formula>
    </cfRule>
  </conditionalFormatting>
  <conditionalFormatting sqref="Q94:S94">
    <cfRule type="expression" dxfId="477" priority="193">
      <formula>BP94=1</formula>
    </cfRule>
  </conditionalFormatting>
  <conditionalFormatting sqref="U68:AF68">
    <cfRule type="expression" dxfId="476" priority="191">
      <formula>OR(AND($E66&lt;&gt;"保育士",$E66&lt;&gt;"保育教諭",$E66&lt;&gt;"教諭",$E66&lt;&gt;"保健師・助産師・看護師・准看護師"),$F66&lt;7)</formula>
    </cfRule>
  </conditionalFormatting>
  <conditionalFormatting sqref="H66:H67">
    <cfRule type="expression" dxfId="475" priority="189">
      <formula>$AO$2&gt;$AO$3</formula>
    </cfRule>
  </conditionalFormatting>
  <conditionalFormatting sqref="U66:U67">
    <cfRule type="expression" dxfId="474" priority="190">
      <formula>$AP$2&gt;$AP$3</formula>
    </cfRule>
  </conditionalFormatting>
  <conditionalFormatting sqref="V6:AF6">
    <cfRule type="expression" dxfId="473" priority="186">
      <formula>BH7=1</formula>
    </cfRule>
  </conditionalFormatting>
  <conditionalFormatting sqref="V7:AF7">
    <cfRule type="expression" dxfId="472" priority="187">
      <formula>BH7=1</formula>
    </cfRule>
  </conditionalFormatting>
  <conditionalFormatting sqref="H9:S9">
    <cfRule type="expression" dxfId="471" priority="174">
      <formula>BG10=1</formula>
    </cfRule>
  </conditionalFormatting>
  <conditionalFormatting sqref="H10:S10">
    <cfRule type="expression" dxfId="470" priority="182">
      <formula>BG10=1</formula>
    </cfRule>
  </conditionalFormatting>
  <conditionalFormatting sqref="H12:S12">
    <cfRule type="expression" dxfId="469" priority="180">
      <formula>BG13=1</formula>
    </cfRule>
  </conditionalFormatting>
  <conditionalFormatting sqref="H13:S13">
    <cfRule type="expression" dxfId="468" priority="181">
      <formula>BG13=1</formula>
    </cfRule>
  </conditionalFormatting>
  <conditionalFormatting sqref="U9">
    <cfRule type="expression" dxfId="467" priority="284">
      <formula>BG10=1</formula>
    </cfRule>
  </conditionalFormatting>
  <conditionalFormatting sqref="U10">
    <cfRule type="expression" dxfId="466" priority="179">
      <formula>BG10=1</formula>
    </cfRule>
  </conditionalFormatting>
  <conditionalFormatting sqref="U12">
    <cfRule type="expression" dxfId="465" priority="178">
      <formula>BG13=1</formula>
    </cfRule>
  </conditionalFormatting>
  <conditionalFormatting sqref="U13">
    <cfRule type="expression" dxfId="464" priority="177">
      <formula>BG13=1</formula>
    </cfRule>
  </conditionalFormatting>
  <conditionalFormatting sqref="H6:S6">
    <cfRule type="expression" dxfId="463" priority="163">
      <formula>BG7=1</formula>
    </cfRule>
  </conditionalFormatting>
  <conditionalFormatting sqref="H7:S7">
    <cfRule type="expression" dxfId="462" priority="165">
      <formula>BG7=1</formula>
    </cfRule>
  </conditionalFormatting>
  <conditionalFormatting sqref="U6">
    <cfRule type="expression" dxfId="461" priority="322">
      <formula>BG7=1</formula>
    </cfRule>
  </conditionalFormatting>
  <conditionalFormatting sqref="U7">
    <cfRule type="expression" dxfId="460" priority="324">
      <formula>BG7=1</formula>
    </cfRule>
  </conditionalFormatting>
  <conditionalFormatting sqref="I6">
    <cfRule type="expression" dxfId="459" priority="168">
      <formula>BH7=1</formula>
    </cfRule>
  </conditionalFormatting>
  <conditionalFormatting sqref="J9">
    <cfRule type="expression" dxfId="458" priority="167">
      <formula>BI10=1</formula>
    </cfRule>
  </conditionalFormatting>
  <conditionalFormatting sqref="I2 L2 O2">
    <cfRule type="containsBlanks" dxfId="457" priority="166">
      <formula>LEN(TRIM(I2))=0</formula>
    </cfRule>
  </conditionalFormatting>
  <conditionalFormatting sqref="H6:S6 H9:S9 H12:S12 H15:S15 H18:S18 H21:S21 H24:S24 H27:S27 H30:S30 H33:S33 H36:S36 H39:S39 H42:S42 H45:S45 H48:S48 H51:S51 H54:S54 H57:S57 H60:S60 H63:S63 H66:S66 H69:S69 H72:S72 H75:S75 H78:S78 H81:S81 H84:S84 H87:S87 H90:S90 H93:S93">
    <cfRule type="expression" dxfId="456" priority="172">
      <formula>AND(BG6&gt;0,BG6&lt;5000)</formula>
    </cfRule>
  </conditionalFormatting>
  <conditionalFormatting sqref="H7:S7 H10:S10 H13:S13 H16:S16 H19:S19 H22:S22 H25:S25 H28:S28 H31:S31 H34:S34 H37:S37 H40:S40 H43:S43 H46:S46 H49:S49 H52:S52 H55:S55 H58:S58 H61:S61 H64:S64 H67:S67 H70:S70 H73:S73 H76:S76 H79:S79 H82:S82 H85:S85 H88:S88 H91:S91 H94:S94">
    <cfRule type="expression" dxfId="455" priority="329">
      <formula>AND(BG6&gt;0,BG6&lt;5000)</formula>
    </cfRule>
  </conditionalFormatting>
  <conditionalFormatting sqref="I6">
    <cfRule type="expression" dxfId="454" priority="569">
      <formula>AND(OR($D6="副園長",$D6="教頭",$D6="主幹教諭",$D6="主任保育士"),BH6=#REF!)</formula>
    </cfRule>
  </conditionalFormatting>
  <conditionalFormatting sqref="U6:AF6 U9:AF9 U12:AF12 U15:AF15 U18:AF18 U21:AF21 U24:AF24 U27:AF27 U30:AF30 U33:AF33 U42:AF42 U45:AF45 U48:AF48 U51:AF51 U54:AF54 U57:AF57 U60:AF60 U63:AF63 U39:AF39 U36:AF36 U72:AF72 U75:AF75 U78:AF78 U81:AF81 U84:AF84 U87:AF87 U90:AF90 U69:AF69 U66:AF66 U93:AF93">
    <cfRule type="expression" dxfId="453" priority="570">
      <formula>OR(AND($E6&lt;&gt;"保育士",$E6&lt;&gt;"保育教諭",$E6&lt;&gt;"教諭",$E6&lt;&gt;"保健師・助産師・看護師・准看護師"),$F6&lt;7)</formula>
    </cfRule>
    <cfRule type="expression" dxfId="452" priority="571">
      <formula>AND(BT6&gt;0,BT6&lt;5000)</formula>
    </cfRule>
  </conditionalFormatting>
  <conditionalFormatting sqref="U7:AF7 U10:AF10 U13:AF13 U16:AF16 U19:AF19 U22:AF22 U25:AF25 U28:AF28 U31:AF31 U34:AF34 U37:AF37 U40:AF40 U43:AF43 U46:AF46 U49:AF49 U52:AF52 U55:AF55 U58:AF58 U61:AF61 U64:AF64 U67:AF67 U70:AF70 U73:AF73 U76:AF76 U79:AF79 U82:AF82 U85:AF85 U88:AF88 U91:AF91 U94:AF94">
    <cfRule type="expression" dxfId="451" priority="630">
      <formula>OR(AND($E6&lt;&gt;"保育士",$E6&lt;&gt;"保育教諭",$E6&lt;&gt;"教諭",$E6&lt;&gt;"保健師・助産師・看護師・准看護師"),$F6&lt;7)</formula>
    </cfRule>
    <cfRule type="expression" dxfId="450" priority="631">
      <formula>AND(BT6&gt;0,BT6&lt;5000)</formula>
    </cfRule>
  </conditionalFormatting>
  <conditionalFormatting sqref="H105:S105">
    <cfRule type="expression" dxfId="449" priority="146">
      <formula>BG106=1</formula>
    </cfRule>
  </conditionalFormatting>
  <conditionalFormatting sqref="H106:S106">
    <cfRule type="expression" dxfId="448" priority="147">
      <formula>BG106=1</formula>
    </cfRule>
  </conditionalFormatting>
  <conditionalFormatting sqref="H108:S108">
    <cfRule type="expression" dxfId="447" priority="144">
      <formula>BG109=1</formula>
    </cfRule>
  </conditionalFormatting>
  <conditionalFormatting sqref="H109:S109">
    <cfRule type="expression" dxfId="446" priority="145">
      <formula>BG109=1</formula>
    </cfRule>
  </conditionalFormatting>
  <conditionalFormatting sqref="H111:S111">
    <cfRule type="expression" dxfId="445" priority="142">
      <formula>BG112=1</formula>
    </cfRule>
  </conditionalFormatting>
  <conditionalFormatting sqref="H112:S112">
    <cfRule type="expression" dxfId="444" priority="143">
      <formula>BG112=1</formula>
    </cfRule>
  </conditionalFormatting>
  <conditionalFormatting sqref="H114:S114">
    <cfRule type="expression" dxfId="443" priority="140">
      <formula>BG115=1</formula>
    </cfRule>
  </conditionalFormatting>
  <conditionalFormatting sqref="H115:S115">
    <cfRule type="expression" dxfId="442" priority="141">
      <formula>BG115=1</formula>
    </cfRule>
  </conditionalFormatting>
  <conditionalFormatting sqref="H117:S117">
    <cfRule type="expression" dxfId="441" priority="138">
      <formula>BG118=1</formula>
    </cfRule>
  </conditionalFormatting>
  <conditionalFormatting sqref="H118:S118">
    <cfRule type="expression" dxfId="440" priority="139">
      <formula>BG118=1</formula>
    </cfRule>
  </conditionalFormatting>
  <conditionalFormatting sqref="V99:AF99">
    <cfRule type="expression" dxfId="439" priority="136">
      <formula>BH100=1</formula>
    </cfRule>
  </conditionalFormatting>
  <conditionalFormatting sqref="V100:AF100">
    <cfRule type="expression" dxfId="438" priority="137">
      <formula>BH100=1</formula>
    </cfRule>
  </conditionalFormatting>
  <conditionalFormatting sqref="V102:AF102">
    <cfRule type="expression" dxfId="437" priority="134">
      <formula>BH103=1</formula>
    </cfRule>
  </conditionalFormatting>
  <conditionalFormatting sqref="V103:AF103">
    <cfRule type="expression" dxfId="436" priority="135">
      <formula>BH103=1</formula>
    </cfRule>
  </conditionalFormatting>
  <conditionalFormatting sqref="U105:AF105">
    <cfRule type="expression" dxfId="435" priority="132">
      <formula>BG106=1</formula>
    </cfRule>
  </conditionalFormatting>
  <conditionalFormatting sqref="U106:AF106">
    <cfRule type="expression" dxfId="434" priority="133">
      <formula>BG106=1</formula>
    </cfRule>
  </conditionalFormatting>
  <conditionalFormatting sqref="U108:AF108">
    <cfRule type="expression" dxfId="433" priority="130">
      <formula>BG109=1</formula>
    </cfRule>
  </conditionalFormatting>
  <conditionalFormatting sqref="U109:AF109">
    <cfRule type="expression" dxfId="432" priority="131">
      <formula>BG109=1</formula>
    </cfRule>
  </conditionalFormatting>
  <conditionalFormatting sqref="U111:AF111">
    <cfRule type="expression" dxfId="431" priority="128">
      <formula>BG112=1</formula>
    </cfRule>
  </conditionalFormatting>
  <conditionalFormatting sqref="U112:AF112">
    <cfRule type="expression" dxfId="430" priority="129">
      <formula>BG112=1</formula>
    </cfRule>
  </conditionalFormatting>
  <conditionalFormatting sqref="U114:AF114">
    <cfRule type="expression" dxfId="429" priority="126">
      <formula>BG115=1</formula>
    </cfRule>
  </conditionalFormatting>
  <conditionalFormatting sqref="U115:AF115">
    <cfRule type="expression" dxfId="428" priority="127">
      <formula>BG115=1</formula>
    </cfRule>
  </conditionalFormatting>
  <conditionalFormatting sqref="U117:AF117">
    <cfRule type="expression" dxfId="427" priority="124">
      <formula>BG118=1</formula>
    </cfRule>
  </conditionalFormatting>
  <conditionalFormatting sqref="U118:AF118">
    <cfRule type="expression" dxfId="426" priority="125">
      <formula>BG118=1</formula>
    </cfRule>
  </conditionalFormatting>
  <conditionalFormatting sqref="H120:P120">
    <cfRule type="expression" dxfId="425" priority="122">
      <formula>BG121=1</formula>
    </cfRule>
  </conditionalFormatting>
  <conditionalFormatting sqref="H121:P121">
    <cfRule type="expression" dxfId="424" priority="123">
      <formula>BG121=1</formula>
    </cfRule>
  </conditionalFormatting>
  <conditionalFormatting sqref="H123:P123">
    <cfRule type="expression" dxfId="423" priority="120">
      <formula>BG124=1</formula>
    </cfRule>
  </conditionalFormatting>
  <conditionalFormatting sqref="H124:P124">
    <cfRule type="expression" dxfId="422" priority="121">
      <formula>BG124=1</formula>
    </cfRule>
  </conditionalFormatting>
  <conditionalFormatting sqref="U120:AF120">
    <cfRule type="expression" dxfId="421" priority="118">
      <formula>BG121=1</formula>
    </cfRule>
  </conditionalFormatting>
  <conditionalFormatting sqref="U121:AF121">
    <cfRule type="expression" dxfId="420" priority="119">
      <formula>BG121=1</formula>
    </cfRule>
  </conditionalFormatting>
  <conditionalFormatting sqref="U123:AF123">
    <cfRule type="expression" dxfId="419" priority="116">
      <formula>BG124=1</formula>
    </cfRule>
  </conditionalFormatting>
  <conditionalFormatting sqref="U124:AF124">
    <cfRule type="expression" dxfId="418" priority="117">
      <formula>BG124=1</formula>
    </cfRule>
  </conditionalFormatting>
  <conditionalFormatting sqref="Q120:S120">
    <cfRule type="expression" dxfId="417" priority="114">
      <formula>BP121=1</formula>
    </cfRule>
  </conditionalFormatting>
  <conditionalFormatting sqref="Q121:S121">
    <cfRule type="expression" dxfId="416" priority="115">
      <formula>BP121=1</formula>
    </cfRule>
  </conditionalFormatting>
  <conditionalFormatting sqref="Q123:S123">
    <cfRule type="expression" dxfId="415" priority="112">
      <formula>BP124=1</formula>
    </cfRule>
  </conditionalFormatting>
  <conditionalFormatting sqref="Q124:S124">
    <cfRule type="expression" dxfId="414" priority="113">
      <formula>BP124=1</formula>
    </cfRule>
  </conditionalFormatting>
  <conditionalFormatting sqref="U98:AF98 U101:AF101 U104:AF104 U107:AF107 U110:AF110 U113:AF113 U116:AF116 U119:AF119 U122:AF122 U125:AF125 U131:AF131 U134:AF134 U137:AF137 U140:AF140 U143:AF143 U146:AF146 U149:AF149 U152:AF152 U155:AF155 U161:AF161 U164:AF164 U167:AF167 U170:AF170 U173:AF173 U176:AF176 U179:AF179 U182:AF182 U185:AF185">
    <cfRule type="expression" dxfId="413" priority="111">
      <formula>OR(AND($E96&lt;&gt;"保育士",$E96&lt;&gt;"保育教諭",$E96&lt;&gt;"教諭",$E96&lt;&gt;"保健師・助産師・看護師・准看護師"),$F96&lt;7)</formula>
    </cfRule>
  </conditionalFormatting>
  <conditionalFormatting sqref="H96:H97 H99:H100 H102:H103 H105:H106 H108:H109 H111:H112 H114:H115 H117:H118 H120:H121 H123:H124 H129:H130 H132:H133 H135:H136 H138:H139 H141:H142 H144:H145 H147:H148 H150:H151 H153:H154 H159:H160 H162:H163 H165:H166 H168:H169 H171:H172 H174:H175 H177:H178 H180:H181 H183:H184">
    <cfRule type="expression" dxfId="412" priority="1">
      <formula>$AO$2&gt;$AO$3</formula>
    </cfRule>
  </conditionalFormatting>
  <conditionalFormatting sqref="U96:U97 U99:U100 U102:U103 U105:U106 U108:U109 U111:U112 U114:U115 U117:U118 U120:U121 U123:U124 U129:U130 U132:U133 U135:U136 U138:U139 U141:U142 U144:U145 U147:U148 U150:U151 U153:U154 U159:U160 U162:U163 U165:U166 U168:U169 U171:U172 U174:U175 U177:U178 U180:U181 U183:U184">
    <cfRule type="expression" dxfId="411" priority="8">
      <formula>$AP$2&gt;$AP$3</formula>
    </cfRule>
  </conditionalFormatting>
  <conditionalFormatting sqref="H126:S126">
    <cfRule type="expression" dxfId="410" priority="108">
      <formula>BG127=1</formula>
    </cfRule>
  </conditionalFormatting>
  <conditionalFormatting sqref="H127:S127">
    <cfRule type="expression" dxfId="409" priority="109">
      <formula>BG127=1</formula>
    </cfRule>
  </conditionalFormatting>
  <conditionalFormatting sqref="H129:S129">
    <cfRule type="expression" dxfId="408" priority="106">
      <formula>BG130=1</formula>
    </cfRule>
  </conditionalFormatting>
  <conditionalFormatting sqref="H130:S130">
    <cfRule type="expression" dxfId="407" priority="107">
      <formula>BG130=1</formula>
    </cfRule>
  </conditionalFormatting>
  <conditionalFormatting sqref="H132:S132">
    <cfRule type="expression" dxfId="406" priority="105">
      <formula>BG133=1</formula>
    </cfRule>
  </conditionalFormatting>
  <conditionalFormatting sqref="H133:S133">
    <cfRule type="expression" dxfId="405" priority="98">
      <formula>BG133=1</formula>
    </cfRule>
  </conditionalFormatting>
  <conditionalFormatting sqref="H135:S135">
    <cfRule type="expression" dxfId="404" priority="103">
      <formula>BG136=1</formula>
    </cfRule>
  </conditionalFormatting>
  <conditionalFormatting sqref="H136:S136">
    <cfRule type="expression" dxfId="403" priority="104">
      <formula>BG136=1</formula>
    </cfRule>
  </conditionalFormatting>
  <conditionalFormatting sqref="H138:S138">
    <cfRule type="expression" dxfId="402" priority="101">
      <formula>BG139=1</formula>
    </cfRule>
  </conditionalFormatting>
  <conditionalFormatting sqref="H139:S139">
    <cfRule type="expression" dxfId="401" priority="102">
      <formula>BG139=1</formula>
    </cfRule>
  </conditionalFormatting>
  <conditionalFormatting sqref="H141:S141">
    <cfRule type="expression" dxfId="400" priority="99">
      <formula>BG142=1</formula>
    </cfRule>
  </conditionalFormatting>
  <conditionalFormatting sqref="H142:S142">
    <cfRule type="expression" dxfId="399" priority="100">
      <formula>BG142=1</formula>
    </cfRule>
  </conditionalFormatting>
  <conditionalFormatting sqref="H144:S144">
    <cfRule type="expression" dxfId="398" priority="97">
      <formula>BG145=1</formula>
    </cfRule>
  </conditionalFormatting>
  <conditionalFormatting sqref="H145:S145">
    <cfRule type="expression" dxfId="397" priority="51">
      <formula>BG145=1</formula>
    </cfRule>
  </conditionalFormatting>
  <conditionalFormatting sqref="H147:S147">
    <cfRule type="expression" dxfId="396" priority="95">
      <formula>BG148=1</formula>
    </cfRule>
  </conditionalFormatting>
  <conditionalFormatting sqref="H148:S148">
    <cfRule type="expression" dxfId="395" priority="96">
      <formula>BG148=1</formula>
    </cfRule>
  </conditionalFormatting>
  <conditionalFormatting sqref="U126:AF126">
    <cfRule type="expression" dxfId="394" priority="93">
      <formula>BG127=1</formula>
    </cfRule>
  </conditionalFormatting>
  <conditionalFormatting sqref="U127:AF127">
    <cfRule type="expression" dxfId="393" priority="94">
      <formula>BG127=1</formula>
    </cfRule>
  </conditionalFormatting>
  <conditionalFormatting sqref="U129:AF129">
    <cfRule type="expression" dxfId="392" priority="91">
      <formula>BG130=1</formula>
    </cfRule>
  </conditionalFormatting>
  <conditionalFormatting sqref="U130:AF130">
    <cfRule type="expression" dxfId="391" priority="92">
      <formula>BG130=1</formula>
    </cfRule>
  </conditionalFormatting>
  <conditionalFormatting sqref="U132:AF132">
    <cfRule type="expression" dxfId="390" priority="89">
      <formula>BG133=1</formula>
    </cfRule>
  </conditionalFormatting>
  <conditionalFormatting sqref="U133:AF133">
    <cfRule type="expression" dxfId="389" priority="90">
      <formula>BG133=1</formula>
    </cfRule>
  </conditionalFormatting>
  <conditionalFormatting sqref="U135:AF135">
    <cfRule type="expression" dxfId="388" priority="87">
      <formula>BG136=1</formula>
    </cfRule>
  </conditionalFormatting>
  <conditionalFormatting sqref="U136:AF136">
    <cfRule type="expression" dxfId="387" priority="88">
      <formula>BG136=1</formula>
    </cfRule>
  </conditionalFormatting>
  <conditionalFormatting sqref="U138:AF138">
    <cfRule type="expression" dxfId="386" priority="85">
      <formula>BG139=1</formula>
    </cfRule>
  </conditionalFormatting>
  <conditionalFormatting sqref="U139:AF139">
    <cfRule type="expression" dxfId="385" priority="86">
      <formula>BG139=1</formula>
    </cfRule>
  </conditionalFormatting>
  <conditionalFormatting sqref="U141:AF141">
    <cfRule type="expression" dxfId="384" priority="83">
      <formula>BG142=1</formula>
    </cfRule>
  </conditionalFormatting>
  <conditionalFormatting sqref="U142:AF142">
    <cfRule type="expression" dxfId="383" priority="84">
      <formula>BG142=1</formula>
    </cfRule>
  </conditionalFormatting>
  <conditionalFormatting sqref="U144:AF144">
    <cfRule type="expression" dxfId="382" priority="81">
      <formula>BG145=1</formula>
    </cfRule>
  </conditionalFormatting>
  <conditionalFormatting sqref="U145:AF145">
    <cfRule type="expression" dxfId="381" priority="82">
      <formula>BG145=1</formula>
    </cfRule>
  </conditionalFormatting>
  <conditionalFormatting sqref="U147:AF147">
    <cfRule type="expression" dxfId="380" priority="79">
      <formula>BG148=1</formula>
    </cfRule>
  </conditionalFormatting>
  <conditionalFormatting sqref="U148:AF148">
    <cfRule type="expression" dxfId="379" priority="80">
      <formula>BG148=1</formula>
    </cfRule>
  </conditionalFormatting>
  <conditionalFormatting sqref="H150:P150">
    <cfRule type="expression" dxfId="378" priority="77">
      <formula>BG151=1</formula>
    </cfRule>
  </conditionalFormatting>
  <conditionalFormatting sqref="H151:P151">
    <cfRule type="expression" dxfId="377" priority="78">
      <formula>BG151=1</formula>
    </cfRule>
  </conditionalFormatting>
  <conditionalFormatting sqref="H153:P153">
    <cfRule type="expression" dxfId="376" priority="75">
      <formula>BG154=1</formula>
    </cfRule>
  </conditionalFormatting>
  <conditionalFormatting sqref="H154:P154">
    <cfRule type="expression" dxfId="375" priority="76">
      <formula>BG154=1</formula>
    </cfRule>
  </conditionalFormatting>
  <conditionalFormatting sqref="U150:AF150">
    <cfRule type="expression" dxfId="374" priority="73">
      <formula>BG151=1</formula>
    </cfRule>
  </conditionalFormatting>
  <conditionalFormatting sqref="U151:AF151">
    <cfRule type="expression" dxfId="373" priority="74">
      <formula>BG151=1</formula>
    </cfRule>
  </conditionalFormatting>
  <conditionalFormatting sqref="U153:AF153">
    <cfRule type="expression" dxfId="372" priority="71">
      <formula>BG154=1</formula>
    </cfRule>
  </conditionalFormatting>
  <conditionalFormatting sqref="U154:AF154">
    <cfRule type="expression" dxfId="371" priority="72">
      <formula>BG154=1</formula>
    </cfRule>
  </conditionalFormatting>
  <conditionalFormatting sqref="Q150:S150">
    <cfRule type="expression" dxfId="370" priority="69">
      <formula>BP151=1</formula>
    </cfRule>
  </conditionalFormatting>
  <conditionalFormatting sqref="Q151:S151">
    <cfRule type="expression" dxfId="369" priority="70">
      <formula>BP151=1</formula>
    </cfRule>
  </conditionalFormatting>
  <conditionalFormatting sqref="Q153:S153">
    <cfRule type="expression" dxfId="368" priority="67">
      <formula>BP154=1</formula>
    </cfRule>
  </conditionalFormatting>
  <conditionalFormatting sqref="Q154:S154">
    <cfRule type="expression" dxfId="367" priority="68">
      <formula>BP154=1</formula>
    </cfRule>
  </conditionalFormatting>
  <conditionalFormatting sqref="U128:AF128">
    <cfRule type="expression" dxfId="366" priority="66">
      <formula>OR(AND($E126&lt;&gt;"保育士",$E126&lt;&gt;"保育教諭",$E126&lt;&gt;"教諭",$E126&lt;&gt;"保健師・助産師・看護師・准看護師"),$F126&lt;7)</formula>
    </cfRule>
  </conditionalFormatting>
  <conditionalFormatting sqref="H126:H127">
    <cfRule type="expression" dxfId="365" priority="64">
      <formula>$AO$2&gt;$AO$3</formula>
    </cfRule>
  </conditionalFormatting>
  <conditionalFormatting sqref="U126:U127">
    <cfRule type="expression" dxfId="364" priority="65">
      <formula>$AP$2&gt;$AP$3</formula>
    </cfRule>
  </conditionalFormatting>
  <conditionalFormatting sqref="H156:S156">
    <cfRule type="expression" dxfId="363" priority="62">
      <formula>BG157=1</formula>
    </cfRule>
  </conditionalFormatting>
  <conditionalFormatting sqref="H157:S157">
    <cfRule type="expression" dxfId="362" priority="63">
      <formula>BG157=1</formula>
    </cfRule>
  </conditionalFormatting>
  <conditionalFormatting sqref="H159:S159">
    <cfRule type="expression" dxfId="361" priority="60">
      <formula>BG160=1</formula>
    </cfRule>
  </conditionalFormatting>
  <conditionalFormatting sqref="H160:S160">
    <cfRule type="expression" dxfId="360" priority="61">
      <formula>BG160=1</formula>
    </cfRule>
  </conditionalFormatting>
  <conditionalFormatting sqref="H162:S162">
    <cfRule type="expression" dxfId="359" priority="58">
      <formula>BG163=1</formula>
    </cfRule>
  </conditionalFormatting>
  <conditionalFormatting sqref="H163:S163">
    <cfRule type="expression" dxfId="358" priority="59">
      <formula>BG163=1</formula>
    </cfRule>
  </conditionalFormatting>
  <conditionalFormatting sqref="H165:S165">
    <cfRule type="expression" dxfId="357" priority="56">
      <formula>BG166=1</formula>
    </cfRule>
  </conditionalFormatting>
  <conditionalFormatting sqref="H166:S166">
    <cfRule type="expression" dxfId="356" priority="57">
      <formula>BG166=1</formula>
    </cfRule>
  </conditionalFormatting>
  <conditionalFormatting sqref="H168:S168">
    <cfRule type="expression" dxfId="355" priority="54">
      <formula>BG169=1</formula>
    </cfRule>
  </conditionalFormatting>
  <conditionalFormatting sqref="H169:S169">
    <cfRule type="expression" dxfId="354" priority="55">
      <formula>BG169=1</formula>
    </cfRule>
  </conditionalFormatting>
  <conditionalFormatting sqref="H171:S171">
    <cfRule type="expression" dxfId="353" priority="52">
      <formula>BG172=1</formula>
    </cfRule>
  </conditionalFormatting>
  <conditionalFormatting sqref="H172:S172">
    <cfRule type="expression" dxfId="352" priority="53">
      <formula>BG172=1</formula>
    </cfRule>
  </conditionalFormatting>
  <conditionalFormatting sqref="H174:S174">
    <cfRule type="expression" dxfId="351" priority="50">
      <formula>BG175=1</formula>
    </cfRule>
  </conditionalFormatting>
  <conditionalFormatting sqref="H175:S175">
    <cfRule type="expression" dxfId="350" priority="6">
      <formula>BG175=1</formula>
    </cfRule>
  </conditionalFormatting>
  <conditionalFormatting sqref="H177:S177">
    <cfRule type="expression" dxfId="349" priority="48">
      <formula>BG178=1</formula>
    </cfRule>
  </conditionalFormatting>
  <conditionalFormatting sqref="H178:S178">
    <cfRule type="expression" dxfId="348" priority="49">
      <formula>BG178=1</formula>
    </cfRule>
  </conditionalFormatting>
  <conditionalFormatting sqref="U156:AF156">
    <cfRule type="expression" dxfId="347" priority="46">
      <formula>BG157=1</formula>
    </cfRule>
  </conditionalFormatting>
  <conditionalFormatting sqref="U157:AF157">
    <cfRule type="expression" dxfId="346" priority="47">
      <formula>BG157=1</formula>
    </cfRule>
  </conditionalFormatting>
  <conditionalFormatting sqref="U159:AF159">
    <cfRule type="expression" dxfId="345" priority="44">
      <formula>BG160=1</formula>
    </cfRule>
  </conditionalFormatting>
  <conditionalFormatting sqref="U160:AF160">
    <cfRule type="expression" dxfId="344" priority="45">
      <formula>BG160=1</formula>
    </cfRule>
  </conditionalFormatting>
  <conditionalFormatting sqref="U162:AF162">
    <cfRule type="expression" dxfId="343" priority="42">
      <formula>BG163=1</formula>
    </cfRule>
  </conditionalFormatting>
  <conditionalFormatting sqref="U163:AF163">
    <cfRule type="expression" dxfId="342" priority="43">
      <formula>BG163=1</formula>
    </cfRule>
  </conditionalFormatting>
  <conditionalFormatting sqref="U165:AF165">
    <cfRule type="expression" dxfId="341" priority="40">
      <formula>BG166=1</formula>
    </cfRule>
  </conditionalFormatting>
  <conditionalFormatting sqref="U166:AF166">
    <cfRule type="expression" dxfId="340" priority="41">
      <formula>BG166=1</formula>
    </cfRule>
  </conditionalFormatting>
  <conditionalFormatting sqref="U168:AF168">
    <cfRule type="expression" dxfId="339" priority="38">
      <formula>BG169=1</formula>
    </cfRule>
  </conditionalFormatting>
  <conditionalFormatting sqref="U169:AF169">
    <cfRule type="expression" dxfId="338" priority="39">
      <formula>BG169=1</formula>
    </cfRule>
  </conditionalFormatting>
  <conditionalFormatting sqref="U171:AF171">
    <cfRule type="expression" dxfId="337" priority="36">
      <formula>BG172=1</formula>
    </cfRule>
  </conditionalFormatting>
  <conditionalFormatting sqref="U172:AF172">
    <cfRule type="expression" dxfId="336" priority="37">
      <formula>BG172=1</formula>
    </cfRule>
  </conditionalFormatting>
  <conditionalFormatting sqref="U174:AF174">
    <cfRule type="expression" dxfId="335" priority="34">
      <formula>BG175=1</formula>
    </cfRule>
  </conditionalFormatting>
  <conditionalFormatting sqref="U175:AF175">
    <cfRule type="expression" dxfId="334" priority="35">
      <formula>BG175=1</formula>
    </cfRule>
  </conditionalFormatting>
  <conditionalFormatting sqref="U177:AF177">
    <cfRule type="expression" dxfId="333" priority="32">
      <formula>BG178=1</formula>
    </cfRule>
  </conditionalFormatting>
  <conditionalFormatting sqref="U178:AF178">
    <cfRule type="expression" dxfId="332" priority="33">
      <formula>BG178=1</formula>
    </cfRule>
  </conditionalFormatting>
  <conditionalFormatting sqref="H180:P180">
    <cfRule type="expression" dxfId="331" priority="30">
      <formula>BG181=1</formula>
    </cfRule>
  </conditionalFormatting>
  <conditionalFormatting sqref="H181:P181">
    <cfRule type="expression" dxfId="330" priority="31">
      <formula>BG181=1</formula>
    </cfRule>
  </conditionalFormatting>
  <conditionalFormatting sqref="H183:P183">
    <cfRule type="expression" dxfId="329" priority="28">
      <formula>BG184=1</formula>
    </cfRule>
  </conditionalFormatting>
  <conditionalFormatting sqref="H184:P184">
    <cfRule type="expression" dxfId="328" priority="29">
      <formula>BG184=1</formula>
    </cfRule>
  </conditionalFormatting>
  <conditionalFormatting sqref="U180:AF180">
    <cfRule type="expression" dxfId="327" priority="26">
      <formula>BG181=1</formula>
    </cfRule>
  </conditionalFormatting>
  <conditionalFormatting sqref="U181:AF181">
    <cfRule type="expression" dxfId="326" priority="27">
      <formula>BG181=1</formula>
    </cfRule>
  </conditionalFormatting>
  <conditionalFormatting sqref="U183:AF183">
    <cfRule type="expression" dxfId="325" priority="24">
      <formula>BG184=1</formula>
    </cfRule>
  </conditionalFormatting>
  <conditionalFormatting sqref="U184:AF184">
    <cfRule type="expression" dxfId="324" priority="25">
      <formula>BG184=1</formula>
    </cfRule>
  </conditionalFormatting>
  <conditionalFormatting sqref="Q180:S180">
    <cfRule type="expression" dxfId="323" priority="22">
      <formula>BP181=1</formula>
    </cfRule>
  </conditionalFormatting>
  <conditionalFormatting sqref="Q181:S181">
    <cfRule type="expression" dxfId="322" priority="23">
      <formula>BP181=1</formula>
    </cfRule>
  </conditionalFormatting>
  <conditionalFormatting sqref="Q183:S183">
    <cfRule type="expression" dxfId="321" priority="20">
      <formula>BP184=1</formula>
    </cfRule>
  </conditionalFormatting>
  <conditionalFormatting sqref="Q184:S184">
    <cfRule type="expression" dxfId="320" priority="21">
      <formula>BP184=1</formula>
    </cfRule>
  </conditionalFormatting>
  <conditionalFormatting sqref="U158:AF158">
    <cfRule type="expression" dxfId="319" priority="19">
      <formula>OR(AND($E156&lt;&gt;"保育士",$E156&lt;&gt;"保育教諭",$E156&lt;&gt;"教諭",$E156&lt;&gt;"保健師・助産師・看護師・准看護師"),$F156&lt;7)</formula>
    </cfRule>
  </conditionalFormatting>
  <conditionalFormatting sqref="H156:H157">
    <cfRule type="expression" dxfId="318" priority="17">
      <formula>$AO$2&gt;$AO$3</formula>
    </cfRule>
  </conditionalFormatting>
  <conditionalFormatting sqref="U156:U157">
    <cfRule type="expression" dxfId="317" priority="18">
      <formula>$AP$2&gt;$AP$3</formula>
    </cfRule>
  </conditionalFormatting>
  <conditionalFormatting sqref="V96:AF96">
    <cfRule type="expression" dxfId="316" priority="15">
      <formula>BH97=1</formula>
    </cfRule>
  </conditionalFormatting>
  <conditionalFormatting sqref="V97:AF97">
    <cfRule type="expression" dxfId="315" priority="16">
      <formula>BH97=1</formula>
    </cfRule>
  </conditionalFormatting>
  <conditionalFormatting sqref="H99:S99">
    <cfRule type="expression" dxfId="314" priority="7">
      <formula>BG100=1</formula>
    </cfRule>
  </conditionalFormatting>
  <conditionalFormatting sqref="H100:S100">
    <cfRule type="expression" dxfId="313" priority="14">
      <formula>BG100=1</formula>
    </cfRule>
  </conditionalFormatting>
  <conditionalFormatting sqref="H102:S102">
    <cfRule type="expression" dxfId="312" priority="12">
      <formula>BG103=1</formula>
    </cfRule>
  </conditionalFormatting>
  <conditionalFormatting sqref="H103:S103">
    <cfRule type="expression" dxfId="311" priority="13">
      <formula>BG103=1</formula>
    </cfRule>
  </conditionalFormatting>
  <conditionalFormatting sqref="U99">
    <cfRule type="expression" dxfId="310" priority="110">
      <formula>BG100=1</formula>
    </cfRule>
  </conditionalFormatting>
  <conditionalFormatting sqref="U100">
    <cfRule type="expression" dxfId="309" priority="11">
      <formula>BG100=1</formula>
    </cfRule>
  </conditionalFormatting>
  <conditionalFormatting sqref="U102">
    <cfRule type="expression" dxfId="308" priority="10">
      <formula>BG103=1</formula>
    </cfRule>
  </conditionalFormatting>
  <conditionalFormatting sqref="U103">
    <cfRule type="expression" dxfId="307" priority="9">
      <formula>BG103=1</formula>
    </cfRule>
  </conditionalFormatting>
  <conditionalFormatting sqref="H96:S96">
    <cfRule type="expression" dxfId="306" priority="5">
      <formula>BG97=1</formula>
    </cfRule>
  </conditionalFormatting>
  <conditionalFormatting sqref="H97:S97">
    <cfRule type="expression" dxfId="305" priority="2">
      <formula>BG97=1</formula>
    </cfRule>
  </conditionalFormatting>
  <conditionalFormatting sqref="U96">
    <cfRule type="expression" dxfId="304" priority="148">
      <formula>BG97=1</formula>
    </cfRule>
  </conditionalFormatting>
  <conditionalFormatting sqref="U97">
    <cfRule type="expression" dxfId="303" priority="149">
      <formula>BG97=1</formula>
    </cfRule>
  </conditionalFormatting>
  <conditionalFormatting sqref="I96">
    <cfRule type="expression" dxfId="302" priority="4">
      <formula>BH97=1</formula>
    </cfRule>
  </conditionalFormatting>
  <conditionalFormatting sqref="J99">
    <cfRule type="expression" dxfId="301" priority="3">
      <formula>BI100=1</formula>
    </cfRule>
  </conditionalFormatting>
  <conditionalFormatting sqref="H96:S96 H99:S99 H102:S102 H105:S105 H108:S108 H111:S111 H114:S114 H117:S117 H120:S120 H123:S123 H126:S126 H129:S129 H132:S132 H135:S135 H138:S138 H141:S141 H144:S144 H147:S147 H150:S150 H153:S153 H156:S156 H159:S159 H162:S162 H165:S165 H168:S168 H171:S171 H174:S174 H177:S177 H180:S180 H183:S183">
    <cfRule type="expression" dxfId="300" priority="151">
      <formula>AND(BG96&gt;0,BG96&lt;5000)</formula>
    </cfRule>
  </conditionalFormatting>
  <conditionalFormatting sqref="H97:S97 H100:S100 H103:S103 H106:S106 H109:S109 H112:S112 H115:S115 H118:S118 H121:S121 H124:S124 H127:S127 H130:S130 H133:S133 H136:S136 H139:S139 H142:S142 H145:S145 H148:S148 H151:S151 H154:S154 H157:S157 H160:S160 H163:S163 H166:S166 H169:S169 H172:S172 H175:S175 H178:S178 H181:S181 H184:S184">
    <cfRule type="expression" dxfId="299" priority="150">
      <formula>AND(BG96&gt;0,BG96&lt;5000)</formula>
    </cfRule>
  </conditionalFormatting>
  <conditionalFormatting sqref="I96">
    <cfRule type="expression" dxfId="298" priority="152">
      <formula>AND(OR($D96="副園長",$D96="教頭",$D96="主幹教諭",$D96="主任保育士"),BH96=#REF!)</formula>
    </cfRule>
  </conditionalFormatting>
  <conditionalFormatting sqref="U96:AF96 U99:AF99 U102:AF102 U105:AF105 U108:AF108 U111:AF111 U114:AF114 U117:AF117 U120:AF120 U123:AF123 U132:AF132 U135:AF135 U138:AF138 U141:AF141 U144:AF144 U147:AF147 U150:AF150 U153:AF153 U129:AF129 U126:AF126 U162:AF162 U165:AF165 U168:AF168 U171:AF171 U174:AF174 U177:AF177 U180:AF180 U159:AF159 U156:AF156 U183:AF183">
    <cfRule type="expression" dxfId="297" priority="153">
      <formula>OR(AND($E96&lt;&gt;"保育士",$E96&lt;&gt;"保育教諭",$E96&lt;&gt;"教諭",$E96&lt;&gt;"保健師・助産師・看護師・准看護師"),$F96&lt;7)</formula>
    </cfRule>
    <cfRule type="expression" dxfId="296" priority="154">
      <formula>AND(BT96&gt;0,BT96&lt;5000)</formula>
    </cfRule>
  </conditionalFormatting>
  <conditionalFormatting sqref="U97:AF97 U100:AF100 U103:AF103 U106:AF106 U109:AF109 U112:AF112 U115:AF115 U118:AF118 U121:AF121 U124:AF124 U127:AF127 U130:AF130 U133:AF133 U136:AF136 U139:AF139 U142:AF142 U145:AF145 U148:AF148 U151:AF151 U154:AF154 U157:AF157 U160:AF160 U163:AF163 U166:AF166 U169:AF169 U172:AF172 U175:AF175 U178:AF178 U181:AF181 U184:AF184">
    <cfRule type="expression" dxfId="295" priority="155">
      <formula>OR(AND($E96&lt;&gt;"保育士",$E96&lt;&gt;"保育教諭",$E96&lt;&gt;"教諭",$E96&lt;&gt;"保健師・助産師・看護師・准看護師"),$F96&lt;7)</formula>
    </cfRule>
    <cfRule type="expression" dxfId="294" priority="156">
      <formula>AND(BT96&gt;0,BT96&lt;5000)</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98" max="32" man="1"/>
  </rowBreaks>
  <extLst>
    <ext xmlns:x14="http://schemas.microsoft.com/office/spreadsheetml/2009/9/main" uri="{78C0D931-6437-407d-A8EE-F0AAD7539E65}">
      <x14:conditionalFormattings>
        <x14:conditionalFormatting xmlns:xm="http://schemas.microsoft.com/office/excel/2006/main">
          <x14:cfRule type="expression" priority="330" id="{53C6875F-1DF9-41DD-B6E8-56CD93093BD7}">
            <xm:f>AND(OR($D6="副園長",$D6="教頭",$D6="主幹教諭",$D6="主任保育士"),BG6=マスタ!$C$3)</xm:f>
            <x14:dxf>
              <fill>
                <patternFill>
                  <bgColor rgb="FF92D050"/>
                </patternFill>
              </fill>
            </x14:dxf>
          </x14:cfRule>
          <x14:cfRule type="expression" priority="748" id="{6EF7787D-8D4A-4B80-A8CE-C2B8A30EBF61}">
            <xm:f>AND(CI$5&lt;④入力シート３!BG$5,CI$5=CI6)</xm:f>
            <x14:dxf>
              <fill>
                <patternFill>
                  <bgColor rgb="FFCC00CC"/>
                </patternFill>
              </fill>
            </x14:dxf>
          </x14:cfRule>
          <xm:sqref>H6:S6 H9:S9 H12:S12 H15:S15 H18:S18 H21:S21 H24:S24 H27:S27 H30:S30 H33:S33 H36:S36 H39:S39 H42:S42 H45:S45 H48:S48 H51:S51 H54:S54 H57:S57 H60:S60 H63:S63 H66:S66 H69:S69 H72:S72 H75:S75 H78:S78 H81:S81 H84:S84 H87:S87 H90:S90 H93:S93 H96:S96 H99:S99 H102:S102 H105:S105 H108:S108 H111:S111 H114:S114 H117:S117 H120:S120 H123:S123 H126:S126 H129:S129 H132:S132 H135:S135 H138:S138 H141:S141 H144:S144 H147:S147 H150:S150 H153:S153 H156:S156 H159:S159 H162:S162 H165:S165 H168:S168 H171:S171 H174:S174 H177:S177 H180:S180 H183:S183</xm:sqref>
        </x14:conditionalFormatting>
        <x14:conditionalFormatting xmlns:xm="http://schemas.microsoft.com/office/excel/2006/main">
          <x14:cfRule type="expression" priority="808" id="{4CFA63C1-CE76-4C9D-8DD2-97D0BFF127D5}">
            <xm:f>AND(OR($D6="副園長",$D6="教頭",$D6="主幹教諭",$D6="主任保育士"),BG6=マスタ!$C$3)</xm:f>
            <x14:dxf>
              <fill>
                <patternFill>
                  <bgColor rgb="FF92D050"/>
                </patternFill>
              </fill>
            </x14:dxf>
          </x14:cfRule>
          <x14:cfRule type="expression" priority="809" id="{2B7064F2-7E4C-479D-933C-94F51BF7B048}">
            <xm:f>AND(CI$5&lt;④入力シート３!BG$5,CI$5=CI6)</xm:f>
            <x14:dxf>
              <fill>
                <patternFill>
                  <bgColor rgb="FFCC00CC"/>
                </patternFill>
              </fill>
            </x14:dxf>
          </x14:cfRule>
          <xm:sqref>H7:S7 H10:S10 H13:S13 H16:S16 H19:S19 H22:S22 H25:S25 H28:S28 H31:S31 H34:S34 H37:S37 H40:S40 H43:S43 H46:S46 H49:S49 H52:S52 H55:S55 H58:S58 H61:S61 H64:S64 H67:S67 H70:S70 H73:S73 H76:S76 H79:S79 H82:S82 H85:S85 H88:S88 H91:S91 H94:S94 H97:S97 H100:S100 H103:S103 H106:S106 H109:S109 H112:S112 H115:S115 H118:S118 H121:S121 H124:S124 H127:S127 H130:S130 H133:S133 H136:S136 H139:S139 H142:S142 H145:S145 H148:S148 H151:S151 H154:S154 H157:S157 H160:S160 H163:S163 H166:S166 H169:S169 H172:S172 H175:S175 H178:S178 H181:S181 H184:S184</xm:sqref>
        </x14:conditionalFormatting>
        <x14:conditionalFormatting xmlns:xm="http://schemas.microsoft.com/office/excel/2006/main">
          <x14:cfRule type="expression" priority="749" id="{B1840A2A-481D-47EB-A7F6-FAA1D3635003}">
            <xm:f>AND($I$2&gt;=2,MAX(BG$6,BG$9,BG$12,BG$15,BG$18,BG$21,BG$24,BG$27,BG$30,BG$33,BG$39,BG$42,BG$45,BG$48,BG$51,BG$54,BG$57,BG$60,BG$63,BG$66,BG$69,BG$72,BG$75,BG$78,BG$81,BG$84,BG$87,BG$90,BG$93,BG$96,BG$99,BG$102,BG$105,BG$108,BG$111,BG$114,BG$117,BG$120,BG$123,BG$126,BG$129,BG$132,BG$135,BG$138,BG$141,BG$144,BG$147,BG$150,BG$153,BG$156,BG$159,BG$162,BG$165,BG$168,BG$171,BG$174,BG$177,BG$180,BG$183)&lt;マスタ!$C$3)</xm:f>
            <x14:dxf>
              <fill>
                <patternFill>
                  <bgColor rgb="FFFF6699"/>
                </patternFill>
              </fill>
            </x14:dxf>
          </x14:cfRule>
          <xm:sqref>H6:S7 H9:S10 H12:S13 H18:S19 H21:S22 H24:S25 H27:S28 H30:S31 H33:S34 H36:S37 H39:S40 H42:S43 H45:S46 H48:S49 H51:S52 H54:S55 H57:S58 H60:S61 H63:S64 H66:S67 H69:S70 H72:S73 H75:S76 H78:S79 H81:S82 H84:S85 H87:S88 H90:S91 H93:S94 H15:S16 H96:S97 H99:S100 H102:S103 H108:S109 H111:S112 H114:S115 H117:S118 H120:S121 H123:S124 H126:S127 H129:S130 H132:S133 H135:S136 H138:S139 H141:S142 H144:S145 H147:S148 H150:S151 H153:S154 H156:S157 H159:S160 H162:S163 H165:S166 H168:S169 H171:S172 H174:S175 H177:S178 H180:S181 H183:S184 H105:S106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マスタ!$E$3:$E$8</xm:f>
          </x14:formula1>
          <xm:sqref>D6:D185</xm:sqref>
        </x14:dataValidation>
        <x14:dataValidation type="list" allowBlank="1" showInputMessage="1" showErrorMessage="1">
          <x14:formula1>
            <xm:f>マスタ!$F$3:$F$15</xm:f>
          </x14:formula1>
          <xm:sqref>E6:E185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CF1085"/>
  <sheetViews>
    <sheetView view="pageBreakPreview" zoomScale="80" zoomScaleNormal="70" zoomScaleSheetLayoutView="80" workbookViewId="0">
      <selection activeCell="H6" sqref="H6"/>
    </sheetView>
  </sheetViews>
  <sheetFormatPr defaultRowHeight="13.5" x14ac:dyDescent="0.15"/>
  <cols>
    <col min="1" max="1" width="5.125" style="468" customWidth="1"/>
    <col min="2" max="3" width="13.375" style="468" customWidth="1"/>
    <col min="4" max="4" width="11.625" style="468" customWidth="1"/>
    <col min="5" max="6" width="7.875" style="468" customWidth="1"/>
    <col min="7" max="7" width="12.75" style="468" customWidth="1"/>
    <col min="8" max="20" width="8" style="483" customWidth="1"/>
    <col min="21" max="21" width="3.375" style="499" hidden="1" customWidth="1"/>
    <col min="22" max="32" width="8" style="499" hidden="1" customWidth="1"/>
    <col min="33" max="33" width="8" style="468" hidden="1" customWidth="1"/>
    <col min="34" max="41" width="9" style="468" hidden="1" customWidth="1"/>
    <col min="42" max="42" width="13.25" style="468" hidden="1" customWidth="1"/>
    <col min="43" max="84" width="9" style="468" hidden="1" customWidth="1"/>
    <col min="85" max="16384" width="9" style="468"/>
  </cols>
  <sheetData>
    <row r="1" spans="1:83" x14ac:dyDescent="0.15">
      <c r="A1" s="466"/>
      <c r="B1" s="466"/>
      <c r="C1" s="466"/>
      <c r="D1" s="466"/>
      <c r="E1" s="466"/>
      <c r="F1" s="466"/>
      <c r="G1" s="466"/>
      <c r="H1" s="467"/>
      <c r="I1" s="467"/>
      <c r="J1" s="467"/>
      <c r="K1" s="467"/>
      <c r="L1" s="467"/>
      <c r="M1" s="467"/>
      <c r="N1" s="467"/>
      <c r="O1" s="467"/>
      <c r="P1" s="467"/>
      <c r="Q1" s="742" t="str">
        <f>IF(①入力シート!D8="","","（"&amp;①入力シート!D8&amp;"）　　")</f>
        <v/>
      </c>
      <c r="R1" s="742"/>
      <c r="S1" s="742"/>
      <c r="T1" s="742"/>
    </row>
    <row r="2" spans="1:83" x14ac:dyDescent="0.15">
      <c r="A2" s="466"/>
      <c r="B2" s="466"/>
      <c r="C2" s="466"/>
      <c r="D2" s="466"/>
      <c r="E2" s="466"/>
      <c r="F2" s="466"/>
      <c r="G2" s="466"/>
      <c r="H2" s="469" t="s">
        <v>356</v>
      </c>
      <c r="I2" s="500">
        <f>③入力シート２!I2</f>
        <v>0</v>
      </c>
      <c r="J2" s="470" t="s">
        <v>353</v>
      </c>
      <c r="K2" s="469" t="s">
        <v>355</v>
      </c>
      <c r="L2" s="500">
        <f>③入力シート２!L2</f>
        <v>0</v>
      </c>
      <c r="M2" s="470" t="s">
        <v>353</v>
      </c>
      <c r="N2" s="469" t="s">
        <v>354</v>
      </c>
      <c r="O2" s="500">
        <f>③入力シート２!O2</f>
        <v>0</v>
      </c>
      <c r="P2" s="470" t="s">
        <v>353</v>
      </c>
      <c r="Q2" s="467"/>
      <c r="R2" s="467"/>
      <c r="S2" s="467"/>
      <c r="T2" s="467"/>
    </row>
    <row r="3" spans="1:83" x14ac:dyDescent="0.15">
      <c r="A3" s="466"/>
      <c r="B3" s="466"/>
      <c r="C3" s="466"/>
      <c r="D3" s="466"/>
      <c r="E3" s="466"/>
      <c r="F3" s="466"/>
      <c r="G3" s="466"/>
      <c r="H3" s="467"/>
      <c r="I3" s="467"/>
      <c r="J3" s="467"/>
      <c r="K3" s="467"/>
      <c r="L3" s="467"/>
      <c r="M3" s="467"/>
      <c r="N3" s="467"/>
      <c r="O3" s="467"/>
      <c r="P3" s="467"/>
      <c r="Q3" s="467"/>
      <c r="R3" s="467"/>
      <c r="S3" s="467"/>
      <c r="T3" s="467"/>
    </row>
    <row r="4" spans="1:83" ht="21.75" customHeight="1" x14ac:dyDescent="0.15">
      <c r="A4" s="754" t="s">
        <v>359</v>
      </c>
      <c r="B4" s="754"/>
      <c r="C4" s="754"/>
      <c r="D4" s="754"/>
      <c r="E4" s="754"/>
      <c r="F4" s="754"/>
      <c r="G4" s="749"/>
      <c r="H4" s="751" t="s">
        <v>499</v>
      </c>
      <c r="I4" s="752"/>
      <c r="J4" s="752"/>
      <c r="K4" s="752"/>
      <c r="L4" s="752"/>
      <c r="M4" s="752"/>
      <c r="N4" s="752"/>
      <c r="O4" s="752"/>
      <c r="P4" s="752"/>
      <c r="Q4" s="752"/>
      <c r="R4" s="752"/>
      <c r="S4" s="752"/>
      <c r="T4" s="753"/>
      <c r="BF4" s="468" t="s">
        <v>358</v>
      </c>
      <c r="BG4" s="468">
        <f>COUNTA(C6:C95)</f>
        <v>0</v>
      </c>
    </row>
    <row r="5" spans="1:83" x14ac:dyDescent="0.15">
      <c r="A5" s="471"/>
      <c r="B5" s="472" t="s">
        <v>346</v>
      </c>
      <c r="C5" s="472" t="s">
        <v>345</v>
      </c>
      <c r="D5" s="472" t="s">
        <v>344</v>
      </c>
      <c r="E5" s="472" t="s">
        <v>92</v>
      </c>
      <c r="F5" s="472" t="s">
        <v>343</v>
      </c>
      <c r="G5" s="472" t="s">
        <v>342</v>
      </c>
      <c r="H5" s="473" t="s">
        <v>341</v>
      </c>
      <c r="I5" s="473" t="s">
        <v>340</v>
      </c>
      <c r="J5" s="473" t="s">
        <v>339</v>
      </c>
      <c r="K5" s="473" t="s">
        <v>338</v>
      </c>
      <c r="L5" s="473" t="s">
        <v>337</v>
      </c>
      <c r="M5" s="473" t="s">
        <v>336</v>
      </c>
      <c r="N5" s="473" t="s">
        <v>335</v>
      </c>
      <c r="O5" s="473" t="s">
        <v>334</v>
      </c>
      <c r="P5" s="473" t="s">
        <v>333</v>
      </c>
      <c r="Q5" s="473" t="s">
        <v>332</v>
      </c>
      <c r="R5" s="473" t="s">
        <v>331</v>
      </c>
      <c r="S5" s="473" t="s">
        <v>330</v>
      </c>
      <c r="T5" s="473" t="s">
        <v>329</v>
      </c>
      <c r="AG5" s="474"/>
      <c r="AH5" s="474"/>
      <c r="AI5" s="474"/>
      <c r="AJ5" s="474"/>
      <c r="AK5" s="474"/>
      <c r="AL5" s="474"/>
      <c r="AM5" s="474"/>
      <c r="AN5" s="474" t="s">
        <v>328</v>
      </c>
      <c r="AO5" s="474" t="s">
        <v>327</v>
      </c>
      <c r="AP5" s="475" t="s">
        <v>326</v>
      </c>
      <c r="AQ5" s="475" t="s">
        <v>325</v>
      </c>
      <c r="AR5" s="475" t="s">
        <v>324</v>
      </c>
      <c r="AS5" s="475" t="s">
        <v>325</v>
      </c>
      <c r="AT5" s="475" t="s">
        <v>324</v>
      </c>
      <c r="AU5" s="475" t="s">
        <v>323</v>
      </c>
      <c r="BF5" s="468" t="s">
        <v>357</v>
      </c>
      <c r="BG5" s="468">
        <f>MAX(BG6,BG9,BG12,BG15,BG18,BG21,BG24,BG27,BG30,BG33,BG36,BG39,BG42,BG45,BG48,BG51,BG54,BG57,BG60,BG63,BG66,BG69,BG72,BG75,BG78,BG81,BG84,BG87,BG90,BG93)</f>
        <v>0</v>
      </c>
      <c r="BH5" s="468">
        <f t="shared" ref="BH5:BR5" si="0">MAX(BH6,BH9,BH12,BH15,BH18,BH21,BH24,BH27,BH30,BH33,BH36,BH39,BH42,BH45,BH48,BH51,BH54,BH57,BH60,BH63,BH66,BH69,BH72,BH75,BH78,BH81,BH84,BH87,BH90,BH93)</f>
        <v>0</v>
      </c>
      <c r="BI5" s="468">
        <f t="shared" si="0"/>
        <v>0</v>
      </c>
      <c r="BJ5" s="468">
        <f t="shared" si="0"/>
        <v>0</v>
      </c>
      <c r="BK5" s="468">
        <f t="shared" si="0"/>
        <v>0</v>
      </c>
      <c r="BL5" s="468">
        <f t="shared" si="0"/>
        <v>0</v>
      </c>
      <c r="BM5" s="468">
        <f t="shared" si="0"/>
        <v>0</v>
      </c>
      <c r="BN5" s="468">
        <f t="shared" si="0"/>
        <v>0</v>
      </c>
      <c r="BO5" s="468">
        <f t="shared" si="0"/>
        <v>0</v>
      </c>
      <c r="BP5" s="468">
        <f t="shared" si="0"/>
        <v>0</v>
      </c>
      <c r="BQ5" s="468">
        <f t="shared" si="0"/>
        <v>0</v>
      </c>
      <c r="BR5" s="468">
        <f t="shared" si="0"/>
        <v>0</v>
      </c>
    </row>
    <row r="6" spans="1:83" x14ac:dyDescent="0.15">
      <c r="A6" s="733">
        <v>1</v>
      </c>
      <c r="B6" s="736"/>
      <c r="C6" s="736"/>
      <c r="D6" s="736"/>
      <c r="E6" s="739"/>
      <c r="F6" s="736"/>
      <c r="G6" s="477" t="s">
        <v>321</v>
      </c>
      <c r="H6" s="478"/>
      <c r="I6" s="479" t="str">
        <f t="shared" ref="I6:S21" si="1">IF(H6="","",H6)</f>
        <v/>
      </c>
      <c r="J6" s="479" t="str">
        <f t="shared" si="1"/>
        <v/>
      </c>
      <c r="K6" s="479" t="str">
        <f t="shared" si="1"/>
        <v/>
      </c>
      <c r="L6" s="479" t="str">
        <f t="shared" si="1"/>
        <v/>
      </c>
      <c r="M6" s="479" t="str">
        <f t="shared" si="1"/>
        <v/>
      </c>
      <c r="N6" s="479" t="str">
        <f t="shared" si="1"/>
        <v/>
      </c>
      <c r="O6" s="479" t="str">
        <f t="shared" si="1"/>
        <v/>
      </c>
      <c r="P6" s="479" t="str">
        <f t="shared" si="1"/>
        <v/>
      </c>
      <c r="Q6" s="479" t="str">
        <f t="shared" si="1"/>
        <v/>
      </c>
      <c r="R6" s="479" t="str">
        <f t="shared" si="1"/>
        <v/>
      </c>
      <c r="S6" s="479" t="str">
        <f t="shared" si="1"/>
        <v/>
      </c>
      <c r="T6" s="480">
        <f t="shared" ref="T6:T69" si="2">SUM(H6:S6)</f>
        <v>0</v>
      </c>
      <c r="AG6" s="483"/>
      <c r="AH6" s="483"/>
      <c r="AI6" s="483"/>
      <c r="AJ6" s="483"/>
      <c r="AK6" s="483"/>
      <c r="AL6" s="483"/>
      <c r="AM6" s="483"/>
      <c r="AN6" s="468">
        <v>1</v>
      </c>
      <c r="AO6" s="468">
        <v>1</v>
      </c>
      <c r="AP6" s="468">
        <v>1</v>
      </c>
      <c r="AQ6" s="476">
        <f ca="1">IF($AP6=1,IF(INDIRECT(ADDRESS(($AN6-1)*3+$AO6+5,$AP6+7))="",0,INDIRECT(ADDRESS(($AN6-1)*3+$AO6+5,$AP6+7))),IF(INDIRECT(ADDRESS(($AN6-1)*3+$AO6+5,$AP6+7))="",0,IF(COUNTIF(INDIRECT(ADDRESS(($AN6-1)*36+($AO6-1)*12+6,COLUMN())):INDIRECT(ADDRESS(($AN6-1)*36+($AO6-1)*12+$AP6+4,COLUMN())),INDIRECT(ADDRESS(($AN6-1)*3+$AO6+5,$AP6+7)))&gt;=1,0,INDIRECT(ADDRESS(($AN6-1)*3+$AO6+5,$AP6+7)))))</f>
        <v>0</v>
      </c>
      <c r="AR6" s="468">
        <f ca="1">COUNTIF(INDIRECT("H"&amp;(ROW()+12*(($AN6-1)*3+$AO6)-ROW())/12+5):INDIRECT("S"&amp;(ROW()+12*(($AN6-1)*3+$AO6)-ROW())/12+5),AQ6)</f>
        <v>0</v>
      </c>
      <c r="AS6" s="476"/>
      <c r="AU6" s="468">
        <f ca="1">IF(AND(AQ6&gt;0,AR6&gt;0),1,0)</f>
        <v>0</v>
      </c>
      <c r="BE6" s="468">
        <v>1</v>
      </c>
      <c r="BG6" s="484">
        <f t="shared" ref="BG6:BR6" si="3">SUM(H6:H7)</f>
        <v>0</v>
      </c>
      <c r="BH6" s="484">
        <f t="shared" si="3"/>
        <v>0</v>
      </c>
      <c r="BI6" s="484">
        <f t="shared" si="3"/>
        <v>0</v>
      </c>
      <c r="BJ6" s="484">
        <f t="shared" si="3"/>
        <v>0</v>
      </c>
      <c r="BK6" s="484">
        <f t="shared" si="3"/>
        <v>0</v>
      </c>
      <c r="BL6" s="484">
        <f t="shared" si="3"/>
        <v>0</v>
      </c>
      <c r="BM6" s="484">
        <f t="shared" si="3"/>
        <v>0</v>
      </c>
      <c r="BN6" s="484">
        <f t="shared" si="3"/>
        <v>0</v>
      </c>
      <c r="BO6" s="484">
        <f t="shared" si="3"/>
        <v>0</v>
      </c>
      <c r="BP6" s="484">
        <f t="shared" si="3"/>
        <v>0</v>
      </c>
      <c r="BQ6" s="484">
        <f t="shared" si="3"/>
        <v>0</v>
      </c>
      <c r="BR6" s="484">
        <f t="shared" si="3"/>
        <v>0</v>
      </c>
      <c r="BS6" s="483"/>
      <c r="BT6" s="484">
        <f t="shared" ref="BT6:CE6" si="4">SUM(U6:U7)</f>
        <v>0</v>
      </c>
      <c r="BU6" s="484">
        <f t="shared" si="4"/>
        <v>0</v>
      </c>
      <c r="BV6" s="484">
        <f t="shared" si="4"/>
        <v>0</v>
      </c>
      <c r="BW6" s="484">
        <f t="shared" si="4"/>
        <v>0</v>
      </c>
      <c r="BX6" s="484">
        <f t="shared" si="4"/>
        <v>0</v>
      </c>
      <c r="BY6" s="484">
        <f t="shared" si="4"/>
        <v>0</v>
      </c>
      <c r="BZ6" s="484">
        <f t="shared" si="4"/>
        <v>0</v>
      </c>
      <c r="CA6" s="484">
        <f t="shared" si="4"/>
        <v>0</v>
      </c>
      <c r="CB6" s="484">
        <f t="shared" si="4"/>
        <v>0</v>
      </c>
      <c r="CC6" s="484">
        <f t="shared" si="4"/>
        <v>0</v>
      </c>
      <c r="CD6" s="484">
        <f t="shared" si="4"/>
        <v>0</v>
      </c>
      <c r="CE6" s="484">
        <f t="shared" si="4"/>
        <v>0</v>
      </c>
    </row>
    <row r="7" spans="1:83" x14ac:dyDescent="0.15">
      <c r="A7" s="734"/>
      <c r="B7" s="737"/>
      <c r="C7" s="737"/>
      <c r="D7" s="737"/>
      <c r="E7" s="740"/>
      <c r="F7" s="737"/>
      <c r="G7" s="486" t="s">
        <v>320</v>
      </c>
      <c r="H7" s="487"/>
      <c r="I7" s="488" t="str">
        <f t="shared" si="1"/>
        <v/>
      </c>
      <c r="J7" s="488" t="str">
        <f t="shared" si="1"/>
        <v/>
      </c>
      <c r="K7" s="488" t="str">
        <f t="shared" si="1"/>
        <v/>
      </c>
      <c r="L7" s="488" t="str">
        <f t="shared" si="1"/>
        <v/>
      </c>
      <c r="M7" s="488" t="str">
        <f t="shared" si="1"/>
        <v/>
      </c>
      <c r="N7" s="488" t="str">
        <f t="shared" si="1"/>
        <v/>
      </c>
      <c r="O7" s="488" t="str">
        <f t="shared" si="1"/>
        <v/>
      </c>
      <c r="P7" s="488" t="str">
        <f t="shared" si="1"/>
        <v/>
      </c>
      <c r="Q7" s="488" t="str">
        <f t="shared" si="1"/>
        <v/>
      </c>
      <c r="R7" s="488" t="str">
        <f t="shared" si="1"/>
        <v/>
      </c>
      <c r="S7" s="488" t="str">
        <f t="shared" si="1"/>
        <v/>
      </c>
      <c r="T7" s="489">
        <f t="shared" si="2"/>
        <v>0</v>
      </c>
      <c r="AG7" s="483"/>
      <c r="AH7" s="483"/>
      <c r="AI7" s="483"/>
      <c r="AJ7" s="483"/>
      <c r="AK7" s="483"/>
      <c r="AL7" s="483"/>
      <c r="AM7" s="483"/>
      <c r="AN7" s="468">
        <v>1</v>
      </c>
      <c r="AO7" s="468">
        <v>1</v>
      </c>
      <c r="AP7" s="468">
        <v>2</v>
      </c>
      <c r="AQ7" s="476">
        <f ca="1">IF($AP7=1,IF(INDIRECT(ADDRESS(($AN7-1)*3+$AO7+5,$AP7+7))="",0,INDIRECT(ADDRESS(($AN7-1)*3+$AO7+5,$AP7+7))),IF(INDIRECT(ADDRESS(($AN7-1)*3+$AO7+5,$AP7+7))="",0,IF(COUNTIF(INDIRECT(ADDRESS(($AN7-1)*36+($AO7-1)*12+6,COLUMN())):INDIRECT(ADDRESS(($AN7-1)*36+($AO7-1)*12+$AP7+4,COLUMN())),INDIRECT(ADDRESS(($AN7-1)*3+$AO7+5,$AP7+7)))&gt;=1,0,INDIRECT(ADDRESS(($AN7-1)*3+$AO7+5,$AP7+7)))))</f>
        <v>0</v>
      </c>
      <c r="AR7" s="468">
        <f ca="1">COUNTIF(INDIRECT("H"&amp;(ROW()+12*(($AN7-1)*3+$AO7)-ROW())/12+5):INDIRECT("S"&amp;(ROW()+12*(($AN7-1)*3+$AO7)-ROW())/12+5),AQ7)</f>
        <v>0</v>
      </c>
      <c r="AS7" s="476"/>
      <c r="AU7" s="468">
        <f ca="1">IF(AND(AQ7&gt;0,AR7&gt;0),COUNTIF(AU$6:AU6,"&gt;0")+1,0)</f>
        <v>0</v>
      </c>
      <c r="BE7" s="468">
        <v>2</v>
      </c>
      <c r="BF7" s="468" t="s">
        <v>319</v>
      </c>
      <c r="BG7" s="484">
        <f>IF(BG6+BT6&gt;40000,1,0)</f>
        <v>0</v>
      </c>
      <c r="BH7" s="484">
        <f t="shared" ref="BH7:BR7" si="5">IF(BH6+BU6&gt;40000,1,0)</f>
        <v>0</v>
      </c>
      <c r="BI7" s="484">
        <f t="shared" si="5"/>
        <v>0</v>
      </c>
      <c r="BJ7" s="484">
        <f t="shared" si="5"/>
        <v>0</v>
      </c>
      <c r="BK7" s="484">
        <f t="shared" si="5"/>
        <v>0</v>
      </c>
      <c r="BL7" s="484">
        <f t="shared" si="5"/>
        <v>0</v>
      </c>
      <c r="BM7" s="484">
        <f t="shared" si="5"/>
        <v>0</v>
      </c>
      <c r="BN7" s="484">
        <f t="shared" si="5"/>
        <v>0</v>
      </c>
      <c r="BO7" s="484">
        <f t="shared" si="5"/>
        <v>0</v>
      </c>
      <c r="BP7" s="484">
        <f t="shared" si="5"/>
        <v>0</v>
      </c>
      <c r="BQ7" s="484">
        <f t="shared" si="5"/>
        <v>0</v>
      </c>
      <c r="BR7" s="484">
        <f t="shared" si="5"/>
        <v>0</v>
      </c>
      <c r="BS7" s="483"/>
      <c r="BT7" s="484"/>
      <c r="BU7" s="484"/>
      <c r="BV7" s="484"/>
      <c r="BW7" s="484"/>
      <c r="BX7" s="484"/>
      <c r="BY7" s="484"/>
      <c r="BZ7" s="484"/>
      <c r="CA7" s="484"/>
      <c r="CB7" s="484"/>
      <c r="CC7" s="484"/>
      <c r="CD7" s="484"/>
      <c r="CE7" s="484"/>
    </row>
    <row r="8" spans="1:83" x14ac:dyDescent="0.15">
      <c r="A8" s="735"/>
      <c r="B8" s="738"/>
      <c r="C8" s="738"/>
      <c r="D8" s="738"/>
      <c r="E8" s="741"/>
      <c r="F8" s="738"/>
      <c r="G8" s="492" t="s">
        <v>462</v>
      </c>
      <c r="H8" s="493"/>
      <c r="I8" s="494"/>
      <c r="J8" s="494"/>
      <c r="K8" s="494"/>
      <c r="L8" s="494"/>
      <c r="M8" s="494"/>
      <c r="N8" s="494"/>
      <c r="O8" s="494"/>
      <c r="P8" s="494"/>
      <c r="Q8" s="494"/>
      <c r="R8" s="494"/>
      <c r="S8" s="494"/>
      <c r="T8" s="495">
        <f t="shared" si="2"/>
        <v>0</v>
      </c>
      <c r="AG8" s="483"/>
      <c r="AH8" s="483"/>
      <c r="AI8" s="483"/>
      <c r="AJ8" s="483"/>
      <c r="AK8" s="483"/>
      <c r="AL8" s="483"/>
      <c r="AM8" s="483"/>
      <c r="AN8" s="468">
        <v>1</v>
      </c>
      <c r="AO8" s="468">
        <v>1</v>
      </c>
      <c r="AP8" s="468">
        <v>3</v>
      </c>
      <c r="AQ8" s="476">
        <f ca="1">IF($AP8=1,IF(INDIRECT(ADDRESS(($AN8-1)*3+$AO8+5,$AP8+7))="",0,INDIRECT(ADDRESS(($AN8-1)*3+$AO8+5,$AP8+7))),IF(INDIRECT(ADDRESS(($AN8-1)*3+$AO8+5,$AP8+7))="",0,IF(COUNTIF(INDIRECT(ADDRESS(($AN8-1)*36+($AO8-1)*12+6,COLUMN())):INDIRECT(ADDRESS(($AN8-1)*36+($AO8-1)*12+$AP8+4,COLUMN())),INDIRECT(ADDRESS(($AN8-1)*3+$AO8+5,$AP8+7)))&gt;=1,0,INDIRECT(ADDRESS(($AN8-1)*3+$AO8+5,$AP8+7)))))</f>
        <v>0</v>
      </c>
      <c r="AR8" s="468">
        <f ca="1">COUNTIF(INDIRECT("H"&amp;(ROW()+12*(($AN8-1)*3+$AO8)-ROW())/12+5):INDIRECT("S"&amp;(ROW()+12*(($AN8-1)*3+$AO8)-ROW())/12+5),AQ8)</f>
        <v>0</v>
      </c>
      <c r="AS8" s="476"/>
      <c r="AU8" s="468">
        <f ca="1">IF(AND(AQ8&gt;0,AR8&gt;0),COUNTIF(AU$6:AU7,"&gt;0")+1,0)</f>
        <v>0</v>
      </c>
      <c r="BE8" s="468">
        <v>3</v>
      </c>
      <c r="BG8" s="484"/>
      <c r="BH8" s="484"/>
      <c r="BI8" s="484"/>
      <c r="BJ8" s="484"/>
      <c r="BK8" s="484"/>
      <c r="BL8" s="484"/>
      <c r="BM8" s="484"/>
      <c r="BN8" s="484"/>
      <c r="BO8" s="484"/>
      <c r="BP8" s="484"/>
      <c r="BQ8" s="484"/>
      <c r="BR8" s="484"/>
      <c r="BS8" s="483"/>
      <c r="BT8" s="484"/>
      <c r="BU8" s="484"/>
      <c r="BV8" s="484"/>
      <c r="BW8" s="484"/>
      <c r="BX8" s="484"/>
      <c r="BY8" s="484"/>
      <c r="BZ8" s="484"/>
      <c r="CA8" s="484"/>
      <c r="CB8" s="484"/>
      <c r="CC8" s="484"/>
      <c r="CD8" s="484"/>
      <c r="CE8" s="484"/>
    </row>
    <row r="9" spans="1:83" x14ac:dyDescent="0.15">
      <c r="A9" s="733">
        <v>2</v>
      </c>
      <c r="B9" s="736"/>
      <c r="C9" s="736"/>
      <c r="D9" s="736"/>
      <c r="E9" s="739"/>
      <c r="F9" s="736"/>
      <c r="G9" s="477" t="s">
        <v>321</v>
      </c>
      <c r="H9" s="478"/>
      <c r="I9" s="479" t="str">
        <f t="shared" si="1"/>
        <v/>
      </c>
      <c r="J9" s="479" t="str">
        <f t="shared" si="1"/>
        <v/>
      </c>
      <c r="K9" s="479" t="str">
        <f t="shared" si="1"/>
        <v/>
      </c>
      <c r="L9" s="479" t="str">
        <f t="shared" si="1"/>
        <v/>
      </c>
      <c r="M9" s="479" t="str">
        <f t="shared" si="1"/>
        <v/>
      </c>
      <c r="N9" s="479" t="str">
        <f t="shared" si="1"/>
        <v/>
      </c>
      <c r="O9" s="479" t="str">
        <f t="shared" si="1"/>
        <v/>
      </c>
      <c r="P9" s="479" t="str">
        <f t="shared" si="1"/>
        <v/>
      </c>
      <c r="Q9" s="479" t="str">
        <f t="shared" si="1"/>
        <v/>
      </c>
      <c r="R9" s="479" t="str">
        <f t="shared" si="1"/>
        <v/>
      </c>
      <c r="S9" s="479" t="str">
        <f t="shared" si="1"/>
        <v/>
      </c>
      <c r="T9" s="480">
        <f t="shared" si="2"/>
        <v>0</v>
      </c>
      <c r="AG9" s="483"/>
      <c r="AH9" s="483"/>
      <c r="AI9" s="483"/>
      <c r="AJ9" s="483"/>
      <c r="AK9" s="483"/>
      <c r="AL9" s="483"/>
      <c r="AM9" s="483"/>
      <c r="AN9" s="468">
        <v>1</v>
      </c>
      <c r="AO9" s="468">
        <v>1</v>
      </c>
      <c r="AP9" s="468">
        <v>4</v>
      </c>
      <c r="AQ9" s="476">
        <f ca="1">IF($AP9=1,IF(INDIRECT(ADDRESS(($AN9-1)*3+$AO9+5,$AP9+7))="",0,INDIRECT(ADDRESS(($AN9-1)*3+$AO9+5,$AP9+7))),IF(INDIRECT(ADDRESS(($AN9-1)*3+$AO9+5,$AP9+7))="",0,IF(COUNTIF(INDIRECT(ADDRESS(($AN9-1)*36+($AO9-1)*12+6,COLUMN())):INDIRECT(ADDRESS(($AN9-1)*36+($AO9-1)*12+$AP9+4,COLUMN())),INDIRECT(ADDRESS(($AN9-1)*3+$AO9+5,$AP9+7)))&gt;=1,0,INDIRECT(ADDRESS(($AN9-1)*3+$AO9+5,$AP9+7)))))</f>
        <v>0</v>
      </c>
      <c r="AR9" s="468">
        <f ca="1">COUNTIF(INDIRECT("H"&amp;(ROW()+12*(($AN9-1)*3+$AO9)-ROW())/12+5):INDIRECT("S"&amp;(ROW()+12*(($AN9-1)*3+$AO9)-ROW())/12+5),AQ9)</f>
        <v>0</v>
      </c>
      <c r="AS9" s="476"/>
      <c r="AU9" s="468">
        <f ca="1">IF(AND(AQ9&gt;0,AR9&gt;0),COUNTIF(AU$6:AU8,"&gt;0")+1,0)</f>
        <v>0</v>
      </c>
      <c r="BE9" s="468">
        <v>1</v>
      </c>
      <c r="BG9" s="484">
        <f t="shared" ref="BG9:BR9" si="6">SUM(H9:H10)</f>
        <v>0</v>
      </c>
      <c r="BH9" s="484">
        <f t="shared" si="6"/>
        <v>0</v>
      </c>
      <c r="BI9" s="484">
        <f t="shared" si="6"/>
        <v>0</v>
      </c>
      <c r="BJ9" s="484">
        <f t="shared" si="6"/>
        <v>0</v>
      </c>
      <c r="BK9" s="484">
        <f t="shared" si="6"/>
        <v>0</v>
      </c>
      <c r="BL9" s="484">
        <f t="shared" si="6"/>
        <v>0</v>
      </c>
      <c r="BM9" s="484">
        <f t="shared" si="6"/>
        <v>0</v>
      </c>
      <c r="BN9" s="484">
        <f t="shared" si="6"/>
        <v>0</v>
      </c>
      <c r="BO9" s="484">
        <f t="shared" si="6"/>
        <v>0</v>
      </c>
      <c r="BP9" s="484">
        <f t="shared" si="6"/>
        <v>0</v>
      </c>
      <c r="BQ9" s="484">
        <f t="shared" si="6"/>
        <v>0</v>
      </c>
      <c r="BR9" s="484">
        <f t="shared" si="6"/>
        <v>0</v>
      </c>
      <c r="BS9" s="483"/>
      <c r="BT9" s="484">
        <f t="shared" ref="BT9:CE9" si="7">SUM(U9:U10)</f>
        <v>0</v>
      </c>
      <c r="BU9" s="484">
        <f t="shared" si="7"/>
        <v>0</v>
      </c>
      <c r="BV9" s="484">
        <f t="shared" si="7"/>
        <v>0</v>
      </c>
      <c r="BW9" s="484">
        <f t="shared" si="7"/>
        <v>0</v>
      </c>
      <c r="BX9" s="484">
        <f t="shared" si="7"/>
        <v>0</v>
      </c>
      <c r="BY9" s="484">
        <f t="shared" si="7"/>
        <v>0</v>
      </c>
      <c r="BZ9" s="484">
        <f t="shared" si="7"/>
        <v>0</v>
      </c>
      <c r="CA9" s="484">
        <f t="shared" si="7"/>
        <v>0</v>
      </c>
      <c r="CB9" s="484">
        <f t="shared" si="7"/>
        <v>0</v>
      </c>
      <c r="CC9" s="484">
        <f t="shared" si="7"/>
        <v>0</v>
      </c>
      <c r="CD9" s="484">
        <f t="shared" si="7"/>
        <v>0</v>
      </c>
      <c r="CE9" s="484">
        <f t="shared" si="7"/>
        <v>0</v>
      </c>
    </row>
    <row r="10" spans="1:83" x14ac:dyDescent="0.15">
      <c r="A10" s="734"/>
      <c r="B10" s="737"/>
      <c r="C10" s="737"/>
      <c r="D10" s="737"/>
      <c r="E10" s="740"/>
      <c r="F10" s="737"/>
      <c r="G10" s="486" t="s">
        <v>320</v>
      </c>
      <c r="H10" s="487"/>
      <c r="I10" s="488" t="str">
        <f t="shared" si="1"/>
        <v/>
      </c>
      <c r="J10" s="488" t="str">
        <f t="shared" si="1"/>
        <v/>
      </c>
      <c r="K10" s="488" t="str">
        <f t="shared" si="1"/>
        <v/>
      </c>
      <c r="L10" s="488" t="str">
        <f t="shared" si="1"/>
        <v/>
      </c>
      <c r="M10" s="488" t="str">
        <f t="shared" si="1"/>
        <v/>
      </c>
      <c r="N10" s="488" t="str">
        <f t="shared" si="1"/>
        <v/>
      </c>
      <c r="O10" s="488" t="str">
        <f t="shared" si="1"/>
        <v/>
      </c>
      <c r="P10" s="488" t="str">
        <f t="shared" si="1"/>
        <v/>
      </c>
      <c r="Q10" s="488" t="str">
        <f t="shared" si="1"/>
        <v/>
      </c>
      <c r="R10" s="488" t="str">
        <f t="shared" si="1"/>
        <v/>
      </c>
      <c r="S10" s="488" t="str">
        <f t="shared" si="1"/>
        <v/>
      </c>
      <c r="T10" s="489">
        <f t="shared" si="2"/>
        <v>0</v>
      </c>
      <c r="AG10" s="483"/>
      <c r="AH10" s="483"/>
      <c r="AI10" s="483"/>
      <c r="AJ10" s="483"/>
      <c r="AK10" s="483"/>
      <c r="AL10" s="483"/>
      <c r="AM10" s="483"/>
      <c r="AN10" s="468">
        <v>1</v>
      </c>
      <c r="AO10" s="468">
        <v>1</v>
      </c>
      <c r="AP10" s="468">
        <v>5</v>
      </c>
      <c r="AQ10" s="476">
        <f ca="1">IF($AP10=1,IF(INDIRECT(ADDRESS(($AN10-1)*3+$AO10+5,$AP10+7))="",0,INDIRECT(ADDRESS(($AN10-1)*3+$AO10+5,$AP10+7))),IF(INDIRECT(ADDRESS(($AN10-1)*3+$AO10+5,$AP10+7))="",0,IF(COUNTIF(INDIRECT(ADDRESS(($AN10-1)*36+($AO10-1)*12+6,COLUMN())):INDIRECT(ADDRESS(($AN10-1)*36+($AO10-1)*12+$AP10+4,COLUMN())),INDIRECT(ADDRESS(($AN10-1)*3+$AO10+5,$AP10+7)))&gt;=1,0,INDIRECT(ADDRESS(($AN10-1)*3+$AO10+5,$AP10+7)))))</f>
        <v>0</v>
      </c>
      <c r="AR10" s="468">
        <f ca="1">COUNTIF(INDIRECT("H"&amp;(ROW()+12*(($AN10-1)*3+$AO10)-ROW())/12+5):INDIRECT("S"&amp;(ROW()+12*(($AN10-1)*3+$AO10)-ROW())/12+5),AQ10)</f>
        <v>0</v>
      </c>
      <c r="AS10" s="476"/>
      <c r="AU10" s="468">
        <f ca="1">IF(AND(AQ10&gt;0,AR10&gt;0),COUNTIF(AU$6:AU9,"&gt;0")+1,0)</f>
        <v>0</v>
      </c>
      <c r="BE10" s="468">
        <v>2</v>
      </c>
      <c r="BF10" s="468" t="s">
        <v>319</v>
      </c>
      <c r="BG10" s="484">
        <f t="shared" ref="BG10:BR10" si="8">IF(BG9+BT9&gt;40000,1,0)</f>
        <v>0</v>
      </c>
      <c r="BH10" s="484">
        <f t="shared" si="8"/>
        <v>0</v>
      </c>
      <c r="BI10" s="484">
        <f t="shared" si="8"/>
        <v>0</v>
      </c>
      <c r="BJ10" s="484">
        <f t="shared" si="8"/>
        <v>0</v>
      </c>
      <c r="BK10" s="484">
        <f t="shared" si="8"/>
        <v>0</v>
      </c>
      <c r="BL10" s="484">
        <f t="shared" si="8"/>
        <v>0</v>
      </c>
      <c r="BM10" s="484">
        <f t="shared" si="8"/>
        <v>0</v>
      </c>
      <c r="BN10" s="484">
        <f t="shared" si="8"/>
        <v>0</v>
      </c>
      <c r="BO10" s="484">
        <f t="shared" si="8"/>
        <v>0</v>
      </c>
      <c r="BP10" s="484">
        <f t="shared" si="8"/>
        <v>0</v>
      </c>
      <c r="BQ10" s="484">
        <f t="shared" si="8"/>
        <v>0</v>
      </c>
      <c r="BR10" s="484">
        <f t="shared" si="8"/>
        <v>0</v>
      </c>
      <c r="BS10" s="483"/>
      <c r="BT10" s="484"/>
      <c r="BU10" s="484"/>
      <c r="BV10" s="484"/>
      <c r="BW10" s="484"/>
      <c r="BX10" s="484"/>
      <c r="BY10" s="484"/>
      <c r="BZ10" s="484"/>
      <c r="CA10" s="484"/>
      <c r="CB10" s="484"/>
      <c r="CC10" s="484"/>
      <c r="CD10" s="484"/>
      <c r="CE10" s="484"/>
    </row>
    <row r="11" spans="1:83" x14ac:dyDescent="0.15">
      <c r="A11" s="735"/>
      <c r="B11" s="738"/>
      <c r="C11" s="738"/>
      <c r="D11" s="738"/>
      <c r="E11" s="741"/>
      <c r="F11" s="738"/>
      <c r="G11" s="492" t="s">
        <v>462</v>
      </c>
      <c r="H11" s="493"/>
      <c r="I11" s="494"/>
      <c r="J11" s="494"/>
      <c r="K11" s="494"/>
      <c r="L11" s="494"/>
      <c r="M11" s="494"/>
      <c r="N11" s="494"/>
      <c r="O11" s="494"/>
      <c r="P11" s="494"/>
      <c r="Q11" s="494"/>
      <c r="R11" s="494"/>
      <c r="S11" s="494"/>
      <c r="T11" s="495">
        <f t="shared" si="2"/>
        <v>0</v>
      </c>
      <c r="AG11" s="483"/>
      <c r="AH11" s="483"/>
      <c r="AI11" s="483"/>
      <c r="AJ11" s="483"/>
      <c r="AK11" s="483"/>
      <c r="AL11" s="483"/>
      <c r="AM11" s="483"/>
      <c r="AN11" s="468">
        <v>1</v>
      </c>
      <c r="AO11" s="468">
        <v>1</v>
      </c>
      <c r="AP11" s="468">
        <v>6</v>
      </c>
      <c r="AQ11" s="476">
        <f ca="1">IF($AP11=1,IF(INDIRECT(ADDRESS(($AN11-1)*3+$AO11+5,$AP11+7))="",0,INDIRECT(ADDRESS(($AN11-1)*3+$AO11+5,$AP11+7))),IF(INDIRECT(ADDRESS(($AN11-1)*3+$AO11+5,$AP11+7))="",0,IF(COUNTIF(INDIRECT(ADDRESS(($AN11-1)*36+($AO11-1)*12+6,COLUMN())):INDIRECT(ADDRESS(($AN11-1)*36+($AO11-1)*12+$AP11+4,COLUMN())),INDIRECT(ADDRESS(($AN11-1)*3+$AO11+5,$AP11+7)))&gt;=1,0,INDIRECT(ADDRESS(($AN11-1)*3+$AO11+5,$AP11+7)))))</f>
        <v>0</v>
      </c>
      <c r="AR11" s="468">
        <f ca="1">COUNTIF(INDIRECT("H"&amp;(ROW()+12*(($AN11-1)*3+$AO11)-ROW())/12+5):INDIRECT("S"&amp;(ROW()+12*(($AN11-1)*3+$AO11)-ROW())/12+5),AQ11)</f>
        <v>0</v>
      </c>
      <c r="AS11" s="476"/>
      <c r="AU11" s="468">
        <f ca="1">IF(AND(AQ11&gt;0,AR11&gt;0),COUNTIF(AU$6:AU10,"&gt;0")+1,0)</f>
        <v>0</v>
      </c>
      <c r="BE11" s="468">
        <v>3</v>
      </c>
      <c r="BG11" s="484"/>
      <c r="BH11" s="484"/>
      <c r="BI11" s="484"/>
      <c r="BJ11" s="484"/>
      <c r="BK11" s="484"/>
      <c r="BL11" s="484"/>
      <c r="BM11" s="484"/>
      <c r="BN11" s="484"/>
      <c r="BO11" s="484"/>
      <c r="BP11" s="484"/>
      <c r="BQ11" s="484"/>
      <c r="BR11" s="484"/>
      <c r="BS11" s="483"/>
      <c r="BT11" s="484"/>
      <c r="BU11" s="484"/>
      <c r="BV11" s="484"/>
      <c r="BW11" s="484"/>
      <c r="BX11" s="484"/>
      <c r="BY11" s="484"/>
      <c r="BZ11" s="484"/>
      <c r="CA11" s="484"/>
      <c r="CB11" s="484"/>
      <c r="CC11" s="484"/>
      <c r="CD11" s="484"/>
      <c r="CE11" s="484"/>
    </row>
    <row r="12" spans="1:83" x14ac:dyDescent="0.15">
      <c r="A12" s="733">
        <v>3</v>
      </c>
      <c r="B12" s="736"/>
      <c r="C12" s="736"/>
      <c r="D12" s="736"/>
      <c r="E12" s="739"/>
      <c r="F12" s="736"/>
      <c r="G12" s="477" t="s">
        <v>321</v>
      </c>
      <c r="H12" s="478"/>
      <c r="I12" s="479" t="str">
        <f t="shared" si="1"/>
        <v/>
      </c>
      <c r="J12" s="479" t="str">
        <f t="shared" si="1"/>
        <v/>
      </c>
      <c r="K12" s="479" t="str">
        <f t="shared" si="1"/>
        <v/>
      </c>
      <c r="L12" s="479" t="str">
        <f t="shared" si="1"/>
        <v/>
      </c>
      <c r="M12" s="479" t="str">
        <f t="shared" si="1"/>
        <v/>
      </c>
      <c r="N12" s="479" t="str">
        <f t="shared" si="1"/>
        <v/>
      </c>
      <c r="O12" s="479" t="str">
        <f t="shared" si="1"/>
        <v/>
      </c>
      <c r="P12" s="479" t="str">
        <f t="shared" si="1"/>
        <v/>
      </c>
      <c r="Q12" s="479" t="str">
        <f t="shared" si="1"/>
        <v/>
      </c>
      <c r="R12" s="479" t="str">
        <f t="shared" si="1"/>
        <v/>
      </c>
      <c r="S12" s="479" t="str">
        <f t="shared" si="1"/>
        <v/>
      </c>
      <c r="T12" s="480">
        <f t="shared" si="2"/>
        <v>0</v>
      </c>
      <c r="AG12" s="483"/>
      <c r="AH12" s="483"/>
      <c r="AI12" s="483"/>
      <c r="AJ12" s="483"/>
      <c r="AK12" s="483"/>
      <c r="AL12" s="483"/>
      <c r="AM12" s="483"/>
      <c r="AN12" s="468">
        <v>1</v>
      </c>
      <c r="AO12" s="468">
        <v>1</v>
      </c>
      <c r="AP12" s="468">
        <v>7</v>
      </c>
      <c r="AQ12" s="476">
        <f ca="1">IF($AP12=1,IF(INDIRECT(ADDRESS(($AN12-1)*3+$AO12+5,$AP12+7))="",0,INDIRECT(ADDRESS(($AN12-1)*3+$AO12+5,$AP12+7))),IF(INDIRECT(ADDRESS(($AN12-1)*3+$AO12+5,$AP12+7))="",0,IF(COUNTIF(INDIRECT(ADDRESS(($AN12-1)*36+($AO12-1)*12+6,COLUMN())):INDIRECT(ADDRESS(($AN12-1)*36+($AO12-1)*12+$AP12+4,COLUMN())),INDIRECT(ADDRESS(($AN12-1)*3+$AO12+5,$AP12+7)))&gt;=1,0,INDIRECT(ADDRESS(($AN12-1)*3+$AO12+5,$AP12+7)))))</f>
        <v>0</v>
      </c>
      <c r="AR12" s="468">
        <f ca="1">COUNTIF(INDIRECT("H"&amp;(ROW()+12*(($AN12-1)*3+$AO12)-ROW())/12+5):INDIRECT("S"&amp;(ROW()+12*(($AN12-1)*3+$AO12)-ROW())/12+5),AQ12)</f>
        <v>0</v>
      </c>
      <c r="AS12" s="476"/>
      <c r="AU12" s="468">
        <f ca="1">IF(AND(AQ12&gt;0,AR12&gt;0),COUNTIF(AU$6:AU11,"&gt;0")+1,0)</f>
        <v>0</v>
      </c>
      <c r="BE12" s="468">
        <v>1</v>
      </c>
      <c r="BG12" s="484">
        <f t="shared" ref="BG12:BR12" si="9">SUM(H12:H13)</f>
        <v>0</v>
      </c>
      <c r="BH12" s="484">
        <f t="shared" si="9"/>
        <v>0</v>
      </c>
      <c r="BI12" s="484">
        <f t="shared" si="9"/>
        <v>0</v>
      </c>
      <c r="BJ12" s="484">
        <f t="shared" si="9"/>
        <v>0</v>
      </c>
      <c r="BK12" s="484">
        <f t="shared" si="9"/>
        <v>0</v>
      </c>
      <c r="BL12" s="484">
        <f t="shared" si="9"/>
        <v>0</v>
      </c>
      <c r="BM12" s="484">
        <f t="shared" si="9"/>
        <v>0</v>
      </c>
      <c r="BN12" s="484">
        <f t="shared" si="9"/>
        <v>0</v>
      </c>
      <c r="BO12" s="484">
        <f t="shared" si="9"/>
        <v>0</v>
      </c>
      <c r="BP12" s="484">
        <f t="shared" si="9"/>
        <v>0</v>
      </c>
      <c r="BQ12" s="484">
        <f t="shared" si="9"/>
        <v>0</v>
      </c>
      <c r="BR12" s="484">
        <f t="shared" si="9"/>
        <v>0</v>
      </c>
      <c r="BS12" s="483"/>
      <c r="BT12" s="484">
        <f t="shared" ref="BT12:CE12" si="10">SUM(U12:U13)</f>
        <v>0</v>
      </c>
      <c r="BU12" s="484">
        <f t="shared" si="10"/>
        <v>0</v>
      </c>
      <c r="BV12" s="484">
        <f t="shared" si="10"/>
        <v>0</v>
      </c>
      <c r="BW12" s="484">
        <f t="shared" si="10"/>
        <v>0</v>
      </c>
      <c r="BX12" s="484">
        <f t="shared" si="10"/>
        <v>0</v>
      </c>
      <c r="BY12" s="484">
        <f t="shared" si="10"/>
        <v>0</v>
      </c>
      <c r="BZ12" s="484">
        <f t="shared" si="10"/>
        <v>0</v>
      </c>
      <c r="CA12" s="484">
        <f t="shared" si="10"/>
        <v>0</v>
      </c>
      <c r="CB12" s="484">
        <f t="shared" si="10"/>
        <v>0</v>
      </c>
      <c r="CC12" s="484">
        <f t="shared" si="10"/>
        <v>0</v>
      </c>
      <c r="CD12" s="484">
        <f t="shared" si="10"/>
        <v>0</v>
      </c>
      <c r="CE12" s="484">
        <f t="shared" si="10"/>
        <v>0</v>
      </c>
    </row>
    <row r="13" spans="1:83" x14ac:dyDescent="0.15">
      <c r="A13" s="734"/>
      <c r="B13" s="737"/>
      <c r="C13" s="737"/>
      <c r="D13" s="737"/>
      <c r="E13" s="740"/>
      <c r="F13" s="737"/>
      <c r="G13" s="486" t="s">
        <v>320</v>
      </c>
      <c r="H13" s="487"/>
      <c r="I13" s="488" t="str">
        <f t="shared" si="1"/>
        <v/>
      </c>
      <c r="J13" s="488" t="str">
        <f t="shared" si="1"/>
        <v/>
      </c>
      <c r="K13" s="488" t="str">
        <f t="shared" si="1"/>
        <v/>
      </c>
      <c r="L13" s="488" t="str">
        <f t="shared" si="1"/>
        <v/>
      </c>
      <c r="M13" s="488" t="str">
        <f t="shared" si="1"/>
        <v/>
      </c>
      <c r="N13" s="488" t="str">
        <f t="shared" si="1"/>
        <v/>
      </c>
      <c r="O13" s="488" t="str">
        <f t="shared" si="1"/>
        <v/>
      </c>
      <c r="P13" s="488" t="str">
        <f t="shared" si="1"/>
        <v/>
      </c>
      <c r="Q13" s="488" t="str">
        <f t="shared" si="1"/>
        <v/>
      </c>
      <c r="R13" s="488" t="str">
        <f t="shared" si="1"/>
        <v/>
      </c>
      <c r="S13" s="488" t="str">
        <f t="shared" si="1"/>
        <v/>
      </c>
      <c r="T13" s="489">
        <f t="shared" si="2"/>
        <v>0</v>
      </c>
      <c r="AG13" s="483"/>
      <c r="AH13" s="483"/>
      <c r="AI13" s="483"/>
      <c r="AJ13" s="483"/>
      <c r="AK13" s="483"/>
      <c r="AL13" s="483"/>
      <c r="AM13" s="483"/>
      <c r="AN13" s="468">
        <v>1</v>
      </c>
      <c r="AO13" s="468">
        <v>1</v>
      </c>
      <c r="AP13" s="468">
        <v>8</v>
      </c>
      <c r="AQ13" s="476">
        <f ca="1">IF($AP13=1,IF(INDIRECT(ADDRESS(($AN13-1)*3+$AO13+5,$AP13+7))="",0,INDIRECT(ADDRESS(($AN13-1)*3+$AO13+5,$AP13+7))),IF(INDIRECT(ADDRESS(($AN13-1)*3+$AO13+5,$AP13+7))="",0,IF(COUNTIF(INDIRECT(ADDRESS(($AN13-1)*36+($AO13-1)*12+6,COLUMN())):INDIRECT(ADDRESS(($AN13-1)*36+($AO13-1)*12+$AP13+4,COLUMN())),INDIRECT(ADDRESS(($AN13-1)*3+$AO13+5,$AP13+7)))&gt;=1,0,INDIRECT(ADDRESS(($AN13-1)*3+$AO13+5,$AP13+7)))))</f>
        <v>0</v>
      </c>
      <c r="AR13" s="468">
        <f ca="1">COUNTIF(INDIRECT("H"&amp;(ROW()+12*(($AN13-1)*3+$AO13)-ROW())/12+5):INDIRECT("S"&amp;(ROW()+12*(($AN13-1)*3+$AO13)-ROW())/12+5),AQ13)</f>
        <v>0</v>
      </c>
      <c r="AS13" s="476"/>
      <c r="AU13" s="468">
        <f ca="1">IF(AND(AQ13&gt;0,AR13&gt;0),COUNTIF(AU$6:AU12,"&gt;0")+1,0)</f>
        <v>0</v>
      </c>
      <c r="BE13" s="468">
        <v>2</v>
      </c>
      <c r="BF13" s="468" t="s">
        <v>319</v>
      </c>
      <c r="BG13" s="484">
        <f t="shared" ref="BG13:BR13" si="11">IF(BG12+BT12&gt;40000,1,0)</f>
        <v>0</v>
      </c>
      <c r="BH13" s="484">
        <f t="shared" si="11"/>
        <v>0</v>
      </c>
      <c r="BI13" s="484">
        <f t="shared" si="11"/>
        <v>0</v>
      </c>
      <c r="BJ13" s="484">
        <f t="shared" si="11"/>
        <v>0</v>
      </c>
      <c r="BK13" s="484">
        <f t="shared" si="11"/>
        <v>0</v>
      </c>
      <c r="BL13" s="484">
        <f t="shared" si="11"/>
        <v>0</v>
      </c>
      <c r="BM13" s="484">
        <f t="shared" si="11"/>
        <v>0</v>
      </c>
      <c r="BN13" s="484">
        <f t="shared" si="11"/>
        <v>0</v>
      </c>
      <c r="BO13" s="484">
        <f t="shared" si="11"/>
        <v>0</v>
      </c>
      <c r="BP13" s="484">
        <f t="shared" si="11"/>
        <v>0</v>
      </c>
      <c r="BQ13" s="484">
        <f t="shared" si="11"/>
        <v>0</v>
      </c>
      <c r="BR13" s="484">
        <f t="shared" si="11"/>
        <v>0</v>
      </c>
      <c r="BS13" s="483"/>
      <c r="BT13" s="484"/>
      <c r="BU13" s="484"/>
      <c r="BV13" s="484"/>
      <c r="BW13" s="484"/>
      <c r="BX13" s="484"/>
      <c r="BY13" s="484"/>
      <c r="BZ13" s="484"/>
      <c r="CA13" s="484"/>
      <c r="CB13" s="484"/>
      <c r="CC13" s="484"/>
      <c r="CD13" s="484"/>
      <c r="CE13" s="484"/>
    </row>
    <row r="14" spans="1:83" x14ac:dyDescent="0.15">
      <c r="A14" s="735"/>
      <c r="B14" s="738"/>
      <c r="C14" s="738"/>
      <c r="D14" s="738"/>
      <c r="E14" s="741"/>
      <c r="F14" s="738"/>
      <c r="G14" s="492" t="s">
        <v>462</v>
      </c>
      <c r="H14" s="493"/>
      <c r="I14" s="494"/>
      <c r="J14" s="494"/>
      <c r="K14" s="494"/>
      <c r="L14" s="494"/>
      <c r="M14" s="494"/>
      <c r="N14" s="494"/>
      <c r="O14" s="494"/>
      <c r="P14" s="494"/>
      <c r="Q14" s="494"/>
      <c r="R14" s="494"/>
      <c r="S14" s="494"/>
      <c r="T14" s="495">
        <f t="shared" si="2"/>
        <v>0</v>
      </c>
      <c r="AG14" s="483"/>
      <c r="AH14" s="483"/>
      <c r="AI14" s="483"/>
      <c r="AJ14" s="483"/>
      <c r="AK14" s="483"/>
      <c r="AL14" s="483"/>
      <c r="AM14" s="483"/>
      <c r="AN14" s="468">
        <v>1</v>
      </c>
      <c r="AO14" s="468">
        <v>1</v>
      </c>
      <c r="AP14" s="468">
        <v>9</v>
      </c>
      <c r="AQ14" s="476">
        <f ca="1">IF($AP14=1,IF(INDIRECT(ADDRESS(($AN14-1)*3+$AO14+5,$AP14+7))="",0,INDIRECT(ADDRESS(($AN14-1)*3+$AO14+5,$AP14+7))),IF(INDIRECT(ADDRESS(($AN14-1)*3+$AO14+5,$AP14+7))="",0,IF(COUNTIF(INDIRECT(ADDRESS(($AN14-1)*36+($AO14-1)*12+6,COLUMN())):INDIRECT(ADDRESS(($AN14-1)*36+($AO14-1)*12+$AP14+4,COLUMN())),INDIRECT(ADDRESS(($AN14-1)*3+$AO14+5,$AP14+7)))&gt;=1,0,INDIRECT(ADDRESS(($AN14-1)*3+$AO14+5,$AP14+7)))))</f>
        <v>0</v>
      </c>
      <c r="AR14" s="468">
        <f ca="1">COUNTIF(INDIRECT("H"&amp;(ROW()+12*(($AN14-1)*3+$AO14)-ROW())/12+5):INDIRECT("S"&amp;(ROW()+12*(($AN14-1)*3+$AO14)-ROW())/12+5),AQ14)</f>
        <v>0</v>
      </c>
      <c r="AS14" s="476"/>
      <c r="AU14" s="468">
        <f ca="1">IF(AND(AQ14&gt;0,AR14&gt;0),COUNTIF(AU$6:AU13,"&gt;0")+1,0)</f>
        <v>0</v>
      </c>
      <c r="BE14" s="468">
        <v>3</v>
      </c>
      <c r="BG14" s="484"/>
      <c r="BH14" s="484"/>
      <c r="BI14" s="484"/>
      <c r="BJ14" s="484"/>
      <c r="BK14" s="484"/>
      <c r="BL14" s="484"/>
      <c r="BM14" s="484"/>
      <c r="BN14" s="484"/>
      <c r="BO14" s="484"/>
      <c r="BP14" s="484"/>
      <c r="BQ14" s="484"/>
      <c r="BR14" s="484"/>
      <c r="BS14" s="483"/>
      <c r="BT14" s="484"/>
      <c r="BU14" s="484"/>
      <c r="BV14" s="484"/>
      <c r="BW14" s="484"/>
      <c r="BX14" s="484"/>
      <c r="BY14" s="484"/>
      <c r="BZ14" s="484"/>
      <c r="CA14" s="484"/>
      <c r="CB14" s="484"/>
      <c r="CC14" s="484"/>
      <c r="CD14" s="484"/>
      <c r="CE14" s="484"/>
    </row>
    <row r="15" spans="1:83" x14ac:dyDescent="0.15">
      <c r="A15" s="733">
        <v>4</v>
      </c>
      <c r="B15" s="736"/>
      <c r="C15" s="736"/>
      <c r="D15" s="736"/>
      <c r="E15" s="739"/>
      <c r="F15" s="736"/>
      <c r="G15" s="477" t="s">
        <v>321</v>
      </c>
      <c r="H15" s="478"/>
      <c r="I15" s="479" t="str">
        <f t="shared" si="1"/>
        <v/>
      </c>
      <c r="J15" s="479" t="str">
        <f t="shared" si="1"/>
        <v/>
      </c>
      <c r="K15" s="479" t="str">
        <f t="shared" si="1"/>
        <v/>
      </c>
      <c r="L15" s="479" t="str">
        <f t="shared" si="1"/>
        <v/>
      </c>
      <c r="M15" s="479" t="str">
        <f t="shared" si="1"/>
        <v/>
      </c>
      <c r="N15" s="479" t="str">
        <f t="shared" si="1"/>
        <v/>
      </c>
      <c r="O15" s="479" t="str">
        <f t="shared" si="1"/>
        <v/>
      </c>
      <c r="P15" s="479" t="str">
        <f t="shared" si="1"/>
        <v/>
      </c>
      <c r="Q15" s="479" t="str">
        <f t="shared" si="1"/>
        <v/>
      </c>
      <c r="R15" s="479" t="str">
        <f t="shared" si="1"/>
        <v/>
      </c>
      <c r="S15" s="479" t="str">
        <f t="shared" si="1"/>
        <v/>
      </c>
      <c r="T15" s="480">
        <f t="shared" si="2"/>
        <v>0</v>
      </c>
      <c r="AG15" s="483"/>
      <c r="AH15" s="483"/>
      <c r="AI15" s="483"/>
      <c r="AJ15" s="483"/>
      <c r="AK15" s="483"/>
      <c r="AL15" s="483"/>
      <c r="AM15" s="483"/>
      <c r="AN15" s="468">
        <v>1</v>
      </c>
      <c r="AO15" s="468">
        <v>1</v>
      </c>
      <c r="AP15" s="468">
        <v>10</v>
      </c>
      <c r="AQ15" s="476">
        <f ca="1">IF($AP15=1,IF(INDIRECT(ADDRESS(($AN15-1)*3+$AO15+5,$AP15+7))="",0,INDIRECT(ADDRESS(($AN15-1)*3+$AO15+5,$AP15+7))),IF(INDIRECT(ADDRESS(($AN15-1)*3+$AO15+5,$AP15+7))="",0,IF(COUNTIF(INDIRECT(ADDRESS(($AN15-1)*36+($AO15-1)*12+6,COLUMN())):INDIRECT(ADDRESS(($AN15-1)*36+($AO15-1)*12+$AP15+4,COLUMN())),INDIRECT(ADDRESS(($AN15-1)*3+$AO15+5,$AP15+7)))&gt;=1,0,INDIRECT(ADDRESS(($AN15-1)*3+$AO15+5,$AP15+7)))))</f>
        <v>0</v>
      </c>
      <c r="AR15" s="468">
        <f ca="1">COUNTIF(INDIRECT("H"&amp;(ROW()+12*(($AN15-1)*3+$AO15)-ROW())/12+5):INDIRECT("S"&amp;(ROW()+12*(($AN15-1)*3+$AO15)-ROW())/12+5),AQ15)</f>
        <v>0</v>
      </c>
      <c r="AS15" s="476"/>
      <c r="AU15" s="468">
        <f ca="1">IF(AND(AQ15&gt;0,AR15&gt;0),COUNTIF(AU$6:AU14,"&gt;0")+1,0)</f>
        <v>0</v>
      </c>
      <c r="BE15" s="468">
        <v>1</v>
      </c>
      <c r="BG15" s="484">
        <f t="shared" ref="BG15:BR15" si="12">SUM(H15:H16)</f>
        <v>0</v>
      </c>
      <c r="BH15" s="484">
        <f t="shared" si="12"/>
        <v>0</v>
      </c>
      <c r="BI15" s="484">
        <f t="shared" si="12"/>
        <v>0</v>
      </c>
      <c r="BJ15" s="484">
        <f t="shared" si="12"/>
        <v>0</v>
      </c>
      <c r="BK15" s="484">
        <f t="shared" si="12"/>
        <v>0</v>
      </c>
      <c r="BL15" s="484">
        <f t="shared" si="12"/>
        <v>0</v>
      </c>
      <c r="BM15" s="484">
        <f t="shared" si="12"/>
        <v>0</v>
      </c>
      <c r="BN15" s="484">
        <f t="shared" si="12"/>
        <v>0</v>
      </c>
      <c r="BO15" s="484">
        <f t="shared" si="12"/>
        <v>0</v>
      </c>
      <c r="BP15" s="484">
        <f t="shared" si="12"/>
        <v>0</v>
      </c>
      <c r="BQ15" s="484">
        <f t="shared" si="12"/>
        <v>0</v>
      </c>
      <c r="BR15" s="484">
        <f t="shared" si="12"/>
        <v>0</v>
      </c>
      <c r="BS15" s="483"/>
      <c r="BT15" s="484">
        <f t="shared" ref="BT15:CE15" si="13">SUM(U15:U16)</f>
        <v>0</v>
      </c>
      <c r="BU15" s="484">
        <f t="shared" si="13"/>
        <v>0</v>
      </c>
      <c r="BV15" s="484">
        <f t="shared" si="13"/>
        <v>0</v>
      </c>
      <c r="BW15" s="484">
        <f t="shared" si="13"/>
        <v>0</v>
      </c>
      <c r="BX15" s="484">
        <f t="shared" si="13"/>
        <v>0</v>
      </c>
      <c r="BY15" s="484">
        <f t="shared" si="13"/>
        <v>0</v>
      </c>
      <c r="BZ15" s="484">
        <f t="shared" si="13"/>
        <v>0</v>
      </c>
      <c r="CA15" s="484">
        <f t="shared" si="13"/>
        <v>0</v>
      </c>
      <c r="CB15" s="484">
        <f t="shared" si="13"/>
        <v>0</v>
      </c>
      <c r="CC15" s="484">
        <f t="shared" si="13"/>
        <v>0</v>
      </c>
      <c r="CD15" s="484">
        <f t="shared" si="13"/>
        <v>0</v>
      </c>
      <c r="CE15" s="484">
        <f t="shared" si="13"/>
        <v>0</v>
      </c>
    </row>
    <row r="16" spans="1:83" x14ac:dyDescent="0.15">
      <c r="A16" s="734"/>
      <c r="B16" s="737"/>
      <c r="C16" s="737"/>
      <c r="D16" s="737"/>
      <c r="E16" s="740"/>
      <c r="F16" s="737"/>
      <c r="G16" s="486" t="s">
        <v>320</v>
      </c>
      <c r="H16" s="487"/>
      <c r="I16" s="488" t="str">
        <f t="shared" si="1"/>
        <v/>
      </c>
      <c r="J16" s="488" t="str">
        <f t="shared" si="1"/>
        <v/>
      </c>
      <c r="K16" s="488" t="str">
        <f t="shared" si="1"/>
        <v/>
      </c>
      <c r="L16" s="488" t="str">
        <f t="shared" si="1"/>
        <v/>
      </c>
      <c r="M16" s="488" t="str">
        <f t="shared" si="1"/>
        <v/>
      </c>
      <c r="N16" s="488" t="str">
        <f t="shared" si="1"/>
        <v/>
      </c>
      <c r="O16" s="488" t="str">
        <f t="shared" si="1"/>
        <v/>
      </c>
      <c r="P16" s="488" t="str">
        <f t="shared" si="1"/>
        <v/>
      </c>
      <c r="Q16" s="488" t="str">
        <f t="shared" si="1"/>
        <v/>
      </c>
      <c r="R16" s="488" t="str">
        <f t="shared" si="1"/>
        <v/>
      </c>
      <c r="S16" s="488" t="str">
        <f t="shared" si="1"/>
        <v/>
      </c>
      <c r="T16" s="489">
        <f t="shared" si="2"/>
        <v>0</v>
      </c>
      <c r="AG16" s="483"/>
      <c r="AH16" s="483"/>
      <c r="AI16" s="483"/>
      <c r="AJ16" s="483"/>
      <c r="AK16" s="483"/>
      <c r="AL16" s="483"/>
      <c r="AM16" s="483"/>
      <c r="AN16" s="468">
        <v>1</v>
      </c>
      <c r="AO16" s="468">
        <v>1</v>
      </c>
      <c r="AP16" s="468">
        <v>11</v>
      </c>
      <c r="AQ16" s="476">
        <f ca="1">IF($AP16=1,IF(INDIRECT(ADDRESS(($AN16-1)*3+$AO16+5,$AP16+7))="",0,INDIRECT(ADDRESS(($AN16-1)*3+$AO16+5,$AP16+7))),IF(INDIRECT(ADDRESS(($AN16-1)*3+$AO16+5,$AP16+7))="",0,IF(COUNTIF(INDIRECT(ADDRESS(($AN16-1)*36+($AO16-1)*12+6,COLUMN())):INDIRECT(ADDRESS(($AN16-1)*36+($AO16-1)*12+$AP16+4,COLUMN())),INDIRECT(ADDRESS(($AN16-1)*3+$AO16+5,$AP16+7)))&gt;=1,0,INDIRECT(ADDRESS(($AN16-1)*3+$AO16+5,$AP16+7)))))</f>
        <v>0</v>
      </c>
      <c r="AR16" s="468">
        <f ca="1">COUNTIF(INDIRECT("H"&amp;(ROW()+12*(($AN16-1)*3+$AO16)-ROW())/12+5):INDIRECT("S"&amp;(ROW()+12*(($AN16-1)*3+$AO16)-ROW())/12+5),AQ16)</f>
        <v>0</v>
      </c>
      <c r="AS16" s="476"/>
      <c r="AU16" s="468">
        <f ca="1">IF(AND(AQ16&gt;0,AR16&gt;0),COUNTIF(AU$6:AU15,"&gt;0")+1,0)</f>
        <v>0</v>
      </c>
      <c r="BE16" s="468">
        <v>2</v>
      </c>
      <c r="BF16" s="468" t="s">
        <v>319</v>
      </c>
      <c r="BG16" s="484">
        <f t="shared" ref="BG16:BR16" si="14">IF(BG15+BT15&gt;40000,1,0)</f>
        <v>0</v>
      </c>
      <c r="BH16" s="484">
        <f t="shared" si="14"/>
        <v>0</v>
      </c>
      <c r="BI16" s="484">
        <f t="shared" si="14"/>
        <v>0</v>
      </c>
      <c r="BJ16" s="484">
        <f t="shared" si="14"/>
        <v>0</v>
      </c>
      <c r="BK16" s="484">
        <f t="shared" si="14"/>
        <v>0</v>
      </c>
      <c r="BL16" s="484">
        <f t="shared" si="14"/>
        <v>0</v>
      </c>
      <c r="BM16" s="484">
        <f t="shared" si="14"/>
        <v>0</v>
      </c>
      <c r="BN16" s="484">
        <f t="shared" si="14"/>
        <v>0</v>
      </c>
      <c r="BO16" s="484">
        <f t="shared" si="14"/>
        <v>0</v>
      </c>
      <c r="BP16" s="484">
        <f t="shared" si="14"/>
        <v>0</v>
      </c>
      <c r="BQ16" s="484">
        <f t="shared" si="14"/>
        <v>0</v>
      </c>
      <c r="BR16" s="484">
        <f t="shared" si="14"/>
        <v>0</v>
      </c>
      <c r="BS16" s="483"/>
      <c r="BT16" s="484"/>
      <c r="BU16" s="484"/>
      <c r="BV16" s="484"/>
      <c r="BW16" s="484"/>
      <c r="BX16" s="484"/>
      <c r="BY16" s="484"/>
      <c r="BZ16" s="484"/>
      <c r="CA16" s="484"/>
      <c r="CB16" s="484"/>
      <c r="CC16" s="484"/>
      <c r="CD16" s="484"/>
      <c r="CE16" s="484"/>
    </row>
    <row r="17" spans="1:83" x14ac:dyDescent="0.15">
      <c r="A17" s="735"/>
      <c r="B17" s="738"/>
      <c r="C17" s="738"/>
      <c r="D17" s="738"/>
      <c r="E17" s="741"/>
      <c r="F17" s="738"/>
      <c r="G17" s="492" t="s">
        <v>462</v>
      </c>
      <c r="H17" s="493"/>
      <c r="I17" s="494"/>
      <c r="J17" s="494"/>
      <c r="K17" s="494"/>
      <c r="L17" s="494"/>
      <c r="M17" s="494"/>
      <c r="N17" s="494"/>
      <c r="O17" s="494"/>
      <c r="P17" s="494"/>
      <c r="Q17" s="494"/>
      <c r="R17" s="494"/>
      <c r="S17" s="494"/>
      <c r="T17" s="495">
        <f t="shared" si="2"/>
        <v>0</v>
      </c>
      <c r="AG17" s="483"/>
      <c r="AH17" s="483"/>
      <c r="AI17" s="483"/>
      <c r="AJ17" s="483"/>
      <c r="AK17" s="483"/>
      <c r="AL17" s="483"/>
      <c r="AM17" s="483"/>
      <c r="AN17" s="468">
        <v>1</v>
      </c>
      <c r="AO17" s="468">
        <v>1</v>
      </c>
      <c r="AP17" s="468">
        <v>12</v>
      </c>
      <c r="AQ17" s="476">
        <f ca="1">IF($AP17=1,IF(INDIRECT(ADDRESS(($AN17-1)*3+$AO17+5,$AP17+7))="",0,INDIRECT(ADDRESS(($AN17-1)*3+$AO17+5,$AP17+7))),IF(INDIRECT(ADDRESS(($AN17-1)*3+$AO17+5,$AP17+7))="",0,IF(COUNTIF(INDIRECT(ADDRESS(($AN17-1)*36+($AO17-1)*12+6,COLUMN())):INDIRECT(ADDRESS(($AN17-1)*36+($AO17-1)*12+$AP17+4,COLUMN())),INDIRECT(ADDRESS(($AN17-1)*3+$AO17+5,$AP17+7)))&gt;=1,0,INDIRECT(ADDRESS(($AN17-1)*3+$AO17+5,$AP17+7)))))</f>
        <v>0</v>
      </c>
      <c r="AR17" s="468">
        <f ca="1">COUNTIF(INDIRECT("H"&amp;(ROW()+12*(($AN17-1)*3+$AO17)-ROW())/12+5):INDIRECT("S"&amp;(ROW()+12*(($AN17-1)*3+$AO17)-ROW())/12+5),AQ17)</f>
        <v>0</v>
      </c>
      <c r="AS17" s="476"/>
      <c r="AU17" s="468">
        <f ca="1">IF(AND(AQ17&gt;0,AR17&gt;0),COUNTIF(AU$6:AU16,"&gt;0")+1,0)</f>
        <v>0</v>
      </c>
      <c r="BE17" s="468">
        <v>3</v>
      </c>
      <c r="BG17" s="484"/>
      <c r="BH17" s="484"/>
      <c r="BI17" s="484"/>
      <c r="BJ17" s="484"/>
      <c r="BK17" s="484"/>
      <c r="BL17" s="484"/>
      <c r="BM17" s="484"/>
      <c r="BN17" s="484"/>
      <c r="BO17" s="484"/>
      <c r="BP17" s="484"/>
      <c r="BQ17" s="484"/>
      <c r="BR17" s="484"/>
      <c r="BS17" s="483"/>
      <c r="BT17" s="484"/>
      <c r="BU17" s="484"/>
      <c r="BV17" s="484"/>
      <c r="BW17" s="484"/>
      <c r="BX17" s="484"/>
      <c r="BY17" s="484"/>
      <c r="BZ17" s="484"/>
      <c r="CA17" s="484"/>
      <c r="CB17" s="484"/>
      <c r="CC17" s="484"/>
      <c r="CD17" s="484"/>
      <c r="CE17" s="484"/>
    </row>
    <row r="18" spans="1:83" x14ac:dyDescent="0.15">
      <c r="A18" s="733">
        <v>5</v>
      </c>
      <c r="B18" s="736"/>
      <c r="C18" s="736"/>
      <c r="D18" s="736"/>
      <c r="E18" s="739"/>
      <c r="F18" s="736"/>
      <c r="G18" s="477" t="s">
        <v>321</v>
      </c>
      <c r="H18" s="478"/>
      <c r="I18" s="479" t="str">
        <f t="shared" si="1"/>
        <v/>
      </c>
      <c r="J18" s="479" t="str">
        <f t="shared" si="1"/>
        <v/>
      </c>
      <c r="K18" s="479" t="str">
        <f t="shared" si="1"/>
        <v/>
      </c>
      <c r="L18" s="479" t="str">
        <f t="shared" si="1"/>
        <v/>
      </c>
      <c r="M18" s="479" t="str">
        <f t="shared" si="1"/>
        <v/>
      </c>
      <c r="N18" s="479" t="str">
        <f t="shared" si="1"/>
        <v/>
      </c>
      <c r="O18" s="479" t="str">
        <f t="shared" si="1"/>
        <v/>
      </c>
      <c r="P18" s="479" t="str">
        <f t="shared" si="1"/>
        <v/>
      </c>
      <c r="Q18" s="479" t="str">
        <f t="shared" si="1"/>
        <v/>
      </c>
      <c r="R18" s="479" t="str">
        <f t="shared" si="1"/>
        <v/>
      </c>
      <c r="S18" s="479" t="str">
        <f t="shared" si="1"/>
        <v/>
      </c>
      <c r="T18" s="480">
        <f t="shared" si="2"/>
        <v>0</v>
      </c>
      <c r="AG18" s="483"/>
      <c r="AH18" s="483"/>
      <c r="AI18" s="483"/>
      <c r="AJ18" s="483"/>
      <c r="AK18" s="483"/>
      <c r="AL18" s="483"/>
      <c r="AM18" s="483"/>
      <c r="AN18" s="468">
        <v>1</v>
      </c>
      <c r="AO18" s="468">
        <v>2</v>
      </c>
      <c r="AP18" s="468">
        <v>1</v>
      </c>
      <c r="AQ18" s="476">
        <f ca="1">IF($AP18=1,IF(INDIRECT(ADDRESS(($AN18-1)*3+$AO18+5,$AP18+7))="",0,INDIRECT(ADDRESS(($AN18-1)*3+$AO18+5,$AP18+7))),IF(INDIRECT(ADDRESS(($AN18-1)*3+$AO18+5,$AP18+7))="",0,IF(COUNTIF(INDIRECT(ADDRESS(($AN18-1)*36+($AO18-1)*12+6,COLUMN())):INDIRECT(ADDRESS(($AN18-1)*36+($AO18-1)*12+$AP18+4,COLUMN())),INDIRECT(ADDRESS(($AN18-1)*3+$AO18+5,$AP18+7)))&gt;=1,0,INDIRECT(ADDRESS(($AN18-1)*3+$AO18+5,$AP18+7)))))</f>
        <v>0</v>
      </c>
      <c r="AR18" s="468">
        <f ca="1">COUNTIF(INDIRECT("H"&amp;(ROW()+12*(($AN18-1)*3+$AO18)-ROW())/12+5):INDIRECT("S"&amp;(ROW()+12*(($AN18-1)*3+$AO18)-ROW())/12+5),AQ18)</f>
        <v>0</v>
      </c>
      <c r="AS18" s="476"/>
      <c r="AU18" s="468">
        <f ca="1">IF(AND(AQ18&gt;0,AR18&gt;0),COUNTIF(AU$6:AU17,"&gt;0")+1,0)</f>
        <v>0</v>
      </c>
      <c r="BE18" s="468">
        <v>1</v>
      </c>
      <c r="BG18" s="484">
        <f t="shared" ref="BG18:BR18" si="15">SUM(H18:H19)</f>
        <v>0</v>
      </c>
      <c r="BH18" s="484">
        <f t="shared" si="15"/>
        <v>0</v>
      </c>
      <c r="BI18" s="484">
        <f t="shared" si="15"/>
        <v>0</v>
      </c>
      <c r="BJ18" s="484">
        <f t="shared" si="15"/>
        <v>0</v>
      </c>
      <c r="BK18" s="484">
        <f t="shared" si="15"/>
        <v>0</v>
      </c>
      <c r="BL18" s="484">
        <f t="shared" si="15"/>
        <v>0</v>
      </c>
      <c r="BM18" s="484">
        <f t="shared" si="15"/>
        <v>0</v>
      </c>
      <c r="BN18" s="484">
        <f t="shared" si="15"/>
        <v>0</v>
      </c>
      <c r="BO18" s="484">
        <f t="shared" si="15"/>
        <v>0</v>
      </c>
      <c r="BP18" s="484">
        <f t="shared" si="15"/>
        <v>0</v>
      </c>
      <c r="BQ18" s="484">
        <f t="shared" si="15"/>
        <v>0</v>
      </c>
      <c r="BR18" s="484">
        <f t="shared" si="15"/>
        <v>0</v>
      </c>
      <c r="BS18" s="483"/>
      <c r="BT18" s="484">
        <f t="shared" ref="BT18:CE18" si="16">SUM(U18:U19)</f>
        <v>0</v>
      </c>
      <c r="BU18" s="484">
        <f t="shared" si="16"/>
        <v>0</v>
      </c>
      <c r="BV18" s="484">
        <f t="shared" si="16"/>
        <v>0</v>
      </c>
      <c r="BW18" s="484">
        <f t="shared" si="16"/>
        <v>0</v>
      </c>
      <c r="BX18" s="484">
        <f t="shared" si="16"/>
        <v>0</v>
      </c>
      <c r="BY18" s="484">
        <f t="shared" si="16"/>
        <v>0</v>
      </c>
      <c r="BZ18" s="484">
        <f t="shared" si="16"/>
        <v>0</v>
      </c>
      <c r="CA18" s="484">
        <f t="shared" si="16"/>
        <v>0</v>
      </c>
      <c r="CB18" s="484">
        <f t="shared" si="16"/>
        <v>0</v>
      </c>
      <c r="CC18" s="484">
        <f t="shared" si="16"/>
        <v>0</v>
      </c>
      <c r="CD18" s="484">
        <f t="shared" si="16"/>
        <v>0</v>
      </c>
      <c r="CE18" s="484">
        <f t="shared" si="16"/>
        <v>0</v>
      </c>
    </row>
    <row r="19" spans="1:83" x14ac:dyDescent="0.15">
      <c r="A19" s="734"/>
      <c r="B19" s="737"/>
      <c r="C19" s="737"/>
      <c r="D19" s="737"/>
      <c r="E19" s="740"/>
      <c r="F19" s="737"/>
      <c r="G19" s="486" t="s">
        <v>320</v>
      </c>
      <c r="H19" s="487"/>
      <c r="I19" s="488" t="str">
        <f t="shared" si="1"/>
        <v/>
      </c>
      <c r="J19" s="488" t="str">
        <f t="shared" si="1"/>
        <v/>
      </c>
      <c r="K19" s="488" t="str">
        <f t="shared" si="1"/>
        <v/>
      </c>
      <c r="L19" s="488" t="str">
        <f t="shared" si="1"/>
        <v/>
      </c>
      <c r="M19" s="488" t="str">
        <f t="shared" si="1"/>
        <v/>
      </c>
      <c r="N19" s="488" t="str">
        <f t="shared" si="1"/>
        <v/>
      </c>
      <c r="O19" s="488" t="str">
        <f t="shared" si="1"/>
        <v/>
      </c>
      <c r="P19" s="488" t="str">
        <f t="shared" si="1"/>
        <v/>
      </c>
      <c r="Q19" s="488" t="str">
        <f t="shared" si="1"/>
        <v/>
      </c>
      <c r="R19" s="488" t="str">
        <f t="shared" si="1"/>
        <v/>
      </c>
      <c r="S19" s="488" t="str">
        <f t="shared" si="1"/>
        <v/>
      </c>
      <c r="T19" s="489">
        <f t="shared" si="2"/>
        <v>0</v>
      </c>
      <c r="AG19" s="483"/>
      <c r="AH19" s="483"/>
      <c r="AI19" s="483"/>
      <c r="AJ19" s="483"/>
      <c r="AK19" s="483"/>
      <c r="AL19" s="483"/>
      <c r="AM19" s="483"/>
      <c r="AN19" s="468">
        <v>1</v>
      </c>
      <c r="AO19" s="468">
        <v>2</v>
      </c>
      <c r="AP19" s="468">
        <v>2</v>
      </c>
      <c r="AQ19" s="476">
        <f ca="1">IF($AP19=1,IF(INDIRECT(ADDRESS(($AN19-1)*3+$AO19+5,$AP19+7))="",0,INDIRECT(ADDRESS(($AN19-1)*3+$AO19+5,$AP19+7))),IF(INDIRECT(ADDRESS(($AN19-1)*3+$AO19+5,$AP19+7))="",0,IF(COUNTIF(INDIRECT(ADDRESS(($AN19-1)*36+($AO19-1)*12+6,COLUMN())):INDIRECT(ADDRESS(($AN19-1)*36+($AO19-1)*12+$AP19+4,COLUMN())),INDIRECT(ADDRESS(($AN19-1)*3+$AO19+5,$AP19+7)))&gt;=1,0,INDIRECT(ADDRESS(($AN19-1)*3+$AO19+5,$AP19+7)))))</f>
        <v>0</v>
      </c>
      <c r="AR19" s="468">
        <f ca="1">COUNTIF(INDIRECT("H"&amp;(ROW()+12*(($AN19-1)*3+$AO19)-ROW())/12+5):INDIRECT("S"&amp;(ROW()+12*(($AN19-1)*3+$AO19)-ROW())/12+5),AQ19)</f>
        <v>0</v>
      </c>
      <c r="AS19" s="476"/>
      <c r="AU19" s="468">
        <f ca="1">IF(AND(AQ19&gt;0,AR19&gt;0),COUNTIF(AU$6:AU18,"&gt;0")+1,0)</f>
        <v>0</v>
      </c>
      <c r="BE19" s="468">
        <v>2</v>
      </c>
      <c r="BF19" s="468" t="s">
        <v>319</v>
      </c>
      <c r="BG19" s="484">
        <f t="shared" ref="BG19:BR19" si="17">IF(BG18+BT18&gt;40000,1,0)</f>
        <v>0</v>
      </c>
      <c r="BH19" s="484">
        <f t="shared" si="17"/>
        <v>0</v>
      </c>
      <c r="BI19" s="484">
        <f t="shared" si="17"/>
        <v>0</v>
      </c>
      <c r="BJ19" s="484">
        <f t="shared" si="17"/>
        <v>0</v>
      </c>
      <c r="BK19" s="484">
        <f t="shared" si="17"/>
        <v>0</v>
      </c>
      <c r="BL19" s="484">
        <f t="shared" si="17"/>
        <v>0</v>
      </c>
      <c r="BM19" s="484">
        <f t="shared" si="17"/>
        <v>0</v>
      </c>
      <c r="BN19" s="484">
        <f t="shared" si="17"/>
        <v>0</v>
      </c>
      <c r="BO19" s="484">
        <f t="shared" si="17"/>
        <v>0</v>
      </c>
      <c r="BP19" s="484">
        <f t="shared" si="17"/>
        <v>0</v>
      </c>
      <c r="BQ19" s="484">
        <f t="shared" si="17"/>
        <v>0</v>
      </c>
      <c r="BR19" s="484">
        <f t="shared" si="17"/>
        <v>0</v>
      </c>
      <c r="BS19" s="483"/>
      <c r="BT19" s="484"/>
      <c r="BU19" s="484"/>
      <c r="BV19" s="484"/>
      <c r="BW19" s="484"/>
      <c r="BX19" s="484"/>
      <c r="BY19" s="484"/>
      <c r="BZ19" s="484"/>
      <c r="CA19" s="484"/>
      <c r="CB19" s="484"/>
      <c r="CC19" s="484"/>
      <c r="CD19" s="484"/>
      <c r="CE19" s="484"/>
    </row>
    <row r="20" spans="1:83" x14ac:dyDescent="0.15">
      <c r="A20" s="735"/>
      <c r="B20" s="738"/>
      <c r="C20" s="738"/>
      <c r="D20" s="738"/>
      <c r="E20" s="741"/>
      <c r="F20" s="738"/>
      <c r="G20" s="492" t="s">
        <v>462</v>
      </c>
      <c r="H20" s="493"/>
      <c r="I20" s="494"/>
      <c r="J20" s="494"/>
      <c r="K20" s="494"/>
      <c r="L20" s="494"/>
      <c r="M20" s="494"/>
      <c r="N20" s="494"/>
      <c r="O20" s="494"/>
      <c r="P20" s="494"/>
      <c r="Q20" s="494"/>
      <c r="R20" s="494"/>
      <c r="S20" s="494"/>
      <c r="T20" s="495">
        <f t="shared" si="2"/>
        <v>0</v>
      </c>
      <c r="AG20" s="483"/>
      <c r="AH20" s="483"/>
      <c r="AI20" s="483"/>
      <c r="AJ20" s="483"/>
      <c r="AK20" s="483"/>
      <c r="AL20" s="483"/>
      <c r="AM20" s="483"/>
      <c r="AN20" s="468">
        <v>1</v>
      </c>
      <c r="AO20" s="468">
        <v>2</v>
      </c>
      <c r="AP20" s="468">
        <v>3</v>
      </c>
      <c r="AQ20" s="476">
        <f ca="1">IF($AP20=1,IF(INDIRECT(ADDRESS(($AN20-1)*3+$AO20+5,$AP20+7))="",0,INDIRECT(ADDRESS(($AN20-1)*3+$AO20+5,$AP20+7))),IF(INDIRECT(ADDRESS(($AN20-1)*3+$AO20+5,$AP20+7))="",0,IF(COUNTIF(INDIRECT(ADDRESS(($AN20-1)*36+($AO20-1)*12+6,COLUMN())):INDIRECT(ADDRESS(($AN20-1)*36+($AO20-1)*12+$AP20+4,COLUMN())),INDIRECT(ADDRESS(($AN20-1)*3+$AO20+5,$AP20+7)))&gt;=1,0,INDIRECT(ADDRESS(($AN20-1)*3+$AO20+5,$AP20+7)))))</f>
        <v>0</v>
      </c>
      <c r="AR20" s="468">
        <f ca="1">COUNTIF(INDIRECT("H"&amp;(ROW()+12*(($AN20-1)*3+$AO20)-ROW())/12+5):INDIRECT("S"&amp;(ROW()+12*(($AN20-1)*3+$AO20)-ROW())/12+5),AQ20)</f>
        <v>0</v>
      </c>
      <c r="AS20" s="476"/>
      <c r="AU20" s="468">
        <f ca="1">IF(AND(AQ20&gt;0,AR20&gt;0),COUNTIF(AU$6:AU19,"&gt;0")+1,0)</f>
        <v>0</v>
      </c>
      <c r="BE20" s="468">
        <v>3</v>
      </c>
      <c r="BG20" s="484"/>
      <c r="BH20" s="484"/>
      <c r="BI20" s="484"/>
      <c r="BJ20" s="484"/>
      <c r="BK20" s="484"/>
      <c r="BL20" s="484"/>
      <c r="BM20" s="484"/>
      <c r="BN20" s="484"/>
      <c r="BO20" s="484"/>
      <c r="BP20" s="484"/>
      <c r="BQ20" s="484"/>
      <c r="BR20" s="484"/>
      <c r="BS20" s="483"/>
      <c r="BT20" s="484"/>
      <c r="BU20" s="484"/>
      <c r="BV20" s="484"/>
      <c r="BW20" s="484"/>
      <c r="BX20" s="484"/>
      <c r="BY20" s="484"/>
      <c r="BZ20" s="484"/>
      <c r="CA20" s="484"/>
      <c r="CB20" s="484"/>
      <c r="CC20" s="484"/>
      <c r="CD20" s="484"/>
      <c r="CE20" s="484"/>
    </row>
    <row r="21" spans="1:83" x14ac:dyDescent="0.15">
      <c r="A21" s="733">
        <v>6</v>
      </c>
      <c r="B21" s="736"/>
      <c r="C21" s="736"/>
      <c r="D21" s="736"/>
      <c r="E21" s="739"/>
      <c r="F21" s="736"/>
      <c r="G21" s="477" t="s">
        <v>321</v>
      </c>
      <c r="H21" s="478"/>
      <c r="I21" s="479" t="str">
        <f t="shared" si="1"/>
        <v/>
      </c>
      <c r="J21" s="479" t="str">
        <f t="shared" si="1"/>
        <v/>
      </c>
      <c r="K21" s="479" t="str">
        <f t="shared" si="1"/>
        <v/>
      </c>
      <c r="L21" s="479" t="str">
        <f t="shared" si="1"/>
        <v/>
      </c>
      <c r="M21" s="479" t="str">
        <f t="shared" si="1"/>
        <v/>
      </c>
      <c r="N21" s="479" t="str">
        <f t="shared" si="1"/>
        <v/>
      </c>
      <c r="O21" s="479" t="str">
        <f t="shared" si="1"/>
        <v/>
      </c>
      <c r="P21" s="479" t="str">
        <f t="shared" si="1"/>
        <v/>
      </c>
      <c r="Q21" s="479" t="str">
        <f t="shared" si="1"/>
        <v/>
      </c>
      <c r="R21" s="479" t="str">
        <f t="shared" si="1"/>
        <v/>
      </c>
      <c r="S21" s="479" t="str">
        <f t="shared" si="1"/>
        <v/>
      </c>
      <c r="T21" s="480">
        <f t="shared" si="2"/>
        <v>0</v>
      </c>
      <c r="AG21" s="483"/>
      <c r="AH21" s="483"/>
      <c r="AI21" s="483"/>
      <c r="AJ21" s="483"/>
      <c r="AK21" s="483"/>
      <c r="AL21" s="483"/>
      <c r="AM21" s="483"/>
      <c r="AN21" s="468">
        <v>1</v>
      </c>
      <c r="AO21" s="468">
        <v>2</v>
      </c>
      <c r="AP21" s="468">
        <v>4</v>
      </c>
      <c r="AQ21" s="476">
        <f ca="1">IF($AP21=1,IF(INDIRECT(ADDRESS(($AN21-1)*3+$AO21+5,$AP21+7))="",0,INDIRECT(ADDRESS(($AN21-1)*3+$AO21+5,$AP21+7))),IF(INDIRECT(ADDRESS(($AN21-1)*3+$AO21+5,$AP21+7))="",0,IF(COUNTIF(INDIRECT(ADDRESS(($AN21-1)*36+($AO21-1)*12+6,COLUMN())):INDIRECT(ADDRESS(($AN21-1)*36+($AO21-1)*12+$AP21+4,COLUMN())),INDIRECT(ADDRESS(($AN21-1)*3+$AO21+5,$AP21+7)))&gt;=1,0,INDIRECT(ADDRESS(($AN21-1)*3+$AO21+5,$AP21+7)))))</f>
        <v>0</v>
      </c>
      <c r="AR21" s="468">
        <f ca="1">COUNTIF(INDIRECT("H"&amp;(ROW()+12*(($AN21-1)*3+$AO21)-ROW())/12+5):INDIRECT("S"&amp;(ROW()+12*(($AN21-1)*3+$AO21)-ROW())/12+5),AQ21)</f>
        <v>0</v>
      </c>
      <c r="AS21" s="476"/>
      <c r="AU21" s="468">
        <f ca="1">IF(AND(AQ21&gt;0,AR21&gt;0),COUNTIF(AU$6:AU20,"&gt;0")+1,0)</f>
        <v>0</v>
      </c>
      <c r="BE21" s="468">
        <v>1</v>
      </c>
      <c r="BG21" s="484">
        <f t="shared" ref="BG21:BR21" si="18">SUM(H21:H22)</f>
        <v>0</v>
      </c>
      <c r="BH21" s="484">
        <f t="shared" si="18"/>
        <v>0</v>
      </c>
      <c r="BI21" s="484">
        <f t="shared" si="18"/>
        <v>0</v>
      </c>
      <c r="BJ21" s="484">
        <f t="shared" si="18"/>
        <v>0</v>
      </c>
      <c r="BK21" s="484">
        <f t="shared" si="18"/>
        <v>0</v>
      </c>
      <c r="BL21" s="484">
        <f t="shared" si="18"/>
        <v>0</v>
      </c>
      <c r="BM21" s="484">
        <f t="shared" si="18"/>
        <v>0</v>
      </c>
      <c r="BN21" s="484">
        <f t="shared" si="18"/>
        <v>0</v>
      </c>
      <c r="BO21" s="484">
        <f t="shared" si="18"/>
        <v>0</v>
      </c>
      <c r="BP21" s="484">
        <f t="shared" si="18"/>
        <v>0</v>
      </c>
      <c r="BQ21" s="484">
        <f t="shared" si="18"/>
        <v>0</v>
      </c>
      <c r="BR21" s="484">
        <f t="shared" si="18"/>
        <v>0</v>
      </c>
      <c r="BS21" s="483"/>
      <c r="BT21" s="484">
        <f t="shared" ref="BT21:CE21" si="19">SUM(U21:U22)</f>
        <v>0</v>
      </c>
      <c r="BU21" s="484">
        <f t="shared" si="19"/>
        <v>0</v>
      </c>
      <c r="BV21" s="484">
        <f t="shared" si="19"/>
        <v>0</v>
      </c>
      <c r="BW21" s="484">
        <f t="shared" si="19"/>
        <v>0</v>
      </c>
      <c r="BX21" s="484">
        <f t="shared" si="19"/>
        <v>0</v>
      </c>
      <c r="BY21" s="484">
        <f t="shared" si="19"/>
        <v>0</v>
      </c>
      <c r="BZ21" s="484">
        <f t="shared" si="19"/>
        <v>0</v>
      </c>
      <c r="CA21" s="484">
        <f t="shared" si="19"/>
        <v>0</v>
      </c>
      <c r="CB21" s="484">
        <f t="shared" si="19"/>
        <v>0</v>
      </c>
      <c r="CC21" s="484">
        <f t="shared" si="19"/>
        <v>0</v>
      </c>
      <c r="CD21" s="484">
        <f t="shared" si="19"/>
        <v>0</v>
      </c>
      <c r="CE21" s="484">
        <f t="shared" si="19"/>
        <v>0</v>
      </c>
    </row>
    <row r="22" spans="1:83" x14ac:dyDescent="0.15">
      <c r="A22" s="734"/>
      <c r="B22" s="737"/>
      <c r="C22" s="737"/>
      <c r="D22" s="737"/>
      <c r="E22" s="740"/>
      <c r="F22" s="737"/>
      <c r="G22" s="486" t="s">
        <v>320</v>
      </c>
      <c r="H22" s="487"/>
      <c r="I22" s="488" t="str">
        <f t="shared" ref="I22:S37" si="20">IF(H22="","",H22)</f>
        <v/>
      </c>
      <c r="J22" s="488" t="str">
        <f t="shared" si="20"/>
        <v/>
      </c>
      <c r="K22" s="488" t="str">
        <f t="shared" si="20"/>
        <v/>
      </c>
      <c r="L22" s="488" t="str">
        <f t="shared" si="20"/>
        <v/>
      </c>
      <c r="M22" s="488" t="str">
        <f t="shared" si="20"/>
        <v/>
      </c>
      <c r="N22" s="488" t="str">
        <f t="shared" si="20"/>
        <v/>
      </c>
      <c r="O22" s="488" t="str">
        <f t="shared" si="20"/>
        <v/>
      </c>
      <c r="P22" s="488" t="str">
        <f t="shared" si="20"/>
        <v/>
      </c>
      <c r="Q22" s="488" t="str">
        <f t="shared" si="20"/>
        <v/>
      </c>
      <c r="R22" s="488" t="str">
        <f t="shared" si="20"/>
        <v/>
      </c>
      <c r="S22" s="488" t="str">
        <f t="shared" si="20"/>
        <v/>
      </c>
      <c r="T22" s="489">
        <f t="shared" si="2"/>
        <v>0</v>
      </c>
      <c r="AG22" s="483"/>
      <c r="AH22" s="483"/>
      <c r="AI22" s="483"/>
      <c r="AJ22" s="483"/>
      <c r="AK22" s="483"/>
      <c r="AL22" s="483"/>
      <c r="AM22" s="483"/>
      <c r="AN22" s="468">
        <v>1</v>
      </c>
      <c r="AO22" s="468">
        <v>2</v>
      </c>
      <c r="AP22" s="468">
        <v>5</v>
      </c>
      <c r="AQ22" s="476">
        <f ca="1">IF($AP22=1,IF(INDIRECT(ADDRESS(($AN22-1)*3+$AO22+5,$AP22+7))="",0,INDIRECT(ADDRESS(($AN22-1)*3+$AO22+5,$AP22+7))),IF(INDIRECT(ADDRESS(($AN22-1)*3+$AO22+5,$AP22+7))="",0,IF(COUNTIF(INDIRECT(ADDRESS(($AN22-1)*36+($AO22-1)*12+6,COLUMN())):INDIRECT(ADDRESS(($AN22-1)*36+($AO22-1)*12+$AP22+4,COLUMN())),INDIRECT(ADDRESS(($AN22-1)*3+$AO22+5,$AP22+7)))&gt;=1,0,INDIRECT(ADDRESS(($AN22-1)*3+$AO22+5,$AP22+7)))))</f>
        <v>0</v>
      </c>
      <c r="AR22" s="468">
        <f ca="1">COUNTIF(INDIRECT("H"&amp;(ROW()+12*(($AN22-1)*3+$AO22)-ROW())/12+5):INDIRECT("S"&amp;(ROW()+12*(($AN22-1)*3+$AO22)-ROW())/12+5),AQ22)</f>
        <v>0</v>
      </c>
      <c r="AS22" s="476"/>
      <c r="AU22" s="468">
        <f ca="1">IF(AND(AQ22&gt;0,AR22&gt;0),COUNTIF(AU$6:AU21,"&gt;0")+1,0)</f>
        <v>0</v>
      </c>
      <c r="BE22" s="468">
        <v>2</v>
      </c>
      <c r="BF22" s="468" t="s">
        <v>319</v>
      </c>
      <c r="BG22" s="484">
        <f t="shared" ref="BG22:BR22" si="21">IF(BG21+BT21&gt;40000,1,0)</f>
        <v>0</v>
      </c>
      <c r="BH22" s="484">
        <f t="shared" si="21"/>
        <v>0</v>
      </c>
      <c r="BI22" s="484">
        <f t="shared" si="21"/>
        <v>0</v>
      </c>
      <c r="BJ22" s="484">
        <f t="shared" si="21"/>
        <v>0</v>
      </c>
      <c r="BK22" s="484">
        <f t="shared" si="21"/>
        <v>0</v>
      </c>
      <c r="BL22" s="484">
        <f t="shared" si="21"/>
        <v>0</v>
      </c>
      <c r="BM22" s="484">
        <f t="shared" si="21"/>
        <v>0</v>
      </c>
      <c r="BN22" s="484">
        <f t="shared" si="21"/>
        <v>0</v>
      </c>
      <c r="BO22" s="484">
        <f t="shared" si="21"/>
        <v>0</v>
      </c>
      <c r="BP22" s="484">
        <f t="shared" si="21"/>
        <v>0</v>
      </c>
      <c r="BQ22" s="484">
        <f t="shared" si="21"/>
        <v>0</v>
      </c>
      <c r="BR22" s="484">
        <f t="shared" si="21"/>
        <v>0</v>
      </c>
      <c r="BS22" s="483"/>
      <c r="BT22" s="484"/>
      <c r="BU22" s="484"/>
      <c r="BV22" s="484"/>
      <c r="BW22" s="484"/>
      <c r="BX22" s="484"/>
      <c r="BY22" s="484"/>
      <c r="BZ22" s="484"/>
      <c r="CA22" s="484"/>
      <c r="CB22" s="484"/>
      <c r="CC22" s="484"/>
      <c r="CD22" s="484"/>
      <c r="CE22" s="484"/>
    </row>
    <row r="23" spans="1:83" x14ac:dyDescent="0.15">
      <c r="A23" s="735"/>
      <c r="B23" s="738"/>
      <c r="C23" s="738"/>
      <c r="D23" s="738"/>
      <c r="E23" s="741"/>
      <c r="F23" s="738"/>
      <c r="G23" s="492" t="s">
        <v>462</v>
      </c>
      <c r="H23" s="493"/>
      <c r="I23" s="494"/>
      <c r="J23" s="494"/>
      <c r="K23" s="494"/>
      <c r="L23" s="494"/>
      <c r="M23" s="494"/>
      <c r="N23" s="494"/>
      <c r="O23" s="494"/>
      <c r="P23" s="494"/>
      <c r="Q23" s="494"/>
      <c r="R23" s="494"/>
      <c r="S23" s="494"/>
      <c r="T23" s="495">
        <f t="shared" si="2"/>
        <v>0</v>
      </c>
      <c r="AG23" s="483"/>
      <c r="AH23" s="483"/>
      <c r="AI23" s="483"/>
      <c r="AJ23" s="483"/>
      <c r="AK23" s="483"/>
      <c r="AL23" s="483"/>
      <c r="AM23" s="483"/>
      <c r="AN23" s="468">
        <v>1</v>
      </c>
      <c r="AO23" s="468">
        <v>2</v>
      </c>
      <c r="AP23" s="468">
        <v>6</v>
      </c>
      <c r="AQ23" s="476">
        <f ca="1">IF($AP23=1,IF(INDIRECT(ADDRESS(($AN23-1)*3+$AO23+5,$AP23+7))="",0,INDIRECT(ADDRESS(($AN23-1)*3+$AO23+5,$AP23+7))),IF(INDIRECT(ADDRESS(($AN23-1)*3+$AO23+5,$AP23+7))="",0,IF(COUNTIF(INDIRECT(ADDRESS(($AN23-1)*36+($AO23-1)*12+6,COLUMN())):INDIRECT(ADDRESS(($AN23-1)*36+($AO23-1)*12+$AP23+4,COLUMN())),INDIRECT(ADDRESS(($AN23-1)*3+$AO23+5,$AP23+7)))&gt;=1,0,INDIRECT(ADDRESS(($AN23-1)*3+$AO23+5,$AP23+7)))))</f>
        <v>0</v>
      </c>
      <c r="AR23" s="468">
        <f ca="1">COUNTIF(INDIRECT("H"&amp;(ROW()+12*(($AN23-1)*3+$AO23)-ROW())/12+5):INDIRECT("S"&amp;(ROW()+12*(($AN23-1)*3+$AO23)-ROW())/12+5),AQ23)</f>
        <v>0</v>
      </c>
      <c r="AS23" s="476"/>
      <c r="AU23" s="468">
        <f ca="1">IF(AND(AQ23&gt;0,AR23&gt;0),COUNTIF(AU$6:AU22,"&gt;0")+1,0)</f>
        <v>0</v>
      </c>
      <c r="BE23" s="468">
        <v>3</v>
      </c>
      <c r="BG23" s="484"/>
      <c r="BH23" s="484"/>
      <c r="BI23" s="484"/>
      <c r="BJ23" s="484"/>
      <c r="BK23" s="484"/>
      <c r="BL23" s="484"/>
      <c r="BM23" s="484"/>
      <c r="BN23" s="484"/>
      <c r="BO23" s="484"/>
      <c r="BP23" s="484"/>
      <c r="BQ23" s="484"/>
      <c r="BR23" s="484"/>
      <c r="BS23" s="483"/>
      <c r="BT23" s="484"/>
      <c r="BU23" s="484"/>
      <c r="BV23" s="484"/>
      <c r="BW23" s="484"/>
      <c r="BX23" s="484"/>
      <c r="BY23" s="484"/>
      <c r="BZ23" s="484"/>
      <c r="CA23" s="484"/>
      <c r="CB23" s="484"/>
      <c r="CC23" s="484"/>
      <c r="CD23" s="484"/>
      <c r="CE23" s="484"/>
    </row>
    <row r="24" spans="1:83" x14ac:dyDescent="0.15">
      <c r="A24" s="733">
        <v>7</v>
      </c>
      <c r="B24" s="736"/>
      <c r="C24" s="736"/>
      <c r="D24" s="736"/>
      <c r="E24" s="739"/>
      <c r="F24" s="736"/>
      <c r="G24" s="477" t="s">
        <v>321</v>
      </c>
      <c r="H24" s="478"/>
      <c r="I24" s="479" t="str">
        <f t="shared" si="20"/>
        <v/>
      </c>
      <c r="J24" s="479" t="str">
        <f t="shared" si="20"/>
        <v/>
      </c>
      <c r="K24" s="479" t="str">
        <f t="shared" si="20"/>
        <v/>
      </c>
      <c r="L24" s="479" t="str">
        <f t="shared" si="20"/>
        <v/>
      </c>
      <c r="M24" s="479" t="str">
        <f t="shared" si="20"/>
        <v/>
      </c>
      <c r="N24" s="479" t="str">
        <f t="shared" si="20"/>
        <v/>
      </c>
      <c r="O24" s="479" t="str">
        <f t="shared" si="20"/>
        <v/>
      </c>
      <c r="P24" s="479" t="str">
        <f t="shared" si="20"/>
        <v/>
      </c>
      <c r="Q24" s="479" t="str">
        <f t="shared" si="20"/>
        <v/>
      </c>
      <c r="R24" s="479" t="str">
        <f t="shared" si="20"/>
        <v/>
      </c>
      <c r="S24" s="479" t="str">
        <f t="shared" si="20"/>
        <v/>
      </c>
      <c r="T24" s="480">
        <f t="shared" si="2"/>
        <v>0</v>
      </c>
      <c r="AG24" s="483"/>
      <c r="AH24" s="483"/>
      <c r="AI24" s="483"/>
      <c r="AJ24" s="483"/>
      <c r="AK24" s="483"/>
      <c r="AL24" s="483"/>
      <c r="AM24" s="483"/>
      <c r="AN24" s="468">
        <v>1</v>
      </c>
      <c r="AO24" s="468">
        <v>2</v>
      </c>
      <c r="AP24" s="468">
        <v>7</v>
      </c>
      <c r="AQ24" s="476">
        <f ca="1">IF($AP24=1,IF(INDIRECT(ADDRESS(($AN24-1)*3+$AO24+5,$AP24+7))="",0,INDIRECT(ADDRESS(($AN24-1)*3+$AO24+5,$AP24+7))),IF(INDIRECT(ADDRESS(($AN24-1)*3+$AO24+5,$AP24+7))="",0,IF(COUNTIF(INDIRECT(ADDRESS(($AN24-1)*36+($AO24-1)*12+6,COLUMN())):INDIRECT(ADDRESS(($AN24-1)*36+($AO24-1)*12+$AP24+4,COLUMN())),INDIRECT(ADDRESS(($AN24-1)*3+$AO24+5,$AP24+7)))&gt;=1,0,INDIRECT(ADDRESS(($AN24-1)*3+$AO24+5,$AP24+7)))))</f>
        <v>0</v>
      </c>
      <c r="AR24" s="468">
        <f ca="1">COUNTIF(INDIRECT("H"&amp;(ROW()+12*(($AN24-1)*3+$AO24)-ROW())/12+5):INDIRECT("S"&amp;(ROW()+12*(($AN24-1)*3+$AO24)-ROW())/12+5),AQ24)</f>
        <v>0</v>
      </c>
      <c r="AS24" s="476"/>
      <c r="AU24" s="468">
        <f ca="1">IF(AND(AQ24&gt;0,AR24&gt;0),COUNTIF(AU$6:AU23,"&gt;0")+1,0)</f>
        <v>0</v>
      </c>
      <c r="BE24" s="468">
        <v>1</v>
      </c>
      <c r="BG24" s="484">
        <f t="shared" ref="BG24:BR24" si="22">SUM(H24:H25)</f>
        <v>0</v>
      </c>
      <c r="BH24" s="484">
        <f t="shared" si="22"/>
        <v>0</v>
      </c>
      <c r="BI24" s="484">
        <f t="shared" si="22"/>
        <v>0</v>
      </c>
      <c r="BJ24" s="484">
        <f t="shared" si="22"/>
        <v>0</v>
      </c>
      <c r="BK24" s="484">
        <f t="shared" si="22"/>
        <v>0</v>
      </c>
      <c r="BL24" s="484">
        <f t="shared" si="22"/>
        <v>0</v>
      </c>
      <c r="BM24" s="484">
        <f t="shared" si="22"/>
        <v>0</v>
      </c>
      <c r="BN24" s="484">
        <f t="shared" si="22"/>
        <v>0</v>
      </c>
      <c r="BO24" s="484">
        <f t="shared" si="22"/>
        <v>0</v>
      </c>
      <c r="BP24" s="484">
        <f t="shared" si="22"/>
        <v>0</v>
      </c>
      <c r="BQ24" s="484">
        <f t="shared" si="22"/>
        <v>0</v>
      </c>
      <c r="BR24" s="484">
        <f t="shared" si="22"/>
        <v>0</v>
      </c>
      <c r="BS24" s="483"/>
      <c r="BT24" s="484">
        <f t="shared" ref="BT24:CE24" si="23">SUM(U24:U25)</f>
        <v>0</v>
      </c>
      <c r="BU24" s="484">
        <f t="shared" si="23"/>
        <v>0</v>
      </c>
      <c r="BV24" s="484">
        <f t="shared" si="23"/>
        <v>0</v>
      </c>
      <c r="BW24" s="484">
        <f t="shared" si="23"/>
        <v>0</v>
      </c>
      <c r="BX24" s="484">
        <f t="shared" si="23"/>
        <v>0</v>
      </c>
      <c r="BY24" s="484">
        <f t="shared" si="23"/>
        <v>0</v>
      </c>
      <c r="BZ24" s="484">
        <f t="shared" si="23"/>
        <v>0</v>
      </c>
      <c r="CA24" s="484">
        <f t="shared" si="23"/>
        <v>0</v>
      </c>
      <c r="CB24" s="484">
        <f t="shared" si="23"/>
        <v>0</v>
      </c>
      <c r="CC24" s="484">
        <f t="shared" si="23"/>
        <v>0</v>
      </c>
      <c r="CD24" s="484">
        <f t="shared" si="23"/>
        <v>0</v>
      </c>
      <c r="CE24" s="484">
        <f t="shared" si="23"/>
        <v>0</v>
      </c>
    </row>
    <row r="25" spans="1:83" x14ac:dyDescent="0.15">
      <c r="A25" s="734"/>
      <c r="B25" s="737"/>
      <c r="C25" s="737"/>
      <c r="D25" s="737"/>
      <c r="E25" s="740"/>
      <c r="F25" s="737"/>
      <c r="G25" s="486" t="s">
        <v>320</v>
      </c>
      <c r="H25" s="487"/>
      <c r="I25" s="488" t="str">
        <f t="shared" si="20"/>
        <v/>
      </c>
      <c r="J25" s="488" t="str">
        <f t="shared" si="20"/>
        <v/>
      </c>
      <c r="K25" s="488" t="str">
        <f t="shared" si="20"/>
        <v/>
      </c>
      <c r="L25" s="488" t="str">
        <f t="shared" si="20"/>
        <v/>
      </c>
      <c r="M25" s="488" t="str">
        <f t="shared" si="20"/>
        <v/>
      </c>
      <c r="N25" s="488" t="str">
        <f t="shared" si="20"/>
        <v/>
      </c>
      <c r="O25" s="488" t="str">
        <f t="shared" si="20"/>
        <v/>
      </c>
      <c r="P25" s="488" t="str">
        <f t="shared" si="20"/>
        <v/>
      </c>
      <c r="Q25" s="488" t="str">
        <f t="shared" si="20"/>
        <v/>
      </c>
      <c r="R25" s="488" t="str">
        <f t="shared" si="20"/>
        <v/>
      </c>
      <c r="S25" s="488" t="str">
        <f t="shared" si="20"/>
        <v/>
      </c>
      <c r="T25" s="489">
        <f t="shared" si="2"/>
        <v>0</v>
      </c>
      <c r="AG25" s="483"/>
      <c r="AH25" s="483"/>
      <c r="AI25" s="483"/>
      <c r="AJ25" s="483"/>
      <c r="AK25" s="483"/>
      <c r="AL25" s="483"/>
      <c r="AM25" s="483"/>
      <c r="AN25" s="468">
        <v>1</v>
      </c>
      <c r="AO25" s="468">
        <v>2</v>
      </c>
      <c r="AP25" s="468">
        <v>8</v>
      </c>
      <c r="AQ25" s="476">
        <f ca="1">IF($AP25=1,IF(INDIRECT(ADDRESS(($AN25-1)*3+$AO25+5,$AP25+7))="",0,INDIRECT(ADDRESS(($AN25-1)*3+$AO25+5,$AP25+7))),IF(INDIRECT(ADDRESS(($AN25-1)*3+$AO25+5,$AP25+7))="",0,IF(COUNTIF(INDIRECT(ADDRESS(($AN25-1)*36+($AO25-1)*12+6,COLUMN())):INDIRECT(ADDRESS(($AN25-1)*36+($AO25-1)*12+$AP25+4,COLUMN())),INDIRECT(ADDRESS(($AN25-1)*3+$AO25+5,$AP25+7)))&gt;=1,0,INDIRECT(ADDRESS(($AN25-1)*3+$AO25+5,$AP25+7)))))</f>
        <v>0</v>
      </c>
      <c r="AR25" s="468">
        <f ca="1">COUNTIF(INDIRECT("H"&amp;(ROW()+12*(($AN25-1)*3+$AO25)-ROW())/12+5):INDIRECT("S"&amp;(ROW()+12*(($AN25-1)*3+$AO25)-ROW())/12+5),AQ25)</f>
        <v>0</v>
      </c>
      <c r="AS25" s="476"/>
      <c r="AU25" s="468">
        <f ca="1">IF(AND(AQ25&gt;0,AR25&gt;0),COUNTIF(AU$6:AU24,"&gt;0")+1,0)</f>
        <v>0</v>
      </c>
      <c r="BE25" s="468">
        <v>2</v>
      </c>
      <c r="BF25" s="468" t="s">
        <v>319</v>
      </c>
      <c r="BG25" s="484">
        <f t="shared" ref="BG25:BR25" si="24">IF(BG24+BT24&gt;40000,1,0)</f>
        <v>0</v>
      </c>
      <c r="BH25" s="484">
        <f t="shared" si="24"/>
        <v>0</v>
      </c>
      <c r="BI25" s="484">
        <f t="shared" si="24"/>
        <v>0</v>
      </c>
      <c r="BJ25" s="484">
        <f t="shared" si="24"/>
        <v>0</v>
      </c>
      <c r="BK25" s="484">
        <f t="shared" si="24"/>
        <v>0</v>
      </c>
      <c r="BL25" s="484">
        <f t="shared" si="24"/>
        <v>0</v>
      </c>
      <c r="BM25" s="484">
        <f t="shared" si="24"/>
        <v>0</v>
      </c>
      <c r="BN25" s="484">
        <f t="shared" si="24"/>
        <v>0</v>
      </c>
      <c r="BO25" s="484">
        <f t="shared" si="24"/>
        <v>0</v>
      </c>
      <c r="BP25" s="484">
        <f t="shared" si="24"/>
        <v>0</v>
      </c>
      <c r="BQ25" s="484">
        <f t="shared" si="24"/>
        <v>0</v>
      </c>
      <c r="BR25" s="484">
        <f t="shared" si="24"/>
        <v>0</v>
      </c>
      <c r="BS25" s="483"/>
      <c r="BT25" s="484"/>
      <c r="BU25" s="484"/>
      <c r="BV25" s="484"/>
      <c r="BW25" s="484"/>
      <c r="BX25" s="484"/>
      <c r="BY25" s="484"/>
      <c r="BZ25" s="484"/>
      <c r="CA25" s="484"/>
      <c r="CB25" s="484"/>
      <c r="CC25" s="484"/>
      <c r="CD25" s="484"/>
      <c r="CE25" s="484"/>
    </row>
    <row r="26" spans="1:83" x14ac:dyDescent="0.15">
      <c r="A26" s="735"/>
      <c r="B26" s="738"/>
      <c r="C26" s="738"/>
      <c r="D26" s="738"/>
      <c r="E26" s="741"/>
      <c r="F26" s="738"/>
      <c r="G26" s="492" t="s">
        <v>462</v>
      </c>
      <c r="H26" s="493"/>
      <c r="I26" s="494"/>
      <c r="J26" s="494"/>
      <c r="K26" s="494"/>
      <c r="L26" s="494"/>
      <c r="M26" s="494"/>
      <c r="N26" s="494"/>
      <c r="O26" s="494"/>
      <c r="P26" s="494"/>
      <c r="Q26" s="494"/>
      <c r="R26" s="494"/>
      <c r="S26" s="494"/>
      <c r="T26" s="495">
        <f t="shared" si="2"/>
        <v>0</v>
      </c>
      <c r="AG26" s="483"/>
      <c r="AH26" s="483"/>
      <c r="AI26" s="483"/>
      <c r="AJ26" s="483"/>
      <c r="AK26" s="483"/>
      <c r="AL26" s="483"/>
      <c r="AM26" s="483"/>
      <c r="AN26" s="468">
        <v>1</v>
      </c>
      <c r="AO26" s="468">
        <v>2</v>
      </c>
      <c r="AP26" s="468">
        <v>9</v>
      </c>
      <c r="AQ26" s="476">
        <f ca="1">IF($AP26=1,IF(INDIRECT(ADDRESS(($AN26-1)*3+$AO26+5,$AP26+7))="",0,INDIRECT(ADDRESS(($AN26-1)*3+$AO26+5,$AP26+7))),IF(INDIRECT(ADDRESS(($AN26-1)*3+$AO26+5,$AP26+7))="",0,IF(COUNTIF(INDIRECT(ADDRESS(($AN26-1)*36+($AO26-1)*12+6,COLUMN())):INDIRECT(ADDRESS(($AN26-1)*36+($AO26-1)*12+$AP26+4,COLUMN())),INDIRECT(ADDRESS(($AN26-1)*3+$AO26+5,$AP26+7)))&gt;=1,0,INDIRECT(ADDRESS(($AN26-1)*3+$AO26+5,$AP26+7)))))</f>
        <v>0</v>
      </c>
      <c r="AR26" s="468">
        <f ca="1">COUNTIF(INDIRECT("H"&amp;(ROW()+12*(($AN26-1)*3+$AO26)-ROW())/12+5):INDIRECT("S"&amp;(ROW()+12*(($AN26-1)*3+$AO26)-ROW())/12+5),AQ26)</f>
        <v>0</v>
      </c>
      <c r="AS26" s="476"/>
      <c r="AU26" s="468">
        <f ca="1">IF(AND(AQ26&gt;0,AR26&gt;0),COUNTIF(AU$6:AU25,"&gt;0")+1,0)</f>
        <v>0</v>
      </c>
      <c r="BE26" s="468">
        <v>3</v>
      </c>
      <c r="BG26" s="484"/>
      <c r="BH26" s="484"/>
      <c r="BI26" s="484"/>
      <c r="BJ26" s="484"/>
      <c r="BK26" s="484"/>
      <c r="BL26" s="484"/>
      <c r="BM26" s="484"/>
      <c r="BN26" s="484"/>
      <c r="BO26" s="484"/>
      <c r="BP26" s="484"/>
      <c r="BQ26" s="484"/>
      <c r="BR26" s="484"/>
      <c r="BS26" s="483"/>
      <c r="BT26" s="484"/>
      <c r="BU26" s="484"/>
      <c r="BV26" s="484"/>
      <c r="BW26" s="484"/>
      <c r="BX26" s="484"/>
      <c r="BY26" s="484"/>
      <c r="BZ26" s="484"/>
      <c r="CA26" s="484"/>
      <c r="CB26" s="484"/>
      <c r="CC26" s="484"/>
      <c r="CD26" s="484"/>
      <c r="CE26" s="484"/>
    </row>
    <row r="27" spans="1:83" x14ac:dyDescent="0.15">
      <c r="A27" s="733">
        <v>8</v>
      </c>
      <c r="B27" s="736"/>
      <c r="C27" s="736"/>
      <c r="D27" s="736"/>
      <c r="E27" s="739"/>
      <c r="F27" s="736"/>
      <c r="G27" s="477" t="s">
        <v>321</v>
      </c>
      <c r="H27" s="478"/>
      <c r="I27" s="479" t="str">
        <f t="shared" si="20"/>
        <v/>
      </c>
      <c r="J27" s="479" t="str">
        <f t="shared" si="20"/>
        <v/>
      </c>
      <c r="K27" s="479" t="str">
        <f t="shared" si="20"/>
        <v/>
      </c>
      <c r="L27" s="479" t="str">
        <f t="shared" si="20"/>
        <v/>
      </c>
      <c r="M27" s="479" t="str">
        <f t="shared" si="20"/>
        <v/>
      </c>
      <c r="N27" s="479" t="str">
        <f t="shared" si="20"/>
        <v/>
      </c>
      <c r="O27" s="479" t="str">
        <f t="shared" si="20"/>
        <v/>
      </c>
      <c r="P27" s="479" t="str">
        <f t="shared" si="20"/>
        <v/>
      </c>
      <c r="Q27" s="479" t="str">
        <f t="shared" si="20"/>
        <v/>
      </c>
      <c r="R27" s="479" t="str">
        <f t="shared" si="20"/>
        <v/>
      </c>
      <c r="S27" s="479" t="str">
        <f t="shared" si="20"/>
        <v/>
      </c>
      <c r="T27" s="480">
        <f t="shared" si="2"/>
        <v>0</v>
      </c>
      <c r="AG27" s="483"/>
      <c r="AH27" s="483"/>
      <c r="AI27" s="483"/>
      <c r="AJ27" s="483"/>
      <c r="AK27" s="483"/>
      <c r="AL27" s="483"/>
      <c r="AM27" s="483"/>
      <c r="AN27" s="468">
        <v>1</v>
      </c>
      <c r="AO27" s="468">
        <v>2</v>
      </c>
      <c r="AP27" s="468">
        <v>10</v>
      </c>
      <c r="AQ27" s="476">
        <f ca="1">IF($AP27=1,IF(INDIRECT(ADDRESS(($AN27-1)*3+$AO27+5,$AP27+7))="",0,INDIRECT(ADDRESS(($AN27-1)*3+$AO27+5,$AP27+7))),IF(INDIRECT(ADDRESS(($AN27-1)*3+$AO27+5,$AP27+7))="",0,IF(COUNTIF(INDIRECT(ADDRESS(($AN27-1)*36+($AO27-1)*12+6,COLUMN())):INDIRECT(ADDRESS(($AN27-1)*36+($AO27-1)*12+$AP27+4,COLUMN())),INDIRECT(ADDRESS(($AN27-1)*3+$AO27+5,$AP27+7)))&gt;=1,0,INDIRECT(ADDRESS(($AN27-1)*3+$AO27+5,$AP27+7)))))</f>
        <v>0</v>
      </c>
      <c r="AR27" s="468">
        <f ca="1">COUNTIF(INDIRECT("H"&amp;(ROW()+12*(($AN27-1)*3+$AO27)-ROW())/12+5):INDIRECT("S"&amp;(ROW()+12*(($AN27-1)*3+$AO27)-ROW())/12+5),AQ27)</f>
        <v>0</v>
      </c>
      <c r="AS27" s="476"/>
      <c r="AU27" s="468">
        <f ca="1">IF(AND(AQ27&gt;0,AR27&gt;0),COUNTIF(AU$6:AU26,"&gt;0")+1,0)</f>
        <v>0</v>
      </c>
      <c r="BE27" s="468">
        <v>1</v>
      </c>
      <c r="BG27" s="484">
        <f t="shared" ref="BG27:BR27" si="25">SUM(H27:H28)</f>
        <v>0</v>
      </c>
      <c r="BH27" s="484">
        <f t="shared" si="25"/>
        <v>0</v>
      </c>
      <c r="BI27" s="484">
        <f t="shared" si="25"/>
        <v>0</v>
      </c>
      <c r="BJ27" s="484">
        <f t="shared" si="25"/>
        <v>0</v>
      </c>
      <c r="BK27" s="484">
        <f t="shared" si="25"/>
        <v>0</v>
      </c>
      <c r="BL27" s="484">
        <f t="shared" si="25"/>
        <v>0</v>
      </c>
      <c r="BM27" s="484">
        <f t="shared" si="25"/>
        <v>0</v>
      </c>
      <c r="BN27" s="484">
        <f t="shared" si="25"/>
        <v>0</v>
      </c>
      <c r="BO27" s="484">
        <f t="shared" si="25"/>
        <v>0</v>
      </c>
      <c r="BP27" s="484">
        <f t="shared" si="25"/>
        <v>0</v>
      </c>
      <c r="BQ27" s="484">
        <f t="shared" si="25"/>
        <v>0</v>
      </c>
      <c r="BR27" s="484">
        <f t="shared" si="25"/>
        <v>0</v>
      </c>
      <c r="BS27" s="483"/>
      <c r="BT27" s="484">
        <f t="shared" ref="BT27:CE27" si="26">SUM(U27:U28)</f>
        <v>0</v>
      </c>
      <c r="BU27" s="484">
        <f t="shared" si="26"/>
        <v>0</v>
      </c>
      <c r="BV27" s="484">
        <f t="shared" si="26"/>
        <v>0</v>
      </c>
      <c r="BW27" s="484">
        <f t="shared" si="26"/>
        <v>0</v>
      </c>
      <c r="BX27" s="484">
        <f t="shared" si="26"/>
        <v>0</v>
      </c>
      <c r="BY27" s="484">
        <f t="shared" si="26"/>
        <v>0</v>
      </c>
      <c r="BZ27" s="484">
        <f t="shared" si="26"/>
        <v>0</v>
      </c>
      <c r="CA27" s="484">
        <f t="shared" si="26"/>
        <v>0</v>
      </c>
      <c r="CB27" s="484">
        <f t="shared" si="26"/>
        <v>0</v>
      </c>
      <c r="CC27" s="484">
        <f t="shared" si="26"/>
        <v>0</v>
      </c>
      <c r="CD27" s="484">
        <f t="shared" si="26"/>
        <v>0</v>
      </c>
      <c r="CE27" s="484">
        <f t="shared" si="26"/>
        <v>0</v>
      </c>
    </row>
    <row r="28" spans="1:83" x14ac:dyDescent="0.15">
      <c r="A28" s="734"/>
      <c r="B28" s="737"/>
      <c r="C28" s="737"/>
      <c r="D28" s="737"/>
      <c r="E28" s="740"/>
      <c r="F28" s="737"/>
      <c r="G28" s="486" t="s">
        <v>320</v>
      </c>
      <c r="H28" s="487"/>
      <c r="I28" s="488" t="str">
        <f t="shared" si="20"/>
        <v/>
      </c>
      <c r="J28" s="488" t="str">
        <f t="shared" si="20"/>
        <v/>
      </c>
      <c r="K28" s="488" t="str">
        <f t="shared" si="20"/>
        <v/>
      </c>
      <c r="L28" s="488" t="str">
        <f t="shared" si="20"/>
        <v/>
      </c>
      <c r="M28" s="488" t="str">
        <f t="shared" si="20"/>
        <v/>
      </c>
      <c r="N28" s="488" t="str">
        <f t="shared" si="20"/>
        <v/>
      </c>
      <c r="O28" s="488" t="str">
        <f t="shared" si="20"/>
        <v/>
      </c>
      <c r="P28" s="488" t="str">
        <f t="shared" si="20"/>
        <v/>
      </c>
      <c r="Q28" s="488" t="str">
        <f t="shared" si="20"/>
        <v/>
      </c>
      <c r="R28" s="488" t="str">
        <f t="shared" si="20"/>
        <v/>
      </c>
      <c r="S28" s="488" t="str">
        <f t="shared" si="20"/>
        <v/>
      </c>
      <c r="T28" s="489">
        <f t="shared" si="2"/>
        <v>0</v>
      </c>
      <c r="AG28" s="483"/>
      <c r="AH28" s="483"/>
      <c r="AI28" s="483"/>
      <c r="AJ28" s="483"/>
      <c r="AK28" s="483"/>
      <c r="AL28" s="483"/>
      <c r="AM28" s="483"/>
      <c r="AN28" s="468">
        <v>1</v>
      </c>
      <c r="AO28" s="468">
        <v>2</v>
      </c>
      <c r="AP28" s="468">
        <v>11</v>
      </c>
      <c r="AQ28" s="476">
        <f ca="1">IF($AP28=1,IF(INDIRECT(ADDRESS(($AN28-1)*3+$AO28+5,$AP28+7))="",0,INDIRECT(ADDRESS(($AN28-1)*3+$AO28+5,$AP28+7))),IF(INDIRECT(ADDRESS(($AN28-1)*3+$AO28+5,$AP28+7))="",0,IF(COUNTIF(INDIRECT(ADDRESS(($AN28-1)*36+($AO28-1)*12+6,COLUMN())):INDIRECT(ADDRESS(($AN28-1)*36+($AO28-1)*12+$AP28+4,COLUMN())),INDIRECT(ADDRESS(($AN28-1)*3+$AO28+5,$AP28+7)))&gt;=1,0,INDIRECT(ADDRESS(($AN28-1)*3+$AO28+5,$AP28+7)))))</f>
        <v>0</v>
      </c>
      <c r="AR28" s="468">
        <f ca="1">COUNTIF(INDIRECT("H"&amp;(ROW()+12*(($AN28-1)*3+$AO28)-ROW())/12+5):INDIRECT("S"&amp;(ROW()+12*(($AN28-1)*3+$AO28)-ROW())/12+5),AQ28)</f>
        <v>0</v>
      </c>
      <c r="AS28" s="476"/>
      <c r="AU28" s="468">
        <f ca="1">IF(AND(AQ28&gt;0,AR28&gt;0),COUNTIF(AU$6:AU27,"&gt;0")+1,0)</f>
        <v>0</v>
      </c>
      <c r="BE28" s="468">
        <v>2</v>
      </c>
      <c r="BF28" s="468" t="s">
        <v>319</v>
      </c>
      <c r="BG28" s="484">
        <f t="shared" ref="BG28:BR28" si="27">IF(BG27+BT27&gt;40000,1,0)</f>
        <v>0</v>
      </c>
      <c r="BH28" s="484">
        <f t="shared" si="27"/>
        <v>0</v>
      </c>
      <c r="BI28" s="484">
        <f t="shared" si="27"/>
        <v>0</v>
      </c>
      <c r="BJ28" s="484">
        <f t="shared" si="27"/>
        <v>0</v>
      </c>
      <c r="BK28" s="484">
        <f t="shared" si="27"/>
        <v>0</v>
      </c>
      <c r="BL28" s="484">
        <f t="shared" si="27"/>
        <v>0</v>
      </c>
      <c r="BM28" s="484">
        <f t="shared" si="27"/>
        <v>0</v>
      </c>
      <c r="BN28" s="484">
        <f t="shared" si="27"/>
        <v>0</v>
      </c>
      <c r="BO28" s="484">
        <f t="shared" si="27"/>
        <v>0</v>
      </c>
      <c r="BP28" s="484">
        <f t="shared" si="27"/>
        <v>0</v>
      </c>
      <c r="BQ28" s="484">
        <f t="shared" si="27"/>
        <v>0</v>
      </c>
      <c r="BR28" s="484">
        <f t="shared" si="27"/>
        <v>0</v>
      </c>
      <c r="BS28" s="483"/>
      <c r="BT28" s="484"/>
      <c r="BU28" s="484"/>
      <c r="BV28" s="484"/>
      <c r="BW28" s="484"/>
      <c r="BX28" s="484"/>
      <c r="BY28" s="484"/>
      <c r="BZ28" s="484"/>
      <c r="CA28" s="484"/>
      <c r="CB28" s="484"/>
      <c r="CC28" s="484"/>
      <c r="CD28" s="484"/>
      <c r="CE28" s="484"/>
    </row>
    <row r="29" spans="1:83" x14ac:dyDescent="0.15">
      <c r="A29" s="735"/>
      <c r="B29" s="738"/>
      <c r="C29" s="738"/>
      <c r="D29" s="738"/>
      <c r="E29" s="741"/>
      <c r="F29" s="738"/>
      <c r="G29" s="492" t="s">
        <v>462</v>
      </c>
      <c r="H29" s="493"/>
      <c r="I29" s="494"/>
      <c r="J29" s="494"/>
      <c r="K29" s="494"/>
      <c r="L29" s="494"/>
      <c r="M29" s="494"/>
      <c r="N29" s="494"/>
      <c r="O29" s="494"/>
      <c r="P29" s="494"/>
      <c r="Q29" s="494"/>
      <c r="R29" s="494"/>
      <c r="S29" s="494"/>
      <c r="T29" s="495">
        <f t="shared" si="2"/>
        <v>0</v>
      </c>
      <c r="AG29" s="483"/>
      <c r="AH29" s="483"/>
      <c r="AI29" s="483"/>
      <c r="AJ29" s="483"/>
      <c r="AK29" s="483"/>
      <c r="AL29" s="483"/>
      <c r="AM29" s="483"/>
      <c r="AN29" s="468">
        <v>1</v>
      </c>
      <c r="AO29" s="468">
        <v>2</v>
      </c>
      <c r="AP29" s="468">
        <v>12</v>
      </c>
      <c r="AQ29" s="476">
        <f ca="1">IF($AP29=1,IF(INDIRECT(ADDRESS(($AN29-1)*3+$AO29+5,$AP29+7))="",0,INDIRECT(ADDRESS(($AN29-1)*3+$AO29+5,$AP29+7))),IF(INDIRECT(ADDRESS(($AN29-1)*3+$AO29+5,$AP29+7))="",0,IF(COUNTIF(INDIRECT(ADDRESS(($AN29-1)*36+($AO29-1)*12+6,COLUMN())):INDIRECT(ADDRESS(($AN29-1)*36+($AO29-1)*12+$AP29+4,COLUMN())),INDIRECT(ADDRESS(($AN29-1)*3+$AO29+5,$AP29+7)))&gt;=1,0,INDIRECT(ADDRESS(($AN29-1)*3+$AO29+5,$AP29+7)))))</f>
        <v>0</v>
      </c>
      <c r="AR29" s="468">
        <f ca="1">COUNTIF(INDIRECT("H"&amp;(ROW()+12*(($AN29-1)*3+$AO29)-ROW())/12+5):INDIRECT("S"&amp;(ROW()+12*(($AN29-1)*3+$AO29)-ROW())/12+5),AQ29)</f>
        <v>0</v>
      </c>
      <c r="AS29" s="476"/>
      <c r="AU29" s="468">
        <f ca="1">IF(AND(AQ29&gt;0,AR29&gt;0),COUNTIF(AU$6:AU28,"&gt;0")+1,0)</f>
        <v>0</v>
      </c>
      <c r="BE29" s="468">
        <v>3</v>
      </c>
      <c r="BG29" s="484"/>
      <c r="BH29" s="484"/>
      <c r="BI29" s="484"/>
      <c r="BJ29" s="484"/>
      <c r="BK29" s="484"/>
      <c r="BL29" s="484"/>
      <c r="BM29" s="484"/>
      <c r="BN29" s="484"/>
      <c r="BO29" s="484"/>
      <c r="BP29" s="484"/>
      <c r="BQ29" s="484"/>
      <c r="BR29" s="484"/>
    </row>
    <row r="30" spans="1:83" x14ac:dyDescent="0.15">
      <c r="A30" s="733">
        <v>9</v>
      </c>
      <c r="B30" s="736"/>
      <c r="C30" s="736"/>
      <c r="D30" s="736"/>
      <c r="E30" s="739"/>
      <c r="F30" s="736"/>
      <c r="G30" s="477" t="s">
        <v>321</v>
      </c>
      <c r="H30" s="478"/>
      <c r="I30" s="479" t="str">
        <f t="shared" si="20"/>
        <v/>
      </c>
      <c r="J30" s="479" t="str">
        <f t="shared" si="20"/>
        <v/>
      </c>
      <c r="K30" s="479" t="str">
        <f t="shared" si="20"/>
        <v/>
      </c>
      <c r="L30" s="479" t="str">
        <f t="shared" si="20"/>
        <v/>
      </c>
      <c r="M30" s="479" t="str">
        <f t="shared" si="20"/>
        <v/>
      </c>
      <c r="N30" s="479" t="str">
        <f t="shared" si="20"/>
        <v/>
      </c>
      <c r="O30" s="479" t="str">
        <f t="shared" si="20"/>
        <v/>
      </c>
      <c r="P30" s="479" t="str">
        <f t="shared" si="20"/>
        <v/>
      </c>
      <c r="Q30" s="479" t="str">
        <f t="shared" si="20"/>
        <v/>
      </c>
      <c r="R30" s="479" t="str">
        <f t="shared" si="20"/>
        <v/>
      </c>
      <c r="S30" s="479" t="str">
        <f t="shared" si="20"/>
        <v/>
      </c>
      <c r="T30" s="480">
        <f t="shared" si="2"/>
        <v>0</v>
      </c>
      <c r="AG30" s="483"/>
      <c r="AH30" s="483"/>
      <c r="AI30" s="483"/>
      <c r="AJ30" s="483"/>
      <c r="AK30" s="483"/>
      <c r="AL30" s="483"/>
      <c r="AM30" s="483"/>
      <c r="AN30" s="468">
        <v>1</v>
      </c>
      <c r="AO30" s="468">
        <v>3</v>
      </c>
      <c r="AP30" s="468">
        <v>1</v>
      </c>
      <c r="AQ30" s="476">
        <f ca="1">IF($AP30=1,IF(INDIRECT(ADDRESS(($AN30-1)*3+$AO30+5,$AP30+7))="",0,INDIRECT(ADDRESS(($AN30-1)*3+$AO30+5,$AP30+7))),IF(INDIRECT(ADDRESS(($AN30-1)*3+$AO30+5,$AP30+7))="",0,IF(COUNTIF(INDIRECT(ADDRESS(($AN30-1)*36+($AO30-1)*12+6,COLUMN())):INDIRECT(ADDRESS(($AN30-1)*36+($AO30-1)*12+$AP30+4,COLUMN())),INDIRECT(ADDRESS(($AN30-1)*3+$AO30+5,$AP30+7)))&gt;=1,0,INDIRECT(ADDRESS(($AN30-1)*3+$AO30+5,$AP30+7)))))</f>
        <v>0</v>
      </c>
      <c r="AR30" s="468">
        <f ca="1">COUNTIF(INDIRECT("H"&amp;(ROW()+12*(($AN30-1)*3+$AO30)-ROW())/12+5):INDIRECT("S"&amp;(ROW()+12*(($AN30-1)*3+$AO30)-ROW())/12+5),AQ30)</f>
        <v>0</v>
      </c>
      <c r="AS30" s="476"/>
      <c r="AU30" s="468">
        <f ca="1">IF(AND(AQ30&gt;0,AR30&gt;0),COUNTIF(AU$6:AU29,"&gt;0")+1,0)</f>
        <v>0</v>
      </c>
      <c r="BE30" s="468">
        <v>1</v>
      </c>
      <c r="BG30" s="484">
        <f t="shared" ref="BG30:BR30" si="28">SUM(H30:H31)</f>
        <v>0</v>
      </c>
      <c r="BH30" s="484">
        <f t="shared" si="28"/>
        <v>0</v>
      </c>
      <c r="BI30" s="484">
        <f t="shared" si="28"/>
        <v>0</v>
      </c>
      <c r="BJ30" s="484">
        <f t="shared" si="28"/>
        <v>0</v>
      </c>
      <c r="BK30" s="484">
        <f t="shared" si="28"/>
        <v>0</v>
      </c>
      <c r="BL30" s="484">
        <f t="shared" si="28"/>
        <v>0</v>
      </c>
      <c r="BM30" s="484">
        <f t="shared" si="28"/>
        <v>0</v>
      </c>
      <c r="BN30" s="484">
        <f t="shared" si="28"/>
        <v>0</v>
      </c>
      <c r="BO30" s="484">
        <f t="shared" si="28"/>
        <v>0</v>
      </c>
      <c r="BP30" s="484">
        <f t="shared" si="28"/>
        <v>0</v>
      </c>
      <c r="BQ30" s="484">
        <f t="shared" si="28"/>
        <v>0</v>
      </c>
      <c r="BR30" s="484">
        <f t="shared" si="28"/>
        <v>0</v>
      </c>
      <c r="BS30" s="483"/>
      <c r="BT30" s="484">
        <f t="shared" ref="BT30:CE30" si="29">SUM(U30:U31)</f>
        <v>0</v>
      </c>
      <c r="BU30" s="484">
        <f t="shared" si="29"/>
        <v>0</v>
      </c>
      <c r="BV30" s="484">
        <f t="shared" si="29"/>
        <v>0</v>
      </c>
      <c r="BW30" s="484">
        <f t="shared" si="29"/>
        <v>0</v>
      </c>
      <c r="BX30" s="484">
        <f t="shared" si="29"/>
        <v>0</v>
      </c>
      <c r="BY30" s="484">
        <f t="shared" si="29"/>
        <v>0</v>
      </c>
      <c r="BZ30" s="484">
        <f t="shared" si="29"/>
        <v>0</v>
      </c>
      <c r="CA30" s="484">
        <f t="shared" si="29"/>
        <v>0</v>
      </c>
      <c r="CB30" s="484">
        <f t="shared" si="29"/>
        <v>0</v>
      </c>
      <c r="CC30" s="484">
        <f t="shared" si="29"/>
        <v>0</v>
      </c>
      <c r="CD30" s="484">
        <f t="shared" si="29"/>
        <v>0</v>
      </c>
      <c r="CE30" s="484">
        <f t="shared" si="29"/>
        <v>0</v>
      </c>
    </row>
    <row r="31" spans="1:83" x14ac:dyDescent="0.15">
      <c r="A31" s="734"/>
      <c r="B31" s="737"/>
      <c r="C31" s="737"/>
      <c r="D31" s="737"/>
      <c r="E31" s="740"/>
      <c r="F31" s="737"/>
      <c r="G31" s="486" t="s">
        <v>320</v>
      </c>
      <c r="H31" s="487"/>
      <c r="I31" s="488" t="str">
        <f t="shared" si="20"/>
        <v/>
      </c>
      <c r="J31" s="488" t="str">
        <f t="shared" si="20"/>
        <v/>
      </c>
      <c r="K31" s="488" t="str">
        <f t="shared" si="20"/>
        <v/>
      </c>
      <c r="L31" s="488" t="str">
        <f t="shared" si="20"/>
        <v/>
      </c>
      <c r="M31" s="488" t="str">
        <f t="shared" si="20"/>
        <v/>
      </c>
      <c r="N31" s="488" t="str">
        <f t="shared" si="20"/>
        <v/>
      </c>
      <c r="O31" s="488" t="str">
        <f t="shared" si="20"/>
        <v/>
      </c>
      <c r="P31" s="488" t="str">
        <f t="shared" si="20"/>
        <v/>
      </c>
      <c r="Q31" s="488" t="str">
        <f t="shared" si="20"/>
        <v/>
      </c>
      <c r="R31" s="488" t="str">
        <f t="shared" si="20"/>
        <v/>
      </c>
      <c r="S31" s="488" t="str">
        <f t="shared" si="20"/>
        <v/>
      </c>
      <c r="T31" s="489">
        <f t="shared" si="2"/>
        <v>0</v>
      </c>
      <c r="AG31" s="483"/>
      <c r="AH31" s="483"/>
      <c r="AI31" s="483"/>
      <c r="AJ31" s="483"/>
      <c r="AK31" s="483"/>
      <c r="AL31" s="483"/>
      <c r="AM31" s="483"/>
      <c r="AN31" s="468">
        <v>1</v>
      </c>
      <c r="AO31" s="468">
        <v>3</v>
      </c>
      <c r="AP31" s="468">
        <v>2</v>
      </c>
      <c r="AQ31" s="476">
        <f ca="1">IF($AP31=1,IF(INDIRECT(ADDRESS(($AN31-1)*3+$AO31+5,$AP31+7))="",0,INDIRECT(ADDRESS(($AN31-1)*3+$AO31+5,$AP31+7))),IF(INDIRECT(ADDRESS(($AN31-1)*3+$AO31+5,$AP31+7))="",0,IF(COUNTIF(INDIRECT(ADDRESS(($AN31-1)*36+($AO31-1)*12+6,COLUMN())):INDIRECT(ADDRESS(($AN31-1)*36+($AO31-1)*12+$AP31+4,COLUMN())),INDIRECT(ADDRESS(($AN31-1)*3+$AO31+5,$AP31+7)))&gt;=1,0,INDIRECT(ADDRESS(($AN31-1)*3+$AO31+5,$AP31+7)))))</f>
        <v>0</v>
      </c>
      <c r="AR31" s="468">
        <f ca="1">COUNTIF(INDIRECT("H"&amp;(ROW()+12*(($AN31-1)*3+$AO31)-ROW())/12+5):INDIRECT("S"&amp;(ROW()+12*(($AN31-1)*3+$AO31)-ROW())/12+5),AQ31)</f>
        <v>0</v>
      </c>
      <c r="AS31" s="476"/>
      <c r="AU31" s="468">
        <f ca="1">IF(AND(AQ31&gt;0,AR31&gt;0),COUNTIF(AU$6:AU30,"&gt;0")+1,0)</f>
        <v>0</v>
      </c>
      <c r="BE31" s="468">
        <v>2</v>
      </c>
      <c r="BF31" s="468" t="s">
        <v>319</v>
      </c>
      <c r="BG31" s="484">
        <f t="shared" ref="BG31:BR31" si="30">IF(BG30+BT30&gt;40000,1,0)</f>
        <v>0</v>
      </c>
      <c r="BH31" s="484">
        <f t="shared" si="30"/>
        <v>0</v>
      </c>
      <c r="BI31" s="484">
        <f t="shared" si="30"/>
        <v>0</v>
      </c>
      <c r="BJ31" s="484">
        <f t="shared" si="30"/>
        <v>0</v>
      </c>
      <c r="BK31" s="484">
        <f t="shared" si="30"/>
        <v>0</v>
      </c>
      <c r="BL31" s="484">
        <f t="shared" si="30"/>
        <v>0</v>
      </c>
      <c r="BM31" s="484">
        <f t="shared" si="30"/>
        <v>0</v>
      </c>
      <c r="BN31" s="484">
        <f t="shared" si="30"/>
        <v>0</v>
      </c>
      <c r="BO31" s="484">
        <f t="shared" si="30"/>
        <v>0</v>
      </c>
      <c r="BP31" s="484">
        <f t="shared" si="30"/>
        <v>0</v>
      </c>
      <c r="BQ31" s="484">
        <f t="shared" si="30"/>
        <v>0</v>
      </c>
      <c r="BR31" s="484">
        <f t="shared" si="30"/>
        <v>0</v>
      </c>
      <c r="BS31" s="483"/>
      <c r="BT31" s="484"/>
      <c r="BU31" s="484"/>
      <c r="BV31" s="484"/>
      <c r="BW31" s="484"/>
      <c r="BX31" s="484"/>
      <c r="BY31" s="484"/>
      <c r="BZ31" s="484"/>
      <c r="CA31" s="484"/>
      <c r="CB31" s="484"/>
      <c r="CC31" s="484"/>
      <c r="CD31" s="484"/>
      <c r="CE31" s="484"/>
    </row>
    <row r="32" spans="1:83" x14ac:dyDescent="0.15">
      <c r="A32" s="735"/>
      <c r="B32" s="738"/>
      <c r="C32" s="738"/>
      <c r="D32" s="738"/>
      <c r="E32" s="741"/>
      <c r="F32" s="738"/>
      <c r="G32" s="492" t="s">
        <v>462</v>
      </c>
      <c r="H32" s="493"/>
      <c r="I32" s="494"/>
      <c r="J32" s="494"/>
      <c r="K32" s="494"/>
      <c r="L32" s="494"/>
      <c r="M32" s="494"/>
      <c r="N32" s="494"/>
      <c r="O32" s="494"/>
      <c r="P32" s="494"/>
      <c r="Q32" s="494"/>
      <c r="R32" s="494"/>
      <c r="S32" s="494"/>
      <c r="T32" s="495">
        <f t="shared" si="2"/>
        <v>0</v>
      </c>
      <c r="AG32" s="483"/>
      <c r="AH32" s="483"/>
      <c r="AI32" s="483"/>
      <c r="AJ32" s="483"/>
      <c r="AK32" s="483"/>
      <c r="AL32" s="483"/>
      <c r="AM32" s="483"/>
      <c r="AN32" s="468">
        <v>1</v>
      </c>
      <c r="AO32" s="468">
        <v>3</v>
      </c>
      <c r="AP32" s="468">
        <v>3</v>
      </c>
      <c r="AQ32" s="476">
        <f ca="1">IF($AP32=1,IF(INDIRECT(ADDRESS(($AN32-1)*3+$AO32+5,$AP32+7))="",0,INDIRECT(ADDRESS(($AN32-1)*3+$AO32+5,$AP32+7))),IF(INDIRECT(ADDRESS(($AN32-1)*3+$AO32+5,$AP32+7))="",0,IF(COUNTIF(INDIRECT(ADDRESS(($AN32-1)*36+($AO32-1)*12+6,COLUMN())):INDIRECT(ADDRESS(($AN32-1)*36+($AO32-1)*12+$AP32+4,COLUMN())),INDIRECT(ADDRESS(($AN32-1)*3+$AO32+5,$AP32+7)))&gt;=1,0,INDIRECT(ADDRESS(($AN32-1)*3+$AO32+5,$AP32+7)))))</f>
        <v>0</v>
      </c>
      <c r="AR32" s="468">
        <f ca="1">COUNTIF(INDIRECT("H"&amp;(ROW()+12*(($AN32-1)*3+$AO32)-ROW())/12+5):INDIRECT("S"&amp;(ROW()+12*(($AN32-1)*3+$AO32)-ROW())/12+5),AQ32)</f>
        <v>0</v>
      </c>
      <c r="AS32" s="476"/>
      <c r="AU32" s="468">
        <f ca="1">IF(AND(AQ32&gt;0,AR32&gt;0),COUNTIF(AU$6:AU31,"&gt;0")+1,0)</f>
        <v>0</v>
      </c>
      <c r="BE32" s="468">
        <v>3</v>
      </c>
      <c r="BG32" s="484"/>
      <c r="BH32" s="484"/>
      <c r="BI32" s="484"/>
      <c r="BJ32" s="484"/>
      <c r="BK32" s="484"/>
      <c r="BL32" s="484"/>
      <c r="BM32" s="484"/>
      <c r="BN32" s="484"/>
      <c r="BO32" s="484"/>
      <c r="BP32" s="484"/>
      <c r="BQ32" s="484"/>
      <c r="BR32" s="484"/>
      <c r="BS32" s="483"/>
      <c r="BT32" s="484"/>
      <c r="BU32" s="484"/>
      <c r="BV32" s="484"/>
      <c r="BW32" s="484"/>
      <c r="BX32" s="484"/>
      <c r="BY32" s="484"/>
      <c r="BZ32" s="484"/>
      <c r="CA32" s="484"/>
      <c r="CB32" s="484"/>
      <c r="CC32" s="484"/>
      <c r="CD32" s="484"/>
      <c r="CE32" s="484"/>
    </row>
    <row r="33" spans="1:83" x14ac:dyDescent="0.15">
      <c r="A33" s="733">
        <v>10</v>
      </c>
      <c r="B33" s="736"/>
      <c r="C33" s="736"/>
      <c r="D33" s="736"/>
      <c r="E33" s="739"/>
      <c r="F33" s="736"/>
      <c r="G33" s="477" t="s">
        <v>321</v>
      </c>
      <c r="H33" s="478"/>
      <c r="I33" s="479" t="str">
        <f t="shared" si="20"/>
        <v/>
      </c>
      <c r="J33" s="479" t="str">
        <f t="shared" si="20"/>
        <v/>
      </c>
      <c r="K33" s="479" t="str">
        <f t="shared" si="20"/>
        <v/>
      </c>
      <c r="L33" s="479" t="str">
        <f t="shared" si="20"/>
        <v/>
      </c>
      <c r="M33" s="479" t="str">
        <f t="shared" si="20"/>
        <v/>
      </c>
      <c r="N33" s="479" t="str">
        <f t="shared" si="20"/>
        <v/>
      </c>
      <c r="O33" s="479" t="str">
        <f t="shared" si="20"/>
        <v/>
      </c>
      <c r="P33" s="479" t="str">
        <f t="shared" si="20"/>
        <v/>
      </c>
      <c r="Q33" s="479" t="str">
        <f t="shared" si="20"/>
        <v/>
      </c>
      <c r="R33" s="479" t="str">
        <f t="shared" si="20"/>
        <v/>
      </c>
      <c r="S33" s="479" t="str">
        <f t="shared" si="20"/>
        <v/>
      </c>
      <c r="T33" s="480">
        <f t="shared" si="2"/>
        <v>0</v>
      </c>
      <c r="AG33" s="483"/>
      <c r="AH33" s="483"/>
      <c r="AI33" s="483"/>
      <c r="AJ33" s="483"/>
      <c r="AK33" s="483"/>
      <c r="AL33" s="483"/>
      <c r="AM33" s="483"/>
      <c r="AN33" s="468">
        <v>1</v>
      </c>
      <c r="AO33" s="468">
        <v>3</v>
      </c>
      <c r="AP33" s="468">
        <v>4</v>
      </c>
      <c r="AQ33" s="476">
        <f ca="1">IF($AP33=1,IF(INDIRECT(ADDRESS(($AN33-1)*3+$AO33+5,$AP33+7))="",0,INDIRECT(ADDRESS(($AN33-1)*3+$AO33+5,$AP33+7))),IF(INDIRECT(ADDRESS(($AN33-1)*3+$AO33+5,$AP33+7))="",0,IF(COUNTIF(INDIRECT(ADDRESS(($AN33-1)*36+($AO33-1)*12+6,COLUMN())):INDIRECT(ADDRESS(($AN33-1)*36+($AO33-1)*12+$AP33+4,COLUMN())),INDIRECT(ADDRESS(($AN33-1)*3+$AO33+5,$AP33+7)))&gt;=1,0,INDIRECT(ADDRESS(($AN33-1)*3+$AO33+5,$AP33+7)))))</f>
        <v>0</v>
      </c>
      <c r="AR33" s="468">
        <f ca="1">COUNTIF(INDIRECT("H"&amp;(ROW()+12*(($AN33-1)*3+$AO33)-ROW())/12+5):INDIRECT("S"&amp;(ROW()+12*(($AN33-1)*3+$AO33)-ROW())/12+5),AQ33)</f>
        <v>0</v>
      </c>
      <c r="AS33" s="476"/>
      <c r="AU33" s="468">
        <f ca="1">IF(AND(AQ33&gt;0,AR33&gt;0),COUNTIF(AU$6:AU32,"&gt;0")+1,0)</f>
        <v>0</v>
      </c>
      <c r="BE33" s="468">
        <v>1</v>
      </c>
      <c r="BG33" s="484">
        <f t="shared" ref="BG33:BR33" si="31">SUM(H33:H34)</f>
        <v>0</v>
      </c>
      <c r="BH33" s="484">
        <f t="shared" si="31"/>
        <v>0</v>
      </c>
      <c r="BI33" s="484">
        <f t="shared" si="31"/>
        <v>0</v>
      </c>
      <c r="BJ33" s="484">
        <f t="shared" si="31"/>
        <v>0</v>
      </c>
      <c r="BK33" s="484">
        <f t="shared" si="31"/>
        <v>0</v>
      </c>
      <c r="BL33" s="484">
        <f t="shared" si="31"/>
        <v>0</v>
      </c>
      <c r="BM33" s="484">
        <f t="shared" si="31"/>
        <v>0</v>
      </c>
      <c r="BN33" s="484">
        <f t="shared" si="31"/>
        <v>0</v>
      </c>
      <c r="BO33" s="484">
        <f t="shared" si="31"/>
        <v>0</v>
      </c>
      <c r="BP33" s="484">
        <f t="shared" si="31"/>
        <v>0</v>
      </c>
      <c r="BQ33" s="484">
        <f t="shared" si="31"/>
        <v>0</v>
      </c>
      <c r="BR33" s="484">
        <f t="shared" si="31"/>
        <v>0</v>
      </c>
      <c r="BS33" s="483"/>
      <c r="BT33" s="484">
        <f t="shared" ref="BT33:CE33" si="32">SUM(U33:U34)</f>
        <v>0</v>
      </c>
      <c r="BU33" s="484">
        <f t="shared" si="32"/>
        <v>0</v>
      </c>
      <c r="BV33" s="484">
        <f t="shared" si="32"/>
        <v>0</v>
      </c>
      <c r="BW33" s="484">
        <f t="shared" si="32"/>
        <v>0</v>
      </c>
      <c r="BX33" s="484">
        <f t="shared" si="32"/>
        <v>0</v>
      </c>
      <c r="BY33" s="484">
        <f t="shared" si="32"/>
        <v>0</v>
      </c>
      <c r="BZ33" s="484">
        <f t="shared" si="32"/>
        <v>0</v>
      </c>
      <c r="CA33" s="484">
        <f t="shared" si="32"/>
        <v>0</v>
      </c>
      <c r="CB33" s="484">
        <f t="shared" si="32"/>
        <v>0</v>
      </c>
      <c r="CC33" s="484">
        <f t="shared" si="32"/>
        <v>0</v>
      </c>
      <c r="CD33" s="484">
        <f t="shared" si="32"/>
        <v>0</v>
      </c>
      <c r="CE33" s="484">
        <f t="shared" si="32"/>
        <v>0</v>
      </c>
    </row>
    <row r="34" spans="1:83" x14ac:dyDescent="0.15">
      <c r="A34" s="734"/>
      <c r="B34" s="737"/>
      <c r="C34" s="737"/>
      <c r="D34" s="737"/>
      <c r="E34" s="740"/>
      <c r="F34" s="737"/>
      <c r="G34" s="486" t="s">
        <v>320</v>
      </c>
      <c r="H34" s="487"/>
      <c r="I34" s="488" t="str">
        <f t="shared" si="20"/>
        <v/>
      </c>
      <c r="J34" s="488" t="str">
        <f t="shared" si="20"/>
        <v/>
      </c>
      <c r="K34" s="488" t="str">
        <f t="shared" si="20"/>
        <v/>
      </c>
      <c r="L34" s="488" t="str">
        <f t="shared" si="20"/>
        <v/>
      </c>
      <c r="M34" s="488" t="str">
        <f t="shared" si="20"/>
        <v/>
      </c>
      <c r="N34" s="488" t="str">
        <f t="shared" si="20"/>
        <v/>
      </c>
      <c r="O34" s="488" t="str">
        <f t="shared" si="20"/>
        <v/>
      </c>
      <c r="P34" s="488" t="str">
        <f t="shared" si="20"/>
        <v/>
      </c>
      <c r="Q34" s="488" t="str">
        <f t="shared" si="20"/>
        <v/>
      </c>
      <c r="R34" s="488" t="str">
        <f t="shared" si="20"/>
        <v/>
      </c>
      <c r="S34" s="488" t="str">
        <f t="shared" si="20"/>
        <v/>
      </c>
      <c r="T34" s="489">
        <f t="shared" si="2"/>
        <v>0</v>
      </c>
      <c r="Y34" s="501"/>
      <c r="AG34" s="483"/>
      <c r="AH34" s="483"/>
      <c r="AI34" s="483"/>
      <c r="AJ34" s="483"/>
      <c r="AK34" s="483"/>
      <c r="AL34" s="483"/>
      <c r="AM34" s="483"/>
      <c r="AN34" s="468">
        <v>1</v>
      </c>
      <c r="AO34" s="468">
        <v>3</v>
      </c>
      <c r="AP34" s="468">
        <v>5</v>
      </c>
      <c r="AQ34" s="476">
        <f ca="1">IF($AP34=1,IF(INDIRECT(ADDRESS(($AN34-1)*3+$AO34+5,$AP34+7))="",0,INDIRECT(ADDRESS(($AN34-1)*3+$AO34+5,$AP34+7))),IF(INDIRECT(ADDRESS(($AN34-1)*3+$AO34+5,$AP34+7))="",0,IF(COUNTIF(INDIRECT(ADDRESS(($AN34-1)*36+($AO34-1)*12+6,COLUMN())):INDIRECT(ADDRESS(($AN34-1)*36+($AO34-1)*12+$AP34+4,COLUMN())),INDIRECT(ADDRESS(($AN34-1)*3+$AO34+5,$AP34+7)))&gt;=1,0,INDIRECT(ADDRESS(($AN34-1)*3+$AO34+5,$AP34+7)))))</f>
        <v>0</v>
      </c>
      <c r="AR34" s="468">
        <f ca="1">COUNTIF(INDIRECT("H"&amp;(ROW()+12*(($AN34-1)*3+$AO34)-ROW())/12+5):INDIRECT("S"&amp;(ROW()+12*(($AN34-1)*3+$AO34)-ROW())/12+5),AQ34)</f>
        <v>0</v>
      </c>
      <c r="AS34" s="476"/>
      <c r="AU34" s="468">
        <f ca="1">IF(AND(AQ34&gt;0,AR34&gt;0),COUNTIF(AU$6:AU33,"&gt;0")+1,0)</f>
        <v>0</v>
      </c>
      <c r="BE34" s="468">
        <v>2</v>
      </c>
      <c r="BF34" s="468" t="s">
        <v>319</v>
      </c>
      <c r="BG34" s="484">
        <f t="shared" ref="BG34:BR34" si="33">IF(BG33+BT33&gt;40000,1,0)</f>
        <v>0</v>
      </c>
      <c r="BH34" s="484">
        <f t="shared" si="33"/>
        <v>0</v>
      </c>
      <c r="BI34" s="484">
        <f t="shared" si="33"/>
        <v>0</v>
      </c>
      <c r="BJ34" s="484">
        <f t="shared" si="33"/>
        <v>0</v>
      </c>
      <c r="BK34" s="484">
        <f t="shared" si="33"/>
        <v>0</v>
      </c>
      <c r="BL34" s="484">
        <f t="shared" si="33"/>
        <v>0</v>
      </c>
      <c r="BM34" s="484">
        <f t="shared" si="33"/>
        <v>0</v>
      </c>
      <c r="BN34" s="484">
        <f t="shared" si="33"/>
        <v>0</v>
      </c>
      <c r="BO34" s="484">
        <f t="shared" si="33"/>
        <v>0</v>
      </c>
      <c r="BP34" s="484">
        <f t="shared" si="33"/>
        <v>0</v>
      </c>
      <c r="BQ34" s="484">
        <f t="shared" si="33"/>
        <v>0</v>
      </c>
      <c r="BR34" s="484">
        <f t="shared" si="33"/>
        <v>0</v>
      </c>
      <c r="BS34" s="483"/>
      <c r="BT34" s="484"/>
      <c r="BU34" s="484"/>
      <c r="BV34" s="484"/>
      <c r="BW34" s="484"/>
      <c r="BX34" s="484"/>
      <c r="BY34" s="484"/>
      <c r="BZ34" s="484"/>
      <c r="CA34" s="484"/>
      <c r="CB34" s="484"/>
      <c r="CC34" s="484"/>
      <c r="CD34" s="484"/>
      <c r="CE34" s="484"/>
    </row>
    <row r="35" spans="1:83" x14ac:dyDescent="0.15">
      <c r="A35" s="735"/>
      <c r="B35" s="738"/>
      <c r="C35" s="738"/>
      <c r="D35" s="738"/>
      <c r="E35" s="741"/>
      <c r="F35" s="738"/>
      <c r="G35" s="492" t="s">
        <v>462</v>
      </c>
      <c r="H35" s="493"/>
      <c r="I35" s="494"/>
      <c r="J35" s="494"/>
      <c r="K35" s="494"/>
      <c r="L35" s="494"/>
      <c r="M35" s="494"/>
      <c r="N35" s="494"/>
      <c r="O35" s="494"/>
      <c r="P35" s="494"/>
      <c r="Q35" s="494"/>
      <c r="R35" s="494"/>
      <c r="S35" s="494"/>
      <c r="T35" s="495">
        <f t="shared" si="2"/>
        <v>0</v>
      </c>
      <c r="AG35" s="483"/>
      <c r="AH35" s="483"/>
      <c r="AI35" s="483"/>
      <c r="AJ35" s="483"/>
      <c r="AK35" s="483"/>
      <c r="AL35" s="483"/>
      <c r="AM35" s="483"/>
      <c r="AN35" s="468">
        <v>1</v>
      </c>
      <c r="AO35" s="468">
        <v>3</v>
      </c>
      <c r="AP35" s="468">
        <v>6</v>
      </c>
      <c r="AQ35" s="476">
        <f ca="1">IF($AP35=1,IF(INDIRECT(ADDRESS(($AN35-1)*3+$AO35+5,$AP35+7))="",0,INDIRECT(ADDRESS(($AN35-1)*3+$AO35+5,$AP35+7))),IF(INDIRECT(ADDRESS(($AN35-1)*3+$AO35+5,$AP35+7))="",0,IF(COUNTIF(INDIRECT(ADDRESS(($AN35-1)*36+($AO35-1)*12+6,COLUMN())):INDIRECT(ADDRESS(($AN35-1)*36+($AO35-1)*12+$AP35+4,COLUMN())),INDIRECT(ADDRESS(($AN35-1)*3+$AO35+5,$AP35+7)))&gt;=1,0,INDIRECT(ADDRESS(($AN35-1)*3+$AO35+5,$AP35+7)))))</f>
        <v>0</v>
      </c>
      <c r="AR35" s="468">
        <f ca="1">COUNTIF(INDIRECT("H"&amp;(ROW()+12*(($AN35-1)*3+$AO35)-ROW())/12+5):INDIRECT("S"&amp;(ROW()+12*(($AN35-1)*3+$AO35)-ROW())/12+5),AQ35)</f>
        <v>0</v>
      </c>
      <c r="AS35" s="476"/>
      <c r="AU35" s="468">
        <f ca="1">IF(AND(AQ35&gt;0,AR35&gt;0),COUNTIF(AU$6:AU34,"&gt;0")+1,0)</f>
        <v>0</v>
      </c>
      <c r="BE35" s="468">
        <v>3</v>
      </c>
      <c r="BG35" s="484"/>
      <c r="BH35" s="484"/>
      <c r="BI35" s="484"/>
      <c r="BJ35" s="484"/>
      <c r="BK35" s="484"/>
      <c r="BL35" s="484"/>
      <c r="BM35" s="484"/>
      <c r="BN35" s="484"/>
      <c r="BO35" s="484"/>
      <c r="BP35" s="484"/>
      <c r="BQ35" s="484"/>
      <c r="BR35" s="484"/>
    </row>
    <row r="36" spans="1:83" x14ac:dyDescent="0.15">
      <c r="A36" s="733">
        <v>11</v>
      </c>
      <c r="B36" s="736"/>
      <c r="C36" s="736"/>
      <c r="D36" s="736"/>
      <c r="E36" s="739"/>
      <c r="F36" s="736"/>
      <c r="G36" s="477" t="s">
        <v>321</v>
      </c>
      <c r="H36" s="478"/>
      <c r="I36" s="479" t="str">
        <f t="shared" si="20"/>
        <v/>
      </c>
      <c r="J36" s="479" t="str">
        <f t="shared" si="20"/>
        <v/>
      </c>
      <c r="K36" s="479" t="str">
        <f t="shared" si="20"/>
        <v/>
      </c>
      <c r="L36" s="479" t="str">
        <f t="shared" si="20"/>
        <v/>
      </c>
      <c r="M36" s="479" t="str">
        <f t="shared" si="20"/>
        <v/>
      </c>
      <c r="N36" s="479" t="str">
        <f t="shared" si="20"/>
        <v/>
      </c>
      <c r="O36" s="479" t="str">
        <f t="shared" si="20"/>
        <v/>
      </c>
      <c r="P36" s="479" t="str">
        <f t="shared" si="20"/>
        <v/>
      </c>
      <c r="Q36" s="479" t="str">
        <f t="shared" si="20"/>
        <v/>
      </c>
      <c r="R36" s="479" t="str">
        <f t="shared" si="20"/>
        <v/>
      </c>
      <c r="S36" s="479" t="str">
        <f t="shared" si="20"/>
        <v/>
      </c>
      <c r="T36" s="480">
        <f t="shared" si="2"/>
        <v>0</v>
      </c>
      <c r="AG36" s="483"/>
      <c r="AH36" s="483"/>
      <c r="AI36" s="483"/>
      <c r="AN36" s="468">
        <v>1</v>
      </c>
      <c r="AO36" s="468">
        <v>3</v>
      </c>
      <c r="AP36" s="468">
        <v>7</v>
      </c>
      <c r="AQ36" s="476">
        <f ca="1">IF($AP36=1,IF(INDIRECT(ADDRESS(($AN36-1)*3+$AO36+5,$AP36+7))="",0,INDIRECT(ADDRESS(($AN36-1)*3+$AO36+5,$AP36+7))),IF(INDIRECT(ADDRESS(($AN36-1)*3+$AO36+5,$AP36+7))="",0,IF(COUNTIF(INDIRECT(ADDRESS(($AN36-1)*36+($AO36-1)*12+6,COLUMN())):INDIRECT(ADDRESS(($AN36-1)*36+($AO36-1)*12+$AP36+4,COLUMN())),INDIRECT(ADDRESS(($AN36-1)*3+$AO36+5,$AP36+7)))&gt;=1,0,INDIRECT(ADDRESS(($AN36-1)*3+$AO36+5,$AP36+7)))))</f>
        <v>0</v>
      </c>
      <c r="AR36" s="468">
        <f ca="1">COUNTIF(INDIRECT("H"&amp;(ROW()+12*(($AN36-1)*3+$AO36)-ROW())/12+5):INDIRECT("S"&amp;(ROW()+12*(($AN36-1)*3+$AO36)-ROW())/12+5),AQ36)</f>
        <v>0</v>
      </c>
      <c r="AS36" s="476"/>
      <c r="AU36" s="468">
        <f ca="1">IF(AND(AQ36&gt;0,AR36&gt;0),COUNTIF(AU$6:AU35,"&gt;0")+1,0)</f>
        <v>0</v>
      </c>
      <c r="BE36" s="468">
        <v>1</v>
      </c>
      <c r="BG36" s="484">
        <f t="shared" ref="BG36:BR36" si="34">SUM(H36:H37)</f>
        <v>0</v>
      </c>
      <c r="BH36" s="484">
        <f t="shared" si="34"/>
        <v>0</v>
      </c>
      <c r="BI36" s="484">
        <f t="shared" si="34"/>
        <v>0</v>
      </c>
      <c r="BJ36" s="484">
        <f t="shared" si="34"/>
        <v>0</v>
      </c>
      <c r="BK36" s="484">
        <f t="shared" si="34"/>
        <v>0</v>
      </c>
      <c r="BL36" s="484">
        <f t="shared" si="34"/>
        <v>0</v>
      </c>
      <c r="BM36" s="484">
        <f t="shared" si="34"/>
        <v>0</v>
      </c>
      <c r="BN36" s="484">
        <f t="shared" si="34"/>
        <v>0</v>
      </c>
      <c r="BO36" s="484">
        <f t="shared" si="34"/>
        <v>0</v>
      </c>
      <c r="BP36" s="484">
        <f t="shared" si="34"/>
        <v>0</v>
      </c>
      <c r="BQ36" s="484">
        <f t="shared" si="34"/>
        <v>0</v>
      </c>
      <c r="BR36" s="484">
        <f t="shared" si="34"/>
        <v>0</v>
      </c>
      <c r="BT36" s="484">
        <f t="shared" ref="BT36:CE36" si="35">SUM(U36:U37)</f>
        <v>0</v>
      </c>
      <c r="BU36" s="484">
        <f t="shared" si="35"/>
        <v>0</v>
      </c>
      <c r="BV36" s="484">
        <f t="shared" si="35"/>
        <v>0</v>
      </c>
      <c r="BW36" s="484">
        <f t="shared" si="35"/>
        <v>0</v>
      </c>
      <c r="BX36" s="484">
        <f t="shared" si="35"/>
        <v>0</v>
      </c>
      <c r="BY36" s="484">
        <f t="shared" si="35"/>
        <v>0</v>
      </c>
      <c r="BZ36" s="484">
        <f t="shared" si="35"/>
        <v>0</v>
      </c>
      <c r="CA36" s="484">
        <f t="shared" si="35"/>
        <v>0</v>
      </c>
      <c r="CB36" s="484">
        <f t="shared" si="35"/>
        <v>0</v>
      </c>
      <c r="CC36" s="484">
        <f t="shared" si="35"/>
        <v>0</v>
      </c>
      <c r="CD36" s="484">
        <f t="shared" si="35"/>
        <v>0</v>
      </c>
      <c r="CE36" s="484">
        <f t="shared" si="35"/>
        <v>0</v>
      </c>
    </row>
    <row r="37" spans="1:83" x14ac:dyDescent="0.15">
      <c r="A37" s="734"/>
      <c r="B37" s="737"/>
      <c r="C37" s="737"/>
      <c r="D37" s="737"/>
      <c r="E37" s="740"/>
      <c r="F37" s="737"/>
      <c r="G37" s="486" t="s">
        <v>320</v>
      </c>
      <c r="H37" s="487"/>
      <c r="I37" s="488" t="str">
        <f t="shared" si="20"/>
        <v/>
      </c>
      <c r="J37" s="488" t="str">
        <f t="shared" si="20"/>
        <v/>
      </c>
      <c r="K37" s="488" t="str">
        <f t="shared" si="20"/>
        <v/>
      </c>
      <c r="L37" s="488" t="str">
        <f t="shared" si="20"/>
        <v/>
      </c>
      <c r="M37" s="488" t="str">
        <f t="shared" si="20"/>
        <v/>
      </c>
      <c r="N37" s="488" t="str">
        <f t="shared" si="20"/>
        <v/>
      </c>
      <c r="O37" s="488" t="str">
        <f t="shared" si="20"/>
        <v/>
      </c>
      <c r="P37" s="488" t="str">
        <f t="shared" si="20"/>
        <v/>
      </c>
      <c r="Q37" s="488" t="str">
        <f t="shared" si="20"/>
        <v/>
      </c>
      <c r="R37" s="488" t="str">
        <f t="shared" si="20"/>
        <v/>
      </c>
      <c r="S37" s="488" t="str">
        <f t="shared" si="20"/>
        <v/>
      </c>
      <c r="T37" s="489">
        <f t="shared" si="2"/>
        <v>0</v>
      </c>
      <c r="AG37" s="483"/>
      <c r="AH37" s="483"/>
      <c r="AI37" s="483"/>
      <c r="AN37" s="468">
        <v>1</v>
      </c>
      <c r="AO37" s="468">
        <v>3</v>
      </c>
      <c r="AP37" s="468">
        <v>8</v>
      </c>
      <c r="AQ37" s="476">
        <f ca="1">IF($AP37=1,IF(INDIRECT(ADDRESS(($AN37-1)*3+$AO37+5,$AP37+7))="",0,INDIRECT(ADDRESS(($AN37-1)*3+$AO37+5,$AP37+7))),IF(INDIRECT(ADDRESS(($AN37-1)*3+$AO37+5,$AP37+7))="",0,IF(COUNTIF(INDIRECT(ADDRESS(($AN37-1)*36+($AO37-1)*12+6,COLUMN())):INDIRECT(ADDRESS(($AN37-1)*36+($AO37-1)*12+$AP37+4,COLUMN())),INDIRECT(ADDRESS(($AN37-1)*3+$AO37+5,$AP37+7)))&gt;=1,0,INDIRECT(ADDRESS(($AN37-1)*3+$AO37+5,$AP37+7)))))</f>
        <v>0</v>
      </c>
      <c r="AR37" s="468">
        <f ca="1">COUNTIF(INDIRECT("H"&amp;(ROW()+12*(($AN37-1)*3+$AO37)-ROW())/12+5):INDIRECT("S"&amp;(ROW()+12*(($AN37-1)*3+$AO37)-ROW())/12+5),AQ37)</f>
        <v>0</v>
      </c>
      <c r="AS37" s="476"/>
      <c r="AU37" s="468">
        <f ca="1">IF(AND(AQ37&gt;0,AR37&gt;0),COUNTIF(AU$6:AU36,"&gt;0")+1,0)</f>
        <v>0</v>
      </c>
      <c r="BE37" s="468">
        <v>2</v>
      </c>
      <c r="BF37" s="468" t="s">
        <v>319</v>
      </c>
      <c r="BG37" s="484">
        <f t="shared" ref="BG37:BR37" si="36">IF(BG36+BT36&gt;40000,1,0)</f>
        <v>0</v>
      </c>
      <c r="BH37" s="484">
        <f t="shared" si="36"/>
        <v>0</v>
      </c>
      <c r="BI37" s="484">
        <f t="shared" si="36"/>
        <v>0</v>
      </c>
      <c r="BJ37" s="484">
        <f t="shared" si="36"/>
        <v>0</v>
      </c>
      <c r="BK37" s="484">
        <f t="shared" si="36"/>
        <v>0</v>
      </c>
      <c r="BL37" s="484">
        <f t="shared" si="36"/>
        <v>0</v>
      </c>
      <c r="BM37" s="484">
        <f t="shared" si="36"/>
        <v>0</v>
      </c>
      <c r="BN37" s="484">
        <f t="shared" si="36"/>
        <v>0</v>
      </c>
      <c r="BO37" s="484">
        <f t="shared" si="36"/>
        <v>0</v>
      </c>
      <c r="BP37" s="484">
        <f t="shared" si="36"/>
        <v>0</v>
      </c>
      <c r="BQ37" s="484">
        <f t="shared" si="36"/>
        <v>0</v>
      </c>
      <c r="BR37" s="484">
        <f t="shared" si="36"/>
        <v>0</v>
      </c>
      <c r="BT37" s="484"/>
      <c r="BU37" s="484"/>
      <c r="BV37" s="484"/>
      <c r="BW37" s="484"/>
      <c r="BX37" s="484"/>
      <c r="BY37" s="484"/>
      <c r="BZ37" s="484"/>
      <c r="CA37" s="484"/>
      <c r="CB37" s="484"/>
      <c r="CC37" s="484"/>
      <c r="CD37" s="484"/>
      <c r="CE37" s="484"/>
    </row>
    <row r="38" spans="1:83" x14ac:dyDescent="0.15">
      <c r="A38" s="735"/>
      <c r="B38" s="738"/>
      <c r="C38" s="738"/>
      <c r="D38" s="738"/>
      <c r="E38" s="741"/>
      <c r="F38" s="738"/>
      <c r="G38" s="492" t="s">
        <v>462</v>
      </c>
      <c r="H38" s="493"/>
      <c r="I38" s="494"/>
      <c r="J38" s="494"/>
      <c r="K38" s="494"/>
      <c r="L38" s="494"/>
      <c r="M38" s="494"/>
      <c r="N38" s="494"/>
      <c r="O38" s="494"/>
      <c r="P38" s="494"/>
      <c r="Q38" s="494"/>
      <c r="R38" s="494"/>
      <c r="S38" s="494"/>
      <c r="T38" s="495">
        <f t="shared" si="2"/>
        <v>0</v>
      </c>
      <c r="AG38" s="483"/>
      <c r="AH38" s="483"/>
      <c r="AI38" s="483"/>
      <c r="AN38" s="468">
        <v>1</v>
      </c>
      <c r="AO38" s="468">
        <v>3</v>
      </c>
      <c r="AP38" s="468">
        <v>9</v>
      </c>
      <c r="AQ38" s="476">
        <f ca="1">IF($AP38=1,IF(INDIRECT(ADDRESS(($AN38-1)*3+$AO38+5,$AP38+7))="",0,INDIRECT(ADDRESS(($AN38-1)*3+$AO38+5,$AP38+7))),IF(INDIRECT(ADDRESS(($AN38-1)*3+$AO38+5,$AP38+7))="",0,IF(COUNTIF(INDIRECT(ADDRESS(($AN38-1)*36+($AO38-1)*12+6,COLUMN())):INDIRECT(ADDRESS(($AN38-1)*36+($AO38-1)*12+$AP38+4,COLUMN())),INDIRECT(ADDRESS(($AN38-1)*3+$AO38+5,$AP38+7)))&gt;=1,0,INDIRECT(ADDRESS(($AN38-1)*3+$AO38+5,$AP38+7)))))</f>
        <v>0</v>
      </c>
      <c r="AR38" s="468">
        <f ca="1">COUNTIF(INDIRECT("H"&amp;(ROW()+12*(($AN38-1)*3+$AO38)-ROW())/12+5):INDIRECT("S"&amp;(ROW()+12*(($AN38-1)*3+$AO38)-ROW())/12+5),AQ38)</f>
        <v>0</v>
      </c>
      <c r="AS38" s="476"/>
      <c r="AU38" s="468">
        <f ca="1">IF(AND(AQ38&gt;0,AR38&gt;0),COUNTIF(AU$6:AU37,"&gt;0")+1,0)</f>
        <v>0</v>
      </c>
      <c r="BE38" s="468">
        <v>3</v>
      </c>
      <c r="BG38" s="484"/>
      <c r="BH38" s="484"/>
      <c r="BI38" s="484"/>
      <c r="BJ38" s="484"/>
      <c r="BK38" s="484"/>
      <c r="BL38" s="484"/>
      <c r="BM38" s="484"/>
      <c r="BN38" s="484"/>
      <c r="BO38" s="484"/>
      <c r="BP38" s="484"/>
      <c r="BQ38" s="484"/>
      <c r="BR38" s="484"/>
      <c r="BT38" s="484"/>
      <c r="BU38" s="484"/>
      <c r="BV38" s="484"/>
      <c r="BW38" s="484"/>
      <c r="BX38" s="484"/>
      <c r="BY38" s="484"/>
      <c r="BZ38" s="484"/>
      <c r="CA38" s="484"/>
      <c r="CB38" s="484"/>
      <c r="CC38" s="484"/>
      <c r="CD38" s="484"/>
      <c r="CE38" s="484"/>
    </row>
    <row r="39" spans="1:83" x14ac:dyDescent="0.15">
      <c r="A39" s="733">
        <v>12</v>
      </c>
      <c r="B39" s="736"/>
      <c r="C39" s="736"/>
      <c r="D39" s="736"/>
      <c r="E39" s="739"/>
      <c r="F39" s="736"/>
      <c r="G39" s="477" t="s">
        <v>321</v>
      </c>
      <c r="H39" s="478"/>
      <c r="I39" s="479" t="str">
        <f t="shared" ref="I39:S52" si="37">IF(H39="","",H39)</f>
        <v/>
      </c>
      <c r="J39" s="479" t="str">
        <f t="shared" si="37"/>
        <v/>
      </c>
      <c r="K39" s="479" t="str">
        <f t="shared" si="37"/>
        <v/>
      </c>
      <c r="L39" s="479" t="str">
        <f t="shared" si="37"/>
        <v/>
      </c>
      <c r="M39" s="479" t="str">
        <f t="shared" si="37"/>
        <v/>
      </c>
      <c r="N39" s="479" t="str">
        <f t="shared" si="37"/>
        <v/>
      </c>
      <c r="O39" s="479" t="str">
        <f t="shared" si="37"/>
        <v/>
      </c>
      <c r="P39" s="479" t="str">
        <f t="shared" si="37"/>
        <v/>
      </c>
      <c r="Q39" s="479" t="str">
        <f t="shared" si="37"/>
        <v/>
      </c>
      <c r="R39" s="479" t="str">
        <f t="shared" si="37"/>
        <v/>
      </c>
      <c r="S39" s="479" t="str">
        <f t="shared" si="37"/>
        <v/>
      </c>
      <c r="T39" s="480">
        <f t="shared" si="2"/>
        <v>0</v>
      </c>
      <c r="AG39" s="483"/>
      <c r="AH39" s="483"/>
      <c r="AI39" s="483"/>
      <c r="AN39" s="468">
        <v>1</v>
      </c>
      <c r="AO39" s="468">
        <v>3</v>
      </c>
      <c r="AP39" s="468">
        <v>10</v>
      </c>
      <c r="AQ39" s="476">
        <f ca="1">IF($AP39=1,IF(INDIRECT(ADDRESS(($AN39-1)*3+$AO39+5,$AP39+7))="",0,INDIRECT(ADDRESS(($AN39-1)*3+$AO39+5,$AP39+7))),IF(INDIRECT(ADDRESS(($AN39-1)*3+$AO39+5,$AP39+7))="",0,IF(COUNTIF(INDIRECT(ADDRESS(($AN39-1)*36+($AO39-1)*12+6,COLUMN())):INDIRECT(ADDRESS(($AN39-1)*36+($AO39-1)*12+$AP39+4,COLUMN())),INDIRECT(ADDRESS(($AN39-1)*3+$AO39+5,$AP39+7)))&gt;=1,0,INDIRECT(ADDRESS(($AN39-1)*3+$AO39+5,$AP39+7)))))</f>
        <v>0</v>
      </c>
      <c r="AR39" s="468">
        <f ca="1">COUNTIF(INDIRECT("H"&amp;(ROW()+12*(($AN39-1)*3+$AO39)-ROW())/12+5):INDIRECT("S"&amp;(ROW()+12*(($AN39-1)*3+$AO39)-ROW())/12+5),AQ39)</f>
        <v>0</v>
      </c>
      <c r="AS39" s="476"/>
      <c r="AU39" s="468">
        <f ca="1">IF(AND(AQ39&gt;0,AR39&gt;0),COUNTIF(AU$6:AU38,"&gt;0")+1,0)</f>
        <v>0</v>
      </c>
      <c r="BE39" s="468">
        <v>1</v>
      </c>
      <c r="BG39" s="484">
        <f t="shared" ref="BG39:BR39" si="38">SUM(H39:H40)</f>
        <v>0</v>
      </c>
      <c r="BH39" s="484">
        <f t="shared" si="38"/>
        <v>0</v>
      </c>
      <c r="BI39" s="484">
        <f t="shared" si="38"/>
        <v>0</v>
      </c>
      <c r="BJ39" s="484">
        <f t="shared" si="38"/>
        <v>0</v>
      </c>
      <c r="BK39" s="484">
        <f t="shared" si="38"/>
        <v>0</v>
      </c>
      <c r="BL39" s="484">
        <f t="shared" si="38"/>
        <v>0</v>
      </c>
      <c r="BM39" s="484">
        <f t="shared" si="38"/>
        <v>0</v>
      </c>
      <c r="BN39" s="484">
        <f t="shared" si="38"/>
        <v>0</v>
      </c>
      <c r="BO39" s="484">
        <f t="shared" si="38"/>
        <v>0</v>
      </c>
      <c r="BP39" s="484">
        <f t="shared" si="38"/>
        <v>0</v>
      </c>
      <c r="BQ39" s="484">
        <f t="shared" si="38"/>
        <v>0</v>
      </c>
      <c r="BR39" s="484">
        <f t="shared" si="38"/>
        <v>0</v>
      </c>
      <c r="BT39" s="484">
        <f t="shared" ref="BT39:CE39" si="39">SUM(U39:U40)</f>
        <v>0</v>
      </c>
      <c r="BU39" s="484">
        <f t="shared" si="39"/>
        <v>0</v>
      </c>
      <c r="BV39" s="484">
        <f t="shared" si="39"/>
        <v>0</v>
      </c>
      <c r="BW39" s="484">
        <f t="shared" si="39"/>
        <v>0</v>
      </c>
      <c r="BX39" s="484">
        <f t="shared" si="39"/>
        <v>0</v>
      </c>
      <c r="BY39" s="484">
        <f t="shared" si="39"/>
        <v>0</v>
      </c>
      <c r="BZ39" s="484">
        <f t="shared" si="39"/>
        <v>0</v>
      </c>
      <c r="CA39" s="484">
        <f t="shared" si="39"/>
        <v>0</v>
      </c>
      <c r="CB39" s="484">
        <f t="shared" si="39"/>
        <v>0</v>
      </c>
      <c r="CC39" s="484">
        <f t="shared" si="39"/>
        <v>0</v>
      </c>
      <c r="CD39" s="484">
        <f t="shared" si="39"/>
        <v>0</v>
      </c>
      <c r="CE39" s="484">
        <f t="shared" si="39"/>
        <v>0</v>
      </c>
    </row>
    <row r="40" spans="1:83" x14ac:dyDescent="0.15">
      <c r="A40" s="734"/>
      <c r="B40" s="737"/>
      <c r="C40" s="737"/>
      <c r="D40" s="737"/>
      <c r="E40" s="740"/>
      <c r="F40" s="737"/>
      <c r="G40" s="486" t="s">
        <v>320</v>
      </c>
      <c r="H40" s="487"/>
      <c r="I40" s="488" t="str">
        <f t="shared" si="37"/>
        <v/>
      </c>
      <c r="J40" s="488" t="str">
        <f t="shared" si="37"/>
        <v/>
      </c>
      <c r="K40" s="488" t="str">
        <f t="shared" si="37"/>
        <v/>
      </c>
      <c r="L40" s="488" t="str">
        <f t="shared" si="37"/>
        <v/>
      </c>
      <c r="M40" s="488" t="str">
        <f t="shared" si="37"/>
        <v/>
      </c>
      <c r="N40" s="488" t="str">
        <f t="shared" si="37"/>
        <v/>
      </c>
      <c r="O40" s="488" t="str">
        <f t="shared" si="37"/>
        <v/>
      </c>
      <c r="P40" s="488" t="str">
        <f t="shared" si="37"/>
        <v/>
      </c>
      <c r="Q40" s="488" t="str">
        <f t="shared" si="37"/>
        <v/>
      </c>
      <c r="R40" s="488" t="str">
        <f t="shared" si="37"/>
        <v/>
      </c>
      <c r="S40" s="488" t="str">
        <f t="shared" si="37"/>
        <v/>
      </c>
      <c r="T40" s="489">
        <f t="shared" si="2"/>
        <v>0</v>
      </c>
      <c r="AG40" s="483"/>
      <c r="AH40" s="483"/>
      <c r="AI40" s="483"/>
      <c r="AN40" s="468">
        <v>1</v>
      </c>
      <c r="AO40" s="468">
        <v>3</v>
      </c>
      <c r="AP40" s="468">
        <v>11</v>
      </c>
      <c r="AQ40" s="476">
        <f ca="1">IF($AP40=1,IF(INDIRECT(ADDRESS(($AN40-1)*3+$AO40+5,$AP40+7))="",0,INDIRECT(ADDRESS(($AN40-1)*3+$AO40+5,$AP40+7))),IF(INDIRECT(ADDRESS(($AN40-1)*3+$AO40+5,$AP40+7))="",0,IF(COUNTIF(INDIRECT(ADDRESS(($AN40-1)*36+($AO40-1)*12+6,COLUMN())):INDIRECT(ADDRESS(($AN40-1)*36+($AO40-1)*12+$AP40+4,COLUMN())),INDIRECT(ADDRESS(($AN40-1)*3+$AO40+5,$AP40+7)))&gt;=1,0,INDIRECT(ADDRESS(($AN40-1)*3+$AO40+5,$AP40+7)))))</f>
        <v>0</v>
      </c>
      <c r="AR40" s="468">
        <f ca="1">COUNTIF(INDIRECT("H"&amp;(ROW()+12*(($AN40-1)*3+$AO40)-ROW())/12+5):INDIRECT("S"&amp;(ROW()+12*(($AN40-1)*3+$AO40)-ROW())/12+5),AQ40)</f>
        <v>0</v>
      </c>
      <c r="AS40" s="476"/>
      <c r="AU40" s="468">
        <f ca="1">IF(AND(AQ40&gt;0,AR40&gt;0),COUNTIF(AU$6:AU39,"&gt;0")+1,0)</f>
        <v>0</v>
      </c>
      <c r="BE40" s="468">
        <v>2</v>
      </c>
      <c r="BF40" s="468" t="s">
        <v>319</v>
      </c>
      <c r="BG40" s="484">
        <f t="shared" ref="BG40:BR40" si="40">IF(BG39+BT39&gt;40000,1,0)</f>
        <v>0</v>
      </c>
      <c r="BH40" s="484">
        <f t="shared" si="40"/>
        <v>0</v>
      </c>
      <c r="BI40" s="484">
        <f t="shared" si="40"/>
        <v>0</v>
      </c>
      <c r="BJ40" s="484">
        <f t="shared" si="40"/>
        <v>0</v>
      </c>
      <c r="BK40" s="484">
        <f t="shared" si="40"/>
        <v>0</v>
      </c>
      <c r="BL40" s="484">
        <f t="shared" si="40"/>
        <v>0</v>
      </c>
      <c r="BM40" s="484">
        <f t="shared" si="40"/>
        <v>0</v>
      </c>
      <c r="BN40" s="484">
        <f t="shared" si="40"/>
        <v>0</v>
      </c>
      <c r="BO40" s="484">
        <f t="shared" si="40"/>
        <v>0</v>
      </c>
      <c r="BP40" s="484">
        <f t="shared" si="40"/>
        <v>0</v>
      </c>
      <c r="BQ40" s="484">
        <f t="shared" si="40"/>
        <v>0</v>
      </c>
      <c r="BR40" s="484">
        <f t="shared" si="40"/>
        <v>0</v>
      </c>
      <c r="BT40" s="484"/>
      <c r="BU40" s="484"/>
      <c r="BV40" s="484"/>
      <c r="BW40" s="484"/>
      <c r="BX40" s="484"/>
      <c r="BY40" s="484"/>
      <c r="BZ40" s="484"/>
      <c r="CA40" s="484"/>
      <c r="CB40" s="484"/>
      <c r="CC40" s="484"/>
      <c r="CD40" s="484"/>
      <c r="CE40" s="484"/>
    </row>
    <row r="41" spans="1:83" x14ac:dyDescent="0.15">
      <c r="A41" s="735"/>
      <c r="B41" s="738"/>
      <c r="C41" s="738"/>
      <c r="D41" s="738"/>
      <c r="E41" s="741"/>
      <c r="F41" s="738"/>
      <c r="G41" s="492" t="s">
        <v>462</v>
      </c>
      <c r="H41" s="493"/>
      <c r="I41" s="494"/>
      <c r="J41" s="494"/>
      <c r="K41" s="494"/>
      <c r="L41" s="494"/>
      <c r="M41" s="494"/>
      <c r="N41" s="494"/>
      <c r="O41" s="494"/>
      <c r="P41" s="494"/>
      <c r="Q41" s="494"/>
      <c r="R41" s="494"/>
      <c r="S41" s="494"/>
      <c r="T41" s="495">
        <f t="shared" si="2"/>
        <v>0</v>
      </c>
      <c r="AG41" s="483"/>
      <c r="AH41" s="483"/>
      <c r="AI41" s="483"/>
      <c r="AN41" s="468">
        <v>1</v>
      </c>
      <c r="AO41" s="468">
        <v>3</v>
      </c>
      <c r="AP41" s="468">
        <v>12</v>
      </c>
      <c r="AQ41" s="476">
        <f ca="1">IF($AP41=1,IF(INDIRECT(ADDRESS(($AN41-1)*3+$AO41+5,$AP41+7))="",0,INDIRECT(ADDRESS(($AN41-1)*3+$AO41+5,$AP41+7))),IF(INDIRECT(ADDRESS(($AN41-1)*3+$AO41+5,$AP41+7))="",0,IF(COUNTIF(INDIRECT(ADDRESS(($AN41-1)*36+($AO41-1)*12+6,COLUMN())):INDIRECT(ADDRESS(($AN41-1)*36+($AO41-1)*12+$AP41+4,COLUMN())),INDIRECT(ADDRESS(($AN41-1)*3+$AO41+5,$AP41+7)))&gt;=1,0,INDIRECT(ADDRESS(($AN41-1)*3+$AO41+5,$AP41+7)))))</f>
        <v>0</v>
      </c>
      <c r="AR41" s="468">
        <f ca="1">COUNTIF(INDIRECT("H"&amp;(ROW()+12*(($AN41-1)*3+$AO41)-ROW())/12+5):INDIRECT("S"&amp;(ROW()+12*(($AN41-1)*3+$AO41)-ROW())/12+5),AQ41)</f>
        <v>0</v>
      </c>
      <c r="AS41" s="476"/>
      <c r="AU41" s="468">
        <f ca="1">IF(AND(AQ41&gt;0,AR41&gt;0),COUNTIF(AU$6:AU40,"&gt;0")+1,0)</f>
        <v>0</v>
      </c>
      <c r="BE41" s="468">
        <v>3</v>
      </c>
      <c r="BG41" s="484"/>
      <c r="BH41" s="484"/>
      <c r="BI41" s="484"/>
      <c r="BJ41" s="484"/>
      <c r="BK41" s="484"/>
      <c r="BL41" s="484"/>
      <c r="BM41" s="484"/>
      <c r="BN41" s="484"/>
      <c r="BO41" s="484"/>
      <c r="BP41" s="484"/>
      <c r="BQ41" s="484"/>
      <c r="BR41" s="484"/>
      <c r="BT41" s="484"/>
      <c r="BU41" s="484"/>
      <c r="BV41" s="484"/>
      <c r="BW41" s="484"/>
      <c r="BX41" s="484"/>
      <c r="BY41" s="484"/>
      <c r="BZ41" s="484"/>
      <c r="CA41" s="484"/>
      <c r="CB41" s="484"/>
      <c r="CC41" s="484"/>
      <c r="CD41" s="484"/>
      <c r="CE41" s="484"/>
    </row>
    <row r="42" spans="1:83" x14ac:dyDescent="0.15">
      <c r="A42" s="733">
        <v>13</v>
      </c>
      <c r="B42" s="736"/>
      <c r="C42" s="736"/>
      <c r="D42" s="736"/>
      <c r="E42" s="739"/>
      <c r="F42" s="736"/>
      <c r="G42" s="477" t="s">
        <v>321</v>
      </c>
      <c r="H42" s="478"/>
      <c r="I42" s="479" t="str">
        <f t="shared" si="37"/>
        <v/>
      </c>
      <c r="J42" s="479" t="str">
        <f t="shared" si="37"/>
        <v/>
      </c>
      <c r="K42" s="479" t="str">
        <f t="shared" si="37"/>
        <v/>
      </c>
      <c r="L42" s="479" t="str">
        <f t="shared" si="37"/>
        <v/>
      </c>
      <c r="M42" s="479" t="str">
        <f t="shared" si="37"/>
        <v/>
      </c>
      <c r="N42" s="479" t="str">
        <f t="shared" si="37"/>
        <v/>
      </c>
      <c r="O42" s="479" t="str">
        <f t="shared" si="37"/>
        <v/>
      </c>
      <c r="P42" s="479" t="str">
        <f t="shared" si="37"/>
        <v/>
      </c>
      <c r="Q42" s="479" t="str">
        <f t="shared" si="37"/>
        <v/>
      </c>
      <c r="R42" s="479" t="str">
        <f t="shared" si="37"/>
        <v/>
      </c>
      <c r="S42" s="479" t="str">
        <f t="shared" si="37"/>
        <v/>
      </c>
      <c r="T42" s="480">
        <f t="shared" si="2"/>
        <v>0</v>
      </c>
      <c r="AG42" s="483"/>
      <c r="AH42" s="483"/>
      <c r="AI42" s="483"/>
      <c r="AN42" s="468">
        <v>2</v>
      </c>
      <c r="AO42" s="468">
        <v>1</v>
      </c>
      <c r="AP42" s="468">
        <v>1</v>
      </c>
      <c r="AQ42" s="476">
        <f ca="1">IF($AP42=1,IF(INDIRECT(ADDRESS(($AN42-1)*3+$AO42+5,$AP42+7))="",0,INDIRECT(ADDRESS(($AN42-1)*3+$AO42+5,$AP42+7))),IF(INDIRECT(ADDRESS(($AN42-1)*3+$AO42+5,$AP42+7))="",0,IF(COUNTIF(INDIRECT(ADDRESS(($AN42-1)*36+($AO42-1)*12+6,COLUMN())):INDIRECT(ADDRESS(($AN42-1)*36+($AO42-1)*12+$AP42+4,COLUMN())),INDIRECT(ADDRESS(($AN42-1)*3+$AO42+5,$AP42+7)))&gt;=1,0,INDIRECT(ADDRESS(($AN42-1)*3+$AO42+5,$AP42+7)))))</f>
        <v>0</v>
      </c>
      <c r="AR42" s="468">
        <f ca="1">COUNTIF(INDIRECT("H"&amp;(ROW()+12*(($AN42-1)*3+$AO42)-ROW())/12+5):INDIRECT("S"&amp;(ROW()+12*(($AN42-1)*3+$AO42)-ROW())/12+5),AQ42)</f>
        <v>0</v>
      </c>
      <c r="AS42" s="476"/>
      <c r="AU42" s="468">
        <f ca="1">IF(AND(AQ42&gt;0,AR42&gt;0),COUNTIF(AU$6:AU41,"&gt;0")+1,0)</f>
        <v>0</v>
      </c>
      <c r="BE42" s="468">
        <v>1</v>
      </c>
      <c r="BG42" s="484">
        <f t="shared" ref="BG42:BR42" si="41">SUM(H42:H43)</f>
        <v>0</v>
      </c>
      <c r="BH42" s="484">
        <f t="shared" si="41"/>
        <v>0</v>
      </c>
      <c r="BI42" s="484">
        <f t="shared" si="41"/>
        <v>0</v>
      </c>
      <c r="BJ42" s="484">
        <f t="shared" si="41"/>
        <v>0</v>
      </c>
      <c r="BK42" s="484">
        <f t="shared" si="41"/>
        <v>0</v>
      </c>
      <c r="BL42" s="484">
        <f t="shared" si="41"/>
        <v>0</v>
      </c>
      <c r="BM42" s="484">
        <f t="shared" si="41"/>
        <v>0</v>
      </c>
      <c r="BN42" s="484">
        <f t="shared" si="41"/>
        <v>0</v>
      </c>
      <c r="BO42" s="484">
        <f t="shared" si="41"/>
        <v>0</v>
      </c>
      <c r="BP42" s="484">
        <f t="shared" si="41"/>
        <v>0</v>
      </c>
      <c r="BQ42" s="484">
        <f t="shared" si="41"/>
        <v>0</v>
      </c>
      <c r="BR42" s="484">
        <f t="shared" si="41"/>
        <v>0</v>
      </c>
      <c r="BT42" s="484">
        <f t="shared" ref="BT42:CE42" si="42">SUM(U42:U43)</f>
        <v>0</v>
      </c>
      <c r="BU42" s="484">
        <f t="shared" si="42"/>
        <v>0</v>
      </c>
      <c r="BV42" s="484">
        <f t="shared" si="42"/>
        <v>0</v>
      </c>
      <c r="BW42" s="484">
        <f t="shared" si="42"/>
        <v>0</v>
      </c>
      <c r="BX42" s="484">
        <f t="shared" si="42"/>
        <v>0</v>
      </c>
      <c r="BY42" s="484">
        <f t="shared" si="42"/>
        <v>0</v>
      </c>
      <c r="BZ42" s="484">
        <f t="shared" si="42"/>
        <v>0</v>
      </c>
      <c r="CA42" s="484">
        <f t="shared" si="42"/>
        <v>0</v>
      </c>
      <c r="CB42" s="484">
        <f t="shared" si="42"/>
        <v>0</v>
      </c>
      <c r="CC42" s="484">
        <f t="shared" si="42"/>
        <v>0</v>
      </c>
      <c r="CD42" s="484">
        <f t="shared" si="42"/>
        <v>0</v>
      </c>
      <c r="CE42" s="484">
        <f t="shared" si="42"/>
        <v>0</v>
      </c>
    </row>
    <row r="43" spans="1:83" x14ac:dyDescent="0.15">
      <c r="A43" s="734"/>
      <c r="B43" s="737"/>
      <c r="C43" s="737"/>
      <c r="D43" s="737"/>
      <c r="E43" s="740"/>
      <c r="F43" s="737"/>
      <c r="G43" s="486" t="s">
        <v>320</v>
      </c>
      <c r="H43" s="487"/>
      <c r="I43" s="488" t="str">
        <f t="shared" si="37"/>
        <v/>
      </c>
      <c r="J43" s="488" t="str">
        <f t="shared" si="37"/>
        <v/>
      </c>
      <c r="K43" s="488" t="str">
        <f t="shared" si="37"/>
        <v/>
      </c>
      <c r="L43" s="488" t="str">
        <f t="shared" si="37"/>
        <v/>
      </c>
      <c r="M43" s="488" t="str">
        <f t="shared" si="37"/>
        <v/>
      </c>
      <c r="N43" s="488" t="str">
        <f t="shared" si="37"/>
        <v/>
      </c>
      <c r="O43" s="488" t="str">
        <f t="shared" si="37"/>
        <v/>
      </c>
      <c r="P43" s="488" t="str">
        <f t="shared" si="37"/>
        <v/>
      </c>
      <c r="Q43" s="488" t="str">
        <f t="shared" si="37"/>
        <v/>
      </c>
      <c r="R43" s="488" t="str">
        <f t="shared" si="37"/>
        <v/>
      </c>
      <c r="S43" s="488" t="str">
        <f t="shared" si="37"/>
        <v/>
      </c>
      <c r="T43" s="489">
        <f t="shared" si="2"/>
        <v>0</v>
      </c>
      <c r="AG43" s="483"/>
      <c r="AH43" s="483"/>
      <c r="AI43" s="483"/>
      <c r="AN43" s="468">
        <v>2</v>
      </c>
      <c r="AO43" s="468">
        <v>1</v>
      </c>
      <c r="AP43" s="468">
        <v>2</v>
      </c>
      <c r="AQ43" s="476">
        <f ca="1">IF($AP43=1,IF(INDIRECT(ADDRESS(($AN43-1)*3+$AO43+5,$AP43+7))="",0,INDIRECT(ADDRESS(($AN43-1)*3+$AO43+5,$AP43+7))),IF(INDIRECT(ADDRESS(($AN43-1)*3+$AO43+5,$AP43+7))="",0,IF(COUNTIF(INDIRECT(ADDRESS(($AN43-1)*36+($AO43-1)*12+6,COLUMN())):INDIRECT(ADDRESS(($AN43-1)*36+($AO43-1)*12+$AP43+4,COLUMN())),INDIRECT(ADDRESS(($AN43-1)*3+$AO43+5,$AP43+7)))&gt;=1,0,INDIRECT(ADDRESS(($AN43-1)*3+$AO43+5,$AP43+7)))))</f>
        <v>0</v>
      </c>
      <c r="AR43" s="468">
        <f ca="1">COUNTIF(INDIRECT("H"&amp;(ROW()+12*(($AN43-1)*3+$AO43)-ROW())/12+5):INDIRECT("S"&amp;(ROW()+12*(($AN43-1)*3+$AO43)-ROW())/12+5),AQ43)</f>
        <v>0</v>
      </c>
      <c r="AS43" s="476"/>
      <c r="AU43" s="468">
        <f ca="1">IF(AND(AQ43&gt;0,AR43&gt;0),COUNTIF(AU$6:AU42,"&gt;0")+1,0)</f>
        <v>0</v>
      </c>
      <c r="BE43" s="468">
        <v>2</v>
      </c>
      <c r="BF43" s="468" t="s">
        <v>319</v>
      </c>
      <c r="BG43" s="484">
        <f t="shared" ref="BG43:BR43" si="43">IF(BG42+BT42&gt;40000,1,0)</f>
        <v>0</v>
      </c>
      <c r="BH43" s="484">
        <f t="shared" si="43"/>
        <v>0</v>
      </c>
      <c r="BI43" s="484">
        <f t="shared" si="43"/>
        <v>0</v>
      </c>
      <c r="BJ43" s="484">
        <f t="shared" si="43"/>
        <v>0</v>
      </c>
      <c r="BK43" s="484">
        <f t="shared" si="43"/>
        <v>0</v>
      </c>
      <c r="BL43" s="484">
        <f t="shared" si="43"/>
        <v>0</v>
      </c>
      <c r="BM43" s="484">
        <f t="shared" si="43"/>
        <v>0</v>
      </c>
      <c r="BN43" s="484">
        <f t="shared" si="43"/>
        <v>0</v>
      </c>
      <c r="BO43" s="484">
        <f t="shared" si="43"/>
        <v>0</v>
      </c>
      <c r="BP43" s="484">
        <f t="shared" si="43"/>
        <v>0</v>
      </c>
      <c r="BQ43" s="484">
        <f t="shared" si="43"/>
        <v>0</v>
      </c>
      <c r="BR43" s="484">
        <f t="shared" si="43"/>
        <v>0</v>
      </c>
      <c r="BT43" s="484"/>
      <c r="BU43" s="484"/>
      <c r="BV43" s="484"/>
      <c r="BW43" s="484"/>
      <c r="BX43" s="484"/>
      <c r="BY43" s="484"/>
      <c r="BZ43" s="484"/>
      <c r="CA43" s="484"/>
      <c r="CB43" s="484"/>
      <c r="CC43" s="484"/>
      <c r="CD43" s="484"/>
      <c r="CE43" s="484"/>
    </row>
    <row r="44" spans="1:83" x14ac:dyDescent="0.15">
      <c r="A44" s="735"/>
      <c r="B44" s="738"/>
      <c r="C44" s="738"/>
      <c r="D44" s="738"/>
      <c r="E44" s="741"/>
      <c r="F44" s="738"/>
      <c r="G44" s="492" t="s">
        <v>462</v>
      </c>
      <c r="H44" s="493"/>
      <c r="I44" s="494"/>
      <c r="J44" s="494"/>
      <c r="K44" s="494"/>
      <c r="L44" s="494"/>
      <c r="M44" s="494"/>
      <c r="N44" s="494"/>
      <c r="O44" s="494"/>
      <c r="P44" s="494"/>
      <c r="Q44" s="494"/>
      <c r="R44" s="494"/>
      <c r="S44" s="494"/>
      <c r="T44" s="495">
        <f t="shared" si="2"/>
        <v>0</v>
      </c>
      <c r="AG44" s="483"/>
      <c r="AH44" s="483"/>
      <c r="AI44" s="483"/>
      <c r="AN44" s="468">
        <v>2</v>
      </c>
      <c r="AO44" s="468">
        <v>1</v>
      </c>
      <c r="AP44" s="468">
        <v>3</v>
      </c>
      <c r="AQ44" s="476">
        <f ca="1">IF($AP44=1,IF(INDIRECT(ADDRESS(($AN44-1)*3+$AO44+5,$AP44+7))="",0,INDIRECT(ADDRESS(($AN44-1)*3+$AO44+5,$AP44+7))),IF(INDIRECT(ADDRESS(($AN44-1)*3+$AO44+5,$AP44+7))="",0,IF(COUNTIF(INDIRECT(ADDRESS(($AN44-1)*36+($AO44-1)*12+6,COLUMN())):INDIRECT(ADDRESS(($AN44-1)*36+($AO44-1)*12+$AP44+4,COLUMN())),INDIRECT(ADDRESS(($AN44-1)*3+$AO44+5,$AP44+7)))&gt;=1,0,INDIRECT(ADDRESS(($AN44-1)*3+$AO44+5,$AP44+7)))))</f>
        <v>0</v>
      </c>
      <c r="AR44" s="468">
        <f ca="1">COUNTIF(INDIRECT("H"&amp;(ROW()+12*(($AN44-1)*3+$AO44)-ROW())/12+5):INDIRECT("S"&amp;(ROW()+12*(($AN44-1)*3+$AO44)-ROW())/12+5),AQ44)</f>
        <v>0</v>
      </c>
      <c r="AS44" s="476"/>
      <c r="AU44" s="468">
        <f ca="1">IF(AND(AQ44&gt;0,AR44&gt;0),COUNTIF(AU$6:AU43,"&gt;0")+1,0)</f>
        <v>0</v>
      </c>
      <c r="BE44" s="468">
        <v>3</v>
      </c>
      <c r="BG44" s="484"/>
      <c r="BH44" s="484"/>
      <c r="BI44" s="484"/>
      <c r="BJ44" s="484"/>
      <c r="BK44" s="484"/>
      <c r="BL44" s="484"/>
      <c r="BM44" s="484"/>
      <c r="BN44" s="484"/>
      <c r="BO44" s="484"/>
      <c r="BP44" s="484"/>
      <c r="BQ44" s="484"/>
      <c r="BR44" s="484"/>
      <c r="BT44" s="484"/>
      <c r="BU44" s="484"/>
      <c r="BV44" s="484"/>
      <c r="BW44" s="484"/>
      <c r="BX44" s="484"/>
      <c r="BY44" s="484"/>
      <c r="BZ44" s="484"/>
      <c r="CA44" s="484"/>
      <c r="CB44" s="484"/>
      <c r="CC44" s="484"/>
      <c r="CD44" s="484"/>
      <c r="CE44" s="484"/>
    </row>
    <row r="45" spans="1:83" x14ac:dyDescent="0.15">
      <c r="A45" s="733">
        <v>14</v>
      </c>
      <c r="B45" s="736"/>
      <c r="C45" s="736"/>
      <c r="D45" s="736"/>
      <c r="E45" s="739"/>
      <c r="F45" s="736"/>
      <c r="G45" s="477" t="s">
        <v>321</v>
      </c>
      <c r="H45" s="478"/>
      <c r="I45" s="479" t="str">
        <f t="shared" si="37"/>
        <v/>
      </c>
      <c r="J45" s="479" t="str">
        <f t="shared" si="37"/>
        <v/>
      </c>
      <c r="K45" s="479" t="str">
        <f t="shared" si="37"/>
        <v/>
      </c>
      <c r="L45" s="479" t="str">
        <f t="shared" si="37"/>
        <v/>
      </c>
      <c r="M45" s="479" t="str">
        <f t="shared" si="37"/>
        <v/>
      </c>
      <c r="N45" s="479" t="str">
        <f t="shared" si="37"/>
        <v/>
      </c>
      <c r="O45" s="479" t="str">
        <f t="shared" si="37"/>
        <v/>
      </c>
      <c r="P45" s="479" t="str">
        <f t="shared" si="37"/>
        <v/>
      </c>
      <c r="Q45" s="479" t="str">
        <f t="shared" si="37"/>
        <v/>
      </c>
      <c r="R45" s="479" t="str">
        <f t="shared" si="37"/>
        <v/>
      </c>
      <c r="S45" s="479" t="str">
        <f t="shared" si="37"/>
        <v/>
      </c>
      <c r="T45" s="480">
        <f t="shared" si="2"/>
        <v>0</v>
      </c>
      <c r="AG45" s="483"/>
      <c r="AH45" s="483"/>
      <c r="AI45" s="483"/>
      <c r="AN45" s="468">
        <v>2</v>
      </c>
      <c r="AO45" s="468">
        <v>1</v>
      </c>
      <c r="AP45" s="468">
        <v>4</v>
      </c>
      <c r="AQ45" s="476">
        <f ca="1">IF($AP45=1,IF(INDIRECT(ADDRESS(($AN45-1)*3+$AO45+5,$AP45+7))="",0,INDIRECT(ADDRESS(($AN45-1)*3+$AO45+5,$AP45+7))),IF(INDIRECT(ADDRESS(($AN45-1)*3+$AO45+5,$AP45+7))="",0,IF(COUNTIF(INDIRECT(ADDRESS(($AN45-1)*36+($AO45-1)*12+6,COLUMN())):INDIRECT(ADDRESS(($AN45-1)*36+($AO45-1)*12+$AP45+4,COLUMN())),INDIRECT(ADDRESS(($AN45-1)*3+$AO45+5,$AP45+7)))&gt;=1,0,INDIRECT(ADDRESS(($AN45-1)*3+$AO45+5,$AP45+7)))))</f>
        <v>0</v>
      </c>
      <c r="AR45" s="468">
        <f ca="1">COUNTIF(INDIRECT("H"&amp;(ROW()+12*(($AN45-1)*3+$AO45)-ROW())/12+5):INDIRECT("S"&amp;(ROW()+12*(($AN45-1)*3+$AO45)-ROW())/12+5),AQ45)</f>
        <v>0</v>
      </c>
      <c r="AS45" s="476"/>
      <c r="AU45" s="468">
        <f ca="1">IF(AND(AQ45&gt;0,AR45&gt;0),COUNTIF(AU$6:AU44,"&gt;0")+1,0)</f>
        <v>0</v>
      </c>
      <c r="BE45" s="468">
        <v>1</v>
      </c>
      <c r="BG45" s="484">
        <f t="shared" ref="BG45:BR45" si="44">SUM(H45:H46)</f>
        <v>0</v>
      </c>
      <c r="BH45" s="484">
        <f t="shared" si="44"/>
        <v>0</v>
      </c>
      <c r="BI45" s="484">
        <f t="shared" si="44"/>
        <v>0</v>
      </c>
      <c r="BJ45" s="484">
        <f t="shared" si="44"/>
        <v>0</v>
      </c>
      <c r="BK45" s="484">
        <f t="shared" si="44"/>
        <v>0</v>
      </c>
      <c r="BL45" s="484">
        <f t="shared" si="44"/>
        <v>0</v>
      </c>
      <c r="BM45" s="484">
        <f t="shared" si="44"/>
        <v>0</v>
      </c>
      <c r="BN45" s="484">
        <f t="shared" si="44"/>
        <v>0</v>
      </c>
      <c r="BO45" s="484">
        <f t="shared" si="44"/>
        <v>0</v>
      </c>
      <c r="BP45" s="484">
        <f t="shared" si="44"/>
        <v>0</v>
      </c>
      <c r="BQ45" s="484">
        <f t="shared" si="44"/>
        <v>0</v>
      </c>
      <c r="BR45" s="484">
        <f t="shared" si="44"/>
        <v>0</v>
      </c>
      <c r="BT45" s="484">
        <f t="shared" ref="BT45:CE45" si="45">SUM(U45:U46)</f>
        <v>0</v>
      </c>
      <c r="BU45" s="484">
        <f t="shared" si="45"/>
        <v>0</v>
      </c>
      <c r="BV45" s="484">
        <f t="shared" si="45"/>
        <v>0</v>
      </c>
      <c r="BW45" s="484">
        <f t="shared" si="45"/>
        <v>0</v>
      </c>
      <c r="BX45" s="484">
        <f t="shared" si="45"/>
        <v>0</v>
      </c>
      <c r="BY45" s="484">
        <f t="shared" si="45"/>
        <v>0</v>
      </c>
      <c r="BZ45" s="484">
        <f t="shared" si="45"/>
        <v>0</v>
      </c>
      <c r="CA45" s="484">
        <f t="shared" si="45"/>
        <v>0</v>
      </c>
      <c r="CB45" s="484">
        <f t="shared" si="45"/>
        <v>0</v>
      </c>
      <c r="CC45" s="484">
        <f t="shared" si="45"/>
        <v>0</v>
      </c>
      <c r="CD45" s="484">
        <f t="shared" si="45"/>
        <v>0</v>
      </c>
      <c r="CE45" s="484">
        <f t="shared" si="45"/>
        <v>0</v>
      </c>
    </row>
    <row r="46" spans="1:83" x14ac:dyDescent="0.15">
      <c r="A46" s="734"/>
      <c r="B46" s="737"/>
      <c r="C46" s="737"/>
      <c r="D46" s="737"/>
      <c r="E46" s="740"/>
      <c r="F46" s="737"/>
      <c r="G46" s="486" t="s">
        <v>320</v>
      </c>
      <c r="H46" s="487"/>
      <c r="I46" s="488" t="str">
        <f t="shared" si="37"/>
        <v/>
      </c>
      <c r="J46" s="488" t="str">
        <f t="shared" si="37"/>
        <v/>
      </c>
      <c r="K46" s="488" t="str">
        <f t="shared" si="37"/>
        <v/>
      </c>
      <c r="L46" s="488" t="str">
        <f t="shared" si="37"/>
        <v/>
      </c>
      <c r="M46" s="488" t="str">
        <f t="shared" si="37"/>
        <v/>
      </c>
      <c r="N46" s="488" t="str">
        <f t="shared" si="37"/>
        <v/>
      </c>
      <c r="O46" s="488" t="str">
        <f t="shared" si="37"/>
        <v/>
      </c>
      <c r="P46" s="488" t="str">
        <f t="shared" si="37"/>
        <v/>
      </c>
      <c r="Q46" s="488" t="str">
        <f t="shared" si="37"/>
        <v/>
      </c>
      <c r="R46" s="488" t="str">
        <f t="shared" si="37"/>
        <v/>
      </c>
      <c r="S46" s="488" t="str">
        <f t="shared" si="37"/>
        <v/>
      </c>
      <c r="T46" s="489">
        <f t="shared" si="2"/>
        <v>0</v>
      </c>
      <c r="AG46" s="483"/>
      <c r="AH46" s="483"/>
      <c r="AI46" s="483"/>
      <c r="AN46" s="468">
        <v>2</v>
      </c>
      <c r="AO46" s="468">
        <v>1</v>
      </c>
      <c r="AP46" s="468">
        <v>5</v>
      </c>
      <c r="AQ46" s="476">
        <f ca="1">IF($AP46=1,IF(INDIRECT(ADDRESS(($AN46-1)*3+$AO46+5,$AP46+7))="",0,INDIRECT(ADDRESS(($AN46-1)*3+$AO46+5,$AP46+7))),IF(INDIRECT(ADDRESS(($AN46-1)*3+$AO46+5,$AP46+7))="",0,IF(COUNTIF(INDIRECT(ADDRESS(($AN46-1)*36+($AO46-1)*12+6,COLUMN())):INDIRECT(ADDRESS(($AN46-1)*36+($AO46-1)*12+$AP46+4,COLUMN())),INDIRECT(ADDRESS(($AN46-1)*3+$AO46+5,$AP46+7)))&gt;=1,0,INDIRECT(ADDRESS(($AN46-1)*3+$AO46+5,$AP46+7)))))</f>
        <v>0</v>
      </c>
      <c r="AR46" s="468">
        <f ca="1">COUNTIF(INDIRECT("H"&amp;(ROW()+12*(($AN46-1)*3+$AO46)-ROW())/12+5):INDIRECT("S"&amp;(ROW()+12*(($AN46-1)*3+$AO46)-ROW())/12+5),AQ46)</f>
        <v>0</v>
      </c>
      <c r="AS46" s="476"/>
      <c r="AU46" s="468">
        <f ca="1">IF(AND(AQ46&gt;0,AR46&gt;0),COUNTIF(AU$6:AU45,"&gt;0")+1,0)</f>
        <v>0</v>
      </c>
      <c r="BE46" s="468">
        <v>2</v>
      </c>
      <c r="BF46" s="468" t="s">
        <v>319</v>
      </c>
      <c r="BG46" s="484">
        <f t="shared" ref="BG46:BR46" si="46">IF(BG45+BT45&gt;40000,1,0)</f>
        <v>0</v>
      </c>
      <c r="BH46" s="484">
        <f t="shared" si="46"/>
        <v>0</v>
      </c>
      <c r="BI46" s="484">
        <f t="shared" si="46"/>
        <v>0</v>
      </c>
      <c r="BJ46" s="484">
        <f t="shared" si="46"/>
        <v>0</v>
      </c>
      <c r="BK46" s="484">
        <f t="shared" si="46"/>
        <v>0</v>
      </c>
      <c r="BL46" s="484">
        <f t="shared" si="46"/>
        <v>0</v>
      </c>
      <c r="BM46" s="484">
        <f t="shared" si="46"/>
        <v>0</v>
      </c>
      <c r="BN46" s="484">
        <f t="shared" si="46"/>
        <v>0</v>
      </c>
      <c r="BO46" s="484">
        <f t="shared" si="46"/>
        <v>0</v>
      </c>
      <c r="BP46" s="484">
        <f t="shared" si="46"/>
        <v>0</v>
      </c>
      <c r="BQ46" s="484">
        <f t="shared" si="46"/>
        <v>0</v>
      </c>
      <c r="BR46" s="484">
        <f t="shared" si="46"/>
        <v>0</v>
      </c>
      <c r="BT46" s="484"/>
      <c r="BU46" s="484"/>
      <c r="BV46" s="484"/>
      <c r="BW46" s="484"/>
      <c r="BX46" s="484"/>
      <c r="BY46" s="484"/>
      <c r="BZ46" s="484"/>
      <c r="CA46" s="484"/>
      <c r="CB46" s="484"/>
      <c r="CC46" s="484"/>
      <c r="CD46" s="484"/>
      <c r="CE46" s="484"/>
    </row>
    <row r="47" spans="1:83" x14ac:dyDescent="0.15">
      <c r="A47" s="735"/>
      <c r="B47" s="738"/>
      <c r="C47" s="738"/>
      <c r="D47" s="738"/>
      <c r="E47" s="741"/>
      <c r="F47" s="738"/>
      <c r="G47" s="492" t="s">
        <v>462</v>
      </c>
      <c r="H47" s="493"/>
      <c r="I47" s="494"/>
      <c r="J47" s="494"/>
      <c r="K47" s="494"/>
      <c r="L47" s="494"/>
      <c r="M47" s="494"/>
      <c r="N47" s="494"/>
      <c r="O47" s="494"/>
      <c r="P47" s="494"/>
      <c r="Q47" s="494"/>
      <c r="R47" s="494"/>
      <c r="S47" s="494"/>
      <c r="T47" s="495">
        <f t="shared" si="2"/>
        <v>0</v>
      </c>
      <c r="AG47" s="483"/>
      <c r="AH47" s="483"/>
      <c r="AI47" s="483"/>
      <c r="AN47" s="468">
        <v>2</v>
      </c>
      <c r="AO47" s="468">
        <v>1</v>
      </c>
      <c r="AP47" s="468">
        <v>6</v>
      </c>
      <c r="AQ47" s="476">
        <f ca="1">IF($AP47=1,IF(INDIRECT(ADDRESS(($AN47-1)*3+$AO47+5,$AP47+7))="",0,INDIRECT(ADDRESS(($AN47-1)*3+$AO47+5,$AP47+7))),IF(INDIRECT(ADDRESS(($AN47-1)*3+$AO47+5,$AP47+7))="",0,IF(COUNTIF(INDIRECT(ADDRESS(($AN47-1)*36+($AO47-1)*12+6,COLUMN())):INDIRECT(ADDRESS(($AN47-1)*36+($AO47-1)*12+$AP47+4,COLUMN())),INDIRECT(ADDRESS(($AN47-1)*3+$AO47+5,$AP47+7)))&gt;=1,0,INDIRECT(ADDRESS(($AN47-1)*3+$AO47+5,$AP47+7)))))</f>
        <v>0</v>
      </c>
      <c r="AR47" s="468">
        <f ca="1">COUNTIF(INDIRECT("H"&amp;(ROW()+12*(($AN47-1)*3+$AO47)-ROW())/12+5):INDIRECT("S"&amp;(ROW()+12*(($AN47-1)*3+$AO47)-ROW())/12+5),AQ47)</f>
        <v>0</v>
      </c>
      <c r="AS47" s="476"/>
      <c r="AU47" s="468">
        <f ca="1">IF(AND(AQ47&gt;0,AR47&gt;0),COUNTIF(AU$6:AU46,"&gt;0")+1,0)</f>
        <v>0</v>
      </c>
      <c r="BE47" s="468">
        <v>3</v>
      </c>
      <c r="BG47" s="484"/>
      <c r="BH47" s="484"/>
      <c r="BI47" s="484"/>
      <c r="BJ47" s="484"/>
      <c r="BK47" s="484"/>
      <c r="BL47" s="484"/>
      <c r="BM47" s="484"/>
      <c r="BN47" s="484"/>
      <c r="BO47" s="484"/>
      <c r="BP47" s="484"/>
      <c r="BQ47" s="484"/>
      <c r="BR47" s="484"/>
      <c r="BT47" s="484"/>
      <c r="BU47" s="484"/>
      <c r="BV47" s="484"/>
      <c r="BW47" s="484"/>
      <c r="BX47" s="484"/>
      <c r="BY47" s="484"/>
      <c r="BZ47" s="484"/>
      <c r="CA47" s="484"/>
      <c r="CB47" s="484"/>
      <c r="CC47" s="484"/>
      <c r="CD47" s="484"/>
      <c r="CE47" s="484"/>
    </row>
    <row r="48" spans="1:83" x14ac:dyDescent="0.15">
      <c r="A48" s="733">
        <v>15</v>
      </c>
      <c r="B48" s="736"/>
      <c r="C48" s="736"/>
      <c r="D48" s="736"/>
      <c r="E48" s="739"/>
      <c r="F48" s="736"/>
      <c r="G48" s="477" t="s">
        <v>321</v>
      </c>
      <c r="H48" s="478"/>
      <c r="I48" s="479" t="str">
        <f t="shared" si="37"/>
        <v/>
      </c>
      <c r="J48" s="479" t="str">
        <f t="shared" si="37"/>
        <v/>
      </c>
      <c r="K48" s="479" t="str">
        <f t="shared" si="37"/>
        <v/>
      </c>
      <c r="L48" s="479" t="str">
        <f t="shared" si="37"/>
        <v/>
      </c>
      <c r="M48" s="479" t="str">
        <f t="shared" si="37"/>
        <v/>
      </c>
      <c r="N48" s="479" t="str">
        <f t="shared" si="37"/>
        <v/>
      </c>
      <c r="O48" s="479" t="str">
        <f t="shared" si="37"/>
        <v/>
      </c>
      <c r="P48" s="479" t="str">
        <f t="shared" si="37"/>
        <v/>
      </c>
      <c r="Q48" s="479" t="str">
        <f t="shared" si="37"/>
        <v/>
      </c>
      <c r="R48" s="479" t="str">
        <f t="shared" si="37"/>
        <v/>
      </c>
      <c r="S48" s="479" t="str">
        <f t="shared" si="37"/>
        <v/>
      </c>
      <c r="T48" s="480">
        <f t="shared" si="2"/>
        <v>0</v>
      </c>
      <c r="AG48" s="483"/>
      <c r="AH48" s="483"/>
      <c r="AI48" s="483"/>
      <c r="AN48" s="468">
        <v>2</v>
      </c>
      <c r="AO48" s="468">
        <v>1</v>
      </c>
      <c r="AP48" s="468">
        <v>7</v>
      </c>
      <c r="AQ48" s="476">
        <f ca="1">IF($AP48=1,IF(INDIRECT(ADDRESS(($AN48-1)*3+$AO48+5,$AP48+7))="",0,INDIRECT(ADDRESS(($AN48-1)*3+$AO48+5,$AP48+7))),IF(INDIRECT(ADDRESS(($AN48-1)*3+$AO48+5,$AP48+7))="",0,IF(COUNTIF(INDIRECT(ADDRESS(($AN48-1)*36+($AO48-1)*12+6,COLUMN())):INDIRECT(ADDRESS(($AN48-1)*36+($AO48-1)*12+$AP48+4,COLUMN())),INDIRECT(ADDRESS(($AN48-1)*3+$AO48+5,$AP48+7)))&gt;=1,0,INDIRECT(ADDRESS(($AN48-1)*3+$AO48+5,$AP48+7)))))</f>
        <v>0</v>
      </c>
      <c r="AR48" s="468">
        <f ca="1">COUNTIF(INDIRECT("H"&amp;(ROW()+12*(($AN48-1)*3+$AO48)-ROW())/12+5):INDIRECT("S"&amp;(ROW()+12*(($AN48-1)*3+$AO48)-ROW())/12+5),AQ48)</f>
        <v>0</v>
      </c>
      <c r="AS48" s="476"/>
      <c r="AU48" s="468">
        <f ca="1">IF(AND(AQ48&gt;0,AR48&gt;0),COUNTIF(AU$6:AU47,"&gt;0")+1,0)</f>
        <v>0</v>
      </c>
      <c r="BE48" s="468">
        <v>1</v>
      </c>
      <c r="BG48" s="484">
        <f t="shared" ref="BG48:BR48" si="47">SUM(H48:H49)</f>
        <v>0</v>
      </c>
      <c r="BH48" s="484">
        <f t="shared" si="47"/>
        <v>0</v>
      </c>
      <c r="BI48" s="484">
        <f t="shared" si="47"/>
        <v>0</v>
      </c>
      <c r="BJ48" s="484">
        <f t="shared" si="47"/>
        <v>0</v>
      </c>
      <c r="BK48" s="484">
        <f t="shared" si="47"/>
        <v>0</v>
      </c>
      <c r="BL48" s="484">
        <f t="shared" si="47"/>
        <v>0</v>
      </c>
      <c r="BM48" s="484">
        <f t="shared" si="47"/>
        <v>0</v>
      </c>
      <c r="BN48" s="484">
        <f t="shared" si="47"/>
        <v>0</v>
      </c>
      <c r="BO48" s="484">
        <f t="shared" si="47"/>
        <v>0</v>
      </c>
      <c r="BP48" s="484">
        <f t="shared" si="47"/>
        <v>0</v>
      </c>
      <c r="BQ48" s="484">
        <f t="shared" si="47"/>
        <v>0</v>
      </c>
      <c r="BR48" s="484">
        <f t="shared" si="47"/>
        <v>0</v>
      </c>
      <c r="BT48" s="484">
        <f t="shared" ref="BT48:CE48" si="48">SUM(U48:U49)</f>
        <v>0</v>
      </c>
      <c r="BU48" s="484">
        <f t="shared" si="48"/>
        <v>0</v>
      </c>
      <c r="BV48" s="484">
        <f t="shared" si="48"/>
        <v>0</v>
      </c>
      <c r="BW48" s="484">
        <f t="shared" si="48"/>
        <v>0</v>
      </c>
      <c r="BX48" s="484">
        <f t="shared" si="48"/>
        <v>0</v>
      </c>
      <c r="BY48" s="484">
        <f t="shared" si="48"/>
        <v>0</v>
      </c>
      <c r="BZ48" s="484">
        <f t="shared" si="48"/>
        <v>0</v>
      </c>
      <c r="CA48" s="484">
        <f t="shared" si="48"/>
        <v>0</v>
      </c>
      <c r="CB48" s="484">
        <f t="shared" si="48"/>
        <v>0</v>
      </c>
      <c r="CC48" s="484">
        <f t="shared" si="48"/>
        <v>0</v>
      </c>
      <c r="CD48" s="484">
        <f t="shared" si="48"/>
        <v>0</v>
      </c>
      <c r="CE48" s="484">
        <f t="shared" si="48"/>
        <v>0</v>
      </c>
    </row>
    <row r="49" spans="1:83" x14ac:dyDescent="0.15">
      <c r="A49" s="734"/>
      <c r="B49" s="737"/>
      <c r="C49" s="737"/>
      <c r="D49" s="737"/>
      <c r="E49" s="740"/>
      <c r="F49" s="737"/>
      <c r="G49" s="486" t="s">
        <v>320</v>
      </c>
      <c r="H49" s="487"/>
      <c r="I49" s="488" t="str">
        <f t="shared" si="37"/>
        <v/>
      </c>
      <c r="J49" s="488" t="str">
        <f t="shared" si="37"/>
        <v/>
      </c>
      <c r="K49" s="488" t="str">
        <f t="shared" si="37"/>
        <v/>
      </c>
      <c r="L49" s="488" t="str">
        <f t="shared" si="37"/>
        <v/>
      </c>
      <c r="M49" s="488" t="str">
        <f t="shared" si="37"/>
        <v/>
      </c>
      <c r="N49" s="488" t="str">
        <f t="shared" si="37"/>
        <v/>
      </c>
      <c r="O49" s="488" t="str">
        <f t="shared" si="37"/>
        <v/>
      </c>
      <c r="P49" s="488" t="str">
        <f t="shared" si="37"/>
        <v/>
      </c>
      <c r="Q49" s="488" t="str">
        <f t="shared" si="37"/>
        <v/>
      </c>
      <c r="R49" s="488" t="str">
        <f t="shared" si="37"/>
        <v/>
      </c>
      <c r="S49" s="488" t="str">
        <f t="shared" si="37"/>
        <v/>
      </c>
      <c r="T49" s="489">
        <f t="shared" si="2"/>
        <v>0</v>
      </c>
      <c r="AG49" s="483"/>
      <c r="AH49" s="483"/>
      <c r="AI49" s="483"/>
      <c r="AN49" s="468">
        <v>2</v>
      </c>
      <c r="AO49" s="468">
        <v>1</v>
      </c>
      <c r="AP49" s="468">
        <v>8</v>
      </c>
      <c r="AQ49" s="476">
        <f ca="1">IF($AP49=1,IF(INDIRECT(ADDRESS(($AN49-1)*3+$AO49+5,$AP49+7))="",0,INDIRECT(ADDRESS(($AN49-1)*3+$AO49+5,$AP49+7))),IF(INDIRECT(ADDRESS(($AN49-1)*3+$AO49+5,$AP49+7))="",0,IF(COUNTIF(INDIRECT(ADDRESS(($AN49-1)*36+($AO49-1)*12+6,COLUMN())):INDIRECT(ADDRESS(($AN49-1)*36+($AO49-1)*12+$AP49+4,COLUMN())),INDIRECT(ADDRESS(($AN49-1)*3+$AO49+5,$AP49+7)))&gt;=1,0,INDIRECT(ADDRESS(($AN49-1)*3+$AO49+5,$AP49+7)))))</f>
        <v>0</v>
      </c>
      <c r="AR49" s="468">
        <f ca="1">COUNTIF(INDIRECT("H"&amp;(ROW()+12*(($AN49-1)*3+$AO49)-ROW())/12+5):INDIRECT("S"&amp;(ROW()+12*(($AN49-1)*3+$AO49)-ROW())/12+5),AQ49)</f>
        <v>0</v>
      </c>
      <c r="AS49" s="476"/>
      <c r="AU49" s="468">
        <f ca="1">IF(AND(AQ49&gt;0,AR49&gt;0),COUNTIF(AU$6:AU48,"&gt;0")+1,0)</f>
        <v>0</v>
      </c>
      <c r="BE49" s="468">
        <v>2</v>
      </c>
      <c r="BF49" s="468" t="s">
        <v>319</v>
      </c>
      <c r="BG49" s="484">
        <f t="shared" ref="BG49:BR49" si="49">IF(BG48+BT48&gt;40000,1,0)</f>
        <v>0</v>
      </c>
      <c r="BH49" s="484">
        <f t="shared" si="49"/>
        <v>0</v>
      </c>
      <c r="BI49" s="484">
        <f t="shared" si="49"/>
        <v>0</v>
      </c>
      <c r="BJ49" s="484">
        <f t="shared" si="49"/>
        <v>0</v>
      </c>
      <c r="BK49" s="484">
        <f t="shared" si="49"/>
        <v>0</v>
      </c>
      <c r="BL49" s="484">
        <f t="shared" si="49"/>
        <v>0</v>
      </c>
      <c r="BM49" s="484">
        <f t="shared" si="49"/>
        <v>0</v>
      </c>
      <c r="BN49" s="484">
        <f t="shared" si="49"/>
        <v>0</v>
      </c>
      <c r="BO49" s="484">
        <f t="shared" si="49"/>
        <v>0</v>
      </c>
      <c r="BP49" s="484">
        <f t="shared" si="49"/>
        <v>0</v>
      </c>
      <c r="BQ49" s="484">
        <f t="shared" si="49"/>
        <v>0</v>
      </c>
      <c r="BR49" s="484">
        <f t="shared" si="49"/>
        <v>0</v>
      </c>
      <c r="BT49" s="484"/>
      <c r="BU49" s="484"/>
      <c r="BV49" s="484"/>
      <c r="BW49" s="484"/>
      <c r="BX49" s="484"/>
      <c r="BY49" s="484"/>
      <c r="BZ49" s="484"/>
      <c r="CA49" s="484"/>
      <c r="CB49" s="484"/>
      <c r="CC49" s="484"/>
      <c r="CD49" s="484"/>
      <c r="CE49" s="484"/>
    </row>
    <row r="50" spans="1:83" x14ac:dyDescent="0.15">
      <c r="A50" s="735"/>
      <c r="B50" s="738"/>
      <c r="C50" s="738"/>
      <c r="D50" s="738"/>
      <c r="E50" s="741"/>
      <c r="F50" s="738"/>
      <c r="G50" s="492" t="s">
        <v>462</v>
      </c>
      <c r="H50" s="493"/>
      <c r="I50" s="494"/>
      <c r="J50" s="494"/>
      <c r="K50" s="494"/>
      <c r="L50" s="494"/>
      <c r="M50" s="494"/>
      <c r="N50" s="494"/>
      <c r="O50" s="494"/>
      <c r="P50" s="494"/>
      <c r="Q50" s="494"/>
      <c r="R50" s="494"/>
      <c r="S50" s="494"/>
      <c r="T50" s="495">
        <f t="shared" si="2"/>
        <v>0</v>
      </c>
      <c r="AG50" s="483"/>
      <c r="AH50" s="483"/>
      <c r="AI50" s="483"/>
      <c r="AN50" s="468">
        <v>2</v>
      </c>
      <c r="AO50" s="468">
        <v>1</v>
      </c>
      <c r="AP50" s="468">
        <v>9</v>
      </c>
      <c r="AQ50" s="476">
        <f ca="1">IF($AP50=1,IF(INDIRECT(ADDRESS(($AN50-1)*3+$AO50+5,$AP50+7))="",0,INDIRECT(ADDRESS(($AN50-1)*3+$AO50+5,$AP50+7))),IF(INDIRECT(ADDRESS(($AN50-1)*3+$AO50+5,$AP50+7))="",0,IF(COUNTIF(INDIRECT(ADDRESS(($AN50-1)*36+($AO50-1)*12+6,COLUMN())):INDIRECT(ADDRESS(($AN50-1)*36+($AO50-1)*12+$AP50+4,COLUMN())),INDIRECT(ADDRESS(($AN50-1)*3+$AO50+5,$AP50+7)))&gt;=1,0,INDIRECT(ADDRESS(($AN50-1)*3+$AO50+5,$AP50+7)))))</f>
        <v>0</v>
      </c>
      <c r="AR50" s="468">
        <f ca="1">COUNTIF(INDIRECT("H"&amp;(ROW()+12*(($AN50-1)*3+$AO50)-ROW())/12+5):INDIRECT("S"&amp;(ROW()+12*(($AN50-1)*3+$AO50)-ROW())/12+5),AQ50)</f>
        <v>0</v>
      </c>
      <c r="AS50" s="476"/>
      <c r="AU50" s="468">
        <f ca="1">IF(AND(AQ50&gt;0,AR50&gt;0),COUNTIF(AU$6:AU49,"&gt;0")+1,0)</f>
        <v>0</v>
      </c>
      <c r="BE50" s="468">
        <v>3</v>
      </c>
      <c r="BG50" s="484"/>
      <c r="BH50" s="484"/>
      <c r="BI50" s="484"/>
      <c r="BJ50" s="484"/>
      <c r="BK50" s="484"/>
      <c r="BL50" s="484"/>
      <c r="BM50" s="484"/>
      <c r="BN50" s="484"/>
      <c r="BO50" s="484"/>
      <c r="BP50" s="484"/>
      <c r="BQ50" s="484"/>
      <c r="BR50" s="484"/>
      <c r="BT50" s="484"/>
      <c r="BU50" s="484"/>
      <c r="BV50" s="484"/>
      <c r="BW50" s="484"/>
      <c r="BX50" s="484"/>
      <c r="BY50" s="484"/>
      <c r="BZ50" s="484"/>
      <c r="CA50" s="484"/>
      <c r="CB50" s="484"/>
      <c r="CC50" s="484"/>
      <c r="CD50" s="484"/>
      <c r="CE50" s="484"/>
    </row>
    <row r="51" spans="1:83" x14ac:dyDescent="0.15">
      <c r="A51" s="733">
        <v>16</v>
      </c>
      <c r="B51" s="736"/>
      <c r="C51" s="736"/>
      <c r="D51" s="736"/>
      <c r="E51" s="739"/>
      <c r="F51" s="736"/>
      <c r="G51" s="477" t="s">
        <v>321</v>
      </c>
      <c r="H51" s="478"/>
      <c r="I51" s="479" t="str">
        <f t="shared" si="37"/>
        <v/>
      </c>
      <c r="J51" s="479" t="str">
        <f t="shared" si="37"/>
        <v/>
      </c>
      <c r="K51" s="479" t="str">
        <f t="shared" si="37"/>
        <v/>
      </c>
      <c r="L51" s="479" t="str">
        <f t="shared" si="37"/>
        <v/>
      </c>
      <c r="M51" s="479" t="str">
        <f t="shared" si="37"/>
        <v/>
      </c>
      <c r="N51" s="479" t="str">
        <f t="shared" si="37"/>
        <v/>
      </c>
      <c r="O51" s="479" t="str">
        <f t="shared" si="37"/>
        <v/>
      </c>
      <c r="P51" s="479" t="str">
        <f t="shared" si="37"/>
        <v/>
      </c>
      <c r="Q51" s="479" t="str">
        <f t="shared" si="37"/>
        <v/>
      </c>
      <c r="R51" s="479" t="str">
        <f t="shared" si="37"/>
        <v/>
      </c>
      <c r="S51" s="479" t="str">
        <f t="shared" si="37"/>
        <v/>
      </c>
      <c r="T51" s="480">
        <f t="shared" si="2"/>
        <v>0</v>
      </c>
      <c r="AG51" s="483"/>
      <c r="AH51" s="483"/>
      <c r="AI51" s="483"/>
      <c r="AN51" s="468">
        <v>2</v>
      </c>
      <c r="AO51" s="468">
        <v>1</v>
      </c>
      <c r="AP51" s="468">
        <v>10</v>
      </c>
      <c r="AQ51" s="476">
        <f ca="1">IF($AP51=1,IF(INDIRECT(ADDRESS(($AN51-1)*3+$AO51+5,$AP51+7))="",0,INDIRECT(ADDRESS(($AN51-1)*3+$AO51+5,$AP51+7))),IF(INDIRECT(ADDRESS(($AN51-1)*3+$AO51+5,$AP51+7))="",0,IF(COUNTIF(INDIRECT(ADDRESS(($AN51-1)*36+($AO51-1)*12+6,COLUMN())):INDIRECT(ADDRESS(($AN51-1)*36+($AO51-1)*12+$AP51+4,COLUMN())),INDIRECT(ADDRESS(($AN51-1)*3+$AO51+5,$AP51+7)))&gt;=1,0,INDIRECT(ADDRESS(($AN51-1)*3+$AO51+5,$AP51+7)))))</f>
        <v>0</v>
      </c>
      <c r="AR51" s="468">
        <f ca="1">COUNTIF(INDIRECT("H"&amp;(ROW()+12*(($AN51-1)*3+$AO51)-ROW())/12+5):INDIRECT("S"&amp;(ROW()+12*(($AN51-1)*3+$AO51)-ROW())/12+5),AQ51)</f>
        <v>0</v>
      </c>
      <c r="AS51" s="476"/>
      <c r="AU51" s="468">
        <f ca="1">IF(AND(AQ51&gt;0,AR51&gt;0),COUNTIF(AU$6:AU50,"&gt;0")+1,0)</f>
        <v>0</v>
      </c>
      <c r="BE51" s="468">
        <v>1</v>
      </c>
      <c r="BG51" s="484">
        <f t="shared" ref="BG51:BR51" si="50">SUM(H51:H52)</f>
        <v>0</v>
      </c>
      <c r="BH51" s="484">
        <f t="shared" si="50"/>
        <v>0</v>
      </c>
      <c r="BI51" s="484">
        <f t="shared" si="50"/>
        <v>0</v>
      </c>
      <c r="BJ51" s="484">
        <f t="shared" si="50"/>
        <v>0</v>
      </c>
      <c r="BK51" s="484">
        <f t="shared" si="50"/>
        <v>0</v>
      </c>
      <c r="BL51" s="484">
        <f t="shared" si="50"/>
        <v>0</v>
      </c>
      <c r="BM51" s="484">
        <f t="shared" si="50"/>
        <v>0</v>
      </c>
      <c r="BN51" s="484">
        <f t="shared" si="50"/>
        <v>0</v>
      </c>
      <c r="BO51" s="484">
        <f t="shared" si="50"/>
        <v>0</v>
      </c>
      <c r="BP51" s="484">
        <f t="shared" si="50"/>
        <v>0</v>
      </c>
      <c r="BQ51" s="484">
        <f t="shared" si="50"/>
        <v>0</v>
      </c>
      <c r="BR51" s="484">
        <f t="shared" si="50"/>
        <v>0</v>
      </c>
      <c r="BT51" s="484">
        <f t="shared" ref="BT51:CE51" si="51">SUM(U51:U52)</f>
        <v>0</v>
      </c>
      <c r="BU51" s="484">
        <f t="shared" si="51"/>
        <v>0</v>
      </c>
      <c r="BV51" s="484">
        <f t="shared" si="51"/>
        <v>0</v>
      </c>
      <c r="BW51" s="484">
        <f t="shared" si="51"/>
        <v>0</v>
      </c>
      <c r="BX51" s="484">
        <f t="shared" si="51"/>
        <v>0</v>
      </c>
      <c r="BY51" s="484">
        <f t="shared" si="51"/>
        <v>0</v>
      </c>
      <c r="BZ51" s="484">
        <f t="shared" si="51"/>
        <v>0</v>
      </c>
      <c r="CA51" s="484">
        <f t="shared" si="51"/>
        <v>0</v>
      </c>
      <c r="CB51" s="484">
        <f t="shared" si="51"/>
        <v>0</v>
      </c>
      <c r="CC51" s="484">
        <f t="shared" si="51"/>
        <v>0</v>
      </c>
      <c r="CD51" s="484">
        <f t="shared" si="51"/>
        <v>0</v>
      </c>
      <c r="CE51" s="484">
        <f t="shared" si="51"/>
        <v>0</v>
      </c>
    </row>
    <row r="52" spans="1:83" x14ac:dyDescent="0.15">
      <c r="A52" s="734"/>
      <c r="B52" s="737"/>
      <c r="C52" s="737"/>
      <c r="D52" s="737"/>
      <c r="E52" s="740"/>
      <c r="F52" s="737"/>
      <c r="G52" s="486" t="s">
        <v>320</v>
      </c>
      <c r="H52" s="487"/>
      <c r="I52" s="488" t="str">
        <f t="shared" si="37"/>
        <v/>
      </c>
      <c r="J52" s="488" t="str">
        <f t="shared" si="37"/>
        <v/>
      </c>
      <c r="K52" s="488" t="str">
        <f t="shared" si="37"/>
        <v/>
      </c>
      <c r="L52" s="488" t="str">
        <f t="shared" si="37"/>
        <v/>
      </c>
      <c r="M52" s="488" t="str">
        <f t="shared" si="37"/>
        <v/>
      </c>
      <c r="N52" s="488" t="str">
        <f t="shared" si="37"/>
        <v/>
      </c>
      <c r="O52" s="488" t="str">
        <f t="shared" si="37"/>
        <v/>
      </c>
      <c r="P52" s="488" t="str">
        <f t="shared" si="37"/>
        <v/>
      </c>
      <c r="Q52" s="488" t="str">
        <f t="shared" si="37"/>
        <v/>
      </c>
      <c r="R52" s="488" t="str">
        <f t="shared" si="37"/>
        <v/>
      </c>
      <c r="S52" s="488" t="str">
        <f t="shared" si="37"/>
        <v/>
      </c>
      <c r="T52" s="489">
        <f t="shared" si="2"/>
        <v>0</v>
      </c>
      <c r="AG52" s="483"/>
      <c r="AH52" s="483"/>
      <c r="AI52" s="483"/>
      <c r="AN52" s="468">
        <v>2</v>
      </c>
      <c r="AO52" s="468">
        <v>1</v>
      </c>
      <c r="AP52" s="468">
        <v>11</v>
      </c>
      <c r="AQ52" s="476">
        <f ca="1">IF($AP52=1,IF(INDIRECT(ADDRESS(($AN52-1)*3+$AO52+5,$AP52+7))="",0,INDIRECT(ADDRESS(($AN52-1)*3+$AO52+5,$AP52+7))),IF(INDIRECT(ADDRESS(($AN52-1)*3+$AO52+5,$AP52+7))="",0,IF(COUNTIF(INDIRECT(ADDRESS(($AN52-1)*36+($AO52-1)*12+6,COLUMN())):INDIRECT(ADDRESS(($AN52-1)*36+($AO52-1)*12+$AP52+4,COLUMN())),INDIRECT(ADDRESS(($AN52-1)*3+$AO52+5,$AP52+7)))&gt;=1,0,INDIRECT(ADDRESS(($AN52-1)*3+$AO52+5,$AP52+7)))))</f>
        <v>0</v>
      </c>
      <c r="AR52" s="468">
        <f ca="1">COUNTIF(INDIRECT("H"&amp;(ROW()+12*(($AN52-1)*3+$AO52)-ROW())/12+5):INDIRECT("S"&amp;(ROW()+12*(($AN52-1)*3+$AO52)-ROW())/12+5),AQ52)</f>
        <v>0</v>
      </c>
      <c r="AS52" s="476"/>
      <c r="AU52" s="468">
        <f ca="1">IF(AND(AQ52&gt;0,AR52&gt;0),COUNTIF(AU$6:AU51,"&gt;0")+1,0)</f>
        <v>0</v>
      </c>
      <c r="BE52" s="468">
        <v>2</v>
      </c>
      <c r="BF52" s="468" t="s">
        <v>319</v>
      </c>
      <c r="BG52" s="484">
        <f t="shared" ref="BG52:BR52" si="52">IF(BG51+BT51&gt;40000,1,0)</f>
        <v>0</v>
      </c>
      <c r="BH52" s="484">
        <f t="shared" si="52"/>
        <v>0</v>
      </c>
      <c r="BI52" s="484">
        <f t="shared" si="52"/>
        <v>0</v>
      </c>
      <c r="BJ52" s="484">
        <f t="shared" si="52"/>
        <v>0</v>
      </c>
      <c r="BK52" s="484">
        <f t="shared" si="52"/>
        <v>0</v>
      </c>
      <c r="BL52" s="484">
        <f t="shared" si="52"/>
        <v>0</v>
      </c>
      <c r="BM52" s="484">
        <f t="shared" si="52"/>
        <v>0</v>
      </c>
      <c r="BN52" s="484">
        <f t="shared" si="52"/>
        <v>0</v>
      </c>
      <c r="BO52" s="484">
        <f t="shared" si="52"/>
        <v>0</v>
      </c>
      <c r="BP52" s="484">
        <f t="shared" si="52"/>
        <v>0</v>
      </c>
      <c r="BQ52" s="484">
        <f t="shared" si="52"/>
        <v>0</v>
      </c>
      <c r="BR52" s="484">
        <f t="shared" si="52"/>
        <v>0</v>
      </c>
      <c r="BT52" s="484"/>
      <c r="BU52" s="484"/>
      <c r="BV52" s="484"/>
      <c r="BW52" s="484"/>
      <c r="BX52" s="484"/>
      <c r="BY52" s="484"/>
      <c r="BZ52" s="484"/>
      <c r="CA52" s="484"/>
      <c r="CB52" s="484"/>
      <c r="CC52" s="484"/>
      <c r="CD52" s="484"/>
      <c r="CE52" s="484"/>
    </row>
    <row r="53" spans="1:83" x14ac:dyDescent="0.15">
      <c r="A53" s="735"/>
      <c r="B53" s="738"/>
      <c r="C53" s="738"/>
      <c r="D53" s="738"/>
      <c r="E53" s="741"/>
      <c r="F53" s="738"/>
      <c r="G53" s="492" t="s">
        <v>462</v>
      </c>
      <c r="H53" s="493"/>
      <c r="I53" s="494"/>
      <c r="J53" s="494"/>
      <c r="K53" s="494"/>
      <c r="L53" s="494"/>
      <c r="M53" s="494"/>
      <c r="N53" s="494"/>
      <c r="O53" s="494"/>
      <c r="P53" s="494"/>
      <c r="Q53" s="494"/>
      <c r="R53" s="494"/>
      <c r="S53" s="494"/>
      <c r="T53" s="495">
        <f t="shared" si="2"/>
        <v>0</v>
      </c>
      <c r="AG53" s="483"/>
      <c r="AH53" s="483"/>
      <c r="AI53" s="483"/>
      <c r="AN53" s="468">
        <v>2</v>
      </c>
      <c r="AO53" s="468">
        <v>1</v>
      </c>
      <c r="AP53" s="468">
        <v>12</v>
      </c>
      <c r="AQ53" s="476">
        <f ca="1">IF($AP53=1,IF(INDIRECT(ADDRESS(($AN53-1)*3+$AO53+5,$AP53+7))="",0,INDIRECT(ADDRESS(($AN53-1)*3+$AO53+5,$AP53+7))),IF(INDIRECT(ADDRESS(($AN53-1)*3+$AO53+5,$AP53+7))="",0,IF(COUNTIF(INDIRECT(ADDRESS(($AN53-1)*36+($AO53-1)*12+6,COLUMN())):INDIRECT(ADDRESS(($AN53-1)*36+($AO53-1)*12+$AP53+4,COLUMN())),INDIRECT(ADDRESS(($AN53-1)*3+$AO53+5,$AP53+7)))&gt;=1,0,INDIRECT(ADDRESS(($AN53-1)*3+$AO53+5,$AP53+7)))))</f>
        <v>0</v>
      </c>
      <c r="AR53" s="468">
        <f ca="1">COUNTIF(INDIRECT("H"&amp;(ROW()+12*(($AN53-1)*3+$AO53)-ROW())/12+5):INDIRECT("S"&amp;(ROW()+12*(($AN53-1)*3+$AO53)-ROW())/12+5),AQ53)</f>
        <v>0</v>
      </c>
      <c r="AS53" s="476"/>
      <c r="AU53" s="468">
        <f ca="1">IF(AND(AQ53&gt;0,AR53&gt;0),COUNTIF(AU$6:AU52,"&gt;0")+1,0)</f>
        <v>0</v>
      </c>
      <c r="BE53" s="468">
        <v>3</v>
      </c>
      <c r="BG53" s="484"/>
      <c r="BH53" s="484"/>
      <c r="BI53" s="484"/>
      <c r="BJ53" s="484"/>
      <c r="BK53" s="484"/>
      <c r="BL53" s="484"/>
      <c r="BM53" s="484"/>
      <c r="BN53" s="484"/>
      <c r="BO53" s="484"/>
      <c r="BP53" s="484"/>
      <c r="BQ53" s="484"/>
      <c r="BR53" s="484"/>
      <c r="BT53" s="484"/>
      <c r="BU53" s="484"/>
      <c r="BV53" s="484"/>
      <c r="BW53" s="484"/>
      <c r="BX53" s="484"/>
      <c r="BY53" s="484"/>
      <c r="BZ53" s="484"/>
      <c r="CA53" s="484"/>
      <c r="CB53" s="484"/>
      <c r="CC53" s="484"/>
      <c r="CD53" s="484"/>
      <c r="CE53" s="484"/>
    </row>
    <row r="54" spans="1:83" x14ac:dyDescent="0.15">
      <c r="A54" s="733">
        <v>17</v>
      </c>
      <c r="B54" s="736"/>
      <c r="C54" s="736"/>
      <c r="D54" s="736"/>
      <c r="E54" s="739"/>
      <c r="F54" s="736"/>
      <c r="G54" s="477" t="s">
        <v>321</v>
      </c>
      <c r="H54" s="478"/>
      <c r="I54" s="479" t="str">
        <f t="shared" ref="I54:S69" si="53">IF(H54="","",H54)</f>
        <v/>
      </c>
      <c r="J54" s="479" t="str">
        <f t="shared" si="53"/>
        <v/>
      </c>
      <c r="K54" s="479" t="str">
        <f t="shared" si="53"/>
        <v/>
      </c>
      <c r="L54" s="479" t="str">
        <f t="shared" si="53"/>
        <v/>
      </c>
      <c r="M54" s="479" t="str">
        <f t="shared" si="53"/>
        <v/>
      </c>
      <c r="N54" s="479" t="str">
        <f t="shared" si="53"/>
        <v/>
      </c>
      <c r="O54" s="479" t="str">
        <f t="shared" si="53"/>
        <v/>
      </c>
      <c r="P54" s="479" t="str">
        <f t="shared" si="53"/>
        <v/>
      </c>
      <c r="Q54" s="479" t="str">
        <f t="shared" si="53"/>
        <v/>
      </c>
      <c r="R54" s="479" t="str">
        <f t="shared" si="53"/>
        <v/>
      </c>
      <c r="S54" s="479" t="str">
        <f t="shared" si="53"/>
        <v/>
      </c>
      <c r="T54" s="480">
        <f t="shared" si="2"/>
        <v>0</v>
      </c>
      <c r="AG54" s="483"/>
      <c r="AH54" s="483"/>
      <c r="AI54" s="483"/>
      <c r="AN54" s="468">
        <v>2</v>
      </c>
      <c r="AO54" s="468">
        <v>2</v>
      </c>
      <c r="AP54" s="468">
        <v>1</v>
      </c>
      <c r="AQ54" s="476">
        <f ca="1">IF($AP54=1,IF(INDIRECT(ADDRESS(($AN54-1)*3+$AO54+5,$AP54+7))="",0,INDIRECT(ADDRESS(($AN54-1)*3+$AO54+5,$AP54+7))),IF(INDIRECT(ADDRESS(($AN54-1)*3+$AO54+5,$AP54+7))="",0,IF(COUNTIF(INDIRECT(ADDRESS(($AN54-1)*36+($AO54-1)*12+6,COLUMN())):INDIRECT(ADDRESS(($AN54-1)*36+($AO54-1)*12+$AP54+4,COLUMN())),INDIRECT(ADDRESS(($AN54-1)*3+$AO54+5,$AP54+7)))&gt;=1,0,INDIRECT(ADDRESS(($AN54-1)*3+$AO54+5,$AP54+7)))))</f>
        <v>0</v>
      </c>
      <c r="AR54" s="468">
        <f ca="1">COUNTIF(INDIRECT("H"&amp;(ROW()+12*(($AN54-1)*3+$AO54)-ROW())/12+5):INDIRECT("S"&amp;(ROW()+12*(($AN54-1)*3+$AO54)-ROW())/12+5),AQ54)</f>
        <v>0</v>
      </c>
      <c r="AS54" s="476"/>
      <c r="AU54" s="468">
        <f ca="1">IF(AND(AQ54&gt;0,AR54&gt;0),COUNTIF(AU$6:AU53,"&gt;0")+1,0)</f>
        <v>0</v>
      </c>
      <c r="BE54" s="468">
        <v>1</v>
      </c>
      <c r="BG54" s="484">
        <f t="shared" ref="BG54:BR54" si="54">SUM(H54:H55)</f>
        <v>0</v>
      </c>
      <c r="BH54" s="484">
        <f t="shared" si="54"/>
        <v>0</v>
      </c>
      <c r="BI54" s="484">
        <f t="shared" si="54"/>
        <v>0</v>
      </c>
      <c r="BJ54" s="484">
        <f t="shared" si="54"/>
        <v>0</v>
      </c>
      <c r="BK54" s="484">
        <f t="shared" si="54"/>
        <v>0</v>
      </c>
      <c r="BL54" s="484">
        <f t="shared" si="54"/>
        <v>0</v>
      </c>
      <c r="BM54" s="484">
        <f t="shared" si="54"/>
        <v>0</v>
      </c>
      <c r="BN54" s="484">
        <f t="shared" si="54"/>
        <v>0</v>
      </c>
      <c r="BO54" s="484">
        <f t="shared" si="54"/>
        <v>0</v>
      </c>
      <c r="BP54" s="484">
        <f t="shared" si="54"/>
        <v>0</v>
      </c>
      <c r="BQ54" s="484">
        <f t="shared" si="54"/>
        <v>0</v>
      </c>
      <c r="BR54" s="484">
        <f t="shared" si="54"/>
        <v>0</v>
      </c>
      <c r="BT54" s="484">
        <f t="shared" ref="BT54:CE54" si="55">SUM(U54:U55)</f>
        <v>0</v>
      </c>
      <c r="BU54" s="484">
        <f t="shared" si="55"/>
        <v>0</v>
      </c>
      <c r="BV54" s="484">
        <f t="shared" si="55"/>
        <v>0</v>
      </c>
      <c r="BW54" s="484">
        <f t="shared" si="55"/>
        <v>0</v>
      </c>
      <c r="BX54" s="484">
        <f t="shared" si="55"/>
        <v>0</v>
      </c>
      <c r="BY54" s="484">
        <f t="shared" si="55"/>
        <v>0</v>
      </c>
      <c r="BZ54" s="484">
        <f t="shared" si="55"/>
        <v>0</v>
      </c>
      <c r="CA54" s="484">
        <f t="shared" si="55"/>
        <v>0</v>
      </c>
      <c r="CB54" s="484">
        <f t="shared" si="55"/>
        <v>0</v>
      </c>
      <c r="CC54" s="484">
        <f t="shared" si="55"/>
        <v>0</v>
      </c>
      <c r="CD54" s="484">
        <f t="shared" si="55"/>
        <v>0</v>
      </c>
      <c r="CE54" s="484">
        <f t="shared" si="55"/>
        <v>0</v>
      </c>
    </row>
    <row r="55" spans="1:83" x14ac:dyDescent="0.15">
      <c r="A55" s="734"/>
      <c r="B55" s="737"/>
      <c r="C55" s="737"/>
      <c r="D55" s="737"/>
      <c r="E55" s="740"/>
      <c r="F55" s="737"/>
      <c r="G55" s="486" t="s">
        <v>320</v>
      </c>
      <c r="H55" s="487"/>
      <c r="I55" s="488" t="str">
        <f t="shared" si="53"/>
        <v/>
      </c>
      <c r="J55" s="488" t="str">
        <f t="shared" si="53"/>
        <v/>
      </c>
      <c r="K55" s="488" t="str">
        <f t="shared" si="53"/>
        <v/>
      </c>
      <c r="L55" s="488" t="str">
        <f t="shared" si="53"/>
        <v/>
      </c>
      <c r="M55" s="488" t="str">
        <f t="shared" si="53"/>
        <v/>
      </c>
      <c r="N55" s="488" t="str">
        <f t="shared" si="53"/>
        <v/>
      </c>
      <c r="O55" s="488" t="str">
        <f t="shared" si="53"/>
        <v/>
      </c>
      <c r="P55" s="488" t="str">
        <f t="shared" si="53"/>
        <v/>
      </c>
      <c r="Q55" s="488" t="str">
        <f t="shared" si="53"/>
        <v/>
      </c>
      <c r="R55" s="488" t="str">
        <f t="shared" si="53"/>
        <v/>
      </c>
      <c r="S55" s="488" t="str">
        <f t="shared" si="53"/>
        <v/>
      </c>
      <c r="T55" s="489">
        <f t="shared" si="2"/>
        <v>0</v>
      </c>
      <c r="AG55" s="483"/>
      <c r="AH55" s="483"/>
      <c r="AI55" s="483"/>
      <c r="AN55" s="468">
        <v>2</v>
      </c>
      <c r="AO55" s="468">
        <v>2</v>
      </c>
      <c r="AP55" s="468">
        <v>2</v>
      </c>
      <c r="AQ55" s="476">
        <f ca="1">IF($AP55=1,IF(INDIRECT(ADDRESS(($AN55-1)*3+$AO55+5,$AP55+7))="",0,INDIRECT(ADDRESS(($AN55-1)*3+$AO55+5,$AP55+7))),IF(INDIRECT(ADDRESS(($AN55-1)*3+$AO55+5,$AP55+7))="",0,IF(COUNTIF(INDIRECT(ADDRESS(($AN55-1)*36+($AO55-1)*12+6,COLUMN())):INDIRECT(ADDRESS(($AN55-1)*36+($AO55-1)*12+$AP55+4,COLUMN())),INDIRECT(ADDRESS(($AN55-1)*3+$AO55+5,$AP55+7)))&gt;=1,0,INDIRECT(ADDRESS(($AN55-1)*3+$AO55+5,$AP55+7)))))</f>
        <v>0</v>
      </c>
      <c r="AR55" s="468">
        <f ca="1">COUNTIF(INDIRECT("H"&amp;(ROW()+12*(($AN55-1)*3+$AO55)-ROW())/12+5):INDIRECT("S"&amp;(ROW()+12*(($AN55-1)*3+$AO55)-ROW())/12+5),AQ55)</f>
        <v>0</v>
      </c>
      <c r="AS55" s="476"/>
      <c r="AU55" s="468">
        <f ca="1">IF(AND(AQ55&gt;0,AR55&gt;0),COUNTIF(AU$6:AU54,"&gt;0")+1,0)</f>
        <v>0</v>
      </c>
      <c r="BE55" s="468">
        <v>2</v>
      </c>
      <c r="BF55" s="468" t="s">
        <v>319</v>
      </c>
      <c r="BG55" s="484">
        <f t="shared" ref="BG55:BR55" si="56">IF(BG54+BT54&gt;40000,1,0)</f>
        <v>0</v>
      </c>
      <c r="BH55" s="484">
        <f t="shared" si="56"/>
        <v>0</v>
      </c>
      <c r="BI55" s="484">
        <f t="shared" si="56"/>
        <v>0</v>
      </c>
      <c r="BJ55" s="484">
        <f t="shared" si="56"/>
        <v>0</v>
      </c>
      <c r="BK55" s="484">
        <f t="shared" si="56"/>
        <v>0</v>
      </c>
      <c r="BL55" s="484">
        <f t="shared" si="56"/>
        <v>0</v>
      </c>
      <c r="BM55" s="484">
        <f t="shared" si="56"/>
        <v>0</v>
      </c>
      <c r="BN55" s="484">
        <f t="shared" si="56"/>
        <v>0</v>
      </c>
      <c r="BO55" s="484">
        <f t="shared" si="56"/>
        <v>0</v>
      </c>
      <c r="BP55" s="484">
        <f t="shared" si="56"/>
        <v>0</v>
      </c>
      <c r="BQ55" s="484">
        <f t="shared" si="56"/>
        <v>0</v>
      </c>
      <c r="BR55" s="484">
        <f t="shared" si="56"/>
        <v>0</v>
      </c>
      <c r="BT55" s="484"/>
      <c r="BU55" s="484"/>
      <c r="BV55" s="484"/>
      <c r="BW55" s="484"/>
      <c r="BX55" s="484"/>
      <c r="BY55" s="484"/>
      <c r="BZ55" s="484"/>
      <c r="CA55" s="484"/>
      <c r="CB55" s="484"/>
      <c r="CC55" s="484"/>
      <c r="CD55" s="484"/>
      <c r="CE55" s="484"/>
    </row>
    <row r="56" spans="1:83" x14ac:dyDescent="0.15">
      <c r="A56" s="735"/>
      <c r="B56" s="738"/>
      <c r="C56" s="738"/>
      <c r="D56" s="738"/>
      <c r="E56" s="741"/>
      <c r="F56" s="738"/>
      <c r="G56" s="492" t="s">
        <v>462</v>
      </c>
      <c r="H56" s="493"/>
      <c r="I56" s="494"/>
      <c r="J56" s="494"/>
      <c r="K56" s="494"/>
      <c r="L56" s="494"/>
      <c r="M56" s="494"/>
      <c r="N56" s="494"/>
      <c r="O56" s="494"/>
      <c r="P56" s="494"/>
      <c r="Q56" s="494"/>
      <c r="R56" s="494"/>
      <c r="S56" s="494"/>
      <c r="T56" s="495">
        <f t="shared" si="2"/>
        <v>0</v>
      </c>
      <c r="AG56" s="483"/>
      <c r="AH56" s="483"/>
      <c r="AI56" s="483"/>
      <c r="AN56" s="468">
        <v>2</v>
      </c>
      <c r="AO56" s="468">
        <v>2</v>
      </c>
      <c r="AP56" s="468">
        <v>3</v>
      </c>
      <c r="AQ56" s="476">
        <f ca="1">IF($AP56=1,IF(INDIRECT(ADDRESS(($AN56-1)*3+$AO56+5,$AP56+7))="",0,INDIRECT(ADDRESS(($AN56-1)*3+$AO56+5,$AP56+7))),IF(INDIRECT(ADDRESS(($AN56-1)*3+$AO56+5,$AP56+7))="",0,IF(COUNTIF(INDIRECT(ADDRESS(($AN56-1)*36+($AO56-1)*12+6,COLUMN())):INDIRECT(ADDRESS(($AN56-1)*36+($AO56-1)*12+$AP56+4,COLUMN())),INDIRECT(ADDRESS(($AN56-1)*3+$AO56+5,$AP56+7)))&gt;=1,0,INDIRECT(ADDRESS(($AN56-1)*3+$AO56+5,$AP56+7)))))</f>
        <v>0</v>
      </c>
      <c r="AR56" s="468">
        <f ca="1">COUNTIF(INDIRECT("H"&amp;(ROW()+12*(($AN56-1)*3+$AO56)-ROW())/12+5):INDIRECT("S"&amp;(ROW()+12*(($AN56-1)*3+$AO56)-ROW())/12+5),AQ56)</f>
        <v>0</v>
      </c>
      <c r="AS56" s="476"/>
      <c r="AU56" s="468">
        <f ca="1">IF(AND(AQ56&gt;0,AR56&gt;0),COUNTIF(AU$6:AU55,"&gt;0")+1,0)</f>
        <v>0</v>
      </c>
      <c r="BE56" s="468">
        <v>3</v>
      </c>
      <c r="BG56" s="484"/>
      <c r="BH56" s="484"/>
      <c r="BI56" s="484"/>
      <c r="BJ56" s="484"/>
      <c r="BK56" s="484"/>
      <c r="BL56" s="484"/>
      <c r="BM56" s="484"/>
      <c r="BN56" s="484"/>
      <c r="BO56" s="484"/>
      <c r="BP56" s="484"/>
      <c r="BQ56" s="484"/>
      <c r="BR56" s="484"/>
      <c r="BT56" s="484"/>
      <c r="BU56" s="484"/>
      <c r="BV56" s="484"/>
      <c r="BW56" s="484"/>
      <c r="BX56" s="484"/>
      <c r="BY56" s="484"/>
      <c r="BZ56" s="484"/>
      <c r="CA56" s="484"/>
      <c r="CB56" s="484"/>
      <c r="CC56" s="484"/>
      <c r="CD56" s="484"/>
      <c r="CE56" s="484"/>
    </row>
    <row r="57" spans="1:83" x14ac:dyDescent="0.15">
      <c r="A57" s="733">
        <v>18</v>
      </c>
      <c r="B57" s="736"/>
      <c r="C57" s="736"/>
      <c r="D57" s="736"/>
      <c r="E57" s="739"/>
      <c r="F57" s="736"/>
      <c r="G57" s="477" t="s">
        <v>321</v>
      </c>
      <c r="H57" s="478"/>
      <c r="I57" s="479" t="str">
        <f t="shared" si="53"/>
        <v/>
      </c>
      <c r="J57" s="479" t="str">
        <f t="shared" si="53"/>
        <v/>
      </c>
      <c r="K57" s="479" t="str">
        <f t="shared" si="53"/>
        <v/>
      </c>
      <c r="L57" s="479" t="str">
        <f t="shared" si="53"/>
        <v/>
      </c>
      <c r="M57" s="479" t="str">
        <f t="shared" si="53"/>
        <v/>
      </c>
      <c r="N57" s="479" t="str">
        <f t="shared" si="53"/>
        <v/>
      </c>
      <c r="O57" s="479" t="str">
        <f t="shared" si="53"/>
        <v/>
      </c>
      <c r="P57" s="479" t="str">
        <f t="shared" si="53"/>
        <v/>
      </c>
      <c r="Q57" s="479" t="str">
        <f t="shared" si="53"/>
        <v/>
      </c>
      <c r="R57" s="479" t="str">
        <f t="shared" si="53"/>
        <v/>
      </c>
      <c r="S57" s="479" t="str">
        <f t="shared" si="53"/>
        <v/>
      </c>
      <c r="T57" s="480">
        <f t="shared" si="2"/>
        <v>0</v>
      </c>
      <c r="AG57" s="483"/>
      <c r="AH57" s="483"/>
      <c r="AI57" s="483"/>
      <c r="AN57" s="468">
        <v>2</v>
      </c>
      <c r="AO57" s="468">
        <v>2</v>
      </c>
      <c r="AP57" s="468">
        <v>4</v>
      </c>
      <c r="AQ57" s="476">
        <f ca="1">IF($AP57=1,IF(INDIRECT(ADDRESS(($AN57-1)*3+$AO57+5,$AP57+7))="",0,INDIRECT(ADDRESS(($AN57-1)*3+$AO57+5,$AP57+7))),IF(INDIRECT(ADDRESS(($AN57-1)*3+$AO57+5,$AP57+7))="",0,IF(COUNTIF(INDIRECT(ADDRESS(($AN57-1)*36+($AO57-1)*12+6,COLUMN())):INDIRECT(ADDRESS(($AN57-1)*36+($AO57-1)*12+$AP57+4,COLUMN())),INDIRECT(ADDRESS(($AN57-1)*3+$AO57+5,$AP57+7)))&gt;=1,0,INDIRECT(ADDRESS(($AN57-1)*3+$AO57+5,$AP57+7)))))</f>
        <v>0</v>
      </c>
      <c r="AR57" s="468">
        <f ca="1">COUNTIF(INDIRECT("H"&amp;(ROW()+12*(($AN57-1)*3+$AO57)-ROW())/12+5):INDIRECT("S"&amp;(ROW()+12*(($AN57-1)*3+$AO57)-ROW())/12+5),AQ57)</f>
        <v>0</v>
      </c>
      <c r="AS57" s="476"/>
      <c r="AU57" s="468">
        <f ca="1">IF(AND(AQ57&gt;0,AR57&gt;0),COUNTIF(AU$6:AU56,"&gt;0")+1,0)</f>
        <v>0</v>
      </c>
      <c r="BE57" s="468">
        <v>1</v>
      </c>
      <c r="BG57" s="484">
        <f t="shared" ref="BG57:BR57" si="57">SUM(H57:H58)</f>
        <v>0</v>
      </c>
      <c r="BH57" s="484">
        <f t="shared" si="57"/>
        <v>0</v>
      </c>
      <c r="BI57" s="484">
        <f t="shared" si="57"/>
        <v>0</v>
      </c>
      <c r="BJ57" s="484">
        <f t="shared" si="57"/>
        <v>0</v>
      </c>
      <c r="BK57" s="484">
        <f t="shared" si="57"/>
        <v>0</v>
      </c>
      <c r="BL57" s="484">
        <f t="shared" si="57"/>
        <v>0</v>
      </c>
      <c r="BM57" s="484">
        <f t="shared" si="57"/>
        <v>0</v>
      </c>
      <c r="BN57" s="484">
        <f t="shared" si="57"/>
        <v>0</v>
      </c>
      <c r="BO57" s="484">
        <f t="shared" si="57"/>
        <v>0</v>
      </c>
      <c r="BP57" s="484">
        <f t="shared" si="57"/>
        <v>0</v>
      </c>
      <c r="BQ57" s="484">
        <f t="shared" si="57"/>
        <v>0</v>
      </c>
      <c r="BR57" s="484">
        <f t="shared" si="57"/>
        <v>0</v>
      </c>
      <c r="BT57" s="484">
        <f t="shared" ref="BT57:CE57" si="58">SUM(U57:U58)</f>
        <v>0</v>
      </c>
      <c r="BU57" s="484">
        <f t="shared" si="58"/>
        <v>0</v>
      </c>
      <c r="BV57" s="484">
        <f t="shared" si="58"/>
        <v>0</v>
      </c>
      <c r="BW57" s="484">
        <f t="shared" si="58"/>
        <v>0</v>
      </c>
      <c r="BX57" s="484">
        <f t="shared" si="58"/>
        <v>0</v>
      </c>
      <c r="BY57" s="484">
        <f t="shared" si="58"/>
        <v>0</v>
      </c>
      <c r="BZ57" s="484">
        <f t="shared" si="58"/>
        <v>0</v>
      </c>
      <c r="CA57" s="484">
        <f t="shared" si="58"/>
        <v>0</v>
      </c>
      <c r="CB57" s="484">
        <f t="shared" si="58"/>
        <v>0</v>
      </c>
      <c r="CC57" s="484">
        <f t="shared" si="58"/>
        <v>0</v>
      </c>
      <c r="CD57" s="484">
        <f t="shared" si="58"/>
        <v>0</v>
      </c>
      <c r="CE57" s="484">
        <f t="shared" si="58"/>
        <v>0</v>
      </c>
    </row>
    <row r="58" spans="1:83" x14ac:dyDescent="0.15">
      <c r="A58" s="734"/>
      <c r="B58" s="737"/>
      <c r="C58" s="737"/>
      <c r="D58" s="737"/>
      <c r="E58" s="740"/>
      <c r="F58" s="737"/>
      <c r="G58" s="486" t="s">
        <v>320</v>
      </c>
      <c r="H58" s="487"/>
      <c r="I58" s="488" t="str">
        <f t="shared" si="53"/>
        <v/>
      </c>
      <c r="J58" s="488" t="str">
        <f t="shared" si="53"/>
        <v/>
      </c>
      <c r="K58" s="488" t="str">
        <f t="shared" si="53"/>
        <v/>
      </c>
      <c r="L58" s="488" t="str">
        <f t="shared" si="53"/>
        <v/>
      </c>
      <c r="M58" s="488" t="str">
        <f t="shared" si="53"/>
        <v/>
      </c>
      <c r="N58" s="488" t="str">
        <f t="shared" si="53"/>
        <v/>
      </c>
      <c r="O58" s="488" t="str">
        <f t="shared" si="53"/>
        <v/>
      </c>
      <c r="P58" s="488" t="str">
        <f t="shared" si="53"/>
        <v/>
      </c>
      <c r="Q58" s="488" t="str">
        <f t="shared" si="53"/>
        <v/>
      </c>
      <c r="R58" s="488" t="str">
        <f t="shared" si="53"/>
        <v/>
      </c>
      <c r="S58" s="488" t="str">
        <f t="shared" si="53"/>
        <v/>
      </c>
      <c r="T58" s="489">
        <f t="shared" si="2"/>
        <v>0</v>
      </c>
      <c r="AG58" s="483"/>
      <c r="AH58" s="483"/>
      <c r="AI58" s="483"/>
      <c r="AN58" s="468">
        <v>2</v>
      </c>
      <c r="AO58" s="468">
        <v>2</v>
      </c>
      <c r="AP58" s="468">
        <v>5</v>
      </c>
      <c r="AQ58" s="476">
        <f ca="1">IF($AP58=1,IF(INDIRECT(ADDRESS(($AN58-1)*3+$AO58+5,$AP58+7))="",0,INDIRECT(ADDRESS(($AN58-1)*3+$AO58+5,$AP58+7))),IF(INDIRECT(ADDRESS(($AN58-1)*3+$AO58+5,$AP58+7))="",0,IF(COUNTIF(INDIRECT(ADDRESS(($AN58-1)*36+($AO58-1)*12+6,COLUMN())):INDIRECT(ADDRESS(($AN58-1)*36+($AO58-1)*12+$AP58+4,COLUMN())),INDIRECT(ADDRESS(($AN58-1)*3+$AO58+5,$AP58+7)))&gt;=1,0,INDIRECT(ADDRESS(($AN58-1)*3+$AO58+5,$AP58+7)))))</f>
        <v>0</v>
      </c>
      <c r="AR58" s="468">
        <f ca="1">COUNTIF(INDIRECT("H"&amp;(ROW()+12*(($AN58-1)*3+$AO58)-ROW())/12+5):INDIRECT("S"&amp;(ROW()+12*(($AN58-1)*3+$AO58)-ROW())/12+5),AQ58)</f>
        <v>0</v>
      </c>
      <c r="AS58" s="476"/>
      <c r="AU58" s="468">
        <f ca="1">IF(AND(AQ58&gt;0,AR58&gt;0),COUNTIF(AU$6:AU57,"&gt;0")+1,0)</f>
        <v>0</v>
      </c>
      <c r="BE58" s="468">
        <v>2</v>
      </c>
      <c r="BF58" s="468" t="s">
        <v>319</v>
      </c>
      <c r="BG58" s="484">
        <f t="shared" ref="BG58:BR58" si="59">IF(BG57+BT57&gt;40000,1,0)</f>
        <v>0</v>
      </c>
      <c r="BH58" s="484">
        <f t="shared" si="59"/>
        <v>0</v>
      </c>
      <c r="BI58" s="484">
        <f t="shared" si="59"/>
        <v>0</v>
      </c>
      <c r="BJ58" s="484">
        <f t="shared" si="59"/>
        <v>0</v>
      </c>
      <c r="BK58" s="484">
        <f t="shared" si="59"/>
        <v>0</v>
      </c>
      <c r="BL58" s="484">
        <f t="shared" si="59"/>
        <v>0</v>
      </c>
      <c r="BM58" s="484">
        <f t="shared" si="59"/>
        <v>0</v>
      </c>
      <c r="BN58" s="484">
        <f t="shared" si="59"/>
        <v>0</v>
      </c>
      <c r="BO58" s="484">
        <f t="shared" si="59"/>
        <v>0</v>
      </c>
      <c r="BP58" s="484">
        <f t="shared" si="59"/>
        <v>0</v>
      </c>
      <c r="BQ58" s="484">
        <f t="shared" si="59"/>
        <v>0</v>
      </c>
      <c r="BR58" s="484">
        <f t="shared" si="59"/>
        <v>0</v>
      </c>
      <c r="BT58" s="484"/>
      <c r="BU58" s="484"/>
      <c r="BV58" s="484"/>
      <c r="BW58" s="484"/>
      <c r="BX58" s="484"/>
      <c r="BY58" s="484"/>
      <c r="BZ58" s="484"/>
      <c r="CA58" s="484"/>
      <c r="CB58" s="484"/>
      <c r="CC58" s="484"/>
      <c r="CD58" s="484"/>
      <c r="CE58" s="484"/>
    </row>
    <row r="59" spans="1:83" x14ac:dyDescent="0.15">
      <c r="A59" s="735"/>
      <c r="B59" s="738"/>
      <c r="C59" s="738"/>
      <c r="D59" s="738"/>
      <c r="E59" s="741"/>
      <c r="F59" s="738"/>
      <c r="G59" s="492" t="s">
        <v>462</v>
      </c>
      <c r="H59" s="493"/>
      <c r="I59" s="494"/>
      <c r="J59" s="494"/>
      <c r="K59" s="494"/>
      <c r="L59" s="494"/>
      <c r="M59" s="494"/>
      <c r="N59" s="494"/>
      <c r="O59" s="494"/>
      <c r="P59" s="494"/>
      <c r="Q59" s="494"/>
      <c r="R59" s="494"/>
      <c r="S59" s="494"/>
      <c r="T59" s="495">
        <f t="shared" si="2"/>
        <v>0</v>
      </c>
      <c r="AG59" s="483"/>
      <c r="AH59" s="483"/>
      <c r="AI59" s="483"/>
      <c r="AN59" s="468">
        <v>2</v>
      </c>
      <c r="AO59" s="468">
        <v>2</v>
      </c>
      <c r="AP59" s="468">
        <v>6</v>
      </c>
      <c r="AQ59" s="476">
        <f ca="1">IF($AP59=1,IF(INDIRECT(ADDRESS(($AN59-1)*3+$AO59+5,$AP59+7))="",0,INDIRECT(ADDRESS(($AN59-1)*3+$AO59+5,$AP59+7))),IF(INDIRECT(ADDRESS(($AN59-1)*3+$AO59+5,$AP59+7))="",0,IF(COUNTIF(INDIRECT(ADDRESS(($AN59-1)*36+($AO59-1)*12+6,COLUMN())):INDIRECT(ADDRESS(($AN59-1)*36+($AO59-1)*12+$AP59+4,COLUMN())),INDIRECT(ADDRESS(($AN59-1)*3+$AO59+5,$AP59+7)))&gt;=1,0,INDIRECT(ADDRESS(($AN59-1)*3+$AO59+5,$AP59+7)))))</f>
        <v>0</v>
      </c>
      <c r="AR59" s="468">
        <f ca="1">COUNTIF(INDIRECT("H"&amp;(ROW()+12*(($AN59-1)*3+$AO59)-ROW())/12+5):INDIRECT("S"&amp;(ROW()+12*(($AN59-1)*3+$AO59)-ROW())/12+5),AQ59)</f>
        <v>0</v>
      </c>
      <c r="AS59" s="476"/>
      <c r="AU59" s="468">
        <f ca="1">IF(AND(AQ59&gt;0,AR59&gt;0),COUNTIF(AU$6:AU58,"&gt;0")+1,0)</f>
        <v>0</v>
      </c>
      <c r="BE59" s="468">
        <v>3</v>
      </c>
      <c r="BG59" s="484"/>
      <c r="BH59" s="484"/>
      <c r="BI59" s="484"/>
      <c r="BJ59" s="484"/>
      <c r="BK59" s="484"/>
      <c r="BL59" s="484"/>
      <c r="BM59" s="484"/>
      <c r="BN59" s="484"/>
      <c r="BO59" s="484"/>
      <c r="BP59" s="484"/>
      <c r="BQ59" s="484"/>
      <c r="BR59" s="484"/>
    </row>
    <row r="60" spans="1:83" x14ac:dyDescent="0.15">
      <c r="A60" s="733">
        <v>19</v>
      </c>
      <c r="B60" s="736"/>
      <c r="C60" s="736"/>
      <c r="D60" s="736"/>
      <c r="E60" s="739"/>
      <c r="F60" s="736"/>
      <c r="G60" s="477" t="s">
        <v>321</v>
      </c>
      <c r="H60" s="478"/>
      <c r="I60" s="479" t="str">
        <f t="shared" si="53"/>
        <v/>
      </c>
      <c r="J60" s="479" t="str">
        <f t="shared" si="53"/>
        <v/>
      </c>
      <c r="K60" s="479" t="str">
        <f t="shared" si="53"/>
        <v/>
      </c>
      <c r="L60" s="479" t="str">
        <f t="shared" si="53"/>
        <v/>
      </c>
      <c r="M60" s="479" t="str">
        <f t="shared" si="53"/>
        <v/>
      </c>
      <c r="N60" s="479" t="str">
        <f t="shared" si="53"/>
        <v/>
      </c>
      <c r="O60" s="479" t="str">
        <f t="shared" si="53"/>
        <v/>
      </c>
      <c r="P60" s="479" t="str">
        <f t="shared" si="53"/>
        <v/>
      </c>
      <c r="Q60" s="479" t="str">
        <f t="shared" si="53"/>
        <v/>
      </c>
      <c r="R60" s="479" t="str">
        <f t="shared" si="53"/>
        <v/>
      </c>
      <c r="S60" s="479" t="str">
        <f t="shared" si="53"/>
        <v/>
      </c>
      <c r="T60" s="480">
        <f t="shared" si="2"/>
        <v>0</v>
      </c>
      <c r="AG60" s="483"/>
      <c r="AH60" s="483"/>
      <c r="AI60" s="483"/>
      <c r="AN60" s="468">
        <v>2</v>
      </c>
      <c r="AO60" s="468">
        <v>2</v>
      </c>
      <c r="AP60" s="468">
        <v>7</v>
      </c>
      <c r="AQ60" s="476">
        <f ca="1">IF($AP60=1,IF(INDIRECT(ADDRESS(($AN60-1)*3+$AO60+5,$AP60+7))="",0,INDIRECT(ADDRESS(($AN60-1)*3+$AO60+5,$AP60+7))),IF(INDIRECT(ADDRESS(($AN60-1)*3+$AO60+5,$AP60+7))="",0,IF(COUNTIF(INDIRECT(ADDRESS(($AN60-1)*36+($AO60-1)*12+6,COLUMN())):INDIRECT(ADDRESS(($AN60-1)*36+($AO60-1)*12+$AP60+4,COLUMN())),INDIRECT(ADDRESS(($AN60-1)*3+$AO60+5,$AP60+7)))&gt;=1,0,INDIRECT(ADDRESS(($AN60-1)*3+$AO60+5,$AP60+7)))))</f>
        <v>0</v>
      </c>
      <c r="AR60" s="468">
        <f ca="1">COUNTIF(INDIRECT("H"&amp;(ROW()+12*(($AN60-1)*3+$AO60)-ROW())/12+5):INDIRECT("S"&amp;(ROW()+12*(($AN60-1)*3+$AO60)-ROW())/12+5),AQ60)</f>
        <v>0</v>
      </c>
      <c r="AS60" s="476"/>
      <c r="AU60" s="468">
        <f ca="1">IF(AND(AQ60&gt;0,AR60&gt;0),COUNTIF(AU$6:AU59,"&gt;0")+1,0)</f>
        <v>0</v>
      </c>
      <c r="BE60" s="468">
        <v>1</v>
      </c>
      <c r="BG60" s="484">
        <f t="shared" ref="BG60:BR60" si="60">SUM(H60:H61)</f>
        <v>0</v>
      </c>
      <c r="BH60" s="484">
        <f t="shared" si="60"/>
        <v>0</v>
      </c>
      <c r="BI60" s="484">
        <f t="shared" si="60"/>
        <v>0</v>
      </c>
      <c r="BJ60" s="484">
        <f t="shared" si="60"/>
        <v>0</v>
      </c>
      <c r="BK60" s="484">
        <f t="shared" si="60"/>
        <v>0</v>
      </c>
      <c r="BL60" s="484">
        <f t="shared" si="60"/>
        <v>0</v>
      </c>
      <c r="BM60" s="484">
        <f t="shared" si="60"/>
        <v>0</v>
      </c>
      <c r="BN60" s="484">
        <f t="shared" si="60"/>
        <v>0</v>
      </c>
      <c r="BO60" s="484">
        <f t="shared" si="60"/>
        <v>0</v>
      </c>
      <c r="BP60" s="484">
        <f t="shared" si="60"/>
        <v>0</v>
      </c>
      <c r="BQ60" s="484">
        <f t="shared" si="60"/>
        <v>0</v>
      </c>
      <c r="BR60" s="484">
        <f t="shared" si="60"/>
        <v>0</v>
      </c>
      <c r="BT60" s="484">
        <f t="shared" ref="BT60:CE60" si="61">SUM(U60:U61)</f>
        <v>0</v>
      </c>
      <c r="BU60" s="484">
        <f t="shared" si="61"/>
        <v>0</v>
      </c>
      <c r="BV60" s="484">
        <f t="shared" si="61"/>
        <v>0</v>
      </c>
      <c r="BW60" s="484">
        <f t="shared" si="61"/>
        <v>0</v>
      </c>
      <c r="BX60" s="484">
        <f t="shared" si="61"/>
        <v>0</v>
      </c>
      <c r="BY60" s="484">
        <f t="shared" si="61"/>
        <v>0</v>
      </c>
      <c r="BZ60" s="484">
        <f t="shared" si="61"/>
        <v>0</v>
      </c>
      <c r="CA60" s="484">
        <f t="shared" si="61"/>
        <v>0</v>
      </c>
      <c r="CB60" s="484">
        <f t="shared" si="61"/>
        <v>0</v>
      </c>
      <c r="CC60" s="484">
        <f t="shared" si="61"/>
        <v>0</v>
      </c>
      <c r="CD60" s="484">
        <f t="shared" si="61"/>
        <v>0</v>
      </c>
      <c r="CE60" s="484">
        <f t="shared" si="61"/>
        <v>0</v>
      </c>
    </row>
    <row r="61" spans="1:83" x14ac:dyDescent="0.15">
      <c r="A61" s="734"/>
      <c r="B61" s="737"/>
      <c r="C61" s="737"/>
      <c r="D61" s="737"/>
      <c r="E61" s="740"/>
      <c r="F61" s="737"/>
      <c r="G61" s="486" t="s">
        <v>320</v>
      </c>
      <c r="H61" s="487"/>
      <c r="I61" s="488" t="str">
        <f t="shared" si="53"/>
        <v/>
      </c>
      <c r="J61" s="488" t="str">
        <f t="shared" si="53"/>
        <v/>
      </c>
      <c r="K61" s="488" t="str">
        <f t="shared" si="53"/>
        <v/>
      </c>
      <c r="L61" s="488" t="str">
        <f t="shared" si="53"/>
        <v/>
      </c>
      <c r="M61" s="488" t="str">
        <f t="shared" si="53"/>
        <v/>
      </c>
      <c r="N61" s="488" t="str">
        <f t="shared" si="53"/>
        <v/>
      </c>
      <c r="O61" s="488" t="str">
        <f t="shared" si="53"/>
        <v/>
      </c>
      <c r="P61" s="488" t="str">
        <f t="shared" si="53"/>
        <v/>
      </c>
      <c r="Q61" s="488" t="str">
        <f t="shared" si="53"/>
        <v/>
      </c>
      <c r="R61" s="488" t="str">
        <f t="shared" si="53"/>
        <v/>
      </c>
      <c r="S61" s="488" t="str">
        <f t="shared" si="53"/>
        <v/>
      </c>
      <c r="T61" s="489">
        <f t="shared" si="2"/>
        <v>0</v>
      </c>
      <c r="AG61" s="483"/>
      <c r="AH61" s="483"/>
      <c r="AI61" s="483"/>
      <c r="AN61" s="468">
        <v>2</v>
      </c>
      <c r="AO61" s="468">
        <v>2</v>
      </c>
      <c r="AP61" s="468">
        <v>8</v>
      </c>
      <c r="AQ61" s="476">
        <f ca="1">IF($AP61=1,IF(INDIRECT(ADDRESS(($AN61-1)*3+$AO61+5,$AP61+7))="",0,INDIRECT(ADDRESS(($AN61-1)*3+$AO61+5,$AP61+7))),IF(INDIRECT(ADDRESS(($AN61-1)*3+$AO61+5,$AP61+7))="",0,IF(COUNTIF(INDIRECT(ADDRESS(($AN61-1)*36+($AO61-1)*12+6,COLUMN())):INDIRECT(ADDRESS(($AN61-1)*36+($AO61-1)*12+$AP61+4,COLUMN())),INDIRECT(ADDRESS(($AN61-1)*3+$AO61+5,$AP61+7)))&gt;=1,0,INDIRECT(ADDRESS(($AN61-1)*3+$AO61+5,$AP61+7)))))</f>
        <v>0</v>
      </c>
      <c r="AR61" s="468">
        <f ca="1">COUNTIF(INDIRECT("H"&amp;(ROW()+12*(($AN61-1)*3+$AO61)-ROW())/12+5):INDIRECT("S"&amp;(ROW()+12*(($AN61-1)*3+$AO61)-ROW())/12+5),AQ61)</f>
        <v>0</v>
      </c>
      <c r="AS61" s="476"/>
      <c r="AU61" s="468">
        <f ca="1">IF(AND(AQ61&gt;0,AR61&gt;0),COUNTIF(AU$6:AU60,"&gt;0")+1,0)</f>
        <v>0</v>
      </c>
      <c r="BE61" s="468">
        <v>2</v>
      </c>
      <c r="BF61" s="468" t="s">
        <v>319</v>
      </c>
      <c r="BG61" s="484">
        <f t="shared" ref="BG61:BR61" si="62">IF(BG60+BT60&gt;40000,1,0)</f>
        <v>0</v>
      </c>
      <c r="BH61" s="484">
        <f t="shared" si="62"/>
        <v>0</v>
      </c>
      <c r="BI61" s="484">
        <f t="shared" si="62"/>
        <v>0</v>
      </c>
      <c r="BJ61" s="484">
        <f t="shared" si="62"/>
        <v>0</v>
      </c>
      <c r="BK61" s="484">
        <f t="shared" si="62"/>
        <v>0</v>
      </c>
      <c r="BL61" s="484">
        <f t="shared" si="62"/>
        <v>0</v>
      </c>
      <c r="BM61" s="484">
        <f t="shared" si="62"/>
        <v>0</v>
      </c>
      <c r="BN61" s="484">
        <f t="shared" si="62"/>
        <v>0</v>
      </c>
      <c r="BO61" s="484">
        <f t="shared" si="62"/>
        <v>0</v>
      </c>
      <c r="BP61" s="484">
        <f t="shared" si="62"/>
        <v>0</v>
      </c>
      <c r="BQ61" s="484">
        <f t="shared" si="62"/>
        <v>0</v>
      </c>
      <c r="BR61" s="484">
        <f t="shared" si="62"/>
        <v>0</v>
      </c>
      <c r="BT61" s="484"/>
      <c r="BU61" s="484"/>
      <c r="BV61" s="484"/>
      <c r="BW61" s="484"/>
      <c r="BX61" s="484"/>
      <c r="BY61" s="484"/>
      <c r="BZ61" s="484"/>
      <c r="CA61" s="484"/>
      <c r="CB61" s="484"/>
      <c r="CC61" s="484"/>
      <c r="CD61" s="484"/>
      <c r="CE61" s="484"/>
    </row>
    <row r="62" spans="1:83" x14ac:dyDescent="0.15">
      <c r="A62" s="735"/>
      <c r="B62" s="738"/>
      <c r="C62" s="738"/>
      <c r="D62" s="738"/>
      <c r="E62" s="741"/>
      <c r="F62" s="738"/>
      <c r="G62" s="492" t="s">
        <v>462</v>
      </c>
      <c r="H62" s="493"/>
      <c r="I62" s="494"/>
      <c r="J62" s="494"/>
      <c r="K62" s="494"/>
      <c r="L62" s="494"/>
      <c r="M62" s="494"/>
      <c r="N62" s="494"/>
      <c r="O62" s="494"/>
      <c r="P62" s="494"/>
      <c r="Q62" s="494"/>
      <c r="R62" s="494"/>
      <c r="S62" s="494"/>
      <c r="T62" s="495">
        <f t="shared" si="2"/>
        <v>0</v>
      </c>
      <c r="AG62" s="483"/>
      <c r="AH62" s="483"/>
      <c r="AI62" s="483"/>
      <c r="AN62" s="468">
        <v>2</v>
      </c>
      <c r="AO62" s="468">
        <v>2</v>
      </c>
      <c r="AP62" s="468">
        <v>9</v>
      </c>
      <c r="AQ62" s="476">
        <f ca="1">IF($AP62=1,IF(INDIRECT(ADDRESS(($AN62-1)*3+$AO62+5,$AP62+7))="",0,INDIRECT(ADDRESS(($AN62-1)*3+$AO62+5,$AP62+7))),IF(INDIRECT(ADDRESS(($AN62-1)*3+$AO62+5,$AP62+7))="",0,IF(COUNTIF(INDIRECT(ADDRESS(($AN62-1)*36+($AO62-1)*12+6,COLUMN())):INDIRECT(ADDRESS(($AN62-1)*36+($AO62-1)*12+$AP62+4,COLUMN())),INDIRECT(ADDRESS(($AN62-1)*3+$AO62+5,$AP62+7)))&gt;=1,0,INDIRECT(ADDRESS(($AN62-1)*3+$AO62+5,$AP62+7)))))</f>
        <v>0</v>
      </c>
      <c r="AR62" s="468">
        <f ca="1">COUNTIF(INDIRECT("H"&amp;(ROW()+12*(($AN62-1)*3+$AO62)-ROW())/12+5):INDIRECT("S"&amp;(ROW()+12*(($AN62-1)*3+$AO62)-ROW())/12+5),AQ62)</f>
        <v>0</v>
      </c>
      <c r="AS62" s="476"/>
      <c r="AU62" s="468">
        <f ca="1">IF(AND(AQ62&gt;0,AR62&gt;0),COUNTIF(AU$6:AU61,"&gt;0")+1,0)</f>
        <v>0</v>
      </c>
      <c r="BE62" s="468">
        <v>3</v>
      </c>
      <c r="BG62" s="484"/>
      <c r="BH62" s="484"/>
      <c r="BI62" s="484"/>
      <c r="BJ62" s="484"/>
      <c r="BK62" s="484"/>
      <c r="BL62" s="484"/>
      <c r="BM62" s="484"/>
      <c r="BN62" s="484"/>
      <c r="BO62" s="484"/>
      <c r="BP62" s="484"/>
      <c r="BQ62" s="484"/>
      <c r="BR62" s="484"/>
      <c r="BT62" s="484"/>
      <c r="BU62" s="484"/>
      <c r="BV62" s="484"/>
      <c r="BW62" s="484"/>
      <c r="BX62" s="484"/>
      <c r="BY62" s="484"/>
      <c r="BZ62" s="484"/>
      <c r="CA62" s="484"/>
      <c r="CB62" s="484"/>
      <c r="CC62" s="484"/>
      <c r="CD62" s="484"/>
      <c r="CE62" s="484"/>
    </row>
    <row r="63" spans="1:83" x14ac:dyDescent="0.15">
      <c r="A63" s="733">
        <v>20</v>
      </c>
      <c r="B63" s="736"/>
      <c r="C63" s="736"/>
      <c r="D63" s="736"/>
      <c r="E63" s="739"/>
      <c r="F63" s="736"/>
      <c r="G63" s="477" t="s">
        <v>321</v>
      </c>
      <c r="H63" s="478"/>
      <c r="I63" s="479" t="str">
        <f t="shared" si="53"/>
        <v/>
      </c>
      <c r="J63" s="479" t="str">
        <f t="shared" si="53"/>
        <v/>
      </c>
      <c r="K63" s="479" t="str">
        <f t="shared" si="53"/>
        <v/>
      </c>
      <c r="L63" s="479" t="str">
        <f t="shared" si="53"/>
        <v/>
      </c>
      <c r="M63" s="479" t="str">
        <f t="shared" si="53"/>
        <v/>
      </c>
      <c r="N63" s="479" t="str">
        <f t="shared" si="53"/>
        <v/>
      </c>
      <c r="O63" s="479" t="str">
        <f t="shared" si="53"/>
        <v/>
      </c>
      <c r="P63" s="479" t="str">
        <f t="shared" si="53"/>
        <v/>
      </c>
      <c r="Q63" s="479" t="str">
        <f t="shared" si="53"/>
        <v/>
      </c>
      <c r="R63" s="479" t="str">
        <f t="shared" si="53"/>
        <v/>
      </c>
      <c r="S63" s="479" t="str">
        <f t="shared" si="53"/>
        <v/>
      </c>
      <c r="T63" s="480">
        <f t="shared" si="2"/>
        <v>0</v>
      </c>
      <c r="AG63" s="483"/>
      <c r="AH63" s="483"/>
      <c r="AI63" s="483"/>
      <c r="AN63" s="468">
        <v>2</v>
      </c>
      <c r="AO63" s="468">
        <v>2</v>
      </c>
      <c r="AP63" s="468">
        <v>10</v>
      </c>
      <c r="AQ63" s="476">
        <f ca="1">IF($AP63=1,IF(INDIRECT(ADDRESS(($AN63-1)*3+$AO63+5,$AP63+7))="",0,INDIRECT(ADDRESS(($AN63-1)*3+$AO63+5,$AP63+7))),IF(INDIRECT(ADDRESS(($AN63-1)*3+$AO63+5,$AP63+7))="",0,IF(COUNTIF(INDIRECT(ADDRESS(($AN63-1)*36+($AO63-1)*12+6,COLUMN())):INDIRECT(ADDRESS(($AN63-1)*36+($AO63-1)*12+$AP63+4,COLUMN())),INDIRECT(ADDRESS(($AN63-1)*3+$AO63+5,$AP63+7)))&gt;=1,0,INDIRECT(ADDRESS(($AN63-1)*3+$AO63+5,$AP63+7)))))</f>
        <v>0</v>
      </c>
      <c r="AR63" s="468">
        <f ca="1">COUNTIF(INDIRECT("H"&amp;(ROW()+12*(($AN63-1)*3+$AO63)-ROW())/12+5):INDIRECT("S"&amp;(ROW()+12*(($AN63-1)*3+$AO63)-ROW())/12+5),AQ63)</f>
        <v>0</v>
      </c>
      <c r="AS63" s="476"/>
      <c r="AU63" s="468">
        <f ca="1">IF(AND(AQ63&gt;0,AR63&gt;0),COUNTIF(AU$6:AU62,"&gt;0")+1,0)</f>
        <v>0</v>
      </c>
      <c r="BE63" s="468">
        <v>1</v>
      </c>
      <c r="BG63" s="484">
        <f t="shared" ref="BG63:BR63" si="63">SUM(H63:H64)</f>
        <v>0</v>
      </c>
      <c r="BH63" s="484">
        <f t="shared" si="63"/>
        <v>0</v>
      </c>
      <c r="BI63" s="484">
        <f t="shared" si="63"/>
        <v>0</v>
      </c>
      <c r="BJ63" s="484">
        <f t="shared" si="63"/>
        <v>0</v>
      </c>
      <c r="BK63" s="484">
        <f t="shared" si="63"/>
        <v>0</v>
      </c>
      <c r="BL63" s="484">
        <f t="shared" si="63"/>
        <v>0</v>
      </c>
      <c r="BM63" s="484">
        <f t="shared" si="63"/>
        <v>0</v>
      </c>
      <c r="BN63" s="484">
        <f t="shared" si="63"/>
        <v>0</v>
      </c>
      <c r="BO63" s="484">
        <f t="shared" si="63"/>
        <v>0</v>
      </c>
      <c r="BP63" s="484">
        <f t="shared" si="63"/>
        <v>0</v>
      </c>
      <c r="BQ63" s="484">
        <f t="shared" si="63"/>
        <v>0</v>
      </c>
      <c r="BR63" s="484">
        <f t="shared" si="63"/>
        <v>0</v>
      </c>
      <c r="BT63" s="484">
        <f t="shared" ref="BT63:CE63" si="64">SUM(U63:U64)</f>
        <v>0</v>
      </c>
      <c r="BU63" s="484">
        <f t="shared" si="64"/>
        <v>0</v>
      </c>
      <c r="BV63" s="484">
        <f t="shared" si="64"/>
        <v>0</v>
      </c>
      <c r="BW63" s="484">
        <f t="shared" si="64"/>
        <v>0</v>
      </c>
      <c r="BX63" s="484">
        <f t="shared" si="64"/>
        <v>0</v>
      </c>
      <c r="BY63" s="484">
        <f t="shared" si="64"/>
        <v>0</v>
      </c>
      <c r="BZ63" s="484">
        <f t="shared" si="64"/>
        <v>0</v>
      </c>
      <c r="CA63" s="484">
        <f t="shared" si="64"/>
        <v>0</v>
      </c>
      <c r="CB63" s="484">
        <f t="shared" si="64"/>
        <v>0</v>
      </c>
      <c r="CC63" s="484">
        <f t="shared" si="64"/>
        <v>0</v>
      </c>
      <c r="CD63" s="484">
        <f t="shared" si="64"/>
        <v>0</v>
      </c>
      <c r="CE63" s="484">
        <f t="shared" si="64"/>
        <v>0</v>
      </c>
    </row>
    <row r="64" spans="1:83" x14ac:dyDescent="0.15">
      <c r="A64" s="734"/>
      <c r="B64" s="737"/>
      <c r="C64" s="737"/>
      <c r="D64" s="737"/>
      <c r="E64" s="740"/>
      <c r="F64" s="737"/>
      <c r="G64" s="486" t="s">
        <v>320</v>
      </c>
      <c r="H64" s="487"/>
      <c r="I64" s="488" t="str">
        <f t="shared" si="53"/>
        <v/>
      </c>
      <c r="J64" s="488" t="str">
        <f t="shared" si="53"/>
        <v/>
      </c>
      <c r="K64" s="488" t="str">
        <f t="shared" si="53"/>
        <v/>
      </c>
      <c r="L64" s="488" t="str">
        <f t="shared" si="53"/>
        <v/>
      </c>
      <c r="M64" s="488" t="str">
        <f t="shared" si="53"/>
        <v/>
      </c>
      <c r="N64" s="488" t="str">
        <f t="shared" si="53"/>
        <v/>
      </c>
      <c r="O64" s="488" t="str">
        <f t="shared" si="53"/>
        <v/>
      </c>
      <c r="P64" s="488" t="str">
        <f t="shared" si="53"/>
        <v/>
      </c>
      <c r="Q64" s="488" t="str">
        <f t="shared" si="53"/>
        <v/>
      </c>
      <c r="R64" s="488" t="str">
        <f t="shared" si="53"/>
        <v/>
      </c>
      <c r="S64" s="488" t="str">
        <f t="shared" si="53"/>
        <v/>
      </c>
      <c r="T64" s="489">
        <f t="shared" si="2"/>
        <v>0</v>
      </c>
      <c r="AG64" s="483"/>
      <c r="AH64" s="483"/>
      <c r="AI64" s="483"/>
      <c r="AN64" s="468">
        <v>2</v>
      </c>
      <c r="AO64" s="468">
        <v>2</v>
      </c>
      <c r="AP64" s="468">
        <v>11</v>
      </c>
      <c r="AQ64" s="476">
        <f ca="1">IF($AP64=1,IF(INDIRECT(ADDRESS(($AN64-1)*3+$AO64+5,$AP64+7))="",0,INDIRECT(ADDRESS(($AN64-1)*3+$AO64+5,$AP64+7))),IF(INDIRECT(ADDRESS(($AN64-1)*3+$AO64+5,$AP64+7))="",0,IF(COUNTIF(INDIRECT(ADDRESS(($AN64-1)*36+($AO64-1)*12+6,COLUMN())):INDIRECT(ADDRESS(($AN64-1)*36+($AO64-1)*12+$AP64+4,COLUMN())),INDIRECT(ADDRESS(($AN64-1)*3+$AO64+5,$AP64+7)))&gt;=1,0,INDIRECT(ADDRESS(($AN64-1)*3+$AO64+5,$AP64+7)))))</f>
        <v>0</v>
      </c>
      <c r="AR64" s="468">
        <f ca="1">COUNTIF(INDIRECT("H"&amp;(ROW()+12*(($AN64-1)*3+$AO64)-ROW())/12+5):INDIRECT("S"&amp;(ROW()+12*(($AN64-1)*3+$AO64)-ROW())/12+5),AQ64)</f>
        <v>0</v>
      </c>
      <c r="AS64" s="476"/>
      <c r="AU64" s="468">
        <f ca="1">IF(AND(AQ64&gt;0,AR64&gt;0),COUNTIF(AU$6:AU63,"&gt;0")+1,0)</f>
        <v>0</v>
      </c>
      <c r="BE64" s="468">
        <v>2</v>
      </c>
      <c r="BF64" s="468" t="s">
        <v>319</v>
      </c>
      <c r="BG64" s="484">
        <f t="shared" ref="BG64:BR64" si="65">IF(BG63+BT63&gt;40000,1,0)</f>
        <v>0</v>
      </c>
      <c r="BH64" s="484">
        <f t="shared" si="65"/>
        <v>0</v>
      </c>
      <c r="BI64" s="484">
        <f t="shared" si="65"/>
        <v>0</v>
      </c>
      <c r="BJ64" s="484">
        <f t="shared" si="65"/>
        <v>0</v>
      </c>
      <c r="BK64" s="484">
        <f t="shared" si="65"/>
        <v>0</v>
      </c>
      <c r="BL64" s="484">
        <f t="shared" si="65"/>
        <v>0</v>
      </c>
      <c r="BM64" s="484">
        <f t="shared" si="65"/>
        <v>0</v>
      </c>
      <c r="BN64" s="484">
        <f t="shared" si="65"/>
        <v>0</v>
      </c>
      <c r="BO64" s="484">
        <f t="shared" si="65"/>
        <v>0</v>
      </c>
      <c r="BP64" s="484">
        <f t="shared" si="65"/>
        <v>0</v>
      </c>
      <c r="BQ64" s="484">
        <f t="shared" si="65"/>
        <v>0</v>
      </c>
      <c r="BR64" s="484">
        <f t="shared" si="65"/>
        <v>0</v>
      </c>
    </row>
    <row r="65" spans="1:83" x14ac:dyDescent="0.15">
      <c r="A65" s="735"/>
      <c r="B65" s="738"/>
      <c r="C65" s="738"/>
      <c r="D65" s="738"/>
      <c r="E65" s="741"/>
      <c r="F65" s="738"/>
      <c r="G65" s="492" t="s">
        <v>462</v>
      </c>
      <c r="H65" s="493"/>
      <c r="I65" s="494"/>
      <c r="J65" s="494"/>
      <c r="K65" s="494"/>
      <c r="L65" s="494"/>
      <c r="M65" s="494"/>
      <c r="N65" s="494"/>
      <c r="O65" s="494"/>
      <c r="P65" s="494"/>
      <c r="Q65" s="494"/>
      <c r="R65" s="494"/>
      <c r="S65" s="494"/>
      <c r="T65" s="495">
        <f t="shared" si="2"/>
        <v>0</v>
      </c>
      <c r="AG65" s="483"/>
      <c r="AH65" s="483"/>
      <c r="AI65" s="483"/>
      <c r="AN65" s="468">
        <v>2</v>
      </c>
      <c r="AO65" s="468">
        <v>2</v>
      </c>
      <c r="AP65" s="468">
        <v>12</v>
      </c>
      <c r="AQ65" s="476">
        <f ca="1">IF($AP65=1,IF(INDIRECT(ADDRESS(($AN65-1)*3+$AO65+5,$AP65+7))="",0,INDIRECT(ADDRESS(($AN65-1)*3+$AO65+5,$AP65+7))),IF(INDIRECT(ADDRESS(($AN65-1)*3+$AO65+5,$AP65+7))="",0,IF(COUNTIF(INDIRECT(ADDRESS(($AN65-1)*36+($AO65-1)*12+6,COLUMN())):INDIRECT(ADDRESS(($AN65-1)*36+($AO65-1)*12+$AP65+4,COLUMN())),INDIRECT(ADDRESS(($AN65-1)*3+$AO65+5,$AP65+7)))&gt;=1,0,INDIRECT(ADDRESS(($AN65-1)*3+$AO65+5,$AP65+7)))))</f>
        <v>0</v>
      </c>
      <c r="AR65" s="468">
        <f ca="1">COUNTIF(INDIRECT("H"&amp;(ROW()+12*(($AN65-1)*3+$AO65)-ROW())/12+5):INDIRECT("S"&amp;(ROW()+12*(($AN65-1)*3+$AO65)-ROW())/12+5),AQ65)</f>
        <v>0</v>
      </c>
      <c r="AS65" s="476"/>
      <c r="AU65" s="468">
        <f ca="1">IF(AND(AQ65&gt;0,AR65&gt;0),COUNTIF(AU$6:AU64,"&gt;0")+1,0)</f>
        <v>0</v>
      </c>
      <c r="BE65" s="468">
        <v>3</v>
      </c>
      <c r="BG65" s="484"/>
      <c r="BH65" s="484"/>
      <c r="BI65" s="484"/>
      <c r="BJ65" s="484"/>
      <c r="BK65" s="484"/>
      <c r="BL65" s="484"/>
      <c r="BM65" s="484"/>
      <c r="BN65" s="484"/>
      <c r="BO65" s="484"/>
      <c r="BP65" s="484"/>
      <c r="BQ65" s="484"/>
      <c r="BR65" s="484"/>
    </row>
    <row r="66" spans="1:83" x14ac:dyDescent="0.15">
      <c r="A66" s="733">
        <v>21</v>
      </c>
      <c r="B66" s="736"/>
      <c r="C66" s="736"/>
      <c r="D66" s="736"/>
      <c r="E66" s="739"/>
      <c r="F66" s="736"/>
      <c r="G66" s="477" t="s">
        <v>321</v>
      </c>
      <c r="H66" s="478"/>
      <c r="I66" s="479" t="str">
        <f t="shared" si="53"/>
        <v/>
      </c>
      <c r="J66" s="479" t="str">
        <f t="shared" si="53"/>
        <v/>
      </c>
      <c r="K66" s="479" t="str">
        <f t="shared" si="53"/>
        <v/>
      </c>
      <c r="L66" s="479" t="str">
        <f t="shared" si="53"/>
        <v/>
      </c>
      <c r="M66" s="479" t="str">
        <f t="shared" si="53"/>
        <v/>
      </c>
      <c r="N66" s="479" t="str">
        <f t="shared" si="53"/>
        <v/>
      </c>
      <c r="O66" s="479" t="str">
        <f t="shared" si="53"/>
        <v/>
      </c>
      <c r="P66" s="479" t="str">
        <f t="shared" si="53"/>
        <v/>
      </c>
      <c r="Q66" s="479" t="str">
        <f t="shared" si="53"/>
        <v/>
      </c>
      <c r="R66" s="479" t="str">
        <f t="shared" si="53"/>
        <v/>
      </c>
      <c r="S66" s="479" t="str">
        <f t="shared" si="53"/>
        <v/>
      </c>
      <c r="T66" s="480">
        <f t="shared" si="2"/>
        <v>0</v>
      </c>
      <c r="AN66" s="468">
        <v>2</v>
      </c>
      <c r="AO66" s="468">
        <v>3</v>
      </c>
      <c r="AP66" s="468">
        <v>1</v>
      </c>
      <c r="AQ66" s="476">
        <f ca="1">IF($AP66=1,IF(INDIRECT(ADDRESS(($AN66-1)*3+$AO66+5,$AP66+7))="",0,INDIRECT(ADDRESS(($AN66-1)*3+$AO66+5,$AP66+7))),IF(INDIRECT(ADDRESS(($AN66-1)*3+$AO66+5,$AP66+7))="",0,IF(COUNTIF(INDIRECT(ADDRESS(($AN66-1)*36+($AO66-1)*12+6,COLUMN())):INDIRECT(ADDRESS(($AN66-1)*36+($AO66-1)*12+$AP66+4,COLUMN())),INDIRECT(ADDRESS(($AN66-1)*3+$AO66+5,$AP66+7)))&gt;=1,0,INDIRECT(ADDRESS(($AN66-1)*3+$AO66+5,$AP66+7)))))</f>
        <v>0</v>
      </c>
      <c r="AR66" s="468">
        <f ca="1">COUNTIF(INDIRECT("H"&amp;(ROW()+12*(($AN66-1)*3+$AO66)-ROW())/12+5):INDIRECT("S"&amp;(ROW()+12*(($AN66-1)*3+$AO66)-ROW())/12+5),AQ66)</f>
        <v>0</v>
      </c>
      <c r="AS66" s="476"/>
      <c r="AU66" s="468">
        <f ca="1">IF(AND(AQ66&gt;0,AR66&gt;0),COUNTIF(AU$6:AU65,"&gt;0")+1,0)</f>
        <v>0</v>
      </c>
      <c r="BE66" s="468">
        <v>1</v>
      </c>
      <c r="BG66" s="468">
        <f t="shared" ref="BG66:BR66" si="66">SUM(H66:H67)</f>
        <v>0</v>
      </c>
      <c r="BH66" s="468">
        <f t="shared" si="66"/>
        <v>0</v>
      </c>
      <c r="BI66" s="468">
        <f t="shared" si="66"/>
        <v>0</v>
      </c>
      <c r="BJ66" s="468">
        <f t="shared" si="66"/>
        <v>0</v>
      </c>
      <c r="BK66" s="468">
        <f t="shared" si="66"/>
        <v>0</v>
      </c>
      <c r="BL66" s="468">
        <f t="shared" si="66"/>
        <v>0</v>
      </c>
      <c r="BM66" s="468">
        <f t="shared" si="66"/>
        <v>0</v>
      </c>
      <c r="BN66" s="468">
        <f t="shared" si="66"/>
        <v>0</v>
      </c>
      <c r="BO66" s="468">
        <f t="shared" si="66"/>
        <v>0</v>
      </c>
      <c r="BP66" s="468">
        <f t="shared" si="66"/>
        <v>0</v>
      </c>
      <c r="BQ66" s="468">
        <f t="shared" si="66"/>
        <v>0</v>
      </c>
      <c r="BR66" s="468">
        <f t="shared" si="66"/>
        <v>0</v>
      </c>
      <c r="BT66" s="484">
        <f t="shared" ref="BT66:CE66" si="67">SUM(U66:U67)</f>
        <v>0</v>
      </c>
      <c r="BU66" s="484">
        <f t="shared" si="67"/>
        <v>0</v>
      </c>
      <c r="BV66" s="484">
        <f t="shared" si="67"/>
        <v>0</v>
      </c>
      <c r="BW66" s="484">
        <f t="shared" si="67"/>
        <v>0</v>
      </c>
      <c r="BX66" s="484">
        <f t="shared" si="67"/>
        <v>0</v>
      </c>
      <c r="BY66" s="484">
        <f t="shared" si="67"/>
        <v>0</v>
      </c>
      <c r="BZ66" s="484">
        <f t="shared" si="67"/>
        <v>0</v>
      </c>
      <c r="CA66" s="484">
        <f t="shared" si="67"/>
        <v>0</v>
      </c>
      <c r="CB66" s="484">
        <f t="shared" si="67"/>
        <v>0</v>
      </c>
      <c r="CC66" s="484">
        <f t="shared" si="67"/>
        <v>0</v>
      </c>
      <c r="CD66" s="484">
        <f t="shared" si="67"/>
        <v>0</v>
      </c>
      <c r="CE66" s="484">
        <f t="shared" si="67"/>
        <v>0</v>
      </c>
    </row>
    <row r="67" spans="1:83" x14ac:dyDescent="0.15">
      <c r="A67" s="734"/>
      <c r="B67" s="737"/>
      <c r="C67" s="737"/>
      <c r="D67" s="737"/>
      <c r="E67" s="740"/>
      <c r="F67" s="737"/>
      <c r="G67" s="486" t="s">
        <v>320</v>
      </c>
      <c r="H67" s="487"/>
      <c r="I67" s="488" t="str">
        <f t="shared" si="53"/>
        <v/>
      </c>
      <c r="J67" s="488" t="str">
        <f t="shared" si="53"/>
        <v/>
      </c>
      <c r="K67" s="488" t="str">
        <f t="shared" si="53"/>
        <v/>
      </c>
      <c r="L67" s="488" t="str">
        <f t="shared" si="53"/>
        <v/>
      </c>
      <c r="M67" s="488" t="str">
        <f t="shared" si="53"/>
        <v/>
      </c>
      <c r="N67" s="488" t="str">
        <f t="shared" si="53"/>
        <v/>
      </c>
      <c r="O67" s="488" t="str">
        <f t="shared" si="53"/>
        <v/>
      </c>
      <c r="P67" s="488" t="str">
        <f t="shared" si="53"/>
        <v/>
      </c>
      <c r="Q67" s="488" t="str">
        <f t="shared" si="53"/>
        <v/>
      </c>
      <c r="R67" s="488" t="str">
        <f t="shared" si="53"/>
        <v/>
      </c>
      <c r="S67" s="488" t="str">
        <f t="shared" si="53"/>
        <v/>
      </c>
      <c r="T67" s="489">
        <f t="shared" si="2"/>
        <v>0</v>
      </c>
      <c r="AN67" s="468">
        <v>2</v>
      </c>
      <c r="AO67" s="468">
        <v>3</v>
      </c>
      <c r="AP67" s="468">
        <v>2</v>
      </c>
      <c r="AQ67" s="476">
        <f ca="1">IF($AP67=1,IF(INDIRECT(ADDRESS(($AN67-1)*3+$AO67+5,$AP67+7))="",0,INDIRECT(ADDRESS(($AN67-1)*3+$AO67+5,$AP67+7))),IF(INDIRECT(ADDRESS(($AN67-1)*3+$AO67+5,$AP67+7))="",0,IF(COUNTIF(INDIRECT(ADDRESS(($AN67-1)*36+($AO67-1)*12+6,COLUMN())):INDIRECT(ADDRESS(($AN67-1)*36+($AO67-1)*12+$AP67+4,COLUMN())),INDIRECT(ADDRESS(($AN67-1)*3+$AO67+5,$AP67+7)))&gt;=1,0,INDIRECT(ADDRESS(($AN67-1)*3+$AO67+5,$AP67+7)))))</f>
        <v>0</v>
      </c>
      <c r="AR67" s="468">
        <f ca="1">COUNTIF(INDIRECT("H"&amp;(ROW()+12*(($AN67-1)*3+$AO67)-ROW())/12+5):INDIRECT("S"&amp;(ROW()+12*(($AN67-1)*3+$AO67)-ROW())/12+5),AQ67)</f>
        <v>0</v>
      </c>
      <c r="AS67" s="476"/>
      <c r="AU67" s="468">
        <f ca="1">IF(AND(AQ67&gt;0,AR67&gt;0),COUNTIF(AU$6:AU66,"&gt;0")+1,0)</f>
        <v>0</v>
      </c>
      <c r="BE67" s="468">
        <v>2</v>
      </c>
      <c r="BF67" s="468" t="s">
        <v>319</v>
      </c>
      <c r="BG67" s="468">
        <f t="shared" ref="BG67:BR67" si="68">IF(BG66+BT66&gt;40000,1,0)</f>
        <v>0</v>
      </c>
      <c r="BH67" s="468">
        <f t="shared" si="68"/>
        <v>0</v>
      </c>
      <c r="BI67" s="468">
        <f t="shared" si="68"/>
        <v>0</v>
      </c>
      <c r="BJ67" s="468">
        <f t="shared" si="68"/>
        <v>0</v>
      </c>
      <c r="BK67" s="468">
        <f t="shared" si="68"/>
        <v>0</v>
      </c>
      <c r="BL67" s="468">
        <f t="shared" si="68"/>
        <v>0</v>
      </c>
      <c r="BM67" s="468">
        <f t="shared" si="68"/>
        <v>0</v>
      </c>
      <c r="BN67" s="468">
        <f t="shared" si="68"/>
        <v>0</v>
      </c>
      <c r="BO67" s="468">
        <f t="shared" si="68"/>
        <v>0</v>
      </c>
      <c r="BP67" s="468">
        <f t="shared" si="68"/>
        <v>0</v>
      </c>
      <c r="BQ67" s="468">
        <f t="shared" si="68"/>
        <v>0</v>
      </c>
      <c r="BR67" s="468">
        <f t="shared" si="68"/>
        <v>0</v>
      </c>
      <c r="BT67" s="484"/>
      <c r="BU67" s="484"/>
      <c r="BV67" s="484"/>
      <c r="BW67" s="484"/>
      <c r="BX67" s="484"/>
      <c r="BY67" s="484"/>
      <c r="BZ67" s="484"/>
      <c r="CA67" s="484"/>
      <c r="CB67" s="484"/>
      <c r="CC67" s="484"/>
      <c r="CD67" s="484"/>
      <c r="CE67" s="484"/>
    </row>
    <row r="68" spans="1:83" x14ac:dyDescent="0.15">
      <c r="A68" s="735"/>
      <c r="B68" s="738"/>
      <c r="C68" s="738"/>
      <c r="D68" s="738"/>
      <c r="E68" s="741"/>
      <c r="F68" s="738"/>
      <c r="G68" s="492" t="s">
        <v>462</v>
      </c>
      <c r="H68" s="493"/>
      <c r="I68" s="494"/>
      <c r="J68" s="494"/>
      <c r="K68" s="494"/>
      <c r="L68" s="494"/>
      <c r="M68" s="494"/>
      <c r="N68" s="494"/>
      <c r="O68" s="494"/>
      <c r="P68" s="494"/>
      <c r="Q68" s="494"/>
      <c r="R68" s="494"/>
      <c r="S68" s="494"/>
      <c r="T68" s="495">
        <f t="shared" si="2"/>
        <v>0</v>
      </c>
      <c r="AN68" s="468">
        <v>2</v>
      </c>
      <c r="AO68" s="468">
        <v>3</v>
      </c>
      <c r="AP68" s="468">
        <v>3</v>
      </c>
      <c r="AQ68" s="476">
        <f ca="1">IF($AP68=1,IF(INDIRECT(ADDRESS(($AN68-1)*3+$AO68+5,$AP68+7))="",0,INDIRECT(ADDRESS(($AN68-1)*3+$AO68+5,$AP68+7))),IF(INDIRECT(ADDRESS(($AN68-1)*3+$AO68+5,$AP68+7))="",0,IF(COUNTIF(INDIRECT(ADDRESS(($AN68-1)*36+($AO68-1)*12+6,COLUMN())):INDIRECT(ADDRESS(($AN68-1)*36+($AO68-1)*12+$AP68+4,COLUMN())),INDIRECT(ADDRESS(($AN68-1)*3+$AO68+5,$AP68+7)))&gt;=1,0,INDIRECT(ADDRESS(($AN68-1)*3+$AO68+5,$AP68+7)))))</f>
        <v>0</v>
      </c>
      <c r="AR68" s="468">
        <f ca="1">COUNTIF(INDIRECT("H"&amp;(ROW()+12*(($AN68-1)*3+$AO68)-ROW())/12+5):INDIRECT("S"&amp;(ROW()+12*(($AN68-1)*3+$AO68)-ROW())/12+5),AQ68)</f>
        <v>0</v>
      </c>
      <c r="AS68" s="476"/>
      <c r="AU68" s="468">
        <f ca="1">IF(AND(AQ68&gt;0,AR68&gt;0),COUNTIF(AU$6:AU67,"&gt;0")+1,0)</f>
        <v>0</v>
      </c>
      <c r="BE68" s="468">
        <v>3</v>
      </c>
      <c r="BT68" s="484"/>
      <c r="BU68" s="484"/>
      <c r="BV68" s="484"/>
      <c r="BW68" s="484"/>
      <c r="BX68" s="484"/>
      <c r="BY68" s="484"/>
      <c r="BZ68" s="484"/>
      <c r="CA68" s="484"/>
      <c r="CB68" s="484"/>
      <c r="CC68" s="484"/>
      <c r="CD68" s="484"/>
      <c r="CE68" s="484"/>
    </row>
    <row r="69" spans="1:83" x14ac:dyDescent="0.15">
      <c r="A69" s="733">
        <v>22</v>
      </c>
      <c r="B69" s="736"/>
      <c r="C69" s="736"/>
      <c r="D69" s="736"/>
      <c r="E69" s="739"/>
      <c r="F69" s="736"/>
      <c r="G69" s="477" t="s">
        <v>321</v>
      </c>
      <c r="H69" s="478"/>
      <c r="I69" s="479" t="str">
        <f t="shared" si="53"/>
        <v/>
      </c>
      <c r="J69" s="479" t="str">
        <f t="shared" si="53"/>
        <v/>
      </c>
      <c r="K69" s="479" t="str">
        <f t="shared" si="53"/>
        <v/>
      </c>
      <c r="L69" s="479" t="str">
        <f t="shared" si="53"/>
        <v/>
      </c>
      <c r="M69" s="479" t="str">
        <f t="shared" si="53"/>
        <v/>
      </c>
      <c r="N69" s="479" t="str">
        <f t="shared" si="53"/>
        <v/>
      </c>
      <c r="O69" s="479" t="str">
        <f t="shared" si="53"/>
        <v/>
      </c>
      <c r="P69" s="479" t="str">
        <f t="shared" si="53"/>
        <v/>
      </c>
      <c r="Q69" s="479" t="str">
        <f t="shared" si="53"/>
        <v/>
      </c>
      <c r="R69" s="479" t="str">
        <f t="shared" si="53"/>
        <v/>
      </c>
      <c r="S69" s="479" t="str">
        <f t="shared" si="53"/>
        <v/>
      </c>
      <c r="T69" s="480">
        <f t="shared" si="2"/>
        <v>0</v>
      </c>
      <c r="AN69" s="468">
        <v>2</v>
      </c>
      <c r="AO69" s="468">
        <v>3</v>
      </c>
      <c r="AP69" s="468">
        <v>4</v>
      </c>
      <c r="AQ69" s="476">
        <f ca="1">IF($AP69=1,IF(INDIRECT(ADDRESS(($AN69-1)*3+$AO69+5,$AP69+7))="",0,INDIRECT(ADDRESS(($AN69-1)*3+$AO69+5,$AP69+7))),IF(INDIRECT(ADDRESS(($AN69-1)*3+$AO69+5,$AP69+7))="",0,IF(COUNTIF(INDIRECT(ADDRESS(($AN69-1)*36+($AO69-1)*12+6,COLUMN())):INDIRECT(ADDRESS(($AN69-1)*36+($AO69-1)*12+$AP69+4,COLUMN())),INDIRECT(ADDRESS(($AN69-1)*3+$AO69+5,$AP69+7)))&gt;=1,0,INDIRECT(ADDRESS(($AN69-1)*3+$AO69+5,$AP69+7)))))</f>
        <v>0</v>
      </c>
      <c r="AR69" s="468">
        <f ca="1">COUNTIF(INDIRECT("H"&amp;(ROW()+12*(($AN69-1)*3+$AO69)-ROW())/12+5):INDIRECT("S"&amp;(ROW()+12*(($AN69-1)*3+$AO69)-ROW())/12+5),AQ69)</f>
        <v>0</v>
      </c>
      <c r="AS69" s="476"/>
      <c r="AU69" s="468">
        <f ca="1">IF(AND(AQ69&gt;0,AR69&gt;0),COUNTIF(AU$6:AU68,"&gt;0")+1,0)</f>
        <v>0</v>
      </c>
      <c r="BE69" s="468">
        <v>1</v>
      </c>
      <c r="BG69" s="468">
        <f t="shared" ref="BG69:BR69" si="69">SUM(H69:H70)</f>
        <v>0</v>
      </c>
      <c r="BH69" s="468">
        <f t="shared" si="69"/>
        <v>0</v>
      </c>
      <c r="BI69" s="468">
        <f t="shared" si="69"/>
        <v>0</v>
      </c>
      <c r="BJ69" s="468">
        <f t="shared" si="69"/>
        <v>0</v>
      </c>
      <c r="BK69" s="468">
        <f t="shared" si="69"/>
        <v>0</v>
      </c>
      <c r="BL69" s="468">
        <f t="shared" si="69"/>
        <v>0</v>
      </c>
      <c r="BM69" s="468">
        <f t="shared" si="69"/>
        <v>0</v>
      </c>
      <c r="BN69" s="468">
        <f t="shared" si="69"/>
        <v>0</v>
      </c>
      <c r="BO69" s="468">
        <f t="shared" si="69"/>
        <v>0</v>
      </c>
      <c r="BP69" s="468">
        <f t="shared" si="69"/>
        <v>0</v>
      </c>
      <c r="BQ69" s="468">
        <f t="shared" si="69"/>
        <v>0</v>
      </c>
      <c r="BR69" s="468">
        <f t="shared" si="69"/>
        <v>0</v>
      </c>
      <c r="BT69" s="484">
        <f t="shared" ref="BT69:CE69" si="70">SUM(U69:U70)</f>
        <v>0</v>
      </c>
      <c r="BU69" s="484">
        <f t="shared" si="70"/>
        <v>0</v>
      </c>
      <c r="BV69" s="484">
        <f t="shared" si="70"/>
        <v>0</v>
      </c>
      <c r="BW69" s="484">
        <f t="shared" si="70"/>
        <v>0</v>
      </c>
      <c r="BX69" s="484">
        <f t="shared" si="70"/>
        <v>0</v>
      </c>
      <c r="BY69" s="484">
        <f t="shared" si="70"/>
        <v>0</v>
      </c>
      <c r="BZ69" s="484">
        <f t="shared" si="70"/>
        <v>0</v>
      </c>
      <c r="CA69" s="484">
        <f t="shared" si="70"/>
        <v>0</v>
      </c>
      <c r="CB69" s="484">
        <f t="shared" si="70"/>
        <v>0</v>
      </c>
      <c r="CC69" s="484">
        <f t="shared" si="70"/>
        <v>0</v>
      </c>
      <c r="CD69" s="484">
        <f t="shared" si="70"/>
        <v>0</v>
      </c>
      <c r="CE69" s="484">
        <f t="shared" si="70"/>
        <v>0</v>
      </c>
    </row>
    <row r="70" spans="1:83" x14ac:dyDescent="0.15">
      <c r="A70" s="734"/>
      <c r="B70" s="737"/>
      <c r="C70" s="737"/>
      <c r="D70" s="737"/>
      <c r="E70" s="740"/>
      <c r="F70" s="737"/>
      <c r="G70" s="486" t="s">
        <v>320</v>
      </c>
      <c r="H70" s="487"/>
      <c r="I70" s="488" t="str">
        <f t="shared" ref="I70:S85" si="71">IF(H70="","",H70)</f>
        <v/>
      </c>
      <c r="J70" s="488" t="str">
        <f t="shared" si="71"/>
        <v/>
      </c>
      <c r="K70" s="488" t="str">
        <f t="shared" si="71"/>
        <v/>
      </c>
      <c r="L70" s="488" t="str">
        <f t="shared" si="71"/>
        <v/>
      </c>
      <c r="M70" s="488" t="str">
        <f t="shared" si="71"/>
        <v/>
      </c>
      <c r="N70" s="488" t="str">
        <f t="shared" si="71"/>
        <v/>
      </c>
      <c r="O70" s="488" t="str">
        <f t="shared" si="71"/>
        <v/>
      </c>
      <c r="P70" s="488" t="str">
        <f t="shared" si="71"/>
        <v/>
      </c>
      <c r="Q70" s="488" t="str">
        <f t="shared" si="71"/>
        <v/>
      </c>
      <c r="R70" s="488" t="str">
        <f t="shared" si="71"/>
        <v/>
      </c>
      <c r="S70" s="488" t="str">
        <f t="shared" si="71"/>
        <v/>
      </c>
      <c r="T70" s="489">
        <f t="shared" ref="T70:T95" si="72">SUM(H70:S70)</f>
        <v>0</v>
      </c>
      <c r="AN70" s="468">
        <v>2</v>
      </c>
      <c r="AO70" s="468">
        <v>3</v>
      </c>
      <c r="AP70" s="468">
        <v>5</v>
      </c>
      <c r="AQ70" s="476">
        <f ca="1">IF($AP70=1,IF(INDIRECT(ADDRESS(($AN70-1)*3+$AO70+5,$AP70+7))="",0,INDIRECT(ADDRESS(($AN70-1)*3+$AO70+5,$AP70+7))),IF(INDIRECT(ADDRESS(($AN70-1)*3+$AO70+5,$AP70+7))="",0,IF(COUNTIF(INDIRECT(ADDRESS(($AN70-1)*36+($AO70-1)*12+6,COLUMN())):INDIRECT(ADDRESS(($AN70-1)*36+($AO70-1)*12+$AP70+4,COLUMN())),INDIRECT(ADDRESS(($AN70-1)*3+$AO70+5,$AP70+7)))&gt;=1,0,INDIRECT(ADDRESS(($AN70-1)*3+$AO70+5,$AP70+7)))))</f>
        <v>0</v>
      </c>
      <c r="AR70" s="468">
        <f ca="1">COUNTIF(INDIRECT("H"&amp;(ROW()+12*(($AN70-1)*3+$AO70)-ROW())/12+5):INDIRECT("S"&amp;(ROW()+12*(($AN70-1)*3+$AO70)-ROW())/12+5),AQ70)</f>
        <v>0</v>
      </c>
      <c r="AS70" s="476"/>
      <c r="AU70" s="468">
        <f ca="1">IF(AND(AQ70&gt;0,AR70&gt;0),COUNTIF(AU$6:AU69,"&gt;0")+1,0)</f>
        <v>0</v>
      </c>
      <c r="BE70" s="468">
        <v>2</v>
      </c>
      <c r="BF70" s="468" t="s">
        <v>319</v>
      </c>
      <c r="BG70" s="468">
        <f t="shared" ref="BG70:BR70" si="73">IF(BG69+BT69&gt;40000,1,0)</f>
        <v>0</v>
      </c>
      <c r="BH70" s="468">
        <f t="shared" si="73"/>
        <v>0</v>
      </c>
      <c r="BI70" s="468">
        <f t="shared" si="73"/>
        <v>0</v>
      </c>
      <c r="BJ70" s="468">
        <f t="shared" si="73"/>
        <v>0</v>
      </c>
      <c r="BK70" s="468">
        <f t="shared" si="73"/>
        <v>0</v>
      </c>
      <c r="BL70" s="468">
        <f t="shared" si="73"/>
        <v>0</v>
      </c>
      <c r="BM70" s="468">
        <f t="shared" si="73"/>
        <v>0</v>
      </c>
      <c r="BN70" s="468">
        <f t="shared" si="73"/>
        <v>0</v>
      </c>
      <c r="BO70" s="468">
        <f t="shared" si="73"/>
        <v>0</v>
      </c>
      <c r="BP70" s="468">
        <f t="shared" si="73"/>
        <v>0</v>
      </c>
      <c r="BQ70" s="468">
        <f t="shared" si="73"/>
        <v>0</v>
      </c>
      <c r="BR70" s="468">
        <f t="shared" si="73"/>
        <v>0</v>
      </c>
      <c r="BT70" s="484"/>
      <c r="BU70" s="484"/>
      <c r="BV70" s="484"/>
      <c r="BW70" s="484"/>
      <c r="BX70" s="484"/>
      <c r="BY70" s="484"/>
      <c r="BZ70" s="484"/>
      <c r="CA70" s="484"/>
      <c r="CB70" s="484"/>
      <c r="CC70" s="484"/>
      <c r="CD70" s="484"/>
      <c r="CE70" s="484"/>
    </row>
    <row r="71" spans="1:83" x14ac:dyDescent="0.15">
      <c r="A71" s="735"/>
      <c r="B71" s="738"/>
      <c r="C71" s="738"/>
      <c r="D71" s="738"/>
      <c r="E71" s="741"/>
      <c r="F71" s="738"/>
      <c r="G71" s="492" t="s">
        <v>462</v>
      </c>
      <c r="H71" s="493"/>
      <c r="I71" s="494"/>
      <c r="J71" s="494"/>
      <c r="K71" s="494"/>
      <c r="L71" s="494"/>
      <c r="M71" s="494"/>
      <c r="N71" s="494"/>
      <c r="O71" s="494"/>
      <c r="P71" s="494"/>
      <c r="Q71" s="494"/>
      <c r="R71" s="494"/>
      <c r="S71" s="494"/>
      <c r="T71" s="495">
        <f t="shared" si="72"/>
        <v>0</v>
      </c>
      <c r="AN71" s="468">
        <v>2</v>
      </c>
      <c r="AO71" s="468">
        <v>3</v>
      </c>
      <c r="AP71" s="468">
        <v>6</v>
      </c>
      <c r="AQ71" s="476">
        <f ca="1">IF($AP71=1,IF(INDIRECT(ADDRESS(($AN71-1)*3+$AO71+5,$AP71+7))="",0,INDIRECT(ADDRESS(($AN71-1)*3+$AO71+5,$AP71+7))),IF(INDIRECT(ADDRESS(($AN71-1)*3+$AO71+5,$AP71+7))="",0,IF(COUNTIF(INDIRECT(ADDRESS(($AN71-1)*36+($AO71-1)*12+6,COLUMN())):INDIRECT(ADDRESS(($AN71-1)*36+($AO71-1)*12+$AP71+4,COLUMN())),INDIRECT(ADDRESS(($AN71-1)*3+$AO71+5,$AP71+7)))&gt;=1,0,INDIRECT(ADDRESS(($AN71-1)*3+$AO71+5,$AP71+7)))))</f>
        <v>0</v>
      </c>
      <c r="AR71" s="468">
        <f ca="1">COUNTIF(INDIRECT("H"&amp;(ROW()+12*(($AN71-1)*3+$AO71)-ROW())/12+5):INDIRECT("S"&amp;(ROW()+12*(($AN71-1)*3+$AO71)-ROW())/12+5),AQ71)</f>
        <v>0</v>
      </c>
      <c r="AS71" s="476"/>
      <c r="AU71" s="468">
        <f ca="1">IF(AND(AQ71&gt;0,AR71&gt;0),COUNTIF(AU$6:AU70,"&gt;0")+1,0)</f>
        <v>0</v>
      </c>
      <c r="BE71" s="468">
        <v>3</v>
      </c>
      <c r="BT71" s="484"/>
      <c r="BU71" s="484"/>
      <c r="BV71" s="484"/>
      <c r="BW71" s="484"/>
      <c r="BX71" s="484"/>
      <c r="BY71" s="484"/>
      <c r="BZ71" s="484"/>
      <c r="CA71" s="484"/>
      <c r="CB71" s="484"/>
      <c r="CC71" s="484"/>
      <c r="CD71" s="484"/>
      <c r="CE71" s="484"/>
    </row>
    <row r="72" spans="1:83" x14ac:dyDescent="0.15">
      <c r="A72" s="733">
        <v>23</v>
      </c>
      <c r="B72" s="736"/>
      <c r="C72" s="736"/>
      <c r="D72" s="736"/>
      <c r="E72" s="739"/>
      <c r="F72" s="736"/>
      <c r="G72" s="477" t="s">
        <v>321</v>
      </c>
      <c r="H72" s="478"/>
      <c r="I72" s="479" t="str">
        <f t="shared" si="71"/>
        <v/>
      </c>
      <c r="J72" s="479" t="str">
        <f t="shared" si="71"/>
        <v/>
      </c>
      <c r="K72" s="479" t="str">
        <f t="shared" si="71"/>
        <v/>
      </c>
      <c r="L72" s="479" t="str">
        <f t="shared" si="71"/>
        <v/>
      </c>
      <c r="M72" s="479" t="str">
        <f t="shared" si="71"/>
        <v/>
      </c>
      <c r="N72" s="479" t="str">
        <f t="shared" si="71"/>
        <v/>
      </c>
      <c r="O72" s="479" t="str">
        <f t="shared" si="71"/>
        <v/>
      </c>
      <c r="P72" s="479" t="str">
        <f t="shared" si="71"/>
        <v/>
      </c>
      <c r="Q72" s="479" t="str">
        <f t="shared" si="71"/>
        <v/>
      </c>
      <c r="R72" s="479" t="str">
        <f t="shared" si="71"/>
        <v/>
      </c>
      <c r="S72" s="479" t="str">
        <f t="shared" si="71"/>
        <v/>
      </c>
      <c r="T72" s="480">
        <f t="shared" si="72"/>
        <v>0</v>
      </c>
      <c r="AN72" s="468">
        <v>2</v>
      </c>
      <c r="AO72" s="468">
        <v>3</v>
      </c>
      <c r="AP72" s="468">
        <v>7</v>
      </c>
      <c r="AQ72" s="476">
        <f ca="1">IF($AP72=1,IF(INDIRECT(ADDRESS(($AN72-1)*3+$AO72+5,$AP72+7))="",0,INDIRECT(ADDRESS(($AN72-1)*3+$AO72+5,$AP72+7))),IF(INDIRECT(ADDRESS(($AN72-1)*3+$AO72+5,$AP72+7))="",0,IF(COUNTIF(INDIRECT(ADDRESS(($AN72-1)*36+($AO72-1)*12+6,COLUMN())):INDIRECT(ADDRESS(($AN72-1)*36+($AO72-1)*12+$AP72+4,COLUMN())),INDIRECT(ADDRESS(($AN72-1)*3+$AO72+5,$AP72+7)))&gt;=1,0,INDIRECT(ADDRESS(($AN72-1)*3+$AO72+5,$AP72+7)))))</f>
        <v>0</v>
      </c>
      <c r="AR72" s="468">
        <f ca="1">COUNTIF(INDIRECT("H"&amp;(ROW()+12*(($AN72-1)*3+$AO72)-ROW())/12+5):INDIRECT("S"&amp;(ROW()+12*(($AN72-1)*3+$AO72)-ROW())/12+5),AQ72)</f>
        <v>0</v>
      </c>
      <c r="AS72" s="476"/>
      <c r="AU72" s="468">
        <f ca="1">IF(AND(AQ72&gt;0,AR72&gt;0),COUNTIF(AU$6:AU71,"&gt;0")+1,0)</f>
        <v>0</v>
      </c>
      <c r="BE72" s="468">
        <v>1</v>
      </c>
      <c r="BG72" s="468">
        <f t="shared" ref="BG72:BR72" si="74">SUM(H72:H73)</f>
        <v>0</v>
      </c>
      <c r="BH72" s="468">
        <f t="shared" si="74"/>
        <v>0</v>
      </c>
      <c r="BI72" s="468">
        <f t="shared" si="74"/>
        <v>0</v>
      </c>
      <c r="BJ72" s="468">
        <f t="shared" si="74"/>
        <v>0</v>
      </c>
      <c r="BK72" s="468">
        <f t="shared" si="74"/>
        <v>0</v>
      </c>
      <c r="BL72" s="468">
        <f t="shared" si="74"/>
        <v>0</v>
      </c>
      <c r="BM72" s="468">
        <f t="shared" si="74"/>
        <v>0</v>
      </c>
      <c r="BN72" s="468">
        <f t="shared" si="74"/>
        <v>0</v>
      </c>
      <c r="BO72" s="468">
        <f t="shared" si="74"/>
        <v>0</v>
      </c>
      <c r="BP72" s="468">
        <f t="shared" si="74"/>
        <v>0</v>
      </c>
      <c r="BQ72" s="468">
        <f t="shared" si="74"/>
        <v>0</v>
      </c>
      <c r="BR72" s="468">
        <f t="shared" si="74"/>
        <v>0</v>
      </c>
      <c r="BT72" s="484">
        <f t="shared" ref="BT72:CE72" si="75">SUM(U72:U73)</f>
        <v>0</v>
      </c>
      <c r="BU72" s="484">
        <f t="shared" si="75"/>
        <v>0</v>
      </c>
      <c r="BV72" s="484">
        <f t="shared" si="75"/>
        <v>0</v>
      </c>
      <c r="BW72" s="484">
        <f t="shared" si="75"/>
        <v>0</v>
      </c>
      <c r="BX72" s="484">
        <f t="shared" si="75"/>
        <v>0</v>
      </c>
      <c r="BY72" s="484">
        <f t="shared" si="75"/>
        <v>0</v>
      </c>
      <c r="BZ72" s="484">
        <f t="shared" si="75"/>
        <v>0</v>
      </c>
      <c r="CA72" s="484">
        <f t="shared" si="75"/>
        <v>0</v>
      </c>
      <c r="CB72" s="484">
        <f t="shared" si="75"/>
        <v>0</v>
      </c>
      <c r="CC72" s="484">
        <f t="shared" si="75"/>
        <v>0</v>
      </c>
      <c r="CD72" s="484">
        <f t="shared" si="75"/>
        <v>0</v>
      </c>
      <c r="CE72" s="484">
        <f t="shared" si="75"/>
        <v>0</v>
      </c>
    </row>
    <row r="73" spans="1:83" x14ac:dyDescent="0.15">
      <c r="A73" s="734"/>
      <c r="B73" s="737"/>
      <c r="C73" s="737"/>
      <c r="D73" s="737"/>
      <c r="E73" s="740"/>
      <c r="F73" s="737"/>
      <c r="G73" s="486" t="s">
        <v>320</v>
      </c>
      <c r="H73" s="487"/>
      <c r="I73" s="488" t="str">
        <f t="shared" si="71"/>
        <v/>
      </c>
      <c r="J73" s="488" t="str">
        <f t="shared" si="71"/>
        <v/>
      </c>
      <c r="K73" s="488" t="str">
        <f t="shared" si="71"/>
        <v/>
      </c>
      <c r="L73" s="488" t="str">
        <f t="shared" si="71"/>
        <v/>
      </c>
      <c r="M73" s="488" t="str">
        <f t="shared" si="71"/>
        <v/>
      </c>
      <c r="N73" s="488" t="str">
        <f t="shared" si="71"/>
        <v/>
      </c>
      <c r="O73" s="488" t="str">
        <f t="shared" si="71"/>
        <v/>
      </c>
      <c r="P73" s="488" t="str">
        <f t="shared" si="71"/>
        <v/>
      </c>
      <c r="Q73" s="488" t="str">
        <f t="shared" si="71"/>
        <v/>
      </c>
      <c r="R73" s="488" t="str">
        <f t="shared" si="71"/>
        <v/>
      </c>
      <c r="S73" s="488" t="str">
        <f t="shared" si="71"/>
        <v/>
      </c>
      <c r="T73" s="489">
        <f t="shared" si="72"/>
        <v>0</v>
      </c>
      <c r="AN73" s="468">
        <v>2</v>
      </c>
      <c r="AO73" s="468">
        <v>3</v>
      </c>
      <c r="AP73" s="468">
        <v>8</v>
      </c>
      <c r="AQ73" s="476">
        <f ca="1">IF($AP73=1,IF(INDIRECT(ADDRESS(($AN73-1)*3+$AO73+5,$AP73+7))="",0,INDIRECT(ADDRESS(($AN73-1)*3+$AO73+5,$AP73+7))),IF(INDIRECT(ADDRESS(($AN73-1)*3+$AO73+5,$AP73+7))="",0,IF(COUNTIF(INDIRECT(ADDRESS(($AN73-1)*36+($AO73-1)*12+6,COLUMN())):INDIRECT(ADDRESS(($AN73-1)*36+($AO73-1)*12+$AP73+4,COLUMN())),INDIRECT(ADDRESS(($AN73-1)*3+$AO73+5,$AP73+7)))&gt;=1,0,INDIRECT(ADDRESS(($AN73-1)*3+$AO73+5,$AP73+7)))))</f>
        <v>0</v>
      </c>
      <c r="AR73" s="468">
        <f ca="1">COUNTIF(INDIRECT("H"&amp;(ROW()+12*(($AN73-1)*3+$AO73)-ROW())/12+5):INDIRECT("S"&amp;(ROW()+12*(($AN73-1)*3+$AO73)-ROW())/12+5),AQ73)</f>
        <v>0</v>
      </c>
      <c r="AS73" s="476"/>
      <c r="AU73" s="468">
        <f ca="1">IF(AND(AQ73&gt;0,AR73&gt;0),COUNTIF(AU$6:AU72,"&gt;0")+1,0)</f>
        <v>0</v>
      </c>
      <c r="BE73" s="468">
        <v>2</v>
      </c>
      <c r="BF73" s="468" t="s">
        <v>319</v>
      </c>
      <c r="BG73" s="468">
        <f t="shared" ref="BG73:BR73" si="76">IF(BG72+BT72&gt;40000,1,0)</f>
        <v>0</v>
      </c>
      <c r="BH73" s="468">
        <f t="shared" si="76"/>
        <v>0</v>
      </c>
      <c r="BI73" s="468">
        <f t="shared" si="76"/>
        <v>0</v>
      </c>
      <c r="BJ73" s="468">
        <f t="shared" si="76"/>
        <v>0</v>
      </c>
      <c r="BK73" s="468">
        <f t="shared" si="76"/>
        <v>0</v>
      </c>
      <c r="BL73" s="468">
        <f t="shared" si="76"/>
        <v>0</v>
      </c>
      <c r="BM73" s="468">
        <f t="shared" si="76"/>
        <v>0</v>
      </c>
      <c r="BN73" s="468">
        <f t="shared" si="76"/>
        <v>0</v>
      </c>
      <c r="BO73" s="468">
        <f t="shared" si="76"/>
        <v>0</v>
      </c>
      <c r="BP73" s="468">
        <f t="shared" si="76"/>
        <v>0</v>
      </c>
      <c r="BQ73" s="468">
        <f t="shared" si="76"/>
        <v>0</v>
      </c>
      <c r="BR73" s="468">
        <f t="shared" si="76"/>
        <v>0</v>
      </c>
      <c r="BT73" s="484"/>
      <c r="BU73" s="484"/>
      <c r="BV73" s="484"/>
      <c r="BW73" s="484"/>
      <c r="BX73" s="484"/>
      <c r="BY73" s="484"/>
      <c r="BZ73" s="484"/>
      <c r="CA73" s="484"/>
      <c r="CB73" s="484"/>
      <c r="CC73" s="484"/>
      <c r="CD73" s="484"/>
      <c r="CE73" s="484"/>
    </row>
    <row r="74" spans="1:83" x14ac:dyDescent="0.15">
      <c r="A74" s="735"/>
      <c r="B74" s="738"/>
      <c r="C74" s="738"/>
      <c r="D74" s="738"/>
      <c r="E74" s="741"/>
      <c r="F74" s="738"/>
      <c r="G74" s="492" t="s">
        <v>462</v>
      </c>
      <c r="H74" s="493"/>
      <c r="I74" s="494"/>
      <c r="J74" s="494"/>
      <c r="K74" s="494"/>
      <c r="L74" s="494"/>
      <c r="M74" s="494"/>
      <c r="N74" s="494"/>
      <c r="O74" s="494"/>
      <c r="P74" s="494"/>
      <c r="Q74" s="494"/>
      <c r="R74" s="494"/>
      <c r="S74" s="494"/>
      <c r="T74" s="495">
        <f t="shared" si="72"/>
        <v>0</v>
      </c>
      <c r="AN74" s="468">
        <v>2</v>
      </c>
      <c r="AO74" s="468">
        <v>3</v>
      </c>
      <c r="AP74" s="468">
        <v>9</v>
      </c>
      <c r="AQ74" s="476">
        <f ca="1">IF($AP74=1,IF(INDIRECT(ADDRESS(($AN74-1)*3+$AO74+5,$AP74+7))="",0,INDIRECT(ADDRESS(($AN74-1)*3+$AO74+5,$AP74+7))),IF(INDIRECT(ADDRESS(($AN74-1)*3+$AO74+5,$AP74+7))="",0,IF(COUNTIF(INDIRECT(ADDRESS(($AN74-1)*36+($AO74-1)*12+6,COLUMN())):INDIRECT(ADDRESS(($AN74-1)*36+($AO74-1)*12+$AP74+4,COLUMN())),INDIRECT(ADDRESS(($AN74-1)*3+$AO74+5,$AP74+7)))&gt;=1,0,INDIRECT(ADDRESS(($AN74-1)*3+$AO74+5,$AP74+7)))))</f>
        <v>0</v>
      </c>
      <c r="AR74" s="468">
        <f ca="1">COUNTIF(INDIRECT("H"&amp;(ROW()+12*(($AN74-1)*3+$AO74)-ROW())/12+5):INDIRECT("S"&amp;(ROW()+12*(($AN74-1)*3+$AO74)-ROW())/12+5),AQ74)</f>
        <v>0</v>
      </c>
      <c r="AS74" s="476"/>
      <c r="AU74" s="468">
        <f ca="1">IF(AND(AQ74&gt;0,AR74&gt;0),COUNTIF(AU$6:AU73,"&gt;0")+1,0)</f>
        <v>0</v>
      </c>
      <c r="BE74" s="468">
        <v>3</v>
      </c>
      <c r="BT74" s="484"/>
      <c r="BU74" s="484"/>
      <c r="BV74" s="484"/>
      <c r="BW74" s="484"/>
      <c r="BX74" s="484"/>
      <c r="BY74" s="484"/>
      <c r="BZ74" s="484"/>
      <c r="CA74" s="484"/>
      <c r="CB74" s="484"/>
      <c r="CC74" s="484"/>
      <c r="CD74" s="484"/>
      <c r="CE74" s="484"/>
    </row>
    <row r="75" spans="1:83" x14ac:dyDescent="0.15">
      <c r="A75" s="733">
        <v>24</v>
      </c>
      <c r="B75" s="736"/>
      <c r="C75" s="736"/>
      <c r="D75" s="736"/>
      <c r="E75" s="739"/>
      <c r="F75" s="736"/>
      <c r="G75" s="477" t="s">
        <v>321</v>
      </c>
      <c r="H75" s="478"/>
      <c r="I75" s="479" t="str">
        <f t="shared" si="71"/>
        <v/>
      </c>
      <c r="J75" s="479" t="str">
        <f t="shared" si="71"/>
        <v/>
      </c>
      <c r="K75" s="479" t="str">
        <f t="shared" si="71"/>
        <v/>
      </c>
      <c r="L75" s="479" t="str">
        <f t="shared" si="71"/>
        <v/>
      </c>
      <c r="M75" s="479" t="str">
        <f t="shared" si="71"/>
        <v/>
      </c>
      <c r="N75" s="479" t="str">
        <f t="shared" si="71"/>
        <v/>
      </c>
      <c r="O75" s="479" t="str">
        <f t="shared" si="71"/>
        <v/>
      </c>
      <c r="P75" s="479" t="str">
        <f t="shared" si="71"/>
        <v/>
      </c>
      <c r="Q75" s="479" t="str">
        <f t="shared" si="71"/>
        <v/>
      </c>
      <c r="R75" s="479" t="str">
        <f t="shared" si="71"/>
        <v/>
      </c>
      <c r="S75" s="479" t="str">
        <f t="shared" si="71"/>
        <v/>
      </c>
      <c r="T75" s="480">
        <f t="shared" si="72"/>
        <v>0</v>
      </c>
      <c r="AN75" s="468">
        <v>2</v>
      </c>
      <c r="AO75" s="468">
        <v>3</v>
      </c>
      <c r="AP75" s="468">
        <v>10</v>
      </c>
      <c r="AQ75" s="476">
        <f ca="1">IF($AP75=1,IF(INDIRECT(ADDRESS(($AN75-1)*3+$AO75+5,$AP75+7))="",0,INDIRECT(ADDRESS(($AN75-1)*3+$AO75+5,$AP75+7))),IF(INDIRECT(ADDRESS(($AN75-1)*3+$AO75+5,$AP75+7))="",0,IF(COUNTIF(INDIRECT(ADDRESS(($AN75-1)*36+($AO75-1)*12+6,COLUMN())):INDIRECT(ADDRESS(($AN75-1)*36+($AO75-1)*12+$AP75+4,COLUMN())),INDIRECT(ADDRESS(($AN75-1)*3+$AO75+5,$AP75+7)))&gt;=1,0,INDIRECT(ADDRESS(($AN75-1)*3+$AO75+5,$AP75+7)))))</f>
        <v>0</v>
      </c>
      <c r="AR75" s="468">
        <f ca="1">COUNTIF(INDIRECT("H"&amp;(ROW()+12*(($AN75-1)*3+$AO75)-ROW())/12+5):INDIRECT("S"&amp;(ROW()+12*(($AN75-1)*3+$AO75)-ROW())/12+5),AQ75)</f>
        <v>0</v>
      </c>
      <c r="AS75" s="476"/>
      <c r="AU75" s="468">
        <f ca="1">IF(AND(AQ75&gt;0,AR75&gt;0),COUNTIF(AU$6:AU74,"&gt;0")+1,0)</f>
        <v>0</v>
      </c>
      <c r="BE75" s="468">
        <v>1</v>
      </c>
      <c r="BG75" s="468">
        <f t="shared" ref="BG75:BR75" si="77">SUM(H75:H76)</f>
        <v>0</v>
      </c>
      <c r="BH75" s="468">
        <f t="shared" si="77"/>
        <v>0</v>
      </c>
      <c r="BI75" s="468">
        <f t="shared" si="77"/>
        <v>0</v>
      </c>
      <c r="BJ75" s="468">
        <f t="shared" si="77"/>
        <v>0</v>
      </c>
      <c r="BK75" s="468">
        <f t="shared" si="77"/>
        <v>0</v>
      </c>
      <c r="BL75" s="468">
        <f t="shared" si="77"/>
        <v>0</v>
      </c>
      <c r="BM75" s="468">
        <f t="shared" si="77"/>
        <v>0</v>
      </c>
      <c r="BN75" s="468">
        <f t="shared" si="77"/>
        <v>0</v>
      </c>
      <c r="BO75" s="468">
        <f t="shared" si="77"/>
        <v>0</v>
      </c>
      <c r="BP75" s="468">
        <f t="shared" si="77"/>
        <v>0</v>
      </c>
      <c r="BQ75" s="468">
        <f t="shared" si="77"/>
        <v>0</v>
      </c>
      <c r="BR75" s="468">
        <f t="shared" si="77"/>
        <v>0</v>
      </c>
      <c r="BT75" s="484">
        <f t="shared" ref="BT75:CE75" si="78">SUM(U75:U76)</f>
        <v>0</v>
      </c>
      <c r="BU75" s="484">
        <f t="shared" si="78"/>
        <v>0</v>
      </c>
      <c r="BV75" s="484">
        <f t="shared" si="78"/>
        <v>0</v>
      </c>
      <c r="BW75" s="484">
        <f t="shared" si="78"/>
        <v>0</v>
      </c>
      <c r="BX75" s="484">
        <f t="shared" si="78"/>
        <v>0</v>
      </c>
      <c r="BY75" s="484">
        <f t="shared" si="78"/>
        <v>0</v>
      </c>
      <c r="BZ75" s="484">
        <f t="shared" si="78"/>
        <v>0</v>
      </c>
      <c r="CA75" s="484">
        <f t="shared" si="78"/>
        <v>0</v>
      </c>
      <c r="CB75" s="484">
        <f t="shared" si="78"/>
        <v>0</v>
      </c>
      <c r="CC75" s="484">
        <f t="shared" si="78"/>
        <v>0</v>
      </c>
      <c r="CD75" s="484">
        <f t="shared" si="78"/>
        <v>0</v>
      </c>
      <c r="CE75" s="484">
        <f t="shared" si="78"/>
        <v>0</v>
      </c>
    </row>
    <row r="76" spans="1:83" x14ac:dyDescent="0.15">
      <c r="A76" s="734"/>
      <c r="B76" s="737"/>
      <c r="C76" s="737"/>
      <c r="D76" s="737"/>
      <c r="E76" s="740"/>
      <c r="F76" s="737"/>
      <c r="G76" s="486" t="s">
        <v>320</v>
      </c>
      <c r="H76" s="487"/>
      <c r="I76" s="488" t="str">
        <f t="shared" si="71"/>
        <v/>
      </c>
      <c r="J76" s="488" t="str">
        <f t="shared" si="71"/>
        <v/>
      </c>
      <c r="K76" s="488" t="str">
        <f t="shared" si="71"/>
        <v/>
      </c>
      <c r="L76" s="488" t="str">
        <f t="shared" si="71"/>
        <v/>
      </c>
      <c r="M76" s="488" t="str">
        <f t="shared" si="71"/>
        <v/>
      </c>
      <c r="N76" s="488" t="str">
        <f t="shared" si="71"/>
        <v/>
      </c>
      <c r="O76" s="488" t="str">
        <f t="shared" si="71"/>
        <v/>
      </c>
      <c r="P76" s="488" t="str">
        <f t="shared" si="71"/>
        <v/>
      </c>
      <c r="Q76" s="488" t="str">
        <f t="shared" si="71"/>
        <v/>
      </c>
      <c r="R76" s="488" t="str">
        <f t="shared" si="71"/>
        <v/>
      </c>
      <c r="S76" s="488" t="str">
        <f t="shared" si="71"/>
        <v/>
      </c>
      <c r="T76" s="489">
        <f t="shared" si="72"/>
        <v>0</v>
      </c>
      <c r="AN76" s="468">
        <v>2</v>
      </c>
      <c r="AO76" s="468">
        <v>3</v>
      </c>
      <c r="AP76" s="468">
        <v>11</v>
      </c>
      <c r="AQ76" s="476">
        <f ca="1">IF($AP76=1,IF(INDIRECT(ADDRESS(($AN76-1)*3+$AO76+5,$AP76+7))="",0,INDIRECT(ADDRESS(($AN76-1)*3+$AO76+5,$AP76+7))),IF(INDIRECT(ADDRESS(($AN76-1)*3+$AO76+5,$AP76+7))="",0,IF(COUNTIF(INDIRECT(ADDRESS(($AN76-1)*36+($AO76-1)*12+6,COLUMN())):INDIRECT(ADDRESS(($AN76-1)*36+($AO76-1)*12+$AP76+4,COLUMN())),INDIRECT(ADDRESS(($AN76-1)*3+$AO76+5,$AP76+7)))&gt;=1,0,INDIRECT(ADDRESS(($AN76-1)*3+$AO76+5,$AP76+7)))))</f>
        <v>0</v>
      </c>
      <c r="AR76" s="468">
        <f ca="1">COUNTIF(INDIRECT("H"&amp;(ROW()+12*(($AN76-1)*3+$AO76)-ROW())/12+5):INDIRECT("S"&amp;(ROW()+12*(($AN76-1)*3+$AO76)-ROW())/12+5),AQ76)</f>
        <v>0</v>
      </c>
      <c r="AS76" s="476"/>
      <c r="AU76" s="468">
        <f ca="1">IF(AND(AQ76&gt;0,AR76&gt;0),COUNTIF(AU$6:AU75,"&gt;0")+1,0)</f>
        <v>0</v>
      </c>
      <c r="BE76" s="468">
        <v>2</v>
      </c>
      <c r="BF76" s="468" t="s">
        <v>319</v>
      </c>
      <c r="BG76" s="468">
        <f t="shared" ref="BG76:BR76" si="79">IF(BG75+BT75&gt;40000,1,0)</f>
        <v>0</v>
      </c>
      <c r="BH76" s="468">
        <f t="shared" si="79"/>
        <v>0</v>
      </c>
      <c r="BI76" s="468">
        <f t="shared" si="79"/>
        <v>0</v>
      </c>
      <c r="BJ76" s="468">
        <f t="shared" si="79"/>
        <v>0</v>
      </c>
      <c r="BK76" s="468">
        <f t="shared" si="79"/>
        <v>0</v>
      </c>
      <c r="BL76" s="468">
        <f t="shared" si="79"/>
        <v>0</v>
      </c>
      <c r="BM76" s="468">
        <f t="shared" si="79"/>
        <v>0</v>
      </c>
      <c r="BN76" s="468">
        <f t="shared" si="79"/>
        <v>0</v>
      </c>
      <c r="BO76" s="468">
        <f t="shared" si="79"/>
        <v>0</v>
      </c>
      <c r="BP76" s="468">
        <f t="shared" si="79"/>
        <v>0</v>
      </c>
      <c r="BQ76" s="468">
        <f t="shared" si="79"/>
        <v>0</v>
      </c>
      <c r="BR76" s="468">
        <f t="shared" si="79"/>
        <v>0</v>
      </c>
      <c r="BT76" s="484"/>
      <c r="BU76" s="484"/>
      <c r="BV76" s="484"/>
      <c r="BW76" s="484"/>
      <c r="BX76" s="484"/>
      <c r="BY76" s="484"/>
      <c r="BZ76" s="484"/>
      <c r="CA76" s="484"/>
      <c r="CB76" s="484"/>
      <c r="CC76" s="484"/>
      <c r="CD76" s="484"/>
      <c r="CE76" s="484"/>
    </row>
    <row r="77" spans="1:83" x14ac:dyDescent="0.15">
      <c r="A77" s="735"/>
      <c r="B77" s="738"/>
      <c r="C77" s="738"/>
      <c r="D77" s="738"/>
      <c r="E77" s="741"/>
      <c r="F77" s="738"/>
      <c r="G77" s="492" t="s">
        <v>462</v>
      </c>
      <c r="H77" s="493"/>
      <c r="I77" s="494"/>
      <c r="J77" s="494"/>
      <c r="K77" s="494"/>
      <c r="L77" s="494"/>
      <c r="M77" s="494"/>
      <c r="N77" s="494"/>
      <c r="O77" s="494"/>
      <c r="P77" s="494"/>
      <c r="Q77" s="494"/>
      <c r="R77" s="494"/>
      <c r="S77" s="494"/>
      <c r="T77" s="495">
        <f t="shared" si="72"/>
        <v>0</v>
      </c>
      <c r="AN77" s="468">
        <v>2</v>
      </c>
      <c r="AO77" s="468">
        <v>3</v>
      </c>
      <c r="AP77" s="468">
        <v>12</v>
      </c>
      <c r="AQ77" s="476">
        <f ca="1">IF($AP77=1,IF(INDIRECT(ADDRESS(($AN77-1)*3+$AO77+5,$AP77+7))="",0,INDIRECT(ADDRESS(($AN77-1)*3+$AO77+5,$AP77+7))),IF(INDIRECT(ADDRESS(($AN77-1)*3+$AO77+5,$AP77+7))="",0,IF(COUNTIF(INDIRECT(ADDRESS(($AN77-1)*36+($AO77-1)*12+6,COLUMN())):INDIRECT(ADDRESS(($AN77-1)*36+($AO77-1)*12+$AP77+4,COLUMN())),INDIRECT(ADDRESS(($AN77-1)*3+$AO77+5,$AP77+7)))&gt;=1,0,INDIRECT(ADDRESS(($AN77-1)*3+$AO77+5,$AP77+7)))))</f>
        <v>0</v>
      </c>
      <c r="AR77" s="468">
        <f ca="1">COUNTIF(INDIRECT("H"&amp;(ROW()+12*(($AN77-1)*3+$AO77)-ROW())/12+5):INDIRECT("S"&amp;(ROW()+12*(($AN77-1)*3+$AO77)-ROW())/12+5),AQ77)</f>
        <v>0</v>
      </c>
      <c r="AS77" s="476"/>
      <c r="AU77" s="468">
        <f ca="1">IF(AND(AQ77&gt;0,AR77&gt;0),COUNTIF(AU$6:AU76,"&gt;0")+1,0)</f>
        <v>0</v>
      </c>
      <c r="BE77" s="468">
        <v>3</v>
      </c>
      <c r="BT77" s="484"/>
      <c r="BU77" s="484"/>
      <c r="BV77" s="484"/>
      <c r="BW77" s="484"/>
      <c r="BX77" s="484"/>
      <c r="BY77" s="484"/>
      <c r="BZ77" s="484"/>
      <c r="CA77" s="484"/>
      <c r="CB77" s="484"/>
      <c r="CC77" s="484"/>
      <c r="CD77" s="484"/>
      <c r="CE77" s="484"/>
    </row>
    <row r="78" spans="1:83" x14ac:dyDescent="0.15">
      <c r="A78" s="733">
        <v>25</v>
      </c>
      <c r="B78" s="736"/>
      <c r="C78" s="736"/>
      <c r="D78" s="736"/>
      <c r="E78" s="739"/>
      <c r="F78" s="736"/>
      <c r="G78" s="477" t="s">
        <v>321</v>
      </c>
      <c r="H78" s="478"/>
      <c r="I78" s="479" t="str">
        <f t="shared" si="71"/>
        <v/>
      </c>
      <c r="J78" s="479" t="str">
        <f t="shared" si="71"/>
        <v/>
      </c>
      <c r="K78" s="479" t="str">
        <f t="shared" si="71"/>
        <v/>
      </c>
      <c r="L78" s="479" t="str">
        <f t="shared" si="71"/>
        <v/>
      </c>
      <c r="M78" s="479" t="str">
        <f t="shared" si="71"/>
        <v/>
      </c>
      <c r="N78" s="479" t="str">
        <f t="shared" si="71"/>
        <v/>
      </c>
      <c r="O78" s="479" t="str">
        <f t="shared" si="71"/>
        <v/>
      </c>
      <c r="P78" s="479" t="str">
        <f t="shared" si="71"/>
        <v/>
      </c>
      <c r="Q78" s="479" t="str">
        <f t="shared" si="71"/>
        <v/>
      </c>
      <c r="R78" s="479" t="str">
        <f t="shared" si="71"/>
        <v/>
      </c>
      <c r="S78" s="479" t="str">
        <f t="shared" si="71"/>
        <v/>
      </c>
      <c r="T78" s="480">
        <f t="shared" si="72"/>
        <v>0</v>
      </c>
      <c r="AN78" s="468">
        <v>3</v>
      </c>
      <c r="AO78" s="468">
        <v>1</v>
      </c>
      <c r="AP78" s="468">
        <v>1</v>
      </c>
      <c r="AQ78" s="476">
        <f ca="1">IF($AP78=1,IF(INDIRECT(ADDRESS(($AN78-1)*3+$AO78+5,$AP78+7))="",0,INDIRECT(ADDRESS(($AN78-1)*3+$AO78+5,$AP78+7))),IF(INDIRECT(ADDRESS(($AN78-1)*3+$AO78+5,$AP78+7))="",0,IF(COUNTIF(INDIRECT(ADDRESS(($AN78-1)*36+($AO78-1)*12+6,COLUMN())):INDIRECT(ADDRESS(($AN78-1)*36+($AO78-1)*12+$AP78+4,COLUMN())),INDIRECT(ADDRESS(($AN78-1)*3+$AO78+5,$AP78+7)))&gt;=1,0,INDIRECT(ADDRESS(($AN78-1)*3+$AO78+5,$AP78+7)))))</f>
        <v>0</v>
      </c>
      <c r="AR78" s="468">
        <f ca="1">COUNTIF(INDIRECT("H"&amp;(ROW()+12*(($AN78-1)*3+$AO78)-ROW())/12+5):INDIRECT("S"&amp;(ROW()+12*(($AN78-1)*3+$AO78)-ROW())/12+5),AQ78)</f>
        <v>0</v>
      </c>
      <c r="AS78" s="476"/>
      <c r="AU78" s="468">
        <f ca="1">IF(AND(AQ78&gt;0,AR78&gt;0),COUNTIF(AU$6:AU77,"&gt;0")+1,0)</f>
        <v>0</v>
      </c>
      <c r="BE78" s="468">
        <v>1</v>
      </c>
      <c r="BG78" s="468">
        <f t="shared" ref="BG78:BR78" si="80">SUM(H78:H79)</f>
        <v>0</v>
      </c>
      <c r="BH78" s="468">
        <f t="shared" si="80"/>
        <v>0</v>
      </c>
      <c r="BI78" s="468">
        <f t="shared" si="80"/>
        <v>0</v>
      </c>
      <c r="BJ78" s="468">
        <f t="shared" si="80"/>
        <v>0</v>
      </c>
      <c r="BK78" s="468">
        <f t="shared" si="80"/>
        <v>0</v>
      </c>
      <c r="BL78" s="468">
        <f t="shared" si="80"/>
        <v>0</v>
      </c>
      <c r="BM78" s="468">
        <f t="shared" si="80"/>
        <v>0</v>
      </c>
      <c r="BN78" s="468">
        <f t="shared" si="80"/>
        <v>0</v>
      </c>
      <c r="BO78" s="468">
        <f t="shared" si="80"/>
        <v>0</v>
      </c>
      <c r="BP78" s="468">
        <f t="shared" si="80"/>
        <v>0</v>
      </c>
      <c r="BQ78" s="468">
        <f t="shared" si="80"/>
        <v>0</v>
      </c>
      <c r="BR78" s="468">
        <f t="shared" si="80"/>
        <v>0</v>
      </c>
      <c r="BT78" s="484">
        <f t="shared" ref="BT78:CE78" si="81">SUM(U78:U79)</f>
        <v>0</v>
      </c>
      <c r="BU78" s="484">
        <f t="shared" si="81"/>
        <v>0</v>
      </c>
      <c r="BV78" s="484">
        <f t="shared" si="81"/>
        <v>0</v>
      </c>
      <c r="BW78" s="484">
        <f t="shared" si="81"/>
        <v>0</v>
      </c>
      <c r="BX78" s="484">
        <f t="shared" si="81"/>
        <v>0</v>
      </c>
      <c r="BY78" s="484">
        <f t="shared" si="81"/>
        <v>0</v>
      </c>
      <c r="BZ78" s="484">
        <f t="shared" si="81"/>
        <v>0</v>
      </c>
      <c r="CA78" s="484">
        <f t="shared" si="81"/>
        <v>0</v>
      </c>
      <c r="CB78" s="484">
        <f t="shared" si="81"/>
        <v>0</v>
      </c>
      <c r="CC78" s="484">
        <f t="shared" si="81"/>
        <v>0</v>
      </c>
      <c r="CD78" s="484">
        <f t="shared" si="81"/>
        <v>0</v>
      </c>
      <c r="CE78" s="484">
        <f t="shared" si="81"/>
        <v>0</v>
      </c>
    </row>
    <row r="79" spans="1:83" x14ac:dyDescent="0.15">
      <c r="A79" s="734"/>
      <c r="B79" s="737"/>
      <c r="C79" s="737"/>
      <c r="D79" s="737"/>
      <c r="E79" s="740"/>
      <c r="F79" s="737"/>
      <c r="G79" s="486" t="s">
        <v>320</v>
      </c>
      <c r="H79" s="487"/>
      <c r="I79" s="488" t="str">
        <f t="shared" si="71"/>
        <v/>
      </c>
      <c r="J79" s="488" t="str">
        <f t="shared" si="71"/>
        <v/>
      </c>
      <c r="K79" s="488" t="str">
        <f t="shared" si="71"/>
        <v/>
      </c>
      <c r="L79" s="488" t="str">
        <f t="shared" si="71"/>
        <v/>
      </c>
      <c r="M79" s="488" t="str">
        <f t="shared" si="71"/>
        <v/>
      </c>
      <c r="N79" s="488" t="str">
        <f t="shared" si="71"/>
        <v/>
      </c>
      <c r="O79" s="488" t="str">
        <f t="shared" si="71"/>
        <v/>
      </c>
      <c r="P79" s="488" t="str">
        <f t="shared" si="71"/>
        <v/>
      </c>
      <c r="Q79" s="488" t="str">
        <f t="shared" si="71"/>
        <v/>
      </c>
      <c r="R79" s="488" t="str">
        <f t="shared" si="71"/>
        <v/>
      </c>
      <c r="S79" s="488" t="str">
        <f t="shared" si="71"/>
        <v/>
      </c>
      <c r="T79" s="489">
        <f t="shared" si="72"/>
        <v>0</v>
      </c>
      <c r="AN79" s="468">
        <v>3</v>
      </c>
      <c r="AO79" s="468">
        <v>1</v>
      </c>
      <c r="AP79" s="468">
        <v>2</v>
      </c>
      <c r="AQ79" s="476">
        <f ca="1">IF($AP79=1,IF(INDIRECT(ADDRESS(($AN79-1)*3+$AO79+5,$AP79+7))="",0,INDIRECT(ADDRESS(($AN79-1)*3+$AO79+5,$AP79+7))),IF(INDIRECT(ADDRESS(($AN79-1)*3+$AO79+5,$AP79+7))="",0,IF(COUNTIF(INDIRECT(ADDRESS(($AN79-1)*36+($AO79-1)*12+6,COLUMN())):INDIRECT(ADDRESS(($AN79-1)*36+($AO79-1)*12+$AP79+4,COLUMN())),INDIRECT(ADDRESS(($AN79-1)*3+$AO79+5,$AP79+7)))&gt;=1,0,INDIRECT(ADDRESS(($AN79-1)*3+$AO79+5,$AP79+7)))))</f>
        <v>0</v>
      </c>
      <c r="AR79" s="468">
        <f ca="1">COUNTIF(INDIRECT("H"&amp;(ROW()+12*(($AN79-1)*3+$AO79)-ROW())/12+5):INDIRECT("S"&amp;(ROW()+12*(($AN79-1)*3+$AO79)-ROW())/12+5),AQ79)</f>
        <v>0</v>
      </c>
      <c r="AS79" s="476"/>
      <c r="AU79" s="468">
        <f ca="1">IF(AND(AQ79&gt;0,AR79&gt;0),COUNTIF(AU$6:AU78,"&gt;0")+1,0)</f>
        <v>0</v>
      </c>
      <c r="BE79" s="468">
        <v>2</v>
      </c>
      <c r="BF79" s="468" t="s">
        <v>319</v>
      </c>
      <c r="BG79" s="468">
        <f t="shared" ref="BG79:BR79" si="82">IF(BG78+BT78&gt;40000,1,0)</f>
        <v>0</v>
      </c>
      <c r="BH79" s="468">
        <f t="shared" si="82"/>
        <v>0</v>
      </c>
      <c r="BI79" s="468">
        <f t="shared" si="82"/>
        <v>0</v>
      </c>
      <c r="BJ79" s="468">
        <f t="shared" si="82"/>
        <v>0</v>
      </c>
      <c r="BK79" s="468">
        <f t="shared" si="82"/>
        <v>0</v>
      </c>
      <c r="BL79" s="468">
        <f t="shared" si="82"/>
        <v>0</v>
      </c>
      <c r="BM79" s="468">
        <f t="shared" si="82"/>
        <v>0</v>
      </c>
      <c r="BN79" s="468">
        <f t="shared" si="82"/>
        <v>0</v>
      </c>
      <c r="BO79" s="468">
        <f t="shared" si="82"/>
        <v>0</v>
      </c>
      <c r="BP79" s="468">
        <f t="shared" si="82"/>
        <v>0</v>
      </c>
      <c r="BQ79" s="468">
        <f t="shared" si="82"/>
        <v>0</v>
      </c>
      <c r="BR79" s="468">
        <f t="shared" si="82"/>
        <v>0</v>
      </c>
      <c r="BT79" s="484"/>
      <c r="BU79" s="484"/>
      <c r="BV79" s="484"/>
      <c r="BW79" s="484"/>
      <c r="BX79" s="484"/>
      <c r="BY79" s="484"/>
      <c r="BZ79" s="484"/>
      <c r="CA79" s="484"/>
      <c r="CB79" s="484"/>
      <c r="CC79" s="484"/>
      <c r="CD79" s="484"/>
      <c r="CE79" s="484"/>
    </row>
    <row r="80" spans="1:83" x14ac:dyDescent="0.15">
      <c r="A80" s="735"/>
      <c r="B80" s="738"/>
      <c r="C80" s="738"/>
      <c r="D80" s="738"/>
      <c r="E80" s="741"/>
      <c r="F80" s="738"/>
      <c r="G80" s="492" t="s">
        <v>462</v>
      </c>
      <c r="H80" s="493"/>
      <c r="I80" s="494"/>
      <c r="J80" s="494"/>
      <c r="K80" s="494"/>
      <c r="L80" s="494"/>
      <c r="M80" s="494"/>
      <c r="N80" s="494"/>
      <c r="O80" s="494"/>
      <c r="P80" s="494"/>
      <c r="Q80" s="494"/>
      <c r="R80" s="494"/>
      <c r="S80" s="494"/>
      <c r="T80" s="495">
        <f t="shared" si="72"/>
        <v>0</v>
      </c>
      <c r="AN80" s="468">
        <v>3</v>
      </c>
      <c r="AO80" s="468">
        <v>1</v>
      </c>
      <c r="AP80" s="468">
        <v>3</v>
      </c>
      <c r="AQ80" s="476">
        <f ca="1">IF($AP80=1,IF(INDIRECT(ADDRESS(($AN80-1)*3+$AO80+5,$AP80+7))="",0,INDIRECT(ADDRESS(($AN80-1)*3+$AO80+5,$AP80+7))),IF(INDIRECT(ADDRESS(($AN80-1)*3+$AO80+5,$AP80+7))="",0,IF(COUNTIF(INDIRECT(ADDRESS(($AN80-1)*36+($AO80-1)*12+6,COLUMN())):INDIRECT(ADDRESS(($AN80-1)*36+($AO80-1)*12+$AP80+4,COLUMN())),INDIRECT(ADDRESS(($AN80-1)*3+$AO80+5,$AP80+7)))&gt;=1,0,INDIRECT(ADDRESS(($AN80-1)*3+$AO80+5,$AP80+7)))))</f>
        <v>0</v>
      </c>
      <c r="AR80" s="468">
        <f ca="1">COUNTIF(INDIRECT("H"&amp;(ROW()+12*(($AN80-1)*3+$AO80)-ROW())/12+5):INDIRECT("S"&amp;(ROW()+12*(($AN80-1)*3+$AO80)-ROW())/12+5),AQ80)</f>
        <v>0</v>
      </c>
      <c r="AS80" s="476"/>
      <c r="AU80" s="468">
        <f ca="1">IF(AND(AQ80&gt;0,AR80&gt;0),COUNTIF(AU$6:AU79,"&gt;0")+1,0)</f>
        <v>0</v>
      </c>
      <c r="BE80" s="468">
        <v>3</v>
      </c>
      <c r="BT80" s="484"/>
      <c r="BU80" s="484"/>
      <c r="BV80" s="484"/>
      <c r="BW80" s="484"/>
      <c r="BX80" s="484"/>
      <c r="BY80" s="484"/>
      <c r="BZ80" s="484"/>
      <c r="CA80" s="484"/>
      <c r="CB80" s="484"/>
      <c r="CC80" s="484"/>
      <c r="CD80" s="484"/>
      <c r="CE80" s="484"/>
    </row>
    <row r="81" spans="1:83" x14ac:dyDescent="0.15">
      <c r="A81" s="733">
        <v>26</v>
      </c>
      <c r="B81" s="736"/>
      <c r="C81" s="736"/>
      <c r="D81" s="736"/>
      <c r="E81" s="739"/>
      <c r="F81" s="736"/>
      <c r="G81" s="477" t="s">
        <v>321</v>
      </c>
      <c r="H81" s="478"/>
      <c r="I81" s="479" t="str">
        <f t="shared" si="71"/>
        <v/>
      </c>
      <c r="J81" s="479" t="str">
        <f t="shared" si="71"/>
        <v/>
      </c>
      <c r="K81" s="479" t="str">
        <f t="shared" si="71"/>
        <v/>
      </c>
      <c r="L81" s="479" t="str">
        <f t="shared" si="71"/>
        <v/>
      </c>
      <c r="M81" s="479" t="str">
        <f t="shared" si="71"/>
        <v/>
      </c>
      <c r="N81" s="479" t="str">
        <f t="shared" si="71"/>
        <v/>
      </c>
      <c r="O81" s="479" t="str">
        <f t="shared" si="71"/>
        <v/>
      </c>
      <c r="P81" s="479" t="str">
        <f t="shared" si="71"/>
        <v/>
      </c>
      <c r="Q81" s="479" t="str">
        <f t="shared" si="71"/>
        <v/>
      </c>
      <c r="R81" s="479" t="str">
        <f t="shared" si="71"/>
        <v/>
      </c>
      <c r="S81" s="479" t="str">
        <f t="shared" si="71"/>
        <v/>
      </c>
      <c r="T81" s="480">
        <f t="shared" si="72"/>
        <v>0</v>
      </c>
      <c r="AN81" s="468">
        <v>3</v>
      </c>
      <c r="AO81" s="468">
        <v>1</v>
      </c>
      <c r="AP81" s="468">
        <v>4</v>
      </c>
      <c r="AQ81" s="476">
        <f ca="1">IF($AP81=1,IF(INDIRECT(ADDRESS(($AN81-1)*3+$AO81+5,$AP81+7))="",0,INDIRECT(ADDRESS(($AN81-1)*3+$AO81+5,$AP81+7))),IF(INDIRECT(ADDRESS(($AN81-1)*3+$AO81+5,$AP81+7))="",0,IF(COUNTIF(INDIRECT(ADDRESS(($AN81-1)*36+($AO81-1)*12+6,COLUMN())):INDIRECT(ADDRESS(($AN81-1)*36+($AO81-1)*12+$AP81+4,COLUMN())),INDIRECT(ADDRESS(($AN81-1)*3+$AO81+5,$AP81+7)))&gt;=1,0,INDIRECT(ADDRESS(($AN81-1)*3+$AO81+5,$AP81+7)))))</f>
        <v>0</v>
      </c>
      <c r="AR81" s="468">
        <f ca="1">COUNTIF(INDIRECT("H"&amp;(ROW()+12*(($AN81-1)*3+$AO81)-ROW())/12+5):INDIRECT("S"&amp;(ROW()+12*(($AN81-1)*3+$AO81)-ROW())/12+5),AQ81)</f>
        <v>0</v>
      </c>
      <c r="AS81" s="476"/>
      <c r="AU81" s="468">
        <f ca="1">IF(AND(AQ81&gt;0,AR81&gt;0),COUNTIF(AU$6:AU80,"&gt;0")+1,0)</f>
        <v>0</v>
      </c>
      <c r="BE81" s="468">
        <v>1</v>
      </c>
      <c r="BG81" s="468">
        <f t="shared" ref="BG81:BR81" si="83">SUM(H81:H82)</f>
        <v>0</v>
      </c>
      <c r="BH81" s="468">
        <f t="shared" si="83"/>
        <v>0</v>
      </c>
      <c r="BI81" s="468">
        <f t="shared" si="83"/>
        <v>0</v>
      </c>
      <c r="BJ81" s="468">
        <f t="shared" si="83"/>
        <v>0</v>
      </c>
      <c r="BK81" s="468">
        <f t="shared" si="83"/>
        <v>0</v>
      </c>
      <c r="BL81" s="468">
        <f t="shared" si="83"/>
        <v>0</v>
      </c>
      <c r="BM81" s="468">
        <f t="shared" si="83"/>
        <v>0</v>
      </c>
      <c r="BN81" s="468">
        <f t="shared" si="83"/>
        <v>0</v>
      </c>
      <c r="BO81" s="468">
        <f t="shared" si="83"/>
        <v>0</v>
      </c>
      <c r="BP81" s="468">
        <f t="shared" si="83"/>
        <v>0</v>
      </c>
      <c r="BQ81" s="468">
        <f t="shared" si="83"/>
        <v>0</v>
      </c>
      <c r="BR81" s="468">
        <f t="shared" si="83"/>
        <v>0</v>
      </c>
      <c r="BT81" s="484">
        <f t="shared" ref="BT81:CE81" si="84">SUM(U81:U82)</f>
        <v>0</v>
      </c>
      <c r="BU81" s="484">
        <f t="shared" si="84"/>
        <v>0</v>
      </c>
      <c r="BV81" s="484">
        <f t="shared" si="84"/>
        <v>0</v>
      </c>
      <c r="BW81" s="484">
        <f t="shared" si="84"/>
        <v>0</v>
      </c>
      <c r="BX81" s="484">
        <f t="shared" si="84"/>
        <v>0</v>
      </c>
      <c r="BY81" s="484">
        <f t="shared" si="84"/>
        <v>0</v>
      </c>
      <c r="BZ81" s="484">
        <f t="shared" si="84"/>
        <v>0</v>
      </c>
      <c r="CA81" s="484">
        <f t="shared" si="84"/>
        <v>0</v>
      </c>
      <c r="CB81" s="484">
        <f t="shared" si="84"/>
        <v>0</v>
      </c>
      <c r="CC81" s="484">
        <f t="shared" si="84"/>
        <v>0</v>
      </c>
      <c r="CD81" s="484">
        <f t="shared" si="84"/>
        <v>0</v>
      </c>
      <c r="CE81" s="484">
        <f t="shared" si="84"/>
        <v>0</v>
      </c>
    </row>
    <row r="82" spans="1:83" x14ac:dyDescent="0.15">
      <c r="A82" s="734"/>
      <c r="B82" s="737"/>
      <c r="C82" s="737"/>
      <c r="D82" s="737"/>
      <c r="E82" s="740"/>
      <c r="F82" s="737"/>
      <c r="G82" s="486" t="s">
        <v>320</v>
      </c>
      <c r="H82" s="487"/>
      <c r="I82" s="488" t="str">
        <f t="shared" si="71"/>
        <v/>
      </c>
      <c r="J82" s="488" t="str">
        <f t="shared" si="71"/>
        <v/>
      </c>
      <c r="K82" s="488" t="str">
        <f t="shared" si="71"/>
        <v/>
      </c>
      <c r="L82" s="488" t="str">
        <f t="shared" si="71"/>
        <v/>
      </c>
      <c r="M82" s="488" t="str">
        <f t="shared" si="71"/>
        <v/>
      </c>
      <c r="N82" s="488" t="str">
        <f t="shared" si="71"/>
        <v/>
      </c>
      <c r="O82" s="488" t="str">
        <f t="shared" si="71"/>
        <v/>
      </c>
      <c r="P82" s="488" t="str">
        <f t="shared" si="71"/>
        <v/>
      </c>
      <c r="Q82" s="488" t="str">
        <f t="shared" si="71"/>
        <v/>
      </c>
      <c r="R82" s="488" t="str">
        <f t="shared" si="71"/>
        <v/>
      </c>
      <c r="S82" s="488" t="str">
        <f t="shared" si="71"/>
        <v/>
      </c>
      <c r="T82" s="489">
        <f t="shared" si="72"/>
        <v>0</v>
      </c>
      <c r="AN82" s="468">
        <v>3</v>
      </c>
      <c r="AO82" s="468">
        <v>1</v>
      </c>
      <c r="AP82" s="468">
        <v>5</v>
      </c>
      <c r="AQ82" s="476">
        <f ca="1">IF($AP82=1,IF(INDIRECT(ADDRESS(($AN82-1)*3+$AO82+5,$AP82+7))="",0,INDIRECT(ADDRESS(($AN82-1)*3+$AO82+5,$AP82+7))),IF(INDIRECT(ADDRESS(($AN82-1)*3+$AO82+5,$AP82+7))="",0,IF(COUNTIF(INDIRECT(ADDRESS(($AN82-1)*36+($AO82-1)*12+6,COLUMN())):INDIRECT(ADDRESS(($AN82-1)*36+($AO82-1)*12+$AP82+4,COLUMN())),INDIRECT(ADDRESS(($AN82-1)*3+$AO82+5,$AP82+7)))&gt;=1,0,INDIRECT(ADDRESS(($AN82-1)*3+$AO82+5,$AP82+7)))))</f>
        <v>0</v>
      </c>
      <c r="AR82" s="468">
        <f ca="1">COUNTIF(INDIRECT("H"&amp;(ROW()+12*(($AN82-1)*3+$AO82)-ROW())/12+5):INDIRECT("S"&amp;(ROW()+12*(($AN82-1)*3+$AO82)-ROW())/12+5),AQ82)</f>
        <v>0</v>
      </c>
      <c r="AS82" s="476"/>
      <c r="AU82" s="468">
        <f ca="1">IF(AND(AQ82&gt;0,AR82&gt;0),COUNTIF(AU$6:AU81,"&gt;0")+1,0)</f>
        <v>0</v>
      </c>
      <c r="BE82" s="468">
        <v>2</v>
      </c>
      <c r="BF82" s="468" t="s">
        <v>319</v>
      </c>
      <c r="BG82" s="468">
        <f t="shared" ref="BG82:BR82" si="85">IF(BG81+BT81&gt;40000,1,0)</f>
        <v>0</v>
      </c>
      <c r="BH82" s="468">
        <f t="shared" si="85"/>
        <v>0</v>
      </c>
      <c r="BI82" s="468">
        <f t="shared" si="85"/>
        <v>0</v>
      </c>
      <c r="BJ82" s="468">
        <f t="shared" si="85"/>
        <v>0</v>
      </c>
      <c r="BK82" s="468">
        <f t="shared" si="85"/>
        <v>0</v>
      </c>
      <c r="BL82" s="468">
        <f t="shared" si="85"/>
        <v>0</v>
      </c>
      <c r="BM82" s="468">
        <f t="shared" si="85"/>
        <v>0</v>
      </c>
      <c r="BN82" s="468">
        <f t="shared" si="85"/>
        <v>0</v>
      </c>
      <c r="BO82" s="468">
        <f t="shared" si="85"/>
        <v>0</v>
      </c>
      <c r="BP82" s="468">
        <f t="shared" si="85"/>
        <v>0</v>
      </c>
      <c r="BQ82" s="468">
        <f t="shared" si="85"/>
        <v>0</v>
      </c>
      <c r="BR82" s="468">
        <f t="shared" si="85"/>
        <v>0</v>
      </c>
      <c r="BT82" s="484"/>
      <c r="BU82" s="484"/>
      <c r="BV82" s="484"/>
      <c r="BW82" s="484"/>
      <c r="BX82" s="484"/>
      <c r="BY82" s="484"/>
      <c r="BZ82" s="484"/>
      <c r="CA82" s="484"/>
      <c r="CB82" s="484"/>
      <c r="CC82" s="484"/>
      <c r="CD82" s="484"/>
      <c r="CE82" s="484"/>
    </row>
    <row r="83" spans="1:83" x14ac:dyDescent="0.15">
      <c r="A83" s="735"/>
      <c r="B83" s="738"/>
      <c r="C83" s="738"/>
      <c r="D83" s="738"/>
      <c r="E83" s="741"/>
      <c r="F83" s="738"/>
      <c r="G83" s="492" t="s">
        <v>462</v>
      </c>
      <c r="H83" s="493"/>
      <c r="I83" s="494"/>
      <c r="J83" s="494"/>
      <c r="K83" s="494"/>
      <c r="L83" s="494"/>
      <c r="M83" s="494"/>
      <c r="N83" s="494"/>
      <c r="O83" s="494"/>
      <c r="P83" s="494"/>
      <c r="Q83" s="494"/>
      <c r="R83" s="494"/>
      <c r="S83" s="494"/>
      <c r="T83" s="495">
        <f t="shared" si="72"/>
        <v>0</v>
      </c>
      <c r="AN83" s="468">
        <v>3</v>
      </c>
      <c r="AO83" s="468">
        <v>1</v>
      </c>
      <c r="AP83" s="468">
        <v>6</v>
      </c>
      <c r="AQ83" s="476">
        <f ca="1">IF($AP83=1,IF(INDIRECT(ADDRESS(($AN83-1)*3+$AO83+5,$AP83+7))="",0,INDIRECT(ADDRESS(($AN83-1)*3+$AO83+5,$AP83+7))),IF(INDIRECT(ADDRESS(($AN83-1)*3+$AO83+5,$AP83+7))="",0,IF(COUNTIF(INDIRECT(ADDRESS(($AN83-1)*36+($AO83-1)*12+6,COLUMN())):INDIRECT(ADDRESS(($AN83-1)*36+($AO83-1)*12+$AP83+4,COLUMN())),INDIRECT(ADDRESS(($AN83-1)*3+$AO83+5,$AP83+7)))&gt;=1,0,INDIRECT(ADDRESS(($AN83-1)*3+$AO83+5,$AP83+7)))))</f>
        <v>0</v>
      </c>
      <c r="AR83" s="468">
        <f ca="1">COUNTIF(INDIRECT("H"&amp;(ROW()+12*(($AN83-1)*3+$AO83)-ROW())/12+5):INDIRECT("S"&amp;(ROW()+12*(($AN83-1)*3+$AO83)-ROW())/12+5),AQ83)</f>
        <v>0</v>
      </c>
      <c r="AS83" s="476"/>
      <c r="AU83" s="468">
        <f ca="1">IF(AND(AQ83&gt;0,AR83&gt;0),COUNTIF(AU$6:AU82,"&gt;0")+1,0)</f>
        <v>0</v>
      </c>
      <c r="BE83" s="468">
        <v>3</v>
      </c>
      <c r="BT83" s="484"/>
      <c r="BU83" s="484"/>
      <c r="BV83" s="484"/>
      <c r="BW83" s="484"/>
      <c r="BX83" s="484"/>
      <c r="BY83" s="484"/>
      <c r="BZ83" s="484"/>
      <c r="CA83" s="484"/>
      <c r="CB83" s="484"/>
      <c r="CC83" s="484"/>
      <c r="CD83" s="484"/>
      <c r="CE83" s="484"/>
    </row>
    <row r="84" spans="1:83" x14ac:dyDescent="0.15">
      <c r="A84" s="733">
        <v>27</v>
      </c>
      <c r="B84" s="736"/>
      <c r="C84" s="736"/>
      <c r="D84" s="736"/>
      <c r="E84" s="739"/>
      <c r="F84" s="736"/>
      <c r="G84" s="477" t="s">
        <v>321</v>
      </c>
      <c r="H84" s="478"/>
      <c r="I84" s="479" t="str">
        <f t="shared" si="71"/>
        <v/>
      </c>
      <c r="J84" s="479" t="str">
        <f t="shared" si="71"/>
        <v/>
      </c>
      <c r="K84" s="479" t="str">
        <f t="shared" si="71"/>
        <v/>
      </c>
      <c r="L84" s="479" t="str">
        <f t="shared" si="71"/>
        <v/>
      </c>
      <c r="M84" s="479" t="str">
        <f t="shared" si="71"/>
        <v/>
      </c>
      <c r="N84" s="479" t="str">
        <f t="shared" si="71"/>
        <v/>
      </c>
      <c r="O84" s="479" t="str">
        <f t="shared" si="71"/>
        <v/>
      </c>
      <c r="P84" s="479" t="str">
        <f t="shared" si="71"/>
        <v/>
      </c>
      <c r="Q84" s="479" t="str">
        <f t="shared" si="71"/>
        <v/>
      </c>
      <c r="R84" s="479" t="str">
        <f t="shared" si="71"/>
        <v/>
      </c>
      <c r="S84" s="479" t="str">
        <f t="shared" si="71"/>
        <v/>
      </c>
      <c r="T84" s="480">
        <f t="shared" si="72"/>
        <v>0</v>
      </c>
      <c r="AN84" s="468">
        <v>3</v>
      </c>
      <c r="AO84" s="468">
        <v>1</v>
      </c>
      <c r="AP84" s="468">
        <v>7</v>
      </c>
      <c r="AQ84" s="476">
        <f ca="1">IF($AP84=1,IF(INDIRECT(ADDRESS(($AN84-1)*3+$AO84+5,$AP84+7))="",0,INDIRECT(ADDRESS(($AN84-1)*3+$AO84+5,$AP84+7))),IF(INDIRECT(ADDRESS(($AN84-1)*3+$AO84+5,$AP84+7))="",0,IF(COUNTIF(INDIRECT(ADDRESS(($AN84-1)*36+($AO84-1)*12+6,COLUMN())):INDIRECT(ADDRESS(($AN84-1)*36+($AO84-1)*12+$AP84+4,COLUMN())),INDIRECT(ADDRESS(($AN84-1)*3+$AO84+5,$AP84+7)))&gt;=1,0,INDIRECT(ADDRESS(($AN84-1)*3+$AO84+5,$AP84+7)))))</f>
        <v>0</v>
      </c>
      <c r="AR84" s="468">
        <f ca="1">COUNTIF(INDIRECT("H"&amp;(ROW()+12*(($AN84-1)*3+$AO84)-ROW())/12+5):INDIRECT("S"&amp;(ROW()+12*(($AN84-1)*3+$AO84)-ROW())/12+5),AQ84)</f>
        <v>0</v>
      </c>
      <c r="AS84" s="476"/>
      <c r="AU84" s="468">
        <f ca="1">IF(AND(AQ84&gt;0,AR84&gt;0),COUNTIF(AU$6:AU83,"&gt;0")+1,0)</f>
        <v>0</v>
      </c>
      <c r="BE84" s="468">
        <v>1</v>
      </c>
      <c r="BG84" s="468">
        <f t="shared" ref="BG84:BR84" si="86">SUM(H84:H85)</f>
        <v>0</v>
      </c>
      <c r="BH84" s="468">
        <f t="shared" si="86"/>
        <v>0</v>
      </c>
      <c r="BI84" s="468">
        <f t="shared" si="86"/>
        <v>0</v>
      </c>
      <c r="BJ84" s="468">
        <f t="shared" si="86"/>
        <v>0</v>
      </c>
      <c r="BK84" s="468">
        <f t="shared" si="86"/>
        <v>0</v>
      </c>
      <c r="BL84" s="468">
        <f t="shared" si="86"/>
        <v>0</v>
      </c>
      <c r="BM84" s="468">
        <f t="shared" si="86"/>
        <v>0</v>
      </c>
      <c r="BN84" s="468">
        <f t="shared" si="86"/>
        <v>0</v>
      </c>
      <c r="BO84" s="468">
        <f t="shared" si="86"/>
        <v>0</v>
      </c>
      <c r="BP84" s="468">
        <f t="shared" si="86"/>
        <v>0</v>
      </c>
      <c r="BQ84" s="468">
        <f t="shared" si="86"/>
        <v>0</v>
      </c>
      <c r="BR84" s="468">
        <f t="shared" si="86"/>
        <v>0</v>
      </c>
      <c r="BT84" s="484">
        <f t="shared" ref="BT84:CE84" si="87">SUM(U84:U85)</f>
        <v>0</v>
      </c>
      <c r="BU84" s="484">
        <f t="shared" si="87"/>
        <v>0</v>
      </c>
      <c r="BV84" s="484">
        <f t="shared" si="87"/>
        <v>0</v>
      </c>
      <c r="BW84" s="484">
        <f t="shared" si="87"/>
        <v>0</v>
      </c>
      <c r="BX84" s="484">
        <f t="shared" si="87"/>
        <v>0</v>
      </c>
      <c r="BY84" s="484">
        <f t="shared" si="87"/>
        <v>0</v>
      </c>
      <c r="BZ84" s="484">
        <f t="shared" si="87"/>
        <v>0</v>
      </c>
      <c r="CA84" s="484">
        <f t="shared" si="87"/>
        <v>0</v>
      </c>
      <c r="CB84" s="484">
        <f t="shared" si="87"/>
        <v>0</v>
      </c>
      <c r="CC84" s="484">
        <f t="shared" si="87"/>
        <v>0</v>
      </c>
      <c r="CD84" s="484">
        <f t="shared" si="87"/>
        <v>0</v>
      </c>
      <c r="CE84" s="484">
        <f t="shared" si="87"/>
        <v>0</v>
      </c>
    </row>
    <row r="85" spans="1:83" x14ac:dyDescent="0.15">
      <c r="A85" s="734"/>
      <c r="B85" s="737"/>
      <c r="C85" s="737"/>
      <c r="D85" s="737"/>
      <c r="E85" s="740"/>
      <c r="F85" s="737"/>
      <c r="G85" s="486" t="s">
        <v>320</v>
      </c>
      <c r="H85" s="487"/>
      <c r="I85" s="488" t="str">
        <f t="shared" si="71"/>
        <v/>
      </c>
      <c r="J85" s="488" t="str">
        <f t="shared" si="71"/>
        <v/>
      </c>
      <c r="K85" s="488" t="str">
        <f t="shared" si="71"/>
        <v/>
      </c>
      <c r="L85" s="488" t="str">
        <f t="shared" si="71"/>
        <v/>
      </c>
      <c r="M85" s="488" t="str">
        <f t="shared" si="71"/>
        <v/>
      </c>
      <c r="N85" s="488" t="str">
        <f t="shared" si="71"/>
        <v/>
      </c>
      <c r="O85" s="488" t="str">
        <f t="shared" si="71"/>
        <v/>
      </c>
      <c r="P85" s="488" t="str">
        <f t="shared" si="71"/>
        <v/>
      </c>
      <c r="Q85" s="488" t="str">
        <f t="shared" si="71"/>
        <v/>
      </c>
      <c r="R85" s="488" t="str">
        <f t="shared" si="71"/>
        <v/>
      </c>
      <c r="S85" s="488" t="str">
        <f t="shared" si="71"/>
        <v/>
      </c>
      <c r="T85" s="489">
        <f t="shared" si="72"/>
        <v>0</v>
      </c>
      <c r="AN85" s="468">
        <v>3</v>
      </c>
      <c r="AO85" s="468">
        <v>1</v>
      </c>
      <c r="AP85" s="468">
        <v>8</v>
      </c>
      <c r="AQ85" s="476">
        <f ca="1">IF($AP85=1,IF(INDIRECT(ADDRESS(($AN85-1)*3+$AO85+5,$AP85+7))="",0,INDIRECT(ADDRESS(($AN85-1)*3+$AO85+5,$AP85+7))),IF(INDIRECT(ADDRESS(($AN85-1)*3+$AO85+5,$AP85+7))="",0,IF(COUNTIF(INDIRECT(ADDRESS(($AN85-1)*36+($AO85-1)*12+6,COLUMN())):INDIRECT(ADDRESS(($AN85-1)*36+($AO85-1)*12+$AP85+4,COLUMN())),INDIRECT(ADDRESS(($AN85-1)*3+$AO85+5,$AP85+7)))&gt;=1,0,INDIRECT(ADDRESS(($AN85-1)*3+$AO85+5,$AP85+7)))))</f>
        <v>0</v>
      </c>
      <c r="AR85" s="468">
        <f ca="1">COUNTIF(INDIRECT("H"&amp;(ROW()+12*(($AN85-1)*3+$AO85)-ROW())/12+5):INDIRECT("S"&amp;(ROW()+12*(($AN85-1)*3+$AO85)-ROW())/12+5),AQ85)</f>
        <v>0</v>
      </c>
      <c r="AS85" s="476"/>
      <c r="AU85" s="468">
        <f ca="1">IF(AND(AQ85&gt;0,AR85&gt;0),COUNTIF(AU$6:AU84,"&gt;0")+1,0)</f>
        <v>0</v>
      </c>
      <c r="BE85" s="468">
        <v>2</v>
      </c>
      <c r="BF85" s="468" t="s">
        <v>319</v>
      </c>
      <c r="BG85" s="468">
        <f t="shared" ref="BG85:BR85" si="88">IF(BG84+BT84&gt;40000,1,0)</f>
        <v>0</v>
      </c>
      <c r="BH85" s="468">
        <f t="shared" si="88"/>
        <v>0</v>
      </c>
      <c r="BI85" s="468">
        <f t="shared" si="88"/>
        <v>0</v>
      </c>
      <c r="BJ85" s="468">
        <f t="shared" si="88"/>
        <v>0</v>
      </c>
      <c r="BK85" s="468">
        <f t="shared" si="88"/>
        <v>0</v>
      </c>
      <c r="BL85" s="468">
        <f t="shared" si="88"/>
        <v>0</v>
      </c>
      <c r="BM85" s="468">
        <f t="shared" si="88"/>
        <v>0</v>
      </c>
      <c r="BN85" s="468">
        <f t="shared" si="88"/>
        <v>0</v>
      </c>
      <c r="BO85" s="468">
        <f t="shared" si="88"/>
        <v>0</v>
      </c>
      <c r="BP85" s="468">
        <f t="shared" si="88"/>
        <v>0</v>
      </c>
      <c r="BQ85" s="468">
        <f t="shared" si="88"/>
        <v>0</v>
      </c>
      <c r="BR85" s="468">
        <f t="shared" si="88"/>
        <v>0</v>
      </c>
      <c r="BT85" s="484"/>
      <c r="BU85" s="484"/>
      <c r="BV85" s="484"/>
      <c r="BW85" s="484"/>
      <c r="BX85" s="484"/>
      <c r="BY85" s="484"/>
      <c r="BZ85" s="484"/>
      <c r="CA85" s="484"/>
      <c r="CB85" s="484"/>
      <c r="CC85" s="484"/>
      <c r="CD85" s="484"/>
      <c r="CE85" s="484"/>
    </row>
    <row r="86" spans="1:83" x14ac:dyDescent="0.15">
      <c r="A86" s="735"/>
      <c r="B86" s="738"/>
      <c r="C86" s="738"/>
      <c r="D86" s="738"/>
      <c r="E86" s="741"/>
      <c r="F86" s="738"/>
      <c r="G86" s="492" t="s">
        <v>462</v>
      </c>
      <c r="H86" s="493"/>
      <c r="I86" s="494"/>
      <c r="J86" s="494"/>
      <c r="K86" s="494"/>
      <c r="L86" s="494"/>
      <c r="M86" s="494"/>
      <c r="N86" s="494"/>
      <c r="O86" s="494"/>
      <c r="P86" s="494"/>
      <c r="Q86" s="494"/>
      <c r="R86" s="494"/>
      <c r="S86" s="494"/>
      <c r="T86" s="495">
        <f t="shared" si="72"/>
        <v>0</v>
      </c>
      <c r="AN86" s="468">
        <v>3</v>
      </c>
      <c r="AO86" s="468">
        <v>1</v>
      </c>
      <c r="AP86" s="468">
        <v>9</v>
      </c>
      <c r="AQ86" s="476">
        <f ca="1">IF($AP86=1,IF(INDIRECT(ADDRESS(($AN86-1)*3+$AO86+5,$AP86+7))="",0,INDIRECT(ADDRESS(($AN86-1)*3+$AO86+5,$AP86+7))),IF(INDIRECT(ADDRESS(($AN86-1)*3+$AO86+5,$AP86+7))="",0,IF(COUNTIF(INDIRECT(ADDRESS(($AN86-1)*36+($AO86-1)*12+6,COLUMN())):INDIRECT(ADDRESS(($AN86-1)*36+($AO86-1)*12+$AP86+4,COLUMN())),INDIRECT(ADDRESS(($AN86-1)*3+$AO86+5,$AP86+7)))&gt;=1,0,INDIRECT(ADDRESS(($AN86-1)*3+$AO86+5,$AP86+7)))))</f>
        <v>0</v>
      </c>
      <c r="AR86" s="468">
        <f ca="1">COUNTIF(INDIRECT("H"&amp;(ROW()+12*(($AN86-1)*3+$AO86)-ROW())/12+5):INDIRECT("S"&amp;(ROW()+12*(($AN86-1)*3+$AO86)-ROW())/12+5),AQ86)</f>
        <v>0</v>
      </c>
      <c r="AS86" s="476"/>
      <c r="AU86" s="468">
        <f ca="1">IF(AND(AQ86&gt;0,AR86&gt;0),COUNTIF(AU$6:AU85,"&gt;0")+1,0)</f>
        <v>0</v>
      </c>
      <c r="BE86" s="468">
        <v>3</v>
      </c>
      <c r="BT86" s="484"/>
      <c r="BU86" s="484"/>
      <c r="BV86" s="484"/>
      <c r="BW86" s="484"/>
      <c r="BX86" s="484"/>
      <c r="BY86" s="484"/>
      <c r="BZ86" s="484"/>
      <c r="CA86" s="484"/>
      <c r="CB86" s="484"/>
      <c r="CC86" s="484"/>
      <c r="CD86" s="484"/>
      <c r="CE86" s="484"/>
    </row>
    <row r="87" spans="1:83" x14ac:dyDescent="0.15">
      <c r="A87" s="733">
        <v>28</v>
      </c>
      <c r="B87" s="736"/>
      <c r="C87" s="736"/>
      <c r="D87" s="736"/>
      <c r="E87" s="739"/>
      <c r="F87" s="736"/>
      <c r="G87" s="477" t="s">
        <v>321</v>
      </c>
      <c r="H87" s="478"/>
      <c r="I87" s="479" t="str">
        <f t="shared" ref="I87:S94" si="89">IF(H87="","",H87)</f>
        <v/>
      </c>
      <c r="J87" s="479" t="str">
        <f t="shared" si="89"/>
        <v/>
      </c>
      <c r="K87" s="479" t="str">
        <f t="shared" si="89"/>
        <v/>
      </c>
      <c r="L87" s="479" t="str">
        <f t="shared" si="89"/>
        <v/>
      </c>
      <c r="M87" s="479" t="str">
        <f t="shared" si="89"/>
        <v/>
      </c>
      <c r="N87" s="479" t="str">
        <f t="shared" si="89"/>
        <v/>
      </c>
      <c r="O87" s="479" t="str">
        <f t="shared" si="89"/>
        <v/>
      </c>
      <c r="P87" s="479" t="str">
        <f t="shared" si="89"/>
        <v/>
      </c>
      <c r="Q87" s="479" t="str">
        <f t="shared" si="89"/>
        <v/>
      </c>
      <c r="R87" s="479" t="str">
        <f t="shared" si="89"/>
        <v/>
      </c>
      <c r="S87" s="479" t="str">
        <f t="shared" si="89"/>
        <v/>
      </c>
      <c r="T87" s="480">
        <f t="shared" si="72"/>
        <v>0</v>
      </c>
      <c r="AN87" s="468">
        <v>3</v>
      </c>
      <c r="AO87" s="468">
        <v>1</v>
      </c>
      <c r="AP87" s="468">
        <v>10</v>
      </c>
      <c r="AQ87" s="476">
        <f ca="1">IF($AP87=1,IF(INDIRECT(ADDRESS(($AN87-1)*3+$AO87+5,$AP87+7))="",0,INDIRECT(ADDRESS(($AN87-1)*3+$AO87+5,$AP87+7))),IF(INDIRECT(ADDRESS(($AN87-1)*3+$AO87+5,$AP87+7))="",0,IF(COUNTIF(INDIRECT(ADDRESS(($AN87-1)*36+($AO87-1)*12+6,COLUMN())):INDIRECT(ADDRESS(($AN87-1)*36+($AO87-1)*12+$AP87+4,COLUMN())),INDIRECT(ADDRESS(($AN87-1)*3+$AO87+5,$AP87+7)))&gt;=1,0,INDIRECT(ADDRESS(($AN87-1)*3+$AO87+5,$AP87+7)))))</f>
        <v>0</v>
      </c>
      <c r="AR87" s="468">
        <f ca="1">COUNTIF(INDIRECT("H"&amp;(ROW()+12*(($AN87-1)*3+$AO87)-ROW())/12+5):INDIRECT("S"&amp;(ROW()+12*(($AN87-1)*3+$AO87)-ROW())/12+5),AQ87)</f>
        <v>0</v>
      </c>
      <c r="AS87" s="476"/>
      <c r="AU87" s="468">
        <f ca="1">IF(AND(AQ87&gt;0,AR87&gt;0),COUNTIF(AU$6:AU86,"&gt;0")+1,0)</f>
        <v>0</v>
      </c>
      <c r="BE87" s="468">
        <v>1</v>
      </c>
      <c r="BG87" s="468">
        <f t="shared" ref="BG87:BR87" si="90">SUM(H87:H88)</f>
        <v>0</v>
      </c>
      <c r="BH87" s="468">
        <f t="shared" si="90"/>
        <v>0</v>
      </c>
      <c r="BI87" s="468">
        <f t="shared" si="90"/>
        <v>0</v>
      </c>
      <c r="BJ87" s="468">
        <f t="shared" si="90"/>
        <v>0</v>
      </c>
      <c r="BK87" s="468">
        <f t="shared" si="90"/>
        <v>0</v>
      </c>
      <c r="BL87" s="468">
        <f t="shared" si="90"/>
        <v>0</v>
      </c>
      <c r="BM87" s="468">
        <f t="shared" si="90"/>
        <v>0</v>
      </c>
      <c r="BN87" s="468">
        <f t="shared" si="90"/>
        <v>0</v>
      </c>
      <c r="BO87" s="468">
        <f t="shared" si="90"/>
        <v>0</v>
      </c>
      <c r="BP87" s="468">
        <f t="shared" si="90"/>
        <v>0</v>
      </c>
      <c r="BQ87" s="468">
        <f t="shared" si="90"/>
        <v>0</v>
      </c>
      <c r="BR87" s="468">
        <f t="shared" si="90"/>
        <v>0</v>
      </c>
      <c r="BT87" s="484">
        <f t="shared" ref="BT87:CE87" si="91">SUM(U87:U88)</f>
        <v>0</v>
      </c>
      <c r="BU87" s="484">
        <f t="shared" si="91"/>
        <v>0</v>
      </c>
      <c r="BV87" s="484">
        <f t="shared" si="91"/>
        <v>0</v>
      </c>
      <c r="BW87" s="484">
        <f t="shared" si="91"/>
        <v>0</v>
      </c>
      <c r="BX87" s="484">
        <f t="shared" si="91"/>
        <v>0</v>
      </c>
      <c r="BY87" s="484">
        <f t="shared" si="91"/>
        <v>0</v>
      </c>
      <c r="BZ87" s="484">
        <f t="shared" si="91"/>
        <v>0</v>
      </c>
      <c r="CA87" s="484">
        <f t="shared" si="91"/>
        <v>0</v>
      </c>
      <c r="CB87" s="484">
        <f t="shared" si="91"/>
        <v>0</v>
      </c>
      <c r="CC87" s="484">
        <f t="shared" si="91"/>
        <v>0</v>
      </c>
      <c r="CD87" s="484">
        <f t="shared" si="91"/>
        <v>0</v>
      </c>
      <c r="CE87" s="484">
        <f t="shared" si="91"/>
        <v>0</v>
      </c>
    </row>
    <row r="88" spans="1:83" x14ac:dyDescent="0.15">
      <c r="A88" s="734"/>
      <c r="B88" s="737"/>
      <c r="C88" s="737"/>
      <c r="D88" s="737"/>
      <c r="E88" s="740"/>
      <c r="F88" s="737"/>
      <c r="G88" s="486" t="s">
        <v>320</v>
      </c>
      <c r="H88" s="487"/>
      <c r="I88" s="488" t="str">
        <f t="shared" si="89"/>
        <v/>
      </c>
      <c r="J88" s="488" t="str">
        <f t="shared" si="89"/>
        <v/>
      </c>
      <c r="K88" s="488" t="str">
        <f t="shared" si="89"/>
        <v/>
      </c>
      <c r="L88" s="488" t="str">
        <f t="shared" si="89"/>
        <v/>
      </c>
      <c r="M88" s="488" t="str">
        <f t="shared" si="89"/>
        <v/>
      </c>
      <c r="N88" s="488" t="str">
        <f t="shared" si="89"/>
        <v/>
      </c>
      <c r="O88" s="488" t="str">
        <f t="shared" si="89"/>
        <v/>
      </c>
      <c r="P88" s="488" t="str">
        <f t="shared" si="89"/>
        <v/>
      </c>
      <c r="Q88" s="488" t="str">
        <f t="shared" si="89"/>
        <v/>
      </c>
      <c r="R88" s="488" t="str">
        <f t="shared" si="89"/>
        <v/>
      </c>
      <c r="S88" s="488" t="str">
        <f t="shared" si="89"/>
        <v/>
      </c>
      <c r="T88" s="489">
        <f t="shared" si="72"/>
        <v>0</v>
      </c>
      <c r="AN88" s="468">
        <v>3</v>
      </c>
      <c r="AO88" s="468">
        <v>1</v>
      </c>
      <c r="AP88" s="468">
        <v>11</v>
      </c>
      <c r="AQ88" s="476">
        <f ca="1">IF($AP88=1,IF(INDIRECT(ADDRESS(($AN88-1)*3+$AO88+5,$AP88+7))="",0,INDIRECT(ADDRESS(($AN88-1)*3+$AO88+5,$AP88+7))),IF(INDIRECT(ADDRESS(($AN88-1)*3+$AO88+5,$AP88+7))="",0,IF(COUNTIF(INDIRECT(ADDRESS(($AN88-1)*36+($AO88-1)*12+6,COLUMN())):INDIRECT(ADDRESS(($AN88-1)*36+($AO88-1)*12+$AP88+4,COLUMN())),INDIRECT(ADDRESS(($AN88-1)*3+$AO88+5,$AP88+7)))&gt;=1,0,INDIRECT(ADDRESS(($AN88-1)*3+$AO88+5,$AP88+7)))))</f>
        <v>0</v>
      </c>
      <c r="AR88" s="468">
        <f ca="1">COUNTIF(INDIRECT("H"&amp;(ROW()+12*(($AN88-1)*3+$AO88)-ROW())/12+5):INDIRECT("S"&amp;(ROW()+12*(($AN88-1)*3+$AO88)-ROW())/12+5),AQ88)</f>
        <v>0</v>
      </c>
      <c r="AS88" s="476"/>
      <c r="AU88" s="468">
        <f ca="1">IF(AND(AQ88&gt;0,AR88&gt;0),COUNTIF(AU$6:AU87,"&gt;0")+1,0)</f>
        <v>0</v>
      </c>
      <c r="BE88" s="468">
        <v>2</v>
      </c>
      <c r="BF88" s="468" t="s">
        <v>319</v>
      </c>
      <c r="BG88" s="468">
        <f t="shared" ref="BG88:BR88" si="92">IF(BG87+BT87&gt;40000,1,0)</f>
        <v>0</v>
      </c>
      <c r="BH88" s="468">
        <f t="shared" si="92"/>
        <v>0</v>
      </c>
      <c r="BI88" s="468">
        <f t="shared" si="92"/>
        <v>0</v>
      </c>
      <c r="BJ88" s="468">
        <f t="shared" si="92"/>
        <v>0</v>
      </c>
      <c r="BK88" s="468">
        <f t="shared" si="92"/>
        <v>0</v>
      </c>
      <c r="BL88" s="468">
        <f t="shared" si="92"/>
        <v>0</v>
      </c>
      <c r="BM88" s="468">
        <f t="shared" si="92"/>
        <v>0</v>
      </c>
      <c r="BN88" s="468">
        <f t="shared" si="92"/>
        <v>0</v>
      </c>
      <c r="BO88" s="468">
        <f t="shared" si="92"/>
        <v>0</v>
      </c>
      <c r="BP88" s="468">
        <f t="shared" si="92"/>
        <v>0</v>
      </c>
      <c r="BQ88" s="468">
        <f t="shared" si="92"/>
        <v>0</v>
      </c>
      <c r="BR88" s="468">
        <f t="shared" si="92"/>
        <v>0</v>
      </c>
      <c r="BT88" s="484"/>
      <c r="BU88" s="484"/>
      <c r="BV88" s="484"/>
      <c r="BW88" s="484"/>
      <c r="BX88" s="484"/>
      <c r="BY88" s="484"/>
      <c r="BZ88" s="484"/>
      <c r="CA88" s="484"/>
      <c r="CB88" s="484"/>
      <c r="CC88" s="484"/>
      <c r="CD88" s="484"/>
      <c r="CE88" s="484"/>
    </row>
    <row r="89" spans="1:83" x14ac:dyDescent="0.15">
      <c r="A89" s="735"/>
      <c r="B89" s="738"/>
      <c r="C89" s="738"/>
      <c r="D89" s="738"/>
      <c r="E89" s="741"/>
      <c r="F89" s="738"/>
      <c r="G89" s="492" t="s">
        <v>462</v>
      </c>
      <c r="H89" s="493"/>
      <c r="I89" s="494"/>
      <c r="J89" s="494"/>
      <c r="K89" s="494"/>
      <c r="L89" s="494"/>
      <c r="M89" s="494"/>
      <c r="N89" s="494"/>
      <c r="O89" s="494"/>
      <c r="P89" s="494"/>
      <c r="Q89" s="494"/>
      <c r="R89" s="494"/>
      <c r="S89" s="494"/>
      <c r="T89" s="495">
        <f t="shared" si="72"/>
        <v>0</v>
      </c>
      <c r="AN89" s="468">
        <v>3</v>
      </c>
      <c r="AO89" s="468">
        <v>1</v>
      </c>
      <c r="AP89" s="468">
        <v>12</v>
      </c>
      <c r="AQ89" s="476">
        <f ca="1">IF($AP89=1,IF(INDIRECT(ADDRESS(($AN89-1)*3+$AO89+5,$AP89+7))="",0,INDIRECT(ADDRESS(($AN89-1)*3+$AO89+5,$AP89+7))),IF(INDIRECT(ADDRESS(($AN89-1)*3+$AO89+5,$AP89+7))="",0,IF(COUNTIF(INDIRECT(ADDRESS(($AN89-1)*36+($AO89-1)*12+6,COLUMN())):INDIRECT(ADDRESS(($AN89-1)*36+($AO89-1)*12+$AP89+4,COLUMN())),INDIRECT(ADDRESS(($AN89-1)*3+$AO89+5,$AP89+7)))&gt;=1,0,INDIRECT(ADDRESS(($AN89-1)*3+$AO89+5,$AP89+7)))))</f>
        <v>0</v>
      </c>
      <c r="AR89" s="468">
        <f ca="1">COUNTIF(INDIRECT("H"&amp;(ROW()+12*(($AN89-1)*3+$AO89)-ROW())/12+5):INDIRECT("S"&amp;(ROW()+12*(($AN89-1)*3+$AO89)-ROW())/12+5),AQ89)</f>
        <v>0</v>
      </c>
      <c r="AS89" s="476"/>
      <c r="AU89" s="468">
        <f ca="1">IF(AND(AQ89&gt;0,AR89&gt;0),COUNTIF(AU$6:AU88,"&gt;0")+1,0)</f>
        <v>0</v>
      </c>
      <c r="BE89" s="468">
        <v>3</v>
      </c>
    </row>
    <row r="90" spans="1:83" x14ac:dyDescent="0.15">
      <c r="A90" s="733">
        <v>29</v>
      </c>
      <c r="B90" s="736"/>
      <c r="C90" s="736"/>
      <c r="D90" s="736"/>
      <c r="E90" s="739"/>
      <c r="F90" s="736"/>
      <c r="G90" s="477" t="s">
        <v>321</v>
      </c>
      <c r="H90" s="478"/>
      <c r="I90" s="479" t="str">
        <f t="shared" si="89"/>
        <v/>
      </c>
      <c r="J90" s="479" t="str">
        <f t="shared" si="89"/>
        <v/>
      </c>
      <c r="K90" s="479" t="str">
        <f t="shared" si="89"/>
        <v/>
      </c>
      <c r="L90" s="479" t="str">
        <f t="shared" si="89"/>
        <v/>
      </c>
      <c r="M90" s="479" t="str">
        <f t="shared" si="89"/>
        <v/>
      </c>
      <c r="N90" s="479" t="str">
        <f t="shared" si="89"/>
        <v/>
      </c>
      <c r="O90" s="479" t="str">
        <f t="shared" si="89"/>
        <v/>
      </c>
      <c r="P90" s="479" t="str">
        <f t="shared" si="89"/>
        <v/>
      </c>
      <c r="Q90" s="479" t="str">
        <f t="shared" si="89"/>
        <v/>
      </c>
      <c r="R90" s="479" t="str">
        <f t="shared" si="89"/>
        <v/>
      </c>
      <c r="S90" s="479" t="str">
        <f t="shared" si="89"/>
        <v/>
      </c>
      <c r="T90" s="480">
        <f t="shared" si="72"/>
        <v>0</v>
      </c>
      <c r="AN90" s="468">
        <v>3</v>
      </c>
      <c r="AO90" s="468">
        <v>2</v>
      </c>
      <c r="AP90" s="468">
        <v>1</v>
      </c>
      <c r="AQ90" s="476">
        <f ca="1">IF($AP90=1,IF(INDIRECT(ADDRESS(($AN90-1)*3+$AO90+5,$AP90+7))="",0,INDIRECT(ADDRESS(($AN90-1)*3+$AO90+5,$AP90+7))),IF(INDIRECT(ADDRESS(($AN90-1)*3+$AO90+5,$AP90+7))="",0,IF(COUNTIF(INDIRECT(ADDRESS(($AN90-1)*36+($AO90-1)*12+6,COLUMN())):INDIRECT(ADDRESS(($AN90-1)*36+($AO90-1)*12+$AP90+4,COLUMN())),INDIRECT(ADDRESS(($AN90-1)*3+$AO90+5,$AP90+7)))&gt;=1,0,INDIRECT(ADDRESS(($AN90-1)*3+$AO90+5,$AP90+7)))))</f>
        <v>0</v>
      </c>
      <c r="AR90" s="468">
        <f ca="1">COUNTIF(INDIRECT("H"&amp;(ROW()+12*(($AN90-1)*3+$AO90)-ROW())/12+5):INDIRECT("S"&amp;(ROW()+12*(($AN90-1)*3+$AO90)-ROW())/12+5),AQ90)</f>
        <v>0</v>
      </c>
      <c r="AS90" s="476"/>
      <c r="AU90" s="468">
        <f ca="1">IF(AND(AQ90&gt;0,AR90&gt;0),COUNTIF(AU$6:AU89,"&gt;0")+1,0)</f>
        <v>0</v>
      </c>
      <c r="BE90" s="468">
        <v>1</v>
      </c>
      <c r="BG90" s="468">
        <f t="shared" ref="BG90:BR90" si="93">SUM(H90:H91)</f>
        <v>0</v>
      </c>
      <c r="BH90" s="468">
        <f t="shared" si="93"/>
        <v>0</v>
      </c>
      <c r="BI90" s="468">
        <f t="shared" si="93"/>
        <v>0</v>
      </c>
      <c r="BJ90" s="468">
        <f t="shared" si="93"/>
        <v>0</v>
      </c>
      <c r="BK90" s="468">
        <f t="shared" si="93"/>
        <v>0</v>
      </c>
      <c r="BL90" s="468">
        <f t="shared" si="93"/>
        <v>0</v>
      </c>
      <c r="BM90" s="468">
        <f t="shared" si="93"/>
        <v>0</v>
      </c>
      <c r="BN90" s="468">
        <f t="shared" si="93"/>
        <v>0</v>
      </c>
      <c r="BO90" s="468">
        <f t="shared" si="93"/>
        <v>0</v>
      </c>
      <c r="BP90" s="468">
        <f t="shared" si="93"/>
        <v>0</v>
      </c>
      <c r="BQ90" s="468">
        <f t="shared" si="93"/>
        <v>0</v>
      </c>
      <c r="BR90" s="468">
        <f t="shared" si="93"/>
        <v>0</v>
      </c>
      <c r="BT90" s="484">
        <f t="shared" ref="BT90:CE90" si="94">SUM(U90:U91)</f>
        <v>0</v>
      </c>
      <c r="BU90" s="484">
        <f t="shared" si="94"/>
        <v>0</v>
      </c>
      <c r="BV90" s="484">
        <f t="shared" si="94"/>
        <v>0</v>
      </c>
      <c r="BW90" s="484">
        <f t="shared" si="94"/>
        <v>0</v>
      </c>
      <c r="BX90" s="484">
        <f t="shared" si="94"/>
        <v>0</v>
      </c>
      <c r="BY90" s="484">
        <f t="shared" si="94"/>
        <v>0</v>
      </c>
      <c r="BZ90" s="484">
        <f t="shared" si="94"/>
        <v>0</v>
      </c>
      <c r="CA90" s="484">
        <f t="shared" si="94"/>
        <v>0</v>
      </c>
      <c r="CB90" s="484">
        <f t="shared" si="94"/>
        <v>0</v>
      </c>
      <c r="CC90" s="484">
        <f t="shared" si="94"/>
        <v>0</v>
      </c>
      <c r="CD90" s="484">
        <f t="shared" si="94"/>
        <v>0</v>
      </c>
      <c r="CE90" s="484">
        <f t="shared" si="94"/>
        <v>0</v>
      </c>
    </row>
    <row r="91" spans="1:83" x14ac:dyDescent="0.15">
      <c r="A91" s="734"/>
      <c r="B91" s="737"/>
      <c r="C91" s="737"/>
      <c r="D91" s="737"/>
      <c r="E91" s="740"/>
      <c r="F91" s="737"/>
      <c r="G91" s="486" t="s">
        <v>320</v>
      </c>
      <c r="H91" s="487"/>
      <c r="I91" s="488" t="str">
        <f t="shared" si="89"/>
        <v/>
      </c>
      <c r="J91" s="488" t="str">
        <f t="shared" si="89"/>
        <v/>
      </c>
      <c r="K91" s="488" t="str">
        <f t="shared" si="89"/>
        <v/>
      </c>
      <c r="L91" s="488" t="str">
        <f t="shared" si="89"/>
        <v/>
      </c>
      <c r="M91" s="488" t="str">
        <f t="shared" si="89"/>
        <v/>
      </c>
      <c r="N91" s="488" t="str">
        <f t="shared" si="89"/>
        <v/>
      </c>
      <c r="O91" s="488" t="str">
        <f t="shared" si="89"/>
        <v/>
      </c>
      <c r="P91" s="488" t="str">
        <f t="shared" si="89"/>
        <v/>
      </c>
      <c r="Q91" s="488" t="str">
        <f t="shared" si="89"/>
        <v/>
      </c>
      <c r="R91" s="488" t="str">
        <f t="shared" si="89"/>
        <v/>
      </c>
      <c r="S91" s="488" t="str">
        <f t="shared" si="89"/>
        <v/>
      </c>
      <c r="T91" s="489">
        <f t="shared" si="72"/>
        <v>0</v>
      </c>
      <c r="AN91" s="468">
        <v>3</v>
      </c>
      <c r="AO91" s="468">
        <v>2</v>
      </c>
      <c r="AP91" s="468">
        <v>2</v>
      </c>
      <c r="AQ91" s="476">
        <f ca="1">IF($AP91=1,IF(INDIRECT(ADDRESS(($AN91-1)*3+$AO91+5,$AP91+7))="",0,INDIRECT(ADDRESS(($AN91-1)*3+$AO91+5,$AP91+7))),IF(INDIRECT(ADDRESS(($AN91-1)*3+$AO91+5,$AP91+7))="",0,IF(COUNTIF(INDIRECT(ADDRESS(($AN91-1)*36+($AO91-1)*12+6,COLUMN())):INDIRECT(ADDRESS(($AN91-1)*36+($AO91-1)*12+$AP91+4,COLUMN())),INDIRECT(ADDRESS(($AN91-1)*3+$AO91+5,$AP91+7)))&gt;=1,0,INDIRECT(ADDRESS(($AN91-1)*3+$AO91+5,$AP91+7)))))</f>
        <v>0</v>
      </c>
      <c r="AR91" s="468">
        <f ca="1">COUNTIF(INDIRECT("H"&amp;(ROW()+12*(($AN91-1)*3+$AO91)-ROW())/12+5):INDIRECT("S"&amp;(ROW()+12*(($AN91-1)*3+$AO91)-ROW())/12+5),AQ91)</f>
        <v>0</v>
      </c>
      <c r="AS91" s="476"/>
      <c r="AU91" s="468">
        <f ca="1">IF(AND(AQ91&gt;0,AR91&gt;0),COUNTIF(AU$6:AU90,"&gt;0")+1,0)</f>
        <v>0</v>
      </c>
      <c r="BE91" s="468">
        <v>2</v>
      </c>
      <c r="BF91" s="468" t="s">
        <v>319</v>
      </c>
      <c r="BG91" s="468">
        <f t="shared" ref="BG91:BR91" si="95">IF(BG90+BT90&gt;40000,1,0)</f>
        <v>0</v>
      </c>
      <c r="BH91" s="468">
        <f t="shared" si="95"/>
        <v>0</v>
      </c>
      <c r="BI91" s="468">
        <f t="shared" si="95"/>
        <v>0</v>
      </c>
      <c r="BJ91" s="468">
        <f t="shared" si="95"/>
        <v>0</v>
      </c>
      <c r="BK91" s="468">
        <f t="shared" si="95"/>
        <v>0</v>
      </c>
      <c r="BL91" s="468">
        <f t="shared" si="95"/>
        <v>0</v>
      </c>
      <c r="BM91" s="468">
        <f t="shared" si="95"/>
        <v>0</v>
      </c>
      <c r="BN91" s="468">
        <f t="shared" si="95"/>
        <v>0</v>
      </c>
      <c r="BO91" s="468">
        <f t="shared" si="95"/>
        <v>0</v>
      </c>
      <c r="BP91" s="468">
        <f t="shared" si="95"/>
        <v>0</v>
      </c>
      <c r="BQ91" s="468">
        <f t="shared" si="95"/>
        <v>0</v>
      </c>
      <c r="BR91" s="468">
        <f t="shared" si="95"/>
        <v>0</v>
      </c>
      <c r="BT91" s="484"/>
      <c r="BU91" s="484"/>
      <c r="BV91" s="484"/>
      <c r="BW91" s="484"/>
      <c r="BX91" s="484"/>
      <c r="BY91" s="484"/>
      <c r="BZ91" s="484"/>
      <c r="CA91" s="484"/>
      <c r="CB91" s="484"/>
      <c r="CC91" s="484"/>
      <c r="CD91" s="484"/>
      <c r="CE91" s="484"/>
    </row>
    <row r="92" spans="1:83" x14ac:dyDescent="0.15">
      <c r="A92" s="735"/>
      <c r="B92" s="738"/>
      <c r="C92" s="738"/>
      <c r="D92" s="738"/>
      <c r="E92" s="741"/>
      <c r="F92" s="738"/>
      <c r="G92" s="492" t="s">
        <v>462</v>
      </c>
      <c r="H92" s="493"/>
      <c r="I92" s="494"/>
      <c r="J92" s="494"/>
      <c r="K92" s="494"/>
      <c r="L92" s="494"/>
      <c r="M92" s="494"/>
      <c r="N92" s="494"/>
      <c r="O92" s="494"/>
      <c r="P92" s="494"/>
      <c r="Q92" s="494"/>
      <c r="R92" s="494"/>
      <c r="S92" s="494"/>
      <c r="T92" s="495">
        <f t="shared" si="72"/>
        <v>0</v>
      </c>
      <c r="AN92" s="468">
        <v>3</v>
      </c>
      <c r="AO92" s="468">
        <v>2</v>
      </c>
      <c r="AP92" s="468">
        <v>3</v>
      </c>
      <c r="AQ92" s="476">
        <f ca="1">IF($AP92=1,IF(INDIRECT(ADDRESS(($AN92-1)*3+$AO92+5,$AP92+7))="",0,INDIRECT(ADDRESS(($AN92-1)*3+$AO92+5,$AP92+7))),IF(INDIRECT(ADDRESS(($AN92-1)*3+$AO92+5,$AP92+7))="",0,IF(COUNTIF(INDIRECT(ADDRESS(($AN92-1)*36+($AO92-1)*12+6,COLUMN())):INDIRECT(ADDRESS(($AN92-1)*36+($AO92-1)*12+$AP92+4,COLUMN())),INDIRECT(ADDRESS(($AN92-1)*3+$AO92+5,$AP92+7)))&gt;=1,0,INDIRECT(ADDRESS(($AN92-1)*3+$AO92+5,$AP92+7)))))</f>
        <v>0</v>
      </c>
      <c r="AR92" s="468">
        <f ca="1">COUNTIF(INDIRECT("H"&amp;(ROW()+12*(($AN92-1)*3+$AO92)-ROW())/12+5):INDIRECT("S"&amp;(ROW()+12*(($AN92-1)*3+$AO92)-ROW())/12+5),AQ92)</f>
        <v>0</v>
      </c>
      <c r="AS92" s="476"/>
      <c r="AU92" s="468">
        <f ca="1">IF(AND(AQ92&gt;0,AR92&gt;0),COUNTIF(AU$6:AU91,"&gt;0")+1,0)</f>
        <v>0</v>
      </c>
      <c r="BE92" s="468">
        <v>3</v>
      </c>
      <c r="BT92" s="484"/>
      <c r="BU92" s="484"/>
      <c r="BV92" s="484"/>
      <c r="BW92" s="484"/>
      <c r="BX92" s="484"/>
      <c r="BY92" s="484"/>
      <c r="BZ92" s="484"/>
      <c r="CA92" s="484"/>
      <c r="CB92" s="484"/>
      <c r="CC92" s="484"/>
      <c r="CD92" s="484"/>
      <c r="CE92" s="484"/>
    </row>
    <row r="93" spans="1:83" x14ac:dyDescent="0.15">
      <c r="A93" s="733">
        <v>30</v>
      </c>
      <c r="B93" s="736"/>
      <c r="C93" s="736"/>
      <c r="D93" s="736"/>
      <c r="E93" s="739"/>
      <c r="F93" s="736"/>
      <c r="G93" s="477" t="s">
        <v>321</v>
      </c>
      <c r="H93" s="478"/>
      <c r="I93" s="479" t="str">
        <f t="shared" si="89"/>
        <v/>
      </c>
      <c r="J93" s="479" t="str">
        <f t="shared" si="89"/>
        <v/>
      </c>
      <c r="K93" s="479" t="str">
        <f t="shared" si="89"/>
        <v/>
      </c>
      <c r="L93" s="479" t="str">
        <f t="shared" si="89"/>
        <v/>
      </c>
      <c r="M93" s="479" t="str">
        <f t="shared" si="89"/>
        <v/>
      </c>
      <c r="N93" s="479" t="str">
        <f t="shared" si="89"/>
        <v/>
      </c>
      <c r="O93" s="479" t="str">
        <f t="shared" si="89"/>
        <v/>
      </c>
      <c r="P93" s="479" t="str">
        <f t="shared" si="89"/>
        <v/>
      </c>
      <c r="Q93" s="479" t="str">
        <f t="shared" si="89"/>
        <v/>
      </c>
      <c r="R93" s="479" t="str">
        <f t="shared" si="89"/>
        <v/>
      </c>
      <c r="S93" s="479" t="str">
        <f t="shared" si="89"/>
        <v/>
      </c>
      <c r="T93" s="480">
        <f t="shared" si="72"/>
        <v>0</v>
      </c>
      <c r="AN93" s="468">
        <v>3</v>
      </c>
      <c r="AO93" s="468">
        <v>2</v>
      </c>
      <c r="AP93" s="468">
        <v>4</v>
      </c>
      <c r="AQ93" s="476">
        <f ca="1">IF($AP93=1,IF(INDIRECT(ADDRESS(($AN93-1)*3+$AO93+5,$AP93+7))="",0,INDIRECT(ADDRESS(($AN93-1)*3+$AO93+5,$AP93+7))),IF(INDIRECT(ADDRESS(($AN93-1)*3+$AO93+5,$AP93+7))="",0,IF(COUNTIF(INDIRECT(ADDRESS(($AN93-1)*36+($AO93-1)*12+6,COLUMN())):INDIRECT(ADDRESS(($AN93-1)*36+($AO93-1)*12+$AP93+4,COLUMN())),INDIRECT(ADDRESS(($AN93-1)*3+$AO93+5,$AP93+7)))&gt;=1,0,INDIRECT(ADDRESS(($AN93-1)*3+$AO93+5,$AP93+7)))))</f>
        <v>0</v>
      </c>
      <c r="AR93" s="468">
        <f ca="1">COUNTIF(INDIRECT("H"&amp;(ROW()+12*(($AN93-1)*3+$AO93)-ROW())/12+5):INDIRECT("S"&amp;(ROW()+12*(($AN93-1)*3+$AO93)-ROW())/12+5),AQ93)</f>
        <v>0</v>
      </c>
      <c r="AS93" s="476"/>
      <c r="AU93" s="468">
        <f ca="1">IF(AND(AQ93&gt;0,AR93&gt;0),COUNTIF(AU$6:AU92,"&gt;0")+1,0)</f>
        <v>0</v>
      </c>
      <c r="BE93" s="468">
        <v>1</v>
      </c>
      <c r="BG93" s="468">
        <f t="shared" ref="BG93:BR93" si="96">SUM(H93:H94)</f>
        <v>0</v>
      </c>
      <c r="BH93" s="468">
        <f t="shared" si="96"/>
        <v>0</v>
      </c>
      <c r="BI93" s="468">
        <f t="shared" si="96"/>
        <v>0</v>
      </c>
      <c r="BJ93" s="468">
        <f t="shared" si="96"/>
        <v>0</v>
      </c>
      <c r="BK93" s="468">
        <f t="shared" si="96"/>
        <v>0</v>
      </c>
      <c r="BL93" s="468">
        <f t="shared" si="96"/>
        <v>0</v>
      </c>
      <c r="BM93" s="468">
        <f t="shared" si="96"/>
        <v>0</v>
      </c>
      <c r="BN93" s="468">
        <f t="shared" si="96"/>
        <v>0</v>
      </c>
      <c r="BO93" s="468">
        <f t="shared" si="96"/>
        <v>0</v>
      </c>
      <c r="BP93" s="468">
        <f t="shared" si="96"/>
        <v>0</v>
      </c>
      <c r="BQ93" s="468">
        <f t="shared" si="96"/>
        <v>0</v>
      </c>
      <c r="BR93" s="468">
        <f t="shared" si="96"/>
        <v>0</v>
      </c>
      <c r="BT93" s="484">
        <f t="shared" ref="BT93:CE93" si="97">SUM(U93:U94)</f>
        <v>0</v>
      </c>
      <c r="BU93" s="484">
        <f t="shared" si="97"/>
        <v>0</v>
      </c>
      <c r="BV93" s="484">
        <f t="shared" si="97"/>
        <v>0</v>
      </c>
      <c r="BW93" s="484">
        <f t="shared" si="97"/>
        <v>0</v>
      </c>
      <c r="BX93" s="484">
        <f t="shared" si="97"/>
        <v>0</v>
      </c>
      <c r="BY93" s="484">
        <f t="shared" si="97"/>
        <v>0</v>
      </c>
      <c r="BZ93" s="484">
        <f t="shared" si="97"/>
        <v>0</v>
      </c>
      <c r="CA93" s="484">
        <f t="shared" si="97"/>
        <v>0</v>
      </c>
      <c r="CB93" s="484">
        <f t="shared" si="97"/>
        <v>0</v>
      </c>
      <c r="CC93" s="484">
        <f t="shared" si="97"/>
        <v>0</v>
      </c>
      <c r="CD93" s="484">
        <f t="shared" si="97"/>
        <v>0</v>
      </c>
      <c r="CE93" s="484">
        <f t="shared" si="97"/>
        <v>0</v>
      </c>
    </row>
    <row r="94" spans="1:83" x14ac:dyDescent="0.15">
      <c r="A94" s="734"/>
      <c r="B94" s="737"/>
      <c r="C94" s="737"/>
      <c r="D94" s="737"/>
      <c r="E94" s="740"/>
      <c r="F94" s="737"/>
      <c r="G94" s="486" t="s">
        <v>320</v>
      </c>
      <c r="H94" s="487"/>
      <c r="I94" s="488" t="str">
        <f t="shared" si="89"/>
        <v/>
      </c>
      <c r="J94" s="488" t="str">
        <f t="shared" si="89"/>
        <v/>
      </c>
      <c r="K94" s="488" t="str">
        <f t="shared" si="89"/>
        <v/>
      </c>
      <c r="L94" s="488" t="str">
        <f t="shared" si="89"/>
        <v/>
      </c>
      <c r="M94" s="488" t="str">
        <f t="shared" si="89"/>
        <v/>
      </c>
      <c r="N94" s="488" t="str">
        <f t="shared" si="89"/>
        <v/>
      </c>
      <c r="O94" s="488" t="str">
        <f t="shared" si="89"/>
        <v/>
      </c>
      <c r="P94" s="488" t="str">
        <f t="shared" si="89"/>
        <v/>
      </c>
      <c r="Q94" s="488" t="str">
        <f t="shared" si="89"/>
        <v/>
      </c>
      <c r="R94" s="488" t="str">
        <f t="shared" si="89"/>
        <v/>
      </c>
      <c r="S94" s="488" t="str">
        <f t="shared" si="89"/>
        <v/>
      </c>
      <c r="T94" s="489">
        <f t="shared" si="72"/>
        <v>0</v>
      </c>
      <c r="AN94" s="468">
        <v>3</v>
      </c>
      <c r="AO94" s="468">
        <v>2</v>
      </c>
      <c r="AP94" s="468">
        <v>5</v>
      </c>
      <c r="AQ94" s="476">
        <f ca="1">IF($AP94=1,IF(INDIRECT(ADDRESS(($AN94-1)*3+$AO94+5,$AP94+7))="",0,INDIRECT(ADDRESS(($AN94-1)*3+$AO94+5,$AP94+7))),IF(INDIRECT(ADDRESS(($AN94-1)*3+$AO94+5,$AP94+7))="",0,IF(COUNTIF(INDIRECT(ADDRESS(($AN94-1)*36+($AO94-1)*12+6,COLUMN())):INDIRECT(ADDRESS(($AN94-1)*36+($AO94-1)*12+$AP94+4,COLUMN())),INDIRECT(ADDRESS(($AN94-1)*3+$AO94+5,$AP94+7)))&gt;=1,0,INDIRECT(ADDRESS(($AN94-1)*3+$AO94+5,$AP94+7)))))</f>
        <v>0</v>
      </c>
      <c r="AR94" s="468">
        <f ca="1">COUNTIF(INDIRECT("H"&amp;(ROW()+12*(($AN94-1)*3+$AO94)-ROW())/12+5):INDIRECT("S"&amp;(ROW()+12*(($AN94-1)*3+$AO94)-ROW())/12+5),AQ94)</f>
        <v>0</v>
      </c>
      <c r="AS94" s="476"/>
      <c r="AU94" s="468">
        <f ca="1">IF(AND(AQ94&gt;0,AR94&gt;0),COUNTIF(AU$6:AU93,"&gt;0")+1,0)</f>
        <v>0</v>
      </c>
      <c r="BE94" s="468">
        <v>2</v>
      </c>
      <c r="BF94" s="468" t="s">
        <v>319</v>
      </c>
      <c r="BG94" s="468">
        <f t="shared" ref="BG94:BR94" si="98">IF(BG93+BT93&gt;40000,1,0)</f>
        <v>0</v>
      </c>
      <c r="BH94" s="468">
        <f t="shared" si="98"/>
        <v>0</v>
      </c>
      <c r="BI94" s="468">
        <f t="shared" si="98"/>
        <v>0</v>
      </c>
      <c r="BJ94" s="468">
        <f t="shared" si="98"/>
        <v>0</v>
      </c>
      <c r="BK94" s="468">
        <f t="shared" si="98"/>
        <v>0</v>
      </c>
      <c r="BL94" s="468">
        <f t="shared" si="98"/>
        <v>0</v>
      </c>
      <c r="BM94" s="468">
        <f t="shared" si="98"/>
        <v>0</v>
      </c>
      <c r="BN94" s="468">
        <f t="shared" si="98"/>
        <v>0</v>
      </c>
      <c r="BO94" s="468">
        <f t="shared" si="98"/>
        <v>0</v>
      </c>
      <c r="BP94" s="468">
        <f t="shared" si="98"/>
        <v>0</v>
      </c>
      <c r="BQ94" s="468">
        <f t="shared" si="98"/>
        <v>0</v>
      </c>
      <c r="BR94" s="468">
        <f t="shared" si="98"/>
        <v>0</v>
      </c>
    </row>
    <row r="95" spans="1:83" x14ac:dyDescent="0.15">
      <c r="A95" s="735"/>
      <c r="B95" s="738"/>
      <c r="C95" s="738"/>
      <c r="D95" s="738"/>
      <c r="E95" s="741"/>
      <c r="F95" s="738"/>
      <c r="G95" s="492" t="s">
        <v>462</v>
      </c>
      <c r="H95" s="493"/>
      <c r="I95" s="494"/>
      <c r="J95" s="494"/>
      <c r="K95" s="494"/>
      <c r="L95" s="494"/>
      <c r="M95" s="494"/>
      <c r="N95" s="494"/>
      <c r="O95" s="494"/>
      <c r="P95" s="494"/>
      <c r="Q95" s="494"/>
      <c r="R95" s="494"/>
      <c r="S95" s="494"/>
      <c r="T95" s="495">
        <f t="shared" si="72"/>
        <v>0</v>
      </c>
      <c r="AN95" s="468">
        <v>3</v>
      </c>
      <c r="AO95" s="468">
        <v>2</v>
      </c>
      <c r="AP95" s="468">
        <v>6</v>
      </c>
      <c r="AQ95" s="476">
        <f ca="1">IF($AP95=1,IF(INDIRECT(ADDRESS(($AN95-1)*3+$AO95+5,$AP95+7))="",0,INDIRECT(ADDRESS(($AN95-1)*3+$AO95+5,$AP95+7))),IF(INDIRECT(ADDRESS(($AN95-1)*3+$AO95+5,$AP95+7))="",0,IF(COUNTIF(INDIRECT(ADDRESS(($AN95-1)*36+($AO95-1)*12+6,COLUMN())):INDIRECT(ADDRESS(($AN95-1)*36+($AO95-1)*12+$AP95+4,COLUMN())),INDIRECT(ADDRESS(($AN95-1)*3+$AO95+5,$AP95+7)))&gt;=1,0,INDIRECT(ADDRESS(($AN95-1)*3+$AO95+5,$AP95+7)))))</f>
        <v>0</v>
      </c>
      <c r="AR95" s="468">
        <f ca="1">COUNTIF(INDIRECT("H"&amp;(ROW()+12*(($AN95-1)*3+$AO95)-ROW())/12+5):INDIRECT("S"&amp;(ROW()+12*(($AN95-1)*3+$AO95)-ROW())/12+5),AQ95)</f>
        <v>0</v>
      </c>
      <c r="AS95" s="476"/>
      <c r="AU95" s="468">
        <f ca="1">IF(AND(AQ95&gt;0,AR95&gt;0),COUNTIF(AU$6:AU94,"&gt;0")+1,0)</f>
        <v>0</v>
      </c>
      <c r="BE95" s="468">
        <v>3</v>
      </c>
    </row>
    <row r="96" spans="1:83" x14ac:dyDescent="0.15">
      <c r="AN96" s="468">
        <v>3</v>
      </c>
      <c r="AO96" s="468">
        <v>2</v>
      </c>
      <c r="AP96" s="468">
        <v>7</v>
      </c>
      <c r="AQ96" s="476">
        <f ca="1">IF($AP96=1,IF(INDIRECT(ADDRESS(($AN96-1)*3+$AO96+5,$AP96+7))="",0,INDIRECT(ADDRESS(($AN96-1)*3+$AO96+5,$AP96+7))),IF(INDIRECT(ADDRESS(($AN96-1)*3+$AO96+5,$AP96+7))="",0,IF(COUNTIF(INDIRECT(ADDRESS(($AN96-1)*36+($AO96-1)*12+6,COLUMN())):INDIRECT(ADDRESS(($AN96-1)*36+($AO96-1)*12+$AP96+4,COLUMN())),INDIRECT(ADDRESS(($AN96-1)*3+$AO96+5,$AP96+7)))&gt;=1,0,INDIRECT(ADDRESS(($AN96-1)*3+$AO96+5,$AP96+7)))))</f>
        <v>0</v>
      </c>
      <c r="AR96" s="468">
        <f ca="1">COUNTIF(INDIRECT("H"&amp;(ROW()+12*(($AN96-1)*3+$AO96)-ROW())/12+5):INDIRECT("S"&amp;(ROW()+12*(($AN96-1)*3+$AO96)-ROW())/12+5),AQ96)</f>
        <v>0</v>
      </c>
      <c r="AS96" s="476"/>
      <c r="AU96" s="468">
        <f ca="1">IF(AND(AQ96&gt;0,AR96&gt;0),COUNTIF(AU$6:AU95,"&gt;0")+1,0)</f>
        <v>0</v>
      </c>
    </row>
    <row r="97" spans="40:47" x14ac:dyDescent="0.15">
      <c r="AN97" s="468">
        <v>3</v>
      </c>
      <c r="AO97" s="468">
        <v>2</v>
      </c>
      <c r="AP97" s="468">
        <v>8</v>
      </c>
      <c r="AQ97" s="476">
        <f ca="1">IF($AP97=1,IF(INDIRECT(ADDRESS(($AN97-1)*3+$AO97+5,$AP97+7))="",0,INDIRECT(ADDRESS(($AN97-1)*3+$AO97+5,$AP97+7))),IF(INDIRECT(ADDRESS(($AN97-1)*3+$AO97+5,$AP97+7))="",0,IF(COUNTIF(INDIRECT(ADDRESS(($AN97-1)*36+($AO97-1)*12+6,COLUMN())):INDIRECT(ADDRESS(($AN97-1)*36+($AO97-1)*12+$AP97+4,COLUMN())),INDIRECT(ADDRESS(($AN97-1)*3+$AO97+5,$AP97+7)))&gt;=1,0,INDIRECT(ADDRESS(($AN97-1)*3+$AO97+5,$AP97+7)))))</f>
        <v>0</v>
      </c>
      <c r="AR97" s="468">
        <f ca="1">COUNTIF(INDIRECT("H"&amp;(ROW()+12*(($AN97-1)*3+$AO97)-ROW())/12+5):INDIRECT("S"&amp;(ROW()+12*(($AN97-1)*3+$AO97)-ROW())/12+5),AQ97)</f>
        <v>0</v>
      </c>
      <c r="AS97" s="476"/>
      <c r="AU97" s="468">
        <f ca="1">IF(AND(AQ97&gt;0,AR97&gt;0),COUNTIF(AU$6:AU96,"&gt;0")+1,0)</f>
        <v>0</v>
      </c>
    </row>
    <row r="98" spans="40:47" x14ac:dyDescent="0.15">
      <c r="AN98" s="468">
        <v>3</v>
      </c>
      <c r="AO98" s="468">
        <v>2</v>
      </c>
      <c r="AP98" s="468">
        <v>9</v>
      </c>
      <c r="AQ98" s="476">
        <f ca="1">IF($AP98=1,IF(INDIRECT(ADDRESS(($AN98-1)*3+$AO98+5,$AP98+7))="",0,INDIRECT(ADDRESS(($AN98-1)*3+$AO98+5,$AP98+7))),IF(INDIRECT(ADDRESS(($AN98-1)*3+$AO98+5,$AP98+7))="",0,IF(COUNTIF(INDIRECT(ADDRESS(($AN98-1)*36+($AO98-1)*12+6,COLUMN())):INDIRECT(ADDRESS(($AN98-1)*36+($AO98-1)*12+$AP98+4,COLUMN())),INDIRECT(ADDRESS(($AN98-1)*3+$AO98+5,$AP98+7)))&gt;=1,0,INDIRECT(ADDRESS(($AN98-1)*3+$AO98+5,$AP98+7)))))</f>
        <v>0</v>
      </c>
      <c r="AR98" s="468">
        <f ca="1">COUNTIF(INDIRECT("H"&amp;(ROW()+12*(($AN98-1)*3+$AO98)-ROW())/12+5):INDIRECT("S"&amp;(ROW()+12*(($AN98-1)*3+$AO98)-ROW())/12+5),AQ98)</f>
        <v>0</v>
      </c>
      <c r="AS98" s="476"/>
      <c r="AU98" s="468">
        <f ca="1">IF(AND(AQ98&gt;0,AR98&gt;0),COUNTIF(AU$6:AU97,"&gt;0")+1,0)</f>
        <v>0</v>
      </c>
    </row>
    <row r="99" spans="40:47" x14ac:dyDescent="0.15">
      <c r="AN99" s="468">
        <v>3</v>
      </c>
      <c r="AO99" s="468">
        <v>2</v>
      </c>
      <c r="AP99" s="468">
        <v>10</v>
      </c>
      <c r="AQ99" s="476">
        <f ca="1">IF($AP99=1,IF(INDIRECT(ADDRESS(($AN99-1)*3+$AO99+5,$AP99+7))="",0,INDIRECT(ADDRESS(($AN99-1)*3+$AO99+5,$AP99+7))),IF(INDIRECT(ADDRESS(($AN99-1)*3+$AO99+5,$AP99+7))="",0,IF(COUNTIF(INDIRECT(ADDRESS(($AN99-1)*36+($AO99-1)*12+6,COLUMN())):INDIRECT(ADDRESS(($AN99-1)*36+($AO99-1)*12+$AP99+4,COLUMN())),INDIRECT(ADDRESS(($AN99-1)*3+$AO99+5,$AP99+7)))&gt;=1,0,INDIRECT(ADDRESS(($AN99-1)*3+$AO99+5,$AP99+7)))))</f>
        <v>0</v>
      </c>
      <c r="AR99" s="468">
        <f ca="1">COUNTIF(INDIRECT("H"&amp;(ROW()+12*(($AN99-1)*3+$AO99)-ROW())/12+5):INDIRECT("S"&amp;(ROW()+12*(($AN99-1)*3+$AO99)-ROW())/12+5),AQ99)</f>
        <v>0</v>
      </c>
      <c r="AS99" s="476"/>
      <c r="AU99" s="468">
        <f ca="1">IF(AND(AQ99&gt;0,AR99&gt;0),COUNTIF(AU$6:AU98,"&gt;0")+1,0)</f>
        <v>0</v>
      </c>
    </row>
    <row r="100" spans="40:47" x14ac:dyDescent="0.15">
      <c r="AN100" s="468">
        <v>3</v>
      </c>
      <c r="AO100" s="468">
        <v>2</v>
      </c>
      <c r="AP100" s="468">
        <v>11</v>
      </c>
      <c r="AQ100" s="476">
        <f ca="1">IF($AP100=1,IF(INDIRECT(ADDRESS(($AN100-1)*3+$AO100+5,$AP100+7))="",0,INDIRECT(ADDRESS(($AN100-1)*3+$AO100+5,$AP100+7))),IF(INDIRECT(ADDRESS(($AN100-1)*3+$AO100+5,$AP100+7))="",0,IF(COUNTIF(INDIRECT(ADDRESS(($AN100-1)*36+($AO100-1)*12+6,COLUMN())):INDIRECT(ADDRESS(($AN100-1)*36+($AO100-1)*12+$AP100+4,COLUMN())),INDIRECT(ADDRESS(($AN100-1)*3+$AO100+5,$AP100+7)))&gt;=1,0,INDIRECT(ADDRESS(($AN100-1)*3+$AO100+5,$AP100+7)))))</f>
        <v>0</v>
      </c>
      <c r="AR100" s="468">
        <f ca="1">COUNTIF(INDIRECT("H"&amp;(ROW()+12*(($AN100-1)*3+$AO100)-ROW())/12+5):INDIRECT("S"&amp;(ROW()+12*(($AN100-1)*3+$AO100)-ROW())/12+5),AQ100)</f>
        <v>0</v>
      </c>
      <c r="AS100" s="476"/>
      <c r="AU100" s="468">
        <f ca="1">IF(AND(AQ100&gt;0,AR100&gt;0),COUNTIF(AU$6:AU99,"&gt;0")+1,0)</f>
        <v>0</v>
      </c>
    </row>
    <row r="101" spans="40:47" x14ac:dyDescent="0.15">
      <c r="AN101" s="468">
        <v>3</v>
      </c>
      <c r="AO101" s="468">
        <v>2</v>
      </c>
      <c r="AP101" s="468">
        <v>12</v>
      </c>
      <c r="AQ101" s="476">
        <f ca="1">IF($AP101=1,IF(INDIRECT(ADDRESS(($AN101-1)*3+$AO101+5,$AP101+7))="",0,INDIRECT(ADDRESS(($AN101-1)*3+$AO101+5,$AP101+7))),IF(INDIRECT(ADDRESS(($AN101-1)*3+$AO101+5,$AP101+7))="",0,IF(COUNTIF(INDIRECT(ADDRESS(($AN101-1)*36+($AO101-1)*12+6,COLUMN())):INDIRECT(ADDRESS(($AN101-1)*36+($AO101-1)*12+$AP101+4,COLUMN())),INDIRECT(ADDRESS(($AN101-1)*3+$AO101+5,$AP101+7)))&gt;=1,0,INDIRECT(ADDRESS(($AN101-1)*3+$AO101+5,$AP101+7)))))</f>
        <v>0</v>
      </c>
      <c r="AR101" s="468">
        <f ca="1">COUNTIF(INDIRECT("H"&amp;(ROW()+12*(($AN101-1)*3+$AO101)-ROW())/12+5):INDIRECT("S"&amp;(ROW()+12*(($AN101-1)*3+$AO101)-ROW())/12+5),AQ101)</f>
        <v>0</v>
      </c>
      <c r="AS101" s="476"/>
      <c r="AU101" s="468">
        <f ca="1">IF(AND(AQ101&gt;0,AR101&gt;0),COUNTIF(AU$6:AU100,"&gt;0")+1,0)</f>
        <v>0</v>
      </c>
    </row>
    <row r="102" spans="40:47" x14ac:dyDescent="0.15">
      <c r="AN102" s="468">
        <v>3</v>
      </c>
      <c r="AO102" s="468">
        <v>3</v>
      </c>
      <c r="AP102" s="468">
        <v>1</v>
      </c>
      <c r="AQ102" s="476">
        <f ca="1">IF($AP102=1,IF(INDIRECT(ADDRESS(($AN102-1)*3+$AO102+5,$AP102+7))="",0,INDIRECT(ADDRESS(($AN102-1)*3+$AO102+5,$AP102+7))),IF(INDIRECT(ADDRESS(($AN102-1)*3+$AO102+5,$AP102+7))="",0,IF(COUNTIF(INDIRECT(ADDRESS(($AN102-1)*36+($AO102-1)*12+6,COLUMN())):INDIRECT(ADDRESS(($AN102-1)*36+($AO102-1)*12+$AP102+4,COLUMN())),INDIRECT(ADDRESS(($AN102-1)*3+$AO102+5,$AP102+7)))&gt;=1,0,INDIRECT(ADDRESS(($AN102-1)*3+$AO102+5,$AP102+7)))))</f>
        <v>0</v>
      </c>
      <c r="AR102" s="468">
        <f ca="1">COUNTIF(INDIRECT("H"&amp;(ROW()+12*(($AN102-1)*3+$AO102)-ROW())/12+5):INDIRECT("S"&amp;(ROW()+12*(($AN102-1)*3+$AO102)-ROW())/12+5),AQ102)</f>
        <v>0</v>
      </c>
      <c r="AS102" s="476"/>
      <c r="AU102" s="468">
        <f ca="1">IF(AND(AQ102&gt;0,AR102&gt;0),COUNTIF(AU$6:AU101,"&gt;0")+1,0)</f>
        <v>0</v>
      </c>
    </row>
    <row r="103" spans="40:47" x14ac:dyDescent="0.15">
      <c r="AN103" s="468">
        <v>3</v>
      </c>
      <c r="AO103" s="468">
        <v>3</v>
      </c>
      <c r="AP103" s="468">
        <v>2</v>
      </c>
      <c r="AQ103" s="476">
        <f ca="1">IF($AP103=1,IF(INDIRECT(ADDRESS(($AN103-1)*3+$AO103+5,$AP103+7))="",0,INDIRECT(ADDRESS(($AN103-1)*3+$AO103+5,$AP103+7))),IF(INDIRECT(ADDRESS(($AN103-1)*3+$AO103+5,$AP103+7))="",0,IF(COUNTIF(INDIRECT(ADDRESS(($AN103-1)*36+($AO103-1)*12+6,COLUMN())):INDIRECT(ADDRESS(($AN103-1)*36+($AO103-1)*12+$AP103+4,COLUMN())),INDIRECT(ADDRESS(($AN103-1)*3+$AO103+5,$AP103+7)))&gt;=1,0,INDIRECT(ADDRESS(($AN103-1)*3+$AO103+5,$AP103+7)))))</f>
        <v>0</v>
      </c>
      <c r="AR103" s="468">
        <f ca="1">COUNTIF(INDIRECT("H"&amp;(ROW()+12*(($AN103-1)*3+$AO103)-ROW())/12+5):INDIRECT("S"&amp;(ROW()+12*(($AN103-1)*3+$AO103)-ROW())/12+5),AQ103)</f>
        <v>0</v>
      </c>
      <c r="AS103" s="476"/>
      <c r="AU103" s="468">
        <f ca="1">IF(AND(AQ103&gt;0,AR103&gt;0),COUNTIF(AU$6:AU102,"&gt;0")+1,0)</f>
        <v>0</v>
      </c>
    </row>
    <row r="104" spans="40:47" x14ac:dyDescent="0.15">
      <c r="AN104" s="468">
        <v>3</v>
      </c>
      <c r="AO104" s="468">
        <v>3</v>
      </c>
      <c r="AP104" s="468">
        <v>3</v>
      </c>
      <c r="AQ104" s="476">
        <f ca="1">IF($AP104=1,IF(INDIRECT(ADDRESS(($AN104-1)*3+$AO104+5,$AP104+7))="",0,INDIRECT(ADDRESS(($AN104-1)*3+$AO104+5,$AP104+7))),IF(INDIRECT(ADDRESS(($AN104-1)*3+$AO104+5,$AP104+7))="",0,IF(COUNTIF(INDIRECT(ADDRESS(($AN104-1)*36+($AO104-1)*12+6,COLUMN())):INDIRECT(ADDRESS(($AN104-1)*36+($AO104-1)*12+$AP104+4,COLUMN())),INDIRECT(ADDRESS(($AN104-1)*3+$AO104+5,$AP104+7)))&gt;=1,0,INDIRECT(ADDRESS(($AN104-1)*3+$AO104+5,$AP104+7)))))</f>
        <v>0</v>
      </c>
      <c r="AR104" s="468">
        <f ca="1">COUNTIF(INDIRECT("H"&amp;(ROW()+12*(($AN104-1)*3+$AO104)-ROW())/12+5):INDIRECT("S"&amp;(ROW()+12*(($AN104-1)*3+$AO104)-ROW())/12+5),AQ104)</f>
        <v>0</v>
      </c>
      <c r="AS104" s="476"/>
      <c r="AU104" s="468">
        <f ca="1">IF(AND(AQ104&gt;0,AR104&gt;0),COUNTIF(AU$6:AU103,"&gt;0")+1,0)</f>
        <v>0</v>
      </c>
    </row>
    <row r="105" spans="40:47" x14ac:dyDescent="0.15">
      <c r="AN105" s="468">
        <v>3</v>
      </c>
      <c r="AO105" s="468">
        <v>3</v>
      </c>
      <c r="AP105" s="468">
        <v>4</v>
      </c>
      <c r="AQ105" s="476">
        <f ca="1">IF($AP105=1,IF(INDIRECT(ADDRESS(($AN105-1)*3+$AO105+5,$AP105+7))="",0,INDIRECT(ADDRESS(($AN105-1)*3+$AO105+5,$AP105+7))),IF(INDIRECT(ADDRESS(($AN105-1)*3+$AO105+5,$AP105+7))="",0,IF(COUNTIF(INDIRECT(ADDRESS(($AN105-1)*36+($AO105-1)*12+6,COLUMN())):INDIRECT(ADDRESS(($AN105-1)*36+($AO105-1)*12+$AP105+4,COLUMN())),INDIRECT(ADDRESS(($AN105-1)*3+$AO105+5,$AP105+7)))&gt;=1,0,INDIRECT(ADDRESS(($AN105-1)*3+$AO105+5,$AP105+7)))))</f>
        <v>0</v>
      </c>
      <c r="AR105" s="468">
        <f ca="1">COUNTIF(INDIRECT("H"&amp;(ROW()+12*(($AN105-1)*3+$AO105)-ROW())/12+5):INDIRECT("S"&amp;(ROW()+12*(($AN105-1)*3+$AO105)-ROW())/12+5),AQ105)</f>
        <v>0</v>
      </c>
      <c r="AS105" s="476"/>
      <c r="AU105" s="468">
        <f ca="1">IF(AND(AQ105&gt;0,AR105&gt;0),COUNTIF(AU$6:AU104,"&gt;0")+1,0)</f>
        <v>0</v>
      </c>
    </row>
    <row r="106" spans="40:47" x14ac:dyDescent="0.15">
      <c r="AN106" s="468">
        <v>3</v>
      </c>
      <c r="AO106" s="468">
        <v>3</v>
      </c>
      <c r="AP106" s="468">
        <v>5</v>
      </c>
      <c r="AQ106" s="476">
        <f ca="1">IF($AP106=1,IF(INDIRECT(ADDRESS(($AN106-1)*3+$AO106+5,$AP106+7))="",0,INDIRECT(ADDRESS(($AN106-1)*3+$AO106+5,$AP106+7))),IF(INDIRECT(ADDRESS(($AN106-1)*3+$AO106+5,$AP106+7))="",0,IF(COUNTIF(INDIRECT(ADDRESS(($AN106-1)*36+($AO106-1)*12+6,COLUMN())):INDIRECT(ADDRESS(($AN106-1)*36+($AO106-1)*12+$AP106+4,COLUMN())),INDIRECT(ADDRESS(($AN106-1)*3+$AO106+5,$AP106+7)))&gt;=1,0,INDIRECT(ADDRESS(($AN106-1)*3+$AO106+5,$AP106+7)))))</f>
        <v>0</v>
      </c>
      <c r="AR106" s="468">
        <f ca="1">COUNTIF(INDIRECT("H"&amp;(ROW()+12*(($AN106-1)*3+$AO106)-ROW())/12+5):INDIRECT("S"&amp;(ROW()+12*(($AN106-1)*3+$AO106)-ROW())/12+5),AQ106)</f>
        <v>0</v>
      </c>
      <c r="AS106" s="476"/>
      <c r="AU106" s="468">
        <f ca="1">IF(AND(AQ106&gt;0,AR106&gt;0),COUNTIF(AU$6:AU105,"&gt;0")+1,0)</f>
        <v>0</v>
      </c>
    </row>
    <row r="107" spans="40:47" x14ac:dyDescent="0.15">
      <c r="AN107" s="468">
        <v>3</v>
      </c>
      <c r="AO107" s="468">
        <v>3</v>
      </c>
      <c r="AP107" s="468">
        <v>6</v>
      </c>
      <c r="AQ107" s="476">
        <f ca="1">IF($AP107=1,IF(INDIRECT(ADDRESS(($AN107-1)*3+$AO107+5,$AP107+7))="",0,INDIRECT(ADDRESS(($AN107-1)*3+$AO107+5,$AP107+7))),IF(INDIRECT(ADDRESS(($AN107-1)*3+$AO107+5,$AP107+7))="",0,IF(COUNTIF(INDIRECT(ADDRESS(($AN107-1)*36+($AO107-1)*12+6,COLUMN())):INDIRECT(ADDRESS(($AN107-1)*36+($AO107-1)*12+$AP107+4,COLUMN())),INDIRECT(ADDRESS(($AN107-1)*3+$AO107+5,$AP107+7)))&gt;=1,0,INDIRECT(ADDRESS(($AN107-1)*3+$AO107+5,$AP107+7)))))</f>
        <v>0</v>
      </c>
      <c r="AR107" s="468">
        <f ca="1">COUNTIF(INDIRECT("H"&amp;(ROW()+12*(($AN107-1)*3+$AO107)-ROW())/12+5):INDIRECT("S"&amp;(ROW()+12*(($AN107-1)*3+$AO107)-ROW())/12+5),AQ107)</f>
        <v>0</v>
      </c>
      <c r="AS107" s="476"/>
      <c r="AU107" s="468">
        <f ca="1">IF(AND(AQ107&gt;0,AR107&gt;0),COUNTIF(AU$6:AU106,"&gt;0")+1,0)</f>
        <v>0</v>
      </c>
    </row>
    <row r="108" spans="40:47" x14ac:dyDescent="0.15">
      <c r="AN108" s="468">
        <v>3</v>
      </c>
      <c r="AO108" s="468">
        <v>3</v>
      </c>
      <c r="AP108" s="468">
        <v>7</v>
      </c>
      <c r="AQ108" s="476">
        <f ca="1">IF($AP108=1,IF(INDIRECT(ADDRESS(($AN108-1)*3+$AO108+5,$AP108+7))="",0,INDIRECT(ADDRESS(($AN108-1)*3+$AO108+5,$AP108+7))),IF(INDIRECT(ADDRESS(($AN108-1)*3+$AO108+5,$AP108+7))="",0,IF(COUNTIF(INDIRECT(ADDRESS(($AN108-1)*36+($AO108-1)*12+6,COLUMN())):INDIRECT(ADDRESS(($AN108-1)*36+($AO108-1)*12+$AP108+4,COLUMN())),INDIRECT(ADDRESS(($AN108-1)*3+$AO108+5,$AP108+7)))&gt;=1,0,INDIRECT(ADDRESS(($AN108-1)*3+$AO108+5,$AP108+7)))))</f>
        <v>0</v>
      </c>
      <c r="AR108" s="468">
        <f ca="1">COUNTIF(INDIRECT("H"&amp;(ROW()+12*(($AN108-1)*3+$AO108)-ROW())/12+5):INDIRECT("S"&amp;(ROW()+12*(($AN108-1)*3+$AO108)-ROW())/12+5),AQ108)</f>
        <v>0</v>
      </c>
      <c r="AS108" s="476"/>
      <c r="AU108" s="468">
        <f ca="1">IF(AND(AQ108&gt;0,AR108&gt;0),COUNTIF(AU$6:AU107,"&gt;0")+1,0)</f>
        <v>0</v>
      </c>
    </row>
    <row r="109" spans="40:47" x14ac:dyDescent="0.15">
      <c r="AN109" s="468">
        <v>3</v>
      </c>
      <c r="AO109" s="468">
        <v>3</v>
      </c>
      <c r="AP109" s="468">
        <v>8</v>
      </c>
      <c r="AQ109" s="476">
        <f ca="1">IF($AP109=1,IF(INDIRECT(ADDRESS(($AN109-1)*3+$AO109+5,$AP109+7))="",0,INDIRECT(ADDRESS(($AN109-1)*3+$AO109+5,$AP109+7))),IF(INDIRECT(ADDRESS(($AN109-1)*3+$AO109+5,$AP109+7))="",0,IF(COUNTIF(INDIRECT(ADDRESS(($AN109-1)*36+($AO109-1)*12+6,COLUMN())):INDIRECT(ADDRESS(($AN109-1)*36+($AO109-1)*12+$AP109+4,COLUMN())),INDIRECT(ADDRESS(($AN109-1)*3+$AO109+5,$AP109+7)))&gt;=1,0,INDIRECT(ADDRESS(($AN109-1)*3+$AO109+5,$AP109+7)))))</f>
        <v>0</v>
      </c>
      <c r="AR109" s="468">
        <f ca="1">COUNTIF(INDIRECT("H"&amp;(ROW()+12*(($AN109-1)*3+$AO109)-ROW())/12+5):INDIRECT("S"&amp;(ROW()+12*(($AN109-1)*3+$AO109)-ROW())/12+5),AQ109)</f>
        <v>0</v>
      </c>
      <c r="AS109" s="476"/>
      <c r="AU109" s="468">
        <f ca="1">IF(AND(AQ109&gt;0,AR109&gt;0),COUNTIF(AU$6:AU108,"&gt;0")+1,0)</f>
        <v>0</v>
      </c>
    </row>
    <row r="110" spans="40:47" x14ac:dyDescent="0.15">
      <c r="AN110" s="468">
        <v>3</v>
      </c>
      <c r="AO110" s="468">
        <v>3</v>
      </c>
      <c r="AP110" s="468">
        <v>9</v>
      </c>
      <c r="AQ110" s="476">
        <f ca="1">IF($AP110=1,IF(INDIRECT(ADDRESS(($AN110-1)*3+$AO110+5,$AP110+7))="",0,INDIRECT(ADDRESS(($AN110-1)*3+$AO110+5,$AP110+7))),IF(INDIRECT(ADDRESS(($AN110-1)*3+$AO110+5,$AP110+7))="",0,IF(COUNTIF(INDIRECT(ADDRESS(($AN110-1)*36+($AO110-1)*12+6,COLUMN())):INDIRECT(ADDRESS(($AN110-1)*36+($AO110-1)*12+$AP110+4,COLUMN())),INDIRECT(ADDRESS(($AN110-1)*3+$AO110+5,$AP110+7)))&gt;=1,0,INDIRECT(ADDRESS(($AN110-1)*3+$AO110+5,$AP110+7)))))</f>
        <v>0</v>
      </c>
      <c r="AR110" s="468">
        <f ca="1">COUNTIF(INDIRECT("H"&amp;(ROW()+12*(($AN110-1)*3+$AO110)-ROW())/12+5):INDIRECT("S"&amp;(ROW()+12*(($AN110-1)*3+$AO110)-ROW())/12+5),AQ110)</f>
        <v>0</v>
      </c>
      <c r="AS110" s="476"/>
      <c r="AU110" s="468">
        <f ca="1">IF(AND(AQ110&gt;0,AR110&gt;0),COUNTIF(AU$6:AU109,"&gt;0")+1,0)</f>
        <v>0</v>
      </c>
    </row>
    <row r="111" spans="40:47" x14ac:dyDescent="0.15">
      <c r="AN111" s="468">
        <v>3</v>
      </c>
      <c r="AO111" s="468">
        <v>3</v>
      </c>
      <c r="AP111" s="468">
        <v>10</v>
      </c>
      <c r="AQ111" s="476">
        <f ca="1">IF($AP111=1,IF(INDIRECT(ADDRESS(($AN111-1)*3+$AO111+5,$AP111+7))="",0,INDIRECT(ADDRESS(($AN111-1)*3+$AO111+5,$AP111+7))),IF(INDIRECT(ADDRESS(($AN111-1)*3+$AO111+5,$AP111+7))="",0,IF(COUNTIF(INDIRECT(ADDRESS(($AN111-1)*36+($AO111-1)*12+6,COLUMN())):INDIRECT(ADDRESS(($AN111-1)*36+($AO111-1)*12+$AP111+4,COLUMN())),INDIRECT(ADDRESS(($AN111-1)*3+$AO111+5,$AP111+7)))&gt;=1,0,INDIRECT(ADDRESS(($AN111-1)*3+$AO111+5,$AP111+7)))))</f>
        <v>0</v>
      </c>
      <c r="AR111" s="468">
        <f ca="1">COUNTIF(INDIRECT("H"&amp;(ROW()+12*(($AN111-1)*3+$AO111)-ROW())/12+5):INDIRECT("S"&amp;(ROW()+12*(($AN111-1)*3+$AO111)-ROW())/12+5),AQ111)</f>
        <v>0</v>
      </c>
      <c r="AS111" s="476"/>
      <c r="AU111" s="468">
        <f ca="1">IF(AND(AQ111&gt;0,AR111&gt;0),COUNTIF(AU$6:AU110,"&gt;0")+1,0)</f>
        <v>0</v>
      </c>
    </row>
    <row r="112" spans="40:47" x14ac:dyDescent="0.15">
      <c r="AN112" s="468">
        <v>3</v>
      </c>
      <c r="AO112" s="468">
        <v>3</v>
      </c>
      <c r="AP112" s="468">
        <v>11</v>
      </c>
      <c r="AQ112" s="476">
        <f ca="1">IF($AP112=1,IF(INDIRECT(ADDRESS(($AN112-1)*3+$AO112+5,$AP112+7))="",0,INDIRECT(ADDRESS(($AN112-1)*3+$AO112+5,$AP112+7))),IF(INDIRECT(ADDRESS(($AN112-1)*3+$AO112+5,$AP112+7))="",0,IF(COUNTIF(INDIRECT(ADDRESS(($AN112-1)*36+($AO112-1)*12+6,COLUMN())):INDIRECT(ADDRESS(($AN112-1)*36+($AO112-1)*12+$AP112+4,COLUMN())),INDIRECT(ADDRESS(($AN112-1)*3+$AO112+5,$AP112+7)))&gt;=1,0,INDIRECT(ADDRESS(($AN112-1)*3+$AO112+5,$AP112+7)))))</f>
        <v>0</v>
      </c>
      <c r="AR112" s="468">
        <f ca="1">COUNTIF(INDIRECT("H"&amp;(ROW()+12*(($AN112-1)*3+$AO112)-ROW())/12+5):INDIRECT("S"&amp;(ROW()+12*(($AN112-1)*3+$AO112)-ROW())/12+5),AQ112)</f>
        <v>0</v>
      </c>
      <c r="AS112" s="476"/>
      <c r="AU112" s="468">
        <f ca="1">IF(AND(AQ112&gt;0,AR112&gt;0),COUNTIF(AU$6:AU111,"&gt;0")+1,0)</f>
        <v>0</v>
      </c>
    </row>
    <row r="113" spans="40:47" x14ac:dyDescent="0.15">
      <c r="AN113" s="468">
        <v>3</v>
      </c>
      <c r="AO113" s="468">
        <v>3</v>
      </c>
      <c r="AP113" s="468">
        <v>12</v>
      </c>
      <c r="AQ113" s="476">
        <f ca="1">IF($AP113=1,IF(INDIRECT(ADDRESS(($AN113-1)*3+$AO113+5,$AP113+7))="",0,INDIRECT(ADDRESS(($AN113-1)*3+$AO113+5,$AP113+7))),IF(INDIRECT(ADDRESS(($AN113-1)*3+$AO113+5,$AP113+7))="",0,IF(COUNTIF(INDIRECT(ADDRESS(($AN113-1)*36+($AO113-1)*12+6,COLUMN())):INDIRECT(ADDRESS(($AN113-1)*36+($AO113-1)*12+$AP113+4,COLUMN())),INDIRECT(ADDRESS(($AN113-1)*3+$AO113+5,$AP113+7)))&gt;=1,0,INDIRECT(ADDRESS(($AN113-1)*3+$AO113+5,$AP113+7)))))</f>
        <v>0</v>
      </c>
      <c r="AR113" s="468">
        <f ca="1">COUNTIF(INDIRECT("H"&amp;(ROW()+12*(($AN113-1)*3+$AO113)-ROW())/12+5):INDIRECT("S"&amp;(ROW()+12*(($AN113-1)*3+$AO113)-ROW())/12+5),AQ113)</f>
        <v>0</v>
      </c>
      <c r="AS113" s="476"/>
      <c r="AU113" s="468">
        <f ca="1">IF(AND(AQ113&gt;0,AR113&gt;0),COUNTIF(AU$6:AU112,"&gt;0")+1,0)</f>
        <v>0</v>
      </c>
    </row>
    <row r="114" spans="40:47" x14ac:dyDescent="0.15">
      <c r="AN114" s="468">
        <v>4</v>
      </c>
      <c r="AO114" s="468">
        <v>1</v>
      </c>
      <c r="AP114" s="468">
        <v>1</v>
      </c>
      <c r="AQ114" s="476">
        <f ca="1">IF($AP114=1,IF(INDIRECT(ADDRESS(($AN114-1)*3+$AO114+5,$AP114+7))="",0,INDIRECT(ADDRESS(($AN114-1)*3+$AO114+5,$AP114+7))),IF(INDIRECT(ADDRESS(($AN114-1)*3+$AO114+5,$AP114+7))="",0,IF(COUNTIF(INDIRECT(ADDRESS(($AN114-1)*36+($AO114-1)*12+6,COLUMN())):INDIRECT(ADDRESS(($AN114-1)*36+($AO114-1)*12+$AP114+4,COLUMN())),INDIRECT(ADDRESS(($AN114-1)*3+$AO114+5,$AP114+7)))&gt;=1,0,INDIRECT(ADDRESS(($AN114-1)*3+$AO114+5,$AP114+7)))))</f>
        <v>0</v>
      </c>
      <c r="AR114" s="468">
        <f ca="1">COUNTIF(INDIRECT("H"&amp;(ROW()+12*(($AN114-1)*3+$AO114)-ROW())/12+5):INDIRECT("S"&amp;(ROW()+12*(($AN114-1)*3+$AO114)-ROW())/12+5),AQ114)</f>
        <v>0</v>
      </c>
      <c r="AS114" s="476"/>
      <c r="AU114" s="468">
        <f ca="1">IF(AND(AQ114&gt;0,AR114&gt;0),COUNTIF(AU$6:AU113,"&gt;0")+1,0)</f>
        <v>0</v>
      </c>
    </row>
    <row r="115" spans="40:47" x14ac:dyDescent="0.15">
      <c r="AN115" s="468">
        <v>4</v>
      </c>
      <c r="AO115" s="468">
        <v>1</v>
      </c>
      <c r="AP115" s="468">
        <v>2</v>
      </c>
      <c r="AQ115" s="476">
        <f ca="1">IF($AP115=1,IF(INDIRECT(ADDRESS(($AN115-1)*3+$AO115+5,$AP115+7))="",0,INDIRECT(ADDRESS(($AN115-1)*3+$AO115+5,$AP115+7))),IF(INDIRECT(ADDRESS(($AN115-1)*3+$AO115+5,$AP115+7))="",0,IF(COUNTIF(INDIRECT(ADDRESS(($AN115-1)*36+($AO115-1)*12+6,COLUMN())):INDIRECT(ADDRESS(($AN115-1)*36+($AO115-1)*12+$AP115+4,COLUMN())),INDIRECT(ADDRESS(($AN115-1)*3+$AO115+5,$AP115+7)))&gt;=1,0,INDIRECT(ADDRESS(($AN115-1)*3+$AO115+5,$AP115+7)))))</f>
        <v>0</v>
      </c>
      <c r="AR115" s="468">
        <f ca="1">COUNTIF(INDIRECT("H"&amp;(ROW()+12*(($AN115-1)*3+$AO115)-ROW())/12+5):INDIRECT("S"&amp;(ROW()+12*(($AN115-1)*3+$AO115)-ROW())/12+5),AQ115)</f>
        <v>0</v>
      </c>
      <c r="AS115" s="476"/>
      <c r="AU115" s="468">
        <f ca="1">IF(AND(AQ115&gt;0,AR115&gt;0),COUNTIF(AU$6:AU114,"&gt;0")+1,0)</f>
        <v>0</v>
      </c>
    </row>
    <row r="116" spans="40:47" x14ac:dyDescent="0.15">
      <c r="AN116" s="468">
        <v>4</v>
      </c>
      <c r="AO116" s="468">
        <v>1</v>
      </c>
      <c r="AP116" s="468">
        <v>3</v>
      </c>
      <c r="AQ116" s="476">
        <f ca="1">IF($AP116=1,IF(INDIRECT(ADDRESS(($AN116-1)*3+$AO116+5,$AP116+7))="",0,INDIRECT(ADDRESS(($AN116-1)*3+$AO116+5,$AP116+7))),IF(INDIRECT(ADDRESS(($AN116-1)*3+$AO116+5,$AP116+7))="",0,IF(COUNTIF(INDIRECT(ADDRESS(($AN116-1)*36+($AO116-1)*12+6,COLUMN())):INDIRECT(ADDRESS(($AN116-1)*36+($AO116-1)*12+$AP116+4,COLUMN())),INDIRECT(ADDRESS(($AN116-1)*3+$AO116+5,$AP116+7)))&gt;=1,0,INDIRECT(ADDRESS(($AN116-1)*3+$AO116+5,$AP116+7)))))</f>
        <v>0</v>
      </c>
      <c r="AR116" s="468">
        <f ca="1">COUNTIF(INDIRECT("H"&amp;(ROW()+12*(($AN116-1)*3+$AO116)-ROW())/12+5):INDIRECT("S"&amp;(ROW()+12*(($AN116-1)*3+$AO116)-ROW())/12+5),AQ116)</f>
        <v>0</v>
      </c>
      <c r="AS116" s="476"/>
      <c r="AU116" s="468">
        <f ca="1">IF(AND(AQ116&gt;0,AR116&gt;0),COUNTIF(AU$6:AU115,"&gt;0")+1,0)</f>
        <v>0</v>
      </c>
    </row>
    <row r="117" spans="40:47" x14ac:dyDescent="0.15">
      <c r="AN117" s="468">
        <v>4</v>
      </c>
      <c r="AO117" s="468">
        <v>1</v>
      </c>
      <c r="AP117" s="468">
        <v>4</v>
      </c>
      <c r="AQ117" s="476">
        <f ca="1">IF($AP117=1,IF(INDIRECT(ADDRESS(($AN117-1)*3+$AO117+5,$AP117+7))="",0,INDIRECT(ADDRESS(($AN117-1)*3+$AO117+5,$AP117+7))),IF(INDIRECT(ADDRESS(($AN117-1)*3+$AO117+5,$AP117+7))="",0,IF(COUNTIF(INDIRECT(ADDRESS(($AN117-1)*36+($AO117-1)*12+6,COLUMN())):INDIRECT(ADDRESS(($AN117-1)*36+($AO117-1)*12+$AP117+4,COLUMN())),INDIRECT(ADDRESS(($AN117-1)*3+$AO117+5,$AP117+7)))&gt;=1,0,INDIRECT(ADDRESS(($AN117-1)*3+$AO117+5,$AP117+7)))))</f>
        <v>0</v>
      </c>
      <c r="AR117" s="468">
        <f ca="1">COUNTIF(INDIRECT("H"&amp;(ROW()+12*(($AN117-1)*3+$AO117)-ROW())/12+5):INDIRECT("S"&amp;(ROW()+12*(($AN117-1)*3+$AO117)-ROW())/12+5),AQ117)</f>
        <v>0</v>
      </c>
      <c r="AS117" s="476"/>
      <c r="AU117" s="468">
        <f ca="1">IF(AND(AQ117&gt;0,AR117&gt;0),COUNTIF(AU$6:AU116,"&gt;0")+1,0)</f>
        <v>0</v>
      </c>
    </row>
    <row r="118" spans="40:47" x14ac:dyDescent="0.15">
      <c r="AN118" s="468">
        <v>4</v>
      </c>
      <c r="AO118" s="468">
        <v>1</v>
      </c>
      <c r="AP118" s="468">
        <v>5</v>
      </c>
      <c r="AQ118" s="476">
        <f ca="1">IF($AP118=1,IF(INDIRECT(ADDRESS(($AN118-1)*3+$AO118+5,$AP118+7))="",0,INDIRECT(ADDRESS(($AN118-1)*3+$AO118+5,$AP118+7))),IF(INDIRECT(ADDRESS(($AN118-1)*3+$AO118+5,$AP118+7))="",0,IF(COUNTIF(INDIRECT(ADDRESS(($AN118-1)*36+($AO118-1)*12+6,COLUMN())):INDIRECT(ADDRESS(($AN118-1)*36+($AO118-1)*12+$AP118+4,COLUMN())),INDIRECT(ADDRESS(($AN118-1)*3+$AO118+5,$AP118+7)))&gt;=1,0,INDIRECT(ADDRESS(($AN118-1)*3+$AO118+5,$AP118+7)))))</f>
        <v>0</v>
      </c>
      <c r="AR118" s="468">
        <f ca="1">COUNTIF(INDIRECT("H"&amp;(ROW()+12*(($AN118-1)*3+$AO118)-ROW())/12+5):INDIRECT("S"&amp;(ROW()+12*(($AN118-1)*3+$AO118)-ROW())/12+5),AQ118)</f>
        <v>0</v>
      </c>
      <c r="AS118" s="476"/>
      <c r="AU118" s="468">
        <f ca="1">IF(AND(AQ118&gt;0,AR118&gt;0),COUNTIF(AU$6:AU117,"&gt;0")+1,0)</f>
        <v>0</v>
      </c>
    </row>
    <row r="119" spans="40:47" x14ac:dyDescent="0.15">
      <c r="AN119" s="468">
        <v>4</v>
      </c>
      <c r="AO119" s="468">
        <v>1</v>
      </c>
      <c r="AP119" s="468">
        <v>6</v>
      </c>
      <c r="AQ119" s="476">
        <f ca="1">IF($AP119=1,IF(INDIRECT(ADDRESS(($AN119-1)*3+$AO119+5,$AP119+7))="",0,INDIRECT(ADDRESS(($AN119-1)*3+$AO119+5,$AP119+7))),IF(INDIRECT(ADDRESS(($AN119-1)*3+$AO119+5,$AP119+7))="",0,IF(COUNTIF(INDIRECT(ADDRESS(($AN119-1)*36+($AO119-1)*12+6,COLUMN())):INDIRECT(ADDRESS(($AN119-1)*36+($AO119-1)*12+$AP119+4,COLUMN())),INDIRECT(ADDRESS(($AN119-1)*3+$AO119+5,$AP119+7)))&gt;=1,0,INDIRECT(ADDRESS(($AN119-1)*3+$AO119+5,$AP119+7)))))</f>
        <v>0</v>
      </c>
      <c r="AR119" s="468">
        <f ca="1">COUNTIF(INDIRECT("H"&amp;(ROW()+12*(($AN119-1)*3+$AO119)-ROW())/12+5):INDIRECT("S"&amp;(ROW()+12*(($AN119-1)*3+$AO119)-ROW())/12+5),AQ119)</f>
        <v>0</v>
      </c>
      <c r="AS119" s="476"/>
      <c r="AU119" s="468">
        <f ca="1">IF(AND(AQ119&gt;0,AR119&gt;0),COUNTIF(AU$6:AU118,"&gt;0")+1,0)</f>
        <v>0</v>
      </c>
    </row>
    <row r="120" spans="40:47" x14ac:dyDescent="0.15">
      <c r="AN120" s="468">
        <v>4</v>
      </c>
      <c r="AO120" s="468">
        <v>1</v>
      </c>
      <c r="AP120" s="468">
        <v>7</v>
      </c>
      <c r="AQ120" s="476">
        <f ca="1">IF($AP120=1,IF(INDIRECT(ADDRESS(($AN120-1)*3+$AO120+5,$AP120+7))="",0,INDIRECT(ADDRESS(($AN120-1)*3+$AO120+5,$AP120+7))),IF(INDIRECT(ADDRESS(($AN120-1)*3+$AO120+5,$AP120+7))="",0,IF(COUNTIF(INDIRECT(ADDRESS(($AN120-1)*36+($AO120-1)*12+6,COLUMN())):INDIRECT(ADDRESS(($AN120-1)*36+($AO120-1)*12+$AP120+4,COLUMN())),INDIRECT(ADDRESS(($AN120-1)*3+$AO120+5,$AP120+7)))&gt;=1,0,INDIRECT(ADDRESS(($AN120-1)*3+$AO120+5,$AP120+7)))))</f>
        <v>0</v>
      </c>
      <c r="AR120" s="468">
        <f ca="1">COUNTIF(INDIRECT("H"&amp;(ROW()+12*(($AN120-1)*3+$AO120)-ROW())/12+5):INDIRECT("S"&amp;(ROW()+12*(($AN120-1)*3+$AO120)-ROW())/12+5),AQ120)</f>
        <v>0</v>
      </c>
      <c r="AS120" s="476"/>
      <c r="AU120" s="468">
        <f ca="1">IF(AND(AQ120&gt;0,AR120&gt;0),COUNTIF(AU$6:AU119,"&gt;0")+1,0)</f>
        <v>0</v>
      </c>
    </row>
    <row r="121" spans="40:47" x14ac:dyDescent="0.15">
      <c r="AN121" s="468">
        <v>4</v>
      </c>
      <c r="AO121" s="468">
        <v>1</v>
      </c>
      <c r="AP121" s="468">
        <v>8</v>
      </c>
      <c r="AQ121" s="476">
        <f ca="1">IF($AP121=1,IF(INDIRECT(ADDRESS(($AN121-1)*3+$AO121+5,$AP121+7))="",0,INDIRECT(ADDRESS(($AN121-1)*3+$AO121+5,$AP121+7))),IF(INDIRECT(ADDRESS(($AN121-1)*3+$AO121+5,$AP121+7))="",0,IF(COUNTIF(INDIRECT(ADDRESS(($AN121-1)*36+($AO121-1)*12+6,COLUMN())):INDIRECT(ADDRESS(($AN121-1)*36+($AO121-1)*12+$AP121+4,COLUMN())),INDIRECT(ADDRESS(($AN121-1)*3+$AO121+5,$AP121+7)))&gt;=1,0,INDIRECT(ADDRESS(($AN121-1)*3+$AO121+5,$AP121+7)))))</f>
        <v>0</v>
      </c>
      <c r="AR121" s="468">
        <f ca="1">COUNTIF(INDIRECT("H"&amp;(ROW()+12*(($AN121-1)*3+$AO121)-ROW())/12+5):INDIRECT("S"&amp;(ROW()+12*(($AN121-1)*3+$AO121)-ROW())/12+5),AQ121)</f>
        <v>0</v>
      </c>
      <c r="AS121" s="476"/>
      <c r="AU121" s="468">
        <f ca="1">IF(AND(AQ121&gt;0,AR121&gt;0),COUNTIF(AU$6:AU120,"&gt;0")+1,0)</f>
        <v>0</v>
      </c>
    </row>
    <row r="122" spans="40:47" x14ac:dyDescent="0.15">
      <c r="AN122" s="468">
        <v>4</v>
      </c>
      <c r="AO122" s="468">
        <v>1</v>
      </c>
      <c r="AP122" s="468">
        <v>9</v>
      </c>
      <c r="AQ122" s="476">
        <f ca="1">IF($AP122=1,IF(INDIRECT(ADDRESS(($AN122-1)*3+$AO122+5,$AP122+7))="",0,INDIRECT(ADDRESS(($AN122-1)*3+$AO122+5,$AP122+7))),IF(INDIRECT(ADDRESS(($AN122-1)*3+$AO122+5,$AP122+7))="",0,IF(COUNTIF(INDIRECT(ADDRESS(($AN122-1)*36+($AO122-1)*12+6,COLUMN())):INDIRECT(ADDRESS(($AN122-1)*36+($AO122-1)*12+$AP122+4,COLUMN())),INDIRECT(ADDRESS(($AN122-1)*3+$AO122+5,$AP122+7)))&gt;=1,0,INDIRECT(ADDRESS(($AN122-1)*3+$AO122+5,$AP122+7)))))</f>
        <v>0</v>
      </c>
      <c r="AR122" s="468">
        <f ca="1">COUNTIF(INDIRECT("H"&amp;(ROW()+12*(($AN122-1)*3+$AO122)-ROW())/12+5):INDIRECT("S"&amp;(ROW()+12*(($AN122-1)*3+$AO122)-ROW())/12+5),AQ122)</f>
        <v>0</v>
      </c>
      <c r="AS122" s="476"/>
      <c r="AU122" s="468">
        <f ca="1">IF(AND(AQ122&gt;0,AR122&gt;0),COUNTIF(AU$6:AU121,"&gt;0")+1,0)</f>
        <v>0</v>
      </c>
    </row>
    <row r="123" spans="40:47" x14ac:dyDescent="0.15">
      <c r="AN123" s="468">
        <v>4</v>
      </c>
      <c r="AO123" s="468">
        <v>1</v>
      </c>
      <c r="AP123" s="468">
        <v>10</v>
      </c>
      <c r="AQ123" s="476">
        <f ca="1">IF($AP123=1,IF(INDIRECT(ADDRESS(($AN123-1)*3+$AO123+5,$AP123+7))="",0,INDIRECT(ADDRESS(($AN123-1)*3+$AO123+5,$AP123+7))),IF(INDIRECT(ADDRESS(($AN123-1)*3+$AO123+5,$AP123+7))="",0,IF(COUNTIF(INDIRECT(ADDRESS(($AN123-1)*36+($AO123-1)*12+6,COLUMN())):INDIRECT(ADDRESS(($AN123-1)*36+($AO123-1)*12+$AP123+4,COLUMN())),INDIRECT(ADDRESS(($AN123-1)*3+$AO123+5,$AP123+7)))&gt;=1,0,INDIRECT(ADDRESS(($AN123-1)*3+$AO123+5,$AP123+7)))))</f>
        <v>0</v>
      </c>
      <c r="AR123" s="468">
        <f ca="1">COUNTIF(INDIRECT("H"&amp;(ROW()+12*(($AN123-1)*3+$AO123)-ROW())/12+5):INDIRECT("S"&amp;(ROW()+12*(($AN123-1)*3+$AO123)-ROW())/12+5),AQ123)</f>
        <v>0</v>
      </c>
      <c r="AS123" s="476"/>
      <c r="AU123" s="468">
        <f ca="1">IF(AND(AQ123&gt;0,AR123&gt;0),COUNTIF(AU$6:AU122,"&gt;0")+1,0)</f>
        <v>0</v>
      </c>
    </row>
    <row r="124" spans="40:47" x14ac:dyDescent="0.15">
      <c r="AN124" s="468">
        <v>4</v>
      </c>
      <c r="AO124" s="468">
        <v>1</v>
      </c>
      <c r="AP124" s="468">
        <v>11</v>
      </c>
      <c r="AQ124" s="476">
        <f ca="1">IF($AP124=1,IF(INDIRECT(ADDRESS(($AN124-1)*3+$AO124+5,$AP124+7))="",0,INDIRECT(ADDRESS(($AN124-1)*3+$AO124+5,$AP124+7))),IF(INDIRECT(ADDRESS(($AN124-1)*3+$AO124+5,$AP124+7))="",0,IF(COUNTIF(INDIRECT(ADDRESS(($AN124-1)*36+($AO124-1)*12+6,COLUMN())):INDIRECT(ADDRESS(($AN124-1)*36+($AO124-1)*12+$AP124+4,COLUMN())),INDIRECT(ADDRESS(($AN124-1)*3+$AO124+5,$AP124+7)))&gt;=1,0,INDIRECT(ADDRESS(($AN124-1)*3+$AO124+5,$AP124+7)))))</f>
        <v>0</v>
      </c>
      <c r="AR124" s="468">
        <f ca="1">COUNTIF(INDIRECT("H"&amp;(ROW()+12*(($AN124-1)*3+$AO124)-ROW())/12+5):INDIRECT("S"&amp;(ROW()+12*(($AN124-1)*3+$AO124)-ROW())/12+5),AQ124)</f>
        <v>0</v>
      </c>
      <c r="AS124" s="476"/>
      <c r="AU124" s="468">
        <f ca="1">IF(AND(AQ124&gt;0,AR124&gt;0),COUNTIF(AU$6:AU123,"&gt;0")+1,0)</f>
        <v>0</v>
      </c>
    </row>
    <row r="125" spans="40:47" x14ac:dyDescent="0.15">
      <c r="AN125" s="468">
        <v>4</v>
      </c>
      <c r="AO125" s="468">
        <v>1</v>
      </c>
      <c r="AP125" s="468">
        <v>12</v>
      </c>
      <c r="AQ125" s="476">
        <f ca="1">IF($AP125=1,IF(INDIRECT(ADDRESS(($AN125-1)*3+$AO125+5,$AP125+7))="",0,INDIRECT(ADDRESS(($AN125-1)*3+$AO125+5,$AP125+7))),IF(INDIRECT(ADDRESS(($AN125-1)*3+$AO125+5,$AP125+7))="",0,IF(COUNTIF(INDIRECT(ADDRESS(($AN125-1)*36+($AO125-1)*12+6,COLUMN())):INDIRECT(ADDRESS(($AN125-1)*36+($AO125-1)*12+$AP125+4,COLUMN())),INDIRECT(ADDRESS(($AN125-1)*3+$AO125+5,$AP125+7)))&gt;=1,0,INDIRECT(ADDRESS(($AN125-1)*3+$AO125+5,$AP125+7)))))</f>
        <v>0</v>
      </c>
      <c r="AR125" s="468">
        <f ca="1">COUNTIF(INDIRECT("H"&amp;(ROW()+12*(($AN125-1)*3+$AO125)-ROW())/12+5):INDIRECT("S"&amp;(ROW()+12*(($AN125-1)*3+$AO125)-ROW())/12+5),AQ125)</f>
        <v>0</v>
      </c>
      <c r="AS125" s="476"/>
      <c r="AU125" s="468">
        <f ca="1">IF(AND(AQ125&gt;0,AR125&gt;0),COUNTIF(AU$6:AU124,"&gt;0")+1,0)</f>
        <v>0</v>
      </c>
    </row>
    <row r="126" spans="40:47" x14ac:dyDescent="0.15">
      <c r="AN126" s="468">
        <v>4</v>
      </c>
      <c r="AO126" s="468">
        <v>2</v>
      </c>
      <c r="AP126" s="468">
        <v>1</v>
      </c>
      <c r="AQ126" s="476">
        <f ca="1">IF($AP126=1,IF(INDIRECT(ADDRESS(($AN126-1)*3+$AO126+5,$AP126+7))="",0,INDIRECT(ADDRESS(($AN126-1)*3+$AO126+5,$AP126+7))),IF(INDIRECT(ADDRESS(($AN126-1)*3+$AO126+5,$AP126+7))="",0,IF(COUNTIF(INDIRECT(ADDRESS(($AN126-1)*36+($AO126-1)*12+6,COLUMN())):INDIRECT(ADDRESS(($AN126-1)*36+($AO126-1)*12+$AP126+4,COLUMN())),INDIRECT(ADDRESS(($AN126-1)*3+$AO126+5,$AP126+7)))&gt;=1,0,INDIRECT(ADDRESS(($AN126-1)*3+$AO126+5,$AP126+7)))))</f>
        <v>0</v>
      </c>
      <c r="AR126" s="468">
        <f ca="1">COUNTIF(INDIRECT("H"&amp;(ROW()+12*(($AN126-1)*3+$AO126)-ROW())/12+5):INDIRECT("S"&amp;(ROW()+12*(($AN126-1)*3+$AO126)-ROW())/12+5),AQ126)</f>
        <v>0</v>
      </c>
      <c r="AS126" s="476"/>
      <c r="AU126" s="468">
        <f ca="1">IF(AND(AQ126&gt;0,AR126&gt;0),COUNTIF(AU$6:AU125,"&gt;0")+1,0)</f>
        <v>0</v>
      </c>
    </row>
    <row r="127" spans="40:47" x14ac:dyDescent="0.15">
      <c r="AN127" s="468">
        <v>4</v>
      </c>
      <c r="AO127" s="468">
        <v>2</v>
      </c>
      <c r="AP127" s="468">
        <v>2</v>
      </c>
      <c r="AQ127" s="476">
        <f ca="1">IF($AP127=1,IF(INDIRECT(ADDRESS(($AN127-1)*3+$AO127+5,$AP127+7))="",0,INDIRECT(ADDRESS(($AN127-1)*3+$AO127+5,$AP127+7))),IF(INDIRECT(ADDRESS(($AN127-1)*3+$AO127+5,$AP127+7))="",0,IF(COUNTIF(INDIRECT(ADDRESS(($AN127-1)*36+($AO127-1)*12+6,COLUMN())):INDIRECT(ADDRESS(($AN127-1)*36+($AO127-1)*12+$AP127+4,COLUMN())),INDIRECT(ADDRESS(($AN127-1)*3+$AO127+5,$AP127+7)))&gt;=1,0,INDIRECT(ADDRESS(($AN127-1)*3+$AO127+5,$AP127+7)))))</f>
        <v>0</v>
      </c>
      <c r="AR127" s="468">
        <f ca="1">COUNTIF(INDIRECT("H"&amp;(ROW()+12*(($AN127-1)*3+$AO127)-ROW())/12+5):INDIRECT("S"&amp;(ROW()+12*(($AN127-1)*3+$AO127)-ROW())/12+5),AQ127)</f>
        <v>0</v>
      </c>
      <c r="AS127" s="476"/>
      <c r="AU127" s="468">
        <f ca="1">IF(AND(AQ127&gt;0,AR127&gt;0),COUNTIF(AU$6:AU126,"&gt;0")+1,0)</f>
        <v>0</v>
      </c>
    </row>
    <row r="128" spans="40:47" x14ac:dyDescent="0.15">
      <c r="AN128" s="468">
        <v>4</v>
      </c>
      <c r="AO128" s="468">
        <v>2</v>
      </c>
      <c r="AP128" s="468">
        <v>3</v>
      </c>
      <c r="AQ128" s="476">
        <f ca="1">IF($AP128=1,IF(INDIRECT(ADDRESS(($AN128-1)*3+$AO128+5,$AP128+7))="",0,INDIRECT(ADDRESS(($AN128-1)*3+$AO128+5,$AP128+7))),IF(INDIRECT(ADDRESS(($AN128-1)*3+$AO128+5,$AP128+7))="",0,IF(COUNTIF(INDIRECT(ADDRESS(($AN128-1)*36+($AO128-1)*12+6,COLUMN())):INDIRECT(ADDRESS(($AN128-1)*36+($AO128-1)*12+$AP128+4,COLUMN())),INDIRECT(ADDRESS(($AN128-1)*3+$AO128+5,$AP128+7)))&gt;=1,0,INDIRECT(ADDRESS(($AN128-1)*3+$AO128+5,$AP128+7)))))</f>
        <v>0</v>
      </c>
      <c r="AR128" s="468">
        <f ca="1">COUNTIF(INDIRECT("H"&amp;(ROW()+12*(($AN128-1)*3+$AO128)-ROW())/12+5):INDIRECT("S"&amp;(ROW()+12*(($AN128-1)*3+$AO128)-ROW())/12+5),AQ128)</f>
        <v>0</v>
      </c>
      <c r="AS128" s="476"/>
      <c r="AU128" s="468">
        <f ca="1">IF(AND(AQ128&gt;0,AR128&gt;0),COUNTIF(AU$6:AU127,"&gt;0")+1,0)</f>
        <v>0</v>
      </c>
    </row>
    <row r="129" spans="40:47" x14ac:dyDescent="0.15">
      <c r="AN129" s="468">
        <v>4</v>
      </c>
      <c r="AO129" s="468">
        <v>2</v>
      </c>
      <c r="AP129" s="468">
        <v>4</v>
      </c>
      <c r="AQ129" s="476">
        <f ca="1">IF($AP129=1,IF(INDIRECT(ADDRESS(($AN129-1)*3+$AO129+5,$AP129+7))="",0,INDIRECT(ADDRESS(($AN129-1)*3+$AO129+5,$AP129+7))),IF(INDIRECT(ADDRESS(($AN129-1)*3+$AO129+5,$AP129+7))="",0,IF(COUNTIF(INDIRECT(ADDRESS(($AN129-1)*36+($AO129-1)*12+6,COLUMN())):INDIRECT(ADDRESS(($AN129-1)*36+($AO129-1)*12+$AP129+4,COLUMN())),INDIRECT(ADDRESS(($AN129-1)*3+$AO129+5,$AP129+7)))&gt;=1,0,INDIRECT(ADDRESS(($AN129-1)*3+$AO129+5,$AP129+7)))))</f>
        <v>0</v>
      </c>
      <c r="AR129" s="468">
        <f ca="1">COUNTIF(INDIRECT("H"&amp;(ROW()+12*(($AN129-1)*3+$AO129)-ROW())/12+5):INDIRECT("S"&amp;(ROW()+12*(($AN129-1)*3+$AO129)-ROW())/12+5),AQ129)</f>
        <v>0</v>
      </c>
      <c r="AS129" s="476"/>
      <c r="AU129" s="468">
        <f ca="1">IF(AND(AQ129&gt;0,AR129&gt;0),COUNTIF(AU$6:AU128,"&gt;0")+1,0)</f>
        <v>0</v>
      </c>
    </row>
    <row r="130" spans="40:47" x14ac:dyDescent="0.15">
      <c r="AN130" s="468">
        <v>4</v>
      </c>
      <c r="AO130" s="468">
        <v>2</v>
      </c>
      <c r="AP130" s="468">
        <v>5</v>
      </c>
      <c r="AQ130" s="476">
        <f ca="1">IF($AP130=1,IF(INDIRECT(ADDRESS(($AN130-1)*3+$AO130+5,$AP130+7))="",0,INDIRECT(ADDRESS(($AN130-1)*3+$AO130+5,$AP130+7))),IF(INDIRECT(ADDRESS(($AN130-1)*3+$AO130+5,$AP130+7))="",0,IF(COUNTIF(INDIRECT(ADDRESS(($AN130-1)*36+($AO130-1)*12+6,COLUMN())):INDIRECT(ADDRESS(($AN130-1)*36+($AO130-1)*12+$AP130+4,COLUMN())),INDIRECT(ADDRESS(($AN130-1)*3+$AO130+5,$AP130+7)))&gt;=1,0,INDIRECT(ADDRESS(($AN130-1)*3+$AO130+5,$AP130+7)))))</f>
        <v>0</v>
      </c>
      <c r="AR130" s="468">
        <f ca="1">COUNTIF(INDIRECT("H"&amp;(ROW()+12*(($AN130-1)*3+$AO130)-ROW())/12+5):INDIRECT("S"&amp;(ROW()+12*(($AN130-1)*3+$AO130)-ROW())/12+5),AQ130)</f>
        <v>0</v>
      </c>
      <c r="AS130" s="476"/>
      <c r="AU130" s="468">
        <f ca="1">IF(AND(AQ130&gt;0,AR130&gt;0),COUNTIF(AU$6:AU129,"&gt;0")+1,0)</f>
        <v>0</v>
      </c>
    </row>
    <row r="131" spans="40:47" x14ac:dyDescent="0.15">
      <c r="AN131" s="468">
        <v>4</v>
      </c>
      <c r="AO131" s="468">
        <v>2</v>
      </c>
      <c r="AP131" s="468">
        <v>6</v>
      </c>
      <c r="AQ131" s="476">
        <f ca="1">IF($AP131=1,IF(INDIRECT(ADDRESS(($AN131-1)*3+$AO131+5,$AP131+7))="",0,INDIRECT(ADDRESS(($AN131-1)*3+$AO131+5,$AP131+7))),IF(INDIRECT(ADDRESS(($AN131-1)*3+$AO131+5,$AP131+7))="",0,IF(COUNTIF(INDIRECT(ADDRESS(($AN131-1)*36+($AO131-1)*12+6,COLUMN())):INDIRECT(ADDRESS(($AN131-1)*36+($AO131-1)*12+$AP131+4,COLUMN())),INDIRECT(ADDRESS(($AN131-1)*3+$AO131+5,$AP131+7)))&gt;=1,0,INDIRECT(ADDRESS(($AN131-1)*3+$AO131+5,$AP131+7)))))</f>
        <v>0</v>
      </c>
      <c r="AR131" s="468">
        <f ca="1">COUNTIF(INDIRECT("H"&amp;(ROW()+12*(($AN131-1)*3+$AO131)-ROW())/12+5):INDIRECT("S"&amp;(ROW()+12*(($AN131-1)*3+$AO131)-ROW())/12+5),AQ131)</f>
        <v>0</v>
      </c>
      <c r="AS131" s="476"/>
      <c r="AU131" s="468">
        <f ca="1">IF(AND(AQ131&gt;0,AR131&gt;0),COUNTIF(AU$6:AU130,"&gt;0")+1,0)</f>
        <v>0</v>
      </c>
    </row>
    <row r="132" spans="40:47" x14ac:dyDescent="0.15">
      <c r="AN132" s="468">
        <v>4</v>
      </c>
      <c r="AO132" s="468">
        <v>2</v>
      </c>
      <c r="AP132" s="468">
        <v>7</v>
      </c>
      <c r="AQ132" s="476">
        <f ca="1">IF($AP132=1,IF(INDIRECT(ADDRESS(($AN132-1)*3+$AO132+5,$AP132+7))="",0,INDIRECT(ADDRESS(($AN132-1)*3+$AO132+5,$AP132+7))),IF(INDIRECT(ADDRESS(($AN132-1)*3+$AO132+5,$AP132+7))="",0,IF(COUNTIF(INDIRECT(ADDRESS(($AN132-1)*36+($AO132-1)*12+6,COLUMN())):INDIRECT(ADDRESS(($AN132-1)*36+($AO132-1)*12+$AP132+4,COLUMN())),INDIRECT(ADDRESS(($AN132-1)*3+$AO132+5,$AP132+7)))&gt;=1,0,INDIRECT(ADDRESS(($AN132-1)*3+$AO132+5,$AP132+7)))))</f>
        <v>0</v>
      </c>
      <c r="AR132" s="468">
        <f ca="1">COUNTIF(INDIRECT("H"&amp;(ROW()+12*(($AN132-1)*3+$AO132)-ROW())/12+5):INDIRECT("S"&amp;(ROW()+12*(($AN132-1)*3+$AO132)-ROW())/12+5),AQ132)</f>
        <v>0</v>
      </c>
      <c r="AS132" s="476"/>
      <c r="AU132" s="468">
        <f ca="1">IF(AND(AQ132&gt;0,AR132&gt;0),COUNTIF(AU$6:AU131,"&gt;0")+1,0)</f>
        <v>0</v>
      </c>
    </row>
    <row r="133" spans="40:47" x14ac:dyDescent="0.15">
      <c r="AN133" s="468">
        <v>4</v>
      </c>
      <c r="AO133" s="468">
        <v>2</v>
      </c>
      <c r="AP133" s="468">
        <v>8</v>
      </c>
      <c r="AQ133" s="476">
        <f ca="1">IF($AP133=1,IF(INDIRECT(ADDRESS(($AN133-1)*3+$AO133+5,$AP133+7))="",0,INDIRECT(ADDRESS(($AN133-1)*3+$AO133+5,$AP133+7))),IF(INDIRECT(ADDRESS(($AN133-1)*3+$AO133+5,$AP133+7))="",0,IF(COUNTIF(INDIRECT(ADDRESS(($AN133-1)*36+($AO133-1)*12+6,COLUMN())):INDIRECT(ADDRESS(($AN133-1)*36+($AO133-1)*12+$AP133+4,COLUMN())),INDIRECT(ADDRESS(($AN133-1)*3+$AO133+5,$AP133+7)))&gt;=1,0,INDIRECT(ADDRESS(($AN133-1)*3+$AO133+5,$AP133+7)))))</f>
        <v>0</v>
      </c>
      <c r="AR133" s="468">
        <f ca="1">COUNTIF(INDIRECT("H"&amp;(ROW()+12*(($AN133-1)*3+$AO133)-ROW())/12+5):INDIRECT("S"&amp;(ROW()+12*(($AN133-1)*3+$AO133)-ROW())/12+5),AQ133)</f>
        <v>0</v>
      </c>
      <c r="AS133" s="476"/>
      <c r="AU133" s="468">
        <f ca="1">IF(AND(AQ133&gt;0,AR133&gt;0),COUNTIF(AU$6:AU132,"&gt;0")+1,0)</f>
        <v>0</v>
      </c>
    </row>
    <row r="134" spans="40:47" x14ac:dyDescent="0.15">
      <c r="AN134" s="468">
        <v>4</v>
      </c>
      <c r="AO134" s="468">
        <v>2</v>
      </c>
      <c r="AP134" s="468">
        <v>9</v>
      </c>
      <c r="AQ134" s="476">
        <f ca="1">IF($AP134=1,IF(INDIRECT(ADDRESS(($AN134-1)*3+$AO134+5,$AP134+7))="",0,INDIRECT(ADDRESS(($AN134-1)*3+$AO134+5,$AP134+7))),IF(INDIRECT(ADDRESS(($AN134-1)*3+$AO134+5,$AP134+7))="",0,IF(COUNTIF(INDIRECT(ADDRESS(($AN134-1)*36+($AO134-1)*12+6,COLUMN())):INDIRECT(ADDRESS(($AN134-1)*36+($AO134-1)*12+$AP134+4,COLUMN())),INDIRECT(ADDRESS(($AN134-1)*3+$AO134+5,$AP134+7)))&gt;=1,0,INDIRECT(ADDRESS(($AN134-1)*3+$AO134+5,$AP134+7)))))</f>
        <v>0</v>
      </c>
      <c r="AR134" s="468">
        <f ca="1">COUNTIF(INDIRECT("H"&amp;(ROW()+12*(($AN134-1)*3+$AO134)-ROW())/12+5):INDIRECT("S"&amp;(ROW()+12*(($AN134-1)*3+$AO134)-ROW())/12+5),AQ134)</f>
        <v>0</v>
      </c>
      <c r="AS134" s="476"/>
      <c r="AU134" s="468">
        <f ca="1">IF(AND(AQ134&gt;0,AR134&gt;0),COUNTIF(AU$6:AU133,"&gt;0")+1,0)</f>
        <v>0</v>
      </c>
    </row>
    <row r="135" spans="40:47" x14ac:dyDescent="0.15">
      <c r="AN135" s="468">
        <v>4</v>
      </c>
      <c r="AO135" s="468">
        <v>2</v>
      </c>
      <c r="AP135" s="468">
        <v>10</v>
      </c>
      <c r="AQ135" s="476">
        <f ca="1">IF($AP135=1,IF(INDIRECT(ADDRESS(($AN135-1)*3+$AO135+5,$AP135+7))="",0,INDIRECT(ADDRESS(($AN135-1)*3+$AO135+5,$AP135+7))),IF(INDIRECT(ADDRESS(($AN135-1)*3+$AO135+5,$AP135+7))="",0,IF(COUNTIF(INDIRECT(ADDRESS(($AN135-1)*36+($AO135-1)*12+6,COLUMN())):INDIRECT(ADDRESS(($AN135-1)*36+($AO135-1)*12+$AP135+4,COLUMN())),INDIRECT(ADDRESS(($AN135-1)*3+$AO135+5,$AP135+7)))&gt;=1,0,INDIRECT(ADDRESS(($AN135-1)*3+$AO135+5,$AP135+7)))))</f>
        <v>0</v>
      </c>
      <c r="AR135" s="468">
        <f ca="1">COUNTIF(INDIRECT("H"&amp;(ROW()+12*(($AN135-1)*3+$AO135)-ROW())/12+5):INDIRECT("S"&amp;(ROW()+12*(($AN135-1)*3+$AO135)-ROW())/12+5),AQ135)</f>
        <v>0</v>
      </c>
      <c r="AS135" s="476"/>
      <c r="AU135" s="468">
        <f ca="1">IF(AND(AQ135&gt;0,AR135&gt;0),COUNTIF(AU$6:AU134,"&gt;0")+1,0)</f>
        <v>0</v>
      </c>
    </row>
    <row r="136" spans="40:47" x14ac:dyDescent="0.15">
      <c r="AN136" s="468">
        <v>4</v>
      </c>
      <c r="AO136" s="468">
        <v>2</v>
      </c>
      <c r="AP136" s="468">
        <v>11</v>
      </c>
      <c r="AQ136" s="476">
        <f ca="1">IF($AP136=1,IF(INDIRECT(ADDRESS(($AN136-1)*3+$AO136+5,$AP136+7))="",0,INDIRECT(ADDRESS(($AN136-1)*3+$AO136+5,$AP136+7))),IF(INDIRECT(ADDRESS(($AN136-1)*3+$AO136+5,$AP136+7))="",0,IF(COUNTIF(INDIRECT(ADDRESS(($AN136-1)*36+($AO136-1)*12+6,COLUMN())):INDIRECT(ADDRESS(($AN136-1)*36+($AO136-1)*12+$AP136+4,COLUMN())),INDIRECT(ADDRESS(($AN136-1)*3+$AO136+5,$AP136+7)))&gt;=1,0,INDIRECT(ADDRESS(($AN136-1)*3+$AO136+5,$AP136+7)))))</f>
        <v>0</v>
      </c>
      <c r="AR136" s="468">
        <f ca="1">COUNTIF(INDIRECT("H"&amp;(ROW()+12*(($AN136-1)*3+$AO136)-ROW())/12+5):INDIRECT("S"&amp;(ROW()+12*(($AN136-1)*3+$AO136)-ROW())/12+5),AQ136)</f>
        <v>0</v>
      </c>
      <c r="AS136" s="476"/>
      <c r="AU136" s="468">
        <f ca="1">IF(AND(AQ136&gt;0,AR136&gt;0),COUNTIF(AU$6:AU135,"&gt;0")+1,0)</f>
        <v>0</v>
      </c>
    </row>
    <row r="137" spans="40:47" x14ac:dyDescent="0.15">
      <c r="AN137" s="468">
        <v>4</v>
      </c>
      <c r="AO137" s="468">
        <v>2</v>
      </c>
      <c r="AP137" s="468">
        <v>12</v>
      </c>
      <c r="AQ137" s="476">
        <f ca="1">IF($AP137=1,IF(INDIRECT(ADDRESS(($AN137-1)*3+$AO137+5,$AP137+7))="",0,INDIRECT(ADDRESS(($AN137-1)*3+$AO137+5,$AP137+7))),IF(INDIRECT(ADDRESS(($AN137-1)*3+$AO137+5,$AP137+7))="",0,IF(COUNTIF(INDIRECT(ADDRESS(($AN137-1)*36+($AO137-1)*12+6,COLUMN())):INDIRECT(ADDRESS(($AN137-1)*36+($AO137-1)*12+$AP137+4,COLUMN())),INDIRECT(ADDRESS(($AN137-1)*3+$AO137+5,$AP137+7)))&gt;=1,0,INDIRECT(ADDRESS(($AN137-1)*3+$AO137+5,$AP137+7)))))</f>
        <v>0</v>
      </c>
      <c r="AR137" s="468">
        <f ca="1">COUNTIF(INDIRECT("H"&amp;(ROW()+12*(($AN137-1)*3+$AO137)-ROW())/12+5):INDIRECT("S"&amp;(ROW()+12*(($AN137-1)*3+$AO137)-ROW())/12+5),AQ137)</f>
        <v>0</v>
      </c>
      <c r="AS137" s="476"/>
      <c r="AU137" s="468">
        <f ca="1">IF(AND(AQ137&gt;0,AR137&gt;0),COUNTIF(AU$6:AU136,"&gt;0")+1,0)</f>
        <v>0</v>
      </c>
    </row>
    <row r="138" spans="40:47" x14ac:dyDescent="0.15">
      <c r="AN138" s="468">
        <v>4</v>
      </c>
      <c r="AO138" s="468">
        <v>3</v>
      </c>
      <c r="AP138" s="468">
        <v>1</v>
      </c>
      <c r="AQ138" s="476">
        <f ca="1">IF($AP138=1,IF(INDIRECT(ADDRESS(($AN138-1)*3+$AO138+5,$AP138+7))="",0,INDIRECT(ADDRESS(($AN138-1)*3+$AO138+5,$AP138+7))),IF(INDIRECT(ADDRESS(($AN138-1)*3+$AO138+5,$AP138+7))="",0,IF(COUNTIF(INDIRECT(ADDRESS(($AN138-1)*36+($AO138-1)*12+6,COLUMN())):INDIRECT(ADDRESS(($AN138-1)*36+($AO138-1)*12+$AP138+4,COLUMN())),INDIRECT(ADDRESS(($AN138-1)*3+$AO138+5,$AP138+7)))&gt;=1,0,INDIRECT(ADDRESS(($AN138-1)*3+$AO138+5,$AP138+7)))))</f>
        <v>0</v>
      </c>
      <c r="AR138" s="468">
        <f ca="1">COUNTIF(INDIRECT("H"&amp;(ROW()+12*(($AN138-1)*3+$AO138)-ROW())/12+5):INDIRECT("S"&amp;(ROW()+12*(($AN138-1)*3+$AO138)-ROW())/12+5),AQ138)</f>
        <v>0</v>
      </c>
      <c r="AS138" s="476"/>
      <c r="AU138" s="468">
        <f ca="1">IF(AND(AQ138&gt;0,AR138&gt;0),COUNTIF(AU$6:AU137,"&gt;0")+1,0)</f>
        <v>0</v>
      </c>
    </row>
    <row r="139" spans="40:47" x14ac:dyDescent="0.15">
      <c r="AN139" s="468">
        <v>4</v>
      </c>
      <c r="AO139" s="468">
        <v>3</v>
      </c>
      <c r="AP139" s="468">
        <v>2</v>
      </c>
      <c r="AQ139" s="476">
        <f ca="1">IF($AP139=1,IF(INDIRECT(ADDRESS(($AN139-1)*3+$AO139+5,$AP139+7))="",0,INDIRECT(ADDRESS(($AN139-1)*3+$AO139+5,$AP139+7))),IF(INDIRECT(ADDRESS(($AN139-1)*3+$AO139+5,$AP139+7))="",0,IF(COUNTIF(INDIRECT(ADDRESS(($AN139-1)*36+($AO139-1)*12+6,COLUMN())):INDIRECT(ADDRESS(($AN139-1)*36+($AO139-1)*12+$AP139+4,COLUMN())),INDIRECT(ADDRESS(($AN139-1)*3+$AO139+5,$AP139+7)))&gt;=1,0,INDIRECT(ADDRESS(($AN139-1)*3+$AO139+5,$AP139+7)))))</f>
        <v>0</v>
      </c>
      <c r="AR139" s="468">
        <f ca="1">COUNTIF(INDIRECT("H"&amp;(ROW()+12*(($AN139-1)*3+$AO139)-ROW())/12+5):INDIRECT("S"&amp;(ROW()+12*(($AN139-1)*3+$AO139)-ROW())/12+5),AQ139)</f>
        <v>0</v>
      </c>
      <c r="AS139" s="476"/>
      <c r="AU139" s="468">
        <f ca="1">IF(AND(AQ139&gt;0,AR139&gt;0),COUNTIF(AU$6:AU138,"&gt;0")+1,0)</f>
        <v>0</v>
      </c>
    </row>
    <row r="140" spans="40:47" x14ac:dyDescent="0.15">
      <c r="AN140" s="468">
        <v>4</v>
      </c>
      <c r="AO140" s="468">
        <v>3</v>
      </c>
      <c r="AP140" s="468">
        <v>3</v>
      </c>
      <c r="AQ140" s="476">
        <f ca="1">IF($AP140=1,IF(INDIRECT(ADDRESS(($AN140-1)*3+$AO140+5,$AP140+7))="",0,INDIRECT(ADDRESS(($AN140-1)*3+$AO140+5,$AP140+7))),IF(INDIRECT(ADDRESS(($AN140-1)*3+$AO140+5,$AP140+7))="",0,IF(COUNTIF(INDIRECT(ADDRESS(($AN140-1)*36+($AO140-1)*12+6,COLUMN())):INDIRECT(ADDRESS(($AN140-1)*36+($AO140-1)*12+$AP140+4,COLUMN())),INDIRECT(ADDRESS(($AN140-1)*3+$AO140+5,$AP140+7)))&gt;=1,0,INDIRECT(ADDRESS(($AN140-1)*3+$AO140+5,$AP140+7)))))</f>
        <v>0</v>
      </c>
      <c r="AR140" s="468">
        <f ca="1">COUNTIF(INDIRECT("H"&amp;(ROW()+12*(($AN140-1)*3+$AO140)-ROW())/12+5):INDIRECT("S"&amp;(ROW()+12*(($AN140-1)*3+$AO140)-ROW())/12+5),AQ140)</f>
        <v>0</v>
      </c>
      <c r="AS140" s="476"/>
      <c r="AU140" s="468">
        <f ca="1">IF(AND(AQ140&gt;0,AR140&gt;0),COUNTIF(AU$6:AU139,"&gt;0")+1,0)</f>
        <v>0</v>
      </c>
    </row>
    <row r="141" spans="40:47" x14ac:dyDescent="0.15">
      <c r="AN141" s="468">
        <v>4</v>
      </c>
      <c r="AO141" s="468">
        <v>3</v>
      </c>
      <c r="AP141" s="468">
        <v>4</v>
      </c>
      <c r="AQ141" s="476">
        <f ca="1">IF($AP141=1,IF(INDIRECT(ADDRESS(($AN141-1)*3+$AO141+5,$AP141+7))="",0,INDIRECT(ADDRESS(($AN141-1)*3+$AO141+5,$AP141+7))),IF(INDIRECT(ADDRESS(($AN141-1)*3+$AO141+5,$AP141+7))="",0,IF(COUNTIF(INDIRECT(ADDRESS(($AN141-1)*36+($AO141-1)*12+6,COLUMN())):INDIRECT(ADDRESS(($AN141-1)*36+($AO141-1)*12+$AP141+4,COLUMN())),INDIRECT(ADDRESS(($AN141-1)*3+$AO141+5,$AP141+7)))&gt;=1,0,INDIRECT(ADDRESS(($AN141-1)*3+$AO141+5,$AP141+7)))))</f>
        <v>0</v>
      </c>
      <c r="AR141" s="468">
        <f ca="1">COUNTIF(INDIRECT("H"&amp;(ROW()+12*(($AN141-1)*3+$AO141)-ROW())/12+5):INDIRECT("S"&amp;(ROW()+12*(($AN141-1)*3+$AO141)-ROW())/12+5),AQ141)</f>
        <v>0</v>
      </c>
      <c r="AS141" s="476"/>
      <c r="AU141" s="468">
        <f ca="1">IF(AND(AQ141&gt;0,AR141&gt;0),COUNTIF(AU$6:AU140,"&gt;0")+1,0)</f>
        <v>0</v>
      </c>
    </row>
    <row r="142" spans="40:47" x14ac:dyDescent="0.15">
      <c r="AN142" s="468">
        <v>4</v>
      </c>
      <c r="AO142" s="468">
        <v>3</v>
      </c>
      <c r="AP142" s="468">
        <v>5</v>
      </c>
      <c r="AQ142" s="476">
        <f ca="1">IF($AP142=1,IF(INDIRECT(ADDRESS(($AN142-1)*3+$AO142+5,$AP142+7))="",0,INDIRECT(ADDRESS(($AN142-1)*3+$AO142+5,$AP142+7))),IF(INDIRECT(ADDRESS(($AN142-1)*3+$AO142+5,$AP142+7))="",0,IF(COUNTIF(INDIRECT(ADDRESS(($AN142-1)*36+($AO142-1)*12+6,COLUMN())):INDIRECT(ADDRESS(($AN142-1)*36+($AO142-1)*12+$AP142+4,COLUMN())),INDIRECT(ADDRESS(($AN142-1)*3+$AO142+5,$AP142+7)))&gt;=1,0,INDIRECT(ADDRESS(($AN142-1)*3+$AO142+5,$AP142+7)))))</f>
        <v>0</v>
      </c>
      <c r="AR142" s="468">
        <f ca="1">COUNTIF(INDIRECT("H"&amp;(ROW()+12*(($AN142-1)*3+$AO142)-ROW())/12+5):INDIRECT("S"&amp;(ROW()+12*(($AN142-1)*3+$AO142)-ROW())/12+5),AQ142)</f>
        <v>0</v>
      </c>
      <c r="AS142" s="476"/>
      <c r="AU142" s="468">
        <f ca="1">IF(AND(AQ142&gt;0,AR142&gt;0),COUNTIF(AU$6:AU141,"&gt;0")+1,0)</f>
        <v>0</v>
      </c>
    </row>
    <row r="143" spans="40:47" x14ac:dyDescent="0.15">
      <c r="AN143" s="468">
        <v>4</v>
      </c>
      <c r="AO143" s="468">
        <v>3</v>
      </c>
      <c r="AP143" s="468">
        <v>6</v>
      </c>
      <c r="AQ143" s="476">
        <f ca="1">IF($AP143=1,IF(INDIRECT(ADDRESS(($AN143-1)*3+$AO143+5,$AP143+7))="",0,INDIRECT(ADDRESS(($AN143-1)*3+$AO143+5,$AP143+7))),IF(INDIRECT(ADDRESS(($AN143-1)*3+$AO143+5,$AP143+7))="",0,IF(COUNTIF(INDIRECT(ADDRESS(($AN143-1)*36+($AO143-1)*12+6,COLUMN())):INDIRECT(ADDRESS(($AN143-1)*36+($AO143-1)*12+$AP143+4,COLUMN())),INDIRECT(ADDRESS(($AN143-1)*3+$AO143+5,$AP143+7)))&gt;=1,0,INDIRECT(ADDRESS(($AN143-1)*3+$AO143+5,$AP143+7)))))</f>
        <v>0</v>
      </c>
      <c r="AR143" s="468">
        <f ca="1">COUNTIF(INDIRECT("H"&amp;(ROW()+12*(($AN143-1)*3+$AO143)-ROW())/12+5):INDIRECT("S"&amp;(ROW()+12*(($AN143-1)*3+$AO143)-ROW())/12+5),AQ143)</f>
        <v>0</v>
      </c>
      <c r="AS143" s="476"/>
      <c r="AU143" s="468">
        <f ca="1">IF(AND(AQ143&gt;0,AR143&gt;0),COUNTIF(AU$6:AU142,"&gt;0")+1,0)</f>
        <v>0</v>
      </c>
    </row>
    <row r="144" spans="40:47" x14ac:dyDescent="0.15">
      <c r="AN144" s="468">
        <v>4</v>
      </c>
      <c r="AO144" s="468">
        <v>3</v>
      </c>
      <c r="AP144" s="468">
        <v>7</v>
      </c>
      <c r="AQ144" s="476">
        <f ca="1">IF($AP144=1,IF(INDIRECT(ADDRESS(($AN144-1)*3+$AO144+5,$AP144+7))="",0,INDIRECT(ADDRESS(($AN144-1)*3+$AO144+5,$AP144+7))),IF(INDIRECT(ADDRESS(($AN144-1)*3+$AO144+5,$AP144+7))="",0,IF(COUNTIF(INDIRECT(ADDRESS(($AN144-1)*36+($AO144-1)*12+6,COLUMN())):INDIRECT(ADDRESS(($AN144-1)*36+($AO144-1)*12+$AP144+4,COLUMN())),INDIRECT(ADDRESS(($AN144-1)*3+$AO144+5,$AP144+7)))&gt;=1,0,INDIRECT(ADDRESS(($AN144-1)*3+$AO144+5,$AP144+7)))))</f>
        <v>0</v>
      </c>
      <c r="AR144" s="468">
        <f ca="1">COUNTIF(INDIRECT("H"&amp;(ROW()+12*(($AN144-1)*3+$AO144)-ROW())/12+5):INDIRECT("S"&amp;(ROW()+12*(($AN144-1)*3+$AO144)-ROW())/12+5),AQ144)</f>
        <v>0</v>
      </c>
      <c r="AS144" s="476"/>
      <c r="AU144" s="468">
        <f ca="1">IF(AND(AQ144&gt;0,AR144&gt;0),COUNTIF(AU$6:AU143,"&gt;0")+1,0)</f>
        <v>0</v>
      </c>
    </row>
    <row r="145" spans="40:47" x14ac:dyDescent="0.15">
      <c r="AN145" s="468">
        <v>4</v>
      </c>
      <c r="AO145" s="468">
        <v>3</v>
      </c>
      <c r="AP145" s="468">
        <v>8</v>
      </c>
      <c r="AQ145" s="476">
        <f ca="1">IF($AP145=1,IF(INDIRECT(ADDRESS(($AN145-1)*3+$AO145+5,$AP145+7))="",0,INDIRECT(ADDRESS(($AN145-1)*3+$AO145+5,$AP145+7))),IF(INDIRECT(ADDRESS(($AN145-1)*3+$AO145+5,$AP145+7))="",0,IF(COUNTIF(INDIRECT(ADDRESS(($AN145-1)*36+($AO145-1)*12+6,COLUMN())):INDIRECT(ADDRESS(($AN145-1)*36+($AO145-1)*12+$AP145+4,COLUMN())),INDIRECT(ADDRESS(($AN145-1)*3+$AO145+5,$AP145+7)))&gt;=1,0,INDIRECT(ADDRESS(($AN145-1)*3+$AO145+5,$AP145+7)))))</f>
        <v>0</v>
      </c>
      <c r="AR145" s="468">
        <f ca="1">COUNTIF(INDIRECT("H"&amp;(ROW()+12*(($AN145-1)*3+$AO145)-ROW())/12+5):INDIRECT("S"&amp;(ROW()+12*(($AN145-1)*3+$AO145)-ROW())/12+5),AQ145)</f>
        <v>0</v>
      </c>
      <c r="AS145" s="476"/>
      <c r="AU145" s="468">
        <f ca="1">IF(AND(AQ145&gt;0,AR145&gt;0),COUNTIF(AU$6:AU144,"&gt;0")+1,0)</f>
        <v>0</v>
      </c>
    </row>
    <row r="146" spans="40:47" x14ac:dyDescent="0.15">
      <c r="AN146" s="468">
        <v>4</v>
      </c>
      <c r="AO146" s="468">
        <v>3</v>
      </c>
      <c r="AP146" s="468">
        <v>9</v>
      </c>
      <c r="AQ146" s="476">
        <f ca="1">IF($AP146=1,IF(INDIRECT(ADDRESS(($AN146-1)*3+$AO146+5,$AP146+7))="",0,INDIRECT(ADDRESS(($AN146-1)*3+$AO146+5,$AP146+7))),IF(INDIRECT(ADDRESS(($AN146-1)*3+$AO146+5,$AP146+7))="",0,IF(COUNTIF(INDIRECT(ADDRESS(($AN146-1)*36+($AO146-1)*12+6,COLUMN())):INDIRECT(ADDRESS(($AN146-1)*36+($AO146-1)*12+$AP146+4,COLUMN())),INDIRECT(ADDRESS(($AN146-1)*3+$AO146+5,$AP146+7)))&gt;=1,0,INDIRECT(ADDRESS(($AN146-1)*3+$AO146+5,$AP146+7)))))</f>
        <v>0</v>
      </c>
      <c r="AR146" s="468">
        <f ca="1">COUNTIF(INDIRECT("H"&amp;(ROW()+12*(($AN146-1)*3+$AO146)-ROW())/12+5):INDIRECT("S"&amp;(ROW()+12*(($AN146-1)*3+$AO146)-ROW())/12+5),AQ146)</f>
        <v>0</v>
      </c>
      <c r="AS146" s="476"/>
      <c r="AU146" s="468">
        <f ca="1">IF(AND(AQ146&gt;0,AR146&gt;0),COUNTIF(AU$6:AU145,"&gt;0")+1,0)</f>
        <v>0</v>
      </c>
    </row>
    <row r="147" spans="40:47" x14ac:dyDescent="0.15">
      <c r="AN147" s="468">
        <v>4</v>
      </c>
      <c r="AO147" s="468">
        <v>3</v>
      </c>
      <c r="AP147" s="468">
        <v>10</v>
      </c>
      <c r="AQ147" s="476">
        <f ca="1">IF($AP147=1,IF(INDIRECT(ADDRESS(($AN147-1)*3+$AO147+5,$AP147+7))="",0,INDIRECT(ADDRESS(($AN147-1)*3+$AO147+5,$AP147+7))),IF(INDIRECT(ADDRESS(($AN147-1)*3+$AO147+5,$AP147+7))="",0,IF(COUNTIF(INDIRECT(ADDRESS(($AN147-1)*36+($AO147-1)*12+6,COLUMN())):INDIRECT(ADDRESS(($AN147-1)*36+($AO147-1)*12+$AP147+4,COLUMN())),INDIRECT(ADDRESS(($AN147-1)*3+$AO147+5,$AP147+7)))&gt;=1,0,INDIRECT(ADDRESS(($AN147-1)*3+$AO147+5,$AP147+7)))))</f>
        <v>0</v>
      </c>
      <c r="AR147" s="468">
        <f ca="1">COUNTIF(INDIRECT("H"&amp;(ROW()+12*(($AN147-1)*3+$AO147)-ROW())/12+5):INDIRECT("S"&amp;(ROW()+12*(($AN147-1)*3+$AO147)-ROW())/12+5),AQ147)</f>
        <v>0</v>
      </c>
      <c r="AS147" s="476"/>
      <c r="AU147" s="468">
        <f ca="1">IF(AND(AQ147&gt;0,AR147&gt;0),COUNTIF(AU$6:AU146,"&gt;0")+1,0)</f>
        <v>0</v>
      </c>
    </row>
    <row r="148" spans="40:47" x14ac:dyDescent="0.15">
      <c r="AN148" s="468">
        <v>4</v>
      </c>
      <c r="AO148" s="468">
        <v>3</v>
      </c>
      <c r="AP148" s="468">
        <v>11</v>
      </c>
      <c r="AQ148" s="476">
        <f ca="1">IF($AP148=1,IF(INDIRECT(ADDRESS(($AN148-1)*3+$AO148+5,$AP148+7))="",0,INDIRECT(ADDRESS(($AN148-1)*3+$AO148+5,$AP148+7))),IF(INDIRECT(ADDRESS(($AN148-1)*3+$AO148+5,$AP148+7))="",0,IF(COUNTIF(INDIRECT(ADDRESS(($AN148-1)*36+($AO148-1)*12+6,COLUMN())):INDIRECT(ADDRESS(($AN148-1)*36+($AO148-1)*12+$AP148+4,COLUMN())),INDIRECT(ADDRESS(($AN148-1)*3+$AO148+5,$AP148+7)))&gt;=1,0,INDIRECT(ADDRESS(($AN148-1)*3+$AO148+5,$AP148+7)))))</f>
        <v>0</v>
      </c>
      <c r="AR148" s="468">
        <f ca="1">COUNTIF(INDIRECT("H"&amp;(ROW()+12*(($AN148-1)*3+$AO148)-ROW())/12+5):INDIRECT("S"&amp;(ROW()+12*(($AN148-1)*3+$AO148)-ROW())/12+5),AQ148)</f>
        <v>0</v>
      </c>
      <c r="AS148" s="476"/>
      <c r="AU148" s="468">
        <f ca="1">IF(AND(AQ148&gt;0,AR148&gt;0),COUNTIF(AU$6:AU147,"&gt;0")+1,0)</f>
        <v>0</v>
      </c>
    </row>
    <row r="149" spans="40:47" x14ac:dyDescent="0.15">
      <c r="AN149" s="468">
        <v>4</v>
      </c>
      <c r="AO149" s="468">
        <v>3</v>
      </c>
      <c r="AP149" s="468">
        <v>12</v>
      </c>
      <c r="AQ149" s="476">
        <f ca="1">IF($AP149=1,IF(INDIRECT(ADDRESS(($AN149-1)*3+$AO149+5,$AP149+7))="",0,INDIRECT(ADDRESS(($AN149-1)*3+$AO149+5,$AP149+7))),IF(INDIRECT(ADDRESS(($AN149-1)*3+$AO149+5,$AP149+7))="",0,IF(COUNTIF(INDIRECT(ADDRESS(($AN149-1)*36+($AO149-1)*12+6,COLUMN())):INDIRECT(ADDRESS(($AN149-1)*36+($AO149-1)*12+$AP149+4,COLUMN())),INDIRECT(ADDRESS(($AN149-1)*3+$AO149+5,$AP149+7)))&gt;=1,0,INDIRECT(ADDRESS(($AN149-1)*3+$AO149+5,$AP149+7)))))</f>
        <v>0</v>
      </c>
      <c r="AR149" s="468">
        <f ca="1">COUNTIF(INDIRECT("H"&amp;(ROW()+12*(($AN149-1)*3+$AO149)-ROW())/12+5):INDIRECT("S"&amp;(ROW()+12*(($AN149-1)*3+$AO149)-ROW())/12+5),AQ149)</f>
        <v>0</v>
      </c>
      <c r="AS149" s="476"/>
      <c r="AU149" s="468">
        <f ca="1">IF(AND(AQ149&gt;0,AR149&gt;0),COUNTIF(AU$6:AU148,"&gt;0")+1,0)</f>
        <v>0</v>
      </c>
    </row>
    <row r="150" spans="40:47" x14ac:dyDescent="0.15">
      <c r="AN150" s="468">
        <v>5</v>
      </c>
      <c r="AO150" s="468">
        <v>1</v>
      </c>
      <c r="AP150" s="468">
        <v>1</v>
      </c>
      <c r="AQ150" s="476">
        <f ca="1">IF($AP150=1,IF(INDIRECT(ADDRESS(($AN150-1)*3+$AO150+5,$AP150+7))="",0,INDIRECT(ADDRESS(($AN150-1)*3+$AO150+5,$AP150+7))),IF(INDIRECT(ADDRESS(($AN150-1)*3+$AO150+5,$AP150+7))="",0,IF(COUNTIF(INDIRECT(ADDRESS(($AN150-1)*36+($AO150-1)*12+6,COLUMN())):INDIRECT(ADDRESS(($AN150-1)*36+($AO150-1)*12+$AP150+4,COLUMN())),INDIRECT(ADDRESS(($AN150-1)*3+$AO150+5,$AP150+7)))&gt;=1,0,INDIRECT(ADDRESS(($AN150-1)*3+$AO150+5,$AP150+7)))))</f>
        <v>0</v>
      </c>
      <c r="AR150" s="468">
        <f ca="1">COUNTIF(INDIRECT("H"&amp;(ROW()+12*(($AN150-1)*3+$AO150)-ROW())/12+5):INDIRECT("S"&amp;(ROW()+12*(($AN150-1)*3+$AO150)-ROW())/12+5),AQ150)</f>
        <v>0</v>
      </c>
      <c r="AS150" s="476"/>
      <c r="AU150" s="468">
        <f ca="1">IF(AND(AQ150&gt;0,AR150&gt;0),COUNTIF(AU$6:AU149,"&gt;0")+1,0)</f>
        <v>0</v>
      </c>
    </row>
    <row r="151" spans="40:47" x14ac:dyDescent="0.15">
      <c r="AN151" s="468">
        <v>5</v>
      </c>
      <c r="AO151" s="468">
        <v>1</v>
      </c>
      <c r="AP151" s="468">
        <v>2</v>
      </c>
      <c r="AQ151" s="476">
        <f ca="1">IF($AP151=1,IF(INDIRECT(ADDRESS(($AN151-1)*3+$AO151+5,$AP151+7))="",0,INDIRECT(ADDRESS(($AN151-1)*3+$AO151+5,$AP151+7))),IF(INDIRECT(ADDRESS(($AN151-1)*3+$AO151+5,$AP151+7))="",0,IF(COUNTIF(INDIRECT(ADDRESS(($AN151-1)*36+($AO151-1)*12+6,COLUMN())):INDIRECT(ADDRESS(($AN151-1)*36+($AO151-1)*12+$AP151+4,COLUMN())),INDIRECT(ADDRESS(($AN151-1)*3+$AO151+5,$AP151+7)))&gt;=1,0,INDIRECT(ADDRESS(($AN151-1)*3+$AO151+5,$AP151+7)))))</f>
        <v>0</v>
      </c>
      <c r="AR151" s="468">
        <f ca="1">COUNTIF(INDIRECT("H"&amp;(ROW()+12*(($AN151-1)*3+$AO151)-ROW())/12+5):INDIRECT("S"&amp;(ROW()+12*(($AN151-1)*3+$AO151)-ROW())/12+5),AQ151)</f>
        <v>0</v>
      </c>
      <c r="AS151" s="476"/>
      <c r="AU151" s="468">
        <f ca="1">IF(AND(AQ151&gt;0,AR151&gt;0),COUNTIF(AU$6:AU150,"&gt;0")+1,0)</f>
        <v>0</v>
      </c>
    </row>
    <row r="152" spans="40:47" x14ac:dyDescent="0.15">
      <c r="AN152" s="468">
        <v>5</v>
      </c>
      <c r="AO152" s="468">
        <v>1</v>
      </c>
      <c r="AP152" s="468">
        <v>3</v>
      </c>
      <c r="AQ152" s="476">
        <f ca="1">IF($AP152=1,IF(INDIRECT(ADDRESS(($AN152-1)*3+$AO152+5,$AP152+7))="",0,INDIRECT(ADDRESS(($AN152-1)*3+$AO152+5,$AP152+7))),IF(INDIRECT(ADDRESS(($AN152-1)*3+$AO152+5,$AP152+7))="",0,IF(COUNTIF(INDIRECT(ADDRESS(($AN152-1)*36+($AO152-1)*12+6,COLUMN())):INDIRECT(ADDRESS(($AN152-1)*36+($AO152-1)*12+$AP152+4,COLUMN())),INDIRECT(ADDRESS(($AN152-1)*3+$AO152+5,$AP152+7)))&gt;=1,0,INDIRECT(ADDRESS(($AN152-1)*3+$AO152+5,$AP152+7)))))</f>
        <v>0</v>
      </c>
      <c r="AR152" s="468">
        <f ca="1">COUNTIF(INDIRECT("H"&amp;(ROW()+12*(($AN152-1)*3+$AO152)-ROW())/12+5):INDIRECT("S"&amp;(ROW()+12*(($AN152-1)*3+$AO152)-ROW())/12+5),AQ152)</f>
        <v>0</v>
      </c>
      <c r="AS152" s="476"/>
      <c r="AU152" s="468">
        <f ca="1">IF(AND(AQ152&gt;0,AR152&gt;0),COUNTIF(AU$6:AU151,"&gt;0")+1,0)</f>
        <v>0</v>
      </c>
    </row>
    <row r="153" spans="40:47" x14ac:dyDescent="0.15">
      <c r="AN153" s="468">
        <v>5</v>
      </c>
      <c r="AO153" s="468">
        <v>1</v>
      </c>
      <c r="AP153" s="468">
        <v>4</v>
      </c>
      <c r="AQ153" s="476">
        <f ca="1">IF($AP153=1,IF(INDIRECT(ADDRESS(($AN153-1)*3+$AO153+5,$AP153+7))="",0,INDIRECT(ADDRESS(($AN153-1)*3+$AO153+5,$AP153+7))),IF(INDIRECT(ADDRESS(($AN153-1)*3+$AO153+5,$AP153+7))="",0,IF(COUNTIF(INDIRECT(ADDRESS(($AN153-1)*36+($AO153-1)*12+6,COLUMN())):INDIRECT(ADDRESS(($AN153-1)*36+($AO153-1)*12+$AP153+4,COLUMN())),INDIRECT(ADDRESS(($AN153-1)*3+$AO153+5,$AP153+7)))&gt;=1,0,INDIRECT(ADDRESS(($AN153-1)*3+$AO153+5,$AP153+7)))))</f>
        <v>0</v>
      </c>
      <c r="AR153" s="468">
        <f ca="1">COUNTIF(INDIRECT("H"&amp;(ROW()+12*(($AN153-1)*3+$AO153)-ROW())/12+5):INDIRECT("S"&amp;(ROW()+12*(($AN153-1)*3+$AO153)-ROW())/12+5),AQ153)</f>
        <v>0</v>
      </c>
      <c r="AS153" s="476"/>
      <c r="AU153" s="468">
        <f ca="1">IF(AND(AQ153&gt;0,AR153&gt;0),COUNTIF(AU$6:AU152,"&gt;0")+1,0)</f>
        <v>0</v>
      </c>
    </row>
    <row r="154" spans="40:47" x14ac:dyDescent="0.15">
      <c r="AN154" s="468">
        <v>5</v>
      </c>
      <c r="AO154" s="468">
        <v>1</v>
      </c>
      <c r="AP154" s="468">
        <v>5</v>
      </c>
      <c r="AQ154" s="476">
        <f ca="1">IF($AP154=1,IF(INDIRECT(ADDRESS(($AN154-1)*3+$AO154+5,$AP154+7))="",0,INDIRECT(ADDRESS(($AN154-1)*3+$AO154+5,$AP154+7))),IF(INDIRECT(ADDRESS(($AN154-1)*3+$AO154+5,$AP154+7))="",0,IF(COUNTIF(INDIRECT(ADDRESS(($AN154-1)*36+($AO154-1)*12+6,COLUMN())):INDIRECT(ADDRESS(($AN154-1)*36+($AO154-1)*12+$AP154+4,COLUMN())),INDIRECT(ADDRESS(($AN154-1)*3+$AO154+5,$AP154+7)))&gt;=1,0,INDIRECT(ADDRESS(($AN154-1)*3+$AO154+5,$AP154+7)))))</f>
        <v>0</v>
      </c>
      <c r="AR154" s="468">
        <f ca="1">COUNTIF(INDIRECT("H"&amp;(ROW()+12*(($AN154-1)*3+$AO154)-ROW())/12+5):INDIRECT("S"&amp;(ROW()+12*(($AN154-1)*3+$AO154)-ROW())/12+5),AQ154)</f>
        <v>0</v>
      </c>
      <c r="AS154" s="476"/>
      <c r="AU154" s="468">
        <f ca="1">IF(AND(AQ154&gt;0,AR154&gt;0),COUNTIF(AU$6:AU153,"&gt;0")+1,0)</f>
        <v>0</v>
      </c>
    </row>
    <row r="155" spans="40:47" x14ac:dyDescent="0.15">
      <c r="AN155" s="468">
        <v>5</v>
      </c>
      <c r="AO155" s="468">
        <v>1</v>
      </c>
      <c r="AP155" s="468">
        <v>6</v>
      </c>
      <c r="AQ155" s="476">
        <f ca="1">IF($AP155=1,IF(INDIRECT(ADDRESS(($AN155-1)*3+$AO155+5,$AP155+7))="",0,INDIRECT(ADDRESS(($AN155-1)*3+$AO155+5,$AP155+7))),IF(INDIRECT(ADDRESS(($AN155-1)*3+$AO155+5,$AP155+7))="",0,IF(COUNTIF(INDIRECT(ADDRESS(($AN155-1)*36+($AO155-1)*12+6,COLUMN())):INDIRECT(ADDRESS(($AN155-1)*36+($AO155-1)*12+$AP155+4,COLUMN())),INDIRECT(ADDRESS(($AN155-1)*3+$AO155+5,$AP155+7)))&gt;=1,0,INDIRECT(ADDRESS(($AN155-1)*3+$AO155+5,$AP155+7)))))</f>
        <v>0</v>
      </c>
      <c r="AR155" s="468">
        <f ca="1">COUNTIF(INDIRECT("H"&amp;(ROW()+12*(($AN155-1)*3+$AO155)-ROW())/12+5):INDIRECT("S"&amp;(ROW()+12*(($AN155-1)*3+$AO155)-ROW())/12+5),AQ155)</f>
        <v>0</v>
      </c>
      <c r="AS155" s="476"/>
      <c r="AU155" s="468">
        <f ca="1">IF(AND(AQ155&gt;0,AR155&gt;0),COUNTIF(AU$6:AU154,"&gt;0")+1,0)</f>
        <v>0</v>
      </c>
    </row>
    <row r="156" spans="40:47" x14ac:dyDescent="0.15">
      <c r="AN156" s="468">
        <v>5</v>
      </c>
      <c r="AO156" s="468">
        <v>1</v>
      </c>
      <c r="AP156" s="468">
        <v>7</v>
      </c>
      <c r="AQ156" s="476">
        <f ca="1">IF($AP156=1,IF(INDIRECT(ADDRESS(($AN156-1)*3+$AO156+5,$AP156+7))="",0,INDIRECT(ADDRESS(($AN156-1)*3+$AO156+5,$AP156+7))),IF(INDIRECT(ADDRESS(($AN156-1)*3+$AO156+5,$AP156+7))="",0,IF(COUNTIF(INDIRECT(ADDRESS(($AN156-1)*36+($AO156-1)*12+6,COLUMN())):INDIRECT(ADDRESS(($AN156-1)*36+($AO156-1)*12+$AP156+4,COLUMN())),INDIRECT(ADDRESS(($AN156-1)*3+$AO156+5,$AP156+7)))&gt;=1,0,INDIRECT(ADDRESS(($AN156-1)*3+$AO156+5,$AP156+7)))))</f>
        <v>0</v>
      </c>
      <c r="AR156" s="468">
        <f ca="1">COUNTIF(INDIRECT("H"&amp;(ROW()+12*(($AN156-1)*3+$AO156)-ROW())/12+5):INDIRECT("S"&amp;(ROW()+12*(($AN156-1)*3+$AO156)-ROW())/12+5),AQ156)</f>
        <v>0</v>
      </c>
      <c r="AS156" s="476"/>
      <c r="AU156" s="468">
        <f ca="1">IF(AND(AQ156&gt;0,AR156&gt;0),COUNTIF(AU$6:AU155,"&gt;0")+1,0)</f>
        <v>0</v>
      </c>
    </row>
    <row r="157" spans="40:47" x14ac:dyDescent="0.15">
      <c r="AN157" s="468">
        <v>5</v>
      </c>
      <c r="AO157" s="468">
        <v>1</v>
      </c>
      <c r="AP157" s="468">
        <v>8</v>
      </c>
      <c r="AQ157" s="476">
        <f ca="1">IF($AP157=1,IF(INDIRECT(ADDRESS(($AN157-1)*3+$AO157+5,$AP157+7))="",0,INDIRECT(ADDRESS(($AN157-1)*3+$AO157+5,$AP157+7))),IF(INDIRECT(ADDRESS(($AN157-1)*3+$AO157+5,$AP157+7))="",0,IF(COUNTIF(INDIRECT(ADDRESS(($AN157-1)*36+($AO157-1)*12+6,COLUMN())):INDIRECT(ADDRESS(($AN157-1)*36+($AO157-1)*12+$AP157+4,COLUMN())),INDIRECT(ADDRESS(($AN157-1)*3+$AO157+5,$AP157+7)))&gt;=1,0,INDIRECT(ADDRESS(($AN157-1)*3+$AO157+5,$AP157+7)))))</f>
        <v>0</v>
      </c>
      <c r="AR157" s="468">
        <f ca="1">COUNTIF(INDIRECT("H"&amp;(ROW()+12*(($AN157-1)*3+$AO157)-ROW())/12+5):INDIRECT("S"&amp;(ROW()+12*(($AN157-1)*3+$AO157)-ROW())/12+5),AQ157)</f>
        <v>0</v>
      </c>
      <c r="AS157" s="476"/>
      <c r="AU157" s="468">
        <f ca="1">IF(AND(AQ157&gt;0,AR157&gt;0),COUNTIF(AU$6:AU156,"&gt;0")+1,0)</f>
        <v>0</v>
      </c>
    </row>
    <row r="158" spans="40:47" x14ac:dyDescent="0.15">
      <c r="AN158" s="468">
        <v>5</v>
      </c>
      <c r="AO158" s="468">
        <v>1</v>
      </c>
      <c r="AP158" s="468">
        <v>9</v>
      </c>
      <c r="AQ158" s="476">
        <f ca="1">IF($AP158=1,IF(INDIRECT(ADDRESS(($AN158-1)*3+$AO158+5,$AP158+7))="",0,INDIRECT(ADDRESS(($AN158-1)*3+$AO158+5,$AP158+7))),IF(INDIRECT(ADDRESS(($AN158-1)*3+$AO158+5,$AP158+7))="",0,IF(COUNTIF(INDIRECT(ADDRESS(($AN158-1)*36+($AO158-1)*12+6,COLUMN())):INDIRECT(ADDRESS(($AN158-1)*36+($AO158-1)*12+$AP158+4,COLUMN())),INDIRECT(ADDRESS(($AN158-1)*3+$AO158+5,$AP158+7)))&gt;=1,0,INDIRECT(ADDRESS(($AN158-1)*3+$AO158+5,$AP158+7)))))</f>
        <v>0</v>
      </c>
      <c r="AR158" s="468">
        <f ca="1">COUNTIF(INDIRECT("H"&amp;(ROW()+12*(($AN158-1)*3+$AO158)-ROW())/12+5):INDIRECT("S"&amp;(ROW()+12*(($AN158-1)*3+$AO158)-ROW())/12+5),AQ158)</f>
        <v>0</v>
      </c>
      <c r="AS158" s="476"/>
      <c r="AU158" s="468">
        <f ca="1">IF(AND(AQ158&gt;0,AR158&gt;0),COUNTIF(AU$6:AU157,"&gt;0")+1,0)</f>
        <v>0</v>
      </c>
    </row>
    <row r="159" spans="40:47" x14ac:dyDescent="0.15">
      <c r="AN159" s="468">
        <v>5</v>
      </c>
      <c r="AO159" s="468">
        <v>1</v>
      </c>
      <c r="AP159" s="468">
        <v>10</v>
      </c>
      <c r="AQ159" s="476">
        <f ca="1">IF($AP159=1,IF(INDIRECT(ADDRESS(($AN159-1)*3+$AO159+5,$AP159+7))="",0,INDIRECT(ADDRESS(($AN159-1)*3+$AO159+5,$AP159+7))),IF(INDIRECT(ADDRESS(($AN159-1)*3+$AO159+5,$AP159+7))="",0,IF(COUNTIF(INDIRECT(ADDRESS(($AN159-1)*36+($AO159-1)*12+6,COLUMN())):INDIRECT(ADDRESS(($AN159-1)*36+($AO159-1)*12+$AP159+4,COLUMN())),INDIRECT(ADDRESS(($AN159-1)*3+$AO159+5,$AP159+7)))&gt;=1,0,INDIRECT(ADDRESS(($AN159-1)*3+$AO159+5,$AP159+7)))))</f>
        <v>0</v>
      </c>
      <c r="AR159" s="468">
        <f ca="1">COUNTIF(INDIRECT("H"&amp;(ROW()+12*(($AN159-1)*3+$AO159)-ROW())/12+5):INDIRECT("S"&amp;(ROW()+12*(($AN159-1)*3+$AO159)-ROW())/12+5),AQ159)</f>
        <v>0</v>
      </c>
      <c r="AS159" s="476"/>
      <c r="AU159" s="468">
        <f ca="1">IF(AND(AQ159&gt;0,AR159&gt;0),COUNTIF(AU$6:AU158,"&gt;0")+1,0)</f>
        <v>0</v>
      </c>
    </row>
    <row r="160" spans="40:47" x14ac:dyDescent="0.15">
      <c r="AN160" s="468">
        <v>5</v>
      </c>
      <c r="AO160" s="468">
        <v>1</v>
      </c>
      <c r="AP160" s="468">
        <v>11</v>
      </c>
      <c r="AQ160" s="476">
        <f ca="1">IF($AP160=1,IF(INDIRECT(ADDRESS(($AN160-1)*3+$AO160+5,$AP160+7))="",0,INDIRECT(ADDRESS(($AN160-1)*3+$AO160+5,$AP160+7))),IF(INDIRECT(ADDRESS(($AN160-1)*3+$AO160+5,$AP160+7))="",0,IF(COUNTIF(INDIRECT(ADDRESS(($AN160-1)*36+($AO160-1)*12+6,COLUMN())):INDIRECT(ADDRESS(($AN160-1)*36+($AO160-1)*12+$AP160+4,COLUMN())),INDIRECT(ADDRESS(($AN160-1)*3+$AO160+5,$AP160+7)))&gt;=1,0,INDIRECT(ADDRESS(($AN160-1)*3+$AO160+5,$AP160+7)))))</f>
        <v>0</v>
      </c>
      <c r="AR160" s="468">
        <f ca="1">COUNTIF(INDIRECT("H"&amp;(ROW()+12*(($AN160-1)*3+$AO160)-ROW())/12+5):INDIRECT("S"&amp;(ROW()+12*(($AN160-1)*3+$AO160)-ROW())/12+5),AQ160)</f>
        <v>0</v>
      </c>
      <c r="AS160" s="476"/>
      <c r="AU160" s="468">
        <f ca="1">IF(AND(AQ160&gt;0,AR160&gt;0),COUNTIF(AU$6:AU159,"&gt;0")+1,0)</f>
        <v>0</v>
      </c>
    </row>
    <row r="161" spans="40:47" x14ac:dyDescent="0.15">
      <c r="AN161" s="468">
        <v>5</v>
      </c>
      <c r="AO161" s="468">
        <v>1</v>
      </c>
      <c r="AP161" s="468">
        <v>12</v>
      </c>
      <c r="AQ161" s="476">
        <f ca="1">IF($AP161=1,IF(INDIRECT(ADDRESS(($AN161-1)*3+$AO161+5,$AP161+7))="",0,INDIRECT(ADDRESS(($AN161-1)*3+$AO161+5,$AP161+7))),IF(INDIRECT(ADDRESS(($AN161-1)*3+$AO161+5,$AP161+7))="",0,IF(COUNTIF(INDIRECT(ADDRESS(($AN161-1)*36+($AO161-1)*12+6,COLUMN())):INDIRECT(ADDRESS(($AN161-1)*36+($AO161-1)*12+$AP161+4,COLUMN())),INDIRECT(ADDRESS(($AN161-1)*3+$AO161+5,$AP161+7)))&gt;=1,0,INDIRECT(ADDRESS(($AN161-1)*3+$AO161+5,$AP161+7)))))</f>
        <v>0</v>
      </c>
      <c r="AR161" s="468">
        <f ca="1">COUNTIF(INDIRECT("H"&amp;(ROW()+12*(($AN161-1)*3+$AO161)-ROW())/12+5):INDIRECT("S"&amp;(ROW()+12*(($AN161-1)*3+$AO161)-ROW())/12+5),AQ161)</f>
        <v>0</v>
      </c>
      <c r="AS161" s="476"/>
      <c r="AU161" s="468">
        <f ca="1">IF(AND(AQ161&gt;0,AR161&gt;0),COUNTIF(AU$6:AU160,"&gt;0")+1,0)</f>
        <v>0</v>
      </c>
    </row>
    <row r="162" spans="40:47" x14ac:dyDescent="0.15">
      <c r="AN162" s="468">
        <v>5</v>
      </c>
      <c r="AO162" s="468">
        <v>2</v>
      </c>
      <c r="AP162" s="468">
        <v>1</v>
      </c>
      <c r="AQ162" s="476">
        <f ca="1">IF($AP162=1,IF(INDIRECT(ADDRESS(($AN162-1)*3+$AO162+5,$AP162+7))="",0,INDIRECT(ADDRESS(($AN162-1)*3+$AO162+5,$AP162+7))),IF(INDIRECT(ADDRESS(($AN162-1)*3+$AO162+5,$AP162+7))="",0,IF(COUNTIF(INDIRECT(ADDRESS(($AN162-1)*36+($AO162-1)*12+6,COLUMN())):INDIRECT(ADDRESS(($AN162-1)*36+($AO162-1)*12+$AP162+4,COLUMN())),INDIRECT(ADDRESS(($AN162-1)*3+$AO162+5,$AP162+7)))&gt;=1,0,INDIRECT(ADDRESS(($AN162-1)*3+$AO162+5,$AP162+7)))))</f>
        <v>0</v>
      </c>
      <c r="AR162" s="468">
        <f ca="1">COUNTIF(INDIRECT("H"&amp;(ROW()+12*(($AN162-1)*3+$AO162)-ROW())/12+5):INDIRECT("S"&amp;(ROW()+12*(($AN162-1)*3+$AO162)-ROW())/12+5),AQ162)</f>
        <v>0</v>
      </c>
      <c r="AS162" s="476"/>
      <c r="AU162" s="468">
        <f ca="1">IF(AND(AQ162&gt;0,AR162&gt;0),COUNTIF(AU$6:AU161,"&gt;0")+1,0)</f>
        <v>0</v>
      </c>
    </row>
    <row r="163" spans="40:47" x14ac:dyDescent="0.15">
      <c r="AN163" s="468">
        <v>5</v>
      </c>
      <c r="AO163" s="468">
        <v>2</v>
      </c>
      <c r="AP163" s="468">
        <v>2</v>
      </c>
      <c r="AQ163" s="476">
        <f ca="1">IF($AP163=1,IF(INDIRECT(ADDRESS(($AN163-1)*3+$AO163+5,$AP163+7))="",0,INDIRECT(ADDRESS(($AN163-1)*3+$AO163+5,$AP163+7))),IF(INDIRECT(ADDRESS(($AN163-1)*3+$AO163+5,$AP163+7))="",0,IF(COUNTIF(INDIRECT(ADDRESS(($AN163-1)*36+($AO163-1)*12+6,COLUMN())):INDIRECT(ADDRESS(($AN163-1)*36+($AO163-1)*12+$AP163+4,COLUMN())),INDIRECT(ADDRESS(($AN163-1)*3+$AO163+5,$AP163+7)))&gt;=1,0,INDIRECT(ADDRESS(($AN163-1)*3+$AO163+5,$AP163+7)))))</f>
        <v>0</v>
      </c>
      <c r="AR163" s="468">
        <f ca="1">COUNTIF(INDIRECT("H"&amp;(ROW()+12*(($AN163-1)*3+$AO163)-ROW())/12+5):INDIRECT("S"&amp;(ROW()+12*(($AN163-1)*3+$AO163)-ROW())/12+5),AQ163)</f>
        <v>0</v>
      </c>
      <c r="AS163" s="476"/>
      <c r="AU163" s="468">
        <f ca="1">IF(AND(AQ163&gt;0,AR163&gt;0),COUNTIF(AU$6:AU162,"&gt;0")+1,0)</f>
        <v>0</v>
      </c>
    </row>
    <row r="164" spans="40:47" x14ac:dyDescent="0.15">
      <c r="AN164" s="468">
        <v>5</v>
      </c>
      <c r="AO164" s="468">
        <v>2</v>
      </c>
      <c r="AP164" s="468">
        <v>3</v>
      </c>
      <c r="AQ164" s="476">
        <f ca="1">IF($AP164=1,IF(INDIRECT(ADDRESS(($AN164-1)*3+$AO164+5,$AP164+7))="",0,INDIRECT(ADDRESS(($AN164-1)*3+$AO164+5,$AP164+7))),IF(INDIRECT(ADDRESS(($AN164-1)*3+$AO164+5,$AP164+7))="",0,IF(COUNTIF(INDIRECT(ADDRESS(($AN164-1)*36+($AO164-1)*12+6,COLUMN())):INDIRECT(ADDRESS(($AN164-1)*36+($AO164-1)*12+$AP164+4,COLUMN())),INDIRECT(ADDRESS(($AN164-1)*3+$AO164+5,$AP164+7)))&gt;=1,0,INDIRECT(ADDRESS(($AN164-1)*3+$AO164+5,$AP164+7)))))</f>
        <v>0</v>
      </c>
      <c r="AR164" s="468">
        <f ca="1">COUNTIF(INDIRECT("H"&amp;(ROW()+12*(($AN164-1)*3+$AO164)-ROW())/12+5):INDIRECT("S"&amp;(ROW()+12*(($AN164-1)*3+$AO164)-ROW())/12+5),AQ164)</f>
        <v>0</v>
      </c>
      <c r="AS164" s="476"/>
      <c r="AU164" s="468">
        <f ca="1">IF(AND(AQ164&gt;0,AR164&gt;0),COUNTIF(AU$6:AU163,"&gt;0")+1,0)</f>
        <v>0</v>
      </c>
    </row>
    <row r="165" spans="40:47" x14ac:dyDescent="0.15">
      <c r="AN165" s="468">
        <v>5</v>
      </c>
      <c r="AO165" s="468">
        <v>2</v>
      </c>
      <c r="AP165" s="468">
        <v>4</v>
      </c>
      <c r="AQ165" s="476">
        <f ca="1">IF($AP165=1,IF(INDIRECT(ADDRESS(($AN165-1)*3+$AO165+5,$AP165+7))="",0,INDIRECT(ADDRESS(($AN165-1)*3+$AO165+5,$AP165+7))),IF(INDIRECT(ADDRESS(($AN165-1)*3+$AO165+5,$AP165+7))="",0,IF(COUNTIF(INDIRECT(ADDRESS(($AN165-1)*36+($AO165-1)*12+6,COLUMN())):INDIRECT(ADDRESS(($AN165-1)*36+($AO165-1)*12+$AP165+4,COLUMN())),INDIRECT(ADDRESS(($AN165-1)*3+$AO165+5,$AP165+7)))&gt;=1,0,INDIRECT(ADDRESS(($AN165-1)*3+$AO165+5,$AP165+7)))))</f>
        <v>0</v>
      </c>
      <c r="AR165" s="468">
        <f ca="1">COUNTIF(INDIRECT("H"&amp;(ROW()+12*(($AN165-1)*3+$AO165)-ROW())/12+5):INDIRECT("S"&amp;(ROW()+12*(($AN165-1)*3+$AO165)-ROW())/12+5),AQ165)</f>
        <v>0</v>
      </c>
      <c r="AS165" s="476"/>
      <c r="AU165" s="468">
        <f ca="1">IF(AND(AQ165&gt;0,AR165&gt;0),COUNTIF(AU$6:AU164,"&gt;0")+1,0)</f>
        <v>0</v>
      </c>
    </row>
    <row r="166" spans="40:47" x14ac:dyDescent="0.15">
      <c r="AN166" s="468">
        <v>5</v>
      </c>
      <c r="AO166" s="468">
        <v>2</v>
      </c>
      <c r="AP166" s="468">
        <v>5</v>
      </c>
      <c r="AQ166" s="476">
        <f ca="1">IF($AP166=1,IF(INDIRECT(ADDRESS(($AN166-1)*3+$AO166+5,$AP166+7))="",0,INDIRECT(ADDRESS(($AN166-1)*3+$AO166+5,$AP166+7))),IF(INDIRECT(ADDRESS(($AN166-1)*3+$AO166+5,$AP166+7))="",0,IF(COUNTIF(INDIRECT(ADDRESS(($AN166-1)*36+($AO166-1)*12+6,COLUMN())):INDIRECT(ADDRESS(($AN166-1)*36+($AO166-1)*12+$AP166+4,COLUMN())),INDIRECT(ADDRESS(($AN166-1)*3+$AO166+5,$AP166+7)))&gt;=1,0,INDIRECT(ADDRESS(($AN166-1)*3+$AO166+5,$AP166+7)))))</f>
        <v>0</v>
      </c>
      <c r="AR166" s="468">
        <f ca="1">COUNTIF(INDIRECT("H"&amp;(ROW()+12*(($AN166-1)*3+$AO166)-ROW())/12+5):INDIRECT("S"&amp;(ROW()+12*(($AN166-1)*3+$AO166)-ROW())/12+5),AQ166)</f>
        <v>0</v>
      </c>
      <c r="AS166" s="476"/>
      <c r="AU166" s="468">
        <f ca="1">IF(AND(AQ166&gt;0,AR166&gt;0),COUNTIF(AU$6:AU165,"&gt;0")+1,0)</f>
        <v>0</v>
      </c>
    </row>
    <row r="167" spans="40:47" x14ac:dyDescent="0.15">
      <c r="AN167" s="468">
        <v>5</v>
      </c>
      <c r="AO167" s="468">
        <v>2</v>
      </c>
      <c r="AP167" s="468">
        <v>6</v>
      </c>
      <c r="AQ167" s="476">
        <f ca="1">IF($AP167=1,IF(INDIRECT(ADDRESS(($AN167-1)*3+$AO167+5,$AP167+7))="",0,INDIRECT(ADDRESS(($AN167-1)*3+$AO167+5,$AP167+7))),IF(INDIRECT(ADDRESS(($AN167-1)*3+$AO167+5,$AP167+7))="",0,IF(COUNTIF(INDIRECT(ADDRESS(($AN167-1)*36+($AO167-1)*12+6,COLUMN())):INDIRECT(ADDRESS(($AN167-1)*36+($AO167-1)*12+$AP167+4,COLUMN())),INDIRECT(ADDRESS(($AN167-1)*3+$AO167+5,$AP167+7)))&gt;=1,0,INDIRECT(ADDRESS(($AN167-1)*3+$AO167+5,$AP167+7)))))</f>
        <v>0</v>
      </c>
      <c r="AR167" s="468">
        <f ca="1">COUNTIF(INDIRECT("H"&amp;(ROW()+12*(($AN167-1)*3+$AO167)-ROW())/12+5):INDIRECT("S"&amp;(ROW()+12*(($AN167-1)*3+$AO167)-ROW())/12+5),AQ167)</f>
        <v>0</v>
      </c>
      <c r="AS167" s="476"/>
      <c r="AU167" s="468">
        <f ca="1">IF(AND(AQ167&gt;0,AR167&gt;0),COUNTIF(AU$6:AU166,"&gt;0")+1,0)</f>
        <v>0</v>
      </c>
    </row>
    <row r="168" spans="40:47" x14ac:dyDescent="0.15">
      <c r="AN168" s="468">
        <v>5</v>
      </c>
      <c r="AO168" s="468">
        <v>2</v>
      </c>
      <c r="AP168" s="468">
        <v>7</v>
      </c>
      <c r="AQ168" s="476">
        <f ca="1">IF($AP168=1,IF(INDIRECT(ADDRESS(($AN168-1)*3+$AO168+5,$AP168+7))="",0,INDIRECT(ADDRESS(($AN168-1)*3+$AO168+5,$AP168+7))),IF(INDIRECT(ADDRESS(($AN168-1)*3+$AO168+5,$AP168+7))="",0,IF(COUNTIF(INDIRECT(ADDRESS(($AN168-1)*36+($AO168-1)*12+6,COLUMN())):INDIRECT(ADDRESS(($AN168-1)*36+($AO168-1)*12+$AP168+4,COLUMN())),INDIRECT(ADDRESS(($AN168-1)*3+$AO168+5,$AP168+7)))&gt;=1,0,INDIRECT(ADDRESS(($AN168-1)*3+$AO168+5,$AP168+7)))))</f>
        <v>0</v>
      </c>
      <c r="AR168" s="468">
        <f ca="1">COUNTIF(INDIRECT("H"&amp;(ROW()+12*(($AN168-1)*3+$AO168)-ROW())/12+5):INDIRECT("S"&amp;(ROW()+12*(($AN168-1)*3+$AO168)-ROW())/12+5),AQ168)</f>
        <v>0</v>
      </c>
      <c r="AS168" s="476"/>
      <c r="AU168" s="468">
        <f ca="1">IF(AND(AQ168&gt;0,AR168&gt;0),COUNTIF(AU$6:AU167,"&gt;0")+1,0)</f>
        <v>0</v>
      </c>
    </row>
    <row r="169" spans="40:47" x14ac:dyDescent="0.15">
      <c r="AN169" s="468">
        <v>5</v>
      </c>
      <c r="AO169" s="468">
        <v>2</v>
      </c>
      <c r="AP169" s="468">
        <v>8</v>
      </c>
      <c r="AQ169" s="476">
        <f ca="1">IF($AP169=1,IF(INDIRECT(ADDRESS(($AN169-1)*3+$AO169+5,$AP169+7))="",0,INDIRECT(ADDRESS(($AN169-1)*3+$AO169+5,$AP169+7))),IF(INDIRECT(ADDRESS(($AN169-1)*3+$AO169+5,$AP169+7))="",0,IF(COUNTIF(INDIRECT(ADDRESS(($AN169-1)*36+($AO169-1)*12+6,COLUMN())):INDIRECT(ADDRESS(($AN169-1)*36+($AO169-1)*12+$AP169+4,COLUMN())),INDIRECT(ADDRESS(($AN169-1)*3+$AO169+5,$AP169+7)))&gt;=1,0,INDIRECT(ADDRESS(($AN169-1)*3+$AO169+5,$AP169+7)))))</f>
        <v>0</v>
      </c>
      <c r="AR169" s="468">
        <f ca="1">COUNTIF(INDIRECT("H"&amp;(ROW()+12*(($AN169-1)*3+$AO169)-ROW())/12+5):INDIRECT("S"&amp;(ROW()+12*(($AN169-1)*3+$AO169)-ROW())/12+5),AQ169)</f>
        <v>0</v>
      </c>
      <c r="AS169" s="476"/>
      <c r="AU169" s="468">
        <f ca="1">IF(AND(AQ169&gt;0,AR169&gt;0),COUNTIF(AU$6:AU168,"&gt;0")+1,0)</f>
        <v>0</v>
      </c>
    </row>
    <row r="170" spans="40:47" x14ac:dyDescent="0.15">
      <c r="AN170" s="468">
        <v>5</v>
      </c>
      <c r="AO170" s="468">
        <v>2</v>
      </c>
      <c r="AP170" s="468">
        <v>9</v>
      </c>
      <c r="AQ170" s="476">
        <f ca="1">IF($AP170=1,IF(INDIRECT(ADDRESS(($AN170-1)*3+$AO170+5,$AP170+7))="",0,INDIRECT(ADDRESS(($AN170-1)*3+$AO170+5,$AP170+7))),IF(INDIRECT(ADDRESS(($AN170-1)*3+$AO170+5,$AP170+7))="",0,IF(COUNTIF(INDIRECT(ADDRESS(($AN170-1)*36+($AO170-1)*12+6,COLUMN())):INDIRECT(ADDRESS(($AN170-1)*36+($AO170-1)*12+$AP170+4,COLUMN())),INDIRECT(ADDRESS(($AN170-1)*3+$AO170+5,$AP170+7)))&gt;=1,0,INDIRECT(ADDRESS(($AN170-1)*3+$AO170+5,$AP170+7)))))</f>
        <v>0</v>
      </c>
      <c r="AR170" s="468">
        <f ca="1">COUNTIF(INDIRECT("H"&amp;(ROW()+12*(($AN170-1)*3+$AO170)-ROW())/12+5):INDIRECT("S"&amp;(ROW()+12*(($AN170-1)*3+$AO170)-ROW())/12+5),AQ170)</f>
        <v>0</v>
      </c>
      <c r="AS170" s="476"/>
      <c r="AU170" s="468">
        <f ca="1">IF(AND(AQ170&gt;0,AR170&gt;0),COUNTIF(AU$6:AU169,"&gt;0")+1,0)</f>
        <v>0</v>
      </c>
    </row>
    <row r="171" spans="40:47" x14ac:dyDescent="0.15">
      <c r="AN171" s="468">
        <v>5</v>
      </c>
      <c r="AO171" s="468">
        <v>2</v>
      </c>
      <c r="AP171" s="468">
        <v>10</v>
      </c>
      <c r="AQ171" s="476">
        <f ca="1">IF($AP171=1,IF(INDIRECT(ADDRESS(($AN171-1)*3+$AO171+5,$AP171+7))="",0,INDIRECT(ADDRESS(($AN171-1)*3+$AO171+5,$AP171+7))),IF(INDIRECT(ADDRESS(($AN171-1)*3+$AO171+5,$AP171+7))="",0,IF(COUNTIF(INDIRECT(ADDRESS(($AN171-1)*36+($AO171-1)*12+6,COLUMN())):INDIRECT(ADDRESS(($AN171-1)*36+($AO171-1)*12+$AP171+4,COLUMN())),INDIRECT(ADDRESS(($AN171-1)*3+$AO171+5,$AP171+7)))&gt;=1,0,INDIRECT(ADDRESS(($AN171-1)*3+$AO171+5,$AP171+7)))))</f>
        <v>0</v>
      </c>
      <c r="AR171" s="468">
        <f ca="1">COUNTIF(INDIRECT("H"&amp;(ROW()+12*(($AN171-1)*3+$AO171)-ROW())/12+5):INDIRECT("S"&amp;(ROW()+12*(($AN171-1)*3+$AO171)-ROW())/12+5),AQ171)</f>
        <v>0</v>
      </c>
      <c r="AS171" s="476"/>
      <c r="AU171" s="468">
        <f ca="1">IF(AND(AQ171&gt;0,AR171&gt;0),COUNTIF(AU$6:AU170,"&gt;0")+1,0)</f>
        <v>0</v>
      </c>
    </row>
    <row r="172" spans="40:47" x14ac:dyDescent="0.15">
      <c r="AN172" s="468">
        <v>5</v>
      </c>
      <c r="AO172" s="468">
        <v>2</v>
      </c>
      <c r="AP172" s="468">
        <v>11</v>
      </c>
      <c r="AQ172" s="476">
        <f ca="1">IF($AP172=1,IF(INDIRECT(ADDRESS(($AN172-1)*3+$AO172+5,$AP172+7))="",0,INDIRECT(ADDRESS(($AN172-1)*3+$AO172+5,$AP172+7))),IF(INDIRECT(ADDRESS(($AN172-1)*3+$AO172+5,$AP172+7))="",0,IF(COUNTIF(INDIRECT(ADDRESS(($AN172-1)*36+($AO172-1)*12+6,COLUMN())):INDIRECT(ADDRESS(($AN172-1)*36+($AO172-1)*12+$AP172+4,COLUMN())),INDIRECT(ADDRESS(($AN172-1)*3+$AO172+5,$AP172+7)))&gt;=1,0,INDIRECT(ADDRESS(($AN172-1)*3+$AO172+5,$AP172+7)))))</f>
        <v>0</v>
      </c>
      <c r="AR172" s="468">
        <f ca="1">COUNTIF(INDIRECT("H"&amp;(ROW()+12*(($AN172-1)*3+$AO172)-ROW())/12+5):INDIRECT("S"&amp;(ROW()+12*(($AN172-1)*3+$AO172)-ROW())/12+5),AQ172)</f>
        <v>0</v>
      </c>
      <c r="AS172" s="476"/>
      <c r="AU172" s="468">
        <f ca="1">IF(AND(AQ172&gt;0,AR172&gt;0),COUNTIF(AU$6:AU171,"&gt;0")+1,0)</f>
        <v>0</v>
      </c>
    </row>
    <row r="173" spans="40:47" x14ac:dyDescent="0.15">
      <c r="AN173" s="468">
        <v>5</v>
      </c>
      <c r="AO173" s="468">
        <v>2</v>
      </c>
      <c r="AP173" s="468">
        <v>12</v>
      </c>
      <c r="AQ173" s="476">
        <f ca="1">IF($AP173=1,IF(INDIRECT(ADDRESS(($AN173-1)*3+$AO173+5,$AP173+7))="",0,INDIRECT(ADDRESS(($AN173-1)*3+$AO173+5,$AP173+7))),IF(INDIRECT(ADDRESS(($AN173-1)*3+$AO173+5,$AP173+7))="",0,IF(COUNTIF(INDIRECT(ADDRESS(($AN173-1)*36+($AO173-1)*12+6,COLUMN())):INDIRECT(ADDRESS(($AN173-1)*36+($AO173-1)*12+$AP173+4,COLUMN())),INDIRECT(ADDRESS(($AN173-1)*3+$AO173+5,$AP173+7)))&gt;=1,0,INDIRECT(ADDRESS(($AN173-1)*3+$AO173+5,$AP173+7)))))</f>
        <v>0</v>
      </c>
      <c r="AR173" s="468">
        <f ca="1">COUNTIF(INDIRECT("H"&amp;(ROW()+12*(($AN173-1)*3+$AO173)-ROW())/12+5):INDIRECT("S"&amp;(ROW()+12*(($AN173-1)*3+$AO173)-ROW())/12+5),AQ173)</f>
        <v>0</v>
      </c>
      <c r="AS173" s="476"/>
      <c r="AU173" s="468">
        <f ca="1">IF(AND(AQ173&gt;0,AR173&gt;0),COUNTIF(AU$6:AU172,"&gt;0")+1,0)</f>
        <v>0</v>
      </c>
    </row>
    <row r="174" spans="40:47" x14ac:dyDescent="0.15">
      <c r="AN174" s="468">
        <v>5</v>
      </c>
      <c r="AO174" s="468">
        <v>3</v>
      </c>
      <c r="AP174" s="468">
        <v>1</v>
      </c>
      <c r="AQ174" s="476">
        <f ca="1">IF($AP174=1,IF(INDIRECT(ADDRESS(($AN174-1)*3+$AO174+5,$AP174+7))="",0,INDIRECT(ADDRESS(($AN174-1)*3+$AO174+5,$AP174+7))),IF(INDIRECT(ADDRESS(($AN174-1)*3+$AO174+5,$AP174+7))="",0,IF(COUNTIF(INDIRECT(ADDRESS(($AN174-1)*36+($AO174-1)*12+6,COLUMN())):INDIRECT(ADDRESS(($AN174-1)*36+($AO174-1)*12+$AP174+4,COLUMN())),INDIRECT(ADDRESS(($AN174-1)*3+$AO174+5,$AP174+7)))&gt;=1,0,INDIRECT(ADDRESS(($AN174-1)*3+$AO174+5,$AP174+7)))))</f>
        <v>0</v>
      </c>
      <c r="AR174" s="468">
        <f ca="1">COUNTIF(INDIRECT("H"&amp;(ROW()+12*(($AN174-1)*3+$AO174)-ROW())/12+5):INDIRECT("S"&amp;(ROW()+12*(($AN174-1)*3+$AO174)-ROW())/12+5),AQ174)</f>
        <v>0</v>
      </c>
      <c r="AS174" s="476"/>
      <c r="AU174" s="468">
        <f ca="1">IF(AND(AQ174&gt;0,AR174&gt;0),COUNTIF(AU$6:AU173,"&gt;0")+1,0)</f>
        <v>0</v>
      </c>
    </row>
    <row r="175" spans="40:47" x14ac:dyDescent="0.15">
      <c r="AN175" s="468">
        <v>5</v>
      </c>
      <c r="AO175" s="468">
        <v>3</v>
      </c>
      <c r="AP175" s="468">
        <v>2</v>
      </c>
      <c r="AQ175" s="476">
        <f ca="1">IF($AP175=1,IF(INDIRECT(ADDRESS(($AN175-1)*3+$AO175+5,$AP175+7))="",0,INDIRECT(ADDRESS(($AN175-1)*3+$AO175+5,$AP175+7))),IF(INDIRECT(ADDRESS(($AN175-1)*3+$AO175+5,$AP175+7))="",0,IF(COUNTIF(INDIRECT(ADDRESS(($AN175-1)*36+($AO175-1)*12+6,COLUMN())):INDIRECT(ADDRESS(($AN175-1)*36+($AO175-1)*12+$AP175+4,COLUMN())),INDIRECT(ADDRESS(($AN175-1)*3+$AO175+5,$AP175+7)))&gt;=1,0,INDIRECT(ADDRESS(($AN175-1)*3+$AO175+5,$AP175+7)))))</f>
        <v>0</v>
      </c>
      <c r="AR175" s="468">
        <f ca="1">COUNTIF(INDIRECT("H"&amp;(ROW()+12*(($AN175-1)*3+$AO175)-ROW())/12+5):INDIRECT("S"&amp;(ROW()+12*(($AN175-1)*3+$AO175)-ROW())/12+5),AQ175)</f>
        <v>0</v>
      </c>
      <c r="AS175" s="476"/>
      <c r="AU175" s="468">
        <f ca="1">IF(AND(AQ175&gt;0,AR175&gt;0),COUNTIF(AU$6:AU174,"&gt;0")+1,0)</f>
        <v>0</v>
      </c>
    </row>
    <row r="176" spans="40:47" x14ac:dyDescent="0.15">
      <c r="AN176" s="468">
        <v>5</v>
      </c>
      <c r="AO176" s="468">
        <v>3</v>
      </c>
      <c r="AP176" s="468">
        <v>3</v>
      </c>
      <c r="AQ176" s="476">
        <f ca="1">IF($AP176=1,IF(INDIRECT(ADDRESS(($AN176-1)*3+$AO176+5,$AP176+7))="",0,INDIRECT(ADDRESS(($AN176-1)*3+$AO176+5,$AP176+7))),IF(INDIRECT(ADDRESS(($AN176-1)*3+$AO176+5,$AP176+7))="",0,IF(COUNTIF(INDIRECT(ADDRESS(($AN176-1)*36+($AO176-1)*12+6,COLUMN())):INDIRECT(ADDRESS(($AN176-1)*36+($AO176-1)*12+$AP176+4,COLUMN())),INDIRECT(ADDRESS(($AN176-1)*3+$AO176+5,$AP176+7)))&gt;=1,0,INDIRECT(ADDRESS(($AN176-1)*3+$AO176+5,$AP176+7)))))</f>
        <v>0</v>
      </c>
      <c r="AR176" s="468">
        <f ca="1">COUNTIF(INDIRECT("H"&amp;(ROW()+12*(($AN176-1)*3+$AO176)-ROW())/12+5):INDIRECT("S"&amp;(ROW()+12*(($AN176-1)*3+$AO176)-ROW())/12+5),AQ176)</f>
        <v>0</v>
      </c>
      <c r="AS176" s="476"/>
      <c r="AU176" s="468">
        <f ca="1">IF(AND(AQ176&gt;0,AR176&gt;0),COUNTIF(AU$6:AU175,"&gt;0")+1,0)</f>
        <v>0</v>
      </c>
    </row>
    <row r="177" spans="40:47" x14ac:dyDescent="0.15">
      <c r="AN177" s="468">
        <v>5</v>
      </c>
      <c r="AO177" s="468">
        <v>3</v>
      </c>
      <c r="AP177" s="468">
        <v>4</v>
      </c>
      <c r="AQ177" s="476">
        <f ca="1">IF($AP177=1,IF(INDIRECT(ADDRESS(($AN177-1)*3+$AO177+5,$AP177+7))="",0,INDIRECT(ADDRESS(($AN177-1)*3+$AO177+5,$AP177+7))),IF(INDIRECT(ADDRESS(($AN177-1)*3+$AO177+5,$AP177+7))="",0,IF(COUNTIF(INDIRECT(ADDRESS(($AN177-1)*36+($AO177-1)*12+6,COLUMN())):INDIRECT(ADDRESS(($AN177-1)*36+($AO177-1)*12+$AP177+4,COLUMN())),INDIRECT(ADDRESS(($AN177-1)*3+$AO177+5,$AP177+7)))&gt;=1,0,INDIRECT(ADDRESS(($AN177-1)*3+$AO177+5,$AP177+7)))))</f>
        <v>0</v>
      </c>
      <c r="AR177" s="468">
        <f ca="1">COUNTIF(INDIRECT("H"&amp;(ROW()+12*(($AN177-1)*3+$AO177)-ROW())/12+5):INDIRECT("S"&amp;(ROW()+12*(($AN177-1)*3+$AO177)-ROW())/12+5),AQ177)</f>
        <v>0</v>
      </c>
      <c r="AS177" s="476"/>
      <c r="AU177" s="468">
        <f ca="1">IF(AND(AQ177&gt;0,AR177&gt;0),COUNTIF(AU$6:AU176,"&gt;0")+1,0)</f>
        <v>0</v>
      </c>
    </row>
    <row r="178" spans="40:47" x14ac:dyDescent="0.15">
      <c r="AN178" s="468">
        <v>5</v>
      </c>
      <c r="AO178" s="468">
        <v>3</v>
      </c>
      <c r="AP178" s="468">
        <v>5</v>
      </c>
      <c r="AQ178" s="476">
        <f ca="1">IF($AP178=1,IF(INDIRECT(ADDRESS(($AN178-1)*3+$AO178+5,$AP178+7))="",0,INDIRECT(ADDRESS(($AN178-1)*3+$AO178+5,$AP178+7))),IF(INDIRECT(ADDRESS(($AN178-1)*3+$AO178+5,$AP178+7))="",0,IF(COUNTIF(INDIRECT(ADDRESS(($AN178-1)*36+($AO178-1)*12+6,COLUMN())):INDIRECT(ADDRESS(($AN178-1)*36+($AO178-1)*12+$AP178+4,COLUMN())),INDIRECT(ADDRESS(($AN178-1)*3+$AO178+5,$AP178+7)))&gt;=1,0,INDIRECT(ADDRESS(($AN178-1)*3+$AO178+5,$AP178+7)))))</f>
        <v>0</v>
      </c>
      <c r="AR178" s="468">
        <f ca="1">COUNTIF(INDIRECT("H"&amp;(ROW()+12*(($AN178-1)*3+$AO178)-ROW())/12+5):INDIRECT("S"&amp;(ROW()+12*(($AN178-1)*3+$AO178)-ROW())/12+5),AQ178)</f>
        <v>0</v>
      </c>
      <c r="AS178" s="476"/>
      <c r="AU178" s="468">
        <f ca="1">IF(AND(AQ178&gt;0,AR178&gt;0),COUNTIF(AU$6:AU177,"&gt;0")+1,0)</f>
        <v>0</v>
      </c>
    </row>
    <row r="179" spans="40:47" x14ac:dyDescent="0.15">
      <c r="AN179" s="468">
        <v>5</v>
      </c>
      <c r="AO179" s="468">
        <v>3</v>
      </c>
      <c r="AP179" s="468">
        <v>6</v>
      </c>
      <c r="AQ179" s="476">
        <f ca="1">IF($AP179=1,IF(INDIRECT(ADDRESS(($AN179-1)*3+$AO179+5,$AP179+7))="",0,INDIRECT(ADDRESS(($AN179-1)*3+$AO179+5,$AP179+7))),IF(INDIRECT(ADDRESS(($AN179-1)*3+$AO179+5,$AP179+7))="",0,IF(COUNTIF(INDIRECT(ADDRESS(($AN179-1)*36+($AO179-1)*12+6,COLUMN())):INDIRECT(ADDRESS(($AN179-1)*36+($AO179-1)*12+$AP179+4,COLUMN())),INDIRECT(ADDRESS(($AN179-1)*3+$AO179+5,$AP179+7)))&gt;=1,0,INDIRECT(ADDRESS(($AN179-1)*3+$AO179+5,$AP179+7)))))</f>
        <v>0</v>
      </c>
      <c r="AR179" s="468">
        <f ca="1">COUNTIF(INDIRECT("H"&amp;(ROW()+12*(($AN179-1)*3+$AO179)-ROW())/12+5):INDIRECT("S"&amp;(ROW()+12*(($AN179-1)*3+$AO179)-ROW())/12+5),AQ179)</f>
        <v>0</v>
      </c>
      <c r="AS179" s="476"/>
      <c r="AU179" s="468">
        <f ca="1">IF(AND(AQ179&gt;0,AR179&gt;0),COUNTIF(AU$6:AU178,"&gt;0")+1,0)</f>
        <v>0</v>
      </c>
    </row>
    <row r="180" spans="40:47" x14ac:dyDescent="0.15">
      <c r="AN180" s="468">
        <v>5</v>
      </c>
      <c r="AO180" s="468">
        <v>3</v>
      </c>
      <c r="AP180" s="468">
        <v>7</v>
      </c>
      <c r="AQ180" s="476">
        <f ca="1">IF($AP180=1,IF(INDIRECT(ADDRESS(($AN180-1)*3+$AO180+5,$AP180+7))="",0,INDIRECT(ADDRESS(($AN180-1)*3+$AO180+5,$AP180+7))),IF(INDIRECT(ADDRESS(($AN180-1)*3+$AO180+5,$AP180+7))="",0,IF(COUNTIF(INDIRECT(ADDRESS(($AN180-1)*36+($AO180-1)*12+6,COLUMN())):INDIRECT(ADDRESS(($AN180-1)*36+($AO180-1)*12+$AP180+4,COLUMN())),INDIRECT(ADDRESS(($AN180-1)*3+$AO180+5,$AP180+7)))&gt;=1,0,INDIRECT(ADDRESS(($AN180-1)*3+$AO180+5,$AP180+7)))))</f>
        <v>0</v>
      </c>
      <c r="AR180" s="468">
        <f ca="1">COUNTIF(INDIRECT("H"&amp;(ROW()+12*(($AN180-1)*3+$AO180)-ROW())/12+5):INDIRECT("S"&amp;(ROW()+12*(($AN180-1)*3+$AO180)-ROW())/12+5),AQ180)</f>
        <v>0</v>
      </c>
      <c r="AS180" s="476"/>
      <c r="AU180" s="468">
        <f ca="1">IF(AND(AQ180&gt;0,AR180&gt;0),COUNTIF(AU$6:AU179,"&gt;0")+1,0)</f>
        <v>0</v>
      </c>
    </row>
    <row r="181" spans="40:47" x14ac:dyDescent="0.15">
      <c r="AN181" s="468">
        <v>5</v>
      </c>
      <c r="AO181" s="468">
        <v>3</v>
      </c>
      <c r="AP181" s="468">
        <v>8</v>
      </c>
      <c r="AQ181" s="476">
        <f ca="1">IF($AP181=1,IF(INDIRECT(ADDRESS(($AN181-1)*3+$AO181+5,$AP181+7))="",0,INDIRECT(ADDRESS(($AN181-1)*3+$AO181+5,$AP181+7))),IF(INDIRECT(ADDRESS(($AN181-1)*3+$AO181+5,$AP181+7))="",0,IF(COUNTIF(INDIRECT(ADDRESS(($AN181-1)*36+($AO181-1)*12+6,COLUMN())):INDIRECT(ADDRESS(($AN181-1)*36+($AO181-1)*12+$AP181+4,COLUMN())),INDIRECT(ADDRESS(($AN181-1)*3+$AO181+5,$AP181+7)))&gt;=1,0,INDIRECT(ADDRESS(($AN181-1)*3+$AO181+5,$AP181+7)))))</f>
        <v>0</v>
      </c>
      <c r="AR181" s="468">
        <f ca="1">COUNTIF(INDIRECT("H"&amp;(ROW()+12*(($AN181-1)*3+$AO181)-ROW())/12+5):INDIRECT("S"&amp;(ROW()+12*(($AN181-1)*3+$AO181)-ROW())/12+5),AQ181)</f>
        <v>0</v>
      </c>
      <c r="AS181" s="476"/>
      <c r="AU181" s="468">
        <f ca="1">IF(AND(AQ181&gt;0,AR181&gt;0),COUNTIF(AU$6:AU180,"&gt;0")+1,0)</f>
        <v>0</v>
      </c>
    </row>
    <row r="182" spans="40:47" x14ac:dyDescent="0.15">
      <c r="AN182" s="468">
        <v>5</v>
      </c>
      <c r="AO182" s="468">
        <v>3</v>
      </c>
      <c r="AP182" s="468">
        <v>9</v>
      </c>
      <c r="AQ182" s="476">
        <f ca="1">IF($AP182=1,IF(INDIRECT(ADDRESS(($AN182-1)*3+$AO182+5,$AP182+7))="",0,INDIRECT(ADDRESS(($AN182-1)*3+$AO182+5,$AP182+7))),IF(INDIRECT(ADDRESS(($AN182-1)*3+$AO182+5,$AP182+7))="",0,IF(COUNTIF(INDIRECT(ADDRESS(($AN182-1)*36+($AO182-1)*12+6,COLUMN())):INDIRECT(ADDRESS(($AN182-1)*36+($AO182-1)*12+$AP182+4,COLUMN())),INDIRECT(ADDRESS(($AN182-1)*3+$AO182+5,$AP182+7)))&gt;=1,0,INDIRECT(ADDRESS(($AN182-1)*3+$AO182+5,$AP182+7)))))</f>
        <v>0</v>
      </c>
      <c r="AR182" s="468">
        <f ca="1">COUNTIF(INDIRECT("H"&amp;(ROW()+12*(($AN182-1)*3+$AO182)-ROW())/12+5):INDIRECT("S"&amp;(ROW()+12*(($AN182-1)*3+$AO182)-ROW())/12+5),AQ182)</f>
        <v>0</v>
      </c>
      <c r="AS182" s="476"/>
      <c r="AU182" s="468">
        <f ca="1">IF(AND(AQ182&gt;0,AR182&gt;0),COUNTIF(AU$6:AU181,"&gt;0")+1,0)</f>
        <v>0</v>
      </c>
    </row>
    <row r="183" spans="40:47" x14ac:dyDescent="0.15">
      <c r="AN183" s="468">
        <v>5</v>
      </c>
      <c r="AO183" s="468">
        <v>3</v>
      </c>
      <c r="AP183" s="468">
        <v>10</v>
      </c>
      <c r="AQ183" s="476">
        <f ca="1">IF($AP183=1,IF(INDIRECT(ADDRESS(($AN183-1)*3+$AO183+5,$AP183+7))="",0,INDIRECT(ADDRESS(($AN183-1)*3+$AO183+5,$AP183+7))),IF(INDIRECT(ADDRESS(($AN183-1)*3+$AO183+5,$AP183+7))="",0,IF(COUNTIF(INDIRECT(ADDRESS(($AN183-1)*36+($AO183-1)*12+6,COLUMN())):INDIRECT(ADDRESS(($AN183-1)*36+($AO183-1)*12+$AP183+4,COLUMN())),INDIRECT(ADDRESS(($AN183-1)*3+$AO183+5,$AP183+7)))&gt;=1,0,INDIRECT(ADDRESS(($AN183-1)*3+$AO183+5,$AP183+7)))))</f>
        <v>0</v>
      </c>
      <c r="AR183" s="468">
        <f ca="1">COUNTIF(INDIRECT("H"&amp;(ROW()+12*(($AN183-1)*3+$AO183)-ROW())/12+5):INDIRECT("S"&amp;(ROW()+12*(($AN183-1)*3+$AO183)-ROW())/12+5),AQ183)</f>
        <v>0</v>
      </c>
      <c r="AS183" s="476"/>
      <c r="AU183" s="468">
        <f ca="1">IF(AND(AQ183&gt;0,AR183&gt;0),COUNTIF(AU$6:AU182,"&gt;0")+1,0)</f>
        <v>0</v>
      </c>
    </row>
    <row r="184" spans="40:47" x14ac:dyDescent="0.15">
      <c r="AN184" s="468">
        <v>5</v>
      </c>
      <c r="AO184" s="468">
        <v>3</v>
      </c>
      <c r="AP184" s="468">
        <v>11</v>
      </c>
      <c r="AQ184" s="476">
        <f ca="1">IF($AP184=1,IF(INDIRECT(ADDRESS(($AN184-1)*3+$AO184+5,$AP184+7))="",0,INDIRECT(ADDRESS(($AN184-1)*3+$AO184+5,$AP184+7))),IF(INDIRECT(ADDRESS(($AN184-1)*3+$AO184+5,$AP184+7))="",0,IF(COUNTIF(INDIRECT(ADDRESS(($AN184-1)*36+($AO184-1)*12+6,COLUMN())):INDIRECT(ADDRESS(($AN184-1)*36+($AO184-1)*12+$AP184+4,COLUMN())),INDIRECT(ADDRESS(($AN184-1)*3+$AO184+5,$AP184+7)))&gt;=1,0,INDIRECT(ADDRESS(($AN184-1)*3+$AO184+5,$AP184+7)))))</f>
        <v>0</v>
      </c>
      <c r="AR184" s="468">
        <f ca="1">COUNTIF(INDIRECT("H"&amp;(ROW()+12*(($AN184-1)*3+$AO184)-ROW())/12+5):INDIRECT("S"&amp;(ROW()+12*(($AN184-1)*3+$AO184)-ROW())/12+5),AQ184)</f>
        <v>0</v>
      </c>
      <c r="AS184" s="476"/>
      <c r="AU184" s="468">
        <f ca="1">IF(AND(AQ184&gt;0,AR184&gt;0),COUNTIF(AU$6:AU183,"&gt;0")+1,0)</f>
        <v>0</v>
      </c>
    </row>
    <row r="185" spans="40:47" x14ac:dyDescent="0.15">
      <c r="AN185" s="468">
        <v>5</v>
      </c>
      <c r="AO185" s="468">
        <v>3</v>
      </c>
      <c r="AP185" s="468">
        <v>12</v>
      </c>
      <c r="AQ185" s="476">
        <f ca="1">IF($AP185=1,IF(INDIRECT(ADDRESS(($AN185-1)*3+$AO185+5,$AP185+7))="",0,INDIRECT(ADDRESS(($AN185-1)*3+$AO185+5,$AP185+7))),IF(INDIRECT(ADDRESS(($AN185-1)*3+$AO185+5,$AP185+7))="",0,IF(COUNTIF(INDIRECT(ADDRESS(($AN185-1)*36+($AO185-1)*12+6,COLUMN())):INDIRECT(ADDRESS(($AN185-1)*36+($AO185-1)*12+$AP185+4,COLUMN())),INDIRECT(ADDRESS(($AN185-1)*3+$AO185+5,$AP185+7)))&gt;=1,0,INDIRECT(ADDRESS(($AN185-1)*3+$AO185+5,$AP185+7)))))</f>
        <v>0</v>
      </c>
      <c r="AR185" s="468">
        <f ca="1">COUNTIF(INDIRECT("H"&amp;(ROW()+12*(($AN185-1)*3+$AO185)-ROW())/12+5):INDIRECT("S"&amp;(ROW()+12*(($AN185-1)*3+$AO185)-ROW())/12+5),AQ185)</f>
        <v>0</v>
      </c>
      <c r="AS185" s="476"/>
      <c r="AU185" s="468">
        <f ca="1">IF(AND(AQ185&gt;0,AR185&gt;0),COUNTIF(AU$6:AU184,"&gt;0")+1,0)</f>
        <v>0</v>
      </c>
    </row>
    <row r="186" spans="40:47" x14ac:dyDescent="0.15">
      <c r="AN186" s="468">
        <v>6</v>
      </c>
      <c r="AO186" s="468">
        <v>1</v>
      </c>
      <c r="AP186" s="468">
        <v>1</v>
      </c>
      <c r="AQ186" s="476">
        <f ca="1">IF($AP186=1,IF(INDIRECT(ADDRESS(($AN186-1)*3+$AO186+5,$AP186+7))="",0,INDIRECT(ADDRESS(($AN186-1)*3+$AO186+5,$AP186+7))),IF(INDIRECT(ADDRESS(($AN186-1)*3+$AO186+5,$AP186+7))="",0,IF(COUNTIF(INDIRECT(ADDRESS(($AN186-1)*36+($AO186-1)*12+6,COLUMN())):INDIRECT(ADDRESS(($AN186-1)*36+($AO186-1)*12+$AP186+4,COLUMN())),INDIRECT(ADDRESS(($AN186-1)*3+$AO186+5,$AP186+7)))&gt;=1,0,INDIRECT(ADDRESS(($AN186-1)*3+$AO186+5,$AP186+7)))))</f>
        <v>0</v>
      </c>
      <c r="AR186" s="468">
        <f ca="1">COUNTIF(INDIRECT("H"&amp;(ROW()+12*(($AN186-1)*3+$AO186)-ROW())/12+5):INDIRECT("S"&amp;(ROW()+12*(($AN186-1)*3+$AO186)-ROW())/12+5),AQ186)</f>
        <v>0</v>
      </c>
      <c r="AS186" s="476"/>
      <c r="AU186" s="468">
        <f ca="1">IF(AND(AQ186&gt;0,AR186&gt;0),COUNTIF(AU$6:AU185,"&gt;0")+1,0)</f>
        <v>0</v>
      </c>
    </row>
    <row r="187" spans="40:47" x14ac:dyDescent="0.15">
      <c r="AN187" s="468">
        <v>6</v>
      </c>
      <c r="AO187" s="468">
        <v>1</v>
      </c>
      <c r="AP187" s="468">
        <v>2</v>
      </c>
      <c r="AQ187" s="476">
        <f ca="1">IF($AP187=1,IF(INDIRECT(ADDRESS(($AN187-1)*3+$AO187+5,$AP187+7))="",0,INDIRECT(ADDRESS(($AN187-1)*3+$AO187+5,$AP187+7))),IF(INDIRECT(ADDRESS(($AN187-1)*3+$AO187+5,$AP187+7))="",0,IF(COUNTIF(INDIRECT(ADDRESS(($AN187-1)*36+($AO187-1)*12+6,COLUMN())):INDIRECT(ADDRESS(($AN187-1)*36+($AO187-1)*12+$AP187+4,COLUMN())),INDIRECT(ADDRESS(($AN187-1)*3+$AO187+5,$AP187+7)))&gt;=1,0,INDIRECT(ADDRESS(($AN187-1)*3+$AO187+5,$AP187+7)))))</f>
        <v>0</v>
      </c>
      <c r="AR187" s="468">
        <f ca="1">COUNTIF(INDIRECT("H"&amp;(ROW()+12*(($AN187-1)*3+$AO187)-ROW())/12+5):INDIRECT("S"&amp;(ROW()+12*(($AN187-1)*3+$AO187)-ROW())/12+5),AQ187)</f>
        <v>0</v>
      </c>
      <c r="AS187" s="476"/>
      <c r="AU187" s="468">
        <f ca="1">IF(AND(AQ187&gt;0,AR187&gt;0),COUNTIF(AU$6:AU186,"&gt;0")+1,0)</f>
        <v>0</v>
      </c>
    </row>
    <row r="188" spans="40:47" x14ac:dyDescent="0.15">
      <c r="AN188" s="468">
        <v>6</v>
      </c>
      <c r="AO188" s="468">
        <v>1</v>
      </c>
      <c r="AP188" s="468">
        <v>3</v>
      </c>
      <c r="AQ188" s="476">
        <f ca="1">IF($AP188=1,IF(INDIRECT(ADDRESS(($AN188-1)*3+$AO188+5,$AP188+7))="",0,INDIRECT(ADDRESS(($AN188-1)*3+$AO188+5,$AP188+7))),IF(INDIRECT(ADDRESS(($AN188-1)*3+$AO188+5,$AP188+7))="",0,IF(COUNTIF(INDIRECT(ADDRESS(($AN188-1)*36+($AO188-1)*12+6,COLUMN())):INDIRECT(ADDRESS(($AN188-1)*36+($AO188-1)*12+$AP188+4,COLUMN())),INDIRECT(ADDRESS(($AN188-1)*3+$AO188+5,$AP188+7)))&gt;=1,0,INDIRECT(ADDRESS(($AN188-1)*3+$AO188+5,$AP188+7)))))</f>
        <v>0</v>
      </c>
      <c r="AR188" s="468">
        <f ca="1">COUNTIF(INDIRECT("H"&amp;(ROW()+12*(($AN188-1)*3+$AO188)-ROW())/12+5):INDIRECT("S"&amp;(ROW()+12*(($AN188-1)*3+$AO188)-ROW())/12+5),AQ188)</f>
        <v>0</v>
      </c>
      <c r="AS188" s="476"/>
      <c r="AU188" s="468">
        <f ca="1">IF(AND(AQ188&gt;0,AR188&gt;0),COUNTIF(AU$6:AU187,"&gt;0")+1,0)</f>
        <v>0</v>
      </c>
    </row>
    <row r="189" spans="40:47" x14ac:dyDescent="0.15">
      <c r="AN189" s="468">
        <v>6</v>
      </c>
      <c r="AO189" s="468">
        <v>1</v>
      </c>
      <c r="AP189" s="468">
        <v>4</v>
      </c>
      <c r="AQ189" s="476">
        <f ca="1">IF($AP189=1,IF(INDIRECT(ADDRESS(($AN189-1)*3+$AO189+5,$AP189+7))="",0,INDIRECT(ADDRESS(($AN189-1)*3+$AO189+5,$AP189+7))),IF(INDIRECT(ADDRESS(($AN189-1)*3+$AO189+5,$AP189+7))="",0,IF(COUNTIF(INDIRECT(ADDRESS(($AN189-1)*36+($AO189-1)*12+6,COLUMN())):INDIRECT(ADDRESS(($AN189-1)*36+($AO189-1)*12+$AP189+4,COLUMN())),INDIRECT(ADDRESS(($AN189-1)*3+$AO189+5,$AP189+7)))&gt;=1,0,INDIRECT(ADDRESS(($AN189-1)*3+$AO189+5,$AP189+7)))))</f>
        <v>0</v>
      </c>
      <c r="AR189" s="468">
        <f ca="1">COUNTIF(INDIRECT("H"&amp;(ROW()+12*(($AN189-1)*3+$AO189)-ROW())/12+5):INDIRECT("S"&amp;(ROW()+12*(($AN189-1)*3+$AO189)-ROW())/12+5),AQ189)</f>
        <v>0</v>
      </c>
      <c r="AS189" s="476"/>
      <c r="AU189" s="468">
        <f ca="1">IF(AND(AQ189&gt;0,AR189&gt;0),COUNTIF(AU$6:AU188,"&gt;0")+1,0)</f>
        <v>0</v>
      </c>
    </row>
    <row r="190" spans="40:47" x14ac:dyDescent="0.15">
      <c r="AN190" s="468">
        <v>6</v>
      </c>
      <c r="AO190" s="468">
        <v>1</v>
      </c>
      <c r="AP190" s="468">
        <v>5</v>
      </c>
      <c r="AQ190" s="476">
        <f ca="1">IF($AP190=1,IF(INDIRECT(ADDRESS(($AN190-1)*3+$AO190+5,$AP190+7))="",0,INDIRECT(ADDRESS(($AN190-1)*3+$AO190+5,$AP190+7))),IF(INDIRECT(ADDRESS(($AN190-1)*3+$AO190+5,$AP190+7))="",0,IF(COUNTIF(INDIRECT(ADDRESS(($AN190-1)*36+($AO190-1)*12+6,COLUMN())):INDIRECT(ADDRESS(($AN190-1)*36+($AO190-1)*12+$AP190+4,COLUMN())),INDIRECT(ADDRESS(($AN190-1)*3+$AO190+5,$AP190+7)))&gt;=1,0,INDIRECT(ADDRESS(($AN190-1)*3+$AO190+5,$AP190+7)))))</f>
        <v>0</v>
      </c>
      <c r="AR190" s="468">
        <f ca="1">COUNTIF(INDIRECT("H"&amp;(ROW()+12*(($AN190-1)*3+$AO190)-ROW())/12+5):INDIRECT("S"&amp;(ROW()+12*(($AN190-1)*3+$AO190)-ROW())/12+5),AQ190)</f>
        <v>0</v>
      </c>
      <c r="AS190" s="476"/>
      <c r="AU190" s="468">
        <f ca="1">IF(AND(AQ190&gt;0,AR190&gt;0),COUNTIF(AU$6:AU189,"&gt;0")+1,0)</f>
        <v>0</v>
      </c>
    </row>
    <row r="191" spans="40:47" x14ac:dyDescent="0.15">
      <c r="AN191" s="468">
        <v>6</v>
      </c>
      <c r="AO191" s="468">
        <v>1</v>
      </c>
      <c r="AP191" s="468">
        <v>6</v>
      </c>
      <c r="AQ191" s="476">
        <f ca="1">IF($AP191=1,IF(INDIRECT(ADDRESS(($AN191-1)*3+$AO191+5,$AP191+7))="",0,INDIRECT(ADDRESS(($AN191-1)*3+$AO191+5,$AP191+7))),IF(INDIRECT(ADDRESS(($AN191-1)*3+$AO191+5,$AP191+7))="",0,IF(COUNTIF(INDIRECT(ADDRESS(($AN191-1)*36+($AO191-1)*12+6,COLUMN())):INDIRECT(ADDRESS(($AN191-1)*36+($AO191-1)*12+$AP191+4,COLUMN())),INDIRECT(ADDRESS(($AN191-1)*3+$AO191+5,$AP191+7)))&gt;=1,0,INDIRECT(ADDRESS(($AN191-1)*3+$AO191+5,$AP191+7)))))</f>
        <v>0</v>
      </c>
      <c r="AR191" s="468">
        <f ca="1">COUNTIF(INDIRECT("H"&amp;(ROW()+12*(($AN191-1)*3+$AO191)-ROW())/12+5):INDIRECT("S"&amp;(ROW()+12*(($AN191-1)*3+$AO191)-ROW())/12+5),AQ191)</f>
        <v>0</v>
      </c>
      <c r="AS191" s="476"/>
      <c r="AU191" s="468">
        <f ca="1">IF(AND(AQ191&gt;0,AR191&gt;0),COUNTIF(AU$6:AU190,"&gt;0")+1,0)</f>
        <v>0</v>
      </c>
    </row>
    <row r="192" spans="40:47" x14ac:dyDescent="0.15">
      <c r="AN192" s="468">
        <v>6</v>
      </c>
      <c r="AO192" s="468">
        <v>1</v>
      </c>
      <c r="AP192" s="468">
        <v>7</v>
      </c>
      <c r="AQ192" s="476">
        <f ca="1">IF($AP192=1,IF(INDIRECT(ADDRESS(($AN192-1)*3+$AO192+5,$AP192+7))="",0,INDIRECT(ADDRESS(($AN192-1)*3+$AO192+5,$AP192+7))),IF(INDIRECT(ADDRESS(($AN192-1)*3+$AO192+5,$AP192+7))="",0,IF(COUNTIF(INDIRECT(ADDRESS(($AN192-1)*36+($AO192-1)*12+6,COLUMN())):INDIRECT(ADDRESS(($AN192-1)*36+($AO192-1)*12+$AP192+4,COLUMN())),INDIRECT(ADDRESS(($AN192-1)*3+$AO192+5,$AP192+7)))&gt;=1,0,INDIRECT(ADDRESS(($AN192-1)*3+$AO192+5,$AP192+7)))))</f>
        <v>0</v>
      </c>
      <c r="AR192" s="468">
        <f ca="1">COUNTIF(INDIRECT("H"&amp;(ROW()+12*(($AN192-1)*3+$AO192)-ROW())/12+5):INDIRECT("S"&amp;(ROW()+12*(($AN192-1)*3+$AO192)-ROW())/12+5),AQ192)</f>
        <v>0</v>
      </c>
      <c r="AS192" s="476"/>
      <c r="AU192" s="468">
        <f ca="1">IF(AND(AQ192&gt;0,AR192&gt;0),COUNTIF(AU$6:AU191,"&gt;0")+1,0)</f>
        <v>0</v>
      </c>
    </row>
    <row r="193" spans="40:47" x14ac:dyDescent="0.15">
      <c r="AN193" s="468">
        <v>6</v>
      </c>
      <c r="AO193" s="468">
        <v>1</v>
      </c>
      <c r="AP193" s="468">
        <v>8</v>
      </c>
      <c r="AQ193" s="476">
        <f ca="1">IF($AP193=1,IF(INDIRECT(ADDRESS(($AN193-1)*3+$AO193+5,$AP193+7))="",0,INDIRECT(ADDRESS(($AN193-1)*3+$AO193+5,$AP193+7))),IF(INDIRECT(ADDRESS(($AN193-1)*3+$AO193+5,$AP193+7))="",0,IF(COUNTIF(INDIRECT(ADDRESS(($AN193-1)*36+($AO193-1)*12+6,COLUMN())):INDIRECT(ADDRESS(($AN193-1)*36+($AO193-1)*12+$AP193+4,COLUMN())),INDIRECT(ADDRESS(($AN193-1)*3+$AO193+5,$AP193+7)))&gt;=1,0,INDIRECT(ADDRESS(($AN193-1)*3+$AO193+5,$AP193+7)))))</f>
        <v>0</v>
      </c>
      <c r="AR193" s="468">
        <f ca="1">COUNTIF(INDIRECT("H"&amp;(ROW()+12*(($AN193-1)*3+$AO193)-ROW())/12+5):INDIRECT("S"&amp;(ROW()+12*(($AN193-1)*3+$AO193)-ROW())/12+5),AQ193)</f>
        <v>0</v>
      </c>
      <c r="AS193" s="476"/>
      <c r="AU193" s="468">
        <f ca="1">IF(AND(AQ193&gt;0,AR193&gt;0),COUNTIF(AU$6:AU192,"&gt;0")+1,0)</f>
        <v>0</v>
      </c>
    </row>
    <row r="194" spans="40:47" x14ac:dyDescent="0.15">
      <c r="AN194" s="468">
        <v>6</v>
      </c>
      <c r="AO194" s="468">
        <v>1</v>
      </c>
      <c r="AP194" s="468">
        <v>9</v>
      </c>
      <c r="AQ194" s="476">
        <f ca="1">IF($AP194=1,IF(INDIRECT(ADDRESS(($AN194-1)*3+$AO194+5,$AP194+7))="",0,INDIRECT(ADDRESS(($AN194-1)*3+$AO194+5,$AP194+7))),IF(INDIRECT(ADDRESS(($AN194-1)*3+$AO194+5,$AP194+7))="",0,IF(COUNTIF(INDIRECT(ADDRESS(($AN194-1)*36+($AO194-1)*12+6,COLUMN())):INDIRECT(ADDRESS(($AN194-1)*36+($AO194-1)*12+$AP194+4,COLUMN())),INDIRECT(ADDRESS(($AN194-1)*3+$AO194+5,$AP194+7)))&gt;=1,0,INDIRECT(ADDRESS(($AN194-1)*3+$AO194+5,$AP194+7)))))</f>
        <v>0</v>
      </c>
      <c r="AR194" s="468">
        <f ca="1">COUNTIF(INDIRECT("H"&amp;(ROW()+12*(($AN194-1)*3+$AO194)-ROW())/12+5):INDIRECT("S"&amp;(ROW()+12*(($AN194-1)*3+$AO194)-ROW())/12+5),AQ194)</f>
        <v>0</v>
      </c>
      <c r="AS194" s="476"/>
      <c r="AU194" s="468">
        <f ca="1">IF(AND(AQ194&gt;0,AR194&gt;0),COUNTIF(AU$6:AU193,"&gt;0")+1,0)</f>
        <v>0</v>
      </c>
    </row>
    <row r="195" spans="40:47" x14ac:dyDescent="0.15">
      <c r="AN195" s="468">
        <v>6</v>
      </c>
      <c r="AO195" s="468">
        <v>1</v>
      </c>
      <c r="AP195" s="468">
        <v>10</v>
      </c>
      <c r="AQ195" s="476">
        <f ca="1">IF($AP195=1,IF(INDIRECT(ADDRESS(($AN195-1)*3+$AO195+5,$AP195+7))="",0,INDIRECT(ADDRESS(($AN195-1)*3+$AO195+5,$AP195+7))),IF(INDIRECT(ADDRESS(($AN195-1)*3+$AO195+5,$AP195+7))="",0,IF(COUNTIF(INDIRECT(ADDRESS(($AN195-1)*36+($AO195-1)*12+6,COLUMN())):INDIRECT(ADDRESS(($AN195-1)*36+($AO195-1)*12+$AP195+4,COLUMN())),INDIRECT(ADDRESS(($AN195-1)*3+$AO195+5,$AP195+7)))&gt;=1,0,INDIRECT(ADDRESS(($AN195-1)*3+$AO195+5,$AP195+7)))))</f>
        <v>0</v>
      </c>
      <c r="AR195" s="468">
        <f ca="1">COUNTIF(INDIRECT("H"&amp;(ROW()+12*(($AN195-1)*3+$AO195)-ROW())/12+5):INDIRECT("S"&amp;(ROW()+12*(($AN195-1)*3+$AO195)-ROW())/12+5),AQ195)</f>
        <v>0</v>
      </c>
      <c r="AS195" s="476"/>
      <c r="AU195" s="468">
        <f ca="1">IF(AND(AQ195&gt;0,AR195&gt;0),COUNTIF(AU$6:AU194,"&gt;0")+1,0)</f>
        <v>0</v>
      </c>
    </row>
    <row r="196" spans="40:47" x14ac:dyDescent="0.15">
      <c r="AN196" s="468">
        <v>6</v>
      </c>
      <c r="AO196" s="468">
        <v>1</v>
      </c>
      <c r="AP196" s="468">
        <v>11</v>
      </c>
      <c r="AQ196" s="476">
        <f ca="1">IF($AP196=1,IF(INDIRECT(ADDRESS(($AN196-1)*3+$AO196+5,$AP196+7))="",0,INDIRECT(ADDRESS(($AN196-1)*3+$AO196+5,$AP196+7))),IF(INDIRECT(ADDRESS(($AN196-1)*3+$AO196+5,$AP196+7))="",0,IF(COUNTIF(INDIRECT(ADDRESS(($AN196-1)*36+($AO196-1)*12+6,COLUMN())):INDIRECT(ADDRESS(($AN196-1)*36+($AO196-1)*12+$AP196+4,COLUMN())),INDIRECT(ADDRESS(($AN196-1)*3+$AO196+5,$AP196+7)))&gt;=1,0,INDIRECT(ADDRESS(($AN196-1)*3+$AO196+5,$AP196+7)))))</f>
        <v>0</v>
      </c>
      <c r="AR196" s="468">
        <f ca="1">COUNTIF(INDIRECT("H"&amp;(ROW()+12*(($AN196-1)*3+$AO196)-ROW())/12+5):INDIRECT("S"&amp;(ROW()+12*(($AN196-1)*3+$AO196)-ROW())/12+5),AQ196)</f>
        <v>0</v>
      </c>
      <c r="AS196" s="476"/>
      <c r="AU196" s="468">
        <f ca="1">IF(AND(AQ196&gt;0,AR196&gt;0),COUNTIF(AU$6:AU195,"&gt;0")+1,0)</f>
        <v>0</v>
      </c>
    </row>
    <row r="197" spans="40:47" x14ac:dyDescent="0.15">
      <c r="AN197" s="468">
        <v>6</v>
      </c>
      <c r="AO197" s="468">
        <v>1</v>
      </c>
      <c r="AP197" s="468">
        <v>12</v>
      </c>
      <c r="AQ197" s="476">
        <f ca="1">IF($AP197=1,IF(INDIRECT(ADDRESS(($AN197-1)*3+$AO197+5,$AP197+7))="",0,INDIRECT(ADDRESS(($AN197-1)*3+$AO197+5,$AP197+7))),IF(INDIRECT(ADDRESS(($AN197-1)*3+$AO197+5,$AP197+7))="",0,IF(COUNTIF(INDIRECT(ADDRESS(($AN197-1)*36+($AO197-1)*12+6,COLUMN())):INDIRECT(ADDRESS(($AN197-1)*36+($AO197-1)*12+$AP197+4,COLUMN())),INDIRECT(ADDRESS(($AN197-1)*3+$AO197+5,$AP197+7)))&gt;=1,0,INDIRECT(ADDRESS(($AN197-1)*3+$AO197+5,$AP197+7)))))</f>
        <v>0</v>
      </c>
      <c r="AR197" s="468">
        <f ca="1">COUNTIF(INDIRECT("H"&amp;(ROW()+12*(($AN197-1)*3+$AO197)-ROW())/12+5):INDIRECT("S"&amp;(ROW()+12*(($AN197-1)*3+$AO197)-ROW())/12+5),AQ197)</f>
        <v>0</v>
      </c>
      <c r="AS197" s="476"/>
      <c r="AU197" s="468">
        <f ca="1">IF(AND(AQ197&gt;0,AR197&gt;0),COUNTIF(AU$6:AU196,"&gt;0")+1,0)</f>
        <v>0</v>
      </c>
    </row>
    <row r="198" spans="40:47" x14ac:dyDescent="0.15">
      <c r="AN198" s="468">
        <v>6</v>
      </c>
      <c r="AO198" s="468">
        <v>2</v>
      </c>
      <c r="AP198" s="468">
        <v>1</v>
      </c>
      <c r="AQ198" s="476">
        <f ca="1">IF($AP198=1,IF(INDIRECT(ADDRESS(($AN198-1)*3+$AO198+5,$AP198+7))="",0,INDIRECT(ADDRESS(($AN198-1)*3+$AO198+5,$AP198+7))),IF(INDIRECT(ADDRESS(($AN198-1)*3+$AO198+5,$AP198+7))="",0,IF(COUNTIF(INDIRECT(ADDRESS(($AN198-1)*36+($AO198-1)*12+6,COLUMN())):INDIRECT(ADDRESS(($AN198-1)*36+($AO198-1)*12+$AP198+4,COLUMN())),INDIRECT(ADDRESS(($AN198-1)*3+$AO198+5,$AP198+7)))&gt;=1,0,INDIRECT(ADDRESS(($AN198-1)*3+$AO198+5,$AP198+7)))))</f>
        <v>0</v>
      </c>
      <c r="AR198" s="468">
        <f ca="1">COUNTIF(INDIRECT("H"&amp;(ROW()+12*(($AN198-1)*3+$AO198)-ROW())/12+5):INDIRECT("S"&amp;(ROW()+12*(($AN198-1)*3+$AO198)-ROW())/12+5),AQ198)</f>
        <v>0</v>
      </c>
      <c r="AS198" s="476"/>
      <c r="AU198" s="468">
        <f ca="1">IF(AND(AQ198&gt;0,AR198&gt;0),COUNTIF(AU$6:AU197,"&gt;0")+1,0)</f>
        <v>0</v>
      </c>
    </row>
    <row r="199" spans="40:47" x14ac:dyDescent="0.15">
      <c r="AN199" s="468">
        <v>6</v>
      </c>
      <c r="AO199" s="468">
        <v>2</v>
      </c>
      <c r="AP199" s="468">
        <v>2</v>
      </c>
      <c r="AQ199" s="476">
        <f ca="1">IF($AP199=1,IF(INDIRECT(ADDRESS(($AN199-1)*3+$AO199+5,$AP199+7))="",0,INDIRECT(ADDRESS(($AN199-1)*3+$AO199+5,$AP199+7))),IF(INDIRECT(ADDRESS(($AN199-1)*3+$AO199+5,$AP199+7))="",0,IF(COUNTIF(INDIRECT(ADDRESS(($AN199-1)*36+($AO199-1)*12+6,COLUMN())):INDIRECT(ADDRESS(($AN199-1)*36+($AO199-1)*12+$AP199+4,COLUMN())),INDIRECT(ADDRESS(($AN199-1)*3+$AO199+5,$AP199+7)))&gt;=1,0,INDIRECT(ADDRESS(($AN199-1)*3+$AO199+5,$AP199+7)))))</f>
        <v>0</v>
      </c>
      <c r="AR199" s="468">
        <f ca="1">COUNTIF(INDIRECT("H"&amp;(ROW()+12*(($AN199-1)*3+$AO199)-ROW())/12+5):INDIRECT("S"&amp;(ROW()+12*(($AN199-1)*3+$AO199)-ROW())/12+5),AQ199)</f>
        <v>0</v>
      </c>
      <c r="AS199" s="476"/>
      <c r="AU199" s="468">
        <f ca="1">IF(AND(AQ199&gt;0,AR199&gt;0),COUNTIF(AU$6:AU198,"&gt;0")+1,0)</f>
        <v>0</v>
      </c>
    </row>
    <row r="200" spans="40:47" x14ac:dyDescent="0.15">
      <c r="AN200" s="468">
        <v>6</v>
      </c>
      <c r="AO200" s="468">
        <v>2</v>
      </c>
      <c r="AP200" s="468">
        <v>3</v>
      </c>
      <c r="AQ200" s="476">
        <f ca="1">IF($AP200=1,IF(INDIRECT(ADDRESS(($AN200-1)*3+$AO200+5,$AP200+7))="",0,INDIRECT(ADDRESS(($AN200-1)*3+$AO200+5,$AP200+7))),IF(INDIRECT(ADDRESS(($AN200-1)*3+$AO200+5,$AP200+7))="",0,IF(COUNTIF(INDIRECT(ADDRESS(($AN200-1)*36+($AO200-1)*12+6,COLUMN())):INDIRECT(ADDRESS(($AN200-1)*36+($AO200-1)*12+$AP200+4,COLUMN())),INDIRECT(ADDRESS(($AN200-1)*3+$AO200+5,$AP200+7)))&gt;=1,0,INDIRECT(ADDRESS(($AN200-1)*3+$AO200+5,$AP200+7)))))</f>
        <v>0</v>
      </c>
      <c r="AR200" s="468">
        <f ca="1">COUNTIF(INDIRECT("H"&amp;(ROW()+12*(($AN200-1)*3+$AO200)-ROW())/12+5):INDIRECT("S"&amp;(ROW()+12*(($AN200-1)*3+$AO200)-ROW())/12+5),AQ200)</f>
        <v>0</v>
      </c>
      <c r="AS200" s="476"/>
      <c r="AU200" s="468">
        <f ca="1">IF(AND(AQ200&gt;0,AR200&gt;0),COUNTIF(AU$6:AU199,"&gt;0")+1,0)</f>
        <v>0</v>
      </c>
    </row>
    <row r="201" spans="40:47" x14ac:dyDescent="0.15">
      <c r="AN201" s="468">
        <v>6</v>
      </c>
      <c r="AO201" s="468">
        <v>2</v>
      </c>
      <c r="AP201" s="468">
        <v>4</v>
      </c>
      <c r="AQ201" s="476">
        <f ca="1">IF($AP201=1,IF(INDIRECT(ADDRESS(($AN201-1)*3+$AO201+5,$AP201+7))="",0,INDIRECT(ADDRESS(($AN201-1)*3+$AO201+5,$AP201+7))),IF(INDIRECT(ADDRESS(($AN201-1)*3+$AO201+5,$AP201+7))="",0,IF(COUNTIF(INDIRECT(ADDRESS(($AN201-1)*36+($AO201-1)*12+6,COLUMN())):INDIRECT(ADDRESS(($AN201-1)*36+($AO201-1)*12+$AP201+4,COLUMN())),INDIRECT(ADDRESS(($AN201-1)*3+$AO201+5,$AP201+7)))&gt;=1,0,INDIRECT(ADDRESS(($AN201-1)*3+$AO201+5,$AP201+7)))))</f>
        <v>0</v>
      </c>
      <c r="AR201" s="468">
        <f ca="1">COUNTIF(INDIRECT("H"&amp;(ROW()+12*(($AN201-1)*3+$AO201)-ROW())/12+5):INDIRECT("S"&amp;(ROW()+12*(($AN201-1)*3+$AO201)-ROW())/12+5),AQ201)</f>
        <v>0</v>
      </c>
      <c r="AS201" s="476"/>
      <c r="AU201" s="468">
        <f ca="1">IF(AND(AQ201&gt;0,AR201&gt;0),COUNTIF(AU$6:AU200,"&gt;0")+1,0)</f>
        <v>0</v>
      </c>
    </row>
    <row r="202" spans="40:47" x14ac:dyDescent="0.15">
      <c r="AN202" s="468">
        <v>6</v>
      </c>
      <c r="AO202" s="468">
        <v>2</v>
      </c>
      <c r="AP202" s="468">
        <v>5</v>
      </c>
      <c r="AQ202" s="476">
        <f ca="1">IF($AP202=1,IF(INDIRECT(ADDRESS(($AN202-1)*3+$AO202+5,$AP202+7))="",0,INDIRECT(ADDRESS(($AN202-1)*3+$AO202+5,$AP202+7))),IF(INDIRECT(ADDRESS(($AN202-1)*3+$AO202+5,$AP202+7))="",0,IF(COUNTIF(INDIRECT(ADDRESS(($AN202-1)*36+($AO202-1)*12+6,COLUMN())):INDIRECT(ADDRESS(($AN202-1)*36+($AO202-1)*12+$AP202+4,COLUMN())),INDIRECT(ADDRESS(($AN202-1)*3+$AO202+5,$AP202+7)))&gt;=1,0,INDIRECT(ADDRESS(($AN202-1)*3+$AO202+5,$AP202+7)))))</f>
        <v>0</v>
      </c>
      <c r="AR202" s="468">
        <f ca="1">COUNTIF(INDIRECT("H"&amp;(ROW()+12*(($AN202-1)*3+$AO202)-ROW())/12+5):INDIRECT("S"&amp;(ROW()+12*(($AN202-1)*3+$AO202)-ROW())/12+5),AQ202)</f>
        <v>0</v>
      </c>
      <c r="AS202" s="476"/>
      <c r="AU202" s="468">
        <f ca="1">IF(AND(AQ202&gt;0,AR202&gt;0),COUNTIF(AU$6:AU201,"&gt;0")+1,0)</f>
        <v>0</v>
      </c>
    </row>
    <row r="203" spans="40:47" x14ac:dyDescent="0.15">
      <c r="AN203" s="468">
        <v>6</v>
      </c>
      <c r="AO203" s="468">
        <v>2</v>
      </c>
      <c r="AP203" s="468">
        <v>6</v>
      </c>
      <c r="AQ203" s="476">
        <f ca="1">IF($AP203=1,IF(INDIRECT(ADDRESS(($AN203-1)*3+$AO203+5,$AP203+7))="",0,INDIRECT(ADDRESS(($AN203-1)*3+$AO203+5,$AP203+7))),IF(INDIRECT(ADDRESS(($AN203-1)*3+$AO203+5,$AP203+7))="",0,IF(COUNTIF(INDIRECT(ADDRESS(($AN203-1)*36+($AO203-1)*12+6,COLUMN())):INDIRECT(ADDRESS(($AN203-1)*36+($AO203-1)*12+$AP203+4,COLUMN())),INDIRECT(ADDRESS(($AN203-1)*3+$AO203+5,$AP203+7)))&gt;=1,0,INDIRECT(ADDRESS(($AN203-1)*3+$AO203+5,$AP203+7)))))</f>
        <v>0</v>
      </c>
      <c r="AR203" s="468">
        <f ca="1">COUNTIF(INDIRECT("H"&amp;(ROW()+12*(($AN203-1)*3+$AO203)-ROW())/12+5):INDIRECT("S"&amp;(ROW()+12*(($AN203-1)*3+$AO203)-ROW())/12+5),AQ203)</f>
        <v>0</v>
      </c>
      <c r="AS203" s="476"/>
      <c r="AU203" s="468">
        <f ca="1">IF(AND(AQ203&gt;0,AR203&gt;0),COUNTIF(AU$6:AU202,"&gt;0")+1,0)</f>
        <v>0</v>
      </c>
    </row>
    <row r="204" spans="40:47" x14ac:dyDescent="0.15">
      <c r="AN204" s="468">
        <v>6</v>
      </c>
      <c r="AO204" s="468">
        <v>2</v>
      </c>
      <c r="AP204" s="468">
        <v>7</v>
      </c>
      <c r="AQ204" s="476">
        <f ca="1">IF($AP204=1,IF(INDIRECT(ADDRESS(($AN204-1)*3+$AO204+5,$AP204+7))="",0,INDIRECT(ADDRESS(($AN204-1)*3+$AO204+5,$AP204+7))),IF(INDIRECT(ADDRESS(($AN204-1)*3+$AO204+5,$AP204+7))="",0,IF(COUNTIF(INDIRECT(ADDRESS(($AN204-1)*36+($AO204-1)*12+6,COLUMN())):INDIRECT(ADDRESS(($AN204-1)*36+($AO204-1)*12+$AP204+4,COLUMN())),INDIRECT(ADDRESS(($AN204-1)*3+$AO204+5,$AP204+7)))&gt;=1,0,INDIRECT(ADDRESS(($AN204-1)*3+$AO204+5,$AP204+7)))))</f>
        <v>0</v>
      </c>
      <c r="AR204" s="468">
        <f ca="1">COUNTIF(INDIRECT("H"&amp;(ROW()+12*(($AN204-1)*3+$AO204)-ROW())/12+5):INDIRECT("S"&amp;(ROW()+12*(($AN204-1)*3+$AO204)-ROW())/12+5),AQ204)</f>
        <v>0</v>
      </c>
      <c r="AS204" s="476"/>
      <c r="AU204" s="468">
        <f ca="1">IF(AND(AQ204&gt;0,AR204&gt;0),COUNTIF(AU$6:AU203,"&gt;0")+1,0)</f>
        <v>0</v>
      </c>
    </row>
    <row r="205" spans="40:47" x14ac:dyDescent="0.15">
      <c r="AN205" s="468">
        <v>6</v>
      </c>
      <c r="AO205" s="468">
        <v>2</v>
      </c>
      <c r="AP205" s="468">
        <v>8</v>
      </c>
      <c r="AQ205" s="476">
        <f ca="1">IF($AP205=1,IF(INDIRECT(ADDRESS(($AN205-1)*3+$AO205+5,$AP205+7))="",0,INDIRECT(ADDRESS(($AN205-1)*3+$AO205+5,$AP205+7))),IF(INDIRECT(ADDRESS(($AN205-1)*3+$AO205+5,$AP205+7))="",0,IF(COUNTIF(INDIRECT(ADDRESS(($AN205-1)*36+($AO205-1)*12+6,COLUMN())):INDIRECT(ADDRESS(($AN205-1)*36+($AO205-1)*12+$AP205+4,COLUMN())),INDIRECT(ADDRESS(($AN205-1)*3+$AO205+5,$AP205+7)))&gt;=1,0,INDIRECT(ADDRESS(($AN205-1)*3+$AO205+5,$AP205+7)))))</f>
        <v>0</v>
      </c>
      <c r="AR205" s="468">
        <f ca="1">COUNTIF(INDIRECT("H"&amp;(ROW()+12*(($AN205-1)*3+$AO205)-ROW())/12+5):INDIRECT("S"&amp;(ROW()+12*(($AN205-1)*3+$AO205)-ROW())/12+5),AQ205)</f>
        <v>0</v>
      </c>
      <c r="AS205" s="476"/>
      <c r="AU205" s="468">
        <f ca="1">IF(AND(AQ205&gt;0,AR205&gt;0),COUNTIF(AU$6:AU204,"&gt;0")+1,0)</f>
        <v>0</v>
      </c>
    </row>
    <row r="206" spans="40:47" x14ac:dyDescent="0.15">
      <c r="AN206" s="468">
        <v>6</v>
      </c>
      <c r="AO206" s="468">
        <v>2</v>
      </c>
      <c r="AP206" s="468">
        <v>9</v>
      </c>
      <c r="AQ206" s="476">
        <f ca="1">IF($AP206=1,IF(INDIRECT(ADDRESS(($AN206-1)*3+$AO206+5,$AP206+7))="",0,INDIRECT(ADDRESS(($AN206-1)*3+$AO206+5,$AP206+7))),IF(INDIRECT(ADDRESS(($AN206-1)*3+$AO206+5,$AP206+7))="",0,IF(COUNTIF(INDIRECT(ADDRESS(($AN206-1)*36+($AO206-1)*12+6,COLUMN())):INDIRECT(ADDRESS(($AN206-1)*36+($AO206-1)*12+$AP206+4,COLUMN())),INDIRECT(ADDRESS(($AN206-1)*3+$AO206+5,$AP206+7)))&gt;=1,0,INDIRECT(ADDRESS(($AN206-1)*3+$AO206+5,$AP206+7)))))</f>
        <v>0</v>
      </c>
      <c r="AR206" s="468">
        <f ca="1">COUNTIF(INDIRECT("H"&amp;(ROW()+12*(($AN206-1)*3+$AO206)-ROW())/12+5):INDIRECT("S"&amp;(ROW()+12*(($AN206-1)*3+$AO206)-ROW())/12+5),AQ206)</f>
        <v>0</v>
      </c>
      <c r="AS206" s="476"/>
      <c r="AU206" s="468">
        <f ca="1">IF(AND(AQ206&gt;0,AR206&gt;0),COUNTIF(AU$6:AU205,"&gt;0")+1,0)</f>
        <v>0</v>
      </c>
    </row>
    <row r="207" spans="40:47" x14ac:dyDescent="0.15">
      <c r="AN207" s="468">
        <v>6</v>
      </c>
      <c r="AO207" s="468">
        <v>2</v>
      </c>
      <c r="AP207" s="468">
        <v>10</v>
      </c>
      <c r="AQ207" s="476">
        <f ca="1">IF($AP207=1,IF(INDIRECT(ADDRESS(($AN207-1)*3+$AO207+5,$AP207+7))="",0,INDIRECT(ADDRESS(($AN207-1)*3+$AO207+5,$AP207+7))),IF(INDIRECT(ADDRESS(($AN207-1)*3+$AO207+5,$AP207+7))="",0,IF(COUNTIF(INDIRECT(ADDRESS(($AN207-1)*36+($AO207-1)*12+6,COLUMN())):INDIRECT(ADDRESS(($AN207-1)*36+($AO207-1)*12+$AP207+4,COLUMN())),INDIRECT(ADDRESS(($AN207-1)*3+$AO207+5,$AP207+7)))&gt;=1,0,INDIRECT(ADDRESS(($AN207-1)*3+$AO207+5,$AP207+7)))))</f>
        <v>0</v>
      </c>
      <c r="AR207" s="468">
        <f ca="1">COUNTIF(INDIRECT("H"&amp;(ROW()+12*(($AN207-1)*3+$AO207)-ROW())/12+5):INDIRECT("S"&amp;(ROW()+12*(($AN207-1)*3+$AO207)-ROW())/12+5),AQ207)</f>
        <v>0</v>
      </c>
      <c r="AS207" s="476"/>
      <c r="AU207" s="468">
        <f ca="1">IF(AND(AQ207&gt;0,AR207&gt;0),COUNTIF(AU$6:AU206,"&gt;0")+1,0)</f>
        <v>0</v>
      </c>
    </row>
    <row r="208" spans="40:47" x14ac:dyDescent="0.15">
      <c r="AN208" s="468">
        <v>6</v>
      </c>
      <c r="AO208" s="468">
        <v>2</v>
      </c>
      <c r="AP208" s="468">
        <v>11</v>
      </c>
      <c r="AQ208" s="476">
        <f ca="1">IF($AP208=1,IF(INDIRECT(ADDRESS(($AN208-1)*3+$AO208+5,$AP208+7))="",0,INDIRECT(ADDRESS(($AN208-1)*3+$AO208+5,$AP208+7))),IF(INDIRECT(ADDRESS(($AN208-1)*3+$AO208+5,$AP208+7))="",0,IF(COUNTIF(INDIRECT(ADDRESS(($AN208-1)*36+($AO208-1)*12+6,COLUMN())):INDIRECT(ADDRESS(($AN208-1)*36+($AO208-1)*12+$AP208+4,COLUMN())),INDIRECT(ADDRESS(($AN208-1)*3+$AO208+5,$AP208+7)))&gt;=1,0,INDIRECT(ADDRESS(($AN208-1)*3+$AO208+5,$AP208+7)))))</f>
        <v>0</v>
      </c>
      <c r="AR208" s="468">
        <f ca="1">COUNTIF(INDIRECT("H"&amp;(ROW()+12*(($AN208-1)*3+$AO208)-ROW())/12+5):INDIRECT("S"&amp;(ROW()+12*(($AN208-1)*3+$AO208)-ROW())/12+5),AQ208)</f>
        <v>0</v>
      </c>
      <c r="AS208" s="476"/>
      <c r="AU208" s="468">
        <f ca="1">IF(AND(AQ208&gt;0,AR208&gt;0),COUNTIF(AU$6:AU207,"&gt;0")+1,0)</f>
        <v>0</v>
      </c>
    </row>
    <row r="209" spans="40:47" x14ac:dyDescent="0.15">
      <c r="AN209" s="468">
        <v>6</v>
      </c>
      <c r="AO209" s="468">
        <v>2</v>
      </c>
      <c r="AP209" s="468">
        <v>12</v>
      </c>
      <c r="AQ209" s="476">
        <f ca="1">IF($AP209=1,IF(INDIRECT(ADDRESS(($AN209-1)*3+$AO209+5,$AP209+7))="",0,INDIRECT(ADDRESS(($AN209-1)*3+$AO209+5,$AP209+7))),IF(INDIRECT(ADDRESS(($AN209-1)*3+$AO209+5,$AP209+7))="",0,IF(COUNTIF(INDIRECT(ADDRESS(($AN209-1)*36+($AO209-1)*12+6,COLUMN())):INDIRECT(ADDRESS(($AN209-1)*36+($AO209-1)*12+$AP209+4,COLUMN())),INDIRECT(ADDRESS(($AN209-1)*3+$AO209+5,$AP209+7)))&gt;=1,0,INDIRECT(ADDRESS(($AN209-1)*3+$AO209+5,$AP209+7)))))</f>
        <v>0</v>
      </c>
      <c r="AR209" s="468">
        <f ca="1">COUNTIF(INDIRECT("H"&amp;(ROW()+12*(($AN209-1)*3+$AO209)-ROW())/12+5):INDIRECT("S"&amp;(ROW()+12*(($AN209-1)*3+$AO209)-ROW())/12+5),AQ209)</f>
        <v>0</v>
      </c>
      <c r="AS209" s="476"/>
      <c r="AU209" s="468">
        <f ca="1">IF(AND(AQ209&gt;0,AR209&gt;0),COUNTIF(AU$6:AU208,"&gt;0")+1,0)</f>
        <v>0</v>
      </c>
    </row>
    <row r="210" spans="40:47" x14ac:dyDescent="0.15">
      <c r="AN210" s="468">
        <v>6</v>
      </c>
      <c r="AO210" s="468">
        <v>3</v>
      </c>
      <c r="AP210" s="468">
        <v>1</v>
      </c>
      <c r="AQ210" s="476">
        <f ca="1">IF($AP210=1,IF(INDIRECT(ADDRESS(($AN210-1)*3+$AO210+5,$AP210+7))="",0,INDIRECT(ADDRESS(($AN210-1)*3+$AO210+5,$AP210+7))),IF(INDIRECT(ADDRESS(($AN210-1)*3+$AO210+5,$AP210+7))="",0,IF(COUNTIF(INDIRECT(ADDRESS(($AN210-1)*36+($AO210-1)*12+6,COLUMN())):INDIRECT(ADDRESS(($AN210-1)*36+($AO210-1)*12+$AP210+4,COLUMN())),INDIRECT(ADDRESS(($AN210-1)*3+$AO210+5,$AP210+7)))&gt;=1,0,INDIRECT(ADDRESS(($AN210-1)*3+$AO210+5,$AP210+7)))))</f>
        <v>0</v>
      </c>
      <c r="AR210" s="468">
        <f ca="1">COUNTIF(INDIRECT("H"&amp;(ROW()+12*(($AN210-1)*3+$AO210)-ROW())/12+5):INDIRECT("S"&amp;(ROW()+12*(($AN210-1)*3+$AO210)-ROW())/12+5),AQ210)</f>
        <v>0</v>
      </c>
      <c r="AS210" s="476"/>
      <c r="AU210" s="468">
        <f ca="1">IF(AND(AQ210&gt;0,AR210&gt;0),COUNTIF(AU$6:AU209,"&gt;0")+1,0)</f>
        <v>0</v>
      </c>
    </row>
    <row r="211" spans="40:47" x14ac:dyDescent="0.15">
      <c r="AN211" s="468">
        <v>6</v>
      </c>
      <c r="AO211" s="468">
        <v>3</v>
      </c>
      <c r="AP211" s="468">
        <v>2</v>
      </c>
      <c r="AQ211" s="476">
        <f ca="1">IF($AP211=1,IF(INDIRECT(ADDRESS(($AN211-1)*3+$AO211+5,$AP211+7))="",0,INDIRECT(ADDRESS(($AN211-1)*3+$AO211+5,$AP211+7))),IF(INDIRECT(ADDRESS(($AN211-1)*3+$AO211+5,$AP211+7))="",0,IF(COUNTIF(INDIRECT(ADDRESS(($AN211-1)*36+($AO211-1)*12+6,COLUMN())):INDIRECT(ADDRESS(($AN211-1)*36+($AO211-1)*12+$AP211+4,COLUMN())),INDIRECT(ADDRESS(($AN211-1)*3+$AO211+5,$AP211+7)))&gt;=1,0,INDIRECT(ADDRESS(($AN211-1)*3+$AO211+5,$AP211+7)))))</f>
        <v>0</v>
      </c>
      <c r="AR211" s="468">
        <f ca="1">COUNTIF(INDIRECT("H"&amp;(ROW()+12*(($AN211-1)*3+$AO211)-ROW())/12+5):INDIRECT("S"&amp;(ROW()+12*(($AN211-1)*3+$AO211)-ROW())/12+5),AQ211)</f>
        <v>0</v>
      </c>
      <c r="AS211" s="476"/>
      <c r="AU211" s="468">
        <f ca="1">IF(AND(AQ211&gt;0,AR211&gt;0),COUNTIF(AU$6:AU210,"&gt;0")+1,0)</f>
        <v>0</v>
      </c>
    </row>
    <row r="212" spans="40:47" x14ac:dyDescent="0.15">
      <c r="AN212" s="468">
        <v>6</v>
      </c>
      <c r="AO212" s="468">
        <v>3</v>
      </c>
      <c r="AP212" s="468">
        <v>3</v>
      </c>
      <c r="AQ212" s="476">
        <f ca="1">IF($AP212=1,IF(INDIRECT(ADDRESS(($AN212-1)*3+$AO212+5,$AP212+7))="",0,INDIRECT(ADDRESS(($AN212-1)*3+$AO212+5,$AP212+7))),IF(INDIRECT(ADDRESS(($AN212-1)*3+$AO212+5,$AP212+7))="",0,IF(COUNTIF(INDIRECT(ADDRESS(($AN212-1)*36+($AO212-1)*12+6,COLUMN())):INDIRECT(ADDRESS(($AN212-1)*36+($AO212-1)*12+$AP212+4,COLUMN())),INDIRECT(ADDRESS(($AN212-1)*3+$AO212+5,$AP212+7)))&gt;=1,0,INDIRECT(ADDRESS(($AN212-1)*3+$AO212+5,$AP212+7)))))</f>
        <v>0</v>
      </c>
      <c r="AR212" s="468">
        <f ca="1">COUNTIF(INDIRECT("H"&amp;(ROW()+12*(($AN212-1)*3+$AO212)-ROW())/12+5):INDIRECT("S"&amp;(ROW()+12*(($AN212-1)*3+$AO212)-ROW())/12+5),AQ212)</f>
        <v>0</v>
      </c>
      <c r="AS212" s="476"/>
      <c r="AU212" s="468">
        <f ca="1">IF(AND(AQ212&gt;0,AR212&gt;0),COUNTIF(AU$6:AU211,"&gt;0")+1,0)</f>
        <v>0</v>
      </c>
    </row>
    <row r="213" spans="40:47" x14ac:dyDescent="0.15">
      <c r="AN213" s="468">
        <v>6</v>
      </c>
      <c r="AO213" s="468">
        <v>3</v>
      </c>
      <c r="AP213" s="468">
        <v>4</v>
      </c>
      <c r="AQ213" s="476">
        <f ca="1">IF($AP213=1,IF(INDIRECT(ADDRESS(($AN213-1)*3+$AO213+5,$AP213+7))="",0,INDIRECT(ADDRESS(($AN213-1)*3+$AO213+5,$AP213+7))),IF(INDIRECT(ADDRESS(($AN213-1)*3+$AO213+5,$AP213+7))="",0,IF(COUNTIF(INDIRECT(ADDRESS(($AN213-1)*36+($AO213-1)*12+6,COLUMN())):INDIRECT(ADDRESS(($AN213-1)*36+($AO213-1)*12+$AP213+4,COLUMN())),INDIRECT(ADDRESS(($AN213-1)*3+$AO213+5,$AP213+7)))&gt;=1,0,INDIRECT(ADDRESS(($AN213-1)*3+$AO213+5,$AP213+7)))))</f>
        <v>0</v>
      </c>
      <c r="AR213" s="468">
        <f ca="1">COUNTIF(INDIRECT("H"&amp;(ROW()+12*(($AN213-1)*3+$AO213)-ROW())/12+5):INDIRECT("S"&amp;(ROW()+12*(($AN213-1)*3+$AO213)-ROW())/12+5),AQ213)</f>
        <v>0</v>
      </c>
      <c r="AS213" s="476"/>
      <c r="AU213" s="468">
        <f ca="1">IF(AND(AQ213&gt;0,AR213&gt;0),COUNTIF(AU$6:AU212,"&gt;0")+1,0)</f>
        <v>0</v>
      </c>
    </row>
    <row r="214" spans="40:47" x14ac:dyDescent="0.15">
      <c r="AN214" s="468">
        <v>6</v>
      </c>
      <c r="AO214" s="468">
        <v>3</v>
      </c>
      <c r="AP214" s="468">
        <v>5</v>
      </c>
      <c r="AQ214" s="476">
        <f ca="1">IF($AP214=1,IF(INDIRECT(ADDRESS(($AN214-1)*3+$AO214+5,$AP214+7))="",0,INDIRECT(ADDRESS(($AN214-1)*3+$AO214+5,$AP214+7))),IF(INDIRECT(ADDRESS(($AN214-1)*3+$AO214+5,$AP214+7))="",0,IF(COUNTIF(INDIRECT(ADDRESS(($AN214-1)*36+($AO214-1)*12+6,COLUMN())):INDIRECT(ADDRESS(($AN214-1)*36+($AO214-1)*12+$AP214+4,COLUMN())),INDIRECT(ADDRESS(($AN214-1)*3+$AO214+5,$AP214+7)))&gt;=1,0,INDIRECT(ADDRESS(($AN214-1)*3+$AO214+5,$AP214+7)))))</f>
        <v>0</v>
      </c>
      <c r="AR214" s="468">
        <f ca="1">COUNTIF(INDIRECT("H"&amp;(ROW()+12*(($AN214-1)*3+$AO214)-ROW())/12+5):INDIRECT("S"&amp;(ROW()+12*(($AN214-1)*3+$AO214)-ROW())/12+5),AQ214)</f>
        <v>0</v>
      </c>
      <c r="AS214" s="476"/>
      <c r="AU214" s="468">
        <f ca="1">IF(AND(AQ214&gt;0,AR214&gt;0),COUNTIF(AU$6:AU213,"&gt;0")+1,0)</f>
        <v>0</v>
      </c>
    </row>
    <row r="215" spans="40:47" x14ac:dyDescent="0.15">
      <c r="AN215" s="468">
        <v>6</v>
      </c>
      <c r="AO215" s="468">
        <v>3</v>
      </c>
      <c r="AP215" s="468">
        <v>6</v>
      </c>
      <c r="AQ215" s="476">
        <f ca="1">IF($AP215=1,IF(INDIRECT(ADDRESS(($AN215-1)*3+$AO215+5,$AP215+7))="",0,INDIRECT(ADDRESS(($AN215-1)*3+$AO215+5,$AP215+7))),IF(INDIRECT(ADDRESS(($AN215-1)*3+$AO215+5,$AP215+7))="",0,IF(COUNTIF(INDIRECT(ADDRESS(($AN215-1)*36+($AO215-1)*12+6,COLUMN())):INDIRECT(ADDRESS(($AN215-1)*36+($AO215-1)*12+$AP215+4,COLUMN())),INDIRECT(ADDRESS(($AN215-1)*3+$AO215+5,$AP215+7)))&gt;=1,0,INDIRECT(ADDRESS(($AN215-1)*3+$AO215+5,$AP215+7)))))</f>
        <v>0</v>
      </c>
      <c r="AR215" s="468">
        <f ca="1">COUNTIF(INDIRECT("H"&amp;(ROW()+12*(($AN215-1)*3+$AO215)-ROW())/12+5):INDIRECT("S"&amp;(ROW()+12*(($AN215-1)*3+$AO215)-ROW())/12+5),AQ215)</f>
        <v>0</v>
      </c>
      <c r="AS215" s="476"/>
      <c r="AU215" s="468">
        <f ca="1">IF(AND(AQ215&gt;0,AR215&gt;0),COUNTIF(AU$6:AU214,"&gt;0")+1,0)</f>
        <v>0</v>
      </c>
    </row>
    <row r="216" spans="40:47" x14ac:dyDescent="0.15">
      <c r="AN216" s="468">
        <v>6</v>
      </c>
      <c r="AO216" s="468">
        <v>3</v>
      </c>
      <c r="AP216" s="468">
        <v>7</v>
      </c>
      <c r="AQ216" s="476">
        <f ca="1">IF($AP216=1,IF(INDIRECT(ADDRESS(($AN216-1)*3+$AO216+5,$AP216+7))="",0,INDIRECT(ADDRESS(($AN216-1)*3+$AO216+5,$AP216+7))),IF(INDIRECT(ADDRESS(($AN216-1)*3+$AO216+5,$AP216+7))="",0,IF(COUNTIF(INDIRECT(ADDRESS(($AN216-1)*36+($AO216-1)*12+6,COLUMN())):INDIRECT(ADDRESS(($AN216-1)*36+($AO216-1)*12+$AP216+4,COLUMN())),INDIRECT(ADDRESS(($AN216-1)*3+$AO216+5,$AP216+7)))&gt;=1,0,INDIRECT(ADDRESS(($AN216-1)*3+$AO216+5,$AP216+7)))))</f>
        <v>0</v>
      </c>
      <c r="AR216" s="468">
        <f ca="1">COUNTIF(INDIRECT("H"&amp;(ROW()+12*(($AN216-1)*3+$AO216)-ROW())/12+5):INDIRECT("S"&amp;(ROW()+12*(($AN216-1)*3+$AO216)-ROW())/12+5),AQ216)</f>
        <v>0</v>
      </c>
      <c r="AS216" s="476"/>
      <c r="AU216" s="468">
        <f ca="1">IF(AND(AQ216&gt;0,AR216&gt;0),COUNTIF(AU$6:AU215,"&gt;0")+1,0)</f>
        <v>0</v>
      </c>
    </row>
    <row r="217" spans="40:47" x14ac:dyDescent="0.15">
      <c r="AN217" s="468">
        <v>6</v>
      </c>
      <c r="AO217" s="468">
        <v>3</v>
      </c>
      <c r="AP217" s="468">
        <v>8</v>
      </c>
      <c r="AQ217" s="476">
        <f ca="1">IF($AP217=1,IF(INDIRECT(ADDRESS(($AN217-1)*3+$AO217+5,$AP217+7))="",0,INDIRECT(ADDRESS(($AN217-1)*3+$AO217+5,$AP217+7))),IF(INDIRECT(ADDRESS(($AN217-1)*3+$AO217+5,$AP217+7))="",0,IF(COUNTIF(INDIRECT(ADDRESS(($AN217-1)*36+($AO217-1)*12+6,COLUMN())):INDIRECT(ADDRESS(($AN217-1)*36+($AO217-1)*12+$AP217+4,COLUMN())),INDIRECT(ADDRESS(($AN217-1)*3+$AO217+5,$AP217+7)))&gt;=1,0,INDIRECT(ADDRESS(($AN217-1)*3+$AO217+5,$AP217+7)))))</f>
        <v>0</v>
      </c>
      <c r="AR217" s="468">
        <f ca="1">COUNTIF(INDIRECT("H"&amp;(ROW()+12*(($AN217-1)*3+$AO217)-ROW())/12+5):INDIRECT("S"&amp;(ROW()+12*(($AN217-1)*3+$AO217)-ROW())/12+5),AQ217)</f>
        <v>0</v>
      </c>
      <c r="AS217" s="476"/>
      <c r="AU217" s="468">
        <f ca="1">IF(AND(AQ217&gt;0,AR217&gt;0),COUNTIF(AU$6:AU216,"&gt;0")+1,0)</f>
        <v>0</v>
      </c>
    </row>
    <row r="218" spans="40:47" x14ac:dyDescent="0.15">
      <c r="AN218" s="468">
        <v>6</v>
      </c>
      <c r="AO218" s="468">
        <v>3</v>
      </c>
      <c r="AP218" s="468">
        <v>9</v>
      </c>
      <c r="AQ218" s="476">
        <f ca="1">IF($AP218=1,IF(INDIRECT(ADDRESS(($AN218-1)*3+$AO218+5,$AP218+7))="",0,INDIRECT(ADDRESS(($AN218-1)*3+$AO218+5,$AP218+7))),IF(INDIRECT(ADDRESS(($AN218-1)*3+$AO218+5,$AP218+7))="",0,IF(COUNTIF(INDIRECT(ADDRESS(($AN218-1)*36+($AO218-1)*12+6,COLUMN())):INDIRECT(ADDRESS(($AN218-1)*36+($AO218-1)*12+$AP218+4,COLUMN())),INDIRECT(ADDRESS(($AN218-1)*3+$AO218+5,$AP218+7)))&gt;=1,0,INDIRECT(ADDRESS(($AN218-1)*3+$AO218+5,$AP218+7)))))</f>
        <v>0</v>
      </c>
      <c r="AR218" s="468">
        <f ca="1">COUNTIF(INDIRECT("H"&amp;(ROW()+12*(($AN218-1)*3+$AO218)-ROW())/12+5):INDIRECT("S"&amp;(ROW()+12*(($AN218-1)*3+$AO218)-ROW())/12+5),AQ218)</f>
        <v>0</v>
      </c>
      <c r="AS218" s="476"/>
      <c r="AU218" s="468">
        <f ca="1">IF(AND(AQ218&gt;0,AR218&gt;0),COUNTIF(AU$6:AU217,"&gt;0")+1,0)</f>
        <v>0</v>
      </c>
    </row>
    <row r="219" spans="40:47" x14ac:dyDescent="0.15">
      <c r="AN219" s="468">
        <v>6</v>
      </c>
      <c r="AO219" s="468">
        <v>3</v>
      </c>
      <c r="AP219" s="468">
        <v>10</v>
      </c>
      <c r="AQ219" s="476">
        <f ca="1">IF($AP219=1,IF(INDIRECT(ADDRESS(($AN219-1)*3+$AO219+5,$AP219+7))="",0,INDIRECT(ADDRESS(($AN219-1)*3+$AO219+5,$AP219+7))),IF(INDIRECT(ADDRESS(($AN219-1)*3+$AO219+5,$AP219+7))="",0,IF(COUNTIF(INDIRECT(ADDRESS(($AN219-1)*36+($AO219-1)*12+6,COLUMN())):INDIRECT(ADDRESS(($AN219-1)*36+($AO219-1)*12+$AP219+4,COLUMN())),INDIRECT(ADDRESS(($AN219-1)*3+$AO219+5,$AP219+7)))&gt;=1,0,INDIRECT(ADDRESS(($AN219-1)*3+$AO219+5,$AP219+7)))))</f>
        <v>0</v>
      </c>
      <c r="AR219" s="468">
        <f ca="1">COUNTIF(INDIRECT("H"&amp;(ROW()+12*(($AN219-1)*3+$AO219)-ROW())/12+5):INDIRECT("S"&amp;(ROW()+12*(($AN219-1)*3+$AO219)-ROW())/12+5),AQ219)</f>
        <v>0</v>
      </c>
      <c r="AS219" s="476"/>
      <c r="AU219" s="468">
        <f ca="1">IF(AND(AQ219&gt;0,AR219&gt;0),COUNTIF(AU$6:AU218,"&gt;0")+1,0)</f>
        <v>0</v>
      </c>
    </row>
    <row r="220" spans="40:47" x14ac:dyDescent="0.15">
      <c r="AN220" s="468">
        <v>6</v>
      </c>
      <c r="AO220" s="468">
        <v>3</v>
      </c>
      <c r="AP220" s="468">
        <v>11</v>
      </c>
      <c r="AQ220" s="476">
        <f ca="1">IF($AP220=1,IF(INDIRECT(ADDRESS(($AN220-1)*3+$AO220+5,$AP220+7))="",0,INDIRECT(ADDRESS(($AN220-1)*3+$AO220+5,$AP220+7))),IF(INDIRECT(ADDRESS(($AN220-1)*3+$AO220+5,$AP220+7))="",0,IF(COUNTIF(INDIRECT(ADDRESS(($AN220-1)*36+($AO220-1)*12+6,COLUMN())):INDIRECT(ADDRESS(($AN220-1)*36+($AO220-1)*12+$AP220+4,COLUMN())),INDIRECT(ADDRESS(($AN220-1)*3+$AO220+5,$AP220+7)))&gt;=1,0,INDIRECT(ADDRESS(($AN220-1)*3+$AO220+5,$AP220+7)))))</f>
        <v>0</v>
      </c>
      <c r="AR220" s="468">
        <f ca="1">COUNTIF(INDIRECT("H"&amp;(ROW()+12*(($AN220-1)*3+$AO220)-ROW())/12+5):INDIRECT("S"&amp;(ROW()+12*(($AN220-1)*3+$AO220)-ROW())/12+5),AQ220)</f>
        <v>0</v>
      </c>
      <c r="AS220" s="476"/>
      <c r="AU220" s="468">
        <f ca="1">IF(AND(AQ220&gt;0,AR220&gt;0),COUNTIF(AU$6:AU219,"&gt;0")+1,0)</f>
        <v>0</v>
      </c>
    </row>
    <row r="221" spans="40:47" x14ac:dyDescent="0.15">
      <c r="AN221" s="468">
        <v>6</v>
      </c>
      <c r="AO221" s="468">
        <v>3</v>
      </c>
      <c r="AP221" s="468">
        <v>12</v>
      </c>
      <c r="AQ221" s="476">
        <f ca="1">IF($AP221=1,IF(INDIRECT(ADDRESS(($AN221-1)*3+$AO221+5,$AP221+7))="",0,INDIRECT(ADDRESS(($AN221-1)*3+$AO221+5,$AP221+7))),IF(INDIRECT(ADDRESS(($AN221-1)*3+$AO221+5,$AP221+7))="",0,IF(COUNTIF(INDIRECT(ADDRESS(($AN221-1)*36+($AO221-1)*12+6,COLUMN())):INDIRECT(ADDRESS(($AN221-1)*36+($AO221-1)*12+$AP221+4,COLUMN())),INDIRECT(ADDRESS(($AN221-1)*3+$AO221+5,$AP221+7)))&gt;=1,0,INDIRECT(ADDRESS(($AN221-1)*3+$AO221+5,$AP221+7)))))</f>
        <v>0</v>
      </c>
      <c r="AR221" s="468">
        <f ca="1">COUNTIF(INDIRECT("H"&amp;(ROW()+12*(($AN221-1)*3+$AO221)-ROW())/12+5):INDIRECT("S"&amp;(ROW()+12*(($AN221-1)*3+$AO221)-ROW())/12+5),AQ221)</f>
        <v>0</v>
      </c>
      <c r="AS221" s="476"/>
      <c r="AU221" s="468">
        <f ca="1">IF(AND(AQ221&gt;0,AR221&gt;0),COUNTIF(AU$6:AU220,"&gt;0")+1,0)</f>
        <v>0</v>
      </c>
    </row>
    <row r="222" spans="40:47" x14ac:dyDescent="0.15">
      <c r="AN222" s="468">
        <v>7</v>
      </c>
      <c r="AO222" s="468">
        <v>1</v>
      </c>
      <c r="AP222" s="468">
        <v>1</v>
      </c>
      <c r="AQ222" s="476">
        <f ca="1">IF($AP222=1,IF(INDIRECT(ADDRESS(($AN222-1)*3+$AO222+5,$AP222+7))="",0,INDIRECT(ADDRESS(($AN222-1)*3+$AO222+5,$AP222+7))),IF(INDIRECT(ADDRESS(($AN222-1)*3+$AO222+5,$AP222+7))="",0,IF(COUNTIF(INDIRECT(ADDRESS(($AN222-1)*36+($AO222-1)*12+6,COLUMN())):INDIRECT(ADDRESS(($AN222-1)*36+($AO222-1)*12+$AP222+4,COLUMN())),INDIRECT(ADDRESS(($AN222-1)*3+$AO222+5,$AP222+7)))&gt;=1,0,INDIRECT(ADDRESS(($AN222-1)*3+$AO222+5,$AP222+7)))))</f>
        <v>0</v>
      </c>
      <c r="AR222" s="468">
        <f ca="1">COUNTIF(INDIRECT("H"&amp;(ROW()+12*(($AN222-1)*3+$AO222)-ROW())/12+5):INDIRECT("S"&amp;(ROW()+12*(($AN222-1)*3+$AO222)-ROW())/12+5),AQ222)</f>
        <v>0</v>
      </c>
      <c r="AS222" s="476"/>
      <c r="AU222" s="468">
        <f ca="1">IF(AND(AQ222&gt;0,AR222&gt;0),COUNTIF(AU$6:AU221,"&gt;0")+1,0)</f>
        <v>0</v>
      </c>
    </row>
    <row r="223" spans="40:47" x14ac:dyDescent="0.15">
      <c r="AN223" s="468">
        <v>7</v>
      </c>
      <c r="AO223" s="468">
        <v>1</v>
      </c>
      <c r="AP223" s="468">
        <v>2</v>
      </c>
      <c r="AQ223" s="476">
        <f ca="1">IF($AP223=1,IF(INDIRECT(ADDRESS(($AN223-1)*3+$AO223+5,$AP223+7))="",0,INDIRECT(ADDRESS(($AN223-1)*3+$AO223+5,$AP223+7))),IF(INDIRECT(ADDRESS(($AN223-1)*3+$AO223+5,$AP223+7))="",0,IF(COUNTIF(INDIRECT(ADDRESS(($AN223-1)*36+($AO223-1)*12+6,COLUMN())):INDIRECT(ADDRESS(($AN223-1)*36+($AO223-1)*12+$AP223+4,COLUMN())),INDIRECT(ADDRESS(($AN223-1)*3+$AO223+5,$AP223+7)))&gt;=1,0,INDIRECT(ADDRESS(($AN223-1)*3+$AO223+5,$AP223+7)))))</f>
        <v>0</v>
      </c>
      <c r="AR223" s="468">
        <f ca="1">COUNTIF(INDIRECT("H"&amp;(ROW()+12*(($AN223-1)*3+$AO223)-ROW())/12+5):INDIRECT("S"&amp;(ROW()+12*(($AN223-1)*3+$AO223)-ROW())/12+5),AQ223)</f>
        <v>0</v>
      </c>
      <c r="AS223" s="476"/>
      <c r="AU223" s="468">
        <f ca="1">IF(AND(AQ223&gt;0,AR223&gt;0),COUNTIF(AU$6:AU222,"&gt;0")+1,0)</f>
        <v>0</v>
      </c>
    </row>
    <row r="224" spans="40:47" x14ac:dyDescent="0.15">
      <c r="AN224" s="468">
        <v>7</v>
      </c>
      <c r="AO224" s="468">
        <v>1</v>
      </c>
      <c r="AP224" s="468">
        <v>3</v>
      </c>
      <c r="AQ224" s="476">
        <f ca="1">IF($AP224=1,IF(INDIRECT(ADDRESS(($AN224-1)*3+$AO224+5,$AP224+7))="",0,INDIRECT(ADDRESS(($AN224-1)*3+$AO224+5,$AP224+7))),IF(INDIRECT(ADDRESS(($AN224-1)*3+$AO224+5,$AP224+7))="",0,IF(COUNTIF(INDIRECT(ADDRESS(($AN224-1)*36+($AO224-1)*12+6,COLUMN())):INDIRECT(ADDRESS(($AN224-1)*36+($AO224-1)*12+$AP224+4,COLUMN())),INDIRECT(ADDRESS(($AN224-1)*3+$AO224+5,$AP224+7)))&gt;=1,0,INDIRECT(ADDRESS(($AN224-1)*3+$AO224+5,$AP224+7)))))</f>
        <v>0</v>
      </c>
      <c r="AR224" s="468">
        <f ca="1">COUNTIF(INDIRECT("H"&amp;(ROW()+12*(($AN224-1)*3+$AO224)-ROW())/12+5):INDIRECT("S"&amp;(ROW()+12*(($AN224-1)*3+$AO224)-ROW())/12+5),AQ224)</f>
        <v>0</v>
      </c>
      <c r="AS224" s="476"/>
      <c r="AU224" s="468">
        <f ca="1">IF(AND(AQ224&gt;0,AR224&gt;0),COUNTIF(AU$6:AU223,"&gt;0")+1,0)</f>
        <v>0</v>
      </c>
    </row>
    <row r="225" spans="40:47" x14ac:dyDescent="0.15">
      <c r="AN225" s="468">
        <v>7</v>
      </c>
      <c r="AO225" s="468">
        <v>1</v>
      </c>
      <c r="AP225" s="468">
        <v>4</v>
      </c>
      <c r="AQ225" s="476">
        <f ca="1">IF($AP225=1,IF(INDIRECT(ADDRESS(($AN225-1)*3+$AO225+5,$AP225+7))="",0,INDIRECT(ADDRESS(($AN225-1)*3+$AO225+5,$AP225+7))),IF(INDIRECT(ADDRESS(($AN225-1)*3+$AO225+5,$AP225+7))="",0,IF(COUNTIF(INDIRECT(ADDRESS(($AN225-1)*36+($AO225-1)*12+6,COLUMN())):INDIRECT(ADDRESS(($AN225-1)*36+($AO225-1)*12+$AP225+4,COLUMN())),INDIRECT(ADDRESS(($AN225-1)*3+$AO225+5,$AP225+7)))&gt;=1,0,INDIRECT(ADDRESS(($AN225-1)*3+$AO225+5,$AP225+7)))))</f>
        <v>0</v>
      </c>
      <c r="AR225" s="468">
        <f ca="1">COUNTIF(INDIRECT("H"&amp;(ROW()+12*(($AN225-1)*3+$AO225)-ROW())/12+5):INDIRECT("S"&amp;(ROW()+12*(($AN225-1)*3+$AO225)-ROW())/12+5),AQ225)</f>
        <v>0</v>
      </c>
      <c r="AS225" s="476"/>
      <c r="AU225" s="468">
        <f ca="1">IF(AND(AQ225&gt;0,AR225&gt;0),COUNTIF(AU$6:AU224,"&gt;0")+1,0)</f>
        <v>0</v>
      </c>
    </row>
    <row r="226" spans="40:47" x14ac:dyDescent="0.15">
      <c r="AN226" s="468">
        <v>7</v>
      </c>
      <c r="AO226" s="468">
        <v>1</v>
      </c>
      <c r="AP226" s="468">
        <v>5</v>
      </c>
      <c r="AQ226" s="476">
        <f ca="1">IF($AP226=1,IF(INDIRECT(ADDRESS(($AN226-1)*3+$AO226+5,$AP226+7))="",0,INDIRECT(ADDRESS(($AN226-1)*3+$AO226+5,$AP226+7))),IF(INDIRECT(ADDRESS(($AN226-1)*3+$AO226+5,$AP226+7))="",0,IF(COUNTIF(INDIRECT(ADDRESS(($AN226-1)*36+($AO226-1)*12+6,COLUMN())):INDIRECT(ADDRESS(($AN226-1)*36+($AO226-1)*12+$AP226+4,COLUMN())),INDIRECT(ADDRESS(($AN226-1)*3+$AO226+5,$AP226+7)))&gt;=1,0,INDIRECT(ADDRESS(($AN226-1)*3+$AO226+5,$AP226+7)))))</f>
        <v>0</v>
      </c>
      <c r="AR226" s="468">
        <f ca="1">COUNTIF(INDIRECT("H"&amp;(ROW()+12*(($AN226-1)*3+$AO226)-ROW())/12+5):INDIRECT("S"&amp;(ROW()+12*(($AN226-1)*3+$AO226)-ROW())/12+5),AQ226)</f>
        <v>0</v>
      </c>
      <c r="AS226" s="476"/>
      <c r="AU226" s="468">
        <f ca="1">IF(AND(AQ226&gt;0,AR226&gt;0),COUNTIF(AU$6:AU225,"&gt;0")+1,0)</f>
        <v>0</v>
      </c>
    </row>
    <row r="227" spans="40:47" x14ac:dyDescent="0.15">
      <c r="AN227" s="468">
        <v>7</v>
      </c>
      <c r="AO227" s="468">
        <v>1</v>
      </c>
      <c r="AP227" s="468">
        <v>6</v>
      </c>
      <c r="AQ227" s="476">
        <f ca="1">IF($AP227=1,IF(INDIRECT(ADDRESS(($AN227-1)*3+$AO227+5,$AP227+7))="",0,INDIRECT(ADDRESS(($AN227-1)*3+$AO227+5,$AP227+7))),IF(INDIRECT(ADDRESS(($AN227-1)*3+$AO227+5,$AP227+7))="",0,IF(COUNTIF(INDIRECT(ADDRESS(($AN227-1)*36+($AO227-1)*12+6,COLUMN())):INDIRECT(ADDRESS(($AN227-1)*36+($AO227-1)*12+$AP227+4,COLUMN())),INDIRECT(ADDRESS(($AN227-1)*3+$AO227+5,$AP227+7)))&gt;=1,0,INDIRECT(ADDRESS(($AN227-1)*3+$AO227+5,$AP227+7)))))</f>
        <v>0</v>
      </c>
      <c r="AR227" s="468">
        <f ca="1">COUNTIF(INDIRECT("H"&amp;(ROW()+12*(($AN227-1)*3+$AO227)-ROW())/12+5):INDIRECT("S"&amp;(ROW()+12*(($AN227-1)*3+$AO227)-ROW())/12+5),AQ227)</f>
        <v>0</v>
      </c>
      <c r="AS227" s="476"/>
      <c r="AU227" s="468">
        <f ca="1">IF(AND(AQ227&gt;0,AR227&gt;0),COUNTIF(AU$6:AU226,"&gt;0")+1,0)</f>
        <v>0</v>
      </c>
    </row>
    <row r="228" spans="40:47" x14ac:dyDescent="0.15">
      <c r="AN228" s="468">
        <v>7</v>
      </c>
      <c r="AO228" s="468">
        <v>1</v>
      </c>
      <c r="AP228" s="468">
        <v>7</v>
      </c>
      <c r="AQ228" s="476">
        <f ca="1">IF($AP228=1,IF(INDIRECT(ADDRESS(($AN228-1)*3+$AO228+5,$AP228+7))="",0,INDIRECT(ADDRESS(($AN228-1)*3+$AO228+5,$AP228+7))),IF(INDIRECT(ADDRESS(($AN228-1)*3+$AO228+5,$AP228+7))="",0,IF(COUNTIF(INDIRECT(ADDRESS(($AN228-1)*36+($AO228-1)*12+6,COLUMN())):INDIRECT(ADDRESS(($AN228-1)*36+($AO228-1)*12+$AP228+4,COLUMN())),INDIRECT(ADDRESS(($AN228-1)*3+$AO228+5,$AP228+7)))&gt;=1,0,INDIRECT(ADDRESS(($AN228-1)*3+$AO228+5,$AP228+7)))))</f>
        <v>0</v>
      </c>
      <c r="AR228" s="468">
        <f ca="1">COUNTIF(INDIRECT("H"&amp;(ROW()+12*(($AN228-1)*3+$AO228)-ROW())/12+5):INDIRECT("S"&amp;(ROW()+12*(($AN228-1)*3+$AO228)-ROW())/12+5),AQ228)</f>
        <v>0</v>
      </c>
      <c r="AS228" s="476"/>
      <c r="AU228" s="468">
        <f ca="1">IF(AND(AQ228&gt;0,AR228&gt;0),COUNTIF(AU$6:AU227,"&gt;0")+1,0)</f>
        <v>0</v>
      </c>
    </row>
    <row r="229" spans="40:47" x14ac:dyDescent="0.15">
      <c r="AN229" s="468">
        <v>7</v>
      </c>
      <c r="AO229" s="468">
        <v>1</v>
      </c>
      <c r="AP229" s="468">
        <v>8</v>
      </c>
      <c r="AQ229" s="476">
        <f ca="1">IF($AP229=1,IF(INDIRECT(ADDRESS(($AN229-1)*3+$AO229+5,$AP229+7))="",0,INDIRECT(ADDRESS(($AN229-1)*3+$AO229+5,$AP229+7))),IF(INDIRECT(ADDRESS(($AN229-1)*3+$AO229+5,$AP229+7))="",0,IF(COUNTIF(INDIRECT(ADDRESS(($AN229-1)*36+($AO229-1)*12+6,COLUMN())):INDIRECT(ADDRESS(($AN229-1)*36+($AO229-1)*12+$AP229+4,COLUMN())),INDIRECT(ADDRESS(($AN229-1)*3+$AO229+5,$AP229+7)))&gt;=1,0,INDIRECT(ADDRESS(($AN229-1)*3+$AO229+5,$AP229+7)))))</f>
        <v>0</v>
      </c>
      <c r="AR229" s="468">
        <f ca="1">COUNTIF(INDIRECT("H"&amp;(ROW()+12*(($AN229-1)*3+$AO229)-ROW())/12+5):INDIRECT("S"&amp;(ROW()+12*(($AN229-1)*3+$AO229)-ROW())/12+5),AQ229)</f>
        <v>0</v>
      </c>
      <c r="AS229" s="476"/>
      <c r="AU229" s="468">
        <f ca="1">IF(AND(AQ229&gt;0,AR229&gt;0),COUNTIF(AU$6:AU228,"&gt;0")+1,0)</f>
        <v>0</v>
      </c>
    </row>
    <row r="230" spans="40:47" x14ac:dyDescent="0.15">
      <c r="AN230" s="468">
        <v>7</v>
      </c>
      <c r="AO230" s="468">
        <v>1</v>
      </c>
      <c r="AP230" s="468">
        <v>9</v>
      </c>
      <c r="AQ230" s="476">
        <f ca="1">IF($AP230=1,IF(INDIRECT(ADDRESS(($AN230-1)*3+$AO230+5,$AP230+7))="",0,INDIRECT(ADDRESS(($AN230-1)*3+$AO230+5,$AP230+7))),IF(INDIRECT(ADDRESS(($AN230-1)*3+$AO230+5,$AP230+7))="",0,IF(COUNTIF(INDIRECT(ADDRESS(($AN230-1)*36+($AO230-1)*12+6,COLUMN())):INDIRECT(ADDRESS(($AN230-1)*36+($AO230-1)*12+$AP230+4,COLUMN())),INDIRECT(ADDRESS(($AN230-1)*3+$AO230+5,$AP230+7)))&gt;=1,0,INDIRECT(ADDRESS(($AN230-1)*3+$AO230+5,$AP230+7)))))</f>
        <v>0</v>
      </c>
      <c r="AR230" s="468">
        <f ca="1">COUNTIF(INDIRECT("H"&amp;(ROW()+12*(($AN230-1)*3+$AO230)-ROW())/12+5):INDIRECT("S"&amp;(ROW()+12*(($AN230-1)*3+$AO230)-ROW())/12+5),AQ230)</f>
        <v>0</v>
      </c>
      <c r="AS230" s="476"/>
      <c r="AU230" s="468">
        <f ca="1">IF(AND(AQ230&gt;0,AR230&gt;0),COUNTIF(AU$6:AU229,"&gt;0")+1,0)</f>
        <v>0</v>
      </c>
    </row>
    <row r="231" spans="40:47" x14ac:dyDescent="0.15">
      <c r="AN231" s="468">
        <v>7</v>
      </c>
      <c r="AO231" s="468">
        <v>1</v>
      </c>
      <c r="AP231" s="468">
        <v>10</v>
      </c>
      <c r="AQ231" s="476">
        <f ca="1">IF($AP231=1,IF(INDIRECT(ADDRESS(($AN231-1)*3+$AO231+5,$AP231+7))="",0,INDIRECT(ADDRESS(($AN231-1)*3+$AO231+5,$AP231+7))),IF(INDIRECT(ADDRESS(($AN231-1)*3+$AO231+5,$AP231+7))="",0,IF(COUNTIF(INDIRECT(ADDRESS(($AN231-1)*36+($AO231-1)*12+6,COLUMN())):INDIRECT(ADDRESS(($AN231-1)*36+($AO231-1)*12+$AP231+4,COLUMN())),INDIRECT(ADDRESS(($AN231-1)*3+$AO231+5,$AP231+7)))&gt;=1,0,INDIRECT(ADDRESS(($AN231-1)*3+$AO231+5,$AP231+7)))))</f>
        <v>0</v>
      </c>
      <c r="AR231" s="468">
        <f ca="1">COUNTIF(INDIRECT("H"&amp;(ROW()+12*(($AN231-1)*3+$AO231)-ROW())/12+5):INDIRECT("S"&amp;(ROW()+12*(($AN231-1)*3+$AO231)-ROW())/12+5),AQ231)</f>
        <v>0</v>
      </c>
      <c r="AS231" s="476"/>
      <c r="AU231" s="468">
        <f ca="1">IF(AND(AQ231&gt;0,AR231&gt;0),COUNTIF(AU$6:AU230,"&gt;0")+1,0)</f>
        <v>0</v>
      </c>
    </row>
    <row r="232" spans="40:47" x14ac:dyDescent="0.15">
      <c r="AN232" s="468">
        <v>7</v>
      </c>
      <c r="AO232" s="468">
        <v>1</v>
      </c>
      <c r="AP232" s="468">
        <v>11</v>
      </c>
      <c r="AQ232" s="476">
        <f ca="1">IF($AP232=1,IF(INDIRECT(ADDRESS(($AN232-1)*3+$AO232+5,$AP232+7))="",0,INDIRECT(ADDRESS(($AN232-1)*3+$AO232+5,$AP232+7))),IF(INDIRECT(ADDRESS(($AN232-1)*3+$AO232+5,$AP232+7))="",0,IF(COUNTIF(INDIRECT(ADDRESS(($AN232-1)*36+($AO232-1)*12+6,COLUMN())):INDIRECT(ADDRESS(($AN232-1)*36+($AO232-1)*12+$AP232+4,COLUMN())),INDIRECT(ADDRESS(($AN232-1)*3+$AO232+5,$AP232+7)))&gt;=1,0,INDIRECT(ADDRESS(($AN232-1)*3+$AO232+5,$AP232+7)))))</f>
        <v>0</v>
      </c>
      <c r="AR232" s="468">
        <f ca="1">COUNTIF(INDIRECT("H"&amp;(ROW()+12*(($AN232-1)*3+$AO232)-ROW())/12+5):INDIRECT("S"&amp;(ROW()+12*(($AN232-1)*3+$AO232)-ROW())/12+5),AQ232)</f>
        <v>0</v>
      </c>
      <c r="AS232" s="476"/>
      <c r="AU232" s="468">
        <f ca="1">IF(AND(AQ232&gt;0,AR232&gt;0),COUNTIF(AU$6:AU231,"&gt;0")+1,0)</f>
        <v>0</v>
      </c>
    </row>
    <row r="233" spans="40:47" x14ac:dyDescent="0.15">
      <c r="AN233" s="468">
        <v>7</v>
      </c>
      <c r="AO233" s="468">
        <v>1</v>
      </c>
      <c r="AP233" s="468">
        <v>12</v>
      </c>
      <c r="AQ233" s="476">
        <f ca="1">IF($AP233=1,IF(INDIRECT(ADDRESS(($AN233-1)*3+$AO233+5,$AP233+7))="",0,INDIRECT(ADDRESS(($AN233-1)*3+$AO233+5,$AP233+7))),IF(INDIRECT(ADDRESS(($AN233-1)*3+$AO233+5,$AP233+7))="",0,IF(COUNTIF(INDIRECT(ADDRESS(($AN233-1)*36+($AO233-1)*12+6,COLUMN())):INDIRECT(ADDRESS(($AN233-1)*36+($AO233-1)*12+$AP233+4,COLUMN())),INDIRECT(ADDRESS(($AN233-1)*3+$AO233+5,$AP233+7)))&gt;=1,0,INDIRECT(ADDRESS(($AN233-1)*3+$AO233+5,$AP233+7)))))</f>
        <v>0</v>
      </c>
      <c r="AR233" s="468">
        <f ca="1">COUNTIF(INDIRECT("H"&amp;(ROW()+12*(($AN233-1)*3+$AO233)-ROW())/12+5):INDIRECT("S"&amp;(ROW()+12*(($AN233-1)*3+$AO233)-ROW())/12+5),AQ233)</f>
        <v>0</v>
      </c>
      <c r="AS233" s="476"/>
      <c r="AU233" s="468">
        <f ca="1">IF(AND(AQ233&gt;0,AR233&gt;0),COUNTIF(AU$6:AU232,"&gt;0")+1,0)</f>
        <v>0</v>
      </c>
    </row>
    <row r="234" spans="40:47" x14ac:dyDescent="0.15">
      <c r="AN234" s="468">
        <v>7</v>
      </c>
      <c r="AO234" s="468">
        <v>2</v>
      </c>
      <c r="AP234" s="468">
        <v>1</v>
      </c>
      <c r="AQ234" s="476">
        <f ca="1">IF($AP234=1,IF(INDIRECT(ADDRESS(($AN234-1)*3+$AO234+5,$AP234+7))="",0,INDIRECT(ADDRESS(($AN234-1)*3+$AO234+5,$AP234+7))),IF(INDIRECT(ADDRESS(($AN234-1)*3+$AO234+5,$AP234+7))="",0,IF(COUNTIF(INDIRECT(ADDRESS(($AN234-1)*36+($AO234-1)*12+6,COLUMN())):INDIRECT(ADDRESS(($AN234-1)*36+($AO234-1)*12+$AP234+4,COLUMN())),INDIRECT(ADDRESS(($AN234-1)*3+$AO234+5,$AP234+7)))&gt;=1,0,INDIRECT(ADDRESS(($AN234-1)*3+$AO234+5,$AP234+7)))))</f>
        <v>0</v>
      </c>
      <c r="AR234" s="468">
        <f ca="1">COUNTIF(INDIRECT("H"&amp;(ROW()+12*(($AN234-1)*3+$AO234)-ROW())/12+5):INDIRECT("S"&amp;(ROW()+12*(($AN234-1)*3+$AO234)-ROW())/12+5),AQ234)</f>
        <v>0</v>
      </c>
      <c r="AS234" s="476"/>
      <c r="AU234" s="468">
        <f ca="1">IF(AND(AQ234&gt;0,AR234&gt;0),COUNTIF(AU$6:AU233,"&gt;0")+1,0)</f>
        <v>0</v>
      </c>
    </row>
    <row r="235" spans="40:47" x14ac:dyDescent="0.15">
      <c r="AN235" s="468">
        <v>7</v>
      </c>
      <c r="AO235" s="468">
        <v>2</v>
      </c>
      <c r="AP235" s="468">
        <v>2</v>
      </c>
      <c r="AQ235" s="476">
        <f ca="1">IF($AP235=1,IF(INDIRECT(ADDRESS(($AN235-1)*3+$AO235+5,$AP235+7))="",0,INDIRECT(ADDRESS(($AN235-1)*3+$AO235+5,$AP235+7))),IF(INDIRECT(ADDRESS(($AN235-1)*3+$AO235+5,$AP235+7))="",0,IF(COUNTIF(INDIRECT(ADDRESS(($AN235-1)*36+($AO235-1)*12+6,COLUMN())):INDIRECT(ADDRESS(($AN235-1)*36+($AO235-1)*12+$AP235+4,COLUMN())),INDIRECT(ADDRESS(($AN235-1)*3+$AO235+5,$AP235+7)))&gt;=1,0,INDIRECT(ADDRESS(($AN235-1)*3+$AO235+5,$AP235+7)))))</f>
        <v>0</v>
      </c>
      <c r="AR235" s="468">
        <f ca="1">COUNTIF(INDIRECT("H"&amp;(ROW()+12*(($AN235-1)*3+$AO235)-ROW())/12+5):INDIRECT("S"&amp;(ROW()+12*(($AN235-1)*3+$AO235)-ROW())/12+5),AQ235)</f>
        <v>0</v>
      </c>
      <c r="AS235" s="476"/>
      <c r="AU235" s="468">
        <f ca="1">IF(AND(AQ235&gt;0,AR235&gt;0),COUNTIF(AU$6:AU234,"&gt;0")+1,0)</f>
        <v>0</v>
      </c>
    </row>
    <row r="236" spans="40:47" x14ac:dyDescent="0.15">
      <c r="AN236" s="468">
        <v>7</v>
      </c>
      <c r="AO236" s="468">
        <v>2</v>
      </c>
      <c r="AP236" s="468">
        <v>3</v>
      </c>
      <c r="AQ236" s="476">
        <f ca="1">IF($AP236=1,IF(INDIRECT(ADDRESS(($AN236-1)*3+$AO236+5,$AP236+7))="",0,INDIRECT(ADDRESS(($AN236-1)*3+$AO236+5,$AP236+7))),IF(INDIRECT(ADDRESS(($AN236-1)*3+$AO236+5,$AP236+7))="",0,IF(COUNTIF(INDIRECT(ADDRESS(($AN236-1)*36+($AO236-1)*12+6,COLUMN())):INDIRECT(ADDRESS(($AN236-1)*36+($AO236-1)*12+$AP236+4,COLUMN())),INDIRECT(ADDRESS(($AN236-1)*3+$AO236+5,$AP236+7)))&gt;=1,0,INDIRECT(ADDRESS(($AN236-1)*3+$AO236+5,$AP236+7)))))</f>
        <v>0</v>
      </c>
      <c r="AR236" s="468">
        <f ca="1">COUNTIF(INDIRECT("H"&amp;(ROW()+12*(($AN236-1)*3+$AO236)-ROW())/12+5):INDIRECT("S"&amp;(ROW()+12*(($AN236-1)*3+$AO236)-ROW())/12+5),AQ236)</f>
        <v>0</v>
      </c>
      <c r="AS236" s="476"/>
      <c r="AU236" s="468">
        <f ca="1">IF(AND(AQ236&gt;0,AR236&gt;0),COUNTIF(AU$6:AU235,"&gt;0")+1,0)</f>
        <v>0</v>
      </c>
    </row>
    <row r="237" spans="40:47" x14ac:dyDescent="0.15">
      <c r="AN237" s="468">
        <v>7</v>
      </c>
      <c r="AO237" s="468">
        <v>2</v>
      </c>
      <c r="AP237" s="468">
        <v>4</v>
      </c>
      <c r="AQ237" s="476">
        <f ca="1">IF($AP237=1,IF(INDIRECT(ADDRESS(($AN237-1)*3+$AO237+5,$AP237+7))="",0,INDIRECT(ADDRESS(($AN237-1)*3+$AO237+5,$AP237+7))),IF(INDIRECT(ADDRESS(($AN237-1)*3+$AO237+5,$AP237+7))="",0,IF(COUNTIF(INDIRECT(ADDRESS(($AN237-1)*36+($AO237-1)*12+6,COLUMN())):INDIRECT(ADDRESS(($AN237-1)*36+($AO237-1)*12+$AP237+4,COLUMN())),INDIRECT(ADDRESS(($AN237-1)*3+$AO237+5,$AP237+7)))&gt;=1,0,INDIRECT(ADDRESS(($AN237-1)*3+$AO237+5,$AP237+7)))))</f>
        <v>0</v>
      </c>
      <c r="AR237" s="468">
        <f ca="1">COUNTIF(INDIRECT("H"&amp;(ROW()+12*(($AN237-1)*3+$AO237)-ROW())/12+5):INDIRECT("S"&amp;(ROW()+12*(($AN237-1)*3+$AO237)-ROW())/12+5),AQ237)</f>
        <v>0</v>
      </c>
      <c r="AS237" s="476"/>
      <c r="AU237" s="468">
        <f ca="1">IF(AND(AQ237&gt;0,AR237&gt;0),COUNTIF(AU$6:AU236,"&gt;0")+1,0)</f>
        <v>0</v>
      </c>
    </row>
    <row r="238" spans="40:47" x14ac:dyDescent="0.15">
      <c r="AN238" s="468">
        <v>7</v>
      </c>
      <c r="AO238" s="468">
        <v>2</v>
      </c>
      <c r="AP238" s="468">
        <v>5</v>
      </c>
      <c r="AQ238" s="476">
        <f ca="1">IF($AP238=1,IF(INDIRECT(ADDRESS(($AN238-1)*3+$AO238+5,$AP238+7))="",0,INDIRECT(ADDRESS(($AN238-1)*3+$AO238+5,$AP238+7))),IF(INDIRECT(ADDRESS(($AN238-1)*3+$AO238+5,$AP238+7))="",0,IF(COUNTIF(INDIRECT(ADDRESS(($AN238-1)*36+($AO238-1)*12+6,COLUMN())):INDIRECT(ADDRESS(($AN238-1)*36+($AO238-1)*12+$AP238+4,COLUMN())),INDIRECT(ADDRESS(($AN238-1)*3+$AO238+5,$AP238+7)))&gt;=1,0,INDIRECT(ADDRESS(($AN238-1)*3+$AO238+5,$AP238+7)))))</f>
        <v>0</v>
      </c>
      <c r="AR238" s="468">
        <f ca="1">COUNTIF(INDIRECT("H"&amp;(ROW()+12*(($AN238-1)*3+$AO238)-ROW())/12+5):INDIRECT("S"&amp;(ROW()+12*(($AN238-1)*3+$AO238)-ROW())/12+5),AQ238)</f>
        <v>0</v>
      </c>
      <c r="AS238" s="476"/>
      <c r="AU238" s="468">
        <f ca="1">IF(AND(AQ238&gt;0,AR238&gt;0),COUNTIF(AU$6:AU237,"&gt;0")+1,0)</f>
        <v>0</v>
      </c>
    </row>
    <row r="239" spans="40:47" x14ac:dyDescent="0.15">
      <c r="AN239" s="468">
        <v>7</v>
      </c>
      <c r="AO239" s="468">
        <v>2</v>
      </c>
      <c r="AP239" s="468">
        <v>6</v>
      </c>
      <c r="AQ239" s="476">
        <f ca="1">IF($AP239=1,IF(INDIRECT(ADDRESS(($AN239-1)*3+$AO239+5,$AP239+7))="",0,INDIRECT(ADDRESS(($AN239-1)*3+$AO239+5,$AP239+7))),IF(INDIRECT(ADDRESS(($AN239-1)*3+$AO239+5,$AP239+7))="",0,IF(COUNTIF(INDIRECT(ADDRESS(($AN239-1)*36+($AO239-1)*12+6,COLUMN())):INDIRECT(ADDRESS(($AN239-1)*36+($AO239-1)*12+$AP239+4,COLUMN())),INDIRECT(ADDRESS(($AN239-1)*3+$AO239+5,$AP239+7)))&gt;=1,0,INDIRECT(ADDRESS(($AN239-1)*3+$AO239+5,$AP239+7)))))</f>
        <v>0</v>
      </c>
      <c r="AR239" s="468">
        <f ca="1">COUNTIF(INDIRECT("H"&amp;(ROW()+12*(($AN239-1)*3+$AO239)-ROW())/12+5):INDIRECT("S"&amp;(ROW()+12*(($AN239-1)*3+$AO239)-ROW())/12+5),AQ239)</f>
        <v>0</v>
      </c>
      <c r="AS239" s="476"/>
      <c r="AU239" s="468">
        <f ca="1">IF(AND(AQ239&gt;0,AR239&gt;0),COUNTIF(AU$6:AU238,"&gt;0")+1,0)</f>
        <v>0</v>
      </c>
    </row>
    <row r="240" spans="40:47" x14ac:dyDescent="0.15">
      <c r="AN240" s="468">
        <v>7</v>
      </c>
      <c r="AO240" s="468">
        <v>2</v>
      </c>
      <c r="AP240" s="468">
        <v>7</v>
      </c>
      <c r="AQ240" s="476">
        <f ca="1">IF($AP240=1,IF(INDIRECT(ADDRESS(($AN240-1)*3+$AO240+5,$AP240+7))="",0,INDIRECT(ADDRESS(($AN240-1)*3+$AO240+5,$AP240+7))),IF(INDIRECT(ADDRESS(($AN240-1)*3+$AO240+5,$AP240+7))="",0,IF(COUNTIF(INDIRECT(ADDRESS(($AN240-1)*36+($AO240-1)*12+6,COLUMN())):INDIRECT(ADDRESS(($AN240-1)*36+($AO240-1)*12+$AP240+4,COLUMN())),INDIRECT(ADDRESS(($AN240-1)*3+$AO240+5,$AP240+7)))&gt;=1,0,INDIRECT(ADDRESS(($AN240-1)*3+$AO240+5,$AP240+7)))))</f>
        <v>0</v>
      </c>
      <c r="AR240" s="468">
        <f ca="1">COUNTIF(INDIRECT("H"&amp;(ROW()+12*(($AN240-1)*3+$AO240)-ROW())/12+5):INDIRECT("S"&amp;(ROW()+12*(($AN240-1)*3+$AO240)-ROW())/12+5),AQ240)</f>
        <v>0</v>
      </c>
      <c r="AS240" s="476"/>
      <c r="AU240" s="468">
        <f ca="1">IF(AND(AQ240&gt;0,AR240&gt;0),COUNTIF(AU$6:AU239,"&gt;0")+1,0)</f>
        <v>0</v>
      </c>
    </row>
    <row r="241" spans="40:47" x14ac:dyDescent="0.15">
      <c r="AN241" s="468">
        <v>7</v>
      </c>
      <c r="AO241" s="468">
        <v>2</v>
      </c>
      <c r="AP241" s="468">
        <v>8</v>
      </c>
      <c r="AQ241" s="476">
        <f ca="1">IF($AP241=1,IF(INDIRECT(ADDRESS(($AN241-1)*3+$AO241+5,$AP241+7))="",0,INDIRECT(ADDRESS(($AN241-1)*3+$AO241+5,$AP241+7))),IF(INDIRECT(ADDRESS(($AN241-1)*3+$AO241+5,$AP241+7))="",0,IF(COUNTIF(INDIRECT(ADDRESS(($AN241-1)*36+($AO241-1)*12+6,COLUMN())):INDIRECT(ADDRESS(($AN241-1)*36+($AO241-1)*12+$AP241+4,COLUMN())),INDIRECT(ADDRESS(($AN241-1)*3+$AO241+5,$AP241+7)))&gt;=1,0,INDIRECT(ADDRESS(($AN241-1)*3+$AO241+5,$AP241+7)))))</f>
        <v>0</v>
      </c>
      <c r="AR241" s="468">
        <f ca="1">COUNTIF(INDIRECT("H"&amp;(ROW()+12*(($AN241-1)*3+$AO241)-ROW())/12+5):INDIRECT("S"&amp;(ROW()+12*(($AN241-1)*3+$AO241)-ROW())/12+5),AQ241)</f>
        <v>0</v>
      </c>
      <c r="AS241" s="476"/>
      <c r="AU241" s="468">
        <f ca="1">IF(AND(AQ241&gt;0,AR241&gt;0),COUNTIF(AU$6:AU240,"&gt;0")+1,0)</f>
        <v>0</v>
      </c>
    </row>
    <row r="242" spans="40:47" x14ac:dyDescent="0.15">
      <c r="AN242" s="468">
        <v>7</v>
      </c>
      <c r="AO242" s="468">
        <v>2</v>
      </c>
      <c r="AP242" s="468">
        <v>9</v>
      </c>
      <c r="AQ242" s="476">
        <f ca="1">IF($AP242=1,IF(INDIRECT(ADDRESS(($AN242-1)*3+$AO242+5,$AP242+7))="",0,INDIRECT(ADDRESS(($AN242-1)*3+$AO242+5,$AP242+7))),IF(INDIRECT(ADDRESS(($AN242-1)*3+$AO242+5,$AP242+7))="",0,IF(COUNTIF(INDIRECT(ADDRESS(($AN242-1)*36+($AO242-1)*12+6,COLUMN())):INDIRECT(ADDRESS(($AN242-1)*36+($AO242-1)*12+$AP242+4,COLUMN())),INDIRECT(ADDRESS(($AN242-1)*3+$AO242+5,$AP242+7)))&gt;=1,0,INDIRECT(ADDRESS(($AN242-1)*3+$AO242+5,$AP242+7)))))</f>
        <v>0</v>
      </c>
      <c r="AR242" s="468">
        <f ca="1">COUNTIF(INDIRECT("H"&amp;(ROW()+12*(($AN242-1)*3+$AO242)-ROW())/12+5):INDIRECT("S"&amp;(ROW()+12*(($AN242-1)*3+$AO242)-ROW())/12+5),AQ242)</f>
        <v>0</v>
      </c>
      <c r="AS242" s="476"/>
      <c r="AU242" s="468">
        <f ca="1">IF(AND(AQ242&gt;0,AR242&gt;0),COUNTIF(AU$6:AU241,"&gt;0")+1,0)</f>
        <v>0</v>
      </c>
    </row>
    <row r="243" spans="40:47" x14ac:dyDescent="0.15">
      <c r="AN243" s="468">
        <v>7</v>
      </c>
      <c r="AO243" s="468">
        <v>2</v>
      </c>
      <c r="AP243" s="468">
        <v>10</v>
      </c>
      <c r="AQ243" s="476">
        <f ca="1">IF($AP243=1,IF(INDIRECT(ADDRESS(($AN243-1)*3+$AO243+5,$AP243+7))="",0,INDIRECT(ADDRESS(($AN243-1)*3+$AO243+5,$AP243+7))),IF(INDIRECT(ADDRESS(($AN243-1)*3+$AO243+5,$AP243+7))="",0,IF(COUNTIF(INDIRECT(ADDRESS(($AN243-1)*36+($AO243-1)*12+6,COLUMN())):INDIRECT(ADDRESS(($AN243-1)*36+($AO243-1)*12+$AP243+4,COLUMN())),INDIRECT(ADDRESS(($AN243-1)*3+$AO243+5,$AP243+7)))&gt;=1,0,INDIRECT(ADDRESS(($AN243-1)*3+$AO243+5,$AP243+7)))))</f>
        <v>0</v>
      </c>
      <c r="AR243" s="468">
        <f ca="1">COUNTIF(INDIRECT("H"&amp;(ROW()+12*(($AN243-1)*3+$AO243)-ROW())/12+5):INDIRECT("S"&amp;(ROW()+12*(($AN243-1)*3+$AO243)-ROW())/12+5),AQ243)</f>
        <v>0</v>
      </c>
      <c r="AS243" s="476"/>
      <c r="AU243" s="468">
        <f ca="1">IF(AND(AQ243&gt;0,AR243&gt;0),COUNTIF(AU$6:AU242,"&gt;0")+1,0)</f>
        <v>0</v>
      </c>
    </row>
    <row r="244" spans="40:47" x14ac:dyDescent="0.15">
      <c r="AN244" s="468">
        <v>7</v>
      </c>
      <c r="AO244" s="468">
        <v>2</v>
      </c>
      <c r="AP244" s="468">
        <v>11</v>
      </c>
      <c r="AQ244" s="476">
        <f ca="1">IF($AP244=1,IF(INDIRECT(ADDRESS(($AN244-1)*3+$AO244+5,$AP244+7))="",0,INDIRECT(ADDRESS(($AN244-1)*3+$AO244+5,$AP244+7))),IF(INDIRECT(ADDRESS(($AN244-1)*3+$AO244+5,$AP244+7))="",0,IF(COUNTIF(INDIRECT(ADDRESS(($AN244-1)*36+($AO244-1)*12+6,COLUMN())):INDIRECT(ADDRESS(($AN244-1)*36+($AO244-1)*12+$AP244+4,COLUMN())),INDIRECT(ADDRESS(($AN244-1)*3+$AO244+5,$AP244+7)))&gt;=1,0,INDIRECT(ADDRESS(($AN244-1)*3+$AO244+5,$AP244+7)))))</f>
        <v>0</v>
      </c>
      <c r="AR244" s="468">
        <f ca="1">COUNTIF(INDIRECT("H"&amp;(ROW()+12*(($AN244-1)*3+$AO244)-ROW())/12+5):INDIRECT("S"&amp;(ROW()+12*(($AN244-1)*3+$AO244)-ROW())/12+5),AQ244)</f>
        <v>0</v>
      </c>
      <c r="AS244" s="476"/>
      <c r="AU244" s="468">
        <f ca="1">IF(AND(AQ244&gt;0,AR244&gt;0),COUNTIF(AU$6:AU243,"&gt;0")+1,0)</f>
        <v>0</v>
      </c>
    </row>
    <row r="245" spans="40:47" x14ac:dyDescent="0.15">
      <c r="AN245" s="468">
        <v>7</v>
      </c>
      <c r="AO245" s="468">
        <v>2</v>
      </c>
      <c r="AP245" s="468">
        <v>12</v>
      </c>
      <c r="AQ245" s="476">
        <f ca="1">IF($AP245=1,IF(INDIRECT(ADDRESS(($AN245-1)*3+$AO245+5,$AP245+7))="",0,INDIRECT(ADDRESS(($AN245-1)*3+$AO245+5,$AP245+7))),IF(INDIRECT(ADDRESS(($AN245-1)*3+$AO245+5,$AP245+7))="",0,IF(COUNTIF(INDIRECT(ADDRESS(($AN245-1)*36+($AO245-1)*12+6,COLUMN())):INDIRECT(ADDRESS(($AN245-1)*36+($AO245-1)*12+$AP245+4,COLUMN())),INDIRECT(ADDRESS(($AN245-1)*3+$AO245+5,$AP245+7)))&gt;=1,0,INDIRECT(ADDRESS(($AN245-1)*3+$AO245+5,$AP245+7)))))</f>
        <v>0</v>
      </c>
      <c r="AR245" s="468">
        <f ca="1">COUNTIF(INDIRECT("H"&amp;(ROW()+12*(($AN245-1)*3+$AO245)-ROW())/12+5):INDIRECT("S"&amp;(ROW()+12*(($AN245-1)*3+$AO245)-ROW())/12+5),AQ245)</f>
        <v>0</v>
      </c>
      <c r="AS245" s="476"/>
      <c r="AU245" s="468">
        <f ca="1">IF(AND(AQ245&gt;0,AR245&gt;0),COUNTIF(AU$6:AU244,"&gt;0")+1,0)</f>
        <v>0</v>
      </c>
    </row>
    <row r="246" spans="40:47" x14ac:dyDescent="0.15">
      <c r="AN246" s="468">
        <v>7</v>
      </c>
      <c r="AO246" s="468">
        <v>3</v>
      </c>
      <c r="AP246" s="468">
        <v>1</v>
      </c>
      <c r="AQ246" s="476">
        <f ca="1">IF($AP246=1,IF(INDIRECT(ADDRESS(($AN246-1)*3+$AO246+5,$AP246+7))="",0,INDIRECT(ADDRESS(($AN246-1)*3+$AO246+5,$AP246+7))),IF(INDIRECT(ADDRESS(($AN246-1)*3+$AO246+5,$AP246+7))="",0,IF(COUNTIF(INDIRECT(ADDRESS(($AN246-1)*36+($AO246-1)*12+6,COLUMN())):INDIRECT(ADDRESS(($AN246-1)*36+($AO246-1)*12+$AP246+4,COLUMN())),INDIRECT(ADDRESS(($AN246-1)*3+$AO246+5,$AP246+7)))&gt;=1,0,INDIRECT(ADDRESS(($AN246-1)*3+$AO246+5,$AP246+7)))))</f>
        <v>0</v>
      </c>
      <c r="AR246" s="468">
        <f ca="1">COUNTIF(INDIRECT("H"&amp;(ROW()+12*(($AN246-1)*3+$AO246)-ROW())/12+5):INDIRECT("S"&amp;(ROW()+12*(($AN246-1)*3+$AO246)-ROW())/12+5),AQ246)</f>
        <v>0</v>
      </c>
      <c r="AS246" s="476"/>
      <c r="AU246" s="468">
        <f ca="1">IF(AND(AQ246&gt;0,AR246&gt;0),COUNTIF(AU$6:AU245,"&gt;0")+1,0)</f>
        <v>0</v>
      </c>
    </row>
    <row r="247" spans="40:47" x14ac:dyDescent="0.15">
      <c r="AN247" s="468">
        <v>7</v>
      </c>
      <c r="AO247" s="468">
        <v>3</v>
      </c>
      <c r="AP247" s="468">
        <v>2</v>
      </c>
      <c r="AQ247" s="476">
        <f ca="1">IF($AP247=1,IF(INDIRECT(ADDRESS(($AN247-1)*3+$AO247+5,$AP247+7))="",0,INDIRECT(ADDRESS(($AN247-1)*3+$AO247+5,$AP247+7))),IF(INDIRECT(ADDRESS(($AN247-1)*3+$AO247+5,$AP247+7))="",0,IF(COUNTIF(INDIRECT(ADDRESS(($AN247-1)*36+($AO247-1)*12+6,COLUMN())):INDIRECT(ADDRESS(($AN247-1)*36+($AO247-1)*12+$AP247+4,COLUMN())),INDIRECT(ADDRESS(($AN247-1)*3+$AO247+5,$AP247+7)))&gt;=1,0,INDIRECT(ADDRESS(($AN247-1)*3+$AO247+5,$AP247+7)))))</f>
        <v>0</v>
      </c>
      <c r="AR247" s="468">
        <f ca="1">COUNTIF(INDIRECT("H"&amp;(ROW()+12*(($AN247-1)*3+$AO247)-ROW())/12+5):INDIRECT("S"&amp;(ROW()+12*(($AN247-1)*3+$AO247)-ROW())/12+5),AQ247)</f>
        <v>0</v>
      </c>
      <c r="AS247" s="476"/>
      <c r="AU247" s="468">
        <f ca="1">IF(AND(AQ247&gt;0,AR247&gt;0),COUNTIF(AU$6:AU246,"&gt;0")+1,0)</f>
        <v>0</v>
      </c>
    </row>
    <row r="248" spans="40:47" x14ac:dyDescent="0.15">
      <c r="AN248" s="468">
        <v>7</v>
      </c>
      <c r="AO248" s="468">
        <v>3</v>
      </c>
      <c r="AP248" s="468">
        <v>3</v>
      </c>
      <c r="AQ248" s="476">
        <f ca="1">IF($AP248=1,IF(INDIRECT(ADDRESS(($AN248-1)*3+$AO248+5,$AP248+7))="",0,INDIRECT(ADDRESS(($AN248-1)*3+$AO248+5,$AP248+7))),IF(INDIRECT(ADDRESS(($AN248-1)*3+$AO248+5,$AP248+7))="",0,IF(COUNTIF(INDIRECT(ADDRESS(($AN248-1)*36+($AO248-1)*12+6,COLUMN())):INDIRECT(ADDRESS(($AN248-1)*36+($AO248-1)*12+$AP248+4,COLUMN())),INDIRECT(ADDRESS(($AN248-1)*3+$AO248+5,$AP248+7)))&gt;=1,0,INDIRECT(ADDRESS(($AN248-1)*3+$AO248+5,$AP248+7)))))</f>
        <v>0</v>
      </c>
      <c r="AR248" s="468">
        <f ca="1">COUNTIF(INDIRECT("H"&amp;(ROW()+12*(($AN248-1)*3+$AO248)-ROW())/12+5):INDIRECT("S"&amp;(ROW()+12*(($AN248-1)*3+$AO248)-ROW())/12+5),AQ248)</f>
        <v>0</v>
      </c>
      <c r="AS248" s="476"/>
      <c r="AU248" s="468">
        <f ca="1">IF(AND(AQ248&gt;0,AR248&gt;0),COUNTIF(AU$6:AU247,"&gt;0")+1,0)</f>
        <v>0</v>
      </c>
    </row>
    <row r="249" spans="40:47" x14ac:dyDescent="0.15">
      <c r="AN249" s="468">
        <v>7</v>
      </c>
      <c r="AO249" s="468">
        <v>3</v>
      </c>
      <c r="AP249" s="468">
        <v>4</v>
      </c>
      <c r="AQ249" s="476">
        <f ca="1">IF($AP249=1,IF(INDIRECT(ADDRESS(($AN249-1)*3+$AO249+5,$AP249+7))="",0,INDIRECT(ADDRESS(($AN249-1)*3+$AO249+5,$AP249+7))),IF(INDIRECT(ADDRESS(($AN249-1)*3+$AO249+5,$AP249+7))="",0,IF(COUNTIF(INDIRECT(ADDRESS(($AN249-1)*36+($AO249-1)*12+6,COLUMN())):INDIRECT(ADDRESS(($AN249-1)*36+($AO249-1)*12+$AP249+4,COLUMN())),INDIRECT(ADDRESS(($AN249-1)*3+$AO249+5,$AP249+7)))&gt;=1,0,INDIRECT(ADDRESS(($AN249-1)*3+$AO249+5,$AP249+7)))))</f>
        <v>0</v>
      </c>
      <c r="AR249" s="468">
        <f ca="1">COUNTIF(INDIRECT("H"&amp;(ROW()+12*(($AN249-1)*3+$AO249)-ROW())/12+5):INDIRECT("S"&amp;(ROW()+12*(($AN249-1)*3+$AO249)-ROW())/12+5),AQ249)</f>
        <v>0</v>
      </c>
      <c r="AS249" s="476"/>
      <c r="AU249" s="468">
        <f ca="1">IF(AND(AQ249&gt;0,AR249&gt;0),COUNTIF(AU$6:AU248,"&gt;0")+1,0)</f>
        <v>0</v>
      </c>
    </row>
    <row r="250" spans="40:47" x14ac:dyDescent="0.15">
      <c r="AN250" s="468">
        <v>7</v>
      </c>
      <c r="AO250" s="468">
        <v>3</v>
      </c>
      <c r="AP250" s="468">
        <v>5</v>
      </c>
      <c r="AQ250" s="476">
        <f ca="1">IF($AP250=1,IF(INDIRECT(ADDRESS(($AN250-1)*3+$AO250+5,$AP250+7))="",0,INDIRECT(ADDRESS(($AN250-1)*3+$AO250+5,$AP250+7))),IF(INDIRECT(ADDRESS(($AN250-1)*3+$AO250+5,$AP250+7))="",0,IF(COUNTIF(INDIRECT(ADDRESS(($AN250-1)*36+($AO250-1)*12+6,COLUMN())):INDIRECT(ADDRESS(($AN250-1)*36+($AO250-1)*12+$AP250+4,COLUMN())),INDIRECT(ADDRESS(($AN250-1)*3+$AO250+5,$AP250+7)))&gt;=1,0,INDIRECT(ADDRESS(($AN250-1)*3+$AO250+5,$AP250+7)))))</f>
        <v>0</v>
      </c>
      <c r="AR250" s="468">
        <f ca="1">COUNTIF(INDIRECT("H"&amp;(ROW()+12*(($AN250-1)*3+$AO250)-ROW())/12+5):INDIRECT("S"&amp;(ROW()+12*(($AN250-1)*3+$AO250)-ROW())/12+5),AQ250)</f>
        <v>0</v>
      </c>
      <c r="AS250" s="476"/>
      <c r="AU250" s="468">
        <f ca="1">IF(AND(AQ250&gt;0,AR250&gt;0),COUNTIF(AU$6:AU249,"&gt;0")+1,0)</f>
        <v>0</v>
      </c>
    </row>
    <row r="251" spans="40:47" x14ac:dyDescent="0.15">
      <c r="AN251" s="468">
        <v>7</v>
      </c>
      <c r="AO251" s="468">
        <v>3</v>
      </c>
      <c r="AP251" s="468">
        <v>6</v>
      </c>
      <c r="AQ251" s="476">
        <f ca="1">IF($AP251=1,IF(INDIRECT(ADDRESS(($AN251-1)*3+$AO251+5,$AP251+7))="",0,INDIRECT(ADDRESS(($AN251-1)*3+$AO251+5,$AP251+7))),IF(INDIRECT(ADDRESS(($AN251-1)*3+$AO251+5,$AP251+7))="",0,IF(COUNTIF(INDIRECT(ADDRESS(($AN251-1)*36+($AO251-1)*12+6,COLUMN())):INDIRECT(ADDRESS(($AN251-1)*36+($AO251-1)*12+$AP251+4,COLUMN())),INDIRECT(ADDRESS(($AN251-1)*3+$AO251+5,$AP251+7)))&gt;=1,0,INDIRECT(ADDRESS(($AN251-1)*3+$AO251+5,$AP251+7)))))</f>
        <v>0</v>
      </c>
      <c r="AR251" s="468">
        <f ca="1">COUNTIF(INDIRECT("H"&amp;(ROW()+12*(($AN251-1)*3+$AO251)-ROW())/12+5):INDIRECT("S"&amp;(ROW()+12*(($AN251-1)*3+$AO251)-ROW())/12+5),AQ251)</f>
        <v>0</v>
      </c>
      <c r="AS251" s="476"/>
      <c r="AU251" s="468">
        <f ca="1">IF(AND(AQ251&gt;0,AR251&gt;0),COUNTIF(AU$6:AU250,"&gt;0")+1,0)</f>
        <v>0</v>
      </c>
    </row>
    <row r="252" spans="40:47" x14ac:dyDescent="0.15">
      <c r="AN252" s="468">
        <v>7</v>
      </c>
      <c r="AO252" s="468">
        <v>3</v>
      </c>
      <c r="AP252" s="468">
        <v>7</v>
      </c>
      <c r="AQ252" s="476">
        <f ca="1">IF($AP252=1,IF(INDIRECT(ADDRESS(($AN252-1)*3+$AO252+5,$AP252+7))="",0,INDIRECT(ADDRESS(($AN252-1)*3+$AO252+5,$AP252+7))),IF(INDIRECT(ADDRESS(($AN252-1)*3+$AO252+5,$AP252+7))="",0,IF(COUNTIF(INDIRECT(ADDRESS(($AN252-1)*36+($AO252-1)*12+6,COLUMN())):INDIRECT(ADDRESS(($AN252-1)*36+($AO252-1)*12+$AP252+4,COLUMN())),INDIRECT(ADDRESS(($AN252-1)*3+$AO252+5,$AP252+7)))&gt;=1,0,INDIRECT(ADDRESS(($AN252-1)*3+$AO252+5,$AP252+7)))))</f>
        <v>0</v>
      </c>
      <c r="AR252" s="468">
        <f ca="1">COUNTIF(INDIRECT("H"&amp;(ROW()+12*(($AN252-1)*3+$AO252)-ROW())/12+5):INDIRECT("S"&amp;(ROW()+12*(($AN252-1)*3+$AO252)-ROW())/12+5),AQ252)</f>
        <v>0</v>
      </c>
      <c r="AS252" s="476"/>
      <c r="AU252" s="468">
        <f ca="1">IF(AND(AQ252&gt;0,AR252&gt;0),COUNTIF(AU$6:AU251,"&gt;0")+1,0)</f>
        <v>0</v>
      </c>
    </row>
    <row r="253" spans="40:47" x14ac:dyDescent="0.15">
      <c r="AN253" s="468">
        <v>7</v>
      </c>
      <c r="AO253" s="468">
        <v>3</v>
      </c>
      <c r="AP253" s="468">
        <v>8</v>
      </c>
      <c r="AQ253" s="476">
        <f ca="1">IF($AP253=1,IF(INDIRECT(ADDRESS(($AN253-1)*3+$AO253+5,$AP253+7))="",0,INDIRECT(ADDRESS(($AN253-1)*3+$AO253+5,$AP253+7))),IF(INDIRECT(ADDRESS(($AN253-1)*3+$AO253+5,$AP253+7))="",0,IF(COUNTIF(INDIRECT(ADDRESS(($AN253-1)*36+($AO253-1)*12+6,COLUMN())):INDIRECT(ADDRESS(($AN253-1)*36+($AO253-1)*12+$AP253+4,COLUMN())),INDIRECT(ADDRESS(($AN253-1)*3+$AO253+5,$AP253+7)))&gt;=1,0,INDIRECT(ADDRESS(($AN253-1)*3+$AO253+5,$AP253+7)))))</f>
        <v>0</v>
      </c>
      <c r="AR253" s="468">
        <f ca="1">COUNTIF(INDIRECT("H"&amp;(ROW()+12*(($AN253-1)*3+$AO253)-ROW())/12+5):INDIRECT("S"&amp;(ROW()+12*(($AN253-1)*3+$AO253)-ROW())/12+5),AQ253)</f>
        <v>0</v>
      </c>
      <c r="AS253" s="476"/>
      <c r="AU253" s="468">
        <f ca="1">IF(AND(AQ253&gt;0,AR253&gt;0),COUNTIF(AU$6:AU252,"&gt;0")+1,0)</f>
        <v>0</v>
      </c>
    </row>
    <row r="254" spans="40:47" x14ac:dyDescent="0.15">
      <c r="AN254" s="468">
        <v>7</v>
      </c>
      <c r="AO254" s="468">
        <v>3</v>
      </c>
      <c r="AP254" s="468">
        <v>9</v>
      </c>
      <c r="AQ254" s="476">
        <f ca="1">IF($AP254=1,IF(INDIRECT(ADDRESS(($AN254-1)*3+$AO254+5,$AP254+7))="",0,INDIRECT(ADDRESS(($AN254-1)*3+$AO254+5,$AP254+7))),IF(INDIRECT(ADDRESS(($AN254-1)*3+$AO254+5,$AP254+7))="",0,IF(COUNTIF(INDIRECT(ADDRESS(($AN254-1)*36+($AO254-1)*12+6,COLUMN())):INDIRECT(ADDRESS(($AN254-1)*36+($AO254-1)*12+$AP254+4,COLUMN())),INDIRECT(ADDRESS(($AN254-1)*3+$AO254+5,$AP254+7)))&gt;=1,0,INDIRECT(ADDRESS(($AN254-1)*3+$AO254+5,$AP254+7)))))</f>
        <v>0</v>
      </c>
      <c r="AR254" s="468">
        <f ca="1">COUNTIF(INDIRECT("H"&amp;(ROW()+12*(($AN254-1)*3+$AO254)-ROW())/12+5):INDIRECT("S"&amp;(ROW()+12*(($AN254-1)*3+$AO254)-ROW())/12+5),AQ254)</f>
        <v>0</v>
      </c>
      <c r="AS254" s="476"/>
      <c r="AU254" s="468">
        <f ca="1">IF(AND(AQ254&gt;0,AR254&gt;0),COUNTIF(AU$6:AU253,"&gt;0")+1,0)</f>
        <v>0</v>
      </c>
    </row>
    <row r="255" spans="40:47" x14ac:dyDescent="0.15">
      <c r="AN255" s="468">
        <v>7</v>
      </c>
      <c r="AO255" s="468">
        <v>3</v>
      </c>
      <c r="AP255" s="468">
        <v>10</v>
      </c>
      <c r="AQ255" s="476">
        <f ca="1">IF($AP255=1,IF(INDIRECT(ADDRESS(($AN255-1)*3+$AO255+5,$AP255+7))="",0,INDIRECT(ADDRESS(($AN255-1)*3+$AO255+5,$AP255+7))),IF(INDIRECT(ADDRESS(($AN255-1)*3+$AO255+5,$AP255+7))="",0,IF(COUNTIF(INDIRECT(ADDRESS(($AN255-1)*36+($AO255-1)*12+6,COLUMN())):INDIRECT(ADDRESS(($AN255-1)*36+($AO255-1)*12+$AP255+4,COLUMN())),INDIRECT(ADDRESS(($AN255-1)*3+$AO255+5,$AP255+7)))&gt;=1,0,INDIRECT(ADDRESS(($AN255-1)*3+$AO255+5,$AP255+7)))))</f>
        <v>0</v>
      </c>
      <c r="AR255" s="468">
        <f ca="1">COUNTIF(INDIRECT("H"&amp;(ROW()+12*(($AN255-1)*3+$AO255)-ROW())/12+5):INDIRECT("S"&amp;(ROW()+12*(($AN255-1)*3+$AO255)-ROW())/12+5),AQ255)</f>
        <v>0</v>
      </c>
      <c r="AS255" s="476"/>
      <c r="AU255" s="468">
        <f ca="1">IF(AND(AQ255&gt;0,AR255&gt;0),COUNTIF(AU$6:AU254,"&gt;0")+1,0)</f>
        <v>0</v>
      </c>
    </row>
    <row r="256" spans="40:47" x14ac:dyDescent="0.15">
      <c r="AN256" s="468">
        <v>7</v>
      </c>
      <c r="AO256" s="468">
        <v>3</v>
      </c>
      <c r="AP256" s="468">
        <v>11</v>
      </c>
      <c r="AQ256" s="476">
        <f ca="1">IF($AP256=1,IF(INDIRECT(ADDRESS(($AN256-1)*3+$AO256+5,$AP256+7))="",0,INDIRECT(ADDRESS(($AN256-1)*3+$AO256+5,$AP256+7))),IF(INDIRECT(ADDRESS(($AN256-1)*3+$AO256+5,$AP256+7))="",0,IF(COUNTIF(INDIRECT(ADDRESS(($AN256-1)*36+($AO256-1)*12+6,COLUMN())):INDIRECT(ADDRESS(($AN256-1)*36+($AO256-1)*12+$AP256+4,COLUMN())),INDIRECT(ADDRESS(($AN256-1)*3+$AO256+5,$AP256+7)))&gt;=1,0,INDIRECT(ADDRESS(($AN256-1)*3+$AO256+5,$AP256+7)))))</f>
        <v>0</v>
      </c>
      <c r="AR256" s="468">
        <f ca="1">COUNTIF(INDIRECT("H"&amp;(ROW()+12*(($AN256-1)*3+$AO256)-ROW())/12+5):INDIRECT("S"&amp;(ROW()+12*(($AN256-1)*3+$AO256)-ROW())/12+5),AQ256)</f>
        <v>0</v>
      </c>
      <c r="AS256" s="476"/>
      <c r="AU256" s="468">
        <f ca="1">IF(AND(AQ256&gt;0,AR256&gt;0),COUNTIF(AU$6:AU255,"&gt;0")+1,0)</f>
        <v>0</v>
      </c>
    </row>
    <row r="257" spans="40:47" x14ac:dyDescent="0.15">
      <c r="AN257" s="468">
        <v>7</v>
      </c>
      <c r="AO257" s="468">
        <v>3</v>
      </c>
      <c r="AP257" s="468">
        <v>12</v>
      </c>
      <c r="AQ257" s="476">
        <f ca="1">IF($AP257=1,IF(INDIRECT(ADDRESS(($AN257-1)*3+$AO257+5,$AP257+7))="",0,INDIRECT(ADDRESS(($AN257-1)*3+$AO257+5,$AP257+7))),IF(INDIRECT(ADDRESS(($AN257-1)*3+$AO257+5,$AP257+7))="",0,IF(COUNTIF(INDIRECT(ADDRESS(($AN257-1)*36+($AO257-1)*12+6,COLUMN())):INDIRECT(ADDRESS(($AN257-1)*36+($AO257-1)*12+$AP257+4,COLUMN())),INDIRECT(ADDRESS(($AN257-1)*3+$AO257+5,$AP257+7)))&gt;=1,0,INDIRECT(ADDRESS(($AN257-1)*3+$AO257+5,$AP257+7)))))</f>
        <v>0</v>
      </c>
      <c r="AR257" s="468">
        <f ca="1">COUNTIF(INDIRECT("H"&amp;(ROW()+12*(($AN257-1)*3+$AO257)-ROW())/12+5):INDIRECT("S"&amp;(ROW()+12*(($AN257-1)*3+$AO257)-ROW())/12+5),AQ257)</f>
        <v>0</v>
      </c>
      <c r="AS257" s="476"/>
      <c r="AU257" s="468">
        <f ca="1">IF(AND(AQ257&gt;0,AR257&gt;0),COUNTIF(AU$6:AU256,"&gt;0")+1,0)</f>
        <v>0</v>
      </c>
    </row>
    <row r="258" spans="40:47" x14ac:dyDescent="0.15">
      <c r="AN258" s="468">
        <v>8</v>
      </c>
      <c r="AO258" s="468">
        <v>1</v>
      </c>
      <c r="AP258" s="468">
        <v>1</v>
      </c>
      <c r="AQ258" s="476">
        <f ca="1">IF($AP258=1,IF(INDIRECT(ADDRESS(($AN258-1)*3+$AO258+5,$AP258+7))="",0,INDIRECT(ADDRESS(($AN258-1)*3+$AO258+5,$AP258+7))),IF(INDIRECT(ADDRESS(($AN258-1)*3+$AO258+5,$AP258+7))="",0,IF(COUNTIF(INDIRECT(ADDRESS(($AN258-1)*36+($AO258-1)*12+6,COLUMN())):INDIRECT(ADDRESS(($AN258-1)*36+($AO258-1)*12+$AP258+4,COLUMN())),INDIRECT(ADDRESS(($AN258-1)*3+$AO258+5,$AP258+7)))&gt;=1,0,INDIRECT(ADDRESS(($AN258-1)*3+$AO258+5,$AP258+7)))))</f>
        <v>0</v>
      </c>
      <c r="AR258" s="468">
        <f ca="1">COUNTIF(INDIRECT("H"&amp;(ROW()+12*(($AN258-1)*3+$AO258)-ROW())/12+5):INDIRECT("S"&amp;(ROW()+12*(($AN258-1)*3+$AO258)-ROW())/12+5),AQ258)</f>
        <v>0</v>
      </c>
      <c r="AS258" s="476"/>
      <c r="AU258" s="468">
        <f ca="1">IF(AND(AQ258&gt;0,AR258&gt;0),COUNTIF(AU$6:AU257,"&gt;0")+1,0)</f>
        <v>0</v>
      </c>
    </row>
    <row r="259" spans="40:47" x14ac:dyDescent="0.15">
      <c r="AN259" s="468">
        <v>8</v>
      </c>
      <c r="AO259" s="468">
        <v>1</v>
      </c>
      <c r="AP259" s="468">
        <v>2</v>
      </c>
      <c r="AQ259" s="476">
        <f ca="1">IF($AP259=1,IF(INDIRECT(ADDRESS(($AN259-1)*3+$AO259+5,$AP259+7))="",0,INDIRECT(ADDRESS(($AN259-1)*3+$AO259+5,$AP259+7))),IF(INDIRECT(ADDRESS(($AN259-1)*3+$AO259+5,$AP259+7))="",0,IF(COUNTIF(INDIRECT(ADDRESS(($AN259-1)*36+($AO259-1)*12+6,COLUMN())):INDIRECT(ADDRESS(($AN259-1)*36+($AO259-1)*12+$AP259+4,COLUMN())),INDIRECT(ADDRESS(($AN259-1)*3+$AO259+5,$AP259+7)))&gt;=1,0,INDIRECT(ADDRESS(($AN259-1)*3+$AO259+5,$AP259+7)))))</f>
        <v>0</v>
      </c>
      <c r="AR259" s="468">
        <f ca="1">COUNTIF(INDIRECT("H"&amp;(ROW()+12*(($AN259-1)*3+$AO259)-ROW())/12+5):INDIRECT("S"&amp;(ROW()+12*(($AN259-1)*3+$AO259)-ROW())/12+5),AQ259)</f>
        <v>0</v>
      </c>
      <c r="AS259" s="476"/>
      <c r="AU259" s="468">
        <f ca="1">IF(AND(AQ259&gt;0,AR259&gt;0),COUNTIF(AU$6:AU258,"&gt;0")+1,0)</f>
        <v>0</v>
      </c>
    </row>
    <row r="260" spans="40:47" x14ac:dyDescent="0.15">
      <c r="AN260" s="468">
        <v>8</v>
      </c>
      <c r="AO260" s="468">
        <v>1</v>
      </c>
      <c r="AP260" s="468">
        <v>3</v>
      </c>
      <c r="AQ260" s="476">
        <f ca="1">IF($AP260=1,IF(INDIRECT(ADDRESS(($AN260-1)*3+$AO260+5,$AP260+7))="",0,INDIRECT(ADDRESS(($AN260-1)*3+$AO260+5,$AP260+7))),IF(INDIRECT(ADDRESS(($AN260-1)*3+$AO260+5,$AP260+7))="",0,IF(COUNTIF(INDIRECT(ADDRESS(($AN260-1)*36+($AO260-1)*12+6,COLUMN())):INDIRECT(ADDRESS(($AN260-1)*36+($AO260-1)*12+$AP260+4,COLUMN())),INDIRECT(ADDRESS(($AN260-1)*3+$AO260+5,$AP260+7)))&gt;=1,0,INDIRECT(ADDRESS(($AN260-1)*3+$AO260+5,$AP260+7)))))</f>
        <v>0</v>
      </c>
      <c r="AR260" s="468">
        <f ca="1">COUNTIF(INDIRECT("H"&amp;(ROW()+12*(($AN260-1)*3+$AO260)-ROW())/12+5):INDIRECT("S"&amp;(ROW()+12*(($AN260-1)*3+$AO260)-ROW())/12+5),AQ260)</f>
        <v>0</v>
      </c>
      <c r="AS260" s="476"/>
      <c r="AU260" s="468">
        <f ca="1">IF(AND(AQ260&gt;0,AR260&gt;0),COUNTIF(AU$6:AU259,"&gt;0")+1,0)</f>
        <v>0</v>
      </c>
    </row>
    <row r="261" spans="40:47" x14ac:dyDescent="0.15">
      <c r="AN261" s="468">
        <v>8</v>
      </c>
      <c r="AO261" s="468">
        <v>1</v>
      </c>
      <c r="AP261" s="468">
        <v>4</v>
      </c>
      <c r="AQ261" s="476">
        <f ca="1">IF($AP261=1,IF(INDIRECT(ADDRESS(($AN261-1)*3+$AO261+5,$AP261+7))="",0,INDIRECT(ADDRESS(($AN261-1)*3+$AO261+5,$AP261+7))),IF(INDIRECT(ADDRESS(($AN261-1)*3+$AO261+5,$AP261+7))="",0,IF(COUNTIF(INDIRECT(ADDRESS(($AN261-1)*36+($AO261-1)*12+6,COLUMN())):INDIRECT(ADDRESS(($AN261-1)*36+($AO261-1)*12+$AP261+4,COLUMN())),INDIRECT(ADDRESS(($AN261-1)*3+$AO261+5,$AP261+7)))&gt;=1,0,INDIRECT(ADDRESS(($AN261-1)*3+$AO261+5,$AP261+7)))))</f>
        <v>0</v>
      </c>
      <c r="AR261" s="468">
        <f ca="1">COUNTIF(INDIRECT("H"&amp;(ROW()+12*(($AN261-1)*3+$AO261)-ROW())/12+5):INDIRECT("S"&amp;(ROW()+12*(($AN261-1)*3+$AO261)-ROW())/12+5),AQ261)</f>
        <v>0</v>
      </c>
      <c r="AS261" s="476"/>
      <c r="AU261" s="468">
        <f ca="1">IF(AND(AQ261&gt;0,AR261&gt;0),COUNTIF(AU$6:AU260,"&gt;0")+1,0)</f>
        <v>0</v>
      </c>
    </row>
    <row r="262" spans="40:47" x14ac:dyDescent="0.15">
      <c r="AN262" s="468">
        <v>8</v>
      </c>
      <c r="AO262" s="468">
        <v>1</v>
      </c>
      <c r="AP262" s="468">
        <v>5</v>
      </c>
      <c r="AQ262" s="476">
        <f ca="1">IF($AP262=1,IF(INDIRECT(ADDRESS(($AN262-1)*3+$AO262+5,$AP262+7))="",0,INDIRECT(ADDRESS(($AN262-1)*3+$AO262+5,$AP262+7))),IF(INDIRECT(ADDRESS(($AN262-1)*3+$AO262+5,$AP262+7))="",0,IF(COUNTIF(INDIRECT(ADDRESS(($AN262-1)*36+($AO262-1)*12+6,COLUMN())):INDIRECT(ADDRESS(($AN262-1)*36+($AO262-1)*12+$AP262+4,COLUMN())),INDIRECT(ADDRESS(($AN262-1)*3+$AO262+5,$AP262+7)))&gt;=1,0,INDIRECT(ADDRESS(($AN262-1)*3+$AO262+5,$AP262+7)))))</f>
        <v>0</v>
      </c>
      <c r="AR262" s="468">
        <f ca="1">COUNTIF(INDIRECT("H"&amp;(ROW()+12*(($AN262-1)*3+$AO262)-ROW())/12+5):INDIRECT("S"&amp;(ROW()+12*(($AN262-1)*3+$AO262)-ROW())/12+5),AQ262)</f>
        <v>0</v>
      </c>
      <c r="AS262" s="476"/>
      <c r="AU262" s="468">
        <f ca="1">IF(AND(AQ262&gt;0,AR262&gt;0),COUNTIF(AU$6:AU261,"&gt;0")+1,0)</f>
        <v>0</v>
      </c>
    </row>
    <row r="263" spans="40:47" x14ac:dyDescent="0.15">
      <c r="AN263" s="468">
        <v>8</v>
      </c>
      <c r="AO263" s="468">
        <v>1</v>
      </c>
      <c r="AP263" s="468">
        <v>6</v>
      </c>
      <c r="AQ263" s="476">
        <f ca="1">IF($AP263=1,IF(INDIRECT(ADDRESS(($AN263-1)*3+$AO263+5,$AP263+7))="",0,INDIRECT(ADDRESS(($AN263-1)*3+$AO263+5,$AP263+7))),IF(INDIRECT(ADDRESS(($AN263-1)*3+$AO263+5,$AP263+7))="",0,IF(COUNTIF(INDIRECT(ADDRESS(($AN263-1)*36+($AO263-1)*12+6,COLUMN())):INDIRECT(ADDRESS(($AN263-1)*36+($AO263-1)*12+$AP263+4,COLUMN())),INDIRECT(ADDRESS(($AN263-1)*3+$AO263+5,$AP263+7)))&gt;=1,0,INDIRECT(ADDRESS(($AN263-1)*3+$AO263+5,$AP263+7)))))</f>
        <v>0</v>
      </c>
      <c r="AR263" s="468">
        <f ca="1">COUNTIF(INDIRECT("H"&amp;(ROW()+12*(($AN263-1)*3+$AO263)-ROW())/12+5):INDIRECT("S"&amp;(ROW()+12*(($AN263-1)*3+$AO263)-ROW())/12+5),AQ263)</f>
        <v>0</v>
      </c>
      <c r="AS263" s="476"/>
      <c r="AU263" s="468">
        <f ca="1">IF(AND(AQ263&gt;0,AR263&gt;0),COUNTIF(AU$6:AU262,"&gt;0")+1,0)</f>
        <v>0</v>
      </c>
    </row>
    <row r="264" spans="40:47" x14ac:dyDescent="0.15">
      <c r="AN264" s="468">
        <v>8</v>
      </c>
      <c r="AO264" s="468">
        <v>1</v>
      </c>
      <c r="AP264" s="468">
        <v>7</v>
      </c>
      <c r="AQ264" s="476">
        <f ca="1">IF($AP264=1,IF(INDIRECT(ADDRESS(($AN264-1)*3+$AO264+5,$AP264+7))="",0,INDIRECT(ADDRESS(($AN264-1)*3+$AO264+5,$AP264+7))),IF(INDIRECT(ADDRESS(($AN264-1)*3+$AO264+5,$AP264+7))="",0,IF(COUNTIF(INDIRECT(ADDRESS(($AN264-1)*36+($AO264-1)*12+6,COLUMN())):INDIRECT(ADDRESS(($AN264-1)*36+($AO264-1)*12+$AP264+4,COLUMN())),INDIRECT(ADDRESS(($AN264-1)*3+$AO264+5,$AP264+7)))&gt;=1,0,INDIRECT(ADDRESS(($AN264-1)*3+$AO264+5,$AP264+7)))))</f>
        <v>0</v>
      </c>
      <c r="AR264" s="468">
        <f ca="1">COUNTIF(INDIRECT("H"&amp;(ROW()+12*(($AN264-1)*3+$AO264)-ROW())/12+5):INDIRECT("S"&amp;(ROW()+12*(($AN264-1)*3+$AO264)-ROW())/12+5),AQ264)</f>
        <v>0</v>
      </c>
      <c r="AS264" s="476"/>
      <c r="AU264" s="468">
        <f ca="1">IF(AND(AQ264&gt;0,AR264&gt;0),COUNTIF(AU$6:AU263,"&gt;0")+1,0)</f>
        <v>0</v>
      </c>
    </row>
    <row r="265" spans="40:47" x14ac:dyDescent="0.15">
      <c r="AN265" s="468">
        <v>8</v>
      </c>
      <c r="AO265" s="468">
        <v>1</v>
      </c>
      <c r="AP265" s="468">
        <v>8</v>
      </c>
      <c r="AQ265" s="476">
        <f ca="1">IF($AP265=1,IF(INDIRECT(ADDRESS(($AN265-1)*3+$AO265+5,$AP265+7))="",0,INDIRECT(ADDRESS(($AN265-1)*3+$AO265+5,$AP265+7))),IF(INDIRECT(ADDRESS(($AN265-1)*3+$AO265+5,$AP265+7))="",0,IF(COUNTIF(INDIRECT(ADDRESS(($AN265-1)*36+($AO265-1)*12+6,COLUMN())):INDIRECT(ADDRESS(($AN265-1)*36+($AO265-1)*12+$AP265+4,COLUMN())),INDIRECT(ADDRESS(($AN265-1)*3+$AO265+5,$AP265+7)))&gt;=1,0,INDIRECT(ADDRESS(($AN265-1)*3+$AO265+5,$AP265+7)))))</f>
        <v>0</v>
      </c>
      <c r="AR265" s="468">
        <f ca="1">COUNTIF(INDIRECT("H"&amp;(ROW()+12*(($AN265-1)*3+$AO265)-ROW())/12+5):INDIRECT("S"&amp;(ROW()+12*(($AN265-1)*3+$AO265)-ROW())/12+5),AQ265)</f>
        <v>0</v>
      </c>
      <c r="AS265" s="476"/>
      <c r="AU265" s="468">
        <f ca="1">IF(AND(AQ265&gt;0,AR265&gt;0),COUNTIF(AU$6:AU264,"&gt;0")+1,0)</f>
        <v>0</v>
      </c>
    </row>
    <row r="266" spans="40:47" x14ac:dyDescent="0.15">
      <c r="AN266" s="468">
        <v>8</v>
      </c>
      <c r="AO266" s="468">
        <v>1</v>
      </c>
      <c r="AP266" s="468">
        <v>9</v>
      </c>
      <c r="AQ266" s="476">
        <f ca="1">IF($AP266=1,IF(INDIRECT(ADDRESS(($AN266-1)*3+$AO266+5,$AP266+7))="",0,INDIRECT(ADDRESS(($AN266-1)*3+$AO266+5,$AP266+7))),IF(INDIRECT(ADDRESS(($AN266-1)*3+$AO266+5,$AP266+7))="",0,IF(COUNTIF(INDIRECT(ADDRESS(($AN266-1)*36+($AO266-1)*12+6,COLUMN())):INDIRECT(ADDRESS(($AN266-1)*36+($AO266-1)*12+$AP266+4,COLUMN())),INDIRECT(ADDRESS(($AN266-1)*3+$AO266+5,$AP266+7)))&gt;=1,0,INDIRECT(ADDRESS(($AN266-1)*3+$AO266+5,$AP266+7)))))</f>
        <v>0</v>
      </c>
      <c r="AR266" s="468">
        <f ca="1">COUNTIF(INDIRECT("H"&amp;(ROW()+12*(($AN266-1)*3+$AO266)-ROW())/12+5):INDIRECT("S"&amp;(ROW()+12*(($AN266-1)*3+$AO266)-ROW())/12+5),AQ266)</f>
        <v>0</v>
      </c>
      <c r="AS266" s="476"/>
      <c r="AU266" s="468">
        <f ca="1">IF(AND(AQ266&gt;0,AR266&gt;0),COUNTIF(AU$6:AU265,"&gt;0")+1,0)</f>
        <v>0</v>
      </c>
    </row>
    <row r="267" spans="40:47" x14ac:dyDescent="0.15">
      <c r="AN267" s="468">
        <v>8</v>
      </c>
      <c r="AO267" s="468">
        <v>1</v>
      </c>
      <c r="AP267" s="468">
        <v>10</v>
      </c>
      <c r="AQ267" s="476">
        <f ca="1">IF($AP267=1,IF(INDIRECT(ADDRESS(($AN267-1)*3+$AO267+5,$AP267+7))="",0,INDIRECT(ADDRESS(($AN267-1)*3+$AO267+5,$AP267+7))),IF(INDIRECT(ADDRESS(($AN267-1)*3+$AO267+5,$AP267+7))="",0,IF(COUNTIF(INDIRECT(ADDRESS(($AN267-1)*36+($AO267-1)*12+6,COLUMN())):INDIRECT(ADDRESS(($AN267-1)*36+($AO267-1)*12+$AP267+4,COLUMN())),INDIRECT(ADDRESS(($AN267-1)*3+$AO267+5,$AP267+7)))&gt;=1,0,INDIRECT(ADDRESS(($AN267-1)*3+$AO267+5,$AP267+7)))))</f>
        <v>0</v>
      </c>
      <c r="AR267" s="468">
        <f ca="1">COUNTIF(INDIRECT("H"&amp;(ROW()+12*(($AN267-1)*3+$AO267)-ROW())/12+5):INDIRECT("S"&amp;(ROW()+12*(($AN267-1)*3+$AO267)-ROW())/12+5),AQ267)</f>
        <v>0</v>
      </c>
      <c r="AS267" s="476"/>
      <c r="AU267" s="468">
        <f ca="1">IF(AND(AQ267&gt;0,AR267&gt;0),COUNTIF(AU$6:AU266,"&gt;0")+1,0)</f>
        <v>0</v>
      </c>
    </row>
    <row r="268" spans="40:47" x14ac:dyDescent="0.15">
      <c r="AN268" s="468">
        <v>8</v>
      </c>
      <c r="AO268" s="468">
        <v>1</v>
      </c>
      <c r="AP268" s="468">
        <v>11</v>
      </c>
      <c r="AQ268" s="476">
        <f ca="1">IF($AP268=1,IF(INDIRECT(ADDRESS(($AN268-1)*3+$AO268+5,$AP268+7))="",0,INDIRECT(ADDRESS(($AN268-1)*3+$AO268+5,$AP268+7))),IF(INDIRECT(ADDRESS(($AN268-1)*3+$AO268+5,$AP268+7))="",0,IF(COUNTIF(INDIRECT(ADDRESS(($AN268-1)*36+($AO268-1)*12+6,COLUMN())):INDIRECT(ADDRESS(($AN268-1)*36+($AO268-1)*12+$AP268+4,COLUMN())),INDIRECT(ADDRESS(($AN268-1)*3+$AO268+5,$AP268+7)))&gt;=1,0,INDIRECT(ADDRESS(($AN268-1)*3+$AO268+5,$AP268+7)))))</f>
        <v>0</v>
      </c>
      <c r="AR268" s="468">
        <f ca="1">COUNTIF(INDIRECT("H"&amp;(ROW()+12*(($AN268-1)*3+$AO268)-ROW())/12+5):INDIRECT("S"&amp;(ROW()+12*(($AN268-1)*3+$AO268)-ROW())/12+5),AQ268)</f>
        <v>0</v>
      </c>
      <c r="AS268" s="476"/>
      <c r="AU268" s="468">
        <f ca="1">IF(AND(AQ268&gt;0,AR268&gt;0),COUNTIF(AU$6:AU267,"&gt;0")+1,0)</f>
        <v>0</v>
      </c>
    </row>
    <row r="269" spans="40:47" x14ac:dyDescent="0.15">
      <c r="AN269" s="468">
        <v>8</v>
      </c>
      <c r="AO269" s="468">
        <v>1</v>
      </c>
      <c r="AP269" s="468">
        <v>12</v>
      </c>
      <c r="AQ269" s="476">
        <f ca="1">IF($AP269=1,IF(INDIRECT(ADDRESS(($AN269-1)*3+$AO269+5,$AP269+7))="",0,INDIRECT(ADDRESS(($AN269-1)*3+$AO269+5,$AP269+7))),IF(INDIRECT(ADDRESS(($AN269-1)*3+$AO269+5,$AP269+7))="",0,IF(COUNTIF(INDIRECT(ADDRESS(($AN269-1)*36+($AO269-1)*12+6,COLUMN())):INDIRECT(ADDRESS(($AN269-1)*36+($AO269-1)*12+$AP269+4,COLUMN())),INDIRECT(ADDRESS(($AN269-1)*3+$AO269+5,$AP269+7)))&gt;=1,0,INDIRECT(ADDRESS(($AN269-1)*3+$AO269+5,$AP269+7)))))</f>
        <v>0</v>
      </c>
      <c r="AR269" s="468">
        <f ca="1">COUNTIF(INDIRECT("H"&amp;(ROW()+12*(($AN269-1)*3+$AO269)-ROW())/12+5):INDIRECT("S"&amp;(ROW()+12*(($AN269-1)*3+$AO269)-ROW())/12+5),AQ269)</f>
        <v>0</v>
      </c>
      <c r="AS269" s="476"/>
      <c r="AU269" s="468">
        <f ca="1">IF(AND(AQ269&gt;0,AR269&gt;0),COUNTIF(AU$6:AU268,"&gt;0")+1,0)</f>
        <v>0</v>
      </c>
    </row>
    <row r="270" spans="40:47" x14ac:dyDescent="0.15">
      <c r="AN270" s="468">
        <v>8</v>
      </c>
      <c r="AO270" s="468">
        <v>2</v>
      </c>
      <c r="AP270" s="468">
        <v>1</v>
      </c>
      <c r="AQ270" s="476">
        <f ca="1">IF($AP270=1,IF(INDIRECT(ADDRESS(($AN270-1)*3+$AO270+5,$AP270+7))="",0,INDIRECT(ADDRESS(($AN270-1)*3+$AO270+5,$AP270+7))),IF(INDIRECT(ADDRESS(($AN270-1)*3+$AO270+5,$AP270+7))="",0,IF(COUNTIF(INDIRECT(ADDRESS(($AN270-1)*36+($AO270-1)*12+6,COLUMN())):INDIRECT(ADDRESS(($AN270-1)*36+($AO270-1)*12+$AP270+4,COLUMN())),INDIRECT(ADDRESS(($AN270-1)*3+$AO270+5,$AP270+7)))&gt;=1,0,INDIRECT(ADDRESS(($AN270-1)*3+$AO270+5,$AP270+7)))))</f>
        <v>0</v>
      </c>
      <c r="AR270" s="468">
        <f ca="1">COUNTIF(INDIRECT("H"&amp;(ROW()+12*(($AN270-1)*3+$AO270)-ROW())/12+5):INDIRECT("S"&amp;(ROW()+12*(($AN270-1)*3+$AO270)-ROW())/12+5),AQ270)</f>
        <v>0</v>
      </c>
      <c r="AS270" s="476"/>
      <c r="AU270" s="468">
        <f ca="1">IF(AND(AQ270&gt;0,AR270&gt;0),COUNTIF(AU$6:AU269,"&gt;0")+1,0)</f>
        <v>0</v>
      </c>
    </row>
    <row r="271" spans="40:47" x14ac:dyDescent="0.15">
      <c r="AN271" s="468">
        <v>8</v>
      </c>
      <c r="AO271" s="468">
        <v>2</v>
      </c>
      <c r="AP271" s="468">
        <v>2</v>
      </c>
      <c r="AQ271" s="476">
        <f ca="1">IF($AP271=1,IF(INDIRECT(ADDRESS(($AN271-1)*3+$AO271+5,$AP271+7))="",0,INDIRECT(ADDRESS(($AN271-1)*3+$AO271+5,$AP271+7))),IF(INDIRECT(ADDRESS(($AN271-1)*3+$AO271+5,$AP271+7))="",0,IF(COUNTIF(INDIRECT(ADDRESS(($AN271-1)*36+($AO271-1)*12+6,COLUMN())):INDIRECT(ADDRESS(($AN271-1)*36+($AO271-1)*12+$AP271+4,COLUMN())),INDIRECT(ADDRESS(($AN271-1)*3+$AO271+5,$AP271+7)))&gt;=1,0,INDIRECT(ADDRESS(($AN271-1)*3+$AO271+5,$AP271+7)))))</f>
        <v>0</v>
      </c>
      <c r="AR271" s="468">
        <f ca="1">COUNTIF(INDIRECT("H"&amp;(ROW()+12*(($AN271-1)*3+$AO271)-ROW())/12+5):INDIRECT("S"&amp;(ROW()+12*(($AN271-1)*3+$AO271)-ROW())/12+5),AQ271)</f>
        <v>0</v>
      </c>
      <c r="AS271" s="476"/>
      <c r="AU271" s="468">
        <f ca="1">IF(AND(AQ271&gt;0,AR271&gt;0),COUNTIF(AU$6:AU270,"&gt;0")+1,0)</f>
        <v>0</v>
      </c>
    </row>
    <row r="272" spans="40:47" x14ac:dyDescent="0.15">
      <c r="AN272" s="468">
        <v>8</v>
      </c>
      <c r="AO272" s="468">
        <v>2</v>
      </c>
      <c r="AP272" s="468">
        <v>3</v>
      </c>
      <c r="AQ272" s="476">
        <f ca="1">IF($AP272=1,IF(INDIRECT(ADDRESS(($AN272-1)*3+$AO272+5,$AP272+7))="",0,INDIRECT(ADDRESS(($AN272-1)*3+$AO272+5,$AP272+7))),IF(INDIRECT(ADDRESS(($AN272-1)*3+$AO272+5,$AP272+7))="",0,IF(COUNTIF(INDIRECT(ADDRESS(($AN272-1)*36+($AO272-1)*12+6,COLUMN())):INDIRECT(ADDRESS(($AN272-1)*36+($AO272-1)*12+$AP272+4,COLUMN())),INDIRECT(ADDRESS(($AN272-1)*3+$AO272+5,$AP272+7)))&gt;=1,0,INDIRECT(ADDRESS(($AN272-1)*3+$AO272+5,$AP272+7)))))</f>
        <v>0</v>
      </c>
      <c r="AR272" s="468">
        <f ca="1">COUNTIF(INDIRECT("H"&amp;(ROW()+12*(($AN272-1)*3+$AO272)-ROW())/12+5):INDIRECT("S"&amp;(ROW()+12*(($AN272-1)*3+$AO272)-ROW())/12+5),AQ272)</f>
        <v>0</v>
      </c>
      <c r="AS272" s="476"/>
      <c r="AU272" s="468">
        <f ca="1">IF(AND(AQ272&gt;0,AR272&gt;0),COUNTIF(AU$6:AU271,"&gt;0")+1,0)</f>
        <v>0</v>
      </c>
    </row>
    <row r="273" spans="40:47" x14ac:dyDescent="0.15">
      <c r="AN273" s="468">
        <v>8</v>
      </c>
      <c r="AO273" s="468">
        <v>2</v>
      </c>
      <c r="AP273" s="468">
        <v>4</v>
      </c>
      <c r="AQ273" s="476">
        <f ca="1">IF($AP273=1,IF(INDIRECT(ADDRESS(($AN273-1)*3+$AO273+5,$AP273+7))="",0,INDIRECT(ADDRESS(($AN273-1)*3+$AO273+5,$AP273+7))),IF(INDIRECT(ADDRESS(($AN273-1)*3+$AO273+5,$AP273+7))="",0,IF(COUNTIF(INDIRECT(ADDRESS(($AN273-1)*36+($AO273-1)*12+6,COLUMN())):INDIRECT(ADDRESS(($AN273-1)*36+($AO273-1)*12+$AP273+4,COLUMN())),INDIRECT(ADDRESS(($AN273-1)*3+$AO273+5,$AP273+7)))&gt;=1,0,INDIRECT(ADDRESS(($AN273-1)*3+$AO273+5,$AP273+7)))))</f>
        <v>0</v>
      </c>
      <c r="AR273" s="468">
        <f ca="1">COUNTIF(INDIRECT("H"&amp;(ROW()+12*(($AN273-1)*3+$AO273)-ROW())/12+5):INDIRECT("S"&amp;(ROW()+12*(($AN273-1)*3+$AO273)-ROW())/12+5),AQ273)</f>
        <v>0</v>
      </c>
      <c r="AS273" s="476"/>
      <c r="AU273" s="468">
        <f ca="1">IF(AND(AQ273&gt;0,AR273&gt;0),COUNTIF(AU$6:AU272,"&gt;0")+1,0)</f>
        <v>0</v>
      </c>
    </row>
    <row r="274" spans="40:47" x14ac:dyDescent="0.15">
      <c r="AN274" s="468">
        <v>8</v>
      </c>
      <c r="AO274" s="468">
        <v>2</v>
      </c>
      <c r="AP274" s="468">
        <v>5</v>
      </c>
      <c r="AQ274" s="476">
        <f ca="1">IF($AP274=1,IF(INDIRECT(ADDRESS(($AN274-1)*3+$AO274+5,$AP274+7))="",0,INDIRECT(ADDRESS(($AN274-1)*3+$AO274+5,$AP274+7))),IF(INDIRECT(ADDRESS(($AN274-1)*3+$AO274+5,$AP274+7))="",0,IF(COUNTIF(INDIRECT(ADDRESS(($AN274-1)*36+($AO274-1)*12+6,COLUMN())):INDIRECT(ADDRESS(($AN274-1)*36+($AO274-1)*12+$AP274+4,COLUMN())),INDIRECT(ADDRESS(($AN274-1)*3+$AO274+5,$AP274+7)))&gt;=1,0,INDIRECT(ADDRESS(($AN274-1)*3+$AO274+5,$AP274+7)))))</f>
        <v>0</v>
      </c>
      <c r="AR274" s="468">
        <f ca="1">COUNTIF(INDIRECT("H"&amp;(ROW()+12*(($AN274-1)*3+$AO274)-ROW())/12+5):INDIRECT("S"&amp;(ROW()+12*(($AN274-1)*3+$AO274)-ROW())/12+5),AQ274)</f>
        <v>0</v>
      </c>
      <c r="AS274" s="476"/>
      <c r="AU274" s="468">
        <f ca="1">IF(AND(AQ274&gt;0,AR274&gt;0),COUNTIF(AU$6:AU273,"&gt;0")+1,0)</f>
        <v>0</v>
      </c>
    </row>
    <row r="275" spans="40:47" x14ac:dyDescent="0.15">
      <c r="AN275" s="468">
        <v>8</v>
      </c>
      <c r="AO275" s="468">
        <v>2</v>
      </c>
      <c r="AP275" s="468">
        <v>6</v>
      </c>
      <c r="AQ275" s="476">
        <f ca="1">IF($AP275=1,IF(INDIRECT(ADDRESS(($AN275-1)*3+$AO275+5,$AP275+7))="",0,INDIRECT(ADDRESS(($AN275-1)*3+$AO275+5,$AP275+7))),IF(INDIRECT(ADDRESS(($AN275-1)*3+$AO275+5,$AP275+7))="",0,IF(COUNTIF(INDIRECT(ADDRESS(($AN275-1)*36+($AO275-1)*12+6,COLUMN())):INDIRECT(ADDRESS(($AN275-1)*36+($AO275-1)*12+$AP275+4,COLUMN())),INDIRECT(ADDRESS(($AN275-1)*3+$AO275+5,$AP275+7)))&gt;=1,0,INDIRECT(ADDRESS(($AN275-1)*3+$AO275+5,$AP275+7)))))</f>
        <v>0</v>
      </c>
      <c r="AR275" s="468">
        <f ca="1">COUNTIF(INDIRECT("H"&amp;(ROW()+12*(($AN275-1)*3+$AO275)-ROW())/12+5):INDIRECT("S"&amp;(ROW()+12*(($AN275-1)*3+$AO275)-ROW())/12+5),AQ275)</f>
        <v>0</v>
      </c>
      <c r="AS275" s="476"/>
      <c r="AU275" s="468">
        <f ca="1">IF(AND(AQ275&gt;0,AR275&gt;0),COUNTIF(AU$6:AU274,"&gt;0")+1,0)</f>
        <v>0</v>
      </c>
    </row>
    <row r="276" spans="40:47" x14ac:dyDescent="0.15">
      <c r="AN276" s="468">
        <v>8</v>
      </c>
      <c r="AO276" s="468">
        <v>2</v>
      </c>
      <c r="AP276" s="468">
        <v>7</v>
      </c>
      <c r="AQ276" s="476">
        <f ca="1">IF($AP276=1,IF(INDIRECT(ADDRESS(($AN276-1)*3+$AO276+5,$AP276+7))="",0,INDIRECT(ADDRESS(($AN276-1)*3+$AO276+5,$AP276+7))),IF(INDIRECT(ADDRESS(($AN276-1)*3+$AO276+5,$AP276+7))="",0,IF(COUNTIF(INDIRECT(ADDRESS(($AN276-1)*36+($AO276-1)*12+6,COLUMN())):INDIRECT(ADDRESS(($AN276-1)*36+($AO276-1)*12+$AP276+4,COLUMN())),INDIRECT(ADDRESS(($AN276-1)*3+$AO276+5,$AP276+7)))&gt;=1,0,INDIRECT(ADDRESS(($AN276-1)*3+$AO276+5,$AP276+7)))))</f>
        <v>0</v>
      </c>
      <c r="AR276" s="468">
        <f ca="1">COUNTIF(INDIRECT("H"&amp;(ROW()+12*(($AN276-1)*3+$AO276)-ROW())/12+5):INDIRECT("S"&amp;(ROW()+12*(($AN276-1)*3+$AO276)-ROW())/12+5),AQ276)</f>
        <v>0</v>
      </c>
      <c r="AS276" s="476"/>
      <c r="AU276" s="468">
        <f ca="1">IF(AND(AQ276&gt;0,AR276&gt;0),COUNTIF(AU$6:AU275,"&gt;0")+1,0)</f>
        <v>0</v>
      </c>
    </row>
    <row r="277" spans="40:47" x14ac:dyDescent="0.15">
      <c r="AN277" s="468">
        <v>8</v>
      </c>
      <c r="AO277" s="468">
        <v>2</v>
      </c>
      <c r="AP277" s="468">
        <v>8</v>
      </c>
      <c r="AQ277" s="476">
        <f ca="1">IF($AP277=1,IF(INDIRECT(ADDRESS(($AN277-1)*3+$AO277+5,$AP277+7))="",0,INDIRECT(ADDRESS(($AN277-1)*3+$AO277+5,$AP277+7))),IF(INDIRECT(ADDRESS(($AN277-1)*3+$AO277+5,$AP277+7))="",0,IF(COUNTIF(INDIRECT(ADDRESS(($AN277-1)*36+($AO277-1)*12+6,COLUMN())):INDIRECT(ADDRESS(($AN277-1)*36+($AO277-1)*12+$AP277+4,COLUMN())),INDIRECT(ADDRESS(($AN277-1)*3+$AO277+5,$AP277+7)))&gt;=1,0,INDIRECT(ADDRESS(($AN277-1)*3+$AO277+5,$AP277+7)))))</f>
        <v>0</v>
      </c>
      <c r="AR277" s="468">
        <f ca="1">COUNTIF(INDIRECT("H"&amp;(ROW()+12*(($AN277-1)*3+$AO277)-ROW())/12+5):INDIRECT("S"&amp;(ROW()+12*(($AN277-1)*3+$AO277)-ROW())/12+5),AQ277)</f>
        <v>0</v>
      </c>
      <c r="AS277" s="476"/>
      <c r="AU277" s="468">
        <f ca="1">IF(AND(AQ277&gt;0,AR277&gt;0),COUNTIF(AU$6:AU276,"&gt;0")+1,0)</f>
        <v>0</v>
      </c>
    </row>
    <row r="278" spans="40:47" x14ac:dyDescent="0.15">
      <c r="AN278" s="468">
        <v>8</v>
      </c>
      <c r="AO278" s="468">
        <v>2</v>
      </c>
      <c r="AP278" s="468">
        <v>9</v>
      </c>
      <c r="AQ278" s="476">
        <f ca="1">IF($AP278=1,IF(INDIRECT(ADDRESS(($AN278-1)*3+$AO278+5,$AP278+7))="",0,INDIRECT(ADDRESS(($AN278-1)*3+$AO278+5,$AP278+7))),IF(INDIRECT(ADDRESS(($AN278-1)*3+$AO278+5,$AP278+7))="",0,IF(COUNTIF(INDIRECT(ADDRESS(($AN278-1)*36+($AO278-1)*12+6,COLUMN())):INDIRECT(ADDRESS(($AN278-1)*36+($AO278-1)*12+$AP278+4,COLUMN())),INDIRECT(ADDRESS(($AN278-1)*3+$AO278+5,$AP278+7)))&gt;=1,0,INDIRECT(ADDRESS(($AN278-1)*3+$AO278+5,$AP278+7)))))</f>
        <v>0</v>
      </c>
      <c r="AR278" s="468">
        <f ca="1">COUNTIF(INDIRECT("H"&amp;(ROW()+12*(($AN278-1)*3+$AO278)-ROW())/12+5):INDIRECT("S"&amp;(ROW()+12*(($AN278-1)*3+$AO278)-ROW())/12+5),AQ278)</f>
        <v>0</v>
      </c>
      <c r="AS278" s="476"/>
      <c r="AU278" s="468">
        <f ca="1">IF(AND(AQ278&gt;0,AR278&gt;0),COUNTIF(AU$6:AU277,"&gt;0")+1,0)</f>
        <v>0</v>
      </c>
    </row>
    <row r="279" spans="40:47" x14ac:dyDescent="0.15">
      <c r="AN279" s="468">
        <v>8</v>
      </c>
      <c r="AO279" s="468">
        <v>2</v>
      </c>
      <c r="AP279" s="468">
        <v>10</v>
      </c>
      <c r="AQ279" s="476">
        <f ca="1">IF($AP279=1,IF(INDIRECT(ADDRESS(($AN279-1)*3+$AO279+5,$AP279+7))="",0,INDIRECT(ADDRESS(($AN279-1)*3+$AO279+5,$AP279+7))),IF(INDIRECT(ADDRESS(($AN279-1)*3+$AO279+5,$AP279+7))="",0,IF(COUNTIF(INDIRECT(ADDRESS(($AN279-1)*36+($AO279-1)*12+6,COLUMN())):INDIRECT(ADDRESS(($AN279-1)*36+($AO279-1)*12+$AP279+4,COLUMN())),INDIRECT(ADDRESS(($AN279-1)*3+$AO279+5,$AP279+7)))&gt;=1,0,INDIRECT(ADDRESS(($AN279-1)*3+$AO279+5,$AP279+7)))))</f>
        <v>0</v>
      </c>
      <c r="AR279" s="468">
        <f ca="1">COUNTIF(INDIRECT("H"&amp;(ROW()+12*(($AN279-1)*3+$AO279)-ROW())/12+5):INDIRECT("S"&amp;(ROW()+12*(($AN279-1)*3+$AO279)-ROW())/12+5),AQ279)</f>
        <v>0</v>
      </c>
      <c r="AS279" s="476"/>
      <c r="AU279" s="468">
        <f ca="1">IF(AND(AQ279&gt;0,AR279&gt;0),COUNTIF(AU$6:AU278,"&gt;0")+1,0)</f>
        <v>0</v>
      </c>
    </row>
    <row r="280" spans="40:47" x14ac:dyDescent="0.15">
      <c r="AN280" s="468">
        <v>8</v>
      </c>
      <c r="AO280" s="468">
        <v>2</v>
      </c>
      <c r="AP280" s="468">
        <v>11</v>
      </c>
      <c r="AQ280" s="476">
        <f ca="1">IF($AP280=1,IF(INDIRECT(ADDRESS(($AN280-1)*3+$AO280+5,$AP280+7))="",0,INDIRECT(ADDRESS(($AN280-1)*3+$AO280+5,$AP280+7))),IF(INDIRECT(ADDRESS(($AN280-1)*3+$AO280+5,$AP280+7))="",0,IF(COUNTIF(INDIRECT(ADDRESS(($AN280-1)*36+($AO280-1)*12+6,COLUMN())):INDIRECT(ADDRESS(($AN280-1)*36+($AO280-1)*12+$AP280+4,COLUMN())),INDIRECT(ADDRESS(($AN280-1)*3+$AO280+5,$AP280+7)))&gt;=1,0,INDIRECT(ADDRESS(($AN280-1)*3+$AO280+5,$AP280+7)))))</f>
        <v>0</v>
      </c>
      <c r="AR280" s="468">
        <f ca="1">COUNTIF(INDIRECT("H"&amp;(ROW()+12*(($AN280-1)*3+$AO280)-ROW())/12+5):INDIRECT("S"&amp;(ROW()+12*(($AN280-1)*3+$AO280)-ROW())/12+5),AQ280)</f>
        <v>0</v>
      </c>
      <c r="AS280" s="476"/>
      <c r="AU280" s="468">
        <f ca="1">IF(AND(AQ280&gt;0,AR280&gt;0),COUNTIF(AU$6:AU279,"&gt;0")+1,0)</f>
        <v>0</v>
      </c>
    </row>
    <row r="281" spans="40:47" x14ac:dyDescent="0.15">
      <c r="AN281" s="468">
        <v>8</v>
      </c>
      <c r="AO281" s="468">
        <v>2</v>
      </c>
      <c r="AP281" s="468">
        <v>12</v>
      </c>
      <c r="AQ281" s="476">
        <f ca="1">IF($AP281=1,IF(INDIRECT(ADDRESS(($AN281-1)*3+$AO281+5,$AP281+7))="",0,INDIRECT(ADDRESS(($AN281-1)*3+$AO281+5,$AP281+7))),IF(INDIRECT(ADDRESS(($AN281-1)*3+$AO281+5,$AP281+7))="",0,IF(COUNTIF(INDIRECT(ADDRESS(($AN281-1)*36+($AO281-1)*12+6,COLUMN())):INDIRECT(ADDRESS(($AN281-1)*36+($AO281-1)*12+$AP281+4,COLUMN())),INDIRECT(ADDRESS(($AN281-1)*3+$AO281+5,$AP281+7)))&gt;=1,0,INDIRECT(ADDRESS(($AN281-1)*3+$AO281+5,$AP281+7)))))</f>
        <v>0</v>
      </c>
      <c r="AR281" s="468">
        <f ca="1">COUNTIF(INDIRECT("H"&amp;(ROW()+12*(($AN281-1)*3+$AO281)-ROW())/12+5):INDIRECT("S"&amp;(ROW()+12*(($AN281-1)*3+$AO281)-ROW())/12+5),AQ281)</f>
        <v>0</v>
      </c>
      <c r="AS281" s="476"/>
      <c r="AU281" s="468">
        <f ca="1">IF(AND(AQ281&gt;0,AR281&gt;0),COUNTIF(AU$6:AU280,"&gt;0")+1,0)</f>
        <v>0</v>
      </c>
    </row>
    <row r="282" spans="40:47" x14ac:dyDescent="0.15">
      <c r="AN282" s="468">
        <v>8</v>
      </c>
      <c r="AO282" s="468">
        <v>3</v>
      </c>
      <c r="AP282" s="468">
        <v>1</v>
      </c>
      <c r="AQ282" s="476">
        <f ca="1">IF($AP282=1,IF(INDIRECT(ADDRESS(($AN282-1)*3+$AO282+5,$AP282+7))="",0,INDIRECT(ADDRESS(($AN282-1)*3+$AO282+5,$AP282+7))),IF(INDIRECT(ADDRESS(($AN282-1)*3+$AO282+5,$AP282+7))="",0,IF(COUNTIF(INDIRECT(ADDRESS(($AN282-1)*36+($AO282-1)*12+6,COLUMN())):INDIRECT(ADDRESS(($AN282-1)*36+($AO282-1)*12+$AP282+4,COLUMN())),INDIRECT(ADDRESS(($AN282-1)*3+$AO282+5,$AP282+7)))&gt;=1,0,INDIRECT(ADDRESS(($AN282-1)*3+$AO282+5,$AP282+7)))))</f>
        <v>0</v>
      </c>
      <c r="AR282" s="468">
        <f ca="1">COUNTIF(INDIRECT("H"&amp;(ROW()+12*(($AN282-1)*3+$AO282)-ROW())/12+5):INDIRECT("S"&amp;(ROW()+12*(($AN282-1)*3+$AO282)-ROW())/12+5),AQ282)</f>
        <v>0</v>
      </c>
      <c r="AS282" s="476"/>
      <c r="AU282" s="468">
        <f ca="1">IF(AND(AQ282&gt;0,AR282&gt;0),COUNTIF(AU$6:AU281,"&gt;0")+1,0)</f>
        <v>0</v>
      </c>
    </row>
    <row r="283" spans="40:47" x14ac:dyDescent="0.15">
      <c r="AN283" s="468">
        <v>8</v>
      </c>
      <c r="AO283" s="468">
        <v>3</v>
      </c>
      <c r="AP283" s="468">
        <v>2</v>
      </c>
      <c r="AQ283" s="476">
        <f ca="1">IF($AP283=1,IF(INDIRECT(ADDRESS(($AN283-1)*3+$AO283+5,$AP283+7))="",0,INDIRECT(ADDRESS(($AN283-1)*3+$AO283+5,$AP283+7))),IF(INDIRECT(ADDRESS(($AN283-1)*3+$AO283+5,$AP283+7))="",0,IF(COUNTIF(INDIRECT(ADDRESS(($AN283-1)*36+($AO283-1)*12+6,COLUMN())):INDIRECT(ADDRESS(($AN283-1)*36+($AO283-1)*12+$AP283+4,COLUMN())),INDIRECT(ADDRESS(($AN283-1)*3+$AO283+5,$AP283+7)))&gt;=1,0,INDIRECT(ADDRESS(($AN283-1)*3+$AO283+5,$AP283+7)))))</f>
        <v>0</v>
      </c>
      <c r="AR283" s="468">
        <f ca="1">COUNTIF(INDIRECT("H"&amp;(ROW()+12*(($AN283-1)*3+$AO283)-ROW())/12+5):INDIRECT("S"&amp;(ROW()+12*(($AN283-1)*3+$AO283)-ROW())/12+5),AQ283)</f>
        <v>0</v>
      </c>
      <c r="AS283" s="476"/>
      <c r="AU283" s="468">
        <f ca="1">IF(AND(AQ283&gt;0,AR283&gt;0),COUNTIF(AU$6:AU282,"&gt;0")+1,0)</f>
        <v>0</v>
      </c>
    </row>
    <row r="284" spans="40:47" x14ac:dyDescent="0.15">
      <c r="AN284" s="468">
        <v>8</v>
      </c>
      <c r="AO284" s="468">
        <v>3</v>
      </c>
      <c r="AP284" s="468">
        <v>3</v>
      </c>
      <c r="AQ284" s="476">
        <f ca="1">IF($AP284=1,IF(INDIRECT(ADDRESS(($AN284-1)*3+$AO284+5,$AP284+7))="",0,INDIRECT(ADDRESS(($AN284-1)*3+$AO284+5,$AP284+7))),IF(INDIRECT(ADDRESS(($AN284-1)*3+$AO284+5,$AP284+7))="",0,IF(COUNTIF(INDIRECT(ADDRESS(($AN284-1)*36+($AO284-1)*12+6,COLUMN())):INDIRECT(ADDRESS(($AN284-1)*36+($AO284-1)*12+$AP284+4,COLUMN())),INDIRECT(ADDRESS(($AN284-1)*3+$AO284+5,$AP284+7)))&gt;=1,0,INDIRECT(ADDRESS(($AN284-1)*3+$AO284+5,$AP284+7)))))</f>
        <v>0</v>
      </c>
      <c r="AR284" s="468">
        <f ca="1">COUNTIF(INDIRECT("H"&amp;(ROW()+12*(($AN284-1)*3+$AO284)-ROW())/12+5):INDIRECT("S"&amp;(ROW()+12*(($AN284-1)*3+$AO284)-ROW())/12+5),AQ284)</f>
        <v>0</v>
      </c>
      <c r="AS284" s="476"/>
      <c r="AU284" s="468">
        <f ca="1">IF(AND(AQ284&gt;0,AR284&gt;0),COUNTIF(AU$6:AU283,"&gt;0")+1,0)</f>
        <v>0</v>
      </c>
    </row>
    <row r="285" spans="40:47" x14ac:dyDescent="0.15">
      <c r="AN285" s="468">
        <v>8</v>
      </c>
      <c r="AO285" s="468">
        <v>3</v>
      </c>
      <c r="AP285" s="468">
        <v>4</v>
      </c>
      <c r="AQ285" s="476">
        <f ca="1">IF($AP285=1,IF(INDIRECT(ADDRESS(($AN285-1)*3+$AO285+5,$AP285+7))="",0,INDIRECT(ADDRESS(($AN285-1)*3+$AO285+5,$AP285+7))),IF(INDIRECT(ADDRESS(($AN285-1)*3+$AO285+5,$AP285+7))="",0,IF(COUNTIF(INDIRECT(ADDRESS(($AN285-1)*36+($AO285-1)*12+6,COLUMN())):INDIRECT(ADDRESS(($AN285-1)*36+($AO285-1)*12+$AP285+4,COLUMN())),INDIRECT(ADDRESS(($AN285-1)*3+$AO285+5,$AP285+7)))&gt;=1,0,INDIRECT(ADDRESS(($AN285-1)*3+$AO285+5,$AP285+7)))))</f>
        <v>0</v>
      </c>
      <c r="AR285" s="468">
        <f ca="1">COUNTIF(INDIRECT("H"&amp;(ROW()+12*(($AN285-1)*3+$AO285)-ROW())/12+5):INDIRECT("S"&amp;(ROW()+12*(($AN285-1)*3+$AO285)-ROW())/12+5),AQ285)</f>
        <v>0</v>
      </c>
      <c r="AS285" s="476"/>
      <c r="AU285" s="468">
        <f ca="1">IF(AND(AQ285&gt;0,AR285&gt;0),COUNTIF(AU$6:AU284,"&gt;0")+1,0)</f>
        <v>0</v>
      </c>
    </row>
    <row r="286" spans="40:47" x14ac:dyDescent="0.15">
      <c r="AN286" s="468">
        <v>8</v>
      </c>
      <c r="AO286" s="468">
        <v>3</v>
      </c>
      <c r="AP286" s="468">
        <v>5</v>
      </c>
      <c r="AQ286" s="476">
        <f ca="1">IF($AP286=1,IF(INDIRECT(ADDRESS(($AN286-1)*3+$AO286+5,$AP286+7))="",0,INDIRECT(ADDRESS(($AN286-1)*3+$AO286+5,$AP286+7))),IF(INDIRECT(ADDRESS(($AN286-1)*3+$AO286+5,$AP286+7))="",0,IF(COUNTIF(INDIRECT(ADDRESS(($AN286-1)*36+($AO286-1)*12+6,COLUMN())):INDIRECT(ADDRESS(($AN286-1)*36+($AO286-1)*12+$AP286+4,COLUMN())),INDIRECT(ADDRESS(($AN286-1)*3+$AO286+5,$AP286+7)))&gt;=1,0,INDIRECT(ADDRESS(($AN286-1)*3+$AO286+5,$AP286+7)))))</f>
        <v>0</v>
      </c>
      <c r="AR286" s="468">
        <f ca="1">COUNTIF(INDIRECT("H"&amp;(ROW()+12*(($AN286-1)*3+$AO286)-ROW())/12+5):INDIRECT("S"&amp;(ROW()+12*(($AN286-1)*3+$AO286)-ROW())/12+5),AQ286)</f>
        <v>0</v>
      </c>
      <c r="AS286" s="476"/>
      <c r="AU286" s="468">
        <f ca="1">IF(AND(AQ286&gt;0,AR286&gt;0),COUNTIF(AU$6:AU285,"&gt;0")+1,0)</f>
        <v>0</v>
      </c>
    </row>
    <row r="287" spans="40:47" x14ac:dyDescent="0.15">
      <c r="AN287" s="468">
        <v>8</v>
      </c>
      <c r="AO287" s="468">
        <v>3</v>
      </c>
      <c r="AP287" s="468">
        <v>6</v>
      </c>
      <c r="AQ287" s="476">
        <f ca="1">IF($AP287=1,IF(INDIRECT(ADDRESS(($AN287-1)*3+$AO287+5,$AP287+7))="",0,INDIRECT(ADDRESS(($AN287-1)*3+$AO287+5,$AP287+7))),IF(INDIRECT(ADDRESS(($AN287-1)*3+$AO287+5,$AP287+7))="",0,IF(COUNTIF(INDIRECT(ADDRESS(($AN287-1)*36+($AO287-1)*12+6,COLUMN())):INDIRECT(ADDRESS(($AN287-1)*36+($AO287-1)*12+$AP287+4,COLUMN())),INDIRECT(ADDRESS(($AN287-1)*3+$AO287+5,$AP287+7)))&gt;=1,0,INDIRECT(ADDRESS(($AN287-1)*3+$AO287+5,$AP287+7)))))</f>
        <v>0</v>
      </c>
      <c r="AR287" s="468">
        <f ca="1">COUNTIF(INDIRECT("H"&amp;(ROW()+12*(($AN287-1)*3+$AO287)-ROW())/12+5):INDIRECT("S"&amp;(ROW()+12*(($AN287-1)*3+$AO287)-ROW())/12+5),AQ287)</f>
        <v>0</v>
      </c>
      <c r="AS287" s="476"/>
      <c r="AU287" s="468">
        <f ca="1">IF(AND(AQ287&gt;0,AR287&gt;0),COUNTIF(AU$6:AU286,"&gt;0")+1,0)</f>
        <v>0</v>
      </c>
    </row>
    <row r="288" spans="40:47" x14ac:dyDescent="0.15">
      <c r="AN288" s="468">
        <v>8</v>
      </c>
      <c r="AO288" s="468">
        <v>3</v>
      </c>
      <c r="AP288" s="468">
        <v>7</v>
      </c>
      <c r="AQ288" s="476">
        <f ca="1">IF($AP288=1,IF(INDIRECT(ADDRESS(($AN288-1)*3+$AO288+5,$AP288+7))="",0,INDIRECT(ADDRESS(($AN288-1)*3+$AO288+5,$AP288+7))),IF(INDIRECT(ADDRESS(($AN288-1)*3+$AO288+5,$AP288+7))="",0,IF(COUNTIF(INDIRECT(ADDRESS(($AN288-1)*36+($AO288-1)*12+6,COLUMN())):INDIRECT(ADDRESS(($AN288-1)*36+($AO288-1)*12+$AP288+4,COLUMN())),INDIRECT(ADDRESS(($AN288-1)*3+$AO288+5,$AP288+7)))&gt;=1,0,INDIRECT(ADDRESS(($AN288-1)*3+$AO288+5,$AP288+7)))))</f>
        <v>0</v>
      </c>
      <c r="AR288" s="468">
        <f ca="1">COUNTIF(INDIRECT("H"&amp;(ROW()+12*(($AN288-1)*3+$AO288)-ROW())/12+5):INDIRECT("S"&amp;(ROW()+12*(($AN288-1)*3+$AO288)-ROW())/12+5),AQ288)</f>
        <v>0</v>
      </c>
      <c r="AS288" s="476"/>
      <c r="AU288" s="468">
        <f ca="1">IF(AND(AQ288&gt;0,AR288&gt;0),COUNTIF(AU$6:AU287,"&gt;0")+1,0)</f>
        <v>0</v>
      </c>
    </row>
    <row r="289" spans="40:47" x14ac:dyDescent="0.15">
      <c r="AN289" s="468">
        <v>8</v>
      </c>
      <c r="AO289" s="468">
        <v>3</v>
      </c>
      <c r="AP289" s="468">
        <v>8</v>
      </c>
      <c r="AQ289" s="476">
        <f ca="1">IF($AP289=1,IF(INDIRECT(ADDRESS(($AN289-1)*3+$AO289+5,$AP289+7))="",0,INDIRECT(ADDRESS(($AN289-1)*3+$AO289+5,$AP289+7))),IF(INDIRECT(ADDRESS(($AN289-1)*3+$AO289+5,$AP289+7))="",0,IF(COUNTIF(INDIRECT(ADDRESS(($AN289-1)*36+($AO289-1)*12+6,COLUMN())):INDIRECT(ADDRESS(($AN289-1)*36+($AO289-1)*12+$AP289+4,COLUMN())),INDIRECT(ADDRESS(($AN289-1)*3+$AO289+5,$AP289+7)))&gt;=1,0,INDIRECT(ADDRESS(($AN289-1)*3+$AO289+5,$AP289+7)))))</f>
        <v>0</v>
      </c>
      <c r="AR289" s="468">
        <f ca="1">COUNTIF(INDIRECT("H"&amp;(ROW()+12*(($AN289-1)*3+$AO289)-ROW())/12+5):INDIRECT("S"&amp;(ROW()+12*(($AN289-1)*3+$AO289)-ROW())/12+5),AQ289)</f>
        <v>0</v>
      </c>
      <c r="AS289" s="476"/>
      <c r="AU289" s="468">
        <f ca="1">IF(AND(AQ289&gt;0,AR289&gt;0),COUNTIF(AU$6:AU288,"&gt;0")+1,0)</f>
        <v>0</v>
      </c>
    </row>
    <row r="290" spans="40:47" x14ac:dyDescent="0.15">
      <c r="AN290" s="468">
        <v>8</v>
      </c>
      <c r="AO290" s="468">
        <v>3</v>
      </c>
      <c r="AP290" s="468">
        <v>9</v>
      </c>
      <c r="AQ290" s="476">
        <f ca="1">IF($AP290=1,IF(INDIRECT(ADDRESS(($AN290-1)*3+$AO290+5,$AP290+7))="",0,INDIRECT(ADDRESS(($AN290-1)*3+$AO290+5,$AP290+7))),IF(INDIRECT(ADDRESS(($AN290-1)*3+$AO290+5,$AP290+7))="",0,IF(COUNTIF(INDIRECT(ADDRESS(($AN290-1)*36+($AO290-1)*12+6,COLUMN())):INDIRECT(ADDRESS(($AN290-1)*36+($AO290-1)*12+$AP290+4,COLUMN())),INDIRECT(ADDRESS(($AN290-1)*3+$AO290+5,$AP290+7)))&gt;=1,0,INDIRECT(ADDRESS(($AN290-1)*3+$AO290+5,$AP290+7)))))</f>
        <v>0</v>
      </c>
      <c r="AR290" s="468">
        <f ca="1">COUNTIF(INDIRECT("H"&amp;(ROW()+12*(($AN290-1)*3+$AO290)-ROW())/12+5):INDIRECT("S"&amp;(ROW()+12*(($AN290-1)*3+$AO290)-ROW())/12+5),AQ290)</f>
        <v>0</v>
      </c>
      <c r="AS290" s="476"/>
      <c r="AU290" s="468">
        <f ca="1">IF(AND(AQ290&gt;0,AR290&gt;0),COUNTIF(AU$6:AU289,"&gt;0")+1,0)</f>
        <v>0</v>
      </c>
    </row>
    <row r="291" spans="40:47" x14ac:dyDescent="0.15">
      <c r="AN291" s="468">
        <v>8</v>
      </c>
      <c r="AO291" s="468">
        <v>3</v>
      </c>
      <c r="AP291" s="468">
        <v>10</v>
      </c>
      <c r="AQ291" s="476">
        <f ca="1">IF($AP291=1,IF(INDIRECT(ADDRESS(($AN291-1)*3+$AO291+5,$AP291+7))="",0,INDIRECT(ADDRESS(($AN291-1)*3+$AO291+5,$AP291+7))),IF(INDIRECT(ADDRESS(($AN291-1)*3+$AO291+5,$AP291+7))="",0,IF(COUNTIF(INDIRECT(ADDRESS(($AN291-1)*36+($AO291-1)*12+6,COLUMN())):INDIRECT(ADDRESS(($AN291-1)*36+($AO291-1)*12+$AP291+4,COLUMN())),INDIRECT(ADDRESS(($AN291-1)*3+$AO291+5,$AP291+7)))&gt;=1,0,INDIRECT(ADDRESS(($AN291-1)*3+$AO291+5,$AP291+7)))))</f>
        <v>0</v>
      </c>
      <c r="AR291" s="468">
        <f ca="1">COUNTIF(INDIRECT("H"&amp;(ROW()+12*(($AN291-1)*3+$AO291)-ROW())/12+5):INDIRECT("S"&amp;(ROW()+12*(($AN291-1)*3+$AO291)-ROW())/12+5),AQ291)</f>
        <v>0</v>
      </c>
      <c r="AS291" s="476"/>
      <c r="AU291" s="468">
        <f ca="1">IF(AND(AQ291&gt;0,AR291&gt;0),COUNTIF(AU$6:AU290,"&gt;0")+1,0)</f>
        <v>0</v>
      </c>
    </row>
    <row r="292" spans="40:47" x14ac:dyDescent="0.15">
      <c r="AN292" s="468">
        <v>8</v>
      </c>
      <c r="AO292" s="468">
        <v>3</v>
      </c>
      <c r="AP292" s="468">
        <v>11</v>
      </c>
      <c r="AQ292" s="476">
        <f ca="1">IF($AP292=1,IF(INDIRECT(ADDRESS(($AN292-1)*3+$AO292+5,$AP292+7))="",0,INDIRECT(ADDRESS(($AN292-1)*3+$AO292+5,$AP292+7))),IF(INDIRECT(ADDRESS(($AN292-1)*3+$AO292+5,$AP292+7))="",0,IF(COUNTIF(INDIRECT(ADDRESS(($AN292-1)*36+($AO292-1)*12+6,COLUMN())):INDIRECT(ADDRESS(($AN292-1)*36+($AO292-1)*12+$AP292+4,COLUMN())),INDIRECT(ADDRESS(($AN292-1)*3+$AO292+5,$AP292+7)))&gt;=1,0,INDIRECT(ADDRESS(($AN292-1)*3+$AO292+5,$AP292+7)))))</f>
        <v>0</v>
      </c>
      <c r="AR292" s="468">
        <f ca="1">COUNTIF(INDIRECT("H"&amp;(ROW()+12*(($AN292-1)*3+$AO292)-ROW())/12+5):INDIRECT("S"&amp;(ROW()+12*(($AN292-1)*3+$AO292)-ROW())/12+5),AQ292)</f>
        <v>0</v>
      </c>
      <c r="AS292" s="476"/>
      <c r="AU292" s="468">
        <f ca="1">IF(AND(AQ292&gt;0,AR292&gt;0),COUNTIF(AU$6:AU291,"&gt;0")+1,0)</f>
        <v>0</v>
      </c>
    </row>
    <row r="293" spans="40:47" x14ac:dyDescent="0.15">
      <c r="AN293" s="468">
        <v>8</v>
      </c>
      <c r="AO293" s="468">
        <v>3</v>
      </c>
      <c r="AP293" s="468">
        <v>12</v>
      </c>
      <c r="AQ293" s="476">
        <f ca="1">IF($AP293=1,IF(INDIRECT(ADDRESS(($AN293-1)*3+$AO293+5,$AP293+7))="",0,INDIRECT(ADDRESS(($AN293-1)*3+$AO293+5,$AP293+7))),IF(INDIRECT(ADDRESS(($AN293-1)*3+$AO293+5,$AP293+7))="",0,IF(COUNTIF(INDIRECT(ADDRESS(($AN293-1)*36+($AO293-1)*12+6,COLUMN())):INDIRECT(ADDRESS(($AN293-1)*36+($AO293-1)*12+$AP293+4,COLUMN())),INDIRECT(ADDRESS(($AN293-1)*3+$AO293+5,$AP293+7)))&gt;=1,0,INDIRECT(ADDRESS(($AN293-1)*3+$AO293+5,$AP293+7)))))</f>
        <v>0</v>
      </c>
      <c r="AR293" s="468">
        <f ca="1">COUNTIF(INDIRECT("H"&amp;(ROW()+12*(($AN293-1)*3+$AO293)-ROW())/12+5):INDIRECT("S"&amp;(ROW()+12*(($AN293-1)*3+$AO293)-ROW())/12+5),AQ293)</f>
        <v>0</v>
      </c>
      <c r="AS293" s="476"/>
      <c r="AU293" s="468">
        <f ca="1">IF(AND(AQ293&gt;0,AR293&gt;0),COUNTIF(AU$6:AU292,"&gt;0")+1,0)</f>
        <v>0</v>
      </c>
    </row>
    <row r="294" spans="40:47" x14ac:dyDescent="0.15">
      <c r="AN294" s="468">
        <v>9</v>
      </c>
      <c r="AO294" s="468">
        <v>1</v>
      </c>
      <c r="AP294" s="468">
        <v>1</v>
      </c>
      <c r="AQ294" s="476">
        <f ca="1">IF($AP294=1,IF(INDIRECT(ADDRESS(($AN294-1)*3+$AO294+5,$AP294+7))="",0,INDIRECT(ADDRESS(($AN294-1)*3+$AO294+5,$AP294+7))),IF(INDIRECT(ADDRESS(($AN294-1)*3+$AO294+5,$AP294+7))="",0,IF(COUNTIF(INDIRECT(ADDRESS(($AN294-1)*36+($AO294-1)*12+6,COLUMN())):INDIRECT(ADDRESS(($AN294-1)*36+($AO294-1)*12+$AP294+4,COLUMN())),INDIRECT(ADDRESS(($AN294-1)*3+$AO294+5,$AP294+7)))&gt;=1,0,INDIRECT(ADDRESS(($AN294-1)*3+$AO294+5,$AP294+7)))))</f>
        <v>0</v>
      </c>
      <c r="AR294" s="468">
        <f ca="1">COUNTIF(INDIRECT("H"&amp;(ROW()+12*(($AN294-1)*3+$AO294)-ROW())/12+5):INDIRECT("S"&amp;(ROW()+12*(($AN294-1)*3+$AO294)-ROW())/12+5),AQ294)</f>
        <v>0</v>
      </c>
      <c r="AS294" s="476"/>
      <c r="AU294" s="468">
        <f ca="1">IF(AND(AQ294&gt;0,AR294&gt;0),COUNTIF(AU$6:AU293,"&gt;0")+1,0)</f>
        <v>0</v>
      </c>
    </row>
    <row r="295" spans="40:47" x14ac:dyDescent="0.15">
      <c r="AN295" s="468">
        <v>9</v>
      </c>
      <c r="AO295" s="468">
        <v>1</v>
      </c>
      <c r="AP295" s="468">
        <v>2</v>
      </c>
      <c r="AQ295" s="476">
        <f ca="1">IF($AP295=1,IF(INDIRECT(ADDRESS(($AN295-1)*3+$AO295+5,$AP295+7))="",0,INDIRECT(ADDRESS(($AN295-1)*3+$AO295+5,$AP295+7))),IF(INDIRECT(ADDRESS(($AN295-1)*3+$AO295+5,$AP295+7))="",0,IF(COUNTIF(INDIRECT(ADDRESS(($AN295-1)*36+($AO295-1)*12+6,COLUMN())):INDIRECT(ADDRESS(($AN295-1)*36+($AO295-1)*12+$AP295+4,COLUMN())),INDIRECT(ADDRESS(($AN295-1)*3+$AO295+5,$AP295+7)))&gt;=1,0,INDIRECT(ADDRESS(($AN295-1)*3+$AO295+5,$AP295+7)))))</f>
        <v>0</v>
      </c>
      <c r="AR295" s="468">
        <f ca="1">COUNTIF(INDIRECT("H"&amp;(ROW()+12*(($AN295-1)*3+$AO295)-ROW())/12+5):INDIRECT("S"&amp;(ROW()+12*(($AN295-1)*3+$AO295)-ROW())/12+5),AQ295)</f>
        <v>0</v>
      </c>
      <c r="AS295" s="476"/>
      <c r="AU295" s="468">
        <f ca="1">IF(AND(AQ295&gt;0,AR295&gt;0),COUNTIF(AU$6:AU294,"&gt;0")+1,0)</f>
        <v>0</v>
      </c>
    </row>
    <row r="296" spans="40:47" x14ac:dyDescent="0.15">
      <c r="AN296" s="468">
        <v>9</v>
      </c>
      <c r="AO296" s="468">
        <v>1</v>
      </c>
      <c r="AP296" s="468">
        <v>3</v>
      </c>
      <c r="AQ296" s="476">
        <f ca="1">IF($AP296=1,IF(INDIRECT(ADDRESS(($AN296-1)*3+$AO296+5,$AP296+7))="",0,INDIRECT(ADDRESS(($AN296-1)*3+$AO296+5,$AP296+7))),IF(INDIRECT(ADDRESS(($AN296-1)*3+$AO296+5,$AP296+7))="",0,IF(COUNTIF(INDIRECT(ADDRESS(($AN296-1)*36+($AO296-1)*12+6,COLUMN())):INDIRECT(ADDRESS(($AN296-1)*36+($AO296-1)*12+$AP296+4,COLUMN())),INDIRECT(ADDRESS(($AN296-1)*3+$AO296+5,$AP296+7)))&gt;=1,0,INDIRECT(ADDRESS(($AN296-1)*3+$AO296+5,$AP296+7)))))</f>
        <v>0</v>
      </c>
      <c r="AR296" s="468">
        <f ca="1">COUNTIF(INDIRECT("H"&amp;(ROW()+12*(($AN296-1)*3+$AO296)-ROW())/12+5):INDIRECT("S"&amp;(ROW()+12*(($AN296-1)*3+$AO296)-ROW())/12+5),AQ296)</f>
        <v>0</v>
      </c>
      <c r="AS296" s="476"/>
      <c r="AU296" s="468">
        <f ca="1">IF(AND(AQ296&gt;0,AR296&gt;0),COUNTIF(AU$6:AU295,"&gt;0")+1,0)</f>
        <v>0</v>
      </c>
    </row>
    <row r="297" spans="40:47" x14ac:dyDescent="0.15">
      <c r="AN297" s="468">
        <v>9</v>
      </c>
      <c r="AO297" s="468">
        <v>1</v>
      </c>
      <c r="AP297" s="468">
        <v>4</v>
      </c>
      <c r="AQ297" s="476">
        <f ca="1">IF($AP297=1,IF(INDIRECT(ADDRESS(($AN297-1)*3+$AO297+5,$AP297+7))="",0,INDIRECT(ADDRESS(($AN297-1)*3+$AO297+5,$AP297+7))),IF(INDIRECT(ADDRESS(($AN297-1)*3+$AO297+5,$AP297+7))="",0,IF(COUNTIF(INDIRECT(ADDRESS(($AN297-1)*36+($AO297-1)*12+6,COLUMN())):INDIRECT(ADDRESS(($AN297-1)*36+($AO297-1)*12+$AP297+4,COLUMN())),INDIRECT(ADDRESS(($AN297-1)*3+$AO297+5,$AP297+7)))&gt;=1,0,INDIRECT(ADDRESS(($AN297-1)*3+$AO297+5,$AP297+7)))))</f>
        <v>0</v>
      </c>
      <c r="AR297" s="468">
        <f ca="1">COUNTIF(INDIRECT("H"&amp;(ROW()+12*(($AN297-1)*3+$AO297)-ROW())/12+5):INDIRECT("S"&amp;(ROW()+12*(($AN297-1)*3+$AO297)-ROW())/12+5),AQ297)</f>
        <v>0</v>
      </c>
      <c r="AS297" s="476"/>
      <c r="AU297" s="468">
        <f ca="1">IF(AND(AQ297&gt;0,AR297&gt;0),COUNTIF(AU$6:AU296,"&gt;0")+1,0)</f>
        <v>0</v>
      </c>
    </row>
    <row r="298" spans="40:47" x14ac:dyDescent="0.15">
      <c r="AN298" s="468">
        <v>9</v>
      </c>
      <c r="AO298" s="468">
        <v>1</v>
      </c>
      <c r="AP298" s="468">
        <v>5</v>
      </c>
      <c r="AQ298" s="476">
        <f ca="1">IF($AP298=1,IF(INDIRECT(ADDRESS(($AN298-1)*3+$AO298+5,$AP298+7))="",0,INDIRECT(ADDRESS(($AN298-1)*3+$AO298+5,$AP298+7))),IF(INDIRECT(ADDRESS(($AN298-1)*3+$AO298+5,$AP298+7))="",0,IF(COUNTIF(INDIRECT(ADDRESS(($AN298-1)*36+($AO298-1)*12+6,COLUMN())):INDIRECT(ADDRESS(($AN298-1)*36+($AO298-1)*12+$AP298+4,COLUMN())),INDIRECT(ADDRESS(($AN298-1)*3+$AO298+5,$AP298+7)))&gt;=1,0,INDIRECT(ADDRESS(($AN298-1)*3+$AO298+5,$AP298+7)))))</f>
        <v>0</v>
      </c>
      <c r="AR298" s="468">
        <f ca="1">COUNTIF(INDIRECT("H"&amp;(ROW()+12*(($AN298-1)*3+$AO298)-ROW())/12+5):INDIRECT("S"&amp;(ROW()+12*(($AN298-1)*3+$AO298)-ROW())/12+5),AQ298)</f>
        <v>0</v>
      </c>
      <c r="AS298" s="476"/>
      <c r="AU298" s="468">
        <f ca="1">IF(AND(AQ298&gt;0,AR298&gt;0),COUNTIF(AU$6:AU297,"&gt;0")+1,0)</f>
        <v>0</v>
      </c>
    </row>
    <row r="299" spans="40:47" x14ac:dyDescent="0.15">
      <c r="AN299" s="468">
        <v>9</v>
      </c>
      <c r="AO299" s="468">
        <v>1</v>
      </c>
      <c r="AP299" s="468">
        <v>6</v>
      </c>
      <c r="AQ299" s="476">
        <f ca="1">IF($AP299=1,IF(INDIRECT(ADDRESS(($AN299-1)*3+$AO299+5,$AP299+7))="",0,INDIRECT(ADDRESS(($AN299-1)*3+$AO299+5,$AP299+7))),IF(INDIRECT(ADDRESS(($AN299-1)*3+$AO299+5,$AP299+7))="",0,IF(COUNTIF(INDIRECT(ADDRESS(($AN299-1)*36+($AO299-1)*12+6,COLUMN())):INDIRECT(ADDRESS(($AN299-1)*36+($AO299-1)*12+$AP299+4,COLUMN())),INDIRECT(ADDRESS(($AN299-1)*3+$AO299+5,$AP299+7)))&gt;=1,0,INDIRECT(ADDRESS(($AN299-1)*3+$AO299+5,$AP299+7)))))</f>
        <v>0</v>
      </c>
      <c r="AR299" s="468">
        <f ca="1">COUNTIF(INDIRECT("H"&amp;(ROW()+12*(($AN299-1)*3+$AO299)-ROW())/12+5):INDIRECT("S"&amp;(ROW()+12*(($AN299-1)*3+$AO299)-ROW())/12+5),AQ299)</f>
        <v>0</v>
      </c>
      <c r="AS299" s="476"/>
      <c r="AU299" s="468">
        <f ca="1">IF(AND(AQ299&gt;0,AR299&gt;0),COUNTIF(AU$6:AU298,"&gt;0")+1,0)</f>
        <v>0</v>
      </c>
    </row>
    <row r="300" spans="40:47" x14ac:dyDescent="0.15">
      <c r="AN300" s="468">
        <v>9</v>
      </c>
      <c r="AO300" s="468">
        <v>1</v>
      </c>
      <c r="AP300" s="468">
        <v>7</v>
      </c>
      <c r="AQ300" s="476">
        <f ca="1">IF($AP300=1,IF(INDIRECT(ADDRESS(($AN300-1)*3+$AO300+5,$AP300+7))="",0,INDIRECT(ADDRESS(($AN300-1)*3+$AO300+5,$AP300+7))),IF(INDIRECT(ADDRESS(($AN300-1)*3+$AO300+5,$AP300+7))="",0,IF(COUNTIF(INDIRECT(ADDRESS(($AN300-1)*36+($AO300-1)*12+6,COLUMN())):INDIRECT(ADDRESS(($AN300-1)*36+($AO300-1)*12+$AP300+4,COLUMN())),INDIRECT(ADDRESS(($AN300-1)*3+$AO300+5,$AP300+7)))&gt;=1,0,INDIRECT(ADDRESS(($AN300-1)*3+$AO300+5,$AP300+7)))))</f>
        <v>0</v>
      </c>
      <c r="AR300" s="468">
        <f ca="1">COUNTIF(INDIRECT("H"&amp;(ROW()+12*(($AN300-1)*3+$AO300)-ROW())/12+5):INDIRECT("S"&amp;(ROW()+12*(($AN300-1)*3+$AO300)-ROW())/12+5),AQ300)</f>
        <v>0</v>
      </c>
      <c r="AS300" s="476"/>
      <c r="AU300" s="468">
        <f ca="1">IF(AND(AQ300&gt;0,AR300&gt;0),COUNTIF(AU$6:AU299,"&gt;0")+1,0)</f>
        <v>0</v>
      </c>
    </row>
    <row r="301" spans="40:47" x14ac:dyDescent="0.15">
      <c r="AN301" s="468">
        <v>9</v>
      </c>
      <c r="AO301" s="468">
        <v>1</v>
      </c>
      <c r="AP301" s="468">
        <v>8</v>
      </c>
      <c r="AQ301" s="476">
        <f ca="1">IF($AP301=1,IF(INDIRECT(ADDRESS(($AN301-1)*3+$AO301+5,$AP301+7))="",0,INDIRECT(ADDRESS(($AN301-1)*3+$AO301+5,$AP301+7))),IF(INDIRECT(ADDRESS(($AN301-1)*3+$AO301+5,$AP301+7))="",0,IF(COUNTIF(INDIRECT(ADDRESS(($AN301-1)*36+($AO301-1)*12+6,COLUMN())):INDIRECT(ADDRESS(($AN301-1)*36+($AO301-1)*12+$AP301+4,COLUMN())),INDIRECT(ADDRESS(($AN301-1)*3+$AO301+5,$AP301+7)))&gt;=1,0,INDIRECT(ADDRESS(($AN301-1)*3+$AO301+5,$AP301+7)))))</f>
        <v>0</v>
      </c>
      <c r="AR301" s="468">
        <f ca="1">COUNTIF(INDIRECT("H"&amp;(ROW()+12*(($AN301-1)*3+$AO301)-ROW())/12+5):INDIRECT("S"&amp;(ROW()+12*(($AN301-1)*3+$AO301)-ROW())/12+5),AQ301)</f>
        <v>0</v>
      </c>
      <c r="AS301" s="476"/>
      <c r="AU301" s="468">
        <f ca="1">IF(AND(AQ301&gt;0,AR301&gt;0),COUNTIF(AU$6:AU300,"&gt;0")+1,0)</f>
        <v>0</v>
      </c>
    </row>
    <row r="302" spans="40:47" x14ac:dyDescent="0.15">
      <c r="AN302" s="468">
        <v>9</v>
      </c>
      <c r="AO302" s="468">
        <v>1</v>
      </c>
      <c r="AP302" s="468">
        <v>9</v>
      </c>
      <c r="AQ302" s="476">
        <f ca="1">IF($AP302=1,IF(INDIRECT(ADDRESS(($AN302-1)*3+$AO302+5,$AP302+7))="",0,INDIRECT(ADDRESS(($AN302-1)*3+$AO302+5,$AP302+7))),IF(INDIRECT(ADDRESS(($AN302-1)*3+$AO302+5,$AP302+7))="",0,IF(COUNTIF(INDIRECT(ADDRESS(($AN302-1)*36+($AO302-1)*12+6,COLUMN())):INDIRECT(ADDRESS(($AN302-1)*36+($AO302-1)*12+$AP302+4,COLUMN())),INDIRECT(ADDRESS(($AN302-1)*3+$AO302+5,$AP302+7)))&gt;=1,0,INDIRECT(ADDRESS(($AN302-1)*3+$AO302+5,$AP302+7)))))</f>
        <v>0</v>
      </c>
      <c r="AR302" s="468">
        <f ca="1">COUNTIF(INDIRECT("H"&amp;(ROW()+12*(($AN302-1)*3+$AO302)-ROW())/12+5):INDIRECT("S"&amp;(ROW()+12*(($AN302-1)*3+$AO302)-ROW())/12+5),AQ302)</f>
        <v>0</v>
      </c>
      <c r="AS302" s="476"/>
      <c r="AU302" s="468">
        <f ca="1">IF(AND(AQ302&gt;0,AR302&gt;0),COUNTIF(AU$6:AU301,"&gt;0")+1,0)</f>
        <v>0</v>
      </c>
    </row>
    <row r="303" spans="40:47" x14ac:dyDescent="0.15">
      <c r="AN303" s="468">
        <v>9</v>
      </c>
      <c r="AO303" s="468">
        <v>1</v>
      </c>
      <c r="AP303" s="468">
        <v>10</v>
      </c>
      <c r="AQ303" s="476">
        <f ca="1">IF($AP303=1,IF(INDIRECT(ADDRESS(($AN303-1)*3+$AO303+5,$AP303+7))="",0,INDIRECT(ADDRESS(($AN303-1)*3+$AO303+5,$AP303+7))),IF(INDIRECT(ADDRESS(($AN303-1)*3+$AO303+5,$AP303+7))="",0,IF(COUNTIF(INDIRECT(ADDRESS(($AN303-1)*36+($AO303-1)*12+6,COLUMN())):INDIRECT(ADDRESS(($AN303-1)*36+($AO303-1)*12+$AP303+4,COLUMN())),INDIRECT(ADDRESS(($AN303-1)*3+$AO303+5,$AP303+7)))&gt;=1,0,INDIRECT(ADDRESS(($AN303-1)*3+$AO303+5,$AP303+7)))))</f>
        <v>0</v>
      </c>
      <c r="AR303" s="468">
        <f ca="1">COUNTIF(INDIRECT("H"&amp;(ROW()+12*(($AN303-1)*3+$AO303)-ROW())/12+5):INDIRECT("S"&amp;(ROW()+12*(($AN303-1)*3+$AO303)-ROW())/12+5),AQ303)</f>
        <v>0</v>
      </c>
      <c r="AS303" s="476"/>
      <c r="AU303" s="468">
        <f ca="1">IF(AND(AQ303&gt;0,AR303&gt;0),COUNTIF(AU$6:AU302,"&gt;0")+1,0)</f>
        <v>0</v>
      </c>
    </row>
    <row r="304" spans="40:47" x14ac:dyDescent="0.15">
      <c r="AN304" s="468">
        <v>9</v>
      </c>
      <c r="AO304" s="468">
        <v>1</v>
      </c>
      <c r="AP304" s="468">
        <v>11</v>
      </c>
      <c r="AQ304" s="476">
        <f ca="1">IF($AP304=1,IF(INDIRECT(ADDRESS(($AN304-1)*3+$AO304+5,$AP304+7))="",0,INDIRECT(ADDRESS(($AN304-1)*3+$AO304+5,$AP304+7))),IF(INDIRECT(ADDRESS(($AN304-1)*3+$AO304+5,$AP304+7))="",0,IF(COUNTIF(INDIRECT(ADDRESS(($AN304-1)*36+($AO304-1)*12+6,COLUMN())):INDIRECT(ADDRESS(($AN304-1)*36+($AO304-1)*12+$AP304+4,COLUMN())),INDIRECT(ADDRESS(($AN304-1)*3+$AO304+5,$AP304+7)))&gt;=1,0,INDIRECT(ADDRESS(($AN304-1)*3+$AO304+5,$AP304+7)))))</f>
        <v>0</v>
      </c>
      <c r="AR304" s="468">
        <f ca="1">COUNTIF(INDIRECT("H"&amp;(ROW()+12*(($AN304-1)*3+$AO304)-ROW())/12+5):INDIRECT("S"&amp;(ROW()+12*(($AN304-1)*3+$AO304)-ROW())/12+5),AQ304)</f>
        <v>0</v>
      </c>
      <c r="AS304" s="476"/>
      <c r="AU304" s="468">
        <f ca="1">IF(AND(AQ304&gt;0,AR304&gt;0),COUNTIF(AU$6:AU303,"&gt;0")+1,0)</f>
        <v>0</v>
      </c>
    </row>
    <row r="305" spans="40:47" x14ac:dyDescent="0.15">
      <c r="AN305" s="468">
        <v>9</v>
      </c>
      <c r="AO305" s="468">
        <v>1</v>
      </c>
      <c r="AP305" s="468">
        <v>12</v>
      </c>
      <c r="AQ305" s="476">
        <f ca="1">IF($AP305=1,IF(INDIRECT(ADDRESS(($AN305-1)*3+$AO305+5,$AP305+7))="",0,INDIRECT(ADDRESS(($AN305-1)*3+$AO305+5,$AP305+7))),IF(INDIRECT(ADDRESS(($AN305-1)*3+$AO305+5,$AP305+7))="",0,IF(COUNTIF(INDIRECT(ADDRESS(($AN305-1)*36+($AO305-1)*12+6,COLUMN())):INDIRECT(ADDRESS(($AN305-1)*36+($AO305-1)*12+$AP305+4,COLUMN())),INDIRECT(ADDRESS(($AN305-1)*3+$AO305+5,$AP305+7)))&gt;=1,0,INDIRECT(ADDRESS(($AN305-1)*3+$AO305+5,$AP305+7)))))</f>
        <v>0</v>
      </c>
      <c r="AR305" s="468">
        <f ca="1">COUNTIF(INDIRECT("H"&amp;(ROW()+12*(($AN305-1)*3+$AO305)-ROW())/12+5):INDIRECT("S"&amp;(ROW()+12*(($AN305-1)*3+$AO305)-ROW())/12+5),AQ305)</f>
        <v>0</v>
      </c>
      <c r="AS305" s="476"/>
      <c r="AU305" s="468">
        <f ca="1">IF(AND(AQ305&gt;0,AR305&gt;0),COUNTIF(AU$6:AU304,"&gt;0")+1,0)</f>
        <v>0</v>
      </c>
    </row>
    <row r="306" spans="40:47" x14ac:dyDescent="0.15">
      <c r="AN306" s="468">
        <v>9</v>
      </c>
      <c r="AO306" s="468">
        <v>2</v>
      </c>
      <c r="AP306" s="468">
        <v>1</v>
      </c>
      <c r="AQ306" s="476">
        <f ca="1">IF($AP306=1,IF(INDIRECT(ADDRESS(($AN306-1)*3+$AO306+5,$AP306+7))="",0,INDIRECT(ADDRESS(($AN306-1)*3+$AO306+5,$AP306+7))),IF(INDIRECT(ADDRESS(($AN306-1)*3+$AO306+5,$AP306+7))="",0,IF(COUNTIF(INDIRECT(ADDRESS(($AN306-1)*36+($AO306-1)*12+6,COLUMN())):INDIRECT(ADDRESS(($AN306-1)*36+($AO306-1)*12+$AP306+4,COLUMN())),INDIRECT(ADDRESS(($AN306-1)*3+$AO306+5,$AP306+7)))&gt;=1,0,INDIRECT(ADDRESS(($AN306-1)*3+$AO306+5,$AP306+7)))))</f>
        <v>0</v>
      </c>
      <c r="AR306" s="468">
        <f ca="1">COUNTIF(INDIRECT("H"&amp;(ROW()+12*(($AN306-1)*3+$AO306)-ROW())/12+5):INDIRECT("S"&amp;(ROW()+12*(($AN306-1)*3+$AO306)-ROW())/12+5),AQ306)</f>
        <v>0</v>
      </c>
      <c r="AS306" s="476"/>
      <c r="AU306" s="468">
        <f ca="1">IF(AND(AQ306&gt;0,AR306&gt;0),COUNTIF(AU$6:AU305,"&gt;0")+1,0)</f>
        <v>0</v>
      </c>
    </row>
    <row r="307" spans="40:47" x14ac:dyDescent="0.15">
      <c r="AN307" s="468">
        <v>9</v>
      </c>
      <c r="AO307" s="468">
        <v>2</v>
      </c>
      <c r="AP307" s="468">
        <v>2</v>
      </c>
      <c r="AQ307" s="476">
        <f ca="1">IF($AP307=1,IF(INDIRECT(ADDRESS(($AN307-1)*3+$AO307+5,$AP307+7))="",0,INDIRECT(ADDRESS(($AN307-1)*3+$AO307+5,$AP307+7))),IF(INDIRECT(ADDRESS(($AN307-1)*3+$AO307+5,$AP307+7))="",0,IF(COUNTIF(INDIRECT(ADDRESS(($AN307-1)*36+($AO307-1)*12+6,COLUMN())):INDIRECT(ADDRESS(($AN307-1)*36+($AO307-1)*12+$AP307+4,COLUMN())),INDIRECT(ADDRESS(($AN307-1)*3+$AO307+5,$AP307+7)))&gt;=1,0,INDIRECT(ADDRESS(($AN307-1)*3+$AO307+5,$AP307+7)))))</f>
        <v>0</v>
      </c>
      <c r="AR307" s="468">
        <f ca="1">COUNTIF(INDIRECT("H"&amp;(ROW()+12*(($AN307-1)*3+$AO307)-ROW())/12+5):INDIRECT("S"&amp;(ROW()+12*(($AN307-1)*3+$AO307)-ROW())/12+5),AQ307)</f>
        <v>0</v>
      </c>
      <c r="AS307" s="476"/>
      <c r="AU307" s="468">
        <f ca="1">IF(AND(AQ307&gt;0,AR307&gt;0),COUNTIF(AU$6:AU306,"&gt;0")+1,0)</f>
        <v>0</v>
      </c>
    </row>
    <row r="308" spans="40:47" x14ac:dyDescent="0.15">
      <c r="AN308" s="468">
        <v>9</v>
      </c>
      <c r="AO308" s="468">
        <v>2</v>
      </c>
      <c r="AP308" s="468">
        <v>3</v>
      </c>
      <c r="AQ308" s="476">
        <f ca="1">IF($AP308=1,IF(INDIRECT(ADDRESS(($AN308-1)*3+$AO308+5,$AP308+7))="",0,INDIRECT(ADDRESS(($AN308-1)*3+$AO308+5,$AP308+7))),IF(INDIRECT(ADDRESS(($AN308-1)*3+$AO308+5,$AP308+7))="",0,IF(COUNTIF(INDIRECT(ADDRESS(($AN308-1)*36+($AO308-1)*12+6,COLUMN())):INDIRECT(ADDRESS(($AN308-1)*36+($AO308-1)*12+$AP308+4,COLUMN())),INDIRECT(ADDRESS(($AN308-1)*3+$AO308+5,$AP308+7)))&gt;=1,0,INDIRECT(ADDRESS(($AN308-1)*3+$AO308+5,$AP308+7)))))</f>
        <v>0</v>
      </c>
      <c r="AR308" s="468">
        <f ca="1">COUNTIF(INDIRECT("H"&amp;(ROW()+12*(($AN308-1)*3+$AO308)-ROW())/12+5):INDIRECT("S"&amp;(ROW()+12*(($AN308-1)*3+$AO308)-ROW())/12+5),AQ308)</f>
        <v>0</v>
      </c>
      <c r="AS308" s="476"/>
      <c r="AU308" s="468">
        <f ca="1">IF(AND(AQ308&gt;0,AR308&gt;0),COUNTIF(AU$6:AU307,"&gt;0")+1,0)</f>
        <v>0</v>
      </c>
    </row>
    <row r="309" spans="40:47" x14ac:dyDescent="0.15">
      <c r="AN309" s="468">
        <v>9</v>
      </c>
      <c r="AO309" s="468">
        <v>2</v>
      </c>
      <c r="AP309" s="468">
        <v>4</v>
      </c>
      <c r="AQ309" s="476">
        <f ca="1">IF($AP309=1,IF(INDIRECT(ADDRESS(($AN309-1)*3+$AO309+5,$AP309+7))="",0,INDIRECT(ADDRESS(($AN309-1)*3+$AO309+5,$AP309+7))),IF(INDIRECT(ADDRESS(($AN309-1)*3+$AO309+5,$AP309+7))="",0,IF(COUNTIF(INDIRECT(ADDRESS(($AN309-1)*36+($AO309-1)*12+6,COLUMN())):INDIRECT(ADDRESS(($AN309-1)*36+($AO309-1)*12+$AP309+4,COLUMN())),INDIRECT(ADDRESS(($AN309-1)*3+$AO309+5,$AP309+7)))&gt;=1,0,INDIRECT(ADDRESS(($AN309-1)*3+$AO309+5,$AP309+7)))))</f>
        <v>0</v>
      </c>
      <c r="AR309" s="468">
        <f ca="1">COUNTIF(INDIRECT("H"&amp;(ROW()+12*(($AN309-1)*3+$AO309)-ROW())/12+5):INDIRECT("S"&amp;(ROW()+12*(($AN309-1)*3+$AO309)-ROW())/12+5),AQ309)</f>
        <v>0</v>
      </c>
      <c r="AS309" s="476"/>
      <c r="AU309" s="468">
        <f ca="1">IF(AND(AQ309&gt;0,AR309&gt;0),COUNTIF(AU$6:AU308,"&gt;0")+1,0)</f>
        <v>0</v>
      </c>
    </row>
    <row r="310" spans="40:47" x14ac:dyDescent="0.15">
      <c r="AN310" s="468">
        <v>9</v>
      </c>
      <c r="AO310" s="468">
        <v>2</v>
      </c>
      <c r="AP310" s="468">
        <v>5</v>
      </c>
      <c r="AQ310" s="476">
        <f ca="1">IF($AP310=1,IF(INDIRECT(ADDRESS(($AN310-1)*3+$AO310+5,$AP310+7))="",0,INDIRECT(ADDRESS(($AN310-1)*3+$AO310+5,$AP310+7))),IF(INDIRECT(ADDRESS(($AN310-1)*3+$AO310+5,$AP310+7))="",0,IF(COUNTIF(INDIRECT(ADDRESS(($AN310-1)*36+($AO310-1)*12+6,COLUMN())):INDIRECT(ADDRESS(($AN310-1)*36+($AO310-1)*12+$AP310+4,COLUMN())),INDIRECT(ADDRESS(($AN310-1)*3+$AO310+5,$AP310+7)))&gt;=1,0,INDIRECT(ADDRESS(($AN310-1)*3+$AO310+5,$AP310+7)))))</f>
        <v>0</v>
      </c>
      <c r="AR310" s="468">
        <f ca="1">COUNTIF(INDIRECT("H"&amp;(ROW()+12*(($AN310-1)*3+$AO310)-ROW())/12+5):INDIRECT("S"&amp;(ROW()+12*(($AN310-1)*3+$AO310)-ROW())/12+5),AQ310)</f>
        <v>0</v>
      </c>
      <c r="AS310" s="476"/>
      <c r="AU310" s="468">
        <f ca="1">IF(AND(AQ310&gt;0,AR310&gt;0),COUNTIF(AU$6:AU309,"&gt;0")+1,0)</f>
        <v>0</v>
      </c>
    </row>
    <row r="311" spans="40:47" x14ac:dyDescent="0.15">
      <c r="AN311" s="468">
        <v>9</v>
      </c>
      <c r="AO311" s="468">
        <v>2</v>
      </c>
      <c r="AP311" s="468">
        <v>6</v>
      </c>
      <c r="AQ311" s="476">
        <f ca="1">IF($AP311=1,IF(INDIRECT(ADDRESS(($AN311-1)*3+$AO311+5,$AP311+7))="",0,INDIRECT(ADDRESS(($AN311-1)*3+$AO311+5,$AP311+7))),IF(INDIRECT(ADDRESS(($AN311-1)*3+$AO311+5,$AP311+7))="",0,IF(COUNTIF(INDIRECT(ADDRESS(($AN311-1)*36+($AO311-1)*12+6,COLUMN())):INDIRECT(ADDRESS(($AN311-1)*36+($AO311-1)*12+$AP311+4,COLUMN())),INDIRECT(ADDRESS(($AN311-1)*3+$AO311+5,$AP311+7)))&gt;=1,0,INDIRECT(ADDRESS(($AN311-1)*3+$AO311+5,$AP311+7)))))</f>
        <v>0</v>
      </c>
      <c r="AR311" s="468">
        <f ca="1">COUNTIF(INDIRECT("H"&amp;(ROW()+12*(($AN311-1)*3+$AO311)-ROW())/12+5):INDIRECT("S"&amp;(ROW()+12*(($AN311-1)*3+$AO311)-ROW())/12+5),AQ311)</f>
        <v>0</v>
      </c>
      <c r="AS311" s="476"/>
      <c r="AU311" s="468">
        <f ca="1">IF(AND(AQ311&gt;0,AR311&gt;0),COUNTIF(AU$6:AU310,"&gt;0")+1,0)</f>
        <v>0</v>
      </c>
    </row>
    <row r="312" spans="40:47" x14ac:dyDescent="0.15">
      <c r="AN312" s="468">
        <v>9</v>
      </c>
      <c r="AO312" s="468">
        <v>2</v>
      </c>
      <c r="AP312" s="468">
        <v>7</v>
      </c>
      <c r="AQ312" s="476">
        <f ca="1">IF($AP312=1,IF(INDIRECT(ADDRESS(($AN312-1)*3+$AO312+5,$AP312+7))="",0,INDIRECT(ADDRESS(($AN312-1)*3+$AO312+5,$AP312+7))),IF(INDIRECT(ADDRESS(($AN312-1)*3+$AO312+5,$AP312+7))="",0,IF(COUNTIF(INDIRECT(ADDRESS(($AN312-1)*36+($AO312-1)*12+6,COLUMN())):INDIRECT(ADDRESS(($AN312-1)*36+($AO312-1)*12+$AP312+4,COLUMN())),INDIRECT(ADDRESS(($AN312-1)*3+$AO312+5,$AP312+7)))&gt;=1,0,INDIRECT(ADDRESS(($AN312-1)*3+$AO312+5,$AP312+7)))))</f>
        <v>0</v>
      </c>
      <c r="AR312" s="468">
        <f ca="1">COUNTIF(INDIRECT("H"&amp;(ROW()+12*(($AN312-1)*3+$AO312)-ROW())/12+5):INDIRECT("S"&amp;(ROW()+12*(($AN312-1)*3+$AO312)-ROW())/12+5),AQ312)</f>
        <v>0</v>
      </c>
      <c r="AS312" s="476"/>
      <c r="AU312" s="468">
        <f ca="1">IF(AND(AQ312&gt;0,AR312&gt;0),COUNTIF(AU$6:AU311,"&gt;0")+1,0)</f>
        <v>0</v>
      </c>
    </row>
    <row r="313" spans="40:47" x14ac:dyDescent="0.15">
      <c r="AN313" s="468">
        <v>9</v>
      </c>
      <c r="AO313" s="468">
        <v>2</v>
      </c>
      <c r="AP313" s="468">
        <v>8</v>
      </c>
      <c r="AQ313" s="476">
        <f ca="1">IF($AP313=1,IF(INDIRECT(ADDRESS(($AN313-1)*3+$AO313+5,$AP313+7))="",0,INDIRECT(ADDRESS(($AN313-1)*3+$AO313+5,$AP313+7))),IF(INDIRECT(ADDRESS(($AN313-1)*3+$AO313+5,$AP313+7))="",0,IF(COUNTIF(INDIRECT(ADDRESS(($AN313-1)*36+($AO313-1)*12+6,COLUMN())):INDIRECT(ADDRESS(($AN313-1)*36+($AO313-1)*12+$AP313+4,COLUMN())),INDIRECT(ADDRESS(($AN313-1)*3+$AO313+5,$AP313+7)))&gt;=1,0,INDIRECT(ADDRESS(($AN313-1)*3+$AO313+5,$AP313+7)))))</f>
        <v>0</v>
      </c>
      <c r="AR313" s="468">
        <f ca="1">COUNTIF(INDIRECT("H"&amp;(ROW()+12*(($AN313-1)*3+$AO313)-ROW())/12+5):INDIRECT("S"&amp;(ROW()+12*(($AN313-1)*3+$AO313)-ROW())/12+5),AQ313)</f>
        <v>0</v>
      </c>
      <c r="AS313" s="476"/>
      <c r="AU313" s="468">
        <f ca="1">IF(AND(AQ313&gt;0,AR313&gt;0),COUNTIF(AU$6:AU312,"&gt;0")+1,0)</f>
        <v>0</v>
      </c>
    </row>
    <row r="314" spans="40:47" x14ac:dyDescent="0.15">
      <c r="AN314" s="468">
        <v>9</v>
      </c>
      <c r="AO314" s="468">
        <v>2</v>
      </c>
      <c r="AP314" s="468">
        <v>9</v>
      </c>
      <c r="AQ314" s="476">
        <f ca="1">IF($AP314=1,IF(INDIRECT(ADDRESS(($AN314-1)*3+$AO314+5,$AP314+7))="",0,INDIRECT(ADDRESS(($AN314-1)*3+$AO314+5,$AP314+7))),IF(INDIRECT(ADDRESS(($AN314-1)*3+$AO314+5,$AP314+7))="",0,IF(COUNTIF(INDIRECT(ADDRESS(($AN314-1)*36+($AO314-1)*12+6,COLUMN())):INDIRECT(ADDRESS(($AN314-1)*36+($AO314-1)*12+$AP314+4,COLUMN())),INDIRECT(ADDRESS(($AN314-1)*3+$AO314+5,$AP314+7)))&gt;=1,0,INDIRECT(ADDRESS(($AN314-1)*3+$AO314+5,$AP314+7)))))</f>
        <v>0</v>
      </c>
      <c r="AR314" s="468">
        <f ca="1">COUNTIF(INDIRECT("H"&amp;(ROW()+12*(($AN314-1)*3+$AO314)-ROW())/12+5):INDIRECT("S"&amp;(ROW()+12*(($AN314-1)*3+$AO314)-ROW())/12+5),AQ314)</f>
        <v>0</v>
      </c>
      <c r="AS314" s="476"/>
      <c r="AU314" s="468">
        <f ca="1">IF(AND(AQ314&gt;0,AR314&gt;0),COUNTIF(AU$6:AU313,"&gt;0")+1,0)</f>
        <v>0</v>
      </c>
    </row>
    <row r="315" spans="40:47" x14ac:dyDescent="0.15">
      <c r="AN315" s="468">
        <v>9</v>
      </c>
      <c r="AO315" s="468">
        <v>2</v>
      </c>
      <c r="AP315" s="468">
        <v>10</v>
      </c>
      <c r="AQ315" s="476">
        <f ca="1">IF($AP315=1,IF(INDIRECT(ADDRESS(($AN315-1)*3+$AO315+5,$AP315+7))="",0,INDIRECT(ADDRESS(($AN315-1)*3+$AO315+5,$AP315+7))),IF(INDIRECT(ADDRESS(($AN315-1)*3+$AO315+5,$AP315+7))="",0,IF(COUNTIF(INDIRECT(ADDRESS(($AN315-1)*36+($AO315-1)*12+6,COLUMN())):INDIRECT(ADDRESS(($AN315-1)*36+($AO315-1)*12+$AP315+4,COLUMN())),INDIRECT(ADDRESS(($AN315-1)*3+$AO315+5,$AP315+7)))&gt;=1,0,INDIRECT(ADDRESS(($AN315-1)*3+$AO315+5,$AP315+7)))))</f>
        <v>0</v>
      </c>
      <c r="AR315" s="468">
        <f ca="1">COUNTIF(INDIRECT("H"&amp;(ROW()+12*(($AN315-1)*3+$AO315)-ROW())/12+5):INDIRECT("S"&amp;(ROW()+12*(($AN315-1)*3+$AO315)-ROW())/12+5),AQ315)</f>
        <v>0</v>
      </c>
      <c r="AS315" s="476"/>
      <c r="AU315" s="468">
        <f ca="1">IF(AND(AQ315&gt;0,AR315&gt;0),COUNTIF(AU$6:AU314,"&gt;0")+1,0)</f>
        <v>0</v>
      </c>
    </row>
    <row r="316" spans="40:47" x14ac:dyDescent="0.15">
      <c r="AN316" s="468">
        <v>9</v>
      </c>
      <c r="AO316" s="468">
        <v>2</v>
      </c>
      <c r="AP316" s="468">
        <v>11</v>
      </c>
      <c r="AQ316" s="476">
        <f ca="1">IF($AP316=1,IF(INDIRECT(ADDRESS(($AN316-1)*3+$AO316+5,$AP316+7))="",0,INDIRECT(ADDRESS(($AN316-1)*3+$AO316+5,$AP316+7))),IF(INDIRECT(ADDRESS(($AN316-1)*3+$AO316+5,$AP316+7))="",0,IF(COUNTIF(INDIRECT(ADDRESS(($AN316-1)*36+($AO316-1)*12+6,COLUMN())):INDIRECT(ADDRESS(($AN316-1)*36+($AO316-1)*12+$AP316+4,COLUMN())),INDIRECT(ADDRESS(($AN316-1)*3+$AO316+5,$AP316+7)))&gt;=1,0,INDIRECT(ADDRESS(($AN316-1)*3+$AO316+5,$AP316+7)))))</f>
        <v>0</v>
      </c>
      <c r="AR316" s="468">
        <f ca="1">COUNTIF(INDIRECT("H"&amp;(ROW()+12*(($AN316-1)*3+$AO316)-ROW())/12+5):INDIRECT("S"&amp;(ROW()+12*(($AN316-1)*3+$AO316)-ROW())/12+5),AQ316)</f>
        <v>0</v>
      </c>
      <c r="AS316" s="476"/>
      <c r="AU316" s="468">
        <f ca="1">IF(AND(AQ316&gt;0,AR316&gt;0),COUNTIF(AU$6:AU315,"&gt;0")+1,0)</f>
        <v>0</v>
      </c>
    </row>
    <row r="317" spans="40:47" x14ac:dyDescent="0.15">
      <c r="AN317" s="468">
        <v>9</v>
      </c>
      <c r="AO317" s="468">
        <v>2</v>
      </c>
      <c r="AP317" s="468">
        <v>12</v>
      </c>
      <c r="AQ317" s="476">
        <f ca="1">IF($AP317=1,IF(INDIRECT(ADDRESS(($AN317-1)*3+$AO317+5,$AP317+7))="",0,INDIRECT(ADDRESS(($AN317-1)*3+$AO317+5,$AP317+7))),IF(INDIRECT(ADDRESS(($AN317-1)*3+$AO317+5,$AP317+7))="",0,IF(COUNTIF(INDIRECT(ADDRESS(($AN317-1)*36+($AO317-1)*12+6,COLUMN())):INDIRECT(ADDRESS(($AN317-1)*36+($AO317-1)*12+$AP317+4,COLUMN())),INDIRECT(ADDRESS(($AN317-1)*3+$AO317+5,$AP317+7)))&gt;=1,0,INDIRECT(ADDRESS(($AN317-1)*3+$AO317+5,$AP317+7)))))</f>
        <v>0</v>
      </c>
      <c r="AR317" s="468">
        <f ca="1">COUNTIF(INDIRECT("H"&amp;(ROW()+12*(($AN317-1)*3+$AO317)-ROW())/12+5):INDIRECT("S"&amp;(ROW()+12*(($AN317-1)*3+$AO317)-ROW())/12+5),AQ317)</f>
        <v>0</v>
      </c>
      <c r="AS317" s="476"/>
      <c r="AU317" s="468">
        <f ca="1">IF(AND(AQ317&gt;0,AR317&gt;0),COUNTIF(AU$6:AU316,"&gt;0")+1,0)</f>
        <v>0</v>
      </c>
    </row>
    <row r="318" spans="40:47" x14ac:dyDescent="0.15">
      <c r="AN318" s="468">
        <v>9</v>
      </c>
      <c r="AO318" s="468">
        <v>3</v>
      </c>
      <c r="AP318" s="468">
        <v>1</v>
      </c>
      <c r="AQ318" s="476">
        <f ca="1">IF($AP318=1,IF(INDIRECT(ADDRESS(($AN318-1)*3+$AO318+5,$AP318+7))="",0,INDIRECT(ADDRESS(($AN318-1)*3+$AO318+5,$AP318+7))),IF(INDIRECT(ADDRESS(($AN318-1)*3+$AO318+5,$AP318+7))="",0,IF(COUNTIF(INDIRECT(ADDRESS(($AN318-1)*36+($AO318-1)*12+6,COLUMN())):INDIRECT(ADDRESS(($AN318-1)*36+($AO318-1)*12+$AP318+4,COLUMN())),INDIRECT(ADDRESS(($AN318-1)*3+$AO318+5,$AP318+7)))&gt;=1,0,INDIRECT(ADDRESS(($AN318-1)*3+$AO318+5,$AP318+7)))))</f>
        <v>0</v>
      </c>
      <c r="AR318" s="468">
        <f ca="1">COUNTIF(INDIRECT("H"&amp;(ROW()+12*(($AN318-1)*3+$AO318)-ROW())/12+5):INDIRECT("S"&amp;(ROW()+12*(($AN318-1)*3+$AO318)-ROW())/12+5),AQ318)</f>
        <v>0</v>
      </c>
      <c r="AS318" s="476"/>
      <c r="AU318" s="468">
        <f ca="1">IF(AND(AQ318&gt;0,AR318&gt;0),COUNTIF(AU$6:AU317,"&gt;0")+1,0)</f>
        <v>0</v>
      </c>
    </row>
    <row r="319" spans="40:47" x14ac:dyDescent="0.15">
      <c r="AN319" s="468">
        <v>9</v>
      </c>
      <c r="AO319" s="468">
        <v>3</v>
      </c>
      <c r="AP319" s="468">
        <v>2</v>
      </c>
      <c r="AQ319" s="476">
        <f ca="1">IF($AP319=1,IF(INDIRECT(ADDRESS(($AN319-1)*3+$AO319+5,$AP319+7))="",0,INDIRECT(ADDRESS(($AN319-1)*3+$AO319+5,$AP319+7))),IF(INDIRECT(ADDRESS(($AN319-1)*3+$AO319+5,$AP319+7))="",0,IF(COUNTIF(INDIRECT(ADDRESS(($AN319-1)*36+($AO319-1)*12+6,COLUMN())):INDIRECT(ADDRESS(($AN319-1)*36+($AO319-1)*12+$AP319+4,COLUMN())),INDIRECT(ADDRESS(($AN319-1)*3+$AO319+5,$AP319+7)))&gt;=1,0,INDIRECT(ADDRESS(($AN319-1)*3+$AO319+5,$AP319+7)))))</f>
        <v>0</v>
      </c>
      <c r="AR319" s="468">
        <f ca="1">COUNTIF(INDIRECT("H"&amp;(ROW()+12*(($AN319-1)*3+$AO319)-ROW())/12+5):INDIRECT("S"&amp;(ROW()+12*(($AN319-1)*3+$AO319)-ROW())/12+5),AQ319)</f>
        <v>0</v>
      </c>
      <c r="AS319" s="476"/>
      <c r="AU319" s="468">
        <f ca="1">IF(AND(AQ319&gt;0,AR319&gt;0),COUNTIF(AU$6:AU318,"&gt;0")+1,0)</f>
        <v>0</v>
      </c>
    </row>
    <row r="320" spans="40:47" x14ac:dyDescent="0.15">
      <c r="AN320" s="468">
        <v>9</v>
      </c>
      <c r="AO320" s="468">
        <v>3</v>
      </c>
      <c r="AP320" s="468">
        <v>3</v>
      </c>
      <c r="AQ320" s="476">
        <f ca="1">IF($AP320=1,IF(INDIRECT(ADDRESS(($AN320-1)*3+$AO320+5,$AP320+7))="",0,INDIRECT(ADDRESS(($AN320-1)*3+$AO320+5,$AP320+7))),IF(INDIRECT(ADDRESS(($AN320-1)*3+$AO320+5,$AP320+7))="",0,IF(COUNTIF(INDIRECT(ADDRESS(($AN320-1)*36+($AO320-1)*12+6,COLUMN())):INDIRECT(ADDRESS(($AN320-1)*36+($AO320-1)*12+$AP320+4,COLUMN())),INDIRECT(ADDRESS(($AN320-1)*3+$AO320+5,$AP320+7)))&gt;=1,0,INDIRECT(ADDRESS(($AN320-1)*3+$AO320+5,$AP320+7)))))</f>
        <v>0</v>
      </c>
      <c r="AR320" s="468">
        <f ca="1">COUNTIF(INDIRECT("H"&amp;(ROW()+12*(($AN320-1)*3+$AO320)-ROW())/12+5):INDIRECT("S"&amp;(ROW()+12*(($AN320-1)*3+$AO320)-ROW())/12+5),AQ320)</f>
        <v>0</v>
      </c>
      <c r="AS320" s="476"/>
      <c r="AU320" s="468">
        <f ca="1">IF(AND(AQ320&gt;0,AR320&gt;0),COUNTIF(AU$6:AU319,"&gt;0")+1,0)</f>
        <v>0</v>
      </c>
    </row>
    <row r="321" spans="40:47" x14ac:dyDescent="0.15">
      <c r="AN321" s="468">
        <v>9</v>
      </c>
      <c r="AO321" s="468">
        <v>3</v>
      </c>
      <c r="AP321" s="468">
        <v>4</v>
      </c>
      <c r="AQ321" s="476">
        <f ca="1">IF($AP321=1,IF(INDIRECT(ADDRESS(($AN321-1)*3+$AO321+5,$AP321+7))="",0,INDIRECT(ADDRESS(($AN321-1)*3+$AO321+5,$AP321+7))),IF(INDIRECT(ADDRESS(($AN321-1)*3+$AO321+5,$AP321+7))="",0,IF(COUNTIF(INDIRECT(ADDRESS(($AN321-1)*36+($AO321-1)*12+6,COLUMN())):INDIRECT(ADDRESS(($AN321-1)*36+($AO321-1)*12+$AP321+4,COLUMN())),INDIRECT(ADDRESS(($AN321-1)*3+$AO321+5,$AP321+7)))&gt;=1,0,INDIRECT(ADDRESS(($AN321-1)*3+$AO321+5,$AP321+7)))))</f>
        <v>0</v>
      </c>
      <c r="AR321" s="468">
        <f ca="1">COUNTIF(INDIRECT("H"&amp;(ROW()+12*(($AN321-1)*3+$AO321)-ROW())/12+5):INDIRECT("S"&amp;(ROW()+12*(($AN321-1)*3+$AO321)-ROW())/12+5),AQ321)</f>
        <v>0</v>
      </c>
      <c r="AS321" s="476"/>
      <c r="AU321" s="468">
        <f ca="1">IF(AND(AQ321&gt;0,AR321&gt;0),COUNTIF(AU$6:AU320,"&gt;0")+1,0)</f>
        <v>0</v>
      </c>
    </row>
    <row r="322" spans="40:47" x14ac:dyDescent="0.15">
      <c r="AN322" s="468">
        <v>9</v>
      </c>
      <c r="AO322" s="468">
        <v>3</v>
      </c>
      <c r="AP322" s="468">
        <v>5</v>
      </c>
      <c r="AQ322" s="476">
        <f ca="1">IF($AP322=1,IF(INDIRECT(ADDRESS(($AN322-1)*3+$AO322+5,$AP322+7))="",0,INDIRECT(ADDRESS(($AN322-1)*3+$AO322+5,$AP322+7))),IF(INDIRECT(ADDRESS(($AN322-1)*3+$AO322+5,$AP322+7))="",0,IF(COUNTIF(INDIRECT(ADDRESS(($AN322-1)*36+($AO322-1)*12+6,COLUMN())):INDIRECT(ADDRESS(($AN322-1)*36+($AO322-1)*12+$AP322+4,COLUMN())),INDIRECT(ADDRESS(($AN322-1)*3+$AO322+5,$AP322+7)))&gt;=1,0,INDIRECT(ADDRESS(($AN322-1)*3+$AO322+5,$AP322+7)))))</f>
        <v>0</v>
      </c>
      <c r="AR322" s="468">
        <f ca="1">COUNTIF(INDIRECT("H"&amp;(ROW()+12*(($AN322-1)*3+$AO322)-ROW())/12+5):INDIRECT("S"&amp;(ROW()+12*(($AN322-1)*3+$AO322)-ROW())/12+5),AQ322)</f>
        <v>0</v>
      </c>
      <c r="AS322" s="476"/>
      <c r="AU322" s="468">
        <f ca="1">IF(AND(AQ322&gt;0,AR322&gt;0),COUNTIF(AU$6:AU321,"&gt;0")+1,0)</f>
        <v>0</v>
      </c>
    </row>
    <row r="323" spans="40:47" x14ac:dyDescent="0.15">
      <c r="AN323" s="468">
        <v>9</v>
      </c>
      <c r="AO323" s="468">
        <v>3</v>
      </c>
      <c r="AP323" s="468">
        <v>6</v>
      </c>
      <c r="AQ323" s="476">
        <f ca="1">IF($AP323=1,IF(INDIRECT(ADDRESS(($AN323-1)*3+$AO323+5,$AP323+7))="",0,INDIRECT(ADDRESS(($AN323-1)*3+$AO323+5,$AP323+7))),IF(INDIRECT(ADDRESS(($AN323-1)*3+$AO323+5,$AP323+7))="",0,IF(COUNTIF(INDIRECT(ADDRESS(($AN323-1)*36+($AO323-1)*12+6,COLUMN())):INDIRECT(ADDRESS(($AN323-1)*36+($AO323-1)*12+$AP323+4,COLUMN())),INDIRECT(ADDRESS(($AN323-1)*3+$AO323+5,$AP323+7)))&gt;=1,0,INDIRECT(ADDRESS(($AN323-1)*3+$AO323+5,$AP323+7)))))</f>
        <v>0</v>
      </c>
      <c r="AR323" s="468">
        <f ca="1">COUNTIF(INDIRECT("H"&amp;(ROW()+12*(($AN323-1)*3+$AO323)-ROW())/12+5):INDIRECT("S"&amp;(ROW()+12*(($AN323-1)*3+$AO323)-ROW())/12+5),AQ323)</f>
        <v>0</v>
      </c>
      <c r="AS323" s="476"/>
      <c r="AU323" s="468">
        <f ca="1">IF(AND(AQ323&gt;0,AR323&gt;0),COUNTIF(AU$6:AU322,"&gt;0")+1,0)</f>
        <v>0</v>
      </c>
    </row>
    <row r="324" spans="40:47" x14ac:dyDescent="0.15">
      <c r="AN324" s="468">
        <v>9</v>
      </c>
      <c r="AO324" s="468">
        <v>3</v>
      </c>
      <c r="AP324" s="468">
        <v>7</v>
      </c>
      <c r="AQ324" s="476">
        <f ca="1">IF($AP324=1,IF(INDIRECT(ADDRESS(($AN324-1)*3+$AO324+5,$AP324+7))="",0,INDIRECT(ADDRESS(($AN324-1)*3+$AO324+5,$AP324+7))),IF(INDIRECT(ADDRESS(($AN324-1)*3+$AO324+5,$AP324+7))="",0,IF(COUNTIF(INDIRECT(ADDRESS(($AN324-1)*36+($AO324-1)*12+6,COLUMN())):INDIRECT(ADDRESS(($AN324-1)*36+($AO324-1)*12+$AP324+4,COLUMN())),INDIRECT(ADDRESS(($AN324-1)*3+$AO324+5,$AP324+7)))&gt;=1,0,INDIRECT(ADDRESS(($AN324-1)*3+$AO324+5,$AP324+7)))))</f>
        <v>0</v>
      </c>
      <c r="AR324" s="468">
        <f ca="1">COUNTIF(INDIRECT("H"&amp;(ROW()+12*(($AN324-1)*3+$AO324)-ROW())/12+5):INDIRECT("S"&amp;(ROW()+12*(($AN324-1)*3+$AO324)-ROW())/12+5),AQ324)</f>
        <v>0</v>
      </c>
      <c r="AS324" s="476"/>
      <c r="AU324" s="468">
        <f ca="1">IF(AND(AQ324&gt;0,AR324&gt;0),COUNTIF(AU$6:AU323,"&gt;0")+1,0)</f>
        <v>0</v>
      </c>
    </row>
    <row r="325" spans="40:47" x14ac:dyDescent="0.15">
      <c r="AN325" s="468">
        <v>9</v>
      </c>
      <c r="AO325" s="468">
        <v>3</v>
      </c>
      <c r="AP325" s="468">
        <v>8</v>
      </c>
      <c r="AQ325" s="476">
        <f ca="1">IF($AP325=1,IF(INDIRECT(ADDRESS(($AN325-1)*3+$AO325+5,$AP325+7))="",0,INDIRECT(ADDRESS(($AN325-1)*3+$AO325+5,$AP325+7))),IF(INDIRECT(ADDRESS(($AN325-1)*3+$AO325+5,$AP325+7))="",0,IF(COUNTIF(INDIRECT(ADDRESS(($AN325-1)*36+($AO325-1)*12+6,COLUMN())):INDIRECT(ADDRESS(($AN325-1)*36+($AO325-1)*12+$AP325+4,COLUMN())),INDIRECT(ADDRESS(($AN325-1)*3+$AO325+5,$AP325+7)))&gt;=1,0,INDIRECT(ADDRESS(($AN325-1)*3+$AO325+5,$AP325+7)))))</f>
        <v>0</v>
      </c>
      <c r="AR325" s="468">
        <f ca="1">COUNTIF(INDIRECT("H"&amp;(ROW()+12*(($AN325-1)*3+$AO325)-ROW())/12+5):INDIRECT("S"&amp;(ROW()+12*(($AN325-1)*3+$AO325)-ROW())/12+5),AQ325)</f>
        <v>0</v>
      </c>
      <c r="AS325" s="476"/>
      <c r="AU325" s="468">
        <f ca="1">IF(AND(AQ325&gt;0,AR325&gt;0),COUNTIF(AU$6:AU324,"&gt;0")+1,0)</f>
        <v>0</v>
      </c>
    </row>
    <row r="326" spans="40:47" x14ac:dyDescent="0.15">
      <c r="AN326" s="468">
        <v>9</v>
      </c>
      <c r="AO326" s="468">
        <v>3</v>
      </c>
      <c r="AP326" s="468">
        <v>9</v>
      </c>
      <c r="AQ326" s="476">
        <f ca="1">IF($AP326=1,IF(INDIRECT(ADDRESS(($AN326-1)*3+$AO326+5,$AP326+7))="",0,INDIRECT(ADDRESS(($AN326-1)*3+$AO326+5,$AP326+7))),IF(INDIRECT(ADDRESS(($AN326-1)*3+$AO326+5,$AP326+7))="",0,IF(COUNTIF(INDIRECT(ADDRESS(($AN326-1)*36+($AO326-1)*12+6,COLUMN())):INDIRECT(ADDRESS(($AN326-1)*36+($AO326-1)*12+$AP326+4,COLUMN())),INDIRECT(ADDRESS(($AN326-1)*3+$AO326+5,$AP326+7)))&gt;=1,0,INDIRECT(ADDRESS(($AN326-1)*3+$AO326+5,$AP326+7)))))</f>
        <v>0</v>
      </c>
      <c r="AR326" s="468">
        <f ca="1">COUNTIF(INDIRECT("H"&amp;(ROW()+12*(($AN326-1)*3+$AO326)-ROW())/12+5):INDIRECT("S"&amp;(ROW()+12*(($AN326-1)*3+$AO326)-ROW())/12+5),AQ326)</f>
        <v>0</v>
      </c>
      <c r="AS326" s="476"/>
      <c r="AU326" s="468">
        <f ca="1">IF(AND(AQ326&gt;0,AR326&gt;0),COUNTIF(AU$6:AU325,"&gt;0")+1,0)</f>
        <v>0</v>
      </c>
    </row>
    <row r="327" spans="40:47" x14ac:dyDescent="0.15">
      <c r="AN327" s="468">
        <v>9</v>
      </c>
      <c r="AO327" s="468">
        <v>3</v>
      </c>
      <c r="AP327" s="468">
        <v>10</v>
      </c>
      <c r="AQ327" s="476">
        <f ca="1">IF($AP327=1,IF(INDIRECT(ADDRESS(($AN327-1)*3+$AO327+5,$AP327+7))="",0,INDIRECT(ADDRESS(($AN327-1)*3+$AO327+5,$AP327+7))),IF(INDIRECT(ADDRESS(($AN327-1)*3+$AO327+5,$AP327+7))="",0,IF(COUNTIF(INDIRECT(ADDRESS(($AN327-1)*36+($AO327-1)*12+6,COLUMN())):INDIRECT(ADDRESS(($AN327-1)*36+($AO327-1)*12+$AP327+4,COLUMN())),INDIRECT(ADDRESS(($AN327-1)*3+$AO327+5,$AP327+7)))&gt;=1,0,INDIRECT(ADDRESS(($AN327-1)*3+$AO327+5,$AP327+7)))))</f>
        <v>0</v>
      </c>
      <c r="AR327" s="468">
        <f ca="1">COUNTIF(INDIRECT("H"&amp;(ROW()+12*(($AN327-1)*3+$AO327)-ROW())/12+5):INDIRECT("S"&amp;(ROW()+12*(($AN327-1)*3+$AO327)-ROW())/12+5),AQ327)</f>
        <v>0</v>
      </c>
      <c r="AS327" s="476"/>
      <c r="AU327" s="468">
        <f ca="1">IF(AND(AQ327&gt;0,AR327&gt;0),COUNTIF(AU$6:AU326,"&gt;0")+1,0)</f>
        <v>0</v>
      </c>
    </row>
    <row r="328" spans="40:47" x14ac:dyDescent="0.15">
      <c r="AN328" s="468">
        <v>9</v>
      </c>
      <c r="AO328" s="468">
        <v>3</v>
      </c>
      <c r="AP328" s="468">
        <v>11</v>
      </c>
      <c r="AQ328" s="476">
        <f ca="1">IF($AP328=1,IF(INDIRECT(ADDRESS(($AN328-1)*3+$AO328+5,$AP328+7))="",0,INDIRECT(ADDRESS(($AN328-1)*3+$AO328+5,$AP328+7))),IF(INDIRECT(ADDRESS(($AN328-1)*3+$AO328+5,$AP328+7))="",0,IF(COUNTIF(INDIRECT(ADDRESS(($AN328-1)*36+($AO328-1)*12+6,COLUMN())):INDIRECT(ADDRESS(($AN328-1)*36+($AO328-1)*12+$AP328+4,COLUMN())),INDIRECT(ADDRESS(($AN328-1)*3+$AO328+5,$AP328+7)))&gt;=1,0,INDIRECT(ADDRESS(($AN328-1)*3+$AO328+5,$AP328+7)))))</f>
        <v>0</v>
      </c>
      <c r="AR328" s="468">
        <f ca="1">COUNTIF(INDIRECT("H"&amp;(ROW()+12*(($AN328-1)*3+$AO328)-ROW())/12+5):INDIRECT("S"&amp;(ROW()+12*(($AN328-1)*3+$AO328)-ROW())/12+5),AQ328)</f>
        <v>0</v>
      </c>
      <c r="AS328" s="476"/>
      <c r="AU328" s="468">
        <f ca="1">IF(AND(AQ328&gt;0,AR328&gt;0),COUNTIF(AU$6:AU327,"&gt;0")+1,0)</f>
        <v>0</v>
      </c>
    </row>
    <row r="329" spans="40:47" x14ac:dyDescent="0.15">
      <c r="AN329" s="468">
        <v>9</v>
      </c>
      <c r="AO329" s="468">
        <v>3</v>
      </c>
      <c r="AP329" s="468">
        <v>12</v>
      </c>
      <c r="AQ329" s="476">
        <f ca="1">IF($AP329=1,IF(INDIRECT(ADDRESS(($AN329-1)*3+$AO329+5,$AP329+7))="",0,INDIRECT(ADDRESS(($AN329-1)*3+$AO329+5,$AP329+7))),IF(INDIRECT(ADDRESS(($AN329-1)*3+$AO329+5,$AP329+7))="",0,IF(COUNTIF(INDIRECT(ADDRESS(($AN329-1)*36+($AO329-1)*12+6,COLUMN())):INDIRECT(ADDRESS(($AN329-1)*36+($AO329-1)*12+$AP329+4,COLUMN())),INDIRECT(ADDRESS(($AN329-1)*3+$AO329+5,$AP329+7)))&gt;=1,0,INDIRECT(ADDRESS(($AN329-1)*3+$AO329+5,$AP329+7)))))</f>
        <v>0</v>
      </c>
      <c r="AR329" s="468">
        <f ca="1">COUNTIF(INDIRECT("H"&amp;(ROW()+12*(($AN329-1)*3+$AO329)-ROW())/12+5):INDIRECT("S"&amp;(ROW()+12*(($AN329-1)*3+$AO329)-ROW())/12+5),AQ329)</f>
        <v>0</v>
      </c>
      <c r="AS329" s="476"/>
      <c r="AU329" s="468">
        <f ca="1">IF(AND(AQ329&gt;0,AR329&gt;0),COUNTIF(AU$6:AU328,"&gt;0")+1,0)</f>
        <v>0</v>
      </c>
    </row>
    <row r="330" spans="40:47" x14ac:dyDescent="0.15">
      <c r="AN330" s="468">
        <v>10</v>
      </c>
      <c r="AO330" s="468">
        <v>1</v>
      </c>
      <c r="AP330" s="468">
        <v>1</v>
      </c>
      <c r="AQ330" s="476">
        <f ca="1">IF($AP330=1,IF(INDIRECT(ADDRESS(($AN330-1)*3+$AO330+5,$AP330+7))="",0,INDIRECT(ADDRESS(($AN330-1)*3+$AO330+5,$AP330+7))),IF(INDIRECT(ADDRESS(($AN330-1)*3+$AO330+5,$AP330+7))="",0,IF(COUNTIF(INDIRECT(ADDRESS(($AN330-1)*36+($AO330-1)*12+6,COLUMN())):INDIRECT(ADDRESS(($AN330-1)*36+($AO330-1)*12+$AP330+4,COLUMN())),INDIRECT(ADDRESS(($AN330-1)*3+$AO330+5,$AP330+7)))&gt;=1,0,INDIRECT(ADDRESS(($AN330-1)*3+$AO330+5,$AP330+7)))))</f>
        <v>0</v>
      </c>
      <c r="AR330" s="468">
        <f ca="1">COUNTIF(INDIRECT("H"&amp;(ROW()+12*(($AN330-1)*3+$AO330)-ROW())/12+5):INDIRECT("S"&amp;(ROW()+12*(($AN330-1)*3+$AO330)-ROW())/12+5),AQ330)</f>
        <v>0</v>
      </c>
      <c r="AS330" s="476"/>
      <c r="AU330" s="468">
        <f ca="1">IF(AND(AQ330&gt;0,AR330&gt;0),COUNTIF(AU$6:AU329,"&gt;0")+1,0)</f>
        <v>0</v>
      </c>
    </row>
    <row r="331" spans="40:47" x14ac:dyDescent="0.15">
      <c r="AN331" s="468">
        <v>10</v>
      </c>
      <c r="AO331" s="468">
        <v>1</v>
      </c>
      <c r="AP331" s="468">
        <v>2</v>
      </c>
      <c r="AQ331" s="476">
        <f ca="1">IF($AP331=1,IF(INDIRECT(ADDRESS(($AN331-1)*3+$AO331+5,$AP331+7))="",0,INDIRECT(ADDRESS(($AN331-1)*3+$AO331+5,$AP331+7))),IF(INDIRECT(ADDRESS(($AN331-1)*3+$AO331+5,$AP331+7))="",0,IF(COUNTIF(INDIRECT(ADDRESS(($AN331-1)*36+($AO331-1)*12+6,COLUMN())):INDIRECT(ADDRESS(($AN331-1)*36+($AO331-1)*12+$AP331+4,COLUMN())),INDIRECT(ADDRESS(($AN331-1)*3+$AO331+5,$AP331+7)))&gt;=1,0,INDIRECT(ADDRESS(($AN331-1)*3+$AO331+5,$AP331+7)))))</f>
        <v>0</v>
      </c>
      <c r="AR331" s="468">
        <f ca="1">COUNTIF(INDIRECT("H"&amp;(ROW()+12*(($AN331-1)*3+$AO331)-ROW())/12+5):INDIRECT("S"&amp;(ROW()+12*(($AN331-1)*3+$AO331)-ROW())/12+5),AQ331)</f>
        <v>0</v>
      </c>
      <c r="AS331" s="476"/>
      <c r="AU331" s="468">
        <f ca="1">IF(AND(AQ331&gt;0,AR331&gt;0),COUNTIF(AU$6:AU330,"&gt;0")+1,0)</f>
        <v>0</v>
      </c>
    </row>
    <row r="332" spans="40:47" x14ac:dyDescent="0.15">
      <c r="AN332" s="468">
        <v>10</v>
      </c>
      <c r="AO332" s="468">
        <v>1</v>
      </c>
      <c r="AP332" s="468">
        <v>3</v>
      </c>
      <c r="AQ332" s="476">
        <f ca="1">IF($AP332=1,IF(INDIRECT(ADDRESS(($AN332-1)*3+$AO332+5,$AP332+7))="",0,INDIRECT(ADDRESS(($AN332-1)*3+$AO332+5,$AP332+7))),IF(INDIRECT(ADDRESS(($AN332-1)*3+$AO332+5,$AP332+7))="",0,IF(COUNTIF(INDIRECT(ADDRESS(($AN332-1)*36+($AO332-1)*12+6,COLUMN())):INDIRECT(ADDRESS(($AN332-1)*36+($AO332-1)*12+$AP332+4,COLUMN())),INDIRECT(ADDRESS(($AN332-1)*3+$AO332+5,$AP332+7)))&gt;=1,0,INDIRECT(ADDRESS(($AN332-1)*3+$AO332+5,$AP332+7)))))</f>
        <v>0</v>
      </c>
      <c r="AR332" s="468">
        <f ca="1">COUNTIF(INDIRECT("H"&amp;(ROW()+12*(($AN332-1)*3+$AO332)-ROW())/12+5):INDIRECT("S"&amp;(ROW()+12*(($AN332-1)*3+$AO332)-ROW())/12+5),AQ332)</f>
        <v>0</v>
      </c>
      <c r="AS332" s="476"/>
      <c r="AU332" s="468">
        <f ca="1">IF(AND(AQ332&gt;0,AR332&gt;0),COUNTIF(AU$6:AU331,"&gt;0")+1,0)</f>
        <v>0</v>
      </c>
    </row>
    <row r="333" spans="40:47" x14ac:dyDescent="0.15">
      <c r="AN333" s="468">
        <v>10</v>
      </c>
      <c r="AO333" s="468">
        <v>1</v>
      </c>
      <c r="AP333" s="468">
        <v>4</v>
      </c>
      <c r="AQ333" s="476">
        <f ca="1">IF($AP333=1,IF(INDIRECT(ADDRESS(($AN333-1)*3+$AO333+5,$AP333+7))="",0,INDIRECT(ADDRESS(($AN333-1)*3+$AO333+5,$AP333+7))),IF(INDIRECT(ADDRESS(($AN333-1)*3+$AO333+5,$AP333+7))="",0,IF(COUNTIF(INDIRECT(ADDRESS(($AN333-1)*36+($AO333-1)*12+6,COLUMN())):INDIRECT(ADDRESS(($AN333-1)*36+($AO333-1)*12+$AP333+4,COLUMN())),INDIRECT(ADDRESS(($AN333-1)*3+$AO333+5,$AP333+7)))&gt;=1,0,INDIRECT(ADDRESS(($AN333-1)*3+$AO333+5,$AP333+7)))))</f>
        <v>0</v>
      </c>
      <c r="AR333" s="468">
        <f ca="1">COUNTIF(INDIRECT("H"&amp;(ROW()+12*(($AN333-1)*3+$AO333)-ROW())/12+5):INDIRECT("S"&amp;(ROW()+12*(($AN333-1)*3+$AO333)-ROW())/12+5),AQ333)</f>
        <v>0</v>
      </c>
      <c r="AS333" s="476"/>
      <c r="AU333" s="468">
        <f ca="1">IF(AND(AQ333&gt;0,AR333&gt;0),COUNTIF(AU$6:AU332,"&gt;0")+1,0)</f>
        <v>0</v>
      </c>
    </row>
    <row r="334" spans="40:47" x14ac:dyDescent="0.15">
      <c r="AN334" s="468">
        <v>10</v>
      </c>
      <c r="AO334" s="468">
        <v>1</v>
      </c>
      <c r="AP334" s="468">
        <v>5</v>
      </c>
      <c r="AQ334" s="476">
        <f ca="1">IF($AP334=1,IF(INDIRECT(ADDRESS(($AN334-1)*3+$AO334+5,$AP334+7))="",0,INDIRECT(ADDRESS(($AN334-1)*3+$AO334+5,$AP334+7))),IF(INDIRECT(ADDRESS(($AN334-1)*3+$AO334+5,$AP334+7))="",0,IF(COUNTIF(INDIRECT(ADDRESS(($AN334-1)*36+($AO334-1)*12+6,COLUMN())):INDIRECT(ADDRESS(($AN334-1)*36+($AO334-1)*12+$AP334+4,COLUMN())),INDIRECT(ADDRESS(($AN334-1)*3+$AO334+5,$AP334+7)))&gt;=1,0,INDIRECT(ADDRESS(($AN334-1)*3+$AO334+5,$AP334+7)))))</f>
        <v>0</v>
      </c>
      <c r="AR334" s="468">
        <f ca="1">COUNTIF(INDIRECT("H"&amp;(ROW()+12*(($AN334-1)*3+$AO334)-ROW())/12+5):INDIRECT("S"&amp;(ROW()+12*(($AN334-1)*3+$AO334)-ROW())/12+5),AQ334)</f>
        <v>0</v>
      </c>
      <c r="AS334" s="476"/>
      <c r="AU334" s="468">
        <f ca="1">IF(AND(AQ334&gt;0,AR334&gt;0),COUNTIF(AU$6:AU333,"&gt;0")+1,0)</f>
        <v>0</v>
      </c>
    </row>
    <row r="335" spans="40:47" x14ac:dyDescent="0.15">
      <c r="AN335" s="468">
        <v>10</v>
      </c>
      <c r="AO335" s="468">
        <v>1</v>
      </c>
      <c r="AP335" s="468">
        <v>6</v>
      </c>
      <c r="AQ335" s="476">
        <f ca="1">IF($AP335=1,IF(INDIRECT(ADDRESS(($AN335-1)*3+$AO335+5,$AP335+7))="",0,INDIRECT(ADDRESS(($AN335-1)*3+$AO335+5,$AP335+7))),IF(INDIRECT(ADDRESS(($AN335-1)*3+$AO335+5,$AP335+7))="",0,IF(COUNTIF(INDIRECT(ADDRESS(($AN335-1)*36+($AO335-1)*12+6,COLUMN())):INDIRECT(ADDRESS(($AN335-1)*36+($AO335-1)*12+$AP335+4,COLUMN())),INDIRECT(ADDRESS(($AN335-1)*3+$AO335+5,$AP335+7)))&gt;=1,0,INDIRECT(ADDRESS(($AN335-1)*3+$AO335+5,$AP335+7)))))</f>
        <v>0</v>
      </c>
      <c r="AR335" s="468">
        <f ca="1">COUNTIF(INDIRECT("H"&amp;(ROW()+12*(($AN335-1)*3+$AO335)-ROW())/12+5):INDIRECT("S"&amp;(ROW()+12*(($AN335-1)*3+$AO335)-ROW())/12+5),AQ335)</f>
        <v>0</v>
      </c>
      <c r="AS335" s="476"/>
      <c r="AU335" s="468">
        <f ca="1">IF(AND(AQ335&gt;0,AR335&gt;0),COUNTIF(AU$6:AU334,"&gt;0")+1,0)</f>
        <v>0</v>
      </c>
    </row>
    <row r="336" spans="40:47" x14ac:dyDescent="0.15">
      <c r="AN336" s="468">
        <v>10</v>
      </c>
      <c r="AO336" s="468">
        <v>1</v>
      </c>
      <c r="AP336" s="468">
        <v>7</v>
      </c>
      <c r="AQ336" s="476">
        <f ca="1">IF($AP336=1,IF(INDIRECT(ADDRESS(($AN336-1)*3+$AO336+5,$AP336+7))="",0,INDIRECT(ADDRESS(($AN336-1)*3+$AO336+5,$AP336+7))),IF(INDIRECT(ADDRESS(($AN336-1)*3+$AO336+5,$AP336+7))="",0,IF(COUNTIF(INDIRECT(ADDRESS(($AN336-1)*36+($AO336-1)*12+6,COLUMN())):INDIRECT(ADDRESS(($AN336-1)*36+($AO336-1)*12+$AP336+4,COLUMN())),INDIRECT(ADDRESS(($AN336-1)*3+$AO336+5,$AP336+7)))&gt;=1,0,INDIRECT(ADDRESS(($AN336-1)*3+$AO336+5,$AP336+7)))))</f>
        <v>0</v>
      </c>
      <c r="AR336" s="468">
        <f ca="1">COUNTIF(INDIRECT("H"&amp;(ROW()+12*(($AN336-1)*3+$AO336)-ROW())/12+5):INDIRECT("S"&amp;(ROW()+12*(($AN336-1)*3+$AO336)-ROW())/12+5),AQ336)</f>
        <v>0</v>
      </c>
      <c r="AS336" s="476"/>
      <c r="AU336" s="468">
        <f ca="1">IF(AND(AQ336&gt;0,AR336&gt;0),COUNTIF(AU$6:AU335,"&gt;0")+1,0)</f>
        <v>0</v>
      </c>
    </row>
    <row r="337" spans="40:47" x14ac:dyDescent="0.15">
      <c r="AN337" s="468">
        <v>10</v>
      </c>
      <c r="AO337" s="468">
        <v>1</v>
      </c>
      <c r="AP337" s="468">
        <v>8</v>
      </c>
      <c r="AQ337" s="476">
        <f ca="1">IF($AP337=1,IF(INDIRECT(ADDRESS(($AN337-1)*3+$AO337+5,$AP337+7))="",0,INDIRECT(ADDRESS(($AN337-1)*3+$AO337+5,$AP337+7))),IF(INDIRECT(ADDRESS(($AN337-1)*3+$AO337+5,$AP337+7))="",0,IF(COUNTIF(INDIRECT(ADDRESS(($AN337-1)*36+($AO337-1)*12+6,COLUMN())):INDIRECT(ADDRESS(($AN337-1)*36+($AO337-1)*12+$AP337+4,COLUMN())),INDIRECT(ADDRESS(($AN337-1)*3+$AO337+5,$AP337+7)))&gt;=1,0,INDIRECT(ADDRESS(($AN337-1)*3+$AO337+5,$AP337+7)))))</f>
        <v>0</v>
      </c>
      <c r="AR337" s="468">
        <f ca="1">COUNTIF(INDIRECT("H"&amp;(ROW()+12*(($AN337-1)*3+$AO337)-ROW())/12+5):INDIRECT("S"&amp;(ROW()+12*(($AN337-1)*3+$AO337)-ROW())/12+5),AQ337)</f>
        <v>0</v>
      </c>
      <c r="AS337" s="476"/>
      <c r="AU337" s="468">
        <f ca="1">IF(AND(AQ337&gt;0,AR337&gt;0),COUNTIF(AU$6:AU336,"&gt;0")+1,0)</f>
        <v>0</v>
      </c>
    </row>
    <row r="338" spans="40:47" x14ac:dyDescent="0.15">
      <c r="AN338" s="468">
        <v>10</v>
      </c>
      <c r="AO338" s="468">
        <v>1</v>
      </c>
      <c r="AP338" s="468">
        <v>9</v>
      </c>
      <c r="AQ338" s="476">
        <f ca="1">IF($AP338=1,IF(INDIRECT(ADDRESS(($AN338-1)*3+$AO338+5,$AP338+7))="",0,INDIRECT(ADDRESS(($AN338-1)*3+$AO338+5,$AP338+7))),IF(INDIRECT(ADDRESS(($AN338-1)*3+$AO338+5,$AP338+7))="",0,IF(COUNTIF(INDIRECT(ADDRESS(($AN338-1)*36+($AO338-1)*12+6,COLUMN())):INDIRECT(ADDRESS(($AN338-1)*36+($AO338-1)*12+$AP338+4,COLUMN())),INDIRECT(ADDRESS(($AN338-1)*3+$AO338+5,$AP338+7)))&gt;=1,0,INDIRECT(ADDRESS(($AN338-1)*3+$AO338+5,$AP338+7)))))</f>
        <v>0</v>
      </c>
      <c r="AR338" s="468">
        <f ca="1">COUNTIF(INDIRECT("H"&amp;(ROW()+12*(($AN338-1)*3+$AO338)-ROW())/12+5):INDIRECT("S"&amp;(ROW()+12*(($AN338-1)*3+$AO338)-ROW())/12+5),AQ338)</f>
        <v>0</v>
      </c>
      <c r="AS338" s="476"/>
      <c r="AU338" s="468">
        <f ca="1">IF(AND(AQ338&gt;0,AR338&gt;0),COUNTIF(AU$6:AU337,"&gt;0")+1,0)</f>
        <v>0</v>
      </c>
    </row>
    <row r="339" spans="40:47" x14ac:dyDescent="0.15">
      <c r="AN339" s="468">
        <v>10</v>
      </c>
      <c r="AO339" s="468">
        <v>1</v>
      </c>
      <c r="AP339" s="468">
        <v>10</v>
      </c>
      <c r="AQ339" s="476">
        <f ca="1">IF($AP339=1,IF(INDIRECT(ADDRESS(($AN339-1)*3+$AO339+5,$AP339+7))="",0,INDIRECT(ADDRESS(($AN339-1)*3+$AO339+5,$AP339+7))),IF(INDIRECT(ADDRESS(($AN339-1)*3+$AO339+5,$AP339+7))="",0,IF(COUNTIF(INDIRECT(ADDRESS(($AN339-1)*36+($AO339-1)*12+6,COLUMN())):INDIRECT(ADDRESS(($AN339-1)*36+($AO339-1)*12+$AP339+4,COLUMN())),INDIRECT(ADDRESS(($AN339-1)*3+$AO339+5,$AP339+7)))&gt;=1,0,INDIRECT(ADDRESS(($AN339-1)*3+$AO339+5,$AP339+7)))))</f>
        <v>0</v>
      </c>
      <c r="AR339" s="468">
        <f ca="1">COUNTIF(INDIRECT("H"&amp;(ROW()+12*(($AN339-1)*3+$AO339)-ROW())/12+5):INDIRECT("S"&amp;(ROW()+12*(($AN339-1)*3+$AO339)-ROW())/12+5),AQ339)</f>
        <v>0</v>
      </c>
      <c r="AS339" s="476"/>
      <c r="AU339" s="468">
        <f ca="1">IF(AND(AQ339&gt;0,AR339&gt;0),COUNTIF(AU$6:AU338,"&gt;0")+1,0)</f>
        <v>0</v>
      </c>
    </row>
    <row r="340" spans="40:47" x14ac:dyDescent="0.15">
      <c r="AN340" s="468">
        <v>10</v>
      </c>
      <c r="AO340" s="468">
        <v>1</v>
      </c>
      <c r="AP340" s="468">
        <v>11</v>
      </c>
      <c r="AQ340" s="476">
        <f ca="1">IF($AP340=1,IF(INDIRECT(ADDRESS(($AN340-1)*3+$AO340+5,$AP340+7))="",0,INDIRECT(ADDRESS(($AN340-1)*3+$AO340+5,$AP340+7))),IF(INDIRECT(ADDRESS(($AN340-1)*3+$AO340+5,$AP340+7))="",0,IF(COUNTIF(INDIRECT(ADDRESS(($AN340-1)*36+($AO340-1)*12+6,COLUMN())):INDIRECT(ADDRESS(($AN340-1)*36+($AO340-1)*12+$AP340+4,COLUMN())),INDIRECT(ADDRESS(($AN340-1)*3+$AO340+5,$AP340+7)))&gt;=1,0,INDIRECT(ADDRESS(($AN340-1)*3+$AO340+5,$AP340+7)))))</f>
        <v>0</v>
      </c>
      <c r="AR340" s="468">
        <f ca="1">COUNTIF(INDIRECT("H"&amp;(ROW()+12*(($AN340-1)*3+$AO340)-ROW())/12+5):INDIRECT("S"&amp;(ROW()+12*(($AN340-1)*3+$AO340)-ROW())/12+5),AQ340)</f>
        <v>0</v>
      </c>
      <c r="AS340" s="476"/>
      <c r="AU340" s="468">
        <f ca="1">IF(AND(AQ340&gt;0,AR340&gt;0),COUNTIF(AU$6:AU339,"&gt;0")+1,0)</f>
        <v>0</v>
      </c>
    </row>
    <row r="341" spans="40:47" x14ac:dyDescent="0.15">
      <c r="AN341" s="468">
        <v>10</v>
      </c>
      <c r="AO341" s="468">
        <v>1</v>
      </c>
      <c r="AP341" s="468">
        <v>12</v>
      </c>
      <c r="AQ341" s="476">
        <f ca="1">IF($AP341=1,IF(INDIRECT(ADDRESS(($AN341-1)*3+$AO341+5,$AP341+7))="",0,INDIRECT(ADDRESS(($AN341-1)*3+$AO341+5,$AP341+7))),IF(INDIRECT(ADDRESS(($AN341-1)*3+$AO341+5,$AP341+7))="",0,IF(COUNTIF(INDIRECT(ADDRESS(($AN341-1)*36+($AO341-1)*12+6,COLUMN())):INDIRECT(ADDRESS(($AN341-1)*36+($AO341-1)*12+$AP341+4,COLUMN())),INDIRECT(ADDRESS(($AN341-1)*3+$AO341+5,$AP341+7)))&gt;=1,0,INDIRECT(ADDRESS(($AN341-1)*3+$AO341+5,$AP341+7)))))</f>
        <v>0</v>
      </c>
      <c r="AR341" s="468">
        <f ca="1">COUNTIF(INDIRECT("H"&amp;(ROW()+12*(($AN341-1)*3+$AO341)-ROW())/12+5):INDIRECT("S"&amp;(ROW()+12*(($AN341-1)*3+$AO341)-ROW())/12+5),AQ341)</f>
        <v>0</v>
      </c>
      <c r="AS341" s="476"/>
      <c r="AU341" s="468">
        <f ca="1">IF(AND(AQ341&gt;0,AR341&gt;0),COUNTIF(AU$6:AU340,"&gt;0")+1,0)</f>
        <v>0</v>
      </c>
    </row>
    <row r="342" spans="40:47" x14ac:dyDescent="0.15">
      <c r="AN342" s="468">
        <v>10</v>
      </c>
      <c r="AO342" s="468">
        <v>2</v>
      </c>
      <c r="AP342" s="468">
        <v>1</v>
      </c>
      <c r="AQ342" s="476">
        <f ca="1">IF($AP342=1,IF(INDIRECT(ADDRESS(($AN342-1)*3+$AO342+5,$AP342+7))="",0,INDIRECT(ADDRESS(($AN342-1)*3+$AO342+5,$AP342+7))),IF(INDIRECT(ADDRESS(($AN342-1)*3+$AO342+5,$AP342+7))="",0,IF(COUNTIF(INDIRECT(ADDRESS(($AN342-1)*36+($AO342-1)*12+6,COLUMN())):INDIRECT(ADDRESS(($AN342-1)*36+($AO342-1)*12+$AP342+4,COLUMN())),INDIRECT(ADDRESS(($AN342-1)*3+$AO342+5,$AP342+7)))&gt;=1,0,INDIRECT(ADDRESS(($AN342-1)*3+$AO342+5,$AP342+7)))))</f>
        <v>0</v>
      </c>
      <c r="AR342" s="468">
        <f ca="1">COUNTIF(INDIRECT("H"&amp;(ROW()+12*(($AN342-1)*3+$AO342)-ROW())/12+5):INDIRECT("S"&amp;(ROW()+12*(($AN342-1)*3+$AO342)-ROW())/12+5),AQ342)</f>
        <v>0</v>
      </c>
      <c r="AS342" s="476"/>
      <c r="AU342" s="468">
        <f ca="1">IF(AND(AQ342&gt;0,AR342&gt;0),COUNTIF(AU$6:AU341,"&gt;0")+1,0)</f>
        <v>0</v>
      </c>
    </row>
    <row r="343" spans="40:47" x14ac:dyDescent="0.15">
      <c r="AN343" s="468">
        <v>10</v>
      </c>
      <c r="AO343" s="468">
        <v>2</v>
      </c>
      <c r="AP343" s="468">
        <v>2</v>
      </c>
      <c r="AQ343" s="476">
        <f ca="1">IF($AP343=1,IF(INDIRECT(ADDRESS(($AN343-1)*3+$AO343+5,$AP343+7))="",0,INDIRECT(ADDRESS(($AN343-1)*3+$AO343+5,$AP343+7))),IF(INDIRECT(ADDRESS(($AN343-1)*3+$AO343+5,$AP343+7))="",0,IF(COUNTIF(INDIRECT(ADDRESS(($AN343-1)*36+($AO343-1)*12+6,COLUMN())):INDIRECT(ADDRESS(($AN343-1)*36+($AO343-1)*12+$AP343+4,COLUMN())),INDIRECT(ADDRESS(($AN343-1)*3+$AO343+5,$AP343+7)))&gt;=1,0,INDIRECT(ADDRESS(($AN343-1)*3+$AO343+5,$AP343+7)))))</f>
        <v>0</v>
      </c>
      <c r="AR343" s="468">
        <f ca="1">COUNTIF(INDIRECT("H"&amp;(ROW()+12*(($AN343-1)*3+$AO343)-ROW())/12+5):INDIRECT("S"&amp;(ROW()+12*(($AN343-1)*3+$AO343)-ROW())/12+5),AQ343)</f>
        <v>0</v>
      </c>
      <c r="AS343" s="476"/>
      <c r="AU343" s="468">
        <f ca="1">IF(AND(AQ343&gt;0,AR343&gt;0),COUNTIF(AU$6:AU342,"&gt;0")+1,0)</f>
        <v>0</v>
      </c>
    </row>
    <row r="344" spans="40:47" x14ac:dyDescent="0.15">
      <c r="AN344" s="468">
        <v>10</v>
      </c>
      <c r="AO344" s="468">
        <v>2</v>
      </c>
      <c r="AP344" s="468">
        <v>3</v>
      </c>
      <c r="AQ344" s="476">
        <f ca="1">IF($AP344=1,IF(INDIRECT(ADDRESS(($AN344-1)*3+$AO344+5,$AP344+7))="",0,INDIRECT(ADDRESS(($AN344-1)*3+$AO344+5,$AP344+7))),IF(INDIRECT(ADDRESS(($AN344-1)*3+$AO344+5,$AP344+7))="",0,IF(COUNTIF(INDIRECT(ADDRESS(($AN344-1)*36+($AO344-1)*12+6,COLUMN())):INDIRECT(ADDRESS(($AN344-1)*36+($AO344-1)*12+$AP344+4,COLUMN())),INDIRECT(ADDRESS(($AN344-1)*3+$AO344+5,$AP344+7)))&gt;=1,0,INDIRECT(ADDRESS(($AN344-1)*3+$AO344+5,$AP344+7)))))</f>
        <v>0</v>
      </c>
      <c r="AR344" s="468">
        <f ca="1">COUNTIF(INDIRECT("H"&amp;(ROW()+12*(($AN344-1)*3+$AO344)-ROW())/12+5):INDIRECT("S"&amp;(ROW()+12*(($AN344-1)*3+$AO344)-ROW())/12+5),AQ344)</f>
        <v>0</v>
      </c>
      <c r="AS344" s="476"/>
      <c r="AU344" s="468">
        <f ca="1">IF(AND(AQ344&gt;0,AR344&gt;0),COUNTIF(AU$6:AU343,"&gt;0")+1,0)</f>
        <v>0</v>
      </c>
    </row>
    <row r="345" spans="40:47" x14ac:dyDescent="0.15">
      <c r="AN345" s="468">
        <v>10</v>
      </c>
      <c r="AO345" s="468">
        <v>2</v>
      </c>
      <c r="AP345" s="468">
        <v>4</v>
      </c>
      <c r="AQ345" s="476">
        <f ca="1">IF($AP345=1,IF(INDIRECT(ADDRESS(($AN345-1)*3+$AO345+5,$AP345+7))="",0,INDIRECT(ADDRESS(($AN345-1)*3+$AO345+5,$AP345+7))),IF(INDIRECT(ADDRESS(($AN345-1)*3+$AO345+5,$AP345+7))="",0,IF(COUNTIF(INDIRECT(ADDRESS(($AN345-1)*36+($AO345-1)*12+6,COLUMN())):INDIRECT(ADDRESS(($AN345-1)*36+($AO345-1)*12+$AP345+4,COLUMN())),INDIRECT(ADDRESS(($AN345-1)*3+$AO345+5,$AP345+7)))&gt;=1,0,INDIRECT(ADDRESS(($AN345-1)*3+$AO345+5,$AP345+7)))))</f>
        <v>0</v>
      </c>
      <c r="AR345" s="468">
        <f ca="1">COUNTIF(INDIRECT("H"&amp;(ROW()+12*(($AN345-1)*3+$AO345)-ROW())/12+5):INDIRECT("S"&amp;(ROW()+12*(($AN345-1)*3+$AO345)-ROW())/12+5),AQ345)</f>
        <v>0</v>
      </c>
      <c r="AS345" s="476"/>
      <c r="AU345" s="468">
        <f ca="1">IF(AND(AQ345&gt;0,AR345&gt;0),COUNTIF(AU$6:AU344,"&gt;0")+1,0)</f>
        <v>0</v>
      </c>
    </row>
    <row r="346" spans="40:47" x14ac:dyDescent="0.15">
      <c r="AN346" s="468">
        <v>10</v>
      </c>
      <c r="AO346" s="468">
        <v>2</v>
      </c>
      <c r="AP346" s="468">
        <v>5</v>
      </c>
      <c r="AQ346" s="476">
        <f ca="1">IF($AP346=1,IF(INDIRECT(ADDRESS(($AN346-1)*3+$AO346+5,$AP346+7))="",0,INDIRECT(ADDRESS(($AN346-1)*3+$AO346+5,$AP346+7))),IF(INDIRECT(ADDRESS(($AN346-1)*3+$AO346+5,$AP346+7))="",0,IF(COUNTIF(INDIRECT(ADDRESS(($AN346-1)*36+($AO346-1)*12+6,COLUMN())):INDIRECT(ADDRESS(($AN346-1)*36+($AO346-1)*12+$AP346+4,COLUMN())),INDIRECT(ADDRESS(($AN346-1)*3+$AO346+5,$AP346+7)))&gt;=1,0,INDIRECT(ADDRESS(($AN346-1)*3+$AO346+5,$AP346+7)))))</f>
        <v>0</v>
      </c>
      <c r="AR346" s="468">
        <f ca="1">COUNTIF(INDIRECT("H"&amp;(ROW()+12*(($AN346-1)*3+$AO346)-ROW())/12+5):INDIRECT("S"&amp;(ROW()+12*(($AN346-1)*3+$AO346)-ROW())/12+5),AQ346)</f>
        <v>0</v>
      </c>
      <c r="AS346" s="476"/>
      <c r="AU346" s="468">
        <f ca="1">IF(AND(AQ346&gt;0,AR346&gt;0),COUNTIF(AU$6:AU345,"&gt;0")+1,0)</f>
        <v>0</v>
      </c>
    </row>
    <row r="347" spans="40:47" x14ac:dyDescent="0.15">
      <c r="AN347" s="468">
        <v>10</v>
      </c>
      <c r="AO347" s="468">
        <v>2</v>
      </c>
      <c r="AP347" s="468">
        <v>6</v>
      </c>
      <c r="AQ347" s="476">
        <f ca="1">IF($AP347=1,IF(INDIRECT(ADDRESS(($AN347-1)*3+$AO347+5,$AP347+7))="",0,INDIRECT(ADDRESS(($AN347-1)*3+$AO347+5,$AP347+7))),IF(INDIRECT(ADDRESS(($AN347-1)*3+$AO347+5,$AP347+7))="",0,IF(COUNTIF(INDIRECT(ADDRESS(($AN347-1)*36+($AO347-1)*12+6,COLUMN())):INDIRECT(ADDRESS(($AN347-1)*36+($AO347-1)*12+$AP347+4,COLUMN())),INDIRECT(ADDRESS(($AN347-1)*3+$AO347+5,$AP347+7)))&gt;=1,0,INDIRECT(ADDRESS(($AN347-1)*3+$AO347+5,$AP347+7)))))</f>
        <v>0</v>
      </c>
      <c r="AR347" s="468">
        <f ca="1">COUNTIF(INDIRECT("H"&amp;(ROW()+12*(($AN347-1)*3+$AO347)-ROW())/12+5):INDIRECT("S"&amp;(ROW()+12*(($AN347-1)*3+$AO347)-ROW())/12+5),AQ347)</f>
        <v>0</v>
      </c>
      <c r="AS347" s="476"/>
      <c r="AU347" s="468">
        <f ca="1">IF(AND(AQ347&gt;0,AR347&gt;0),COUNTIF(AU$6:AU346,"&gt;0")+1,0)</f>
        <v>0</v>
      </c>
    </row>
    <row r="348" spans="40:47" x14ac:dyDescent="0.15">
      <c r="AN348" s="468">
        <v>10</v>
      </c>
      <c r="AO348" s="468">
        <v>2</v>
      </c>
      <c r="AP348" s="468">
        <v>7</v>
      </c>
      <c r="AQ348" s="476">
        <f ca="1">IF($AP348=1,IF(INDIRECT(ADDRESS(($AN348-1)*3+$AO348+5,$AP348+7))="",0,INDIRECT(ADDRESS(($AN348-1)*3+$AO348+5,$AP348+7))),IF(INDIRECT(ADDRESS(($AN348-1)*3+$AO348+5,$AP348+7))="",0,IF(COUNTIF(INDIRECT(ADDRESS(($AN348-1)*36+($AO348-1)*12+6,COLUMN())):INDIRECT(ADDRESS(($AN348-1)*36+($AO348-1)*12+$AP348+4,COLUMN())),INDIRECT(ADDRESS(($AN348-1)*3+$AO348+5,$AP348+7)))&gt;=1,0,INDIRECT(ADDRESS(($AN348-1)*3+$AO348+5,$AP348+7)))))</f>
        <v>0</v>
      </c>
      <c r="AR348" s="468">
        <f ca="1">COUNTIF(INDIRECT("H"&amp;(ROW()+12*(($AN348-1)*3+$AO348)-ROW())/12+5):INDIRECT("S"&amp;(ROW()+12*(($AN348-1)*3+$AO348)-ROW())/12+5),AQ348)</f>
        <v>0</v>
      </c>
      <c r="AS348" s="476"/>
      <c r="AU348" s="468">
        <f ca="1">IF(AND(AQ348&gt;0,AR348&gt;0),COUNTIF(AU$6:AU347,"&gt;0")+1,0)</f>
        <v>0</v>
      </c>
    </row>
    <row r="349" spans="40:47" x14ac:dyDescent="0.15">
      <c r="AN349" s="468">
        <v>10</v>
      </c>
      <c r="AO349" s="468">
        <v>2</v>
      </c>
      <c r="AP349" s="468">
        <v>8</v>
      </c>
      <c r="AQ349" s="476">
        <f ca="1">IF($AP349=1,IF(INDIRECT(ADDRESS(($AN349-1)*3+$AO349+5,$AP349+7))="",0,INDIRECT(ADDRESS(($AN349-1)*3+$AO349+5,$AP349+7))),IF(INDIRECT(ADDRESS(($AN349-1)*3+$AO349+5,$AP349+7))="",0,IF(COUNTIF(INDIRECT(ADDRESS(($AN349-1)*36+($AO349-1)*12+6,COLUMN())):INDIRECT(ADDRESS(($AN349-1)*36+($AO349-1)*12+$AP349+4,COLUMN())),INDIRECT(ADDRESS(($AN349-1)*3+$AO349+5,$AP349+7)))&gt;=1,0,INDIRECT(ADDRESS(($AN349-1)*3+$AO349+5,$AP349+7)))))</f>
        <v>0</v>
      </c>
      <c r="AR349" s="468">
        <f ca="1">COUNTIF(INDIRECT("H"&amp;(ROW()+12*(($AN349-1)*3+$AO349)-ROW())/12+5):INDIRECT("S"&amp;(ROW()+12*(($AN349-1)*3+$AO349)-ROW())/12+5),AQ349)</f>
        <v>0</v>
      </c>
      <c r="AS349" s="476"/>
      <c r="AU349" s="468">
        <f ca="1">IF(AND(AQ349&gt;0,AR349&gt;0),COUNTIF(AU$6:AU348,"&gt;0")+1,0)</f>
        <v>0</v>
      </c>
    </row>
    <row r="350" spans="40:47" x14ac:dyDescent="0.15">
      <c r="AN350" s="468">
        <v>10</v>
      </c>
      <c r="AO350" s="468">
        <v>2</v>
      </c>
      <c r="AP350" s="468">
        <v>9</v>
      </c>
      <c r="AQ350" s="476">
        <f ca="1">IF($AP350=1,IF(INDIRECT(ADDRESS(($AN350-1)*3+$AO350+5,$AP350+7))="",0,INDIRECT(ADDRESS(($AN350-1)*3+$AO350+5,$AP350+7))),IF(INDIRECT(ADDRESS(($AN350-1)*3+$AO350+5,$AP350+7))="",0,IF(COUNTIF(INDIRECT(ADDRESS(($AN350-1)*36+($AO350-1)*12+6,COLUMN())):INDIRECT(ADDRESS(($AN350-1)*36+($AO350-1)*12+$AP350+4,COLUMN())),INDIRECT(ADDRESS(($AN350-1)*3+$AO350+5,$AP350+7)))&gt;=1,0,INDIRECT(ADDRESS(($AN350-1)*3+$AO350+5,$AP350+7)))))</f>
        <v>0</v>
      </c>
      <c r="AR350" s="468">
        <f ca="1">COUNTIF(INDIRECT("H"&amp;(ROW()+12*(($AN350-1)*3+$AO350)-ROW())/12+5):INDIRECT("S"&amp;(ROW()+12*(($AN350-1)*3+$AO350)-ROW())/12+5),AQ350)</f>
        <v>0</v>
      </c>
      <c r="AS350" s="476"/>
      <c r="AU350" s="468">
        <f ca="1">IF(AND(AQ350&gt;0,AR350&gt;0),COUNTIF(AU$6:AU349,"&gt;0")+1,0)</f>
        <v>0</v>
      </c>
    </row>
    <row r="351" spans="40:47" x14ac:dyDescent="0.15">
      <c r="AN351" s="468">
        <v>10</v>
      </c>
      <c r="AO351" s="468">
        <v>2</v>
      </c>
      <c r="AP351" s="468">
        <v>10</v>
      </c>
      <c r="AQ351" s="476">
        <f ca="1">IF($AP351=1,IF(INDIRECT(ADDRESS(($AN351-1)*3+$AO351+5,$AP351+7))="",0,INDIRECT(ADDRESS(($AN351-1)*3+$AO351+5,$AP351+7))),IF(INDIRECT(ADDRESS(($AN351-1)*3+$AO351+5,$AP351+7))="",0,IF(COUNTIF(INDIRECT(ADDRESS(($AN351-1)*36+($AO351-1)*12+6,COLUMN())):INDIRECT(ADDRESS(($AN351-1)*36+($AO351-1)*12+$AP351+4,COLUMN())),INDIRECT(ADDRESS(($AN351-1)*3+$AO351+5,$AP351+7)))&gt;=1,0,INDIRECT(ADDRESS(($AN351-1)*3+$AO351+5,$AP351+7)))))</f>
        <v>0</v>
      </c>
      <c r="AR351" s="468">
        <f ca="1">COUNTIF(INDIRECT("H"&amp;(ROW()+12*(($AN351-1)*3+$AO351)-ROW())/12+5):INDIRECT("S"&amp;(ROW()+12*(($AN351-1)*3+$AO351)-ROW())/12+5),AQ351)</f>
        <v>0</v>
      </c>
      <c r="AS351" s="476"/>
      <c r="AU351" s="468">
        <f ca="1">IF(AND(AQ351&gt;0,AR351&gt;0),COUNTIF(AU$6:AU350,"&gt;0")+1,0)</f>
        <v>0</v>
      </c>
    </row>
    <row r="352" spans="40:47" x14ac:dyDescent="0.15">
      <c r="AN352" s="468">
        <v>10</v>
      </c>
      <c r="AO352" s="468">
        <v>2</v>
      </c>
      <c r="AP352" s="468">
        <v>11</v>
      </c>
      <c r="AQ352" s="476">
        <f ca="1">IF($AP352=1,IF(INDIRECT(ADDRESS(($AN352-1)*3+$AO352+5,$AP352+7))="",0,INDIRECT(ADDRESS(($AN352-1)*3+$AO352+5,$AP352+7))),IF(INDIRECT(ADDRESS(($AN352-1)*3+$AO352+5,$AP352+7))="",0,IF(COUNTIF(INDIRECT(ADDRESS(($AN352-1)*36+($AO352-1)*12+6,COLUMN())):INDIRECT(ADDRESS(($AN352-1)*36+($AO352-1)*12+$AP352+4,COLUMN())),INDIRECT(ADDRESS(($AN352-1)*3+$AO352+5,$AP352+7)))&gt;=1,0,INDIRECT(ADDRESS(($AN352-1)*3+$AO352+5,$AP352+7)))))</f>
        <v>0</v>
      </c>
      <c r="AR352" s="468">
        <f ca="1">COUNTIF(INDIRECT("H"&amp;(ROW()+12*(($AN352-1)*3+$AO352)-ROW())/12+5):INDIRECT("S"&amp;(ROW()+12*(($AN352-1)*3+$AO352)-ROW())/12+5),AQ352)</f>
        <v>0</v>
      </c>
      <c r="AS352" s="476"/>
      <c r="AU352" s="468">
        <f ca="1">IF(AND(AQ352&gt;0,AR352&gt;0),COUNTIF(AU$6:AU351,"&gt;0")+1,0)</f>
        <v>0</v>
      </c>
    </row>
    <row r="353" spans="40:47" x14ac:dyDescent="0.15">
      <c r="AN353" s="468">
        <v>10</v>
      </c>
      <c r="AO353" s="468">
        <v>2</v>
      </c>
      <c r="AP353" s="468">
        <v>12</v>
      </c>
      <c r="AQ353" s="476">
        <f ca="1">IF($AP353=1,IF(INDIRECT(ADDRESS(($AN353-1)*3+$AO353+5,$AP353+7))="",0,INDIRECT(ADDRESS(($AN353-1)*3+$AO353+5,$AP353+7))),IF(INDIRECT(ADDRESS(($AN353-1)*3+$AO353+5,$AP353+7))="",0,IF(COUNTIF(INDIRECT(ADDRESS(($AN353-1)*36+($AO353-1)*12+6,COLUMN())):INDIRECT(ADDRESS(($AN353-1)*36+($AO353-1)*12+$AP353+4,COLUMN())),INDIRECT(ADDRESS(($AN353-1)*3+$AO353+5,$AP353+7)))&gt;=1,0,INDIRECT(ADDRESS(($AN353-1)*3+$AO353+5,$AP353+7)))))</f>
        <v>0</v>
      </c>
      <c r="AR353" s="468">
        <f ca="1">COUNTIF(INDIRECT("H"&amp;(ROW()+12*(($AN353-1)*3+$AO353)-ROW())/12+5):INDIRECT("S"&amp;(ROW()+12*(($AN353-1)*3+$AO353)-ROW())/12+5),AQ353)</f>
        <v>0</v>
      </c>
      <c r="AS353" s="476"/>
      <c r="AU353" s="468">
        <f ca="1">IF(AND(AQ353&gt;0,AR353&gt;0),COUNTIF(AU$6:AU352,"&gt;0")+1,0)</f>
        <v>0</v>
      </c>
    </row>
    <row r="354" spans="40:47" x14ac:dyDescent="0.15">
      <c r="AN354" s="468">
        <v>10</v>
      </c>
      <c r="AO354" s="468">
        <v>3</v>
      </c>
      <c r="AP354" s="468">
        <v>1</v>
      </c>
      <c r="AQ354" s="476">
        <f ca="1">IF($AP354=1,IF(INDIRECT(ADDRESS(($AN354-1)*3+$AO354+5,$AP354+7))="",0,INDIRECT(ADDRESS(($AN354-1)*3+$AO354+5,$AP354+7))),IF(INDIRECT(ADDRESS(($AN354-1)*3+$AO354+5,$AP354+7))="",0,IF(COUNTIF(INDIRECT(ADDRESS(($AN354-1)*36+($AO354-1)*12+6,COLUMN())):INDIRECT(ADDRESS(($AN354-1)*36+($AO354-1)*12+$AP354+4,COLUMN())),INDIRECT(ADDRESS(($AN354-1)*3+$AO354+5,$AP354+7)))&gt;=1,0,INDIRECT(ADDRESS(($AN354-1)*3+$AO354+5,$AP354+7)))))</f>
        <v>0</v>
      </c>
      <c r="AR354" s="468">
        <f ca="1">COUNTIF(INDIRECT("H"&amp;(ROW()+12*(($AN354-1)*3+$AO354)-ROW())/12+5):INDIRECT("S"&amp;(ROW()+12*(($AN354-1)*3+$AO354)-ROW())/12+5),AQ354)</f>
        <v>0</v>
      </c>
      <c r="AS354" s="476"/>
      <c r="AU354" s="468">
        <f ca="1">IF(AND(AQ354&gt;0,AR354&gt;0),COUNTIF(AU$6:AU353,"&gt;0")+1,0)</f>
        <v>0</v>
      </c>
    </row>
    <row r="355" spans="40:47" x14ac:dyDescent="0.15">
      <c r="AN355" s="468">
        <v>10</v>
      </c>
      <c r="AO355" s="468">
        <v>3</v>
      </c>
      <c r="AP355" s="468">
        <v>2</v>
      </c>
      <c r="AQ355" s="476">
        <f ca="1">IF($AP355=1,IF(INDIRECT(ADDRESS(($AN355-1)*3+$AO355+5,$AP355+7))="",0,INDIRECT(ADDRESS(($AN355-1)*3+$AO355+5,$AP355+7))),IF(INDIRECT(ADDRESS(($AN355-1)*3+$AO355+5,$AP355+7))="",0,IF(COUNTIF(INDIRECT(ADDRESS(($AN355-1)*36+($AO355-1)*12+6,COLUMN())):INDIRECT(ADDRESS(($AN355-1)*36+($AO355-1)*12+$AP355+4,COLUMN())),INDIRECT(ADDRESS(($AN355-1)*3+$AO355+5,$AP355+7)))&gt;=1,0,INDIRECT(ADDRESS(($AN355-1)*3+$AO355+5,$AP355+7)))))</f>
        <v>0</v>
      </c>
      <c r="AR355" s="468">
        <f ca="1">COUNTIF(INDIRECT("H"&amp;(ROW()+12*(($AN355-1)*3+$AO355)-ROW())/12+5):INDIRECT("S"&amp;(ROW()+12*(($AN355-1)*3+$AO355)-ROW())/12+5),AQ355)</f>
        <v>0</v>
      </c>
      <c r="AS355" s="476"/>
      <c r="AU355" s="468">
        <f ca="1">IF(AND(AQ355&gt;0,AR355&gt;0),COUNTIF(AU$6:AU354,"&gt;0")+1,0)</f>
        <v>0</v>
      </c>
    </row>
    <row r="356" spans="40:47" x14ac:dyDescent="0.15">
      <c r="AN356" s="468">
        <v>10</v>
      </c>
      <c r="AO356" s="468">
        <v>3</v>
      </c>
      <c r="AP356" s="468">
        <v>3</v>
      </c>
      <c r="AQ356" s="476">
        <f ca="1">IF($AP356=1,IF(INDIRECT(ADDRESS(($AN356-1)*3+$AO356+5,$AP356+7))="",0,INDIRECT(ADDRESS(($AN356-1)*3+$AO356+5,$AP356+7))),IF(INDIRECT(ADDRESS(($AN356-1)*3+$AO356+5,$AP356+7))="",0,IF(COUNTIF(INDIRECT(ADDRESS(($AN356-1)*36+($AO356-1)*12+6,COLUMN())):INDIRECT(ADDRESS(($AN356-1)*36+($AO356-1)*12+$AP356+4,COLUMN())),INDIRECT(ADDRESS(($AN356-1)*3+$AO356+5,$AP356+7)))&gt;=1,0,INDIRECT(ADDRESS(($AN356-1)*3+$AO356+5,$AP356+7)))))</f>
        <v>0</v>
      </c>
      <c r="AR356" s="468">
        <f ca="1">COUNTIF(INDIRECT("H"&amp;(ROW()+12*(($AN356-1)*3+$AO356)-ROW())/12+5):INDIRECT("S"&amp;(ROW()+12*(($AN356-1)*3+$AO356)-ROW())/12+5),AQ356)</f>
        <v>0</v>
      </c>
      <c r="AS356" s="476"/>
      <c r="AU356" s="468">
        <f ca="1">IF(AND(AQ356&gt;0,AR356&gt;0),COUNTIF(AU$6:AU355,"&gt;0")+1,0)</f>
        <v>0</v>
      </c>
    </row>
    <row r="357" spans="40:47" x14ac:dyDescent="0.15">
      <c r="AN357" s="468">
        <v>10</v>
      </c>
      <c r="AO357" s="468">
        <v>3</v>
      </c>
      <c r="AP357" s="468">
        <v>4</v>
      </c>
      <c r="AQ357" s="476">
        <f ca="1">IF($AP357=1,IF(INDIRECT(ADDRESS(($AN357-1)*3+$AO357+5,$AP357+7))="",0,INDIRECT(ADDRESS(($AN357-1)*3+$AO357+5,$AP357+7))),IF(INDIRECT(ADDRESS(($AN357-1)*3+$AO357+5,$AP357+7))="",0,IF(COUNTIF(INDIRECT(ADDRESS(($AN357-1)*36+($AO357-1)*12+6,COLUMN())):INDIRECT(ADDRESS(($AN357-1)*36+($AO357-1)*12+$AP357+4,COLUMN())),INDIRECT(ADDRESS(($AN357-1)*3+$AO357+5,$AP357+7)))&gt;=1,0,INDIRECT(ADDRESS(($AN357-1)*3+$AO357+5,$AP357+7)))))</f>
        <v>0</v>
      </c>
      <c r="AR357" s="468">
        <f ca="1">COUNTIF(INDIRECT("H"&amp;(ROW()+12*(($AN357-1)*3+$AO357)-ROW())/12+5):INDIRECT("S"&amp;(ROW()+12*(($AN357-1)*3+$AO357)-ROW())/12+5),AQ357)</f>
        <v>0</v>
      </c>
      <c r="AS357" s="476"/>
      <c r="AU357" s="468">
        <f ca="1">IF(AND(AQ357&gt;0,AR357&gt;0),COUNTIF(AU$6:AU356,"&gt;0")+1,0)</f>
        <v>0</v>
      </c>
    </row>
    <row r="358" spans="40:47" x14ac:dyDescent="0.15">
      <c r="AN358" s="468">
        <v>10</v>
      </c>
      <c r="AO358" s="468">
        <v>3</v>
      </c>
      <c r="AP358" s="468">
        <v>5</v>
      </c>
      <c r="AQ358" s="476">
        <f ca="1">IF($AP358=1,IF(INDIRECT(ADDRESS(($AN358-1)*3+$AO358+5,$AP358+7))="",0,INDIRECT(ADDRESS(($AN358-1)*3+$AO358+5,$AP358+7))),IF(INDIRECT(ADDRESS(($AN358-1)*3+$AO358+5,$AP358+7))="",0,IF(COUNTIF(INDIRECT(ADDRESS(($AN358-1)*36+($AO358-1)*12+6,COLUMN())):INDIRECT(ADDRESS(($AN358-1)*36+($AO358-1)*12+$AP358+4,COLUMN())),INDIRECT(ADDRESS(($AN358-1)*3+$AO358+5,$AP358+7)))&gt;=1,0,INDIRECT(ADDRESS(($AN358-1)*3+$AO358+5,$AP358+7)))))</f>
        <v>0</v>
      </c>
      <c r="AR358" s="468">
        <f ca="1">COUNTIF(INDIRECT("H"&amp;(ROW()+12*(($AN358-1)*3+$AO358)-ROW())/12+5):INDIRECT("S"&amp;(ROW()+12*(($AN358-1)*3+$AO358)-ROW())/12+5),AQ358)</f>
        <v>0</v>
      </c>
      <c r="AS358" s="476"/>
      <c r="AU358" s="468">
        <f ca="1">IF(AND(AQ358&gt;0,AR358&gt;0),COUNTIF(AU$6:AU357,"&gt;0")+1,0)</f>
        <v>0</v>
      </c>
    </row>
    <row r="359" spans="40:47" x14ac:dyDescent="0.15">
      <c r="AN359" s="468">
        <v>10</v>
      </c>
      <c r="AO359" s="468">
        <v>3</v>
      </c>
      <c r="AP359" s="468">
        <v>6</v>
      </c>
      <c r="AQ359" s="476">
        <f ca="1">IF($AP359=1,IF(INDIRECT(ADDRESS(($AN359-1)*3+$AO359+5,$AP359+7))="",0,INDIRECT(ADDRESS(($AN359-1)*3+$AO359+5,$AP359+7))),IF(INDIRECT(ADDRESS(($AN359-1)*3+$AO359+5,$AP359+7))="",0,IF(COUNTIF(INDIRECT(ADDRESS(($AN359-1)*36+($AO359-1)*12+6,COLUMN())):INDIRECT(ADDRESS(($AN359-1)*36+($AO359-1)*12+$AP359+4,COLUMN())),INDIRECT(ADDRESS(($AN359-1)*3+$AO359+5,$AP359+7)))&gt;=1,0,INDIRECT(ADDRESS(($AN359-1)*3+$AO359+5,$AP359+7)))))</f>
        <v>0</v>
      </c>
      <c r="AR359" s="468">
        <f ca="1">COUNTIF(INDIRECT("H"&amp;(ROW()+12*(($AN359-1)*3+$AO359)-ROW())/12+5):INDIRECT("S"&amp;(ROW()+12*(($AN359-1)*3+$AO359)-ROW())/12+5),AQ359)</f>
        <v>0</v>
      </c>
      <c r="AS359" s="476"/>
      <c r="AU359" s="468">
        <f ca="1">IF(AND(AQ359&gt;0,AR359&gt;0),COUNTIF(AU$6:AU358,"&gt;0")+1,0)</f>
        <v>0</v>
      </c>
    </row>
    <row r="360" spans="40:47" x14ac:dyDescent="0.15">
      <c r="AN360" s="468">
        <v>10</v>
      </c>
      <c r="AO360" s="468">
        <v>3</v>
      </c>
      <c r="AP360" s="468">
        <v>7</v>
      </c>
      <c r="AQ360" s="476">
        <f ca="1">IF($AP360=1,IF(INDIRECT(ADDRESS(($AN360-1)*3+$AO360+5,$AP360+7))="",0,INDIRECT(ADDRESS(($AN360-1)*3+$AO360+5,$AP360+7))),IF(INDIRECT(ADDRESS(($AN360-1)*3+$AO360+5,$AP360+7))="",0,IF(COUNTIF(INDIRECT(ADDRESS(($AN360-1)*36+($AO360-1)*12+6,COLUMN())):INDIRECT(ADDRESS(($AN360-1)*36+($AO360-1)*12+$AP360+4,COLUMN())),INDIRECT(ADDRESS(($AN360-1)*3+$AO360+5,$AP360+7)))&gt;=1,0,INDIRECT(ADDRESS(($AN360-1)*3+$AO360+5,$AP360+7)))))</f>
        <v>0</v>
      </c>
      <c r="AR360" s="468">
        <f ca="1">COUNTIF(INDIRECT("H"&amp;(ROW()+12*(($AN360-1)*3+$AO360)-ROW())/12+5):INDIRECT("S"&amp;(ROW()+12*(($AN360-1)*3+$AO360)-ROW())/12+5),AQ360)</f>
        <v>0</v>
      </c>
      <c r="AS360" s="476"/>
      <c r="AU360" s="468">
        <f ca="1">IF(AND(AQ360&gt;0,AR360&gt;0),COUNTIF(AU$6:AU359,"&gt;0")+1,0)</f>
        <v>0</v>
      </c>
    </row>
    <row r="361" spans="40:47" x14ac:dyDescent="0.15">
      <c r="AN361" s="468">
        <v>10</v>
      </c>
      <c r="AO361" s="468">
        <v>3</v>
      </c>
      <c r="AP361" s="468">
        <v>8</v>
      </c>
      <c r="AQ361" s="476">
        <f ca="1">IF($AP361=1,IF(INDIRECT(ADDRESS(($AN361-1)*3+$AO361+5,$AP361+7))="",0,INDIRECT(ADDRESS(($AN361-1)*3+$AO361+5,$AP361+7))),IF(INDIRECT(ADDRESS(($AN361-1)*3+$AO361+5,$AP361+7))="",0,IF(COUNTIF(INDIRECT(ADDRESS(($AN361-1)*36+($AO361-1)*12+6,COLUMN())):INDIRECT(ADDRESS(($AN361-1)*36+($AO361-1)*12+$AP361+4,COLUMN())),INDIRECT(ADDRESS(($AN361-1)*3+$AO361+5,$AP361+7)))&gt;=1,0,INDIRECT(ADDRESS(($AN361-1)*3+$AO361+5,$AP361+7)))))</f>
        <v>0</v>
      </c>
      <c r="AR361" s="468">
        <f ca="1">COUNTIF(INDIRECT("H"&amp;(ROW()+12*(($AN361-1)*3+$AO361)-ROW())/12+5):INDIRECT("S"&amp;(ROW()+12*(($AN361-1)*3+$AO361)-ROW())/12+5),AQ361)</f>
        <v>0</v>
      </c>
      <c r="AS361" s="476"/>
      <c r="AU361" s="468">
        <f ca="1">IF(AND(AQ361&gt;0,AR361&gt;0),COUNTIF(AU$6:AU360,"&gt;0")+1,0)</f>
        <v>0</v>
      </c>
    </row>
    <row r="362" spans="40:47" x14ac:dyDescent="0.15">
      <c r="AN362" s="468">
        <v>10</v>
      </c>
      <c r="AO362" s="468">
        <v>3</v>
      </c>
      <c r="AP362" s="468">
        <v>9</v>
      </c>
      <c r="AQ362" s="476">
        <f ca="1">IF($AP362=1,IF(INDIRECT(ADDRESS(($AN362-1)*3+$AO362+5,$AP362+7))="",0,INDIRECT(ADDRESS(($AN362-1)*3+$AO362+5,$AP362+7))),IF(INDIRECT(ADDRESS(($AN362-1)*3+$AO362+5,$AP362+7))="",0,IF(COUNTIF(INDIRECT(ADDRESS(($AN362-1)*36+($AO362-1)*12+6,COLUMN())):INDIRECT(ADDRESS(($AN362-1)*36+($AO362-1)*12+$AP362+4,COLUMN())),INDIRECT(ADDRESS(($AN362-1)*3+$AO362+5,$AP362+7)))&gt;=1,0,INDIRECT(ADDRESS(($AN362-1)*3+$AO362+5,$AP362+7)))))</f>
        <v>0</v>
      </c>
      <c r="AR362" s="468">
        <f ca="1">COUNTIF(INDIRECT("H"&amp;(ROW()+12*(($AN362-1)*3+$AO362)-ROW())/12+5):INDIRECT("S"&amp;(ROW()+12*(($AN362-1)*3+$AO362)-ROW())/12+5),AQ362)</f>
        <v>0</v>
      </c>
      <c r="AS362" s="476"/>
      <c r="AU362" s="468">
        <f ca="1">IF(AND(AQ362&gt;0,AR362&gt;0),COUNTIF(AU$6:AU361,"&gt;0")+1,0)</f>
        <v>0</v>
      </c>
    </row>
    <row r="363" spans="40:47" x14ac:dyDescent="0.15">
      <c r="AN363" s="468">
        <v>10</v>
      </c>
      <c r="AO363" s="468">
        <v>3</v>
      </c>
      <c r="AP363" s="468">
        <v>10</v>
      </c>
      <c r="AQ363" s="476">
        <f ca="1">IF($AP363=1,IF(INDIRECT(ADDRESS(($AN363-1)*3+$AO363+5,$AP363+7))="",0,INDIRECT(ADDRESS(($AN363-1)*3+$AO363+5,$AP363+7))),IF(INDIRECT(ADDRESS(($AN363-1)*3+$AO363+5,$AP363+7))="",0,IF(COUNTIF(INDIRECT(ADDRESS(($AN363-1)*36+($AO363-1)*12+6,COLUMN())):INDIRECT(ADDRESS(($AN363-1)*36+($AO363-1)*12+$AP363+4,COLUMN())),INDIRECT(ADDRESS(($AN363-1)*3+$AO363+5,$AP363+7)))&gt;=1,0,INDIRECT(ADDRESS(($AN363-1)*3+$AO363+5,$AP363+7)))))</f>
        <v>0</v>
      </c>
      <c r="AR363" s="468">
        <f ca="1">COUNTIF(INDIRECT("H"&amp;(ROW()+12*(($AN363-1)*3+$AO363)-ROW())/12+5):INDIRECT("S"&amp;(ROW()+12*(($AN363-1)*3+$AO363)-ROW())/12+5),AQ363)</f>
        <v>0</v>
      </c>
      <c r="AS363" s="476"/>
      <c r="AU363" s="468">
        <f ca="1">IF(AND(AQ363&gt;0,AR363&gt;0),COUNTIF(AU$6:AU362,"&gt;0")+1,0)</f>
        <v>0</v>
      </c>
    </row>
    <row r="364" spans="40:47" x14ac:dyDescent="0.15">
      <c r="AN364" s="468">
        <v>10</v>
      </c>
      <c r="AO364" s="468">
        <v>3</v>
      </c>
      <c r="AP364" s="468">
        <v>11</v>
      </c>
      <c r="AQ364" s="476">
        <f ca="1">IF($AP364=1,IF(INDIRECT(ADDRESS(($AN364-1)*3+$AO364+5,$AP364+7))="",0,INDIRECT(ADDRESS(($AN364-1)*3+$AO364+5,$AP364+7))),IF(INDIRECT(ADDRESS(($AN364-1)*3+$AO364+5,$AP364+7))="",0,IF(COUNTIF(INDIRECT(ADDRESS(($AN364-1)*36+($AO364-1)*12+6,COLUMN())):INDIRECT(ADDRESS(($AN364-1)*36+($AO364-1)*12+$AP364+4,COLUMN())),INDIRECT(ADDRESS(($AN364-1)*3+$AO364+5,$AP364+7)))&gt;=1,0,INDIRECT(ADDRESS(($AN364-1)*3+$AO364+5,$AP364+7)))))</f>
        <v>0</v>
      </c>
      <c r="AR364" s="468">
        <f ca="1">COUNTIF(INDIRECT("H"&amp;(ROW()+12*(($AN364-1)*3+$AO364)-ROW())/12+5):INDIRECT("S"&amp;(ROW()+12*(($AN364-1)*3+$AO364)-ROW())/12+5),AQ364)</f>
        <v>0</v>
      </c>
      <c r="AS364" s="476"/>
      <c r="AU364" s="468">
        <f ca="1">IF(AND(AQ364&gt;0,AR364&gt;0),COUNTIF(AU$6:AU363,"&gt;0")+1,0)</f>
        <v>0</v>
      </c>
    </row>
    <row r="365" spans="40:47" x14ac:dyDescent="0.15">
      <c r="AN365" s="468">
        <v>10</v>
      </c>
      <c r="AO365" s="468">
        <v>3</v>
      </c>
      <c r="AP365" s="468">
        <v>12</v>
      </c>
      <c r="AQ365" s="476">
        <f ca="1">IF($AP365=1,IF(INDIRECT(ADDRESS(($AN365-1)*3+$AO365+5,$AP365+7))="",0,INDIRECT(ADDRESS(($AN365-1)*3+$AO365+5,$AP365+7))),IF(INDIRECT(ADDRESS(($AN365-1)*3+$AO365+5,$AP365+7))="",0,IF(COUNTIF(INDIRECT(ADDRESS(($AN365-1)*36+($AO365-1)*12+6,COLUMN())):INDIRECT(ADDRESS(($AN365-1)*36+($AO365-1)*12+$AP365+4,COLUMN())),INDIRECT(ADDRESS(($AN365-1)*3+$AO365+5,$AP365+7)))&gt;=1,0,INDIRECT(ADDRESS(($AN365-1)*3+$AO365+5,$AP365+7)))))</f>
        <v>0</v>
      </c>
      <c r="AR365" s="468">
        <f ca="1">COUNTIF(INDIRECT("H"&amp;(ROW()+12*(($AN365-1)*3+$AO365)-ROW())/12+5):INDIRECT("S"&amp;(ROW()+12*(($AN365-1)*3+$AO365)-ROW())/12+5),AQ365)</f>
        <v>0</v>
      </c>
      <c r="AS365" s="476"/>
      <c r="AU365" s="468">
        <f ca="1">IF(AND(AQ365&gt;0,AR365&gt;0),COUNTIF(AU$6:AU364,"&gt;0")+1,0)</f>
        <v>0</v>
      </c>
    </row>
    <row r="366" spans="40:47" x14ac:dyDescent="0.15">
      <c r="AN366" s="468">
        <v>11</v>
      </c>
      <c r="AO366" s="468">
        <v>1</v>
      </c>
      <c r="AP366" s="468">
        <v>1</v>
      </c>
      <c r="AQ366" s="476">
        <f ca="1">IF($AP366=1,IF(INDIRECT(ADDRESS(($AN366-1)*3+$AO366+5,$AP366+7))="",0,INDIRECT(ADDRESS(($AN366-1)*3+$AO366+5,$AP366+7))),IF(INDIRECT(ADDRESS(($AN366-1)*3+$AO366+5,$AP366+7))="",0,IF(COUNTIF(INDIRECT(ADDRESS(($AN366-1)*36+($AO366-1)*12+6,COLUMN())):INDIRECT(ADDRESS(($AN366-1)*36+($AO366-1)*12+$AP366+4,COLUMN())),INDIRECT(ADDRESS(($AN366-1)*3+$AO366+5,$AP366+7)))&gt;=1,0,INDIRECT(ADDRESS(($AN366-1)*3+$AO366+5,$AP366+7)))))</f>
        <v>0</v>
      </c>
      <c r="AR366" s="468">
        <f ca="1">COUNTIF(INDIRECT("H"&amp;(ROW()+12*(($AN366-1)*3+$AO366)-ROW())/12+5):INDIRECT("S"&amp;(ROW()+12*(($AN366-1)*3+$AO366)-ROW())/12+5),AQ366)</f>
        <v>0</v>
      </c>
      <c r="AS366" s="476"/>
      <c r="AU366" s="468">
        <f ca="1">IF(AND(AQ366&gt;0,AR366&gt;0),COUNTIF(AU$6:AU365,"&gt;0")+1,0)</f>
        <v>0</v>
      </c>
    </row>
    <row r="367" spans="40:47" x14ac:dyDescent="0.15">
      <c r="AN367" s="468">
        <v>11</v>
      </c>
      <c r="AO367" s="468">
        <v>1</v>
      </c>
      <c r="AP367" s="468">
        <v>2</v>
      </c>
      <c r="AQ367" s="476">
        <f ca="1">IF($AP367=1,IF(INDIRECT(ADDRESS(($AN367-1)*3+$AO367+5,$AP367+7))="",0,INDIRECT(ADDRESS(($AN367-1)*3+$AO367+5,$AP367+7))),IF(INDIRECT(ADDRESS(($AN367-1)*3+$AO367+5,$AP367+7))="",0,IF(COUNTIF(INDIRECT(ADDRESS(($AN367-1)*36+($AO367-1)*12+6,COLUMN())):INDIRECT(ADDRESS(($AN367-1)*36+($AO367-1)*12+$AP367+4,COLUMN())),INDIRECT(ADDRESS(($AN367-1)*3+$AO367+5,$AP367+7)))&gt;=1,0,INDIRECT(ADDRESS(($AN367-1)*3+$AO367+5,$AP367+7)))))</f>
        <v>0</v>
      </c>
      <c r="AR367" s="468">
        <f ca="1">COUNTIF(INDIRECT("H"&amp;(ROW()+12*(($AN367-1)*3+$AO367)-ROW())/12+5):INDIRECT("S"&amp;(ROW()+12*(($AN367-1)*3+$AO367)-ROW())/12+5),AQ367)</f>
        <v>0</v>
      </c>
      <c r="AS367" s="476"/>
      <c r="AU367" s="468">
        <f ca="1">IF(AND(AQ367&gt;0,AR367&gt;0),COUNTIF(AU$6:AU366,"&gt;0")+1,0)</f>
        <v>0</v>
      </c>
    </row>
    <row r="368" spans="40:47" x14ac:dyDescent="0.15">
      <c r="AN368" s="468">
        <v>11</v>
      </c>
      <c r="AO368" s="468">
        <v>1</v>
      </c>
      <c r="AP368" s="468">
        <v>3</v>
      </c>
      <c r="AQ368" s="476">
        <f ca="1">IF($AP368=1,IF(INDIRECT(ADDRESS(($AN368-1)*3+$AO368+5,$AP368+7))="",0,INDIRECT(ADDRESS(($AN368-1)*3+$AO368+5,$AP368+7))),IF(INDIRECT(ADDRESS(($AN368-1)*3+$AO368+5,$AP368+7))="",0,IF(COUNTIF(INDIRECT(ADDRESS(($AN368-1)*36+($AO368-1)*12+6,COLUMN())):INDIRECT(ADDRESS(($AN368-1)*36+($AO368-1)*12+$AP368+4,COLUMN())),INDIRECT(ADDRESS(($AN368-1)*3+$AO368+5,$AP368+7)))&gt;=1,0,INDIRECT(ADDRESS(($AN368-1)*3+$AO368+5,$AP368+7)))))</f>
        <v>0</v>
      </c>
      <c r="AR368" s="468">
        <f ca="1">COUNTIF(INDIRECT("H"&amp;(ROW()+12*(($AN368-1)*3+$AO368)-ROW())/12+5):INDIRECT("S"&amp;(ROW()+12*(($AN368-1)*3+$AO368)-ROW())/12+5),AQ368)</f>
        <v>0</v>
      </c>
      <c r="AS368" s="476"/>
      <c r="AU368" s="468">
        <f ca="1">IF(AND(AQ368&gt;0,AR368&gt;0),COUNTIF(AU$6:AU367,"&gt;0")+1,0)</f>
        <v>0</v>
      </c>
    </row>
    <row r="369" spans="40:47" x14ac:dyDescent="0.15">
      <c r="AN369" s="468">
        <v>11</v>
      </c>
      <c r="AO369" s="468">
        <v>1</v>
      </c>
      <c r="AP369" s="468">
        <v>4</v>
      </c>
      <c r="AQ369" s="476">
        <f ca="1">IF($AP369=1,IF(INDIRECT(ADDRESS(($AN369-1)*3+$AO369+5,$AP369+7))="",0,INDIRECT(ADDRESS(($AN369-1)*3+$AO369+5,$AP369+7))),IF(INDIRECT(ADDRESS(($AN369-1)*3+$AO369+5,$AP369+7))="",0,IF(COUNTIF(INDIRECT(ADDRESS(($AN369-1)*36+($AO369-1)*12+6,COLUMN())):INDIRECT(ADDRESS(($AN369-1)*36+($AO369-1)*12+$AP369+4,COLUMN())),INDIRECT(ADDRESS(($AN369-1)*3+$AO369+5,$AP369+7)))&gt;=1,0,INDIRECT(ADDRESS(($AN369-1)*3+$AO369+5,$AP369+7)))))</f>
        <v>0</v>
      </c>
      <c r="AR369" s="468">
        <f ca="1">COUNTIF(INDIRECT("H"&amp;(ROW()+12*(($AN369-1)*3+$AO369)-ROW())/12+5):INDIRECT("S"&amp;(ROW()+12*(($AN369-1)*3+$AO369)-ROW())/12+5),AQ369)</f>
        <v>0</v>
      </c>
      <c r="AS369" s="476"/>
      <c r="AU369" s="468">
        <f ca="1">IF(AND(AQ369&gt;0,AR369&gt;0),COUNTIF(AU$6:AU368,"&gt;0")+1,0)</f>
        <v>0</v>
      </c>
    </row>
    <row r="370" spans="40:47" x14ac:dyDescent="0.15">
      <c r="AN370" s="468">
        <v>11</v>
      </c>
      <c r="AO370" s="468">
        <v>1</v>
      </c>
      <c r="AP370" s="468">
        <v>5</v>
      </c>
      <c r="AQ370" s="476">
        <f ca="1">IF($AP370=1,IF(INDIRECT(ADDRESS(($AN370-1)*3+$AO370+5,$AP370+7))="",0,INDIRECT(ADDRESS(($AN370-1)*3+$AO370+5,$AP370+7))),IF(INDIRECT(ADDRESS(($AN370-1)*3+$AO370+5,$AP370+7))="",0,IF(COUNTIF(INDIRECT(ADDRESS(($AN370-1)*36+($AO370-1)*12+6,COLUMN())):INDIRECT(ADDRESS(($AN370-1)*36+($AO370-1)*12+$AP370+4,COLUMN())),INDIRECT(ADDRESS(($AN370-1)*3+$AO370+5,$AP370+7)))&gt;=1,0,INDIRECT(ADDRESS(($AN370-1)*3+$AO370+5,$AP370+7)))))</f>
        <v>0</v>
      </c>
      <c r="AR370" s="468">
        <f ca="1">COUNTIF(INDIRECT("H"&amp;(ROW()+12*(($AN370-1)*3+$AO370)-ROW())/12+5):INDIRECT("S"&amp;(ROW()+12*(($AN370-1)*3+$AO370)-ROW())/12+5),AQ370)</f>
        <v>0</v>
      </c>
      <c r="AS370" s="476"/>
      <c r="AU370" s="468">
        <f ca="1">IF(AND(AQ370&gt;0,AR370&gt;0),COUNTIF(AU$6:AU369,"&gt;0")+1,0)</f>
        <v>0</v>
      </c>
    </row>
    <row r="371" spans="40:47" x14ac:dyDescent="0.15">
      <c r="AN371" s="468">
        <v>11</v>
      </c>
      <c r="AO371" s="468">
        <v>1</v>
      </c>
      <c r="AP371" s="468">
        <v>6</v>
      </c>
      <c r="AQ371" s="476">
        <f ca="1">IF($AP371=1,IF(INDIRECT(ADDRESS(($AN371-1)*3+$AO371+5,$AP371+7))="",0,INDIRECT(ADDRESS(($AN371-1)*3+$AO371+5,$AP371+7))),IF(INDIRECT(ADDRESS(($AN371-1)*3+$AO371+5,$AP371+7))="",0,IF(COUNTIF(INDIRECT(ADDRESS(($AN371-1)*36+($AO371-1)*12+6,COLUMN())):INDIRECT(ADDRESS(($AN371-1)*36+($AO371-1)*12+$AP371+4,COLUMN())),INDIRECT(ADDRESS(($AN371-1)*3+$AO371+5,$AP371+7)))&gt;=1,0,INDIRECT(ADDRESS(($AN371-1)*3+$AO371+5,$AP371+7)))))</f>
        <v>0</v>
      </c>
      <c r="AR371" s="468">
        <f ca="1">COUNTIF(INDIRECT("H"&amp;(ROW()+12*(($AN371-1)*3+$AO371)-ROW())/12+5):INDIRECT("S"&amp;(ROW()+12*(($AN371-1)*3+$AO371)-ROW())/12+5),AQ371)</f>
        <v>0</v>
      </c>
      <c r="AS371" s="476"/>
      <c r="AU371" s="468">
        <f ca="1">IF(AND(AQ371&gt;0,AR371&gt;0),COUNTIF(AU$6:AU370,"&gt;0")+1,0)</f>
        <v>0</v>
      </c>
    </row>
    <row r="372" spans="40:47" x14ac:dyDescent="0.15">
      <c r="AN372" s="468">
        <v>11</v>
      </c>
      <c r="AO372" s="468">
        <v>1</v>
      </c>
      <c r="AP372" s="468">
        <v>7</v>
      </c>
      <c r="AQ372" s="476">
        <f ca="1">IF($AP372=1,IF(INDIRECT(ADDRESS(($AN372-1)*3+$AO372+5,$AP372+7))="",0,INDIRECT(ADDRESS(($AN372-1)*3+$AO372+5,$AP372+7))),IF(INDIRECT(ADDRESS(($AN372-1)*3+$AO372+5,$AP372+7))="",0,IF(COUNTIF(INDIRECT(ADDRESS(($AN372-1)*36+($AO372-1)*12+6,COLUMN())):INDIRECT(ADDRESS(($AN372-1)*36+($AO372-1)*12+$AP372+4,COLUMN())),INDIRECT(ADDRESS(($AN372-1)*3+$AO372+5,$AP372+7)))&gt;=1,0,INDIRECT(ADDRESS(($AN372-1)*3+$AO372+5,$AP372+7)))))</f>
        <v>0</v>
      </c>
      <c r="AR372" s="468">
        <f ca="1">COUNTIF(INDIRECT("H"&amp;(ROW()+12*(($AN372-1)*3+$AO372)-ROW())/12+5):INDIRECT("S"&amp;(ROW()+12*(($AN372-1)*3+$AO372)-ROW())/12+5),AQ372)</f>
        <v>0</v>
      </c>
      <c r="AS372" s="476"/>
      <c r="AU372" s="468">
        <f ca="1">IF(AND(AQ372&gt;0,AR372&gt;0),COUNTIF(AU$6:AU371,"&gt;0")+1,0)</f>
        <v>0</v>
      </c>
    </row>
    <row r="373" spans="40:47" x14ac:dyDescent="0.15">
      <c r="AN373" s="468">
        <v>11</v>
      </c>
      <c r="AO373" s="468">
        <v>1</v>
      </c>
      <c r="AP373" s="468">
        <v>8</v>
      </c>
      <c r="AQ373" s="476">
        <f ca="1">IF($AP373=1,IF(INDIRECT(ADDRESS(($AN373-1)*3+$AO373+5,$AP373+7))="",0,INDIRECT(ADDRESS(($AN373-1)*3+$AO373+5,$AP373+7))),IF(INDIRECT(ADDRESS(($AN373-1)*3+$AO373+5,$AP373+7))="",0,IF(COUNTIF(INDIRECT(ADDRESS(($AN373-1)*36+($AO373-1)*12+6,COLUMN())):INDIRECT(ADDRESS(($AN373-1)*36+($AO373-1)*12+$AP373+4,COLUMN())),INDIRECT(ADDRESS(($AN373-1)*3+$AO373+5,$AP373+7)))&gt;=1,0,INDIRECT(ADDRESS(($AN373-1)*3+$AO373+5,$AP373+7)))))</f>
        <v>0</v>
      </c>
      <c r="AR373" s="468">
        <f ca="1">COUNTIF(INDIRECT("H"&amp;(ROW()+12*(($AN373-1)*3+$AO373)-ROW())/12+5):INDIRECT("S"&amp;(ROW()+12*(($AN373-1)*3+$AO373)-ROW())/12+5),AQ373)</f>
        <v>0</v>
      </c>
      <c r="AS373" s="476"/>
      <c r="AU373" s="468">
        <f ca="1">IF(AND(AQ373&gt;0,AR373&gt;0),COUNTIF(AU$6:AU372,"&gt;0")+1,0)</f>
        <v>0</v>
      </c>
    </row>
    <row r="374" spans="40:47" x14ac:dyDescent="0.15">
      <c r="AN374" s="468">
        <v>11</v>
      </c>
      <c r="AO374" s="468">
        <v>1</v>
      </c>
      <c r="AP374" s="468">
        <v>9</v>
      </c>
      <c r="AQ374" s="476">
        <f ca="1">IF($AP374=1,IF(INDIRECT(ADDRESS(($AN374-1)*3+$AO374+5,$AP374+7))="",0,INDIRECT(ADDRESS(($AN374-1)*3+$AO374+5,$AP374+7))),IF(INDIRECT(ADDRESS(($AN374-1)*3+$AO374+5,$AP374+7))="",0,IF(COUNTIF(INDIRECT(ADDRESS(($AN374-1)*36+($AO374-1)*12+6,COLUMN())):INDIRECT(ADDRESS(($AN374-1)*36+($AO374-1)*12+$AP374+4,COLUMN())),INDIRECT(ADDRESS(($AN374-1)*3+$AO374+5,$AP374+7)))&gt;=1,0,INDIRECT(ADDRESS(($AN374-1)*3+$AO374+5,$AP374+7)))))</f>
        <v>0</v>
      </c>
      <c r="AR374" s="468">
        <f ca="1">COUNTIF(INDIRECT("H"&amp;(ROW()+12*(($AN374-1)*3+$AO374)-ROW())/12+5):INDIRECT("S"&amp;(ROW()+12*(($AN374-1)*3+$AO374)-ROW())/12+5),AQ374)</f>
        <v>0</v>
      </c>
      <c r="AS374" s="476"/>
      <c r="AU374" s="468">
        <f ca="1">IF(AND(AQ374&gt;0,AR374&gt;0),COUNTIF(AU$6:AU373,"&gt;0")+1,0)</f>
        <v>0</v>
      </c>
    </row>
    <row r="375" spans="40:47" x14ac:dyDescent="0.15">
      <c r="AN375" s="468">
        <v>11</v>
      </c>
      <c r="AO375" s="468">
        <v>1</v>
      </c>
      <c r="AP375" s="468">
        <v>10</v>
      </c>
      <c r="AQ375" s="476">
        <f ca="1">IF($AP375=1,IF(INDIRECT(ADDRESS(($AN375-1)*3+$AO375+5,$AP375+7))="",0,INDIRECT(ADDRESS(($AN375-1)*3+$AO375+5,$AP375+7))),IF(INDIRECT(ADDRESS(($AN375-1)*3+$AO375+5,$AP375+7))="",0,IF(COUNTIF(INDIRECT(ADDRESS(($AN375-1)*36+($AO375-1)*12+6,COLUMN())):INDIRECT(ADDRESS(($AN375-1)*36+($AO375-1)*12+$AP375+4,COLUMN())),INDIRECT(ADDRESS(($AN375-1)*3+$AO375+5,$AP375+7)))&gt;=1,0,INDIRECT(ADDRESS(($AN375-1)*3+$AO375+5,$AP375+7)))))</f>
        <v>0</v>
      </c>
      <c r="AR375" s="468">
        <f ca="1">COUNTIF(INDIRECT("H"&amp;(ROW()+12*(($AN375-1)*3+$AO375)-ROW())/12+5):INDIRECT("S"&amp;(ROW()+12*(($AN375-1)*3+$AO375)-ROW())/12+5),AQ375)</f>
        <v>0</v>
      </c>
      <c r="AS375" s="476"/>
      <c r="AU375" s="468">
        <f ca="1">IF(AND(AQ375&gt;0,AR375&gt;0),COUNTIF(AU$6:AU374,"&gt;0")+1,0)</f>
        <v>0</v>
      </c>
    </row>
    <row r="376" spans="40:47" x14ac:dyDescent="0.15">
      <c r="AN376" s="468">
        <v>11</v>
      </c>
      <c r="AO376" s="468">
        <v>1</v>
      </c>
      <c r="AP376" s="468">
        <v>11</v>
      </c>
      <c r="AQ376" s="476">
        <f ca="1">IF($AP376=1,IF(INDIRECT(ADDRESS(($AN376-1)*3+$AO376+5,$AP376+7))="",0,INDIRECT(ADDRESS(($AN376-1)*3+$AO376+5,$AP376+7))),IF(INDIRECT(ADDRESS(($AN376-1)*3+$AO376+5,$AP376+7))="",0,IF(COUNTIF(INDIRECT(ADDRESS(($AN376-1)*36+($AO376-1)*12+6,COLUMN())):INDIRECT(ADDRESS(($AN376-1)*36+($AO376-1)*12+$AP376+4,COLUMN())),INDIRECT(ADDRESS(($AN376-1)*3+$AO376+5,$AP376+7)))&gt;=1,0,INDIRECT(ADDRESS(($AN376-1)*3+$AO376+5,$AP376+7)))))</f>
        <v>0</v>
      </c>
      <c r="AR376" s="468">
        <f ca="1">COUNTIF(INDIRECT("H"&amp;(ROW()+12*(($AN376-1)*3+$AO376)-ROW())/12+5):INDIRECT("S"&amp;(ROW()+12*(($AN376-1)*3+$AO376)-ROW())/12+5),AQ376)</f>
        <v>0</v>
      </c>
      <c r="AS376" s="476"/>
      <c r="AU376" s="468">
        <f ca="1">IF(AND(AQ376&gt;0,AR376&gt;0),COUNTIF(AU$6:AU375,"&gt;0")+1,0)</f>
        <v>0</v>
      </c>
    </row>
    <row r="377" spans="40:47" x14ac:dyDescent="0.15">
      <c r="AN377" s="468">
        <v>11</v>
      </c>
      <c r="AO377" s="468">
        <v>1</v>
      </c>
      <c r="AP377" s="468">
        <v>12</v>
      </c>
      <c r="AQ377" s="476">
        <f ca="1">IF($AP377=1,IF(INDIRECT(ADDRESS(($AN377-1)*3+$AO377+5,$AP377+7))="",0,INDIRECT(ADDRESS(($AN377-1)*3+$AO377+5,$AP377+7))),IF(INDIRECT(ADDRESS(($AN377-1)*3+$AO377+5,$AP377+7))="",0,IF(COUNTIF(INDIRECT(ADDRESS(($AN377-1)*36+($AO377-1)*12+6,COLUMN())):INDIRECT(ADDRESS(($AN377-1)*36+($AO377-1)*12+$AP377+4,COLUMN())),INDIRECT(ADDRESS(($AN377-1)*3+$AO377+5,$AP377+7)))&gt;=1,0,INDIRECT(ADDRESS(($AN377-1)*3+$AO377+5,$AP377+7)))))</f>
        <v>0</v>
      </c>
      <c r="AR377" s="468">
        <f ca="1">COUNTIF(INDIRECT("H"&amp;(ROW()+12*(($AN377-1)*3+$AO377)-ROW())/12+5):INDIRECT("S"&amp;(ROW()+12*(($AN377-1)*3+$AO377)-ROW())/12+5),AQ377)</f>
        <v>0</v>
      </c>
      <c r="AS377" s="476"/>
      <c r="AU377" s="468">
        <f ca="1">IF(AND(AQ377&gt;0,AR377&gt;0),COUNTIF(AU$6:AU376,"&gt;0")+1,0)</f>
        <v>0</v>
      </c>
    </row>
    <row r="378" spans="40:47" x14ac:dyDescent="0.15">
      <c r="AN378" s="468">
        <v>11</v>
      </c>
      <c r="AO378" s="468">
        <v>2</v>
      </c>
      <c r="AP378" s="468">
        <v>1</v>
      </c>
      <c r="AQ378" s="476">
        <f ca="1">IF($AP378=1,IF(INDIRECT(ADDRESS(($AN378-1)*3+$AO378+5,$AP378+7))="",0,INDIRECT(ADDRESS(($AN378-1)*3+$AO378+5,$AP378+7))),IF(INDIRECT(ADDRESS(($AN378-1)*3+$AO378+5,$AP378+7))="",0,IF(COUNTIF(INDIRECT(ADDRESS(($AN378-1)*36+($AO378-1)*12+6,COLUMN())):INDIRECT(ADDRESS(($AN378-1)*36+($AO378-1)*12+$AP378+4,COLUMN())),INDIRECT(ADDRESS(($AN378-1)*3+$AO378+5,$AP378+7)))&gt;=1,0,INDIRECT(ADDRESS(($AN378-1)*3+$AO378+5,$AP378+7)))))</f>
        <v>0</v>
      </c>
      <c r="AR378" s="468">
        <f ca="1">COUNTIF(INDIRECT("H"&amp;(ROW()+12*(($AN378-1)*3+$AO378)-ROW())/12+5):INDIRECT("S"&amp;(ROW()+12*(($AN378-1)*3+$AO378)-ROW())/12+5),AQ378)</f>
        <v>0</v>
      </c>
      <c r="AS378" s="476"/>
      <c r="AU378" s="468">
        <f ca="1">IF(AND(AQ378&gt;0,AR378&gt;0),COUNTIF(AU$6:AU377,"&gt;0")+1,0)</f>
        <v>0</v>
      </c>
    </row>
    <row r="379" spans="40:47" x14ac:dyDescent="0.15">
      <c r="AN379" s="468">
        <v>11</v>
      </c>
      <c r="AO379" s="468">
        <v>2</v>
      </c>
      <c r="AP379" s="468">
        <v>2</v>
      </c>
      <c r="AQ379" s="476">
        <f ca="1">IF($AP379=1,IF(INDIRECT(ADDRESS(($AN379-1)*3+$AO379+5,$AP379+7))="",0,INDIRECT(ADDRESS(($AN379-1)*3+$AO379+5,$AP379+7))),IF(INDIRECT(ADDRESS(($AN379-1)*3+$AO379+5,$AP379+7))="",0,IF(COUNTIF(INDIRECT(ADDRESS(($AN379-1)*36+($AO379-1)*12+6,COLUMN())):INDIRECT(ADDRESS(($AN379-1)*36+($AO379-1)*12+$AP379+4,COLUMN())),INDIRECT(ADDRESS(($AN379-1)*3+$AO379+5,$AP379+7)))&gt;=1,0,INDIRECT(ADDRESS(($AN379-1)*3+$AO379+5,$AP379+7)))))</f>
        <v>0</v>
      </c>
      <c r="AR379" s="468">
        <f ca="1">COUNTIF(INDIRECT("H"&amp;(ROW()+12*(($AN379-1)*3+$AO379)-ROW())/12+5):INDIRECT("S"&amp;(ROW()+12*(($AN379-1)*3+$AO379)-ROW())/12+5),AQ379)</f>
        <v>0</v>
      </c>
      <c r="AS379" s="476"/>
      <c r="AU379" s="468">
        <f ca="1">IF(AND(AQ379&gt;0,AR379&gt;0),COUNTIF(AU$6:AU378,"&gt;0")+1,0)</f>
        <v>0</v>
      </c>
    </row>
    <row r="380" spans="40:47" x14ac:dyDescent="0.15">
      <c r="AN380" s="468">
        <v>11</v>
      </c>
      <c r="AO380" s="468">
        <v>2</v>
      </c>
      <c r="AP380" s="468">
        <v>3</v>
      </c>
      <c r="AQ380" s="476">
        <f ca="1">IF($AP380=1,IF(INDIRECT(ADDRESS(($AN380-1)*3+$AO380+5,$AP380+7))="",0,INDIRECT(ADDRESS(($AN380-1)*3+$AO380+5,$AP380+7))),IF(INDIRECT(ADDRESS(($AN380-1)*3+$AO380+5,$AP380+7))="",0,IF(COUNTIF(INDIRECT(ADDRESS(($AN380-1)*36+($AO380-1)*12+6,COLUMN())):INDIRECT(ADDRESS(($AN380-1)*36+($AO380-1)*12+$AP380+4,COLUMN())),INDIRECT(ADDRESS(($AN380-1)*3+$AO380+5,$AP380+7)))&gt;=1,0,INDIRECT(ADDRESS(($AN380-1)*3+$AO380+5,$AP380+7)))))</f>
        <v>0</v>
      </c>
      <c r="AR380" s="468">
        <f ca="1">COUNTIF(INDIRECT("H"&amp;(ROW()+12*(($AN380-1)*3+$AO380)-ROW())/12+5):INDIRECT("S"&amp;(ROW()+12*(($AN380-1)*3+$AO380)-ROW())/12+5),AQ380)</f>
        <v>0</v>
      </c>
      <c r="AS380" s="476"/>
      <c r="AU380" s="468">
        <f ca="1">IF(AND(AQ380&gt;0,AR380&gt;0),COUNTIF(AU$6:AU379,"&gt;0")+1,0)</f>
        <v>0</v>
      </c>
    </row>
    <row r="381" spans="40:47" x14ac:dyDescent="0.15">
      <c r="AN381" s="468">
        <v>11</v>
      </c>
      <c r="AO381" s="468">
        <v>2</v>
      </c>
      <c r="AP381" s="468">
        <v>4</v>
      </c>
      <c r="AQ381" s="476">
        <f ca="1">IF($AP381=1,IF(INDIRECT(ADDRESS(($AN381-1)*3+$AO381+5,$AP381+7))="",0,INDIRECT(ADDRESS(($AN381-1)*3+$AO381+5,$AP381+7))),IF(INDIRECT(ADDRESS(($AN381-1)*3+$AO381+5,$AP381+7))="",0,IF(COUNTIF(INDIRECT(ADDRESS(($AN381-1)*36+($AO381-1)*12+6,COLUMN())):INDIRECT(ADDRESS(($AN381-1)*36+($AO381-1)*12+$AP381+4,COLUMN())),INDIRECT(ADDRESS(($AN381-1)*3+$AO381+5,$AP381+7)))&gt;=1,0,INDIRECT(ADDRESS(($AN381-1)*3+$AO381+5,$AP381+7)))))</f>
        <v>0</v>
      </c>
      <c r="AR381" s="468">
        <f ca="1">COUNTIF(INDIRECT("H"&amp;(ROW()+12*(($AN381-1)*3+$AO381)-ROW())/12+5):INDIRECT("S"&amp;(ROW()+12*(($AN381-1)*3+$AO381)-ROW())/12+5),AQ381)</f>
        <v>0</v>
      </c>
      <c r="AS381" s="476"/>
      <c r="AU381" s="468">
        <f ca="1">IF(AND(AQ381&gt;0,AR381&gt;0),COUNTIF(AU$6:AU380,"&gt;0")+1,0)</f>
        <v>0</v>
      </c>
    </row>
    <row r="382" spans="40:47" x14ac:dyDescent="0.15">
      <c r="AN382" s="468">
        <v>11</v>
      </c>
      <c r="AO382" s="468">
        <v>2</v>
      </c>
      <c r="AP382" s="468">
        <v>5</v>
      </c>
      <c r="AQ382" s="476">
        <f ca="1">IF($AP382=1,IF(INDIRECT(ADDRESS(($AN382-1)*3+$AO382+5,$AP382+7))="",0,INDIRECT(ADDRESS(($AN382-1)*3+$AO382+5,$AP382+7))),IF(INDIRECT(ADDRESS(($AN382-1)*3+$AO382+5,$AP382+7))="",0,IF(COUNTIF(INDIRECT(ADDRESS(($AN382-1)*36+($AO382-1)*12+6,COLUMN())):INDIRECT(ADDRESS(($AN382-1)*36+($AO382-1)*12+$AP382+4,COLUMN())),INDIRECT(ADDRESS(($AN382-1)*3+$AO382+5,$AP382+7)))&gt;=1,0,INDIRECT(ADDRESS(($AN382-1)*3+$AO382+5,$AP382+7)))))</f>
        <v>0</v>
      </c>
      <c r="AR382" s="468">
        <f ca="1">COUNTIF(INDIRECT("H"&amp;(ROW()+12*(($AN382-1)*3+$AO382)-ROW())/12+5):INDIRECT("S"&amp;(ROW()+12*(($AN382-1)*3+$AO382)-ROW())/12+5),AQ382)</f>
        <v>0</v>
      </c>
      <c r="AS382" s="476"/>
      <c r="AU382" s="468">
        <f ca="1">IF(AND(AQ382&gt;0,AR382&gt;0),COUNTIF(AU$6:AU381,"&gt;0")+1,0)</f>
        <v>0</v>
      </c>
    </row>
    <row r="383" spans="40:47" x14ac:dyDescent="0.15">
      <c r="AN383" s="468">
        <v>11</v>
      </c>
      <c r="AO383" s="468">
        <v>2</v>
      </c>
      <c r="AP383" s="468">
        <v>6</v>
      </c>
      <c r="AQ383" s="476">
        <f ca="1">IF($AP383=1,IF(INDIRECT(ADDRESS(($AN383-1)*3+$AO383+5,$AP383+7))="",0,INDIRECT(ADDRESS(($AN383-1)*3+$AO383+5,$AP383+7))),IF(INDIRECT(ADDRESS(($AN383-1)*3+$AO383+5,$AP383+7))="",0,IF(COUNTIF(INDIRECT(ADDRESS(($AN383-1)*36+($AO383-1)*12+6,COLUMN())):INDIRECT(ADDRESS(($AN383-1)*36+($AO383-1)*12+$AP383+4,COLUMN())),INDIRECT(ADDRESS(($AN383-1)*3+$AO383+5,$AP383+7)))&gt;=1,0,INDIRECT(ADDRESS(($AN383-1)*3+$AO383+5,$AP383+7)))))</f>
        <v>0</v>
      </c>
      <c r="AR383" s="468">
        <f ca="1">COUNTIF(INDIRECT("H"&amp;(ROW()+12*(($AN383-1)*3+$AO383)-ROW())/12+5):INDIRECT("S"&amp;(ROW()+12*(($AN383-1)*3+$AO383)-ROW())/12+5),AQ383)</f>
        <v>0</v>
      </c>
      <c r="AS383" s="476"/>
      <c r="AU383" s="468">
        <f ca="1">IF(AND(AQ383&gt;0,AR383&gt;0),COUNTIF(AU$6:AU382,"&gt;0")+1,0)</f>
        <v>0</v>
      </c>
    </row>
    <row r="384" spans="40:47" x14ac:dyDescent="0.15">
      <c r="AN384" s="468">
        <v>11</v>
      </c>
      <c r="AO384" s="468">
        <v>2</v>
      </c>
      <c r="AP384" s="468">
        <v>7</v>
      </c>
      <c r="AQ384" s="476">
        <f ca="1">IF($AP384=1,IF(INDIRECT(ADDRESS(($AN384-1)*3+$AO384+5,$AP384+7))="",0,INDIRECT(ADDRESS(($AN384-1)*3+$AO384+5,$AP384+7))),IF(INDIRECT(ADDRESS(($AN384-1)*3+$AO384+5,$AP384+7))="",0,IF(COUNTIF(INDIRECT(ADDRESS(($AN384-1)*36+($AO384-1)*12+6,COLUMN())):INDIRECT(ADDRESS(($AN384-1)*36+($AO384-1)*12+$AP384+4,COLUMN())),INDIRECT(ADDRESS(($AN384-1)*3+$AO384+5,$AP384+7)))&gt;=1,0,INDIRECT(ADDRESS(($AN384-1)*3+$AO384+5,$AP384+7)))))</f>
        <v>0</v>
      </c>
      <c r="AR384" s="468">
        <f ca="1">COUNTIF(INDIRECT("H"&amp;(ROW()+12*(($AN384-1)*3+$AO384)-ROW())/12+5):INDIRECT("S"&amp;(ROW()+12*(($AN384-1)*3+$AO384)-ROW())/12+5),AQ384)</f>
        <v>0</v>
      </c>
      <c r="AS384" s="476"/>
      <c r="AU384" s="468">
        <f ca="1">IF(AND(AQ384&gt;0,AR384&gt;0),COUNTIF(AU$6:AU383,"&gt;0")+1,0)</f>
        <v>0</v>
      </c>
    </row>
    <row r="385" spans="40:47" x14ac:dyDescent="0.15">
      <c r="AN385" s="468">
        <v>11</v>
      </c>
      <c r="AO385" s="468">
        <v>2</v>
      </c>
      <c r="AP385" s="468">
        <v>8</v>
      </c>
      <c r="AQ385" s="476">
        <f ca="1">IF($AP385=1,IF(INDIRECT(ADDRESS(($AN385-1)*3+$AO385+5,$AP385+7))="",0,INDIRECT(ADDRESS(($AN385-1)*3+$AO385+5,$AP385+7))),IF(INDIRECT(ADDRESS(($AN385-1)*3+$AO385+5,$AP385+7))="",0,IF(COUNTIF(INDIRECT(ADDRESS(($AN385-1)*36+($AO385-1)*12+6,COLUMN())):INDIRECT(ADDRESS(($AN385-1)*36+($AO385-1)*12+$AP385+4,COLUMN())),INDIRECT(ADDRESS(($AN385-1)*3+$AO385+5,$AP385+7)))&gt;=1,0,INDIRECT(ADDRESS(($AN385-1)*3+$AO385+5,$AP385+7)))))</f>
        <v>0</v>
      </c>
      <c r="AR385" s="468">
        <f ca="1">COUNTIF(INDIRECT("H"&amp;(ROW()+12*(($AN385-1)*3+$AO385)-ROW())/12+5):INDIRECT("S"&amp;(ROW()+12*(($AN385-1)*3+$AO385)-ROW())/12+5),AQ385)</f>
        <v>0</v>
      </c>
      <c r="AS385" s="476"/>
      <c r="AU385" s="468">
        <f ca="1">IF(AND(AQ385&gt;0,AR385&gt;0),COUNTIF(AU$6:AU384,"&gt;0")+1,0)</f>
        <v>0</v>
      </c>
    </row>
    <row r="386" spans="40:47" x14ac:dyDescent="0.15">
      <c r="AN386" s="468">
        <v>11</v>
      </c>
      <c r="AO386" s="468">
        <v>2</v>
      </c>
      <c r="AP386" s="468">
        <v>9</v>
      </c>
      <c r="AQ386" s="476">
        <f ca="1">IF($AP386=1,IF(INDIRECT(ADDRESS(($AN386-1)*3+$AO386+5,$AP386+7))="",0,INDIRECT(ADDRESS(($AN386-1)*3+$AO386+5,$AP386+7))),IF(INDIRECT(ADDRESS(($AN386-1)*3+$AO386+5,$AP386+7))="",0,IF(COUNTIF(INDIRECT(ADDRESS(($AN386-1)*36+($AO386-1)*12+6,COLUMN())):INDIRECT(ADDRESS(($AN386-1)*36+($AO386-1)*12+$AP386+4,COLUMN())),INDIRECT(ADDRESS(($AN386-1)*3+$AO386+5,$AP386+7)))&gt;=1,0,INDIRECT(ADDRESS(($AN386-1)*3+$AO386+5,$AP386+7)))))</f>
        <v>0</v>
      </c>
      <c r="AR386" s="468">
        <f ca="1">COUNTIF(INDIRECT("H"&amp;(ROW()+12*(($AN386-1)*3+$AO386)-ROW())/12+5):INDIRECT("S"&amp;(ROW()+12*(($AN386-1)*3+$AO386)-ROW())/12+5),AQ386)</f>
        <v>0</v>
      </c>
      <c r="AS386" s="476"/>
      <c r="AU386" s="468">
        <f ca="1">IF(AND(AQ386&gt;0,AR386&gt;0),COUNTIF(AU$6:AU385,"&gt;0")+1,0)</f>
        <v>0</v>
      </c>
    </row>
    <row r="387" spans="40:47" x14ac:dyDescent="0.15">
      <c r="AN387" s="468">
        <v>11</v>
      </c>
      <c r="AO387" s="468">
        <v>2</v>
      </c>
      <c r="AP387" s="468">
        <v>10</v>
      </c>
      <c r="AQ387" s="476">
        <f ca="1">IF($AP387=1,IF(INDIRECT(ADDRESS(($AN387-1)*3+$AO387+5,$AP387+7))="",0,INDIRECT(ADDRESS(($AN387-1)*3+$AO387+5,$AP387+7))),IF(INDIRECT(ADDRESS(($AN387-1)*3+$AO387+5,$AP387+7))="",0,IF(COUNTIF(INDIRECT(ADDRESS(($AN387-1)*36+($AO387-1)*12+6,COLUMN())):INDIRECT(ADDRESS(($AN387-1)*36+($AO387-1)*12+$AP387+4,COLUMN())),INDIRECT(ADDRESS(($AN387-1)*3+$AO387+5,$AP387+7)))&gt;=1,0,INDIRECT(ADDRESS(($AN387-1)*3+$AO387+5,$AP387+7)))))</f>
        <v>0</v>
      </c>
      <c r="AR387" s="468">
        <f ca="1">COUNTIF(INDIRECT("H"&amp;(ROW()+12*(($AN387-1)*3+$AO387)-ROW())/12+5):INDIRECT("S"&amp;(ROW()+12*(($AN387-1)*3+$AO387)-ROW())/12+5),AQ387)</f>
        <v>0</v>
      </c>
      <c r="AS387" s="476"/>
      <c r="AU387" s="468">
        <f ca="1">IF(AND(AQ387&gt;0,AR387&gt;0),COUNTIF(AU$6:AU386,"&gt;0")+1,0)</f>
        <v>0</v>
      </c>
    </row>
    <row r="388" spans="40:47" x14ac:dyDescent="0.15">
      <c r="AN388" s="468">
        <v>11</v>
      </c>
      <c r="AO388" s="468">
        <v>2</v>
      </c>
      <c r="AP388" s="468">
        <v>11</v>
      </c>
      <c r="AQ388" s="476">
        <f ca="1">IF($AP388=1,IF(INDIRECT(ADDRESS(($AN388-1)*3+$AO388+5,$AP388+7))="",0,INDIRECT(ADDRESS(($AN388-1)*3+$AO388+5,$AP388+7))),IF(INDIRECT(ADDRESS(($AN388-1)*3+$AO388+5,$AP388+7))="",0,IF(COUNTIF(INDIRECT(ADDRESS(($AN388-1)*36+($AO388-1)*12+6,COLUMN())):INDIRECT(ADDRESS(($AN388-1)*36+($AO388-1)*12+$AP388+4,COLUMN())),INDIRECT(ADDRESS(($AN388-1)*3+$AO388+5,$AP388+7)))&gt;=1,0,INDIRECT(ADDRESS(($AN388-1)*3+$AO388+5,$AP388+7)))))</f>
        <v>0</v>
      </c>
      <c r="AR388" s="468">
        <f ca="1">COUNTIF(INDIRECT("H"&amp;(ROW()+12*(($AN388-1)*3+$AO388)-ROW())/12+5):INDIRECT("S"&amp;(ROW()+12*(($AN388-1)*3+$AO388)-ROW())/12+5),AQ388)</f>
        <v>0</v>
      </c>
      <c r="AS388" s="476"/>
      <c r="AU388" s="468">
        <f ca="1">IF(AND(AQ388&gt;0,AR388&gt;0),COUNTIF(AU$6:AU387,"&gt;0")+1,0)</f>
        <v>0</v>
      </c>
    </row>
    <row r="389" spans="40:47" x14ac:dyDescent="0.15">
      <c r="AN389" s="468">
        <v>11</v>
      </c>
      <c r="AO389" s="468">
        <v>2</v>
      </c>
      <c r="AP389" s="468">
        <v>12</v>
      </c>
      <c r="AQ389" s="476">
        <f ca="1">IF($AP389=1,IF(INDIRECT(ADDRESS(($AN389-1)*3+$AO389+5,$AP389+7))="",0,INDIRECT(ADDRESS(($AN389-1)*3+$AO389+5,$AP389+7))),IF(INDIRECT(ADDRESS(($AN389-1)*3+$AO389+5,$AP389+7))="",0,IF(COUNTIF(INDIRECT(ADDRESS(($AN389-1)*36+($AO389-1)*12+6,COLUMN())):INDIRECT(ADDRESS(($AN389-1)*36+($AO389-1)*12+$AP389+4,COLUMN())),INDIRECT(ADDRESS(($AN389-1)*3+$AO389+5,$AP389+7)))&gt;=1,0,INDIRECT(ADDRESS(($AN389-1)*3+$AO389+5,$AP389+7)))))</f>
        <v>0</v>
      </c>
      <c r="AR389" s="468">
        <f ca="1">COUNTIF(INDIRECT("H"&amp;(ROW()+12*(($AN389-1)*3+$AO389)-ROW())/12+5):INDIRECT("S"&amp;(ROW()+12*(($AN389-1)*3+$AO389)-ROW())/12+5),AQ389)</f>
        <v>0</v>
      </c>
      <c r="AS389" s="476"/>
      <c r="AU389" s="468">
        <f ca="1">IF(AND(AQ389&gt;0,AR389&gt;0),COUNTIF(AU$6:AU388,"&gt;0")+1,0)</f>
        <v>0</v>
      </c>
    </row>
    <row r="390" spans="40:47" x14ac:dyDescent="0.15">
      <c r="AN390" s="468">
        <v>11</v>
      </c>
      <c r="AO390" s="468">
        <v>3</v>
      </c>
      <c r="AP390" s="468">
        <v>1</v>
      </c>
      <c r="AQ390" s="476">
        <f ca="1">IF($AP390=1,IF(INDIRECT(ADDRESS(($AN390-1)*3+$AO390+5,$AP390+7))="",0,INDIRECT(ADDRESS(($AN390-1)*3+$AO390+5,$AP390+7))),IF(INDIRECT(ADDRESS(($AN390-1)*3+$AO390+5,$AP390+7))="",0,IF(COUNTIF(INDIRECT(ADDRESS(($AN390-1)*36+($AO390-1)*12+6,COLUMN())):INDIRECT(ADDRESS(($AN390-1)*36+($AO390-1)*12+$AP390+4,COLUMN())),INDIRECT(ADDRESS(($AN390-1)*3+$AO390+5,$AP390+7)))&gt;=1,0,INDIRECT(ADDRESS(($AN390-1)*3+$AO390+5,$AP390+7)))))</f>
        <v>0</v>
      </c>
      <c r="AR390" s="468">
        <f ca="1">COUNTIF(INDIRECT("H"&amp;(ROW()+12*(($AN390-1)*3+$AO390)-ROW())/12+5):INDIRECT("S"&amp;(ROW()+12*(($AN390-1)*3+$AO390)-ROW())/12+5),AQ390)</f>
        <v>0</v>
      </c>
      <c r="AS390" s="476"/>
      <c r="AU390" s="468">
        <f ca="1">IF(AND(AQ390&gt;0,AR390&gt;0),COUNTIF(AU$6:AU389,"&gt;0")+1,0)</f>
        <v>0</v>
      </c>
    </row>
    <row r="391" spans="40:47" x14ac:dyDescent="0.15">
      <c r="AN391" s="468">
        <v>11</v>
      </c>
      <c r="AO391" s="468">
        <v>3</v>
      </c>
      <c r="AP391" s="468">
        <v>2</v>
      </c>
      <c r="AQ391" s="476">
        <f ca="1">IF($AP391=1,IF(INDIRECT(ADDRESS(($AN391-1)*3+$AO391+5,$AP391+7))="",0,INDIRECT(ADDRESS(($AN391-1)*3+$AO391+5,$AP391+7))),IF(INDIRECT(ADDRESS(($AN391-1)*3+$AO391+5,$AP391+7))="",0,IF(COUNTIF(INDIRECT(ADDRESS(($AN391-1)*36+($AO391-1)*12+6,COLUMN())):INDIRECT(ADDRESS(($AN391-1)*36+($AO391-1)*12+$AP391+4,COLUMN())),INDIRECT(ADDRESS(($AN391-1)*3+$AO391+5,$AP391+7)))&gt;=1,0,INDIRECT(ADDRESS(($AN391-1)*3+$AO391+5,$AP391+7)))))</f>
        <v>0</v>
      </c>
      <c r="AR391" s="468">
        <f ca="1">COUNTIF(INDIRECT("H"&amp;(ROW()+12*(($AN391-1)*3+$AO391)-ROW())/12+5):INDIRECT("S"&amp;(ROW()+12*(($AN391-1)*3+$AO391)-ROW())/12+5),AQ391)</f>
        <v>0</v>
      </c>
      <c r="AS391" s="476"/>
      <c r="AU391" s="468">
        <f ca="1">IF(AND(AQ391&gt;0,AR391&gt;0),COUNTIF(AU$6:AU390,"&gt;0")+1,0)</f>
        <v>0</v>
      </c>
    </row>
    <row r="392" spans="40:47" x14ac:dyDescent="0.15">
      <c r="AN392" s="468">
        <v>11</v>
      </c>
      <c r="AO392" s="468">
        <v>3</v>
      </c>
      <c r="AP392" s="468">
        <v>3</v>
      </c>
      <c r="AQ392" s="476">
        <f ca="1">IF($AP392=1,IF(INDIRECT(ADDRESS(($AN392-1)*3+$AO392+5,$AP392+7))="",0,INDIRECT(ADDRESS(($AN392-1)*3+$AO392+5,$AP392+7))),IF(INDIRECT(ADDRESS(($AN392-1)*3+$AO392+5,$AP392+7))="",0,IF(COUNTIF(INDIRECT(ADDRESS(($AN392-1)*36+($AO392-1)*12+6,COLUMN())):INDIRECT(ADDRESS(($AN392-1)*36+($AO392-1)*12+$AP392+4,COLUMN())),INDIRECT(ADDRESS(($AN392-1)*3+$AO392+5,$AP392+7)))&gt;=1,0,INDIRECT(ADDRESS(($AN392-1)*3+$AO392+5,$AP392+7)))))</f>
        <v>0</v>
      </c>
      <c r="AR392" s="468">
        <f ca="1">COUNTIF(INDIRECT("H"&amp;(ROW()+12*(($AN392-1)*3+$AO392)-ROW())/12+5):INDIRECT("S"&amp;(ROW()+12*(($AN392-1)*3+$AO392)-ROW())/12+5),AQ392)</f>
        <v>0</v>
      </c>
      <c r="AS392" s="476"/>
      <c r="AU392" s="468">
        <f ca="1">IF(AND(AQ392&gt;0,AR392&gt;0),COUNTIF(AU$6:AU391,"&gt;0")+1,0)</f>
        <v>0</v>
      </c>
    </row>
    <row r="393" spans="40:47" x14ac:dyDescent="0.15">
      <c r="AN393" s="468">
        <v>11</v>
      </c>
      <c r="AO393" s="468">
        <v>3</v>
      </c>
      <c r="AP393" s="468">
        <v>4</v>
      </c>
      <c r="AQ393" s="476">
        <f ca="1">IF($AP393=1,IF(INDIRECT(ADDRESS(($AN393-1)*3+$AO393+5,$AP393+7))="",0,INDIRECT(ADDRESS(($AN393-1)*3+$AO393+5,$AP393+7))),IF(INDIRECT(ADDRESS(($AN393-1)*3+$AO393+5,$AP393+7))="",0,IF(COUNTIF(INDIRECT(ADDRESS(($AN393-1)*36+($AO393-1)*12+6,COLUMN())):INDIRECT(ADDRESS(($AN393-1)*36+($AO393-1)*12+$AP393+4,COLUMN())),INDIRECT(ADDRESS(($AN393-1)*3+$AO393+5,$AP393+7)))&gt;=1,0,INDIRECT(ADDRESS(($AN393-1)*3+$AO393+5,$AP393+7)))))</f>
        <v>0</v>
      </c>
      <c r="AR393" s="468">
        <f ca="1">COUNTIF(INDIRECT("H"&amp;(ROW()+12*(($AN393-1)*3+$AO393)-ROW())/12+5):INDIRECT("S"&amp;(ROW()+12*(($AN393-1)*3+$AO393)-ROW())/12+5),AQ393)</f>
        <v>0</v>
      </c>
      <c r="AS393" s="476"/>
      <c r="AU393" s="468">
        <f ca="1">IF(AND(AQ393&gt;0,AR393&gt;0),COUNTIF(AU$6:AU392,"&gt;0")+1,0)</f>
        <v>0</v>
      </c>
    </row>
    <row r="394" spans="40:47" x14ac:dyDescent="0.15">
      <c r="AN394" s="468">
        <v>11</v>
      </c>
      <c r="AO394" s="468">
        <v>3</v>
      </c>
      <c r="AP394" s="468">
        <v>5</v>
      </c>
      <c r="AQ394" s="476">
        <f ca="1">IF($AP394=1,IF(INDIRECT(ADDRESS(($AN394-1)*3+$AO394+5,$AP394+7))="",0,INDIRECT(ADDRESS(($AN394-1)*3+$AO394+5,$AP394+7))),IF(INDIRECT(ADDRESS(($AN394-1)*3+$AO394+5,$AP394+7))="",0,IF(COUNTIF(INDIRECT(ADDRESS(($AN394-1)*36+($AO394-1)*12+6,COLUMN())):INDIRECT(ADDRESS(($AN394-1)*36+($AO394-1)*12+$AP394+4,COLUMN())),INDIRECT(ADDRESS(($AN394-1)*3+$AO394+5,$AP394+7)))&gt;=1,0,INDIRECT(ADDRESS(($AN394-1)*3+$AO394+5,$AP394+7)))))</f>
        <v>0</v>
      </c>
      <c r="AR394" s="468">
        <f ca="1">COUNTIF(INDIRECT("H"&amp;(ROW()+12*(($AN394-1)*3+$AO394)-ROW())/12+5):INDIRECT("S"&amp;(ROW()+12*(($AN394-1)*3+$AO394)-ROW())/12+5),AQ394)</f>
        <v>0</v>
      </c>
      <c r="AS394" s="476"/>
      <c r="AU394" s="468">
        <f ca="1">IF(AND(AQ394&gt;0,AR394&gt;0),COUNTIF(AU$6:AU393,"&gt;0")+1,0)</f>
        <v>0</v>
      </c>
    </row>
    <row r="395" spans="40:47" x14ac:dyDescent="0.15">
      <c r="AN395" s="468">
        <v>11</v>
      </c>
      <c r="AO395" s="468">
        <v>3</v>
      </c>
      <c r="AP395" s="468">
        <v>6</v>
      </c>
      <c r="AQ395" s="476">
        <f ca="1">IF($AP395=1,IF(INDIRECT(ADDRESS(($AN395-1)*3+$AO395+5,$AP395+7))="",0,INDIRECT(ADDRESS(($AN395-1)*3+$AO395+5,$AP395+7))),IF(INDIRECT(ADDRESS(($AN395-1)*3+$AO395+5,$AP395+7))="",0,IF(COUNTIF(INDIRECT(ADDRESS(($AN395-1)*36+($AO395-1)*12+6,COLUMN())):INDIRECT(ADDRESS(($AN395-1)*36+($AO395-1)*12+$AP395+4,COLUMN())),INDIRECT(ADDRESS(($AN395-1)*3+$AO395+5,$AP395+7)))&gt;=1,0,INDIRECT(ADDRESS(($AN395-1)*3+$AO395+5,$AP395+7)))))</f>
        <v>0</v>
      </c>
      <c r="AR395" s="468">
        <f ca="1">COUNTIF(INDIRECT("H"&amp;(ROW()+12*(($AN395-1)*3+$AO395)-ROW())/12+5):INDIRECT("S"&amp;(ROW()+12*(($AN395-1)*3+$AO395)-ROW())/12+5),AQ395)</f>
        <v>0</v>
      </c>
      <c r="AS395" s="476"/>
      <c r="AU395" s="468">
        <f ca="1">IF(AND(AQ395&gt;0,AR395&gt;0),COUNTIF(AU$6:AU394,"&gt;0")+1,0)</f>
        <v>0</v>
      </c>
    </row>
    <row r="396" spans="40:47" x14ac:dyDescent="0.15">
      <c r="AN396" s="468">
        <v>11</v>
      </c>
      <c r="AO396" s="468">
        <v>3</v>
      </c>
      <c r="AP396" s="468">
        <v>7</v>
      </c>
      <c r="AQ396" s="476">
        <f ca="1">IF($AP396=1,IF(INDIRECT(ADDRESS(($AN396-1)*3+$AO396+5,$AP396+7))="",0,INDIRECT(ADDRESS(($AN396-1)*3+$AO396+5,$AP396+7))),IF(INDIRECT(ADDRESS(($AN396-1)*3+$AO396+5,$AP396+7))="",0,IF(COUNTIF(INDIRECT(ADDRESS(($AN396-1)*36+($AO396-1)*12+6,COLUMN())):INDIRECT(ADDRESS(($AN396-1)*36+($AO396-1)*12+$AP396+4,COLUMN())),INDIRECT(ADDRESS(($AN396-1)*3+$AO396+5,$AP396+7)))&gt;=1,0,INDIRECT(ADDRESS(($AN396-1)*3+$AO396+5,$AP396+7)))))</f>
        <v>0</v>
      </c>
      <c r="AR396" s="468">
        <f ca="1">COUNTIF(INDIRECT("H"&amp;(ROW()+12*(($AN396-1)*3+$AO396)-ROW())/12+5):INDIRECT("S"&amp;(ROW()+12*(($AN396-1)*3+$AO396)-ROW())/12+5),AQ396)</f>
        <v>0</v>
      </c>
      <c r="AS396" s="476"/>
      <c r="AU396" s="468">
        <f ca="1">IF(AND(AQ396&gt;0,AR396&gt;0),COUNTIF(AU$6:AU395,"&gt;0")+1,0)</f>
        <v>0</v>
      </c>
    </row>
    <row r="397" spans="40:47" x14ac:dyDescent="0.15">
      <c r="AN397" s="468">
        <v>11</v>
      </c>
      <c r="AO397" s="468">
        <v>3</v>
      </c>
      <c r="AP397" s="468">
        <v>8</v>
      </c>
      <c r="AQ397" s="476">
        <f ca="1">IF($AP397=1,IF(INDIRECT(ADDRESS(($AN397-1)*3+$AO397+5,$AP397+7))="",0,INDIRECT(ADDRESS(($AN397-1)*3+$AO397+5,$AP397+7))),IF(INDIRECT(ADDRESS(($AN397-1)*3+$AO397+5,$AP397+7))="",0,IF(COUNTIF(INDIRECT(ADDRESS(($AN397-1)*36+($AO397-1)*12+6,COLUMN())):INDIRECT(ADDRESS(($AN397-1)*36+($AO397-1)*12+$AP397+4,COLUMN())),INDIRECT(ADDRESS(($AN397-1)*3+$AO397+5,$AP397+7)))&gt;=1,0,INDIRECT(ADDRESS(($AN397-1)*3+$AO397+5,$AP397+7)))))</f>
        <v>0</v>
      </c>
      <c r="AR397" s="468">
        <f ca="1">COUNTIF(INDIRECT("H"&amp;(ROW()+12*(($AN397-1)*3+$AO397)-ROW())/12+5):INDIRECT("S"&amp;(ROW()+12*(($AN397-1)*3+$AO397)-ROW())/12+5),AQ397)</f>
        <v>0</v>
      </c>
      <c r="AS397" s="476"/>
      <c r="AU397" s="468">
        <f ca="1">IF(AND(AQ397&gt;0,AR397&gt;0),COUNTIF(AU$6:AU396,"&gt;0")+1,0)</f>
        <v>0</v>
      </c>
    </row>
    <row r="398" spans="40:47" x14ac:dyDescent="0.15">
      <c r="AN398" s="468">
        <v>11</v>
      </c>
      <c r="AO398" s="468">
        <v>3</v>
      </c>
      <c r="AP398" s="468">
        <v>9</v>
      </c>
      <c r="AQ398" s="476">
        <f ca="1">IF($AP398=1,IF(INDIRECT(ADDRESS(($AN398-1)*3+$AO398+5,$AP398+7))="",0,INDIRECT(ADDRESS(($AN398-1)*3+$AO398+5,$AP398+7))),IF(INDIRECT(ADDRESS(($AN398-1)*3+$AO398+5,$AP398+7))="",0,IF(COUNTIF(INDIRECT(ADDRESS(($AN398-1)*36+($AO398-1)*12+6,COLUMN())):INDIRECT(ADDRESS(($AN398-1)*36+($AO398-1)*12+$AP398+4,COLUMN())),INDIRECT(ADDRESS(($AN398-1)*3+$AO398+5,$AP398+7)))&gt;=1,0,INDIRECT(ADDRESS(($AN398-1)*3+$AO398+5,$AP398+7)))))</f>
        <v>0</v>
      </c>
      <c r="AR398" s="468">
        <f ca="1">COUNTIF(INDIRECT("H"&amp;(ROW()+12*(($AN398-1)*3+$AO398)-ROW())/12+5):INDIRECT("S"&amp;(ROW()+12*(($AN398-1)*3+$AO398)-ROW())/12+5),AQ398)</f>
        <v>0</v>
      </c>
      <c r="AS398" s="476"/>
      <c r="AU398" s="468">
        <f ca="1">IF(AND(AQ398&gt;0,AR398&gt;0),COUNTIF(AU$6:AU397,"&gt;0")+1,0)</f>
        <v>0</v>
      </c>
    </row>
    <row r="399" spans="40:47" x14ac:dyDescent="0.15">
      <c r="AN399" s="468">
        <v>11</v>
      </c>
      <c r="AO399" s="468">
        <v>3</v>
      </c>
      <c r="AP399" s="468">
        <v>10</v>
      </c>
      <c r="AQ399" s="476">
        <f ca="1">IF($AP399=1,IF(INDIRECT(ADDRESS(($AN399-1)*3+$AO399+5,$AP399+7))="",0,INDIRECT(ADDRESS(($AN399-1)*3+$AO399+5,$AP399+7))),IF(INDIRECT(ADDRESS(($AN399-1)*3+$AO399+5,$AP399+7))="",0,IF(COUNTIF(INDIRECT(ADDRESS(($AN399-1)*36+($AO399-1)*12+6,COLUMN())):INDIRECT(ADDRESS(($AN399-1)*36+($AO399-1)*12+$AP399+4,COLUMN())),INDIRECT(ADDRESS(($AN399-1)*3+$AO399+5,$AP399+7)))&gt;=1,0,INDIRECT(ADDRESS(($AN399-1)*3+$AO399+5,$AP399+7)))))</f>
        <v>0</v>
      </c>
      <c r="AR399" s="468">
        <f ca="1">COUNTIF(INDIRECT("H"&amp;(ROW()+12*(($AN399-1)*3+$AO399)-ROW())/12+5):INDIRECT("S"&amp;(ROW()+12*(($AN399-1)*3+$AO399)-ROW())/12+5),AQ399)</f>
        <v>0</v>
      </c>
      <c r="AS399" s="476"/>
      <c r="AU399" s="468">
        <f ca="1">IF(AND(AQ399&gt;0,AR399&gt;0),COUNTIF(AU$6:AU398,"&gt;0")+1,0)</f>
        <v>0</v>
      </c>
    </row>
    <row r="400" spans="40:47" x14ac:dyDescent="0.15">
      <c r="AN400" s="468">
        <v>11</v>
      </c>
      <c r="AO400" s="468">
        <v>3</v>
      </c>
      <c r="AP400" s="468">
        <v>11</v>
      </c>
      <c r="AQ400" s="476">
        <f ca="1">IF($AP400=1,IF(INDIRECT(ADDRESS(($AN400-1)*3+$AO400+5,$AP400+7))="",0,INDIRECT(ADDRESS(($AN400-1)*3+$AO400+5,$AP400+7))),IF(INDIRECT(ADDRESS(($AN400-1)*3+$AO400+5,$AP400+7))="",0,IF(COUNTIF(INDIRECT(ADDRESS(($AN400-1)*36+($AO400-1)*12+6,COLUMN())):INDIRECT(ADDRESS(($AN400-1)*36+($AO400-1)*12+$AP400+4,COLUMN())),INDIRECT(ADDRESS(($AN400-1)*3+$AO400+5,$AP400+7)))&gt;=1,0,INDIRECT(ADDRESS(($AN400-1)*3+$AO400+5,$AP400+7)))))</f>
        <v>0</v>
      </c>
      <c r="AR400" s="468">
        <f ca="1">COUNTIF(INDIRECT("H"&amp;(ROW()+12*(($AN400-1)*3+$AO400)-ROW())/12+5):INDIRECT("S"&amp;(ROW()+12*(($AN400-1)*3+$AO400)-ROW())/12+5),AQ400)</f>
        <v>0</v>
      </c>
      <c r="AS400" s="476"/>
      <c r="AU400" s="468">
        <f ca="1">IF(AND(AQ400&gt;0,AR400&gt;0),COUNTIF(AU$6:AU399,"&gt;0")+1,0)</f>
        <v>0</v>
      </c>
    </row>
    <row r="401" spans="40:47" x14ac:dyDescent="0.15">
      <c r="AN401" s="468">
        <v>11</v>
      </c>
      <c r="AO401" s="468">
        <v>3</v>
      </c>
      <c r="AP401" s="468">
        <v>12</v>
      </c>
      <c r="AQ401" s="476">
        <f ca="1">IF($AP401=1,IF(INDIRECT(ADDRESS(($AN401-1)*3+$AO401+5,$AP401+7))="",0,INDIRECT(ADDRESS(($AN401-1)*3+$AO401+5,$AP401+7))),IF(INDIRECT(ADDRESS(($AN401-1)*3+$AO401+5,$AP401+7))="",0,IF(COUNTIF(INDIRECT(ADDRESS(($AN401-1)*36+($AO401-1)*12+6,COLUMN())):INDIRECT(ADDRESS(($AN401-1)*36+($AO401-1)*12+$AP401+4,COLUMN())),INDIRECT(ADDRESS(($AN401-1)*3+$AO401+5,$AP401+7)))&gt;=1,0,INDIRECT(ADDRESS(($AN401-1)*3+$AO401+5,$AP401+7)))))</f>
        <v>0</v>
      </c>
      <c r="AR401" s="468">
        <f ca="1">COUNTIF(INDIRECT("H"&amp;(ROW()+12*(($AN401-1)*3+$AO401)-ROW())/12+5):INDIRECT("S"&amp;(ROW()+12*(($AN401-1)*3+$AO401)-ROW())/12+5),AQ401)</f>
        <v>0</v>
      </c>
      <c r="AS401" s="476"/>
      <c r="AU401" s="468">
        <f ca="1">IF(AND(AQ401&gt;0,AR401&gt;0),COUNTIF(AU$6:AU400,"&gt;0")+1,0)</f>
        <v>0</v>
      </c>
    </row>
    <row r="402" spans="40:47" x14ac:dyDescent="0.15">
      <c r="AN402" s="468">
        <v>12</v>
      </c>
      <c r="AO402" s="468">
        <v>1</v>
      </c>
      <c r="AP402" s="468">
        <v>1</v>
      </c>
      <c r="AQ402" s="476">
        <f ca="1">IF($AP402=1,IF(INDIRECT(ADDRESS(($AN402-1)*3+$AO402+5,$AP402+7))="",0,INDIRECT(ADDRESS(($AN402-1)*3+$AO402+5,$AP402+7))),IF(INDIRECT(ADDRESS(($AN402-1)*3+$AO402+5,$AP402+7))="",0,IF(COUNTIF(INDIRECT(ADDRESS(($AN402-1)*36+($AO402-1)*12+6,COLUMN())):INDIRECT(ADDRESS(($AN402-1)*36+($AO402-1)*12+$AP402+4,COLUMN())),INDIRECT(ADDRESS(($AN402-1)*3+$AO402+5,$AP402+7)))&gt;=1,0,INDIRECT(ADDRESS(($AN402-1)*3+$AO402+5,$AP402+7)))))</f>
        <v>0</v>
      </c>
      <c r="AR402" s="468">
        <f ca="1">COUNTIF(INDIRECT("H"&amp;(ROW()+12*(($AN402-1)*3+$AO402)-ROW())/12+5):INDIRECT("S"&amp;(ROW()+12*(($AN402-1)*3+$AO402)-ROW())/12+5),AQ402)</f>
        <v>0</v>
      </c>
      <c r="AS402" s="476"/>
      <c r="AU402" s="468">
        <f ca="1">IF(AND(AQ402&gt;0,AR402&gt;0),COUNTIF(AU$6:AU401,"&gt;0")+1,0)</f>
        <v>0</v>
      </c>
    </row>
    <row r="403" spans="40:47" x14ac:dyDescent="0.15">
      <c r="AN403" s="468">
        <v>12</v>
      </c>
      <c r="AO403" s="468">
        <v>1</v>
      </c>
      <c r="AP403" s="468">
        <v>2</v>
      </c>
      <c r="AQ403" s="476">
        <f ca="1">IF($AP403=1,IF(INDIRECT(ADDRESS(($AN403-1)*3+$AO403+5,$AP403+7))="",0,INDIRECT(ADDRESS(($AN403-1)*3+$AO403+5,$AP403+7))),IF(INDIRECT(ADDRESS(($AN403-1)*3+$AO403+5,$AP403+7))="",0,IF(COUNTIF(INDIRECT(ADDRESS(($AN403-1)*36+($AO403-1)*12+6,COLUMN())):INDIRECT(ADDRESS(($AN403-1)*36+($AO403-1)*12+$AP403+4,COLUMN())),INDIRECT(ADDRESS(($AN403-1)*3+$AO403+5,$AP403+7)))&gt;=1,0,INDIRECT(ADDRESS(($AN403-1)*3+$AO403+5,$AP403+7)))))</f>
        <v>0</v>
      </c>
      <c r="AR403" s="468">
        <f ca="1">COUNTIF(INDIRECT("H"&amp;(ROW()+12*(($AN403-1)*3+$AO403)-ROW())/12+5):INDIRECT("S"&amp;(ROW()+12*(($AN403-1)*3+$AO403)-ROW())/12+5),AQ403)</f>
        <v>0</v>
      </c>
      <c r="AS403" s="476"/>
      <c r="AU403" s="468">
        <f ca="1">IF(AND(AQ403&gt;0,AR403&gt;0),COUNTIF(AU$6:AU402,"&gt;0")+1,0)</f>
        <v>0</v>
      </c>
    </row>
    <row r="404" spans="40:47" x14ac:dyDescent="0.15">
      <c r="AN404" s="468">
        <v>12</v>
      </c>
      <c r="AO404" s="468">
        <v>1</v>
      </c>
      <c r="AP404" s="468">
        <v>3</v>
      </c>
      <c r="AQ404" s="476">
        <f ca="1">IF($AP404=1,IF(INDIRECT(ADDRESS(($AN404-1)*3+$AO404+5,$AP404+7))="",0,INDIRECT(ADDRESS(($AN404-1)*3+$AO404+5,$AP404+7))),IF(INDIRECT(ADDRESS(($AN404-1)*3+$AO404+5,$AP404+7))="",0,IF(COUNTIF(INDIRECT(ADDRESS(($AN404-1)*36+($AO404-1)*12+6,COLUMN())):INDIRECT(ADDRESS(($AN404-1)*36+($AO404-1)*12+$AP404+4,COLUMN())),INDIRECT(ADDRESS(($AN404-1)*3+$AO404+5,$AP404+7)))&gt;=1,0,INDIRECT(ADDRESS(($AN404-1)*3+$AO404+5,$AP404+7)))))</f>
        <v>0</v>
      </c>
      <c r="AR404" s="468">
        <f ca="1">COUNTIF(INDIRECT("H"&amp;(ROW()+12*(($AN404-1)*3+$AO404)-ROW())/12+5):INDIRECT("S"&amp;(ROW()+12*(($AN404-1)*3+$AO404)-ROW())/12+5),AQ404)</f>
        <v>0</v>
      </c>
      <c r="AS404" s="476"/>
      <c r="AU404" s="468">
        <f ca="1">IF(AND(AQ404&gt;0,AR404&gt;0),COUNTIF(AU$6:AU403,"&gt;0")+1,0)</f>
        <v>0</v>
      </c>
    </row>
    <row r="405" spans="40:47" x14ac:dyDescent="0.15">
      <c r="AN405" s="468">
        <v>12</v>
      </c>
      <c r="AO405" s="468">
        <v>1</v>
      </c>
      <c r="AP405" s="468">
        <v>4</v>
      </c>
      <c r="AQ405" s="476">
        <f ca="1">IF($AP405=1,IF(INDIRECT(ADDRESS(($AN405-1)*3+$AO405+5,$AP405+7))="",0,INDIRECT(ADDRESS(($AN405-1)*3+$AO405+5,$AP405+7))),IF(INDIRECT(ADDRESS(($AN405-1)*3+$AO405+5,$AP405+7))="",0,IF(COUNTIF(INDIRECT(ADDRESS(($AN405-1)*36+($AO405-1)*12+6,COLUMN())):INDIRECT(ADDRESS(($AN405-1)*36+($AO405-1)*12+$AP405+4,COLUMN())),INDIRECT(ADDRESS(($AN405-1)*3+$AO405+5,$AP405+7)))&gt;=1,0,INDIRECT(ADDRESS(($AN405-1)*3+$AO405+5,$AP405+7)))))</f>
        <v>0</v>
      </c>
      <c r="AR405" s="468">
        <f ca="1">COUNTIF(INDIRECT("H"&amp;(ROW()+12*(($AN405-1)*3+$AO405)-ROW())/12+5):INDIRECT("S"&amp;(ROW()+12*(($AN405-1)*3+$AO405)-ROW())/12+5),AQ405)</f>
        <v>0</v>
      </c>
      <c r="AS405" s="476"/>
      <c r="AU405" s="468">
        <f ca="1">IF(AND(AQ405&gt;0,AR405&gt;0),COUNTIF(AU$6:AU404,"&gt;0")+1,0)</f>
        <v>0</v>
      </c>
    </row>
    <row r="406" spans="40:47" x14ac:dyDescent="0.15">
      <c r="AN406" s="468">
        <v>12</v>
      </c>
      <c r="AO406" s="468">
        <v>1</v>
      </c>
      <c r="AP406" s="468">
        <v>5</v>
      </c>
      <c r="AQ406" s="476">
        <f ca="1">IF($AP406=1,IF(INDIRECT(ADDRESS(($AN406-1)*3+$AO406+5,$AP406+7))="",0,INDIRECT(ADDRESS(($AN406-1)*3+$AO406+5,$AP406+7))),IF(INDIRECT(ADDRESS(($AN406-1)*3+$AO406+5,$AP406+7))="",0,IF(COUNTIF(INDIRECT(ADDRESS(($AN406-1)*36+($AO406-1)*12+6,COLUMN())):INDIRECT(ADDRESS(($AN406-1)*36+($AO406-1)*12+$AP406+4,COLUMN())),INDIRECT(ADDRESS(($AN406-1)*3+$AO406+5,$AP406+7)))&gt;=1,0,INDIRECT(ADDRESS(($AN406-1)*3+$AO406+5,$AP406+7)))))</f>
        <v>0</v>
      </c>
      <c r="AR406" s="468">
        <f ca="1">COUNTIF(INDIRECT("H"&amp;(ROW()+12*(($AN406-1)*3+$AO406)-ROW())/12+5):INDIRECT("S"&amp;(ROW()+12*(($AN406-1)*3+$AO406)-ROW())/12+5),AQ406)</f>
        <v>0</v>
      </c>
      <c r="AS406" s="476"/>
      <c r="AU406" s="468">
        <f ca="1">IF(AND(AQ406&gt;0,AR406&gt;0),COUNTIF(AU$6:AU405,"&gt;0")+1,0)</f>
        <v>0</v>
      </c>
    </row>
    <row r="407" spans="40:47" x14ac:dyDescent="0.15">
      <c r="AN407" s="468">
        <v>12</v>
      </c>
      <c r="AO407" s="468">
        <v>1</v>
      </c>
      <c r="AP407" s="468">
        <v>6</v>
      </c>
      <c r="AQ407" s="476">
        <f ca="1">IF($AP407=1,IF(INDIRECT(ADDRESS(($AN407-1)*3+$AO407+5,$AP407+7))="",0,INDIRECT(ADDRESS(($AN407-1)*3+$AO407+5,$AP407+7))),IF(INDIRECT(ADDRESS(($AN407-1)*3+$AO407+5,$AP407+7))="",0,IF(COUNTIF(INDIRECT(ADDRESS(($AN407-1)*36+($AO407-1)*12+6,COLUMN())):INDIRECT(ADDRESS(($AN407-1)*36+($AO407-1)*12+$AP407+4,COLUMN())),INDIRECT(ADDRESS(($AN407-1)*3+$AO407+5,$AP407+7)))&gt;=1,0,INDIRECT(ADDRESS(($AN407-1)*3+$AO407+5,$AP407+7)))))</f>
        <v>0</v>
      </c>
      <c r="AR407" s="468">
        <f ca="1">COUNTIF(INDIRECT("H"&amp;(ROW()+12*(($AN407-1)*3+$AO407)-ROW())/12+5):INDIRECT("S"&amp;(ROW()+12*(($AN407-1)*3+$AO407)-ROW())/12+5),AQ407)</f>
        <v>0</v>
      </c>
      <c r="AS407" s="476"/>
      <c r="AU407" s="468">
        <f ca="1">IF(AND(AQ407&gt;0,AR407&gt;0),COUNTIF(AU$6:AU406,"&gt;0")+1,0)</f>
        <v>0</v>
      </c>
    </row>
    <row r="408" spans="40:47" x14ac:dyDescent="0.15">
      <c r="AN408" s="468">
        <v>12</v>
      </c>
      <c r="AO408" s="468">
        <v>1</v>
      </c>
      <c r="AP408" s="468">
        <v>7</v>
      </c>
      <c r="AQ408" s="476">
        <f ca="1">IF($AP408=1,IF(INDIRECT(ADDRESS(($AN408-1)*3+$AO408+5,$AP408+7))="",0,INDIRECT(ADDRESS(($AN408-1)*3+$AO408+5,$AP408+7))),IF(INDIRECT(ADDRESS(($AN408-1)*3+$AO408+5,$AP408+7))="",0,IF(COUNTIF(INDIRECT(ADDRESS(($AN408-1)*36+($AO408-1)*12+6,COLUMN())):INDIRECT(ADDRESS(($AN408-1)*36+($AO408-1)*12+$AP408+4,COLUMN())),INDIRECT(ADDRESS(($AN408-1)*3+$AO408+5,$AP408+7)))&gt;=1,0,INDIRECT(ADDRESS(($AN408-1)*3+$AO408+5,$AP408+7)))))</f>
        <v>0</v>
      </c>
      <c r="AR408" s="468">
        <f ca="1">COUNTIF(INDIRECT("H"&amp;(ROW()+12*(($AN408-1)*3+$AO408)-ROW())/12+5):INDIRECT("S"&amp;(ROW()+12*(($AN408-1)*3+$AO408)-ROW())/12+5),AQ408)</f>
        <v>0</v>
      </c>
      <c r="AS408" s="476"/>
      <c r="AU408" s="468">
        <f ca="1">IF(AND(AQ408&gt;0,AR408&gt;0),COUNTIF(AU$6:AU407,"&gt;0")+1,0)</f>
        <v>0</v>
      </c>
    </row>
    <row r="409" spans="40:47" x14ac:dyDescent="0.15">
      <c r="AN409" s="468">
        <v>12</v>
      </c>
      <c r="AO409" s="468">
        <v>1</v>
      </c>
      <c r="AP409" s="468">
        <v>8</v>
      </c>
      <c r="AQ409" s="476">
        <f ca="1">IF($AP409=1,IF(INDIRECT(ADDRESS(($AN409-1)*3+$AO409+5,$AP409+7))="",0,INDIRECT(ADDRESS(($AN409-1)*3+$AO409+5,$AP409+7))),IF(INDIRECT(ADDRESS(($AN409-1)*3+$AO409+5,$AP409+7))="",0,IF(COUNTIF(INDIRECT(ADDRESS(($AN409-1)*36+($AO409-1)*12+6,COLUMN())):INDIRECT(ADDRESS(($AN409-1)*36+($AO409-1)*12+$AP409+4,COLUMN())),INDIRECT(ADDRESS(($AN409-1)*3+$AO409+5,$AP409+7)))&gt;=1,0,INDIRECT(ADDRESS(($AN409-1)*3+$AO409+5,$AP409+7)))))</f>
        <v>0</v>
      </c>
      <c r="AR409" s="468">
        <f ca="1">COUNTIF(INDIRECT("H"&amp;(ROW()+12*(($AN409-1)*3+$AO409)-ROW())/12+5):INDIRECT("S"&amp;(ROW()+12*(($AN409-1)*3+$AO409)-ROW())/12+5),AQ409)</f>
        <v>0</v>
      </c>
      <c r="AS409" s="476"/>
      <c r="AU409" s="468">
        <f ca="1">IF(AND(AQ409&gt;0,AR409&gt;0),COUNTIF(AU$6:AU408,"&gt;0")+1,0)</f>
        <v>0</v>
      </c>
    </row>
    <row r="410" spans="40:47" x14ac:dyDescent="0.15">
      <c r="AN410" s="468">
        <v>12</v>
      </c>
      <c r="AO410" s="468">
        <v>1</v>
      </c>
      <c r="AP410" s="468">
        <v>9</v>
      </c>
      <c r="AQ410" s="476">
        <f ca="1">IF($AP410=1,IF(INDIRECT(ADDRESS(($AN410-1)*3+$AO410+5,$AP410+7))="",0,INDIRECT(ADDRESS(($AN410-1)*3+$AO410+5,$AP410+7))),IF(INDIRECT(ADDRESS(($AN410-1)*3+$AO410+5,$AP410+7))="",0,IF(COUNTIF(INDIRECT(ADDRESS(($AN410-1)*36+($AO410-1)*12+6,COLUMN())):INDIRECT(ADDRESS(($AN410-1)*36+($AO410-1)*12+$AP410+4,COLUMN())),INDIRECT(ADDRESS(($AN410-1)*3+$AO410+5,$AP410+7)))&gt;=1,0,INDIRECT(ADDRESS(($AN410-1)*3+$AO410+5,$AP410+7)))))</f>
        <v>0</v>
      </c>
      <c r="AR410" s="468">
        <f ca="1">COUNTIF(INDIRECT("H"&amp;(ROW()+12*(($AN410-1)*3+$AO410)-ROW())/12+5):INDIRECT("S"&amp;(ROW()+12*(($AN410-1)*3+$AO410)-ROW())/12+5),AQ410)</f>
        <v>0</v>
      </c>
      <c r="AS410" s="476"/>
      <c r="AU410" s="468">
        <f ca="1">IF(AND(AQ410&gt;0,AR410&gt;0),COUNTIF(AU$6:AU409,"&gt;0")+1,0)</f>
        <v>0</v>
      </c>
    </row>
    <row r="411" spans="40:47" x14ac:dyDescent="0.15">
      <c r="AN411" s="468">
        <v>12</v>
      </c>
      <c r="AO411" s="468">
        <v>1</v>
      </c>
      <c r="AP411" s="468">
        <v>10</v>
      </c>
      <c r="AQ411" s="476">
        <f ca="1">IF($AP411=1,IF(INDIRECT(ADDRESS(($AN411-1)*3+$AO411+5,$AP411+7))="",0,INDIRECT(ADDRESS(($AN411-1)*3+$AO411+5,$AP411+7))),IF(INDIRECT(ADDRESS(($AN411-1)*3+$AO411+5,$AP411+7))="",0,IF(COUNTIF(INDIRECT(ADDRESS(($AN411-1)*36+($AO411-1)*12+6,COLUMN())):INDIRECT(ADDRESS(($AN411-1)*36+($AO411-1)*12+$AP411+4,COLUMN())),INDIRECT(ADDRESS(($AN411-1)*3+$AO411+5,$AP411+7)))&gt;=1,0,INDIRECT(ADDRESS(($AN411-1)*3+$AO411+5,$AP411+7)))))</f>
        <v>0</v>
      </c>
      <c r="AR411" s="468">
        <f ca="1">COUNTIF(INDIRECT("H"&amp;(ROW()+12*(($AN411-1)*3+$AO411)-ROW())/12+5):INDIRECT("S"&amp;(ROW()+12*(($AN411-1)*3+$AO411)-ROW())/12+5),AQ411)</f>
        <v>0</v>
      </c>
      <c r="AS411" s="476"/>
      <c r="AU411" s="468">
        <f ca="1">IF(AND(AQ411&gt;0,AR411&gt;0),COUNTIF(AU$6:AU410,"&gt;0")+1,0)</f>
        <v>0</v>
      </c>
    </row>
    <row r="412" spans="40:47" x14ac:dyDescent="0.15">
      <c r="AN412" s="468">
        <v>12</v>
      </c>
      <c r="AO412" s="468">
        <v>1</v>
      </c>
      <c r="AP412" s="468">
        <v>11</v>
      </c>
      <c r="AQ412" s="476">
        <f ca="1">IF($AP412=1,IF(INDIRECT(ADDRESS(($AN412-1)*3+$AO412+5,$AP412+7))="",0,INDIRECT(ADDRESS(($AN412-1)*3+$AO412+5,$AP412+7))),IF(INDIRECT(ADDRESS(($AN412-1)*3+$AO412+5,$AP412+7))="",0,IF(COUNTIF(INDIRECT(ADDRESS(($AN412-1)*36+($AO412-1)*12+6,COLUMN())):INDIRECT(ADDRESS(($AN412-1)*36+($AO412-1)*12+$AP412+4,COLUMN())),INDIRECT(ADDRESS(($AN412-1)*3+$AO412+5,$AP412+7)))&gt;=1,0,INDIRECT(ADDRESS(($AN412-1)*3+$AO412+5,$AP412+7)))))</f>
        <v>0</v>
      </c>
      <c r="AR412" s="468">
        <f ca="1">COUNTIF(INDIRECT("H"&amp;(ROW()+12*(($AN412-1)*3+$AO412)-ROW())/12+5):INDIRECT("S"&amp;(ROW()+12*(($AN412-1)*3+$AO412)-ROW())/12+5),AQ412)</f>
        <v>0</v>
      </c>
      <c r="AS412" s="476"/>
      <c r="AU412" s="468">
        <f ca="1">IF(AND(AQ412&gt;0,AR412&gt;0),COUNTIF(AU$6:AU411,"&gt;0")+1,0)</f>
        <v>0</v>
      </c>
    </row>
    <row r="413" spans="40:47" x14ac:dyDescent="0.15">
      <c r="AN413" s="468">
        <v>12</v>
      </c>
      <c r="AO413" s="468">
        <v>1</v>
      </c>
      <c r="AP413" s="468">
        <v>12</v>
      </c>
      <c r="AQ413" s="476">
        <f ca="1">IF($AP413=1,IF(INDIRECT(ADDRESS(($AN413-1)*3+$AO413+5,$AP413+7))="",0,INDIRECT(ADDRESS(($AN413-1)*3+$AO413+5,$AP413+7))),IF(INDIRECT(ADDRESS(($AN413-1)*3+$AO413+5,$AP413+7))="",0,IF(COUNTIF(INDIRECT(ADDRESS(($AN413-1)*36+($AO413-1)*12+6,COLUMN())):INDIRECT(ADDRESS(($AN413-1)*36+($AO413-1)*12+$AP413+4,COLUMN())),INDIRECT(ADDRESS(($AN413-1)*3+$AO413+5,$AP413+7)))&gt;=1,0,INDIRECT(ADDRESS(($AN413-1)*3+$AO413+5,$AP413+7)))))</f>
        <v>0</v>
      </c>
      <c r="AR413" s="468">
        <f ca="1">COUNTIF(INDIRECT("H"&amp;(ROW()+12*(($AN413-1)*3+$AO413)-ROW())/12+5):INDIRECT("S"&amp;(ROW()+12*(($AN413-1)*3+$AO413)-ROW())/12+5),AQ413)</f>
        <v>0</v>
      </c>
      <c r="AS413" s="476"/>
      <c r="AU413" s="468">
        <f ca="1">IF(AND(AQ413&gt;0,AR413&gt;0),COUNTIF(AU$6:AU412,"&gt;0")+1,0)</f>
        <v>0</v>
      </c>
    </row>
    <row r="414" spans="40:47" x14ac:dyDescent="0.15">
      <c r="AN414" s="468">
        <v>12</v>
      </c>
      <c r="AO414" s="468">
        <v>2</v>
      </c>
      <c r="AP414" s="468">
        <v>1</v>
      </c>
      <c r="AQ414" s="476">
        <f ca="1">IF($AP414=1,IF(INDIRECT(ADDRESS(($AN414-1)*3+$AO414+5,$AP414+7))="",0,INDIRECT(ADDRESS(($AN414-1)*3+$AO414+5,$AP414+7))),IF(INDIRECT(ADDRESS(($AN414-1)*3+$AO414+5,$AP414+7))="",0,IF(COUNTIF(INDIRECT(ADDRESS(($AN414-1)*36+($AO414-1)*12+6,COLUMN())):INDIRECT(ADDRESS(($AN414-1)*36+($AO414-1)*12+$AP414+4,COLUMN())),INDIRECT(ADDRESS(($AN414-1)*3+$AO414+5,$AP414+7)))&gt;=1,0,INDIRECT(ADDRESS(($AN414-1)*3+$AO414+5,$AP414+7)))))</f>
        <v>0</v>
      </c>
      <c r="AR414" s="468">
        <f ca="1">COUNTIF(INDIRECT("H"&amp;(ROW()+12*(($AN414-1)*3+$AO414)-ROW())/12+5):INDIRECT("S"&amp;(ROW()+12*(($AN414-1)*3+$AO414)-ROW())/12+5),AQ414)</f>
        <v>0</v>
      </c>
      <c r="AS414" s="476"/>
      <c r="AU414" s="468">
        <f ca="1">IF(AND(AQ414&gt;0,AR414&gt;0),COUNTIF(AU$6:AU413,"&gt;0")+1,0)</f>
        <v>0</v>
      </c>
    </row>
    <row r="415" spans="40:47" x14ac:dyDescent="0.15">
      <c r="AN415" s="468">
        <v>12</v>
      </c>
      <c r="AO415" s="468">
        <v>2</v>
      </c>
      <c r="AP415" s="468">
        <v>2</v>
      </c>
      <c r="AQ415" s="476">
        <f ca="1">IF($AP415=1,IF(INDIRECT(ADDRESS(($AN415-1)*3+$AO415+5,$AP415+7))="",0,INDIRECT(ADDRESS(($AN415-1)*3+$AO415+5,$AP415+7))),IF(INDIRECT(ADDRESS(($AN415-1)*3+$AO415+5,$AP415+7))="",0,IF(COUNTIF(INDIRECT(ADDRESS(($AN415-1)*36+($AO415-1)*12+6,COLUMN())):INDIRECT(ADDRESS(($AN415-1)*36+($AO415-1)*12+$AP415+4,COLUMN())),INDIRECT(ADDRESS(($AN415-1)*3+$AO415+5,$AP415+7)))&gt;=1,0,INDIRECT(ADDRESS(($AN415-1)*3+$AO415+5,$AP415+7)))))</f>
        <v>0</v>
      </c>
      <c r="AR415" s="468">
        <f ca="1">COUNTIF(INDIRECT("H"&amp;(ROW()+12*(($AN415-1)*3+$AO415)-ROW())/12+5):INDIRECT("S"&amp;(ROW()+12*(($AN415-1)*3+$AO415)-ROW())/12+5),AQ415)</f>
        <v>0</v>
      </c>
      <c r="AS415" s="476"/>
      <c r="AU415" s="468">
        <f ca="1">IF(AND(AQ415&gt;0,AR415&gt;0),COUNTIF(AU$6:AU414,"&gt;0")+1,0)</f>
        <v>0</v>
      </c>
    </row>
    <row r="416" spans="40:47" x14ac:dyDescent="0.15">
      <c r="AN416" s="468">
        <v>12</v>
      </c>
      <c r="AO416" s="468">
        <v>2</v>
      </c>
      <c r="AP416" s="468">
        <v>3</v>
      </c>
      <c r="AQ416" s="476">
        <f ca="1">IF($AP416=1,IF(INDIRECT(ADDRESS(($AN416-1)*3+$AO416+5,$AP416+7))="",0,INDIRECT(ADDRESS(($AN416-1)*3+$AO416+5,$AP416+7))),IF(INDIRECT(ADDRESS(($AN416-1)*3+$AO416+5,$AP416+7))="",0,IF(COUNTIF(INDIRECT(ADDRESS(($AN416-1)*36+($AO416-1)*12+6,COLUMN())):INDIRECT(ADDRESS(($AN416-1)*36+($AO416-1)*12+$AP416+4,COLUMN())),INDIRECT(ADDRESS(($AN416-1)*3+$AO416+5,$AP416+7)))&gt;=1,0,INDIRECT(ADDRESS(($AN416-1)*3+$AO416+5,$AP416+7)))))</f>
        <v>0</v>
      </c>
      <c r="AR416" s="468">
        <f ca="1">COUNTIF(INDIRECT("H"&amp;(ROW()+12*(($AN416-1)*3+$AO416)-ROW())/12+5):INDIRECT("S"&amp;(ROW()+12*(($AN416-1)*3+$AO416)-ROW())/12+5),AQ416)</f>
        <v>0</v>
      </c>
      <c r="AS416" s="476"/>
      <c r="AU416" s="468">
        <f ca="1">IF(AND(AQ416&gt;0,AR416&gt;0),COUNTIF(AU$6:AU415,"&gt;0")+1,0)</f>
        <v>0</v>
      </c>
    </row>
    <row r="417" spans="40:47" x14ac:dyDescent="0.15">
      <c r="AN417" s="468">
        <v>12</v>
      </c>
      <c r="AO417" s="468">
        <v>2</v>
      </c>
      <c r="AP417" s="468">
        <v>4</v>
      </c>
      <c r="AQ417" s="476">
        <f ca="1">IF($AP417=1,IF(INDIRECT(ADDRESS(($AN417-1)*3+$AO417+5,$AP417+7))="",0,INDIRECT(ADDRESS(($AN417-1)*3+$AO417+5,$AP417+7))),IF(INDIRECT(ADDRESS(($AN417-1)*3+$AO417+5,$AP417+7))="",0,IF(COUNTIF(INDIRECT(ADDRESS(($AN417-1)*36+($AO417-1)*12+6,COLUMN())):INDIRECT(ADDRESS(($AN417-1)*36+($AO417-1)*12+$AP417+4,COLUMN())),INDIRECT(ADDRESS(($AN417-1)*3+$AO417+5,$AP417+7)))&gt;=1,0,INDIRECT(ADDRESS(($AN417-1)*3+$AO417+5,$AP417+7)))))</f>
        <v>0</v>
      </c>
      <c r="AR417" s="468">
        <f ca="1">COUNTIF(INDIRECT("H"&amp;(ROW()+12*(($AN417-1)*3+$AO417)-ROW())/12+5):INDIRECT("S"&amp;(ROW()+12*(($AN417-1)*3+$AO417)-ROW())/12+5),AQ417)</f>
        <v>0</v>
      </c>
      <c r="AS417" s="476"/>
      <c r="AU417" s="468">
        <f ca="1">IF(AND(AQ417&gt;0,AR417&gt;0),COUNTIF(AU$6:AU416,"&gt;0")+1,0)</f>
        <v>0</v>
      </c>
    </row>
    <row r="418" spans="40:47" x14ac:dyDescent="0.15">
      <c r="AN418" s="468">
        <v>12</v>
      </c>
      <c r="AO418" s="468">
        <v>2</v>
      </c>
      <c r="AP418" s="468">
        <v>5</v>
      </c>
      <c r="AQ418" s="476">
        <f ca="1">IF($AP418=1,IF(INDIRECT(ADDRESS(($AN418-1)*3+$AO418+5,$AP418+7))="",0,INDIRECT(ADDRESS(($AN418-1)*3+$AO418+5,$AP418+7))),IF(INDIRECT(ADDRESS(($AN418-1)*3+$AO418+5,$AP418+7))="",0,IF(COUNTIF(INDIRECT(ADDRESS(($AN418-1)*36+($AO418-1)*12+6,COLUMN())):INDIRECT(ADDRESS(($AN418-1)*36+($AO418-1)*12+$AP418+4,COLUMN())),INDIRECT(ADDRESS(($AN418-1)*3+$AO418+5,$AP418+7)))&gt;=1,0,INDIRECT(ADDRESS(($AN418-1)*3+$AO418+5,$AP418+7)))))</f>
        <v>0</v>
      </c>
      <c r="AR418" s="468">
        <f ca="1">COUNTIF(INDIRECT("H"&amp;(ROW()+12*(($AN418-1)*3+$AO418)-ROW())/12+5):INDIRECT("S"&amp;(ROW()+12*(($AN418-1)*3+$AO418)-ROW())/12+5),AQ418)</f>
        <v>0</v>
      </c>
      <c r="AS418" s="476"/>
      <c r="AU418" s="468">
        <f ca="1">IF(AND(AQ418&gt;0,AR418&gt;0),COUNTIF(AU$6:AU417,"&gt;0")+1,0)</f>
        <v>0</v>
      </c>
    </row>
    <row r="419" spans="40:47" x14ac:dyDescent="0.15">
      <c r="AN419" s="468">
        <v>12</v>
      </c>
      <c r="AO419" s="468">
        <v>2</v>
      </c>
      <c r="AP419" s="468">
        <v>6</v>
      </c>
      <c r="AQ419" s="476">
        <f ca="1">IF($AP419=1,IF(INDIRECT(ADDRESS(($AN419-1)*3+$AO419+5,$AP419+7))="",0,INDIRECT(ADDRESS(($AN419-1)*3+$AO419+5,$AP419+7))),IF(INDIRECT(ADDRESS(($AN419-1)*3+$AO419+5,$AP419+7))="",0,IF(COUNTIF(INDIRECT(ADDRESS(($AN419-1)*36+($AO419-1)*12+6,COLUMN())):INDIRECT(ADDRESS(($AN419-1)*36+($AO419-1)*12+$AP419+4,COLUMN())),INDIRECT(ADDRESS(($AN419-1)*3+$AO419+5,$AP419+7)))&gt;=1,0,INDIRECT(ADDRESS(($AN419-1)*3+$AO419+5,$AP419+7)))))</f>
        <v>0</v>
      </c>
      <c r="AR419" s="468">
        <f ca="1">COUNTIF(INDIRECT("H"&amp;(ROW()+12*(($AN419-1)*3+$AO419)-ROW())/12+5):INDIRECT("S"&amp;(ROW()+12*(($AN419-1)*3+$AO419)-ROW())/12+5),AQ419)</f>
        <v>0</v>
      </c>
      <c r="AS419" s="476"/>
      <c r="AU419" s="468">
        <f ca="1">IF(AND(AQ419&gt;0,AR419&gt;0),COUNTIF(AU$6:AU418,"&gt;0")+1,0)</f>
        <v>0</v>
      </c>
    </row>
    <row r="420" spans="40:47" x14ac:dyDescent="0.15">
      <c r="AN420" s="468">
        <v>12</v>
      </c>
      <c r="AO420" s="468">
        <v>2</v>
      </c>
      <c r="AP420" s="468">
        <v>7</v>
      </c>
      <c r="AQ420" s="476">
        <f ca="1">IF($AP420=1,IF(INDIRECT(ADDRESS(($AN420-1)*3+$AO420+5,$AP420+7))="",0,INDIRECT(ADDRESS(($AN420-1)*3+$AO420+5,$AP420+7))),IF(INDIRECT(ADDRESS(($AN420-1)*3+$AO420+5,$AP420+7))="",0,IF(COUNTIF(INDIRECT(ADDRESS(($AN420-1)*36+($AO420-1)*12+6,COLUMN())):INDIRECT(ADDRESS(($AN420-1)*36+($AO420-1)*12+$AP420+4,COLUMN())),INDIRECT(ADDRESS(($AN420-1)*3+$AO420+5,$AP420+7)))&gt;=1,0,INDIRECT(ADDRESS(($AN420-1)*3+$AO420+5,$AP420+7)))))</f>
        <v>0</v>
      </c>
      <c r="AR420" s="468">
        <f ca="1">COUNTIF(INDIRECT("H"&amp;(ROW()+12*(($AN420-1)*3+$AO420)-ROW())/12+5):INDIRECT("S"&amp;(ROW()+12*(($AN420-1)*3+$AO420)-ROW())/12+5),AQ420)</f>
        <v>0</v>
      </c>
      <c r="AS420" s="476"/>
      <c r="AU420" s="468">
        <f ca="1">IF(AND(AQ420&gt;0,AR420&gt;0),COUNTIF(AU$6:AU419,"&gt;0")+1,0)</f>
        <v>0</v>
      </c>
    </row>
    <row r="421" spans="40:47" x14ac:dyDescent="0.15">
      <c r="AN421" s="468">
        <v>12</v>
      </c>
      <c r="AO421" s="468">
        <v>2</v>
      </c>
      <c r="AP421" s="468">
        <v>8</v>
      </c>
      <c r="AQ421" s="476">
        <f ca="1">IF($AP421=1,IF(INDIRECT(ADDRESS(($AN421-1)*3+$AO421+5,$AP421+7))="",0,INDIRECT(ADDRESS(($AN421-1)*3+$AO421+5,$AP421+7))),IF(INDIRECT(ADDRESS(($AN421-1)*3+$AO421+5,$AP421+7))="",0,IF(COUNTIF(INDIRECT(ADDRESS(($AN421-1)*36+($AO421-1)*12+6,COLUMN())):INDIRECT(ADDRESS(($AN421-1)*36+($AO421-1)*12+$AP421+4,COLUMN())),INDIRECT(ADDRESS(($AN421-1)*3+$AO421+5,$AP421+7)))&gt;=1,0,INDIRECT(ADDRESS(($AN421-1)*3+$AO421+5,$AP421+7)))))</f>
        <v>0</v>
      </c>
      <c r="AR421" s="468">
        <f ca="1">COUNTIF(INDIRECT("H"&amp;(ROW()+12*(($AN421-1)*3+$AO421)-ROW())/12+5):INDIRECT("S"&amp;(ROW()+12*(($AN421-1)*3+$AO421)-ROW())/12+5),AQ421)</f>
        <v>0</v>
      </c>
      <c r="AS421" s="476"/>
      <c r="AU421" s="468">
        <f ca="1">IF(AND(AQ421&gt;0,AR421&gt;0),COUNTIF(AU$6:AU420,"&gt;0")+1,0)</f>
        <v>0</v>
      </c>
    </row>
    <row r="422" spans="40:47" x14ac:dyDescent="0.15">
      <c r="AN422" s="468">
        <v>12</v>
      </c>
      <c r="AO422" s="468">
        <v>2</v>
      </c>
      <c r="AP422" s="468">
        <v>9</v>
      </c>
      <c r="AQ422" s="476">
        <f ca="1">IF($AP422=1,IF(INDIRECT(ADDRESS(($AN422-1)*3+$AO422+5,$AP422+7))="",0,INDIRECT(ADDRESS(($AN422-1)*3+$AO422+5,$AP422+7))),IF(INDIRECT(ADDRESS(($AN422-1)*3+$AO422+5,$AP422+7))="",0,IF(COUNTIF(INDIRECT(ADDRESS(($AN422-1)*36+($AO422-1)*12+6,COLUMN())):INDIRECT(ADDRESS(($AN422-1)*36+($AO422-1)*12+$AP422+4,COLUMN())),INDIRECT(ADDRESS(($AN422-1)*3+$AO422+5,$AP422+7)))&gt;=1,0,INDIRECT(ADDRESS(($AN422-1)*3+$AO422+5,$AP422+7)))))</f>
        <v>0</v>
      </c>
      <c r="AR422" s="468">
        <f ca="1">COUNTIF(INDIRECT("H"&amp;(ROW()+12*(($AN422-1)*3+$AO422)-ROW())/12+5):INDIRECT("S"&amp;(ROW()+12*(($AN422-1)*3+$AO422)-ROW())/12+5),AQ422)</f>
        <v>0</v>
      </c>
      <c r="AS422" s="476"/>
      <c r="AU422" s="468">
        <f ca="1">IF(AND(AQ422&gt;0,AR422&gt;0),COUNTIF(AU$6:AU421,"&gt;0")+1,0)</f>
        <v>0</v>
      </c>
    </row>
    <row r="423" spans="40:47" x14ac:dyDescent="0.15">
      <c r="AN423" s="468">
        <v>12</v>
      </c>
      <c r="AO423" s="468">
        <v>2</v>
      </c>
      <c r="AP423" s="468">
        <v>10</v>
      </c>
      <c r="AQ423" s="476">
        <f ca="1">IF($AP423=1,IF(INDIRECT(ADDRESS(($AN423-1)*3+$AO423+5,$AP423+7))="",0,INDIRECT(ADDRESS(($AN423-1)*3+$AO423+5,$AP423+7))),IF(INDIRECT(ADDRESS(($AN423-1)*3+$AO423+5,$AP423+7))="",0,IF(COUNTIF(INDIRECT(ADDRESS(($AN423-1)*36+($AO423-1)*12+6,COLUMN())):INDIRECT(ADDRESS(($AN423-1)*36+($AO423-1)*12+$AP423+4,COLUMN())),INDIRECT(ADDRESS(($AN423-1)*3+$AO423+5,$AP423+7)))&gt;=1,0,INDIRECT(ADDRESS(($AN423-1)*3+$AO423+5,$AP423+7)))))</f>
        <v>0</v>
      </c>
      <c r="AR423" s="468">
        <f ca="1">COUNTIF(INDIRECT("H"&amp;(ROW()+12*(($AN423-1)*3+$AO423)-ROW())/12+5):INDIRECT("S"&amp;(ROW()+12*(($AN423-1)*3+$AO423)-ROW())/12+5),AQ423)</f>
        <v>0</v>
      </c>
      <c r="AS423" s="476"/>
      <c r="AU423" s="468">
        <f ca="1">IF(AND(AQ423&gt;0,AR423&gt;0),COUNTIF(AU$6:AU422,"&gt;0")+1,0)</f>
        <v>0</v>
      </c>
    </row>
    <row r="424" spans="40:47" x14ac:dyDescent="0.15">
      <c r="AN424" s="468">
        <v>12</v>
      </c>
      <c r="AO424" s="468">
        <v>2</v>
      </c>
      <c r="AP424" s="468">
        <v>11</v>
      </c>
      <c r="AQ424" s="476">
        <f ca="1">IF($AP424=1,IF(INDIRECT(ADDRESS(($AN424-1)*3+$AO424+5,$AP424+7))="",0,INDIRECT(ADDRESS(($AN424-1)*3+$AO424+5,$AP424+7))),IF(INDIRECT(ADDRESS(($AN424-1)*3+$AO424+5,$AP424+7))="",0,IF(COUNTIF(INDIRECT(ADDRESS(($AN424-1)*36+($AO424-1)*12+6,COLUMN())):INDIRECT(ADDRESS(($AN424-1)*36+($AO424-1)*12+$AP424+4,COLUMN())),INDIRECT(ADDRESS(($AN424-1)*3+$AO424+5,$AP424+7)))&gt;=1,0,INDIRECT(ADDRESS(($AN424-1)*3+$AO424+5,$AP424+7)))))</f>
        <v>0</v>
      </c>
      <c r="AR424" s="468">
        <f ca="1">COUNTIF(INDIRECT("H"&amp;(ROW()+12*(($AN424-1)*3+$AO424)-ROW())/12+5):INDIRECT("S"&amp;(ROW()+12*(($AN424-1)*3+$AO424)-ROW())/12+5),AQ424)</f>
        <v>0</v>
      </c>
      <c r="AS424" s="476"/>
      <c r="AU424" s="468">
        <f ca="1">IF(AND(AQ424&gt;0,AR424&gt;0),COUNTIF(AU$6:AU423,"&gt;0")+1,0)</f>
        <v>0</v>
      </c>
    </row>
    <row r="425" spans="40:47" x14ac:dyDescent="0.15">
      <c r="AN425" s="468">
        <v>12</v>
      </c>
      <c r="AO425" s="468">
        <v>2</v>
      </c>
      <c r="AP425" s="468">
        <v>12</v>
      </c>
      <c r="AQ425" s="476">
        <f ca="1">IF($AP425=1,IF(INDIRECT(ADDRESS(($AN425-1)*3+$AO425+5,$AP425+7))="",0,INDIRECT(ADDRESS(($AN425-1)*3+$AO425+5,$AP425+7))),IF(INDIRECT(ADDRESS(($AN425-1)*3+$AO425+5,$AP425+7))="",0,IF(COUNTIF(INDIRECT(ADDRESS(($AN425-1)*36+($AO425-1)*12+6,COLUMN())):INDIRECT(ADDRESS(($AN425-1)*36+($AO425-1)*12+$AP425+4,COLUMN())),INDIRECT(ADDRESS(($AN425-1)*3+$AO425+5,$AP425+7)))&gt;=1,0,INDIRECT(ADDRESS(($AN425-1)*3+$AO425+5,$AP425+7)))))</f>
        <v>0</v>
      </c>
      <c r="AR425" s="468">
        <f ca="1">COUNTIF(INDIRECT("H"&amp;(ROW()+12*(($AN425-1)*3+$AO425)-ROW())/12+5):INDIRECT("S"&amp;(ROW()+12*(($AN425-1)*3+$AO425)-ROW())/12+5),AQ425)</f>
        <v>0</v>
      </c>
      <c r="AS425" s="476"/>
      <c r="AU425" s="468">
        <f ca="1">IF(AND(AQ425&gt;0,AR425&gt;0),COUNTIF(AU$6:AU424,"&gt;0")+1,0)</f>
        <v>0</v>
      </c>
    </row>
    <row r="426" spans="40:47" x14ac:dyDescent="0.15">
      <c r="AN426" s="468">
        <v>12</v>
      </c>
      <c r="AO426" s="468">
        <v>3</v>
      </c>
      <c r="AP426" s="468">
        <v>1</v>
      </c>
      <c r="AQ426" s="476">
        <f ca="1">IF($AP426=1,IF(INDIRECT(ADDRESS(($AN426-1)*3+$AO426+5,$AP426+7))="",0,INDIRECT(ADDRESS(($AN426-1)*3+$AO426+5,$AP426+7))),IF(INDIRECT(ADDRESS(($AN426-1)*3+$AO426+5,$AP426+7))="",0,IF(COUNTIF(INDIRECT(ADDRESS(($AN426-1)*36+($AO426-1)*12+6,COLUMN())):INDIRECT(ADDRESS(($AN426-1)*36+($AO426-1)*12+$AP426+4,COLUMN())),INDIRECT(ADDRESS(($AN426-1)*3+$AO426+5,$AP426+7)))&gt;=1,0,INDIRECT(ADDRESS(($AN426-1)*3+$AO426+5,$AP426+7)))))</f>
        <v>0</v>
      </c>
      <c r="AR426" s="468">
        <f ca="1">COUNTIF(INDIRECT("H"&amp;(ROW()+12*(($AN426-1)*3+$AO426)-ROW())/12+5):INDIRECT("S"&amp;(ROW()+12*(($AN426-1)*3+$AO426)-ROW())/12+5),AQ426)</f>
        <v>0</v>
      </c>
      <c r="AS426" s="476"/>
      <c r="AU426" s="468">
        <f ca="1">IF(AND(AQ426&gt;0,AR426&gt;0),COUNTIF(AU$6:AU425,"&gt;0")+1,0)</f>
        <v>0</v>
      </c>
    </row>
    <row r="427" spans="40:47" x14ac:dyDescent="0.15">
      <c r="AN427" s="468">
        <v>12</v>
      </c>
      <c r="AO427" s="468">
        <v>3</v>
      </c>
      <c r="AP427" s="468">
        <v>2</v>
      </c>
      <c r="AQ427" s="476">
        <f ca="1">IF($AP427=1,IF(INDIRECT(ADDRESS(($AN427-1)*3+$AO427+5,$AP427+7))="",0,INDIRECT(ADDRESS(($AN427-1)*3+$AO427+5,$AP427+7))),IF(INDIRECT(ADDRESS(($AN427-1)*3+$AO427+5,$AP427+7))="",0,IF(COUNTIF(INDIRECT(ADDRESS(($AN427-1)*36+($AO427-1)*12+6,COLUMN())):INDIRECT(ADDRESS(($AN427-1)*36+($AO427-1)*12+$AP427+4,COLUMN())),INDIRECT(ADDRESS(($AN427-1)*3+$AO427+5,$AP427+7)))&gt;=1,0,INDIRECT(ADDRESS(($AN427-1)*3+$AO427+5,$AP427+7)))))</f>
        <v>0</v>
      </c>
      <c r="AR427" s="468">
        <f ca="1">COUNTIF(INDIRECT("H"&amp;(ROW()+12*(($AN427-1)*3+$AO427)-ROW())/12+5):INDIRECT("S"&amp;(ROW()+12*(($AN427-1)*3+$AO427)-ROW())/12+5),AQ427)</f>
        <v>0</v>
      </c>
      <c r="AS427" s="476"/>
      <c r="AU427" s="468">
        <f ca="1">IF(AND(AQ427&gt;0,AR427&gt;0),COUNTIF(AU$6:AU426,"&gt;0")+1,0)</f>
        <v>0</v>
      </c>
    </row>
    <row r="428" spans="40:47" x14ac:dyDescent="0.15">
      <c r="AN428" s="468">
        <v>12</v>
      </c>
      <c r="AO428" s="468">
        <v>3</v>
      </c>
      <c r="AP428" s="468">
        <v>3</v>
      </c>
      <c r="AQ428" s="476">
        <f ca="1">IF($AP428=1,IF(INDIRECT(ADDRESS(($AN428-1)*3+$AO428+5,$AP428+7))="",0,INDIRECT(ADDRESS(($AN428-1)*3+$AO428+5,$AP428+7))),IF(INDIRECT(ADDRESS(($AN428-1)*3+$AO428+5,$AP428+7))="",0,IF(COUNTIF(INDIRECT(ADDRESS(($AN428-1)*36+($AO428-1)*12+6,COLUMN())):INDIRECT(ADDRESS(($AN428-1)*36+($AO428-1)*12+$AP428+4,COLUMN())),INDIRECT(ADDRESS(($AN428-1)*3+$AO428+5,$AP428+7)))&gt;=1,0,INDIRECT(ADDRESS(($AN428-1)*3+$AO428+5,$AP428+7)))))</f>
        <v>0</v>
      </c>
      <c r="AR428" s="468">
        <f ca="1">COUNTIF(INDIRECT("H"&amp;(ROW()+12*(($AN428-1)*3+$AO428)-ROW())/12+5):INDIRECT("S"&amp;(ROW()+12*(($AN428-1)*3+$AO428)-ROW())/12+5),AQ428)</f>
        <v>0</v>
      </c>
      <c r="AS428" s="476"/>
      <c r="AU428" s="468">
        <f ca="1">IF(AND(AQ428&gt;0,AR428&gt;0),COUNTIF(AU$6:AU427,"&gt;0")+1,0)</f>
        <v>0</v>
      </c>
    </row>
    <row r="429" spans="40:47" x14ac:dyDescent="0.15">
      <c r="AN429" s="468">
        <v>12</v>
      </c>
      <c r="AO429" s="468">
        <v>3</v>
      </c>
      <c r="AP429" s="468">
        <v>4</v>
      </c>
      <c r="AQ429" s="476">
        <f ca="1">IF($AP429=1,IF(INDIRECT(ADDRESS(($AN429-1)*3+$AO429+5,$AP429+7))="",0,INDIRECT(ADDRESS(($AN429-1)*3+$AO429+5,$AP429+7))),IF(INDIRECT(ADDRESS(($AN429-1)*3+$AO429+5,$AP429+7))="",0,IF(COUNTIF(INDIRECT(ADDRESS(($AN429-1)*36+($AO429-1)*12+6,COLUMN())):INDIRECT(ADDRESS(($AN429-1)*36+($AO429-1)*12+$AP429+4,COLUMN())),INDIRECT(ADDRESS(($AN429-1)*3+$AO429+5,$AP429+7)))&gt;=1,0,INDIRECT(ADDRESS(($AN429-1)*3+$AO429+5,$AP429+7)))))</f>
        <v>0</v>
      </c>
      <c r="AR429" s="468">
        <f ca="1">COUNTIF(INDIRECT("H"&amp;(ROW()+12*(($AN429-1)*3+$AO429)-ROW())/12+5):INDIRECT("S"&amp;(ROW()+12*(($AN429-1)*3+$AO429)-ROW())/12+5),AQ429)</f>
        <v>0</v>
      </c>
      <c r="AS429" s="476"/>
      <c r="AU429" s="468">
        <f ca="1">IF(AND(AQ429&gt;0,AR429&gt;0),COUNTIF(AU$6:AU428,"&gt;0")+1,0)</f>
        <v>0</v>
      </c>
    </row>
    <row r="430" spans="40:47" x14ac:dyDescent="0.15">
      <c r="AN430" s="468">
        <v>12</v>
      </c>
      <c r="AO430" s="468">
        <v>3</v>
      </c>
      <c r="AP430" s="468">
        <v>5</v>
      </c>
      <c r="AQ430" s="476">
        <f ca="1">IF($AP430=1,IF(INDIRECT(ADDRESS(($AN430-1)*3+$AO430+5,$AP430+7))="",0,INDIRECT(ADDRESS(($AN430-1)*3+$AO430+5,$AP430+7))),IF(INDIRECT(ADDRESS(($AN430-1)*3+$AO430+5,$AP430+7))="",0,IF(COUNTIF(INDIRECT(ADDRESS(($AN430-1)*36+($AO430-1)*12+6,COLUMN())):INDIRECT(ADDRESS(($AN430-1)*36+($AO430-1)*12+$AP430+4,COLUMN())),INDIRECT(ADDRESS(($AN430-1)*3+$AO430+5,$AP430+7)))&gt;=1,0,INDIRECT(ADDRESS(($AN430-1)*3+$AO430+5,$AP430+7)))))</f>
        <v>0</v>
      </c>
      <c r="AR430" s="468">
        <f ca="1">COUNTIF(INDIRECT("H"&amp;(ROW()+12*(($AN430-1)*3+$AO430)-ROW())/12+5):INDIRECT("S"&amp;(ROW()+12*(($AN430-1)*3+$AO430)-ROW())/12+5),AQ430)</f>
        <v>0</v>
      </c>
      <c r="AS430" s="476"/>
      <c r="AU430" s="468">
        <f ca="1">IF(AND(AQ430&gt;0,AR430&gt;0),COUNTIF(AU$6:AU429,"&gt;0")+1,0)</f>
        <v>0</v>
      </c>
    </row>
    <row r="431" spans="40:47" x14ac:dyDescent="0.15">
      <c r="AN431" s="468">
        <v>12</v>
      </c>
      <c r="AO431" s="468">
        <v>3</v>
      </c>
      <c r="AP431" s="468">
        <v>6</v>
      </c>
      <c r="AQ431" s="476">
        <f ca="1">IF($AP431=1,IF(INDIRECT(ADDRESS(($AN431-1)*3+$AO431+5,$AP431+7))="",0,INDIRECT(ADDRESS(($AN431-1)*3+$AO431+5,$AP431+7))),IF(INDIRECT(ADDRESS(($AN431-1)*3+$AO431+5,$AP431+7))="",0,IF(COUNTIF(INDIRECT(ADDRESS(($AN431-1)*36+($AO431-1)*12+6,COLUMN())):INDIRECT(ADDRESS(($AN431-1)*36+($AO431-1)*12+$AP431+4,COLUMN())),INDIRECT(ADDRESS(($AN431-1)*3+$AO431+5,$AP431+7)))&gt;=1,0,INDIRECT(ADDRESS(($AN431-1)*3+$AO431+5,$AP431+7)))))</f>
        <v>0</v>
      </c>
      <c r="AR431" s="468">
        <f ca="1">COUNTIF(INDIRECT("H"&amp;(ROW()+12*(($AN431-1)*3+$AO431)-ROW())/12+5):INDIRECT("S"&amp;(ROW()+12*(($AN431-1)*3+$AO431)-ROW())/12+5),AQ431)</f>
        <v>0</v>
      </c>
      <c r="AS431" s="476"/>
      <c r="AU431" s="468">
        <f ca="1">IF(AND(AQ431&gt;0,AR431&gt;0),COUNTIF(AU$6:AU430,"&gt;0")+1,0)</f>
        <v>0</v>
      </c>
    </row>
    <row r="432" spans="40:47" x14ac:dyDescent="0.15">
      <c r="AN432" s="468">
        <v>12</v>
      </c>
      <c r="AO432" s="468">
        <v>3</v>
      </c>
      <c r="AP432" s="468">
        <v>7</v>
      </c>
      <c r="AQ432" s="476">
        <f ca="1">IF($AP432=1,IF(INDIRECT(ADDRESS(($AN432-1)*3+$AO432+5,$AP432+7))="",0,INDIRECT(ADDRESS(($AN432-1)*3+$AO432+5,$AP432+7))),IF(INDIRECT(ADDRESS(($AN432-1)*3+$AO432+5,$AP432+7))="",0,IF(COUNTIF(INDIRECT(ADDRESS(($AN432-1)*36+($AO432-1)*12+6,COLUMN())):INDIRECT(ADDRESS(($AN432-1)*36+($AO432-1)*12+$AP432+4,COLUMN())),INDIRECT(ADDRESS(($AN432-1)*3+$AO432+5,$AP432+7)))&gt;=1,0,INDIRECT(ADDRESS(($AN432-1)*3+$AO432+5,$AP432+7)))))</f>
        <v>0</v>
      </c>
      <c r="AR432" s="468">
        <f ca="1">COUNTIF(INDIRECT("H"&amp;(ROW()+12*(($AN432-1)*3+$AO432)-ROW())/12+5):INDIRECT("S"&amp;(ROW()+12*(($AN432-1)*3+$AO432)-ROW())/12+5),AQ432)</f>
        <v>0</v>
      </c>
      <c r="AS432" s="476"/>
      <c r="AU432" s="468">
        <f ca="1">IF(AND(AQ432&gt;0,AR432&gt;0),COUNTIF(AU$6:AU431,"&gt;0")+1,0)</f>
        <v>0</v>
      </c>
    </row>
    <row r="433" spans="40:47" x14ac:dyDescent="0.15">
      <c r="AN433" s="468">
        <v>12</v>
      </c>
      <c r="AO433" s="468">
        <v>3</v>
      </c>
      <c r="AP433" s="468">
        <v>8</v>
      </c>
      <c r="AQ433" s="476">
        <f ca="1">IF($AP433=1,IF(INDIRECT(ADDRESS(($AN433-1)*3+$AO433+5,$AP433+7))="",0,INDIRECT(ADDRESS(($AN433-1)*3+$AO433+5,$AP433+7))),IF(INDIRECT(ADDRESS(($AN433-1)*3+$AO433+5,$AP433+7))="",0,IF(COUNTIF(INDIRECT(ADDRESS(($AN433-1)*36+($AO433-1)*12+6,COLUMN())):INDIRECT(ADDRESS(($AN433-1)*36+($AO433-1)*12+$AP433+4,COLUMN())),INDIRECT(ADDRESS(($AN433-1)*3+$AO433+5,$AP433+7)))&gt;=1,0,INDIRECT(ADDRESS(($AN433-1)*3+$AO433+5,$AP433+7)))))</f>
        <v>0</v>
      </c>
      <c r="AR433" s="468">
        <f ca="1">COUNTIF(INDIRECT("H"&amp;(ROW()+12*(($AN433-1)*3+$AO433)-ROW())/12+5):INDIRECT("S"&amp;(ROW()+12*(($AN433-1)*3+$AO433)-ROW())/12+5),AQ433)</f>
        <v>0</v>
      </c>
      <c r="AS433" s="476"/>
      <c r="AU433" s="468">
        <f ca="1">IF(AND(AQ433&gt;0,AR433&gt;0),COUNTIF(AU$6:AU432,"&gt;0")+1,0)</f>
        <v>0</v>
      </c>
    </row>
    <row r="434" spans="40:47" x14ac:dyDescent="0.15">
      <c r="AN434" s="468">
        <v>12</v>
      </c>
      <c r="AO434" s="468">
        <v>3</v>
      </c>
      <c r="AP434" s="468">
        <v>9</v>
      </c>
      <c r="AQ434" s="476">
        <f ca="1">IF($AP434=1,IF(INDIRECT(ADDRESS(($AN434-1)*3+$AO434+5,$AP434+7))="",0,INDIRECT(ADDRESS(($AN434-1)*3+$AO434+5,$AP434+7))),IF(INDIRECT(ADDRESS(($AN434-1)*3+$AO434+5,$AP434+7))="",0,IF(COUNTIF(INDIRECT(ADDRESS(($AN434-1)*36+($AO434-1)*12+6,COLUMN())):INDIRECT(ADDRESS(($AN434-1)*36+($AO434-1)*12+$AP434+4,COLUMN())),INDIRECT(ADDRESS(($AN434-1)*3+$AO434+5,$AP434+7)))&gt;=1,0,INDIRECT(ADDRESS(($AN434-1)*3+$AO434+5,$AP434+7)))))</f>
        <v>0</v>
      </c>
      <c r="AR434" s="468">
        <f ca="1">COUNTIF(INDIRECT("H"&amp;(ROW()+12*(($AN434-1)*3+$AO434)-ROW())/12+5):INDIRECT("S"&amp;(ROW()+12*(($AN434-1)*3+$AO434)-ROW())/12+5),AQ434)</f>
        <v>0</v>
      </c>
      <c r="AS434" s="476"/>
      <c r="AU434" s="468">
        <f ca="1">IF(AND(AQ434&gt;0,AR434&gt;0),COUNTIF(AU$6:AU433,"&gt;0")+1,0)</f>
        <v>0</v>
      </c>
    </row>
    <row r="435" spans="40:47" x14ac:dyDescent="0.15">
      <c r="AN435" s="468">
        <v>12</v>
      </c>
      <c r="AO435" s="468">
        <v>3</v>
      </c>
      <c r="AP435" s="468">
        <v>10</v>
      </c>
      <c r="AQ435" s="476">
        <f ca="1">IF($AP435=1,IF(INDIRECT(ADDRESS(($AN435-1)*3+$AO435+5,$AP435+7))="",0,INDIRECT(ADDRESS(($AN435-1)*3+$AO435+5,$AP435+7))),IF(INDIRECT(ADDRESS(($AN435-1)*3+$AO435+5,$AP435+7))="",0,IF(COUNTIF(INDIRECT(ADDRESS(($AN435-1)*36+($AO435-1)*12+6,COLUMN())):INDIRECT(ADDRESS(($AN435-1)*36+($AO435-1)*12+$AP435+4,COLUMN())),INDIRECT(ADDRESS(($AN435-1)*3+$AO435+5,$AP435+7)))&gt;=1,0,INDIRECT(ADDRESS(($AN435-1)*3+$AO435+5,$AP435+7)))))</f>
        <v>0</v>
      </c>
      <c r="AR435" s="468">
        <f ca="1">COUNTIF(INDIRECT("H"&amp;(ROW()+12*(($AN435-1)*3+$AO435)-ROW())/12+5):INDIRECT("S"&amp;(ROW()+12*(($AN435-1)*3+$AO435)-ROW())/12+5),AQ435)</f>
        <v>0</v>
      </c>
      <c r="AS435" s="476"/>
      <c r="AU435" s="468">
        <f ca="1">IF(AND(AQ435&gt;0,AR435&gt;0),COUNTIF(AU$6:AU434,"&gt;0")+1,0)</f>
        <v>0</v>
      </c>
    </row>
    <row r="436" spans="40:47" x14ac:dyDescent="0.15">
      <c r="AN436" s="468">
        <v>12</v>
      </c>
      <c r="AO436" s="468">
        <v>3</v>
      </c>
      <c r="AP436" s="468">
        <v>11</v>
      </c>
      <c r="AQ436" s="476">
        <f ca="1">IF($AP436=1,IF(INDIRECT(ADDRESS(($AN436-1)*3+$AO436+5,$AP436+7))="",0,INDIRECT(ADDRESS(($AN436-1)*3+$AO436+5,$AP436+7))),IF(INDIRECT(ADDRESS(($AN436-1)*3+$AO436+5,$AP436+7))="",0,IF(COUNTIF(INDIRECT(ADDRESS(($AN436-1)*36+($AO436-1)*12+6,COLUMN())):INDIRECT(ADDRESS(($AN436-1)*36+($AO436-1)*12+$AP436+4,COLUMN())),INDIRECT(ADDRESS(($AN436-1)*3+$AO436+5,$AP436+7)))&gt;=1,0,INDIRECT(ADDRESS(($AN436-1)*3+$AO436+5,$AP436+7)))))</f>
        <v>0</v>
      </c>
      <c r="AR436" s="468">
        <f ca="1">COUNTIF(INDIRECT("H"&amp;(ROW()+12*(($AN436-1)*3+$AO436)-ROW())/12+5):INDIRECT("S"&amp;(ROW()+12*(($AN436-1)*3+$AO436)-ROW())/12+5),AQ436)</f>
        <v>0</v>
      </c>
      <c r="AS436" s="476"/>
      <c r="AU436" s="468">
        <f ca="1">IF(AND(AQ436&gt;0,AR436&gt;0),COUNTIF(AU$6:AU435,"&gt;0")+1,0)</f>
        <v>0</v>
      </c>
    </row>
    <row r="437" spans="40:47" x14ac:dyDescent="0.15">
      <c r="AN437" s="468">
        <v>12</v>
      </c>
      <c r="AO437" s="468">
        <v>3</v>
      </c>
      <c r="AP437" s="468">
        <v>12</v>
      </c>
      <c r="AQ437" s="476">
        <f ca="1">IF($AP437=1,IF(INDIRECT(ADDRESS(($AN437-1)*3+$AO437+5,$AP437+7))="",0,INDIRECT(ADDRESS(($AN437-1)*3+$AO437+5,$AP437+7))),IF(INDIRECT(ADDRESS(($AN437-1)*3+$AO437+5,$AP437+7))="",0,IF(COUNTIF(INDIRECT(ADDRESS(($AN437-1)*36+($AO437-1)*12+6,COLUMN())):INDIRECT(ADDRESS(($AN437-1)*36+($AO437-1)*12+$AP437+4,COLUMN())),INDIRECT(ADDRESS(($AN437-1)*3+$AO437+5,$AP437+7)))&gt;=1,0,INDIRECT(ADDRESS(($AN437-1)*3+$AO437+5,$AP437+7)))))</f>
        <v>0</v>
      </c>
      <c r="AR437" s="468">
        <f ca="1">COUNTIF(INDIRECT("H"&amp;(ROW()+12*(($AN437-1)*3+$AO437)-ROW())/12+5):INDIRECT("S"&amp;(ROW()+12*(($AN437-1)*3+$AO437)-ROW())/12+5),AQ437)</f>
        <v>0</v>
      </c>
      <c r="AS437" s="476"/>
      <c r="AU437" s="468">
        <f ca="1">IF(AND(AQ437&gt;0,AR437&gt;0),COUNTIF(AU$6:AU436,"&gt;0")+1,0)</f>
        <v>0</v>
      </c>
    </row>
    <row r="438" spans="40:47" x14ac:dyDescent="0.15">
      <c r="AN438" s="468">
        <v>13</v>
      </c>
      <c r="AO438" s="468">
        <v>1</v>
      </c>
      <c r="AP438" s="468">
        <v>1</v>
      </c>
      <c r="AQ438" s="476">
        <f ca="1">IF($AP438=1,IF(INDIRECT(ADDRESS(($AN438-1)*3+$AO438+5,$AP438+7))="",0,INDIRECT(ADDRESS(($AN438-1)*3+$AO438+5,$AP438+7))),IF(INDIRECT(ADDRESS(($AN438-1)*3+$AO438+5,$AP438+7))="",0,IF(COUNTIF(INDIRECT(ADDRESS(($AN438-1)*36+($AO438-1)*12+6,COLUMN())):INDIRECT(ADDRESS(($AN438-1)*36+($AO438-1)*12+$AP438+4,COLUMN())),INDIRECT(ADDRESS(($AN438-1)*3+$AO438+5,$AP438+7)))&gt;=1,0,INDIRECT(ADDRESS(($AN438-1)*3+$AO438+5,$AP438+7)))))</f>
        <v>0</v>
      </c>
      <c r="AR438" s="468">
        <f ca="1">COUNTIF(INDIRECT("H"&amp;(ROW()+12*(($AN438-1)*3+$AO438)-ROW())/12+5):INDIRECT("S"&amp;(ROW()+12*(($AN438-1)*3+$AO438)-ROW())/12+5),AQ438)</f>
        <v>0</v>
      </c>
      <c r="AS438" s="476"/>
      <c r="AU438" s="468">
        <f ca="1">IF(AND(AQ438&gt;0,AR438&gt;0),COUNTIF(AU$6:AU437,"&gt;0")+1,0)</f>
        <v>0</v>
      </c>
    </row>
    <row r="439" spans="40:47" x14ac:dyDescent="0.15">
      <c r="AN439" s="468">
        <v>13</v>
      </c>
      <c r="AO439" s="468">
        <v>1</v>
      </c>
      <c r="AP439" s="468">
        <v>2</v>
      </c>
      <c r="AQ439" s="476">
        <f ca="1">IF($AP439=1,IF(INDIRECT(ADDRESS(($AN439-1)*3+$AO439+5,$AP439+7))="",0,INDIRECT(ADDRESS(($AN439-1)*3+$AO439+5,$AP439+7))),IF(INDIRECT(ADDRESS(($AN439-1)*3+$AO439+5,$AP439+7))="",0,IF(COUNTIF(INDIRECT(ADDRESS(($AN439-1)*36+($AO439-1)*12+6,COLUMN())):INDIRECT(ADDRESS(($AN439-1)*36+($AO439-1)*12+$AP439+4,COLUMN())),INDIRECT(ADDRESS(($AN439-1)*3+$AO439+5,$AP439+7)))&gt;=1,0,INDIRECT(ADDRESS(($AN439-1)*3+$AO439+5,$AP439+7)))))</f>
        <v>0</v>
      </c>
      <c r="AR439" s="468">
        <f ca="1">COUNTIF(INDIRECT("H"&amp;(ROW()+12*(($AN439-1)*3+$AO439)-ROW())/12+5):INDIRECT("S"&amp;(ROW()+12*(($AN439-1)*3+$AO439)-ROW())/12+5),AQ439)</f>
        <v>0</v>
      </c>
      <c r="AS439" s="476"/>
      <c r="AU439" s="468">
        <f ca="1">IF(AND(AQ439&gt;0,AR439&gt;0),COUNTIF(AU$6:AU438,"&gt;0")+1,0)</f>
        <v>0</v>
      </c>
    </row>
    <row r="440" spans="40:47" x14ac:dyDescent="0.15">
      <c r="AN440" s="468">
        <v>13</v>
      </c>
      <c r="AO440" s="468">
        <v>1</v>
      </c>
      <c r="AP440" s="468">
        <v>3</v>
      </c>
      <c r="AQ440" s="476">
        <f ca="1">IF($AP440=1,IF(INDIRECT(ADDRESS(($AN440-1)*3+$AO440+5,$AP440+7))="",0,INDIRECT(ADDRESS(($AN440-1)*3+$AO440+5,$AP440+7))),IF(INDIRECT(ADDRESS(($AN440-1)*3+$AO440+5,$AP440+7))="",0,IF(COUNTIF(INDIRECT(ADDRESS(($AN440-1)*36+($AO440-1)*12+6,COLUMN())):INDIRECT(ADDRESS(($AN440-1)*36+($AO440-1)*12+$AP440+4,COLUMN())),INDIRECT(ADDRESS(($AN440-1)*3+$AO440+5,$AP440+7)))&gt;=1,0,INDIRECT(ADDRESS(($AN440-1)*3+$AO440+5,$AP440+7)))))</f>
        <v>0</v>
      </c>
      <c r="AR440" s="468">
        <f ca="1">COUNTIF(INDIRECT("H"&amp;(ROW()+12*(($AN440-1)*3+$AO440)-ROW())/12+5):INDIRECT("S"&amp;(ROW()+12*(($AN440-1)*3+$AO440)-ROW())/12+5),AQ440)</f>
        <v>0</v>
      </c>
      <c r="AS440" s="476"/>
      <c r="AU440" s="468">
        <f ca="1">IF(AND(AQ440&gt;0,AR440&gt;0),COUNTIF(AU$6:AU439,"&gt;0")+1,0)</f>
        <v>0</v>
      </c>
    </row>
    <row r="441" spans="40:47" x14ac:dyDescent="0.15">
      <c r="AN441" s="468">
        <v>13</v>
      </c>
      <c r="AO441" s="468">
        <v>1</v>
      </c>
      <c r="AP441" s="468">
        <v>4</v>
      </c>
      <c r="AQ441" s="476">
        <f ca="1">IF($AP441=1,IF(INDIRECT(ADDRESS(($AN441-1)*3+$AO441+5,$AP441+7))="",0,INDIRECT(ADDRESS(($AN441-1)*3+$AO441+5,$AP441+7))),IF(INDIRECT(ADDRESS(($AN441-1)*3+$AO441+5,$AP441+7))="",0,IF(COUNTIF(INDIRECT(ADDRESS(($AN441-1)*36+($AO441-1)*12+6,COLUMN())):INDIRECT(ADDRESS(($AN441-1)*36+($AO441-1)*12+$AP441+4,COLUMN())),INDIRECT(ADDRESS(($AN441-1)*3+$AO441+5,$AP441+7)))&gt;=1,0,INDIRECT(ADDRESS(($AN441-1)*3+$AO441+5,$AP441+7)))))</f>
        <v>0</v>
      </c>
      <c r="AR441" s="468">
        <f ca="1">COUNTIF(INDIRECT("H"&amp;(ROW()+12*(($AN441-1)*3+$AO441)-ROW())/12+5):INDIRECT("S"&amp;(ROW()+12*(($AN441-1)*3+$AO441)-ROW())/12+5),AQ441)</f>
        <v>0</v>
      </c>
      <c r="AS441" s="476"/>
      <c r="AU441" s="468">
        <f ca="1">IF(AND(AQ441&gt;0,AR441&gt;0),COUNTIF(AU$6:AU440,"&gt;0")+1,0)</f>
        <v>0</v>
      </c>
    </row>
    <row r="442" spans="40:47" x14ac:dyDescent="0.15">
      <c r="AN442" s="468">
        <v>13</v>
      </c>
      <c r="AO442" s="468">
        <v>1</v>
      </c>
      <c r="AP442" s="468">
        <v>5</v>
      </c>
      <c r="AQ442" s="476">
        <f ca="1">IF($AP442=1,IF(INDIRECT(ADDRESS(($AN442-1)*3+$AO442+5,$AP442+7))="",0,INDIRECT(ADDRESS(($AN442-1)*3+$AO442+5,$AP442+7))),IF(INDIRECT(ADDRESS(($AN442-1)*3+$AO442+5,$AP442+7))="",0,IF(COUNTIF(INDIRECT(ADDRESS(($AN442-1)*36+($AO442-1)*12+6,COLUMN())):INDIRECT(ADDRESS(($AN442-1)*36+($AO442-1)*12+$AP442+4,COLUMN())),INDIRECT(ADDRESS(($AN442-1)*3+$AO442+5,$AP442+7)))&gt;=1,0,INDIRECT(ADDRESS(($AN442-1)*3+$AO442+5,$AP442+7)))))</f>
        <v>0</v>
      </c>
      <c r="AR442" s="468">
        <f ca="1">COUNTIF(INDIRECT("H"&amp;(ROW()+12*(($AN442-1)*3+$AO442)-ROW())/12+5):INDIRECT("S"&amp;(ROW()+12*(($AN442-1)*3+$AO442)-ROW())/12+5),AQ442)</f>
        <v>0</v>
      </c>
      <c r="AS442" s="476"/>
      <c r="AU442" s="468">
        <f ca="1">IF(AND(AQ442&gt;0,AR442&gt;0),COUNTIF(AU$6:AU441,"&gt;0")+1,0)</f>
        <v>0</v>
      </c>
    </row>
    <row r="443" spans="40:47" x14ac:dyDescent="0.15">
      <c r="AN443" s="468">
        <v>13</v>
      </c>
      <c r="AO443" s="468">
        <v>1</v>
      </c>
      <c r="AP443" s="468">
        <v>6</v>
      </c>
      <c r="AQ443" s="476">
        <f ca="1">IF($AP443=1,IF(INDIRECT(ADDRESS(($AN443-1)*3+$AO443+5,$AP443+7))="",0,INDIRECT(ADDRESS(($AN443-1)*3+$AO443+5,$AP443+7))),IF(INDIRECT(ADDRESS(($AN443-1)*3+$AO443+5,$AP443+7))="",0,IF(COUNTIF(INDIRECT(ADDRESS(($AN443-1)*36+($AO443-1)*12+6,COLUMN())):INDIRECT(ADDRESS(($AN443-1)*36+($AO443-1)*12+$AP443+4,COLUMN())),INDIRECT(ADDRESS(($AN443-1)*3+$AO443+5,$AP443+7)))&gt;=1,0,INDIRECT(ADDRESS(($AN443-1)*3+$AO443+5,$AP443+7)))))</f>
        <v>0</v>
      </c>
      <c r="AR443" s="468">
        <f ca="1">COUNTIF(INDIRECT("H"&amp;(ROW()+12*(($AN443-1)*3+$AO443)-ROW())/12+5):INDIRECT("S"&amp;(ROW()+12*(($AN443-1)*3+$AO443)-ROW())/12+5),AQ443)</f>
        <v>0</v>
      </c>
      <c r="AS443" s="476"/>
      <c r="AU443" s="468">
        <f ca="1">IF(AND(AQ443&gt;0,AR443&gt;0),COUNTIF(AU$6:AU442,"&gt;0")+1,0)</f>
        <v>0</v>
      </c>
    </row>
    <row r="444" spans="40:47" x14ac:dyDescent="0.15">
      <c r="AN444" s="468">
        <v>13</v>
      </c>
      <c r="AO444" s="468">
        <v>1</v>
      </c>
      <c r="AP444" s="468">
        <v>7</v>
      </c>
      <c r="AQ444" s="476">
        <f ca="1">IF($AP444=1,IF(INDIRECT(ADDRESS(($AN444-1)*3+$AO444+5,$AP444+7))="",0,INDIRECT(ADDRESS(($AN444-1)*3+$AO444+5,$AP444+7))),IF(INDIRECT(ADDRESS(($AN444-1)*3+$AO444+5,$AP444+7))="",0,IF(COUNTIF(INDIRECT(ADDRESS(($AN444-1)*36+($AO444-1)*12+6,COLUMN())):INDIRECT(ADDRESS(($AN444-1)*36+($AO444-1)*12+$AP444+4,COLUMN())),INDIRECT(ADDRESS(($AN444-1)*3+$AO444+5,$AP444+7)))&gt;=1,0,INDIRECT(ADDRESS(($AN444-1)*3+$AO444+5,$AP444+7)))))</f>
        <v>0</v>
      </c>
      <c r="AR444" s="468">
        <f ca="1">COUNTIF(INDIRECT("H"&amp;(ROW()+12*(($AN444-1)*3+$AO444)-ROW())/12+5):INDIRECT("S"&amp;(ROW()+12*(($AN444-1)*3+$AO444)-ROW())/12+5),AQ444)</f>
        <v>0</v>
      </c>
      <c r="AS444" s="476"/>
      <c r="AU444" s="468">
        <f ca="1">IF(AND(AQ444&gt;0,AR444&gt;0),COUNTIF(AU$6:AU443,"&gt;0")+1,0)</f>
        <v>0</v>
      </c>
    </row>
    <row r="445" spans="40:47" x14ac:dyDescent="0.15">
      <c r="AN445" s="468">
        <v>13</v>
      </c>
      <c r="AO445" s="468">
        <v>1</v>
      </c>
      <c r="AP445" s="468">
        <v>8</v>
      </c>
      <c r="AQ445" s="476">
        <f ca="1">IF($AP445=1,IF(INDIRECT(ADDRESS(($AN445-1)*3+$AO445+5,$AP445+7))="",0,INDIRECT(ADDRESS(($AN445-1)*3+$AO445+5,$AP445+7))),IF(INDIRECT(ADDRESS(($AN445-1)*3+$AO445+5,$AP445+7))="",0,IF(COUNTIF(INDIRECT(ADDRESS(($AN445-1)*36+($AO445-1)*12+6,COLUMN())):INDIRECT(ADDRESS(($AN445-1)*36+($AO445-1)*12+$AP445+4,COLUMN())),INDIRECT(ADDRESS(($AN445-1)*3+$AO445+5,$AP445+7)))&gt;=1,0,INDIRECT(ADDRESS(($AN445-1)*3+$AO445+5,$AP445+7)))))</f>
        <v>0</v>
      </c>
      <c r="AR445" s="468">
        <f ca="1">COUNTIF(INDIRECT("H"&amp;(ROW()+12*(($AN445-1)*3+$AO445)-ROW())/12+5):INDIRECT("S"&amp;(ROW()+12*(($AN445-1)*3+$AO445)-ROW())/12+5),AQ445)</f>
        <v>0</v>
      </c>
      <c r="AS445" s="476"/>
      <c r="AU445" s="468">
        <f ca="1">IF(AND(AQ445&gt;0,AR445&gt;0),COUNTIF(AU$6:AU444,"&gt;0")+1,0)</f>
        <v>0</v>
      </c>
    </row>
    <row r="446" spans="40:47" x14ac:dyDescent="0.15">
      <c r="AN446" s="468">
        <v>13</v>
      </c>
      <c r="AO446" s="468">
        <v>1</v>
      </c>
      <c r="AP446" s="468">
        <v>9</v>
      </c>
      <c r="AQ446" s="476">
        <f ca="1">IF($AP446=1,IF(INDIRECT(ADDRESS(($AN446-1)*3+$AO446+5,$AP446+7))="",0,INDIRECT(ADDRESS(($AN446-1)*3+$AO446+5,$AP446+7))),IF(INDIRECT(ADDRESS(($AN446-1)*3+$AO446+5,$AP446+7))="",0,IF(COUNTIF(INDIRECT(ADDRESS(($AN446-1)*36+($AO446-1)*12+6,COLUMN())):INDIRECT(ADDRESS(($AN446-1)*36+($AO446-1)*12+$AP446+4,COLUMN())),INDIRECT(ADDRESS(($AN446-1)*3+$AO446+5,$AP446+7)))&gt;=1,0,INDIRECT(ADDRESS(($AN446-1)*3+$AO446+5,$AP446+7)))))</f>
        <v>0</v>
      </c>
      <c r="AR446" s="468">
        <f ca="1">COUNTIF(INDIRECT("H"&amp;(ROW()+12*(($AN446-1)*3+$AO446)-ROW())/12+5):INDIRECT("S"&amp;(ROW()+12*(($AN446-1)*3+$AO446)-ROW())/12+5),AQ446)</f>
        <v>0</v>
      </c>
      <c r="AS446" s="476"/>
      <c r="AU446" s="468">
        <f ca="1">IF(AND(AQ446&gt;0,AR446&gt;0),COUNTIF(AU$6:AU445,"&gt;0")+1,0)</f>
        <v>0</v>
      </c>
    </row>
    <row r="447" spans="40:47" x14ac:dyDescent="0.15">
      <c r="AN447" s="468">
        <v>13</v>
      </c>
      <c r="AO447" s="468">
        <v>1</v>
      </c>
      <c r="AP447" s="468">
        <v>10</v>
      </c>
      <c r="AQ447" s="476">
        <f ca="1">IF($AP447=1,IF(INDIRECT(ADDRESS(($AN447-1)*3+$AO447+5,$AP447+7))="",0,INDIRECT(ADDRESS(($AN447-1)*3+$AO447+5,$AP447+7))),IF(INDIRECT(ADDRESS(($AN447-1)*3+$AO447+5,$AP447+7))="",0,IF(COUNTIF(INDIRECT(ADDRESS(($AN447-1)*36+($AO447-1)*12+6,COLUMN())):INDIRECT(ADDRESS(($AN447-1)*36+($AO447-1)*12+$AP447+4,COLUMN())),INDIRECT(ADDRESS(($AN447-1)*3+$AO447+5,$AP447+7)))&gt;=1,0,INDIRECT(ADDRESS(($AN447-1)*3+$AO447+5,$AP447+7)))))</f>
        <v>0</v>
      </c>
      <c r="AR447" s="468">
        <f ca="1">COUNTIF(INDIRECT("H"&amp;(ROW()+12*(($AN447-1)*3+$AO447)-ROW())/12+5):INDIRECT("S"&amp;(ROW()+12*(($AN447-1)*3+$AO447)-ROW())/12+5),AQ447)</f>
        <v>0</v>
      </c>
      <c r="AS447" s="476"/>
      <c r="AU447" s="468">
        <f ca="1">IF(AND(AQ447&gt;0,AR447&gt;0),COUNTIF(AU$6:AU446,"&gt;0")+1,0)</f>
        <v>0</v>
      </c>
    </row>
    <row r="448" spans="40:47" x14ac:dyDescent="0.15">
      <c r="AN448" s="468">
        <v>13</v>
      </c>
      <c r="AO448" s="468">
        <v>1</v>
      </c>
      <c r="AP448" s="468">
        <v>11</v>
      </c>
      <c r="AQ448" s="476">
        <f ca="1">IF($AP448=1,IF(INDIRECT(ADDRESS(($AN448-1)*3+$AO448+5,$AP448+7))="",0,INDIRECT(ADDRESS(($AN448-1)*3+$AO448+5,$AP448+7))),IF(INDIRECT(ADDRESS(($AN448-1)*3+$AO448+5,$AP448+7))="",0,IF(COUNTIF(INDIRECT(ADDRESS(($AN448-1)*36+($AO448-1)*12+6,COLUMN())):INDIRECT(ADDRESS(($AN448-1)*36+($AO448-1)*12+$AP448+4,COLUMN())),INDIRECT(ADDRESS(($AN448-1)*3+$AO448+5,$AP448+7)))&gt;=1,0,INDIRECT(ADDRESS(($AN448-1)*3+$AO448+5,$AP448+7)))))</f>
        <v>0</v>
      </c>
      <c r="AR448" s="468">
        <f ca="1">COUNTIF(INDIRECT("H"&amp;(ROW()+12*(($AN448-1)*3+$AO448)-ROW())/12+5):INDIRECT("S"&amp;(ROW()+12*(($AN448-1)*3+$AO448)-ROW())/12+5),AQ448)</f>
        <v>0</v>
      </c>
      <c r="AS448" s="476"/>
      <c r="AU448" s="468">
        <f ca="1">IF(AND(AQ448&gt;0,AR448&gt;0),COUNTIF(AU$6:AU447,"&gt;0")+1,0)</f>
        <v>0</v>
      </c>
    </row>
    <row r="449" spans="40:47" x14ac:dyDescent="0.15">
      <c r="AN449" s="468">
        <v>13</v>
      </c>
      <c r="AO449" s="468">
        <v>1</v>
      </c>
      <c r="AP449" s="468">
        <v>12</v>
      </c>
      <c r="AQ449" s="476">
        <f ca="1">IF($AP449=1,IF(INDIRECT(ADDRESS(($AN449-1)*3+$AO449+5,$AP449+7))="",0,INDIRECT(ADDRESS(($AN449-1)*3+$AO449+5,$AP449+7))),IF(INDIRECT(ADDRESS(($AN449-1)*3+$AO449+5,$AP449+7))="",0,IF(COUNTIF(INDIRECT(ADDRESS(($AN449-1)*36+($AO449-1)*12+6,COLUMN())):INDIRECT(ADDRESS(($AN449-1)*36+($AO449-1)*12+$AP449+4,COLUMN())),INDIRECT(ADDRESS(($AN449-1)*3+$AO449+5,$AP449+7)))&gt;=1,0,INDIRECT(ADDRESS(($AN449-1)*3+$AO449+5,$AP449+7)))))</f>
        <v>0</v>
      </c>
      <c r="AR449" s="468">
        <f ca="1">COUNTIF(INDIRECT("H"&amp;(ROW()+12*(($AN449-1)*3+$AO449)-ROW())/12+5):INDIRECT("S"&amp;(ROW()+12*(($AN449-1)*3+$AO449)-ROW())/12+5),AQ449)</f>
        <v>0</v>
      </c>
      <c r="AS449" s="476"/>
      <c r="AU449" s="468">
        <f ca="1">IF(AND(AQ449&gt;0,AR449&gt;0),COUNTIF(AU$6:AU448,"&gt;0")+1,0)</f>
        <v>0</v>
      </c>
    </row>
    <row r="450" spans="40:47" x14ac:dyDescent="0.15">
      <c r="AN450" s="468">
        <v>13</v>
      </c>
      <c r="AO450" s="468">
        <v>2</v>
      </c>
      <c r="AP450" s="468">
        <v>1</v>
      </c>
      <c r="AQ450" s="476">
        <f ca="1">IF($AP450=1,IF(INDIRECT(ADDRESS(($AN450-1)*3+$AO450+5,$AP450+7))="",0,INDIRECT(ADDRESS(($AN450-1)*3+$AO450+5,$AP450+7))),IF(INDIRECT(ADDRESS(($AN450-1)*3+$AO450+5,$AP450+7))="",0,IF(COUNTIF(INDIRECT(ADDRESS(($AN450-1)*36+($AO450-1)*12+6,COLUMN())):INDIRECT(ADDRESS(($AN450-1)*36+($AO450-1)*12+$AP450+4,COLUMN())),INDIRECT(ADDRESS(($AN450-1)*3+$AO450+5,$AP450+7)))&gt;=1,0,INDIRECT(ADDRESS(($AN450-1)*3+$AO450+5,$AP450+7)))))</f>
        <v>0</v>
      </c>
      <c r="AR450" s="468">
        <f ca="1">COUNTIF(INDIRECT("H"&amp;(ROW()+12*(($AN450-1)*3+$AO450)-ROW())/12+5):INDIRECT("S"&amp;(ROW()+12*(($AN450-1)*3+$AO450)-ROW())/12+5),AQ450)</f>
        <v>0</v>
      </c>
      <c r="AS450" s="476"/>
      <c r="AU450" s="468">
        <f ca="1">IF(AND(AQ450&gt;0,AR450&gt;0),COUNTIF(AU$6:AU449,"&gt;0")+1,0)</f>
        <v>0</v>
      </c>
    </row>
    <row r="451" spans="40:47" x14ac:dyDescent="0.15">
      <c r="AN451" s="468">
        <v>13</v>
      </c>
      <c r="AO451" s="468">
        <v>2</v>
      </c>
      <c r="AP451" s="468">
        <v>2</v>
      </c>
      <c r="AQ451" s="476">
        <f ca="1">IF($AP451=1,IF(INDIRECT(ADDRESS(($AN451-1)*3+$AO451+5,$AP451+7))="",0,INDIRECT(ADDRESS(($AN451-1)*3+$AO451+5,$AP451+7))),IF(INDIRECT(ADDRESS(($AN451-1)*3+$AO451+5,$AP451+7))="",0,IF(COUNTIF(INDIRECT(ADDRESS(($AN451-1)*36+($AO451-1)*12+6,COLUMN())):INDIRECT(ADDRESS(($AN451-1)*36+($AO451-1)*12+$AP451+4,COLUMN())),INDIRECT(ADDRESS(($AN451-1)*3+$AO451+5,$AP451+7)))&gt;=1,0,INDIRECT(ADDRESS(($AN451-1)*3+$AO451+5,$AP451+7)))))</f>
        <v>0</v>
      </c>
      <c r="AR451" s="468">
        <f ca="1">COUNTIF(INDIRECT("H"&amp;(ROW()+12*(($AN451-1)*3+$AO451)-ROW())/12+5):INDIRECT("S"&amp;(ROW()+12*(($AN451-1)*3+$AO451)-ROW())/12+5),AQ451)</f>
        <v>0</v>
      </c>
      <c r="AS451" s="476"/>
      <c r="AU451" s="468">
        <f ca="1">IF(AND(AQ451&gt;0,AR451&gt;0),COUNTIF(AU$6:AU450,"&gt;0")+1,0)</f>
        <v>0</v>
      </c>
    </row>
    <row r="452" spans="40:47" x14ac:dyDescent="0.15">
      <c r="AN452" s="468">
        <v>13</v>
      </c>
      <c r="AO452" s="468">
        <v>2</v>
      </c>
      <c r="AP452" s="468">
        <v>3</v>
      </c>
      <c r="AQ452" s="476">
        <f ca="1">IF($AP452=1,IF(INDIRECT(ADDRESS(($AN452-1)*3+$AO452+5,$AP452+7))="",0,INDIRECT(ADDRESS(($AN452-1)*3+$AO452+5,$AP452+7))),IF(INDIRECT(ADDRESS(($AN452-1)*3+$AO452+5,$AP452+7))="",0,IF(COUNTIF(INDIRECT(ADDRESS(($AN452-1)*36+($AO452-1)*12+6,COLUMN())):INDIRECT(ADDRESS(($AN452-1)*36+($AO452-1)*12+$AP452+4,COLUMN())),INDIRECT(ADDRESS(($AN452-1)*3+$AO452+5,$AP452+7)))&gt;=1,0,INDIRECT(ADDRESS(($AN452-1)*3+$AO452+5,$AP452+7)))))</f>
        <v>0</v>
      </c>
      <c r="AR452" s="468">
        <f ca="1">COUNTIF(INDIRECT("H"&amp;(ROW()+12*(($AN452-1)*3+$AO452)-ROW())/12+5):INDIRECT("S"&amp;(ROW()+12*(($AN452-1)*3+$AO452)-ROW())/12+5),AQ452)</f>
        <v>0</v>
      </c>
      <c r="AS452" s="476"/>
      <c r="AU452" s="468">
        <f ca="1">IF(AND(AQ452&gt;0,AR452&gt;0),COUNTIF(AU$6:AU451,"&gt;0")+1,0)</f>
        <v>0</v>
      </c>
    </row>
    <row r="453" spans="40:47" x14ac:dyDescent="0.15">
      <c r="AN453" s="468">
        <v>13</v>
      </c>
      <c r="AO453" s="468">
        <v>2</v>
      </c>
      <c r="AP453" s="468">
        <v>4</v>
      </c>
      <c r="AQ453" s="476">
        <f ca="1">IF($AP453=1,IF(INDIRECT(ADDRESS(($AN453-1)*3+$AO453+5,$AP453+7))="",0,INDIRECT(ADDRESS(($AN453-1)*3+$AO453+5,$AP453+7))),IF(INDIRECT(ADDRESS(($AN453-1)*3+$AO453+5,$AP453+7))="",0,IF(COUNTIF(INDIRECT(ADDRESS(($AN453-1)*36+($AO453-1)*12+6,COLUMN())):INDIRECT(ADDRESS(($AN453-1)*36+($AO453-1)*12+$AP453+4,COLUMN())),INDIRECT(ADDRESS(($AN453-1)*3+$AO453+5,$AP453+7)))&gt;=1,0,INDIRECT(ADDRESS(($AN453-1)*3+$AO453+5,$AP453+7)))))</f>
        <v>0</v>
      </c>
      <c r="AR453" s="468">
        <f ca="1">COUNTIF(INDIRECT("H"&amp;(ROW()+12*(($AN453-1)*3+$AO453)-ROW())/12+5):INDIRECT("S"&amp;(ROW()+12*(($AN453-1)*3+$AO453)-ROW())/12+5),AQ453)</f>
        <v>0</v>
      </c>
      <c r="AS453" s="476"/>
      <c r="AU453" s="468">
        <f ca="1">IF(AND(AQ453&gt;0,AR453&gt;0),COUNTIF(AU$6:AU452,"&gt;0")+1,0)</f>
        <v>0</v>
      </c>
    </row>
    <row r="454" spans="40:47" x14ac:dyDescent="0.15">
      <c r="AN454" s="468">
        <v>13</v>
      </c>
      <c r="AO454" s="468">
        <v>2</v>
      </c>
      <c r="AP454" s="468">
        <v>5</v>
      </c>
      <c r="AQ454" s="476">
        <f ca="1">IF($AP454=1,IF(INDIRECT(ADDRESS(($AN454-1)*3+$AO454+5,$AP454+7))="",0,INDIRECT(ADDRESS(($AN454-1)*3+$AO454+5,$AP454+7))),IF(INDIRECT(ADDRESS(($AN454-1)*3+$AO454+5,$AP454+7))="",0,IF(COUNTIF(INDIRECT(ADDRESS(($AN454-1)*36+($AO454-1)*12+6,COLUMN())):INDIRECT(ADDRESS(($AN454-1)*36+($AO454-1)*12+$AP454+4,COLUMN())),INDIRECT(ADDRESS(($AN454-1)*3+$AO454+5,$AP454+7)))&gt;=1,0,INDIRECT(ADDRESS(($AN454-1)*3+$AO454+5,$AP454+7)))))</f>
        <v>0</v>
      </c>
      <c r="AR454" s="468">
        <f ca="1">COUNTIF(INDIRECT("H"&amp;(ROW()+12*(($AN454-1)*3+$AO454)-ROW())/12+5):INDIRECT("S"&amp;(ROW()+12*(($AN454-1)*3+$AO454)-ROW())/12+5),AQ454)</f>
        <v>0</v>
      </c>
      <c r="AS454" s="476"/>
      <c r="AU454" s="468">
        <f ca="1">IF(AND(AQ454&gt;0,AR454&gt;0),COUNTIF(AU$6:AU453,"&gt;0")+1,0)</f>
        <v>0</v>
      </c>
    </row>
    <row r="455" spans="40:47" x14ac:dyDescent="0.15">
      <c r="AN455" s="468">
        <v>13</v>
      </c>
      <c r="AO455" s="468">
        <v>2</v>
      </c>
      <c r="AP455" s="468">
        <v>6</v>
      </c>
      <c r="AQ455" s="476">
        <f ca="1">IF($AP455=1,IF(INDIRECT(ADDRESS(($AN455-1)*3+$AO455+5,$AP455+7))="",0,INDIRECT(ADDRESS(($AN455-1)*3+$AO455+5,$AP455+7))),IF(INDIRECT(ADDRESS(($AN455-1)*3+$AO455+5,$AP455+7))="",0,IF(COUNTIF(INDIRECT(ADDRESS(($AN455-1)*36+($AO455-1)*12+6,COLUMN())):INDIRECT(ADDRESS(($AN455-1)*36+($AO455-1)*12+$AP455+4,COLUMN())),INDIRECT(ADDRESS(($AN455-1)*3+$AO455+5,$AP455+7)))&gt;=1,0,INDIRECT(ADDRESS(($AN455-1)*3+$AO455+5,$AP455+7)))))</f>
        <v>0</v>
      </c>
      <c r="AR455" s="468">
        <f ca="1">COUNTIF(INDIRECT("H"&amp;(ROW()+12*(($AN455-1)*3+$AO455)-ROW())/12+5):INDIRECT("S"&amp;(ROW()+12*(($AN455-1)*3+$AO455)-ROW())/12+5),AQ455)</f>
        <v>0</v>
      </c>
      <c r="AS455" s="476"/>
      <c r="AU455" s="468">
        <f ca="1">IF(AND(AQ455&gt;0,AR455&gt;0),COUNTIF(AU$6:AU454,"&gt;0")+1,0)</f>
        <v>0</v>
      </c>
    </row>
    <row r="456" spans="40:47" x14ac:dyDescent="0.15">
      <c r="AN456" s="468">
        <v>13</v>
      </c>
      <c r="AO456" s="468">
        <v>2</v>
      </c>
      <c r="AP456" s="468">
        <v>7</v>
      </c>
      <c r="AQ456" s="476">
        <f ca="1">IF($AP456=1,IF(INDIRECT(ADDRESS(($AN456-1)*3+$AO456+5,$AP456+7))="",0,INDIRECT(ADDRESS(($AN456-1)*3+$AO456+5,$AP456+7))),IF(INDIRECT(ADDRESS(($AN456-1)*3+$AO456+5,$AP456+7))="",0,IF(COUNTIF(INDIRECT(ADDRESS(($AN456-1)*36+($AO456-1)*12+6,COLUMN())):INDIRECT(ADDRESS(($AN456-1)*36+($AO456-1)*12+$AP456+4,COLUMN())),INDIRECT(ADDRESS(($AN456-1)*3+$AO456+5,$AP456+7)))&gt;=1,0,INDIRECT(ADDRESS(($AN456-1)*3+$AO456+5,$AP456+7)))))</f>
        <v>0</v>
      </c>
      <c r="AR456" s="468">
        <f ca="1">COUNTIF(INDIRECT("H"&amp;(ROW()+12*(($AN456-1)*3+$AO456)-ROW())/12+5):INDIRECT("S"&amp;(ROW()+12*(($AN456-1)*3+$AO456)-ROW())/12+5),AQ456)</f>
        <v>0</v>
      </c>
      <c r="AS456" s="476"/>
      <c r="AU456" s="468">
        <f ca="1">IF(AND(AQ456&gt;0,AR456&gt;0),COUNTIF(AU$6:AU455,"&gt;0")+1,0)</f>
        <v>0</v>
      </c>
    </row>
    <row r="457" spans="40:47" x14ac:dyDescent="0.15">
      <c r="AN457" s="468">
        <v>13</v>
      </c>
      <c r="AO457" s="468">
        <v>2</v>
      </c>
      <c r="AP457" s="468">
        <v>8</v>
      </c>
      <c r="AQ457" s="476">
        <f ca="1">IF($AP457=1,IF(INDIRECT(ADDRESS(($AN457-1)*3+$AO457+5,$AP457+7))="",0,INDIRECT(ADDRESS(($AN457-1)*3+$AO457+5,$AP457+7))),IF(INDIRECT(ADDRESS(($AN457-1)*3+$AO457+5,$AP457+7))="",0,IF(COUNTIF(INDIRECT(ADDRESS(($AN457-1)*36+($AO457-1)*12+6,COLUMN())):INDIRECT(ADDRESS(($AN457-1)*36+($AO457-1)*12+$AP457+4,COLUMN())),INDIRECT(ADDRESS(($AN457-1)*3+$AO457+5,$AP457+7)))&gt;=1,0,INDIRECT(ADDRESS(($AN457-1)*3+$AO457+5,$AP457+7)))))</f>
        <v>0</v>
      </c>
      <c r="AR457" s="468">
        <f ca="1">COUNTIF(INDIRECT("H"&amp;(ROW()+12*(($AN457-1)*3+$AO457)-ROW())/12+5):INDIRECT("S"&amp;(ROW()+12*(($AN457-1)*3+$AO457)-ROW())/12+5),AQ457)</f>
        <v>0</v>
      </c>
      <c r="AS457" s="476"/>
      <c r="AU457" s="468">
        <f ca="1">IF(AND(AQ457&gt;0,AR457&gt;0),COUNTIF(AU$6:AU456,"&gt;0")+1,0)</f>
        <v>0</v>
      </c>
    </row>
    <row r="458" spans="40:47" x14ac:dyDescent="0.15">
      <c r="AN458" s="468">
        <v>13</v>
      </c>
      <c r="AO458" s="468">
        <v>2</v>
      </c>
      <c r="AP458" s="468">
        <v>9</v>
      </c>
      <c r="AQ458" s="476">
        <f ca="1">IF($AP458=1,IF(INDIRECT(ADDRESS(($AN458-1)*3+$AO458+5,$AP458+7))="",0,INDIRECT(ADDRESS(($AN458-1)*3+$AO458+5,$AP458+7))),IF(INDIRECT(ADDRESS(($AN458-1)*3+$AO458+5,$AP458+7))="",0,IF(COUNTIF(INDIRECT(ADDRESS(($AN458-1)*36+($AO458-1)*12+6,COLUMN())):INDIRECT(ADDRESS(($AN458-1)*36+($AO458-1)*12+$AP458+4,COLUMN())),INDIRECT(ADDRESS(($AN458-1)*3+$AO458+5,$AP458+7)))&gt;=1,0,INDIRECT(ADDRESS(($AN458-1)*3+$AO458+5,$AP458+7)))))</f>
        <v>0</v>
      </c>
      <c r="AR458" s="468">
        <f ca="1">COUNTIF(INDIRECT("H"&amp;(ROW()+12*(($AN458-1)*3+$AO458)-ROW())/12+5):INDIRECT("S"&amp;(ROW()+12*(($AN458-1)*3+$AO458)-ROW())/12+5),AQ458)</f>
        <v>0</v>
      </c>
      <c r="AS458" s="476"/>
      <c r="AU458" s="468">
        <f ca="1">IF(AND(AQ458&gt;0,AR458&gt;0),COUNTIF(AU$6:AU457,"&gt;0")+1,0)</f>
        <v>0</v>
      </c>
    </row>
    <row r="459" spans="40:47" x14ac:dyDescent="0.15">
      <c r="AN459" s="468">
        <v>13</v>
      </c>
      <c r="AO459" s="468">
        <v>2</v>
      </c>
      <c r="AP459" s="468">
        <v>10</v>
      </c>
      <c r="AQ459" s="476">
        <f ca="1">IF($AP459=1,IF(INDIRECT(ADDRESS(($AN459-1)*3+$AO459+5,$AP459+7))="",0,INDIRECT(ADDRESS(($AN459-1)*3+$AO459+5,$AP459+7))),IF(INDIRECT(ADDRESS(($AN459-1)*3+$AO459+5,$AP459+7))="",0,IF(COUNTIF(INDIRECT(ADDRESS(($AN459-1)*36+($AO459-1)*12+6,COLUMN())):INDIRECT(ADDRESS(($AN459-1)*36+($AO459-1)*12+$AP459+4,COLUMN())),INDIRECT(ADDRESS(($AN459-1)*3+$AO459+5,$AP459+7)))&gt;=1,0,INDIRECT(ADDRESS(($AN459-1)*3+$AO459+5,$AP459+7)))))</f>
        <v>0</v>
      </c>
      <c r="AR459" s="468">
        <f ca="1">COUNTIF(INDIRECT("H"&amp;(ROW()+12*(($AN459-1)*3+$AO459)-ROW())/12+5):INDIRECT("S"&amp;(ROW()+12*(($AN459-1)*3+$AO459)-ROW())/12+5),AQ459)</f>
        <v>0</v>
      </c>
      <c r="AS459" s="476"/>
      <c r="AU459" s="468">
        <f ca="1">IF(AND(AQ459&gt;0,AR459&gt;0),COUNTIF(AU$6:AU458,"&gt;0")+1,0)</f>
        <v>0</v>
      </c>
    </row>
    <row r="460" spans="40:47" x14ac:dyDescent="0.15">
      <c r="AN460" s="468">
        <v>13</v>
      </c>
      <c r="AO460" s="468">
        <v>2</v>
      </c>
      <c r="AP460" s="468">
        <v>11</v>
      </c>
      <c r="AQ460" s="476">
        <f ca="1">IF($AP460=1,IF(INDIRECT(ADDRESS(($AN460-1)*3+$AO460+5,$AP460+7))="",0,INDIRECT(ADDRESS(($AN460-1)*3+$AO460+5,$AP460+7))),IF(INDIRECT(ADDRESS(($AN460-1)*3+$AO460+5,$AP460+7))="",0,IF(COUNTIF(INDIRECT(ADDRESS(($AN460-1)*36+($AO460-1)*12+6,COLUMN())):INDIRECT(ADDRESS(($AN460-1)*36+($AO460-1)*12+$AP460+4,COLUMN())),INDIRECT(ADDRESS(($AN460-1)*3+$AO460+5,$AP460+7)))&gt;=1,0,INDIRECT(ADDRESS(($AN460-1)*3+$AO460+5,$AP460+7)))))</f>
        <v>0</v>
      </c>
      <c r="AR460" s="468">
        <f ca="1">COUNTIF(INDIRECT("H"&amp;(ROW()+12*(($AN460-1)*3+$AO460)-ROW())/12+5):INDIRECT("S"&amp;(ROW()+12*(($AN460-1)*3+$AO460)-ROW())/12+5),AQ460)</f>
        <v>0</v>
      </c>
      <c r="AS460" s="476"/>
      <c r="AU460" s="468">
        <f ca="1">IF(AND(AQ460&gt;0,AR460&gt;0),COUNTIF(AU$6:AU459,"&gt;0")+1,0)</f>
        <v>0</v>
      </c>
    </row>
    <row r="461" spans="40:47" x14ac:dyDescent="0.15">
      <c r="AN461" s="468">
        <v>13</v>
      </c>
      <c r="AO461" s="468">
        <v>2</v>
      </c>
      <c r="AP461" s="468">
        <v>12</v>
      </c>
      <c r="AQ461" s="476">
        <f ca="1">IF($AP461=1,IF(INDIRECT(ADDRESS(($AN461-1)*3+$AO461+5,$AP461+7))="",0,INDIRECT(ADDRESS(($AN461-1)*3+$AO461+5,$AP461+7))),IF(INDIRECT(ADDRESS(($AN461-1)*3+$AO461+5,$AP461+7))="",0,IF(COUNTIF(INDIRECT(ADDRESS(($AN461-1)*36+($AO461-1)*12+6,COLUMN())):INDIRECT(ADDRESS(($AN461-1)*36+($AO461-1)*12+$AP461+4,COLUMN())),INDIRECT(ADDRESS(($AN461-1)*3+$AO461+5,$AP461+7)))&gt;=1,0,INDIRECT(ADDRESS(($AN461-1)*3+$AO461+5,$AP461+7)))))</f>
        <v>0</v>
      </c>
      <c r="AR461" s="468">
        <f ca="1">COUNTIF(INDIRECT("H"&amp;(ROW()+12*(($AN461-1)*3+$AO461)-ROW())/12+5):INDIRECT("S"&amp;(ROW()+12*(($AN461-1)*3+$AO461)-ROW())/12+5),AQ461)</f>
        <v>0</v>
      </c>
      <c r="AS461" s="476"/>
      <c r="AU461" s="468">
        <f ca="1">IF(AND(AQ461&gt;0,AR461&gt;0),COUNTIF(AU$6:AU460,"&gt;0")+1,0)</f>
        <v>0</v>
      </c>
    </row>
    <row r="462" spans="40:47" x14ac:dyDescent="0.15">
      <c r="AN462" s="468">
        <v>13</v>
      </c>
      <c r="AO462" s="468">
        <v>3</v>
      </c>
      <c r="AP462" s="468">
        <v>1</v>
      </c>
      <c r="AQ462" s="476">
        <f ca="1">IF($AP462=1,IF(INDIRECT(ADDRESS(($AN462-1)*3+$AO462+5,$AP462+7))="",0,INDIRECT(ADDRESS(($AN462-1)*3+$AO462+5,$AP462+7))),IF(INDIRECT(ADDRESS(($AN462-1)*3+$AO462+5,$AP462+7))="",0,IF(COUNTIF(INDIRECT(ADDRESS(($AN462-1)*36+($AO462-1)*12+6,COLUMN())):INDIRECT(ADDRESS(($AN462-1)*36+($AO462-1)*12+$AP462+4,COLUMN())),INDIRECT(ADDRESS(($AN462-1)*3+$AO462+5,$AP462+7)))&gt;=1,0,INDIRECT(ADDRESS(($AN462-1)*3+$AO462+5,$AP462+7)))))</f>
        <v>0</v>
      </c>
      <c r="AR462" s="468">
        <f ca="1">COUNTIF(INDIRECT("H"&amp;(ROW()+12*(($AN462-1)*3+$AO462)-ROW())/12+5):INDIRECT("S"&amp;(ROW()+12*(($AN462-1)*3+$AO462)-ROW())/12+5),AQ462)</f>
        <v>0</v>
      </c>
      <c r="AS462" s="476"/>
      <c r="AU462" s="468">
        <f ca="1">IF(AND(AQ462&gt;0,AR462&gt;0),COUNTIF(AU$6:AU461,"&gt;0")+1,0)</f>
        <v>0</v>
      </c>
    </row>
    <row r="463" spans="40:47" x14ac:dyDescent="0.15">
      <c r="AN463" s="468">
        <v>13</v>
      </c>
      <c r="AO463" s="468">
        <v>3</v>
      </c>
      <c r="AP463" s="468">
        <v>2</v>
      </c>
      <c r="AQ463" s="476">
        <f ca="1">IF($AP463=1,IF(INDIRECT(ADDRESS(($AN463-1)*3+$AO463+5,$AP463+7))="",0,INDIRECT(ADDRESS(($AN463-1)*3+$AO463+5,$AP463+7))),IF(INDIRECT(ADDRESS(($AN463-1)*3+$AO463+5,$AP463+7))="",0,IF(COUNTIF(INDIRECT(ADDRESS(($AN463-1)*36+($AO463-1)*12+6,COLUMN())):INDIRECT(ADDRESS(($AN463-1)*36+($AO463-1)*12+$AP463+4,COLUMN())),INDIRECT(ADDRESS(($AN463-1)*3+$AO463+5,$AP463+7)))&gt;=1,0,INDIRECT(ADDRESS(($AN463-1)*3+$AO463+5,$AP463+7)))))</f>
        <v>0</v>
      </c>
      <c r="AR463" s="468">
        <f ca="1">COUNTIF(INDIRECT("H"&amp;(ROW()+12*(($AN463-1)*3+$AO463)-ROW())/12+5):INDIRECT("S"&amp;(ROW()+12*(($AN463-1)*3+$AO463)-ROW())/12+5),AQ463)</f>
        <v>0</v>
      </c>
      <c r="AS463" s="476"/>
      <c r="AU463" s="468">
        <f ca="1">IF(AND(AQ463&gt;0,AR463&gt;0),COUNTIF(AU$6:AU462,"&gt;0")+1,0)</f>
        <v>0</v>
      </c>
    </row>
    <row r="464" spans="40:47" x14ac:dyDescent="0.15">
      <c r="AN464" s="468">
        <v>13</v>
      </c>
      <c r="AO464" s="468">
        <v>3</v>
      </c>
      <c r="AP464" s="468">
        <v>3</v>
      </c>
      <c r="AQ464" s="476">
        <f ca="1">IF($AP464=1,IF(INDIRECT(ADDRESS(($AN464-1)*3+$AO464+5,$AP464+7))="",0,INDIRECT(ADDRESS(($AN464-1)*3+$AO464+5,$AP464+7))),IF(INDIRECT(ADDRESS(($AN464-1)*3+$AO464+5,$AP464+7))="",0,IF(COUNTIF(INDIRECT(ADDRESS(($AN464-1)*36+($AO464-1)*12+6,COLUMN())):INDIRECT(ADDRESS(($AN464-1)*36+($AO464-1)*12+$AP464+4,COLUMN())),INDIRECT(ADDRESS(($AN464-1)*3+$AO464+5,$AP464+7)))&gt;=1,0,INDIRECT(ADDRESS(($AN464-1)*3+$AO464+5,$AP464+7)))))</f>
        <v>0</v>
      </c>
      <c r="AR464" s="468">
        <f ca="1">COUNTIF(INDIRECT("H"&amp;(ROW()+12*(($AN464-1)*3+$AO464)-ROW())/12+5):INDIRECT("S"&amp;(ROW()+12*(($AN464-1)*3+$AO464)-ROW())/12+5),AQ464)</f>
        <v>0</v>
      </c>
      <c r="AS464" s="476"/>
      <c r="AU464" s="468">
        <f ca="1">IF(AND(AQ464&gt;0,AR464&gt;0),COUNTIF(AU$6:AU463,"&gt;0")+1,0)</f>
        <v>0</v>
      </c>
    </row>
    <row r="465" spans="40:47" x14ac:dyDescent="0.15">
      <c r="AN465" s="468">
        <v>13</v>
      </c>
      <c r="AO465" s="468">
        <v>3</v>
      </c>
      <c r="AP465" s="468">
        <v>4</v>
      </c>
      <c r="AQ465" s="476">
        <f ca="1">IF($AP465=1,IF(INDIRECT(ADDRESS(($AN465-1)*3+$AO465+5,$AP465+7))="",0,INDIRECT(ADDRESS(($AN465-1)*3+$AO465+5,$AP465+7))),IF(INDIRECT(ADDRESS(($AN465-1)*3+$AO465+5,$AP465+7))="",0,IF(COUNTIF(INDIRECT(ADDRESS(($AN465-1)*36+($AO465-1)*12+6,COLUMN())):INDIRECT(ADDRESS(($AN465-1)*36+($AO465-1)*12+$AP465+4,COLUMN())),INDIRECT(ADDRESS(($AN465-1)*3+$AO465+5,$AP465+7)))&gt;=1,0,INDIRECT(ADDRESS(($AN465-1)*3+$AO465+5,$AP465+7)))))</f>
        <v>0</v>
      </c>
      <c r="AR465" s="468">
        <f ca="1">COUNTIF(INDIRECT("H"&amp;(ROW()+12*(($AN465-1)*3+$AO465)-ROW())/12+5):INDIRECT("S"&amp;(ROW()+12*(($AN465-1)*3+$AO465)-ROW())/12+5),AQ465)</f>
        <v>0</v>
      </c>
      <c r="AS465" s="476"/>
      <c r="AU465" s="468">
        <f ca="1">IF(AND(AQ465&gt;0,AR465&gt;0),COUNTIF(AU$6:AU464,"&gt;0")+1,0)</f>
        <v>0</v>
      </c>
    </row>
    <row r="466" spans="40:47" x14ac:dyDescent="0.15">
      <c r="AN466" s="468">
        <v>13</v>
      </c>
      <c r="AO466" s="468">
        <v>3</v>
      </c>
      <c r="AP466" s="468">
        <v>5</v>
      </c>
      <c r="AQ466" s="476">
        <f ca="1">IF($AP466=1,IF(INDIRECT(ADDRESS(($AN466-1)*3+$AO466+5,$AP466+7))="",0,INDIRECT(ADDRESS(($AN466-1)*3+$AO466+5,$AP466+7))),IF(INDIRECT(ADDRESS(($AN466-1)*3+$AO466+5,$AP466+7))="",0,IF(COUNTIF(INDIRECT(ADDRESS(($AN466-1)*36+($AO466-1)*12+6,COLUMN())):INDIRECT(ADDRESS(($AN466-1)*36+($AO466-1)*12+$AP466+4,COLUMN())),INDIRECT(ADDRESS(($AN466-1)*3+$AO466+5,$AP466+7)))&gt;=1,0,INDIRECT(ADDRESS(($AN466-1)*3+$AO466+5,$AP466+7)))))</f>
        <v>0</v>
      </c>
      <c r="AR466" s="468">
        <f ca="1">COUNTIF(INDIRECT("H"&amp;(ROW()+12*(($AN466-1)*3+$AO466)-ROW())/12+5):INDIRECT("S"&amp;(ROW()+12*(($AN466-1)*3+$AO466)-ROW())/12+5),AQ466)</f>
        <v>0</v>
      </c>
      <c r="AS466" s="476"/>
      <c r="AU466" s="468">
        <f ca="1">IF(AND(AQ466&gt;0,AR466&gt;0),COUNTIF(AU$6:AU465,"&gt;0")+1,0)</f>
        <v>0</v>
      </c>
    </row>
    <row r="467" spans="40:47" x14ac:dyDescent="0.15">
      <c r="AN467" s="468">
        <v>13</v>
      </c>
      <c r="AO467" s="468">
        <v>3</v>
      </c>
      <c r="AP467" s="468">
        <v>6</v>
      </c>
      <c r="AQ467" s="476">
        <f ca="1">IF($AP467=1,IF(INDIRECT(ADDRESS(($AN467-1)*3+$AO467+5,$AP467+7))="",0,INDIRECT(ADDRESS(($AN467-1)*3+$AO467+5,$AP467+7))),IF(INDIRECT(ADDRESS(($AN467-1)*3+$AO467+5,$AP467+7))="",0,IF(COUNTIF(INDIRECT(ADDRESS(($AN467-1)*36+($AO467-1)*12+6,COLUMN())):INDIRECT(ADDRESS(($AN467-1)*36+($AO467-1)*12+$AP467+4,COLUMN())),INDIRECT(ADDRESS(($AN467-1)*3+$AO467+5,$AP467+7)))&gt;=1,0,INDIRECT(ADDRESS(($AN467-1)*3+$AO467+5,$AP467+7)))))</f>
        <v>0</v>
      </c>
      <c r="AR467" s="468">
        <f ca="1">COUNTIF(INDIRECT("H"&amp;(ROW()+12*(($AN467-1)*3+$AO467)-ROW())/12+5):INDIRECT("S"&amp;(ROW()+12*(($AN467-1)*3+$AO467)-ROW())/12+5),AQ467)</f>
        <v>0</v>
      </c>
      <c r="AS467" s="476"/>
      <c r="AU467" s="468">
        <f ca="1">IF(AND(AQ467&gt;0,AR467&gt;0),COUNTIF(AU$6:AU466,"&gt;0")+1,0)</f>
        <v>0</v>
      </c>
    </row>
    <row r="468" spans="40:47" x14ac:dyDescent="0.15">
      <c r="AN468" s="468">
        <v>13</v>
      </c>
      <c r="AO468" s="468">
        <v>3</v>
      </c>
      <c r="AP468" s="468">
        <v>7</v>
      </c>
      <c r="AQ468" s="476">
        <f ca="1">IF($AP468=1,IF(INDIRECT(ADDRESS(($AN468-1)*3+$AO468+5,$AP468+7))="",0,INDIRECT(ADDRESS(($AN468-1)*3+$AO468+5,$AP468+7))),IF(INDIRECT(ADDRESS(($AN468-1)*3+$AO468+5,$AP468+7))="",0,IF(COUNTIF(INDIRECT(ADDRESS(($AN468-1)*36+($AO468-1)*12+6,COLUMN())):INDIRECT(ADDRESS(($AN468-1)*36+($AO468-1)*12+$AP468+4,COLUMN())),INDIRECT(ADDRESS(($AN468-1)*3+$AO468+5,$AP468+7)))&gt;=1,0,INDIRECT(ADDRESS(($AN468-1)*3+$AO468+5,$AP468+7)))))</f>
        <v>0</v>
      </c>
      <c r="AR468" s="468">
        <f ca="1">COUNTIF(INDIRECT("H"&amp;(ROW()+12*(($AN468-1)*3+$AO468)-ROW())/12+5):INDIRECT("S"&amp;(ROW()+12*(($AN468-1)*3+$AO468)-ROW())/12+5),AQ468)</f>
        <v>0</v>
      </c>
      <c r="AS468" s="476"/>
      <c r="AU468" s="468">
        <f ca="1">IF(AND(AQ468&gt;0,AR468&gt;0),COUNTIF(AU$6:AU467,"&gt;0")+1,0)</f>
        <v>0</v>
      </c>
    </row>
    <row r="469" spans="40:47" x14ac:dyDescent="0.15">
      <c r="AN469" s="468">
        <v>13</v>
      </c>
      <c r="AO469" s="468">
        <v>3</v>
      </c>
      <c r="AP469" s="468">
        <v>8</v>
      </c>
      <c r="AQ469" s="476">
        <f ca="1">IF($AP469=1,IF(INDIRECT(ADDRESS(($AN469-1)*3+$AO469+5,$AP469+7))="",0,INDIRECT(ADDRESS(($AN469-1)*3+$AO469+5,$AP469+7))),IF(INDIRECT(ADDRESS(($AN469-1)*3+$AO469+5,$AP469+7))="",0,IF(COUNTIF(INDIRECT(ADDRESS(($AN469-1)*36+($AO469-1)*12+6,COLUMN())):INDIRECT(ADDRESS(($AN469-1)*36+($AO469-1)*12+$AP469+4,COLUMN())),INDIRECT(ADDRESS(($AN469-1)*3+$AO469+5,$AP469+7)))&gt;=1,0,INDIRECT(ADDRESS(($AN469-1)*3+$AO469+5,$AP469+7)))))</f>
        <v>0</v>
      </c>
      <c r="AR469" s="468">
        <f ca="1">COUNTIF(INDIRECT("H"&amp;(ROW()+12*(($AN469-1)*3+$AO469)-ROW())/12+5):INDIRECT("S"&amp;(ROW()+12*(($AN469-1)*3+$AO469)-ROW())/12+5),AQ469)</f>
        <v>0</v>
      </c>
      <c r="AS469" s="476"/>
      <c r="AU469" s="468">
        <f ca="1">IF(AND(AQ469&gt;0,AR469&gt;0),COUNTIF(AU$6:AU468,"&gt;0")+1,0)</f>
        <v>0</v>
      </c>
    </row>
    <row r="470" spans="40:47" x14ac:dyDescent="0.15">
      <c r="AN470" s="468">
        <v>13</v>
      </c>
      <c r="AO470" s="468">
        <v>3</v>
      </c>
      <c r="AP470" s="468">
        <v>9</v>
      </c>
      <c r="AQ470" s="476">
        <f ca="1">IF($AP470=1,IF(INDIRECT(ADDRESS(($AN470-1)*3+$AO470+5,$AP470+7))="",0,INDIRECT(ADDRESS(($AN470-1)*3+$AO470+5,$AP470+7))),IF(INDIRECT(ADDRESS(($AN470-1)*3+$AO470+5,$AP470+7))="",0,IF(COUNTIF(INDIRECT(ADDRESS(($AN470-1)*36+($AO470-1)*12+6,COLUMN())):INDIRECT(ADDRESS(($AN470-1)*36+($AO470-1)*12+$AP470+4,COLUMN())),INDIRECT(ADDRESS(($AN470-1)*3+$AO470+5,$AP470+7)))&gt;=1,0,INDIRECT(ADDRESS(($AN470-1)*3+$AO470+5,$AP470+7)))))</f>
        <v>0</v>
      </c>
      <c r="AR470" s="468">
        <f ca="1">COUNTIF(INDIRECT("H"&amp;(ROW()+12*(($AN470-1)*3+$AO470)-ROW())/12+5):INDIRECT("S"&amp;(ROW()+12*(($AN470-1)*3+$AO470)-ROW())/12+5),AQ470)</f>
        <v>0</v>
      </c>
      <c r="AS470" s="476"/>
      <c r="AU470" s="468">
        <f ca="1">IF(AND(AQ470&gt;0,AR470&gt;0),COUNTIF(AU$6:AU469,"&gt;0")+1,0)</f>
        <v>0</v>
      </c>
    </row>
    <row r="471" spans="40:47" x14ac:dyDescent="0.15">
      <c r="AN471" s="468">
        <v>13</v>
      </c>
      <c r="AO471" s="468">
        <v>3</v>
      </c>
      <c r="AP471" s="468">
        <v>10</v>
      </c>
      <c r="AQ471" s="476">
        <f ca="1">IF($AP471=1,IF(INDIRECT(ADDRESS(($AN471-1)*3+$AO471+5,$AP471+7))="",0,INDIRECT(ADDRESS(($AN471-1)*3+$AO471+5,$AP471+7))),IF(INDIRECT(ADDRESS(($AN471-1)*3+$AO471+5,$AP471+7))="",0,IF(COUNTIF(INDIRECT(ADDRESS(($AN471-1)*36+($AO471-1)*12+6,COLUMN())):INDIRECT(ADDRESS(($AN471-1)*36+($AO471-1)*12+$AP471+4,COLUMN())),INDIRECT(ADDRESS(($AN471-1)*3+$AO471+5,$AP471+7)))&gt;=1,0,INDIRECT(ADDRESS(($AN471-1)*3+$AO471+5,$AP471+7)))))</f>
        <v>0</v>
      </c>
      <c r="AR471" s="468">
        <f ca="1">COUNTIF(INDIRECT("H"&amp;(ROW()+12*(($AN471-1)*3+$AO471)-ROW())/12+5):INDIRECT("S"&amp;(ROW()+12*(($AN471-1)*3+$AO471)-ROW())/12+5),AQ471)</f>
        <v>0</v>
      </c>
      <c r="AS471" s="476"/>
      <c r="AU471" s="468">
        <f ca="1">IF(AND(AQ471&gt;0,AR471&gt;0),COUNTIF(AU$6:AU470,"&gt;0")+1,0)</f>
        <v>0</v>
      </c>
    </row>
    <row r="472" spans="40:47" x14ac:dyDescent="0.15">
      <c r="AN472" s="468">
        <v>13</v>
      </c>
      <c r="AO472" s="468">
        <v>3</v>
      </c>
      <c r="AP472" s="468">
        <v>11</v>
      </c>
      <c r="AQ472" s="476">
        <f ca="1">IF($AP472=1,IF(INDIRECT(ADDRESS(($AN472-1)*3+$AO472+5,$AP472+7))="",0,INDIRECT(ADDRESS(($AN472-1)*3+$AO472+5,$AP472+7))),IF(INDIRECT(ADDRESS(($AN472-1)*3+$AO472+5,$AP472+7))="",0,IF(COUNTIF(INDIRECT(ADDRESS(($AN472-1)*36+($AO472-1)*12+6,COLUMN())):INDIRECT(ADDRESS(($AN472-1)*36+($AO472-1)*12+$AP472+4,COLUMN())),INDIRECT(ADDRESS(($AN472-1)*3+$AO472+5,$AP472+7)))&gt;=1,0,INDIRECT(ADDRESS(($AN472-1)*3+$AO472+5,$AP472+7)))))</f>
        <v>0</v>
      </c>
      <c r="AR472" s="468">
        <f ca="1">COUNTIF(INDIRECT("H"&amp;(ROW()+12*(($AN472-1)*3+$AO472)-ROW())/12+5):INDIRECT("S"&amp;(ROW()+12*(($AN472-1)*3+$AO472)-ROW())/12+5),AQ472)</f>
        <v>0</v>
      </c>
      <c r="AS472" s="476"/>
      <c r="AU472" s="468">
        <f ca="1">IF(AND(AQ472&gt;0,AR472&gt;0),COUNTIF(AU$6:AU471,"&gt;0")+1,0)</f>
        <v>0</v>
      </c>
    </row>
    <row r="473" spans="40:47" x14ac:dyDescent="0.15">
      <c r="AN473" s="468">
        <v>13</v>
      </c>
      <c r="AO473" s="468">
        <v>3</v>
      </c>
      <c r="AP473" s="468">
        <v>12</v>
      </c>
      <c r="AQ473" s="476">
        <f ca="1">IF($AP473=1,IF(INDIRECT(ADDRESS(($AN473-1)*3+$AO473+5,$AP473+7))="",0,INDIRECT(ADDRESS(($AN473-1)*3+$AO473+5,$AP473+7))),IF(INDIRECT(ADDRESS(($AN473-1)*3+$AO473+5,$AP473+7))="",0,IF(COUNTIF(INDIRECT(ADDRESS(($AN473-1)*36+($AO473-1)*12+6,COLUMN())):INDIRECT(ADDRESS(($AN473-1)*36+($AO473-1)*12+$AP473+4,COLUMN())),INDIRECT(ADDRESS(($AN473-1)*3+$AO473+5,$AP473+7)))&gt;=1,0,INDIRECT(ADDRESS(($AN473-1)*3+$AO473+5,$AP473+7)))))</f>
        <v>0</v>
      </c>
      <c r="AR473" s="468">
        <f ca="1">COUNTIF(INDIRECT("H"&amp;(ROW()+12*(($AN473-1)*3+$AO473)-ROW())/12+5):INDIRECT("S"&amp;(ROW()+12*(($AN473-1)*3+$AO473)-ROW())/12+5),AQ473)</f>
        <v>0</v>
      </c>
      <c r="AS473" s="476"/>
      <c r="AU473" s="468">
        <f ca="1">IF(AND(AQ473&gt;0,AR473&gt;0),COUNTIF(AU$6:AU472,"&gt;0")+1,0)</f>
        <v>0</v>
      </c>
    </row>
    <row r="474" spans="40:47" x14ac:dyDescent="0.15">
      <c r="AN474" s="468">
        <v>14</v>
      </c>
      <c r="AO474" s="468">
        <v>1</v>
      </c>
      <c r="AP474" s="468">
        <v>1</v>
      </c>
      <c r="AQ474" s="476">
        <f ca="1">IF($AP474=1,IF(INDIRECT(ADDRESS(($AN474-1)*3+$AO474+5,$AP474+7))="",0,INDIRECT(ADDRESS(($AN474-1)*3+$AO474+5,$AP474+7))),IF(INDIRECT(ADDRESS(($AN474-1)*3+$AO474+5,$AP474+7))="",0,IF(COUNTIF(INDIRECT(ADDRESS(($AN474-1)*36+($AO474-1)*12+6,COLUMN())):INDIRECT(ADDRESS(($AN474-1)*36+($AO474-1)*12+$AP474+4,COLUMN())),INDIRECT(ADDRESS(($AN474-1)*3+$AO474+5,$AP474+7)))&gt;=1,0,INDIRECT(ADDRESS(($AN474-1)*3+$AO474+5,$AP474+7)))))</f>
        <v>0</v>
      </c>
      <c r="AR474" s="468">
        <f ca="1">COUNTIF(INDIRECT("H"&amp;(ROW()+12*(($AN474-1)*3+$AO474)-ROW())/12+5):INDIRECT("S"&amp;(ROW()+12*(($AN474-1)*3+$AO474)-ROW())/12+5),AQ474)</f>
        <v>0</v>
      </c>
      <c r="AS474" s="476"/>
      <c r="AU474" s="468">
        <f ca="1">IF(AND(AQ474&gt;0,AR474&gt;0),COUNTIF(AU$6:AU473,"&gt;0")+1,0)</f>
        <v>0</v>
      </c>
    </row>
    <row r="475" spans="40:47" x14ac:dyDescent="0.15">
      <c r="AN475" s="468">
        <v>14</v>
      </c>
      <c r="AO475" s="468">
        <v>1</v>
      </c>
      <c r="AP475" s="468">
        <v>2</v>
      </c>
      <c r="AQ475" s="476">
        <f ca="1">IF($AP475=1,IF(INDIRECT(ADDRESS(($AN475-1)*3+$AO475+5,$AP475+7))="",0,INDIRECT(ADDRESS(($AN475-1)*3+$AO475+5,$AP475+7))),IF(INDIRECT(ADDRESS(($AN475-1)*3+$AO475+5,$AP475+7))="",0,IF(COUNTIF(INDIRECT(ADDRESS(($AN475-1)*36+($AO475-1)*12+6,COLUMN())):INDIRECT(ADDRESS(($AN475-1)*36+($AO475-1)*12+$AP475+4,COLUMN())),INDIRECT(ADDRESS(($AN475-1)*3+$AO475+5,$AP475+7)))&gt;=1,0,INDIRECT(ADDRESS(($AN475-1)*3+$AO475+5,$AP475+7)))))</f>
        <v>0</v>
      </c>
      <c r="AR475" s="468">
        <f ca="1">COUNTIF(INDIRECT("H"&amp;(ROW()+12*(($AN475-1)*3+$AO475)-ROW())/12+5):INDIRECT("S"&amp;(ROW()+12*(($AN475-1)*3+$AO475)-ROW())/12+5),AQ475)</f>
        <v>0</v>
      </c>
      <c r="AS475" s="476"/>
      <c r="AU475" s="468">
        <f ca="1">IF(AND(AQ475&gt;0,AR475&gt;0),COUNTIF(AU$6:AU474,"&gt;0")+1,0)</f>
        <v>0</v>
      </c>
    </row>
    <row r="476" spans="40:47" x14ac:dyDescent="0.15">
      <c r="AN476" s="468">
        <v>14</v>
      </c>
      <c r="AO476" s="468">
        <v>1</v>
      </c>
      <c r="AP476" s="468">
        <v>3</v>
      </c>
      <c r="AQ476" s="476">
        <f ca="1">IF($AP476=1,IF(INDIRECT(ADDRESS(($AN476-1)*3+$AO476+5,$AP476+7))="",0,INDIRECT(ADDRESS(($AN476-1)*3+$AO476+5,$AP476+7))),IF(INDIRECT(ADDRESS(($AN476-1)*3+$AO476+5,$AP476+7))="",0,IF(COUNTIF(INDIRECT(ADDRESS(($AN476-1)*36+($AO476-1)*12+6,COLUMN())):INDIRECT(ADDRESS(($AN476-1)*36+($AO476-1)*12+$AP476+4,COLUMN())),INDIRECT(ADDRESS(($AN476-1)*3+$AO476+5,$AP476+7)))&gt;=1,0,INDIRECT(ADDRESS(($AN476-1)*3+$AO476+5,$AP476+7)))))</f>
        <v>0</v>
      </c>
      <c r="AR476" s="468">
        <f ca="1">COUNTIF(INDIRECT("H"&amp;(ROW()+12*(($AN476-1)*3+$AO476)-ROW())/12+5):INDIRECT("S"&amp;(ROW()+12*(($AN476-1)*3+$AO476)-ROW())/12+5),AQ476)</f>
        <v>0</v>
      </c>
      <c r="AS476" s="476"/>
      <c r="AU476" s="468">
        <f ca="1">IF(AND(AQ476&gt;0,AR476&gt;0),COUNTIF(AU$6:AU475,"&gt;0")+1,0)</f>
        <v>0</v>
      </c>
    </row>
    <row r="477" spans="40:47" x14ac:dyDescent="0.15">
      <c r="AN477" s="468">
        <v>14</v>
      </c>
      <c r="AO477" s="468">
        <v>1</v>
      </c>
      <c r="AP477" s="468">
        <v>4</v>
      </c>
      <c r="AQ477" s="476">
        <f ca="1">IF($AP477=1,IF(INDIRECT(ADDRESS(($AN477-1)*3+$AO477+5,$AP477+7))="",0,INDIRECT(ADDRESS(($AN477-1)*3+$AO477+5,$AP477+7))),IF(INDIRECT(ADDRESS(($AN477-1)*3+$AO477+5,$AP477+7))="",0,IF(COUNTIF(INDIRECT(ADDRESS(($AN477-1)*36+($AO477-1)*12+6,COLUMN())):INDIRECT(ADDRESS(($AN477-1)*36+($AO477-1)*12+$AP477+4,COLUMN())),INDIRECT(ADDRESS(($AN477-1)*3+$AO477+5,$AP477+7)))&gt;=1,0,INDIRECT(ADDRESS(($AN477-1)*3+$AO477+5,$AP477+7)))))</f>
        <v>0</v>
      </c>
      <c r="AR477" s="468">
        <f ca="1">COUNTIF(INDIRECT("H"&amp;(ROW()+12*(($AN477-1)*3+$AO477)-ROW())/12+5):INDIRECT("S"&amp;(ROW()+12*(($AN477-1)*3+$AO477)-ROW())/12+5),AQ477)</f>
        <v>0</v>
      </c>
      <c r="AS477" s="476"/>
      <c r="AU477" s="468">
        <f ca="1">IF(AND(AQ477&gt;0,AR477&gt;0),COUNTIF(AU$6:AU476,"&gt;0")+1,0)</f>
        <v>0</v>
      </c>
    </row>
    <row r="478" spans="40:47" x14ac:dyDescent="0.15">
      <c r="AN478" s="468">
        <v>14</v>
      </c>
      <c r="AO478" s="468">
        <v>1</v>
      </c>
      <c r="AP478" s="468">
        <v>5</v>
      </c>
      <c r="AQ478" s="476">
        <f ca="1">IF($AP478=1,IF(INDIRECT(ADDRESS(($AN478-1)*3+$AO478+5,$AP478+7))="",0,INDIRECT(ADDRESS(($AN478-1)*3+$AO478+5,$AP478+7))),IF(INDIRECT(ADDRESS(($AN478-1)*3+$AO478+5,$AP478+7))="",0,IF(COUNTIF(INDIRECT(ADDRESS(($AN478-1)*36+($AO478-1)*12+6,COLUMN())):INDIRECT(ADDRESS(($AN478-1)*36+($AO478-1)*12+$AP478+4,COLUMN())),INDIRECT(ADDRESS(($AN478-1)*3+$AO478+5,$AP478+7)))&gt;=1,0,INDIRECT(ADDRESS(($AN478-1)*3+$AO478+5,$AP478+7)))))</f>
        <v>0</v>
      </c>
      <c r="AR478" s="468">
        <f ca="1">COUNTIF(INDIRECT("H"&amp;(ROW()+12*(($AN478-1)*3+$AO478)-ROW())/12+5):INDIRECT("S"&amp;(ROW()+12*(($AN478-1)*3+$AO478)-ROW())/12+5),AQ478)</f>
        <v>0</v>
      </c>
      <c r="AS478" s="476"/>
      <c r="AU478" s="468">
        <f ca="1">IF(AND(AQ478&gt;0,AR478&gt;0),COUNTIF(AU$6:AU477,"&gt;0")+1,0)</f>
        <v>0</v>
      </c>
    </row>
    <row r="479" spans="40:47" x14ac:dyDescent="0.15">
      <c r="AN479" s="468">
        <v>14</v>
      </c>
      <c r="AO479" s="468">
        <v>1</v>
      </c>
      <c r="AP479" s="468">
        <v>6</v>
      </c>
      <c r="AQ479" s="476">
        <f ca="1">IF($AP479=1,IF(INDIRECT(ADDRESS(($AN479-1)*3+$AO479+5,$AP479+7))="",0,INDIRECT(ADDRESS(($AN479-1)*3+$AO479+5,$AP479+7))),IF(INDIRECT(ADDRESS(($AN479-1)*3+$AO479+5,$AP479+7))="",0,IF(COUNTIF(INDIRECT(ADDRESS(($AN479-1)*36+($AO479-1)*12+6,COLUMN())):INDIRECT(ADDRESS(($AN479-1)*36+($AO479-1)*12+$AP479+4,COLUMN())),INDIRECT(ADDRESS(($AN479-1)*3+$AO479+5,$AP479+7)))&gt;=1,0,INDIRECT(ADDRESS(($AN479-1)*3+$AO479+5,$AP479+7)))))</f>
        <v>0</v>
      </c>
      <c r="AR479" s="468">
        <f ca="1">COUNTIF(INDIRECT("H"&amp;(ROW()+12*(($AN479-1)*3+$AO479)-ROW())/12+5):INDIRECT("S"&amp;(ROW()+12*(($AN479-1)*3+$AO479)-ROW())/12+5),AQ479)</f>
        <v>0</v>
      </c>
      <c r="AS479" s="476"/>
      <c r="AU479" s="468">
        <f ca="1">IF(AND(AQ479&gt;0,AR479&gt;0),COUNTIF(AU$6:AU478,"&gt;0")+1,0)</f>
        <v>0</v>
      </c>
    </row>
    <row r="480" spans="40:47" x14ac:dyDescent="0.15">
      <c r="AN480" s="468">
        <v>14</v>
      </c>
      <c r="AO480" s="468">
        <v>1</v>
      </c>
      <c r="AP480" s="468">
        <v>7</v>
      </c>
      <c r="AQ480" s="476">
        <f ca="1">IF($AP480=1,IF(INDIRECT(ADDRESS(($AN480-1)*3+$AO480+5,$AP480+7))="",0,INDIRECT(ADDRESS(($AN480-1)*3+$AO480+5,$AP480+7))),IF(INDIRECT(ADDRESS(($AN480-1)*3+$AO480+5,$AP480+7))="",0,IF(COUNTIF(INDIRECT(ADDRESS(($AN480-1)*36+($AO480-1)*12+6,COLUMN())):INDIRECT(ADDRESS(($AN480-1)*36+($AO480-1)*12+$AP480+4,COLUMN())),INDIRECT(ADDRESS(($AN480-1)*3+$AO480+5,$AP480+7)))&gt;=1,0,INDIRECT(ADDRESS(($AN480-1)*3+$AO480+5,$AP480+7)))))</f>
        <v>0</v>
      </c>
      <c r="AR480" s="468">
        <f ca="1">COUNTIF(INDIRECT("H"&amp;(ROW()+12*(($AN480-1)*3+$AO480)-ROW())/12+5):INDIRECT("S"&amp;(ROW()+12*(($AN480-1)*3+$AO480)-ROW())/12+5),AQ480)</f>
        <v>0</v>
      </c>
      <c r="AS480" s="476"/>
      <c r="AU480" s="468">
        <f ca="1">IF(AND(AQ480&gt;0,AR480&gt;0),COUNTIF(AU$6:AU479,"&gt;0")+1,0)</f>
        <v>0</v>
      </c>
    </row>
    <row r="481" spans="40:47" x14ac:dyDescent="0.15">
      <c r="AN481" s="468">
        <v>14</v>
      </c>
      <c r="AO481" s="468">
        <v>1</v>
      </c>
      <c r="AP481" s="468">
        <v>8</v>
      </c>
      <c r="AQ481" s="476">
        <f ca="1">IF($AP481=1,IF(INDIRECT(ADDRESS(($AN481-1)*3+$AO481+5,$AP481+7))="",0,INDIRECT(ADDRESS(($AN481-1)*3+$AO481+5,$AP481+7))),IF(INDIRECT(ADDRESS(($AN481-1)*3+$AO481+5,$AP481+7))="",0,IF(COUNTIF(INDIRECT(ADDRESS(($AN481-1)*36+($AO481-1)*12+6,COLUMN())):INDIRECT(ADDRESS(($AN481-1)*36+($AO481-1)*12+$AP481+4,COLUMN())),INDIRECT(ADDRESS(($AN481-1)*3+$AO481+5,$AP481+7)))&gt;=1,0,INDIRECT(ADDRESS(($AN481-1)*3+$AO481+5,$AP481+7)))))</f>
        <v>0</v>
      </c>
      <c r="AR481" s="468">
        <f ca="1">COUNTIF(INDIRECT("H"&amp;(ROW()+12*(($AN481-1)*3+$AO481)-ROW())/12+5):INDIRECT("S"&amp;(ROW()+12*(($AN481-1)*3+$AO481)-ROW())/12+5),AQ481)</f>
        <v>0</v>
      </c>
      <c r="AS481" s="476"/>
      <c r="AU481" s="468">
        <f ca="1">IF(AND(AQ481&gt;0,AR481&gt;0),COUNTIF(AU$6:AU480,"&gt;0")+1,0)</f>
        <v>0</v>
      </c>
    </row>
    <row r="482" spans="40:47" x14ac:dyDescent="0.15">
      <c r="AN482" s="468">
        <v>14</v>
      </c>
      <c r="AO482" s="468">
        <v>1</v>
      </c>
      <c r="AP482" s="468">
        <v>9</v>
      </c>
      <c r="AQ482" s="476">
        <f ca="1">IF($AP482=1,IF(INDIRECT(ADDRESS(($AN482-1)*3+$AO482+5,$AP482+7))="",0,INDIRECT(ADDRESS(($AN482-1)*3+$AO482+5,$AP482+7))),IF(INDIRECT(ADDRESS(($AN482-1)*3+$AO482+5,$AP482+7))="",0,IF(COUNTIF(INDIRECT(ADDRESS(($AN482-1)*36+($AO482-1)*12+6,COLUMN())):INDIRECT(ADDRESS(($AN482-1)*36+($AO482-1)*12+$AP482+4,COLUMN())),INDIRECT(ADDRESS(($AN482-1)*3+$AO482+5,$AP482+7)))&gt;=1,0,INDIRECT(ADDRESS(($AN482-1)*3+$AO482+5,$AP482+7)))))</f>
        <v>0</v>
      </c>
      <c r="AR482" s="468">
        <f ca="1">COUNTIF(INDIRECT("H"&amp;(ROW()+12*(($AN482-1)*3+$AO482)-ROW())/12+5):INDIRECT("S"&amp;(ROW()+12*(($AN482-1)*3+$AO482)-ROW())/12+5),AQ482)</f>
        <v>0</v>
      </c>
      <c r="AS482" s="476"/>
      <c r="AU482" s="468">
        <f ca="1">IF(AND(AQ482&gt;0,AR482&gt;0),COUNTIF(AU$6:AU481,"&gt;0")+1,0)</f>
        <v>0</v>
      </c>
    </row>
    <row r="483" spans="40:47" x14ac:dyDescent="0.15">
      <c r="AN483" s="468">
        <v>14</v>
      </c>
      <c r="AO483" s="468">
        <v>1</v>
      </c>
      <c r="AP483" s="468">
        <v>10</v>
      </c>
      <c r="AQ483" s="476">
        <f ca="1">IF($AP483=1,IF(INDIRECT(ADDRESS(($AN483-1)*3+$AO483+5,$AP483+7))="",0,INDIRECT(ADDRESS(($AN483-1)*3+$AO483+5,$AP483+7))),IF(INDIRECT(ADDRESS(($AN483-1)*3+$AO483+5,$AP483+7))="",0,IF(COUNTIF(INDIRECT(ADDRESS(($AN483-1)*36+($AO483-1)*12+6,COLUMN())):INDIRECT(ADDRESS(($AN483-1)*36+($AO483-1)*12+$AP483+4,COLUMN())),INDIRECT(ADDRESS(($AN483-1)*3+$AO483+5,$AP483+7)))&gt;=1,0,INDIRECT(ADDRESS(($AN483-1)*3+$AO483+5,$AP483+7)))))</f>
        <v>0</v>
      </c>
      <c r="AR483" s="468">
        <f ca="1">COUNTIF(INDIRECT("H"&amp;(ROW()+12*(($AN483-1)*3+$AO483)-ROW())/12+5):INDIRECT("S"&amp;(ROW()+12*(($AN483-1)*3+$AO483)-ROW())/12+5),AQ483)</f>
        <v>0</v>
      </c>
      <c r="AS483" s="476"/>
      <c r="AU483" s="468">
        <f ca="1">IF(AND(AQ483&gt;0,AR483&gt;0),COUNTIF(AU$6:AU482,"&gt;0")+1,0)</f>
        <v>0</v>
      </c>
    </row>
    <row r="484" spans="40:47" x14ac:dyDescent="0.15">
      <c r="AN484" s="468">
        <v>14</v>
      </c>
      <c r="AO484" s="468">
        <v>1</v>
      </c>
      <c r="AP484" s="468">
        <v>11</v>
      </c>
      <c r="AQ484" s="476">
        <f ca="1">IF($AP484=1,IF(INDIRECT(ADDRESS(($AN484-1)*3+$AO484+5,$AP484+7))="",0,INDIRECT(ADDRESS(($AN484-1)*3+$AO484+5,$AP484+7))),IF(INDIRECT(ADDRESS(($AN484-1)*3+$AO484+5,$AP484+7))="",0,IF(COUNTIF(INDIRECT(ADDRESS(($AN484-1)*36+($AO484-1)*12+6,COLUMN())):INDIRECT(ADDRESS(($AN484-1)*36+($AO484-1)*12+$AP484+4,COLUMN())),INDIRECT(ADDRESS(($AN484-1)*3+$AO484+5,$AP484+7)))&gt;=1,0,INDIRECT(ADDRESS(($AN484-1)*3+$AO484+5,$AP484+7)))))</f>
        <v>0</v>
      </c>
      <c r="AR484" s="468">
        <f ca="1">COUNTIF(INDIRECT("H"&amp;(ROW()+12*(($AN484-1)*3+$AO484)-ROW())/12+5):INDIRECT("S"&amp;(ROW()+12*(($AN484-1)*3+$AO484)-ROW())/12+5),AQ484)</f>
        <v>0</v>
      </c>
      <c r="AS484" s="476"/>
      <c r="AU484" s="468">
        <f ca="1">IF(AND(AQ484&gt;0,AR484&gt;0),COUNTIF(AU$6:AU483,"&gt;0")+1,0)</f>
        <v>0</v>
      </c>
    </row>
    <row r="485" spans="40:47" x14ac:dyDescent="0.15">
      <c r="AN485" s="468">
        <v>14</v>
      </c>
      <c r="AO485" s="468">
        <v>1</v>
      </c>
      <c r="AP485" s="468">
        <v>12</v>
      </c>
      <c r="AQ485" s="476">
        <f ca="1">IF($AP485=1,IF(INDIRECT(ADDRESS(($AN485-1)*3+$AO485+5,$AP485+7))="",0,INDIRECT(ADDRESS(($AN485-1)*3+$AO485+5,$AP485+7))),IF(INDIRECT(ADDRESS(($AN485-1)*3+$AO485+5,$AP485+7))="",0,IF(COUNTIF(INDIRECT(ADDRESS(($AN485-1)*36+($AO485-1)*12+6,COLUMN())):INDIRECT(ADDRESS(($AN485-1)*36+($AO485-1)*12+$AP485+4,COLUMN())),INDIRECT(ADDRESS(($AN485-1)*3+$AO485+5,$AP485+7)))&gt;=1,0,INDIRECT(ADDRESS(($AN485-1)*3+$AO485+5,$AP485+7)))))</f>
        <v>0</v>
      </c>
      <c r="AR485" s="468">
        <f ca="1">COUNTIF(INDIRECT("H"&amp;(ROW()+12*(($AN485-1)*3+$AO485)-ROW())/12+5):INDIRECT("S"&amp;(ROW()+12*(($AN485-1)*3+$AO485)-ROW())/12+5),AQ485)</f>
        <v>0</v>
      </c>
      <c r="AS485" s="476"/>
      <c r="AU485" s="468">
        <f ca="1">IF(AND(AQ485&gt;0,AR485&gt;0),COUNTIF(AU$6:AU484,"&gt;0")+1,0)</f>
        <v>0</v>
      </c>
    </row>
    <row r="486" spans="40:47" x14ac:dyDescent="0.15">
      <c r="AN486" s="468">
        <v>14</v>
      </c>
      <c r="AO486" s="468">
        <v>2</v>
      </c>
      <c r="AP486" s="468">
        <v>1</v>
      </c>
      <c r="AQ486" s="476">
        <f ca="1">IF($AP486=1,IF(INDIRECT(ADDRESS(($AN486-1)*3+$AO486+5,$AP486+7))="",0,INDIRECT(ADDRESS(($AN486-1)*3+$AO486+5,$AP486+7))),IF(INDIRECT(ADDRESS(($AN486-1)*3+$AO486+5,$AP486+7))="",0,IF(COUNTIF(INDIRECT(ADDRESS(($AN486-1)*36+($AO486-1)*12+6,COLUMN())):INDIRECT(ADDRESS(($AN486-1)*36+($AO486-1)*12+$AP486+4,COLUMN())),INDIRECT(ADDRESS(($AN486-1)*3+$AO486+5,$AP486+7)))&gt;=1,0,INDIRECT(ADDRESS(($AN486-1)*3+$AO486+5,$AP486+7)))))</f>
        <v>0</v>
      </c>
      <c r="AR486" s="468">
        <f ca="1">COUNTIF(INDIRECT("H"&amp;(ROW()+12*(($AN486-1)*3+$AO486)-ROW())/12+5):INDIRECT("S"&amp;(ROW()+12*(($AN486-1)*3+$AO486)-ROW())/12+5),AQ486)</f>
        <v>0</v>
      </c>
      <c r="AS486" s="476"/>
      <c r="AU486" s="468">
        <f ca="1">IF(AND(AQ486&gt;0,AR486&gt;0),COUNTIF(AU$6:AU485,"&gt;0")+1,0)</f>
        <v>0</v>
      </c>
    </row>
    <row r="487" spans="40:47" x14ac:dyDescent="0.15">
      <c r="AN487" s="468">
        <v>14</v>
      </c>
      <c r="AO487" s="468">
        <v>2</v>
      </c>
      <c r="AP487" s="468">
        <v>2</v>
      </c>
      <c r="AQ487" s="476">
        <f ca="1">IF($AP487=1,IF(INDIRECT(ADDRESS(($AN487-1)*3+$AO487+5,$AP487+7))="",0,INDIRECT(ADDRESS(($AN487-1)*3+$AO487+5,$AP487+7))),IF(INDIRECT(ADDRESS(($AN487-1)*3+$AO487+5,$AP487+7))="",0,IF(COUNTIF(INDIRECT(ADDRESS(($AN487-1)*36+($AO487-1)*12+6,COLUMN())):INDIRECT(ADDRESS(($AN487-1)*36+($AO487-1)*12+$AP487+4,COLUMN())),INDIRECT(ADDRESS(($AN487-1)*3+$AO487+5,$AP487+7)))&gt;=1,0,INDIRECT(ADDRESS(($AN487-1)*3+$AO487+5,$AP487+7)))))</f>
        <v>0</v>
      </c>
      <c r="AR487" s="468">
        <f ca="1">COUNTIF(INDIRECT("H"&amp;(ROW()+12*(($AN487-1)*3+$AO487)-ROW())/12+5):INDIRECT("S"&amp;(ROW()+12*(($AN487-1)*3+$AO487)-ROW())/12+5),AQ487)</f>
        <v>0</v>
      </c>
      <c r="AS487" s="476"/>
      <c r="AU487" s="468">
        <f ca="1">IF(AND(AQ487&gt;0,AR487&gt;0),COUNTIF(AU$6:AU486,"&gt;0")+1,0)</f>
        <v>0</v>
      </c>
    </row>
    <row r="488" spans="40:47" x14ac:dyDescent="0.15">
      <c r="AN488" s="468">
        <v>14</v>
      </c>
      <c r="AO488" s="468">
        <v>2</v>
      </c>
      <c r="AP488" s="468">
        <v>3</v>
      </c>
      <c r="AQ488" s="476">
        <f ca="1">IF($AP488=1,IF(INDIRECT(ADDRESS(($AN488-1)*3+$AO488+5,$AP488+7))="",0,INDIRECT(ADDRESS(($AN488-1)*3+$AO488+5,$AP488+7))),IF(INDIRECT(ADDRESS(($AN488-1)*3+$AO488+5,$AP488+7))="",0,IF(COUNTIF(INDIRECT(ADDRESS(($AN488-1)*36+($AO488-1)*12+6,COLUMN())):INDIRECT(ADDRESS(($AN488-1)*36+($AO488-1)*12+$AP488+4,COLUMN())),INDIRECT(ADDRESS(($AN488-1)*3+$AO488+5,$AP488+7)))&gt;=1,0,INDIRECT(ADDRESS(($AN488-1)*3+$AO488+5,$AP488+7)))))</f>
        <v>0</v>
      </c>
      <c r="AR488" s="468">
        <f ca="1">COUNTIF(INDIRECT("H"&amp;(ROW()+12*(($AN488-1)*3+$AO488)-ROW())/12+5):INDIRECT("S"&amp;(ROW()+12*(($AN488-1)*3+$AO488)-ROW())/12+5),AQ488)</f>
        <v>0</v>
      </c>
      <c r="AS488" s="476"/>
      <c r="AU488" s="468">
        <f ca="1">IF(AND(AQ488&gt;0,AR488&gt;0),COUNTIF(AU$6:AU487,"&gt;0")+1,0)</f>
        <v>0</v>
      </c>
    </row>
    <row r="489" spans="40:47" x14ac:dyDescent="0.15">
      <c r="AN489" s="468">
        <v>14</v>
      </c>
      <c r="AO489" s="468">
        <v>2</v>
      </c>
      <c r="AP489" s="468">
        <v>4</v>
      </c>
      <c r="AQ489" s="476">
        <f ca="1">IF($AP489=1,IF(INDIRECT(ADDRESS(($AN489-1)*3+$AO489+5,$AP489+7))="",0,INDIRECT(ADDRESS(($AN489-1)*3+$AO489+5,$AP489+7))),IF(INDIRECT(ADDRESS(($AN489-1)*3+$AO489+5,$AP489+7))="",0,IF(COUNTIF(INDIRECT(ADDRESS(($AN489-1)*36+($AO489-1)*12+6,COLUMN())):INDIRECT(ADDRESS(($AN489-1)*36+($AO489-1)*12+$AP489+4,COLUMN())),INDIRECT(ADDRESS(($AN489-1)*3+$AO489+5,$AP489+7)))&gt;=1,0,INDIRECT(ADDRESS(($AN489-1)*3+$AO489+5,$AP489+7)))))</f>
        <v>0</v>
      </c>
      <c r="AR489" s="468">
        <f ca="1">COUNTIF(INDIRECT("H"&amp;(ROW()+12*(($AN489-1)*3+$AO489)-ROW())/12+5):INDIRECT("S"&amp;(ROW()+12*(($AN489-1)*3+$AO489)-ROW())/12+5),AQ489)</f>
        <v>0</v>
      </c>
      <c r="AS489" s="476"/>
      <c r="AU489" s="468">
        <f ca="1">IF(AND(AQ489&gt;0,AR489&gt;0),COUNTIF(AU$6:AU488,"&gt;0")+1,0)</f>
        <v>0</v>
      </c>
    </row>
    <row r="490" spans="40:47" x14ac:dyDescent="0.15">
      <c r="AN490" s="468">
        <v>14</v>
      </c>
      <c r="AO490" s="468">
        <v>2</v>
      </c>
      <c r="AP490" s="468">
        <v>5</v>
      </c>
      <c r="AQ490" s="476">
        <f ca="1">IF($AP490=1,IF(INDIRECT(ADDRESS(($AN490-1)*3+$AO490+5,$AP490+7))="",0,INDIRECT(ADDRESS(($AN490-1)*3+$AO490+5,$AP490+7))),IF(INDIRECT(ADDRESS(($AN490-1)*3+$AO490+5,$AP490+7))="",0,IF(COUNTIF(INDIRECT(ADDRESS(($AN490-1)*36+($AO490-1)*12+6,COLUMN())):INDIRECT(ADDRESS(($AN490-1)*36+($AO490-1)*12+$AP490+4,COLUMN())),INDIRECT(ADDRESS(($AN490-1)*3+$AO490+5,$AP490+7)))&gt;=1,0,INDIRECT(ADDRESS(($AN490-1)*3+$AO490+5,$AP490+7)))))</f>
        <v>0</v>
      </c>
      <c r="AR490" s="468">
        <f ca="1">COUNTIF(INDIRECT("H"&amp;(ROW()+12*(($AN490-1)*3+$AO490)-ROW())/12+5):INDIRECT("S"&amp;(ROW()+12*(($AN490-1)*3+$AO490)-ROW())/12+5),AQ490)</f>
        <v>0</v>
      </c>
      <c r="AS490" s="476"/>
      <c r="AU490" s="468">
        <f ca="1">IF(AND(AQ490&gt;0,AR490&gt;0),COUNTIF(AU$6:AU489,"&gt;0")+1,0)</f>
        <v>0</v>
      </c>
    </row>
    <row r="491" spans="40:47" x14ac:dyDescent="0.15">
      <c r="AN491" s="468">
        <v>14</v>
      </c>
      <c r="AO491" s="468">
        <v>2</v>
      </c>
      <c r="AP491" s="468">
        <v>6</v>
      </c>
      <c r="AQ491" s="476">
        <f ca="1">IF($AP491=1,IF(INDIRECT(ADDRESS(($AN491-1)*3+$AO491+5,$AP491+7))="",0,INDIRECT(ADDRESS(($AN491-1)*3+$AO491+5,$AP491+7))),IF(INDIRECT(ADDRESS(($AN491-1)*3+$AO491+5,$AP491+7))="",0,IF(COUNTIF(INDIRECT(ADDRESS(($AN491-1)*36+($AO491-1)*12+6,COLUMN())):INDIRECT(ADDRESS(($AN491-1)*36+($AO491-1)*12+$AP491+4,COLUMN())),INDIRECT(ADDRESS(($AN491-1)*3+$AO491+5,$AP491+7)))&gt;=1,0,INDIRECT(ADDRESS(($AN491-1)*3+$AO491+5,$AP491+7)))))</f>
        <v>0</v>
      </c>
      <c r="AR491" s="468">
        <f ca="1">COUNTIF(INDIRECT("H"&amp;(ROW()+12*(($AN491-1)*3+$AO491)-ROW())/12+5):INDIRECT("S"&amp;(ROW()+12*(($AN491-1)*3+$AO491)-ROW())/12+5),AQ491)</f>
        <v>0</v>
      </c>
      <c r="AS491" s="476"/>
      <c r="AU491" s="468">
        <f ca="1">IF(AND(AQ491&gt;0,AR491&gt;0),COUNTIF(AU$6:AU490,"&gt;0")+1,0)</f>
        <v>0</v>
      </c>
    </row>
    <row r="492" spans="40:47" x14ac:dyDescent="0.15">
      <c r="AN492" s="468">
        <v>14</v>
      </c>
      <c r="AO492" s="468">
        <v>2</v>
      </c>
      <c r="AP492" s="468">
        <v>7</v>
      </c>
      <c r="AQ492" s="476">
        <f ca="1">IF($AP492=1,IF(INDIRECT(ADDRESS(($AN492-1)*3+$AO492+5,$AP492+7))="",0,INDIRECT(ADDRESS(($AN492-1)*3+$AO492+5,$AP492+7))),IF(INDIRECT(ADDRESS(($AN492-1)*3+$AO492+5,$AP492+7))="",0,IF(COUNTIF(INDIRECT(ADDRESS(($AN492-1)*36+($AO492-1)*12+6,COLUMN())):INDIRECT(ADDRESS(($AN492-1)*36+($AO492-1)*12+$AP492+4,COLUMN())),INDIRECT(ADDRESS(($AN492-1)*3+$AO492+5,$AP492+7)))&gt;=1,0,INDIRECT(ADDRESS(($AN492-1)*3+$AO492+5,$AP492+7)))))</f>
        <v>0</v>
      </c>
      <c r="AR492" s="468">
        <f ca="1">COUNTIF(INDIRECT("H"&amp;(ROW()+12*(($AN492-1)*3+$AO492)-ROW())/12+5):INDIRECT("S"&amp;(ROW()+12*(($AN492-1)*3+$AO492)-ROW())/12+5),AQ492)</f>
        <v>0</v>
      </c>
      <c r="AS492" s="476"/>
      <c r="AU492" s="468">
        <f ca="1">IF(AND(AQ492&gt;0,AR492&gt;0),COUNTIF(AU$6:AU491,"&gt;0")+1,0)</f>
        <v>0</v>
      </c>
    </row>
    <row r="493" spans="40:47" x14ac:dyDescent="0.15">
      <c r="AN493" s="468">
        <v>14</v>
      </c>
      <c r="AO493" s="468">
        <v>2</v>
      </c>
      <c r="AP493" s="468">
        <v>8</v>
      </c>
      <c r="AQ493" s="476">
        <f ca="1">IF($AP493=1,IF(INDIRECT(ADDRESS(($AN493-1)*3+$AO493+5,$AP493+7))="",0,INDIRECT(ADDRESS(($AN493-1)*3+$AO493+5,$AP493+7))),IF(INDIRECT(ADDRESS(($AN493-1)*3+$AO493+5,$AP493+7))="",0,IF(COUNTIF(INDIRECT(ADDRESS(($AN493-1)*36+($AO493-1)*12+6,COLUMN())):INDIRECT(ADDRESS(($AN493-1)*36+($AO493-1)*12+$AP493+4,COLUMN())),INDIRECT(ADDRESS(($AN493-1)*3+$AO493+5,$AP493+7)))&gt;=1,0,INDIRECT(ADDRESS(($AN493-1)*3+$AO493+5,$AP493+7)))))</f>
        <v>0</v>
      </c>
      <c r="AR493" s="468">
        <f ca="1">COUNTIF(INDIRECT("H"&amp;(ROW()+12*(($AN493-1)*3+$AO493)-ROW())/12+5):INDIRECT("S"&amp;(ROW()+12*(($AN493-1)*3+$AO493)-ROW())/12+5),AQ493)</f>
        <v>0</v>
      </c>
      <c r="AS493" s="476"/>
      <c r="AU493" s="468">
        <f ca="1">IF(AND(AQ493&gt;0,AR493&gt;0),COUNTIF(AU$6:AU492,"&gt;0")+1,0)</f>
        <v>0</v>
      </c>
    </row>
    <row r="494" spans="40:47" x14ac:dyDescent="0.15">
      <c r="AN494" s="468">
        <v>14</v>
      </c>
      <c r="AO494" s="468">
        <v>2</v>
      </c>
      <c r="AP494" s="468">
        <v>9</v>
      </c>
      <c r="AQ494" s="476">
        <f ca="1">IF($AP494=1,IF(INDIRECT(ADDRESS(($AN494-1)*3+$AO494+5,$AP494+7))="",0,INDIRECT(ADDRESS(($AN494-1)*3+$AO494+5,$AP494+7))),IF(INDIRECT(ADDRESS(($AN494-1)*3+$AO494+5,$AP494+7))="",0,IF(COUNTIF(INDIRECT(ADDRESS(($AN494-1)*36+($AO494-1)*12+6,COLUMN())):INDIRECT(ADDRESS(($AN494-1)*36+($AO494-1)*12+$AP494+4,COLUMN())),INDIRECT(ADDRESS(($AN494-1)*3+$AO494+5,$AP494+7)))&gt;=1,0,INDIRECT(ADDRESS(($AN494-1)*3+$AO494+5,$AP494+7)))))</f>
        <v>0</v>
      </c>
      <c r="AR494" s="468">
        <f ca="1">COUNTIF(INDIRECT("H"&amp;(ROW()+12*(($AN494-1)*3+$AO494)-ROW())/12+5):INDIRECT("S"&amp;(ROW()+12*(($AN494-1)*3+$AO494)-ROW())/12+5),AQ494)</f>
        <v>0</v>
      </c>
      <c r="AS494" s="476"/>
      <c r="AU494" s="468">
        <f ca="1">IF(AND(AQ494&gt;0,AR494&gt;0),COUNTIF(AU$6:AU493,"&gt;0")+1,0)</f>
        <v>0</v>
      </c>
    </row>
    <row r="495" spans="40:47" x14ac:dyDescent="0.15">
      <c r="AN495" s="468">
        <v>14</v>
      </c>
      <c r="AO495" s="468">
        <v>2</v>
      </c>
      <c r="AP495" s="468">
        <v>10</v>
      </c>
      <c r="AQ495" s="476">
        <f ca="1">IF($AP495=1,IF(INDIRECT(ADDRESS(($AN495-1)*3+$AO495+5,$AP495+7))="",0,INDIRECT(ADDRESS(($AN495-1)*3+$AO495+5,$AP495+7))),IF(INDIRECT(ADDRESS(($AN495-1)*3+$AO495+5,$AP495+7))="",0,IF(COUNTIF(INDIRECT(ADDRESS(($AN495-1)*36+($AO495-1)*12+6,COLUMN())):INDIRECT(ADDRESS(($AN495-1)*36+($AO495-1)*12+$AP495+4,COLUMN())),INDIRECT(ADDRESS(($AN495-1)*3+$AO495+5,$AP495+7)))&gt;=1,0,INDIRECT(ADDRESS(($AN495-1)*3+$AO495+5,$AP495+7)))))</f>
        <v>0</v>
      </c>
      <c r="AR495" s="468">
        <f ca="1">COUNTIF(INDIRECT("H"&amp;(ROW()+12*(($AN495-1)*3+$AO495)-ROW())/12+5):INDIRECT("S"&amp;(ROW()+12*(($AN495-1)*3+$AO495)-ROW())/12+5),AQ495)</f>
        <v>0</v>
      </c>
      <c r="AS495" s="476"/>
      <c r="AU495" s="468">
        <f ca="1">IF(AND(AQ495&gt;0,AR495&gt;0),COUNTIF(AU$6:AU494,"&gt;0")+1,0)</f>
        <v>0</v>
      </c>
    </row>
    <row r="496" spans="40:47" x14ac:dyDescent="0.15">
      <c r="AN496" s="468">
        <v>14</v>
      </c>
      <c r="AO496" s="468">
        <v>2</v>
      </c>
      <c r="AP496" s="468">
        <v>11</v>
      </c>
      <c r="AQ496" s="476">
        <f ca="1">IF($AP496=1,IF(INDIRECT(ADDRESS(($AN496-1)*3+$AO496+5,$AP496+7))="",0,INDIRECT(ADDRESS(($AN496-1)*3+$AO496+5,$AP496+7))),IF(INDIRECT(ADDRESS(($AN496-1)*3+$AO496+5,$AP496+7))="",0,IF(COUNTIF(INDIRECT(ADDRESS(($AN496-1)*36+($AO496-1)*12+6,COLUMN())):INDIRECT(ADDRESS(($AN496-1)*36+($AO496-1)*12+$AP496+4,COLUMN())),INDIRECT(ADDRESS(($AN496-1)*3+$AO496+5,$AP496+7)))&gt;=1,0,INDIRECT(ADDRESS(($AN496-1)*3+$AO496+5,$AP496+7)))))</f>
        <v>0</v>
      </c>
      <c r="AR496" s="468">
        <f ca="1">COUNTIF(INDIRECT("H"&amp;(ROW()+12*(($AN496-1)*3+$AO496)-ROW())/12+5):INDIRECT("S"&amp;(ROW()+12*(($AN496-1)*3+$AO496)-ROW())/12+5),AQ496)</f>
        <v>0</v>
      </c>
      <c r="AS496" s="476"/>
      <c r="AU496" s="468">
        <f ca="1">IF(AND(AQ496&gt;0,AR496&gt;0),COUNTIF(AU$6:AU495,"&gt;0")+1,0)</f>
        <v>0</v>
      </c>
    </row>
    <row r="497" spans="40:47" x14ac:dyDescent="0.15">
      <c r="AN497" s="468">
        <v>14</v>
      </c>
      <c r="AO497" s="468">
        <v>2</v>
      </c>
      <c r="AP497" s="468">
        <v>12</v>
      </c>
      <c r="AQ497" s="476">
        <f ca="1">IF($AP497=1,IF(INDIRECT(ADDRESS(($AN497-1)*3+$AO497+5,$AP497+7))="",0,INDIRECT(ADDRESS(($AN497-1)*3+$AO497+5,$AP497+7))),IF(INDIRECT(ADDRESS(($AN497-1)*3+$AO497+5,$AP497+7))="",0,IF(COUNTIF(INDIRECT(ADDRESS(($AN497-1)*36+($AO497-1)*12+6,COLUMN())):INDIRECT(ADDRESS(($AN497-1)*36+($AO497-1)*12+$AP497+4,COLUMN())),INDIRECT(ADDRESS(($AN497-1)*3+$AO497+5,$AP497+7)))&gt;=1,0,INDIRECT(ADDRESS(($AN497-1)*3+$AO497+5,$AP497+7)))))</f>
        <v>0</v>
      </c>
      <c r="AR497" s="468">
        <f ca="1">COUNTIF(INDIRECT("H"&amp;(ROW()+12*(($AN497-1)*3+$AO497)-ROW())/12+5):INDIRECT("S"&amp;(ROW()+12*(($AN497-1)*3+$AO497)-ROW())/12+5),AQ497)</f>
        <v>0</v>
      </c>
      <c r="AS497" s="476"/>
      <c r="AU497" s="468">
        <f ca="1">IF(AND(AQ497&gt;0,AR497&gt;0),COUNTIF(AU$6:AU496,"&gt;0")+1,0)</f>
        <v>0</v>
      </c>
    </row>
    <row r="498" spans="40:47" x14ac:dyDescent="0.15">
      <c r="AN498" s="468">
        <v>14</v>
      </c>
      <c r="AO498" s="468">
        <v>3</v>
      </c>
      <c r="AP498" s="468">
        <v>1</v>
      </c>
      <c r="AQ498" s="476">
        <f ca="1">IF($AP498=1,IF(INDIRECT(ADDRESS(($AN498-1)*3+$AO498+5,$AP498+7))="",0,INDIRECT(ADDRESS(($AN498-1)*3+$AO498+5,$AP498+7))),IF(INDIRECT(ADDRESS(($AN498-1)*3+$AO498+5,$AP498+7))="",0,IF(COUNTIF(INDIRECT(ADDRESS(($AN498-1)*36+($AO498-1)*12+6,COLUMN())):INDIRECT(ADDRESS(($AN498-1)*36+($AO498-1)*12+$AP498+4,COLUMN())),INDIRECT(ADDRESS(($AN498-1)*3+$AO498+5,$AP498+7)))&gt;=1,0,INDIRECT(ADDRESS(($AN498-1)*3+$AO498+5,$AP498+7)))))</f>
        <v>0</v>
      </c>
      <c r="AR498" s="468">
        <f ca="1">COUNTIF(INDIRECT("H"&amp;(ROW()+12*(($AN498-1)*3+$AO498)-ROW())/12+5):INDIRECT("S"&amp;(ROW()+12*(($AN498-1)*3+$AO498)-ROW())/12+5),AQ498)</f>
        <v>0</v>
      </c>
      <c r="AS498" s="476"/>
      <c r="AU498" s="468">
        <f ca="1">IF(AND(AQ498&gt;0,AR498&gt;0),COUNTIF(AU$6:AU497,"&gt;0")+1,0)</f>
        <v>0</v>
      </c>
    </row>
    <row r="499" spans="40:47" x14ac:dyDescent="0.15">
      <c r="AN499" s="468">
        <v>14</v>
      </c>
      <c r="AO499" s="468">
        <v>3</v>
      </c>
      <c r="AP499" s="468">
        <v>2</v>
      </c>
      <c r="AQ499" s="476">
        <f ca="1">IF($AP499=1,IF(INDIRECT(ADDRESS(($AN499-1)*3+$AO499+5,$AP499+7))="",0,INDIRECT(ADDRESS(($AN499-1)*3+$AO499+5,$AP499+7))),IF(INDIRECT(ADDRESS(($AN499-1)*3+$AO499+5,$AP499+7))="",0,IF(COUNTIF(INDIRECT(ADDRESS(($AN499-1)*36+($AO499-1)*12+6,COLUMN())):INDIRECT(ADDRESS(($AN499-1)*36+($AO499-1)*12+$AP499+4,COLUMN())),INDIRECT(ADDRESS(($AN499-1)*3+$AO499+5,$AP499+7)))&gt;=1,0,INDIRECT(ADDRESS(($AN499-1)*3+$AO499+5,$AP499+7)))))</f>
        <v>0</v>
      </c>
      <c r="AR499" s="468">
        <f ca="1">COUNTIF(INDIRECT("H"&amp;(ROW()+12*(($AN499-1)*3+$AO499)-ROW())/12+5):INDIRECT("S"&amp;(ROW()+12*(($AN499-1)*3+$AO499)-ROW())/12+5),AQ499)</f>
        <v>0</v>
      </c>
      <c r="AS499" s="476"/>
      <c r="AU499" s="468">
        <f ca="1">IF(AND(AQ499&gt;0,AR499&gt;0),COUNTIF(AU$6:AU498,"&gt;0")+1,0)</f>
        <v>0</v>
      </c>
    </row>
    <row r="500" spans="40:47" x14ac:dyDescent="0.15">
      <c r="AN500" s="468">
        <v>14</v>
      </c>
      <c r="AO500" s="468">
        <v>3</v>
      </c>
      <c r="AP500" s="468">
        <v>3</v>
      </c>
      <c r="AQ500" s="476">
        <f ca="1">IF($AP500=1,IF(INDIRECT(ADDRESS(($AN500-1)*3+$AO500+5,$AP500+7))="",0,INDIRECT(ADDRESS(($AN500-1)*3+$AO500+5,$AP500+7))),IF(INDIRECT(ADDRESS(($AN500-1)*3+$AO500+5,$AP500+7))="",0,IF(COUNTIF(INDIRECT(ADDRESS(($AN500-1)*36+($AO500-1)*12+6,COLUMN())):INDIRECT(ADDRESS(($AN500-1)*36+($AO500-1)*12+$AP500+4,COLUMN())),INDIRECT(ADDRESS(($AN500-1)*3+$AO500+5,$AP500+7)))&gt;=1,0,INDIRECT(ADDRESS(($AN500-1)*3+$AO500+5,$AP500+7)))))</f>
        <v>0</v>
      </c>
      <c r="AR500" s="468">
        <f ca="1">COUNTIF(INDIRECT("H"&amp;(ROW()+12*(($AN500-1)*3+$AO500)-ROW())/12+5):INDIRECT("S"&amp;(ROW()+12*(($AN500-1)*3+$AO500)-ROW())/12+5),AQ500)</f>
        <v>0</v>
      </c>
      <c r="AS500" s="476"/>
      <c r="AU500" s="468">
        <f ca="1">IF(AND(AQ500&gt;0,AR500&gt;0),COUNTIF(AU$6:AU499,"&gt;0")+1,0)</f>
        <v>0</v>
      </c>
    </row>
    <row r="501" spans="40:47" x14ac:dyDescent="0.15">
      <c r="AN501" s="468">
        <v>14</v>
      </c>
      <c r="AO501" s="468">
        <v>3</v>
      </c>
      <c r="AP501" s="468">
        <v>4</v>
      </c>
      <c r="AQ501" s="476">
        <f ca="1">IF($AP501=1,IF(INDIRECT(ADDRESS(($AN501-1)*3+$AO501+5,$AP501+7))="",0,INDIRECT(ADDRESS(($AN501-1)*3+$AO501+5,$AP501+7))),IF(INDIRECT(ADDRESS(($AN501-1)*3+$AO501+5,$AP501+7))="",0,IF(COUNTIF(INDIRECT(ADDRESS(($AN501-1)*36+($AO501-1)*12+6,COLUMN())):INDIRECT(ADDRESS(($AN501-1)*36+($AO501-1)*12+$AP501+4,COLUMN())),INDIRECT(ADDRESS(($AN501-1)*3+$AO501+5,$AP501+7)))&gt;=1,0,INDIRECT(ADDRESS(($AN501-1)*3+$AO501+5,$AP501+7)))))</f>
        <v>0</v>
      </c>
      <c r="AR501" s="468">
        <f ca="1">COUNTIF(INDIRECT("H"&amp;(ROW()+12*(($AN501-1)*3+$AO501)-ROW())/12+5):INDIRECT("S"&amp;(ROW()+12*(($AN501-1)*3+$AO501)-ROW())/12+5),AQ501)</f>
        <v>0</v>
      </c>
      <c r="AS501" s="476"/>
      <c r="AU501" s="468">
        <f ca="1">IF(AND(AQ501&gt;0,AR501&gt;0),COUNTIF(AU$6:AU500,"&gt;0")+1,0)</f>
        <v>0</v>
      </c>
    </row>
    <row r="502" spans="40:47" x14ac:dyDescent="0.15">
      <c r="AN502" s="468">
        <v>14</v>
      </c>
      <c r="AO502" s="468">
        <v>3</v>
      </c>
      <c r="AP502" s="468">
        <v>5</v>
      </c>
      <c r="AQ502" s="476">
        <f ca="1">IF($AP502=1,IF(INDIRECT(ADDRESS(($AN502-1)*3+$AO502+5,$AP502+7))="",0,INDIRECT(ADDRESS(($AN502-1)*3+$AO502+5,$AP502+7))),IF(INDIRECT(ADDRESS(($AN502-1)*3+$AO502+5,$AP502+7))="",0,IF(COUNTIF(INDIRECT(ADDRESS(($AN502-1)*36+($AO502-1)*12+6,COLUMN())):INDIRECT(ADDRESS(($AN502-1)*36+($AO502-1)*12+$AP502+4,COLUMN())),INDIRECT(ADDRESS(($AN502-1)*3+$AO502+5,$AP502+7)))&gt;=1,0,INDIRECT(ADDRESS(($AN502-1)*3+$AO502+5,$AP502+7)))))</f>
        <v>0</v>
      </c>
      <c r="AR502" s="468">
        <f ca="1">COUNTIF(INDIRECT("H"&amp;(ROW()+12*(($AN502-1)*3+$AO502)-ROW())/12+5):INDIRECT("S"&amp;(ROW()+12*(($AN502-1)*3+$AO502)-ROW())/12+5),AQ502)</f>
        <v>0</v>
      </c>
      <c r="AS502" s="476"/>
      <c r="AU502" s="468">
        <f ca="1">IF(AND(AQ502&gt;0,AR502&gt;0),COUNTIF(AU$6:AU501,"&gt;0")+1,0)</f>
        <v>0</v>
      </c>
    </row>
    <row r="503" spans="40:47" x14ac:dyDescent="0.15">
      <c r="AN503" s="468">
        <v>14</v>
      </c>
      <c r="AO503" s="468">
        <v>3</v>
      </c>
      <c r="AP503" s="468">
        <v>6</v>
      </c>
      <c r="AQ503" s="476">
        <f ca="1">IF($AP503=1,IF(INDIRECT(ADDRESS(($AN503-1)*3+$AO503+5,$AP503+7))="",0,INDIRECT(ADDRESS(($AN503-1)*3+$AO503+5,$AP503+7))),IF(INDIRECT(ADDRESS(($AN503-1)*3+$AO503+5,$AP503+7))="",0,IF(COUNTIF(INDIRECT(ADDRESS(($AN503-1)*36+($AO503-1)*12+6,COLUMN())):INDIRECT(ADDRESS(($AN503-1)*36+($AO503-1)*12+$AP503+4,COLUMN())),INDIRECT(ADDRESS(($AN503-1)*3+$AO503+5,$AP503+7)))&gt;=1,0,INDIRECT(ADDRESS(($AN503-1)*3+$AO503+5,$AP503+7)))))</f>
        <v>0</v>
      </c>
      <c r="AR503" s="468">
        <f ca="1">COUNTIF(INDIRECT("H"&amp;(ROW()+12*(($AN503-1)*3+$AO503)-ROW())/12+5):INDIRECT("S"&amp;(ROW()+12*(($AN503-1)*3+$AO503)-ROW())/12+5),AQ503)</f>
        <v>0</v>
      </c>
      <c r="AS503" s="476"/>
      <c r="AU503" s="468">
        <f ca="1">IF(AND(AQ503&gt;0,AR503&gt;0),COUNTIF(AU$6:AU502,"&gt;0")+1,0)</f>
        <v>0</v>
      </c>
    </row>
    <row r="504" spans="40:47" x14ac:dyDescent="0.15">
      <c r="AN504" s="468">
        <v>14</v>
      </c>
      <c r="AO504" s="468">
        <v>3</v>
      </c>
      <c r="AP504" s="468">
        <v>7</v>
      </c>
      <c r="AQ504" s="476">
        <f ca="1">IF($AP504=1,IF(INDIRECT(ADDRESS(($AN504-1)*3+$AO504+5,$AP504+7))="",0,INDIRECT(ADDRESS(($AN504-1)*3+$AO504+5,$AP504+7))),IF(INDIRECT(ADDRESS(($AN504-1)*3+$AO504+5,$AP504+7))="",0,IF(COUNTIF(INDIRECT(ADDRESS(($AN504-1)*36+($AO504-1)*12+6,COLUMN())):INDIRECT(ADDRESS(($AN504-1)*36+($AO504-1)*12+$AP504+4,COLUMN())),INDIRECT(ADDRESS(($AN504-1)*3+$AO504+5,$AP504+7)))&gt;=1,0,INDIRECT(ADDRESS(($AN504-1)*3+$AO504+5,$AP504+7)))))</f>
        <v>0</v>
      </c>
      <c r="AR504" s="468">
        <f ca="1">COUNTIF(INDIRECT("H"&amp;(ROW()+12*(($AN504-1)*3+$AO504)-ROW())/12+5):INDIRECT("S"&amp;(ROW()+12*(($AN504-1)*3+$AO504)-ROW())/12+5),AQ504)</f>
        <v>0</v>
      </c>
      <c r="AS504" s="476"/>
      <c r="AU504" s="468">
        <f ca="1">IF(AND(AQ504&gt;0,AR504&gt;0),COUNTIF(AU$6:AU503,"&gt;0")+1,0)</f>
        <v>0</v>
      </c>
    </row>
    <row r="505" spans="40:47" x14ac:dyDescent="0.15">
      <c r="AN505" s="468">
        <v>14</v>
      </c>
      <c r="AO505" s="468">
        <v>3</v>
      </c>
      <c r="AP505" s="468">
        <v>8</v>
      </c>
      <c r="AQ505" s="476">
        <f ca="1">IF($AP505=1,IF(INDIRECT(ADDRESS(($AN505-1)*3+$AO505+5,$AP505+7))="",0,INDIRECT(ADDRESS(($AN505-1)*3+$AO505+5,$AP505+7))),IF(INDIRECT(ADDRESS(($AN505-1)*3+$AO505+5,$AP505+7))="",0,IF(COUNTIF(INDIRECT(ADDRESS(($AN505-1)*36+($AO505-1)*12+6,COLUMN())):INDIRECT(ADDRESS(($AN505-1)*36+($AO505-1)*12+$AP505+4,COLUMN())),INDIRECT(ADDRESS(($AN505-1)*3+$AO505+5,$AP505+7)))&gt;=1,0,INDIRECT(ADDRESS(($AN505-1)*3+$AO505+5,$AP505+7)))))</f>
        <v>0</v>
      </c>
      <c r="AR505" s="468">
        <f ca="1">COUNTIF(INDIRECT("H"&amp;(ROW()+12*(($AN505-1)*3+$AO505)-ROW())/12+5):INDIRECT("S"&amp;(ROW()+12*(($AN505-1)*3+$AO505)-ROW())/12+5),AQ505)</f>
        <v>0</v>
      </c>
      <c r="AS505" s="476"/>
      <c r="AU505" s="468">
        <f ca="1">IF(AND(AQ505&gt;0,AR505&gt;0),COUNTIF(AU$6:AU504,"&gt;0")+1,0)</f>
        <v>0</v>
      </c>
    </row>
    <row r="506" spans="40:47" x14ac:dyDescent="0.15">
      <c r="AN506" s="468">
        <v>14</v>
      </c>
      <c r="AO506" s="468">
        <v>3</v>
      </c>
      <c r="AP506" s="468">
        <v>9</v>
      </c>
      <c r="AQ506" s="476">
        <f ca="1">IF($AP506=1,IF(INDIRECT(ADDRESS(($AN506-1)*3+$AO506+5,$AP506+7))="",0,INDIRECT(ADDRESS(($AN506-1)*3+$AO506+5,$AP506+7))),IF(INDIRECT(ADDRESS(($AN506-1)*3+$AO506+5,$AP506+7))="",0,IF(COUNTIF(INDIRECT(ADDRESS(($AN506-1)*36+($AO506-1)*12+6,COLUMN())):INDIRECT(ADDRESS(($AN506-1)*36+($AO506-1)*12+$AP506+4,COLUMN())),INDIRECT(ADDRESS(($AN506-1)*3+$AO506+5,$AP506+7)))&gt;=1,0,INDIRECT(ADDRESS(($AN506-1)*3+$AO506+5,$AP506+7)))))</f>
        <v>0</v>
      </c>
      <c r="AR506" s="468">
        <f ca="1">COUNTIF(INDIRECT("H"&amp;(ROW()+12*(($AN506-1)*3+$AO506)-ROW())/12+5):INDIRECT("S"&amp;(ROW()+12*(($AN506-1)*3+$AO506)-ROW())/12+5),AQ506)</f>
        <v>0</v>
      </c>
      <c r="AS506" s="476"/>
      <c r="AU506" s="468">
        <f ca="1">IF(AND(AQ506&gt;0,AR506&gt;0),COUNTIF(AU$6:AU505,"&gt;0")+1,0)</f>
        <v>0</v>
      </c>
    </row>
    <row r="507" spans="40:47" x14ac:dyDescent="0.15">
      <c r="AN507" s="468">
        <v>14</v>
      </c>
      <c r="AO507" s="468">
        <v>3</v>
      </c>
      <c r="AP507" s="468">
        <v>10</v>
      </c>
      <c r="AQ507" s="476">
        <f ca="1">IF($AP507=1,IF(INDIRECT(ADDRESS(($AN507-1)*3+$AO507+5,$AP507+7))="",0,INDIRECT(ADDRESS(($AN507-1)*3+$AO507+5,$AP507+7))),IF(INDIRECT(ADDRESS(($AN507-1)*3+$AO507+5,$AP507+7))="",0,IF(COUNTIF(INDIRECT(ADDRESS(($AN507-1)*36+($AO507-1)*12+6,COLUMN())):INDIRECT(ADDRESS(($AN507-1)*36+($AO507-1)*12+$AP507+4,COLUMN())),INDIRECT(ADDRESS(($AN507-1)*3+$AO507+5,$AP507+7)))&gt;=1,0,INDIRECT(ADDRESS(($AN507-1)*3+$AO507+5,$AP507+7)))))</f>
        <v>0</v>
      </c>
      <c r="AR507" s="468">
        <f ca="1">COUNTIF(INDIRECT("H"&amp;(ROW()+12*(($AN507-1)*3+$AO507)-ROW())/12+5):INDIRECT("S"&amp;(ROW()+12*(($AN507-1)*3+$AO507)-ROW())/12+5),AQ507)</f>
        <v>0</v>
      </c>
      <c r="AS507" s="476"/>
      <c r="AU507" s="468">
        <f ca="1">IF(AND(AQ507&gt;0,AR507&gt;0),COUNTIF(AU$6:AU506,"&gt;0")+1,0)</f>
        <v>0</v>
      </c>
    </row>
    <row r="508" spans="40:47" x14ac:dyDescent="0.15">
      <c r="AN508" s="468">
        <v>14</v>
      </c>
      <c r="AO508" s="468">
        <v>3</v>
      </c>
      <c r="AP508" s="468">
        <v>11</v>
      </c>
      <c r="AQ508" s="476">
        <f ca="1">IF($AP508=1,IF(INDIRECT(ADDRESS(($AN508-1)*3+$AO508+5,$AP508+7))="",0,INDIRECT(ADDRESS(($AN508-1)*3+$AO508+5,$AP508+7))),IF(INDIRECT(ADDRESS(($AN508-1)*3+$AO508+5,$AP508+7))="",0,IF(COUNTIF(INDIRECT(ADDRESS(($AN508-1)*36+($AO508-1)*12+6,COLUMN())):INDIRECT(ADDRESS(($AN508-1)*36+($AO508-1)*12+$AP508+4,COLUMN())),INDIRECT(ADDRESS(($AN508-1)*3+$AO508+5,$AP508+7)))&gt;=1,0,INDIRECT(ADDRESS(($AN508-1)*3+$AO508+5,$AP508+7)))))</f>
        <v>0</v>
      </c>
      <c r="AR508" s="468">
        <f ca="1">COUNTIF(INDIRECT("H"&amp;(ROW()+12*(($AN508-1)*3+$AO508)-ROW())/12+5):INDIRECT("S"&amp;(ROW()+12*(($AN508-1)*3+$AO508)-ROW())/12+5),AQ508)</f>
        <v>0</v>
      </c>
      <c r="AS508" s="476"/>
      <c r="AU508" s="468">
        <f ca="1">IF(AND(AQ508&gt;0,AR508&gt;0),COUNTIF(AU$6:AU507,"&gt;0")+1,0)</f>
        <v>0</v>
      </c>
    </row>
    <row r="509" spans="40:47" x14ac:dyDescent="0.15">
      <c r="AN509" s="468">
        <v>14</v>
      </c>
      <c r="AO509" s="468">
        <v>3</v>
      </c>
      <c r="AP509" s="468">
        <v>12</v>
      </c>
      <c r="AQ509" s="476">
        <f ca="1">IF($AP509=1,IF(INDIRECT(ADDRESS(($AN509-1)*3+$AO509+5,$AP509+7))="",0,INDIRECT(ADDRESS(($AN509-1)*3+$AO509+5,$AP509+7))),IF(INDIRECT(ADDRESS(($AN509-1)*3+$AO509+5,$AP509+7))="",0,IF(COUNTIF(INDIRECT(ADDRESS(($AN509-1)*36+($AO509-1)*12+6,COLUMN())):INDIRECT(ADDRESS(($AN509-1)*36+($AO509-1)*12+$AP509+4,COLUMN())),INDIRECT(ADDRESS(($AN509-1)*3+$AO509+5,$AP509+7)))&gt;=1,0,INDIRECT(ADDRESS(($AN509-1)*3+$AO509+5,$AP509+7)))))</f>
        <v>0</v>
      </c>
      <c r="AR509" s="468">
        <f ca="1">COUNTIF(INDIRECT("H"&amp;(ROW()+12*(($AN509-1)*3+$AO509)-ROW())/12+5):INDIRECT("S"&amp;(ROW()+12*(($AN509-1)*3+$AO509)-ROW())/12+5),AQ509)</f>
        <v>0</v>
      </c>
      <c r="AS509" s="476"/>
      <c r="AU509" s="468">
        <f ca="1">IF(AND(AQ509&gt;0,AR509&gt;0),COUNTIF(AU$6:AU508,"&gt;0")+1,0)</f>
        <v>0</v>
      </c>
    </row>
    <row r="510" spans="40:47" x14ac:dyDescent="0.15">
      <c r="AN510" s="468">
        <v>15</v>
      </c>
      <c r="AO510" s="468">
        <v>1</v>
      </c>
      <c r="AP510" s="468">
        <v>1</v>
      </c>
      <c r="AQ510" s="476">
        <f ca="1">IF($AP510=1,IF(INDIRECT(ADDRESS(($AN510-1)*3+$AO510+5,$AP510+7))="",0,INDIRECT(ADDRESS(($AN510-1)*3+$AO510+5,$AP510+7))),IF(INDIRECT(ADDRESS(($AN510-1)*3+$AO510+5,$AP510+7))="",0,IF(COUNTIF(INDIRECT(ADDRESS(($AN510-1)*36+($AO510-1)*12+6,COLUMN())):INDIRECT(ADDRESS(($AN510-1)*36+($AO510-1)*12+$AP510+4,COLUMN())),INDIRECT(ADDRESS(($AN510-1)*3+$AO510+5,$AP510+7)))&gt;=1,0,INDIRECT(ADDRESS(($AN510-1)*3+$AO510+5,$AP510+7)))))</f>
        <v>0</v>
      </c>
      <c r="AR510" s="468">
        <f ca="1">COUNTIF(INDIRECT("H"&amp;(ROW()+12*(($AN510-1)*3+$AO510)-ROW())/12+5):INDIRECT("S"&amp;(ROW()+12*(($AN510-1)*3+$AO510)-ROW())/12+5),AQ510)</f>
        <v>0</v>
      </c>
      <c r="AS510" s="476"/>
      <c r="AU510" s="468">
        <f ca="1">IF(AND(AQ510&gt;0,AR510&gt;0),COUNTIF(AU$6:AU509,"&gt;0")+1,0)</f>
        <v>0</v>
      </c>
    </row>
    <row r="511" spans="40:47" x14ac:dyDescent="0.15">
      <c r="AN511" s="468">
        <v>15</v>
      </c>
      <c r="AO511" s="468">
        <v>1</v>
      </c>
      <c r="AP511" s="468">
        <v>2</v>
      </c>
      <c r="AQ511" s="476">
        <f ca="1">IF($AP511=1,IF(INDIRECT(ADDRESS(($AN511-1)*3+$AO511+5,$AP511+7))="",0,INDIRECT(ADDRESS(($AN511-1)*3+$AO511+5,$AP511+7))),IF(INDIRECT(ADDRESS(($AN511-1)*3+$AO511+5,$AP511+7))="",0,IF(COUNTIF(INDIRECT(ADDRESS(($AN511-1)*36+($AO511-1)*12+6,COLUMN())):INDIRECT(ADDRESS(($AN511-1)*36+($AO511-1)*12+$AP511+4,COLUMN())),INDIRECT(ADDRESS(($AN511-1)*3+$AO511+5,$AP511+7)))&gt;=1,0,INDIRECT(ADDRESS(($AN511-1)*3+$AO511+5,$AP511+7)))))</f>
        <v>0</v>
      </c>
      <c r="AR511" s="468">
        <f ca="1">COUNTIF(INDIRECT("H"&amp;(ROW()+12*(($AN511-1)*3+$AO511)-ROW())/12+5):INDIRECT("S"&amp;(ROW()+12*(($AN511-1)*3+$AO511)-ROW())/12+5),AQ511)</f>
        <v>0</v>
      </c>
      <c r="AS511" s="476"/>
      <c r="AU511" s="468">
        <f ca="1">IF(AND(AQ511&gt;0,AR511&gt;0),COUNTIF(AU$6:AU510,"&gt;0")+1,0)</f>
        <v>0</v>
      </c>
    </row>
    <row r="512" spans="40:47" x14ac:dyDescent="0.15">
      <c r="AN512" s="468">
        <v>15</v>
      </c>
      <c r="AO512" s="468">
        <v>1</v>
      </c>
      <c r="AP512" s="468">
        <v>3</v>
      </c>
      <c r="AQ512" s="476">
        <f ca="1">IF($AP512=1,IF(INDIRECT(ADDRESS(($AN512-1)*3+$AO512+5,$AP512+7))="",0,INDIRECT(ADDRESS(($AN512-1)*3+$AO512+5,$AP512+7))),IF(INDIRECT(ADDRESS(($AN512-1)*3+$AO512+5,$AP512+7))="",0,IF(COUNTIF(INDIRECT(ADDRESS(($AN512-1)*36+($AO512-1)*12+6,COLUMN())):INDIRECT(ADDRESS(($AN512-1)*36+($AO512-1)*12+$AP512+4,COLUMN())),INDIRECT(ADDRESS(($AN512-1)*3+$AO512+5,$AP512+7)))&gt;=1,0,INDIRECT(ADDRESS(($AN512-1)*3+$AO512+5,$AP512+7)))))</f>
        <v>0</v>
      </c>
      <c r="AR512" s="468">
        <f ca="1">COUNTIF(INDIRECT("H"&amp;(ROW()+12*(($AN512-1)*3+$AO512)-ROW())/12+5):INDIRECT("S"&amp;(ROW()+12*(($AN512-1)*3+$AO512)-ROW())/12+5),AQ512)</f>
        <v>0</v>
      </c>
      <c r="AS512" s="476"/>
      <c r="AU512" s="468">
        <f ca="1">IF(AND(AQ512&gt;0,AR512&gt;0),COUNTIF(AU$6:AU511,"&gt;0")+1,0)</f>
        <v>0</v>
      </c>
    </row>
    <row r="513" spans="40:47" x14ac:dyDescent="0.15">
      <c r="AN513" s="468">
        <v>15</v>
      </c>
      <c r="AO513" s="468">
        <v>1</v>
      </c>
      <c r="AP513" s="468">
        <v>4</v>
      </c>
      <c r="AQ513" s="476">
        <f ca="1">IF($AP513=1,IF(INDIRECT(ADDRESS(($AN513-1)*3+$AO513+5,$AP513+7))="",0,INDIRECT(ADDRESS(($AN513-1)*3+$AO513+5,$AP513+7))),IF(INDIRECT(ADDRESS(($AN513-1)*3+$AO513+5,$AP513+7))="",0,IF(COUNTIF(INDIRECT(ADDRESS(($AN513-1)*36+($AO513-1)*12+6,COLUMN())):INDIRECT(ADDRESS(($AN513-1)*36+($AO513-1)*12+$AP513+4,COLUMN())),INDIRECT(ADDRESS(($AN513-1)*3+$AO513+5,$AP513+7)))&gt;=1,0,INDIRECT(ADDRESS(($AN513-1)*3+$AO513+5,$AP513+7)))))</f>
        <v>0</v>
      </c>
      <c r="AR513" s="468">
        <f ca="1">COUNTIF(INDIRECT("H"&amp;(ROW()+12*(($AN513-1)*3+$AO513)-ROW())/12+5):INDIRECT("S"&amp;(ROW()+12*(($AN513-1)*3+$AO513)-ROW())/12+5),AQ513)</f>
        <v>0</v>
      </c>
      <c r="AS513" s="476"/>
      <c r="AU513" s="468">
        <f ca="1">IF(AND(AQ513&gt;0,AR513&gt;0),COUNTIF(AU$6:AU512,"&gt;0")+1,0)</f>
        <v>0</v>
      </c>
    </row>
    <row r="514" spans="40:47" x14ac:dyDescent="0.15">
      <c r="AN514" s="468">
        <v>15</v>
      </c>
      <c r="AO514" s="468">
        <v>1</v>
      </c>
      <c r="AP514" s="468">
        <v>5</v>
      </c>
      <c r="AQ514" s="476">
        <f ca="1">IF($AP514=1,IF(INDIRECT(ADDRESS(($AN514-1)*3+$AO514+5,$AP514+7))="",0,INDIRECT(ADDRESS(($AN514-1)*3+$AO514+5,$AP514+7))),IF(INDIRECT(ADDRESS(($AN514-1)*3+$AO514+5,$AP514+7))="",0,IF(COUNTIF(INDIRECT(ADDRESS(($AN514-1)*36+($AO514-1)*12+6,COLUMN())):INDIRECT(ADDRESS(($AN514-1)*36+($AO514-1)*12+$AP514+4,COLUMN())),INDIRECT(ADDRESS(($AN514-1)*3+$AO514+5,$AP514+7)))&gt;=1,0,INDIRECT(ADDRESS(($AN514-1)*3+$AO514+5,$AP514+7)))))</f>
        <v>0</v>
      </c>
      <c r="AR514" s="468">
        <f ca="1">COUNTIF(INDIRECT("H"&amp;(ROW()+12*(($AN514-1)*3+$AO514)-ROW())/12+5):INDIRECT("S"&amp;(ROW()+12*(($AN514-1)*3+$AO514)-ROW())/12+5),AQ514)</f>
        <v>0</v>
      </c>
      <c r="AS514" s="476"/>
      <c r="AU514" s="468">
        <f ca="1">IF(AND(AQ514&gt;0,AR514&gt;0),COUNTIF(AU$6:AU513,"&gt;0")+1,0)</f>
        <v>0</v>
      </c>
    </row>
    <row r="515" spans="40:47" x14ac:dyDescent="0.15">
      <c r="AN515" s="468">
        <v>15</v>
      </c>
      <c r="AO515" s="468">
        <v>1</v>
      </c>
      <c r="AP515" s="468">
        <v>6</v>
      </c>
      <c r="AQ515" s="476">
        <f ca="1">IF($AP515=1,IF(INDIRECT(ADDRESS(($AN515-1)*3+$AO515+5,$AP515+7))="",0,INDIRECT(ADDRESS(($AN515-1)*3+$AO515+5,$AP515+7))),IF(INDIRECT(ADDRESS(($AN515-1)*3+$AO515+5,$AP515+7))="",0,IF(COUNTIF(INDIRECT(ADDRESS(($AN515-1)*36+($AO515-1)*12+6,COLUMN())):INDIRECT(ADDRESS(($AN515-1)*36+($AO515-1)*12+$AP515+4,COLUMN())),INDIRECT(ADDRESS(($AN515-1)*3+$AO515+5,$AP515+7)))&gt;=1,0,INDIRECT(ADDRESS(($AN515-1)*3+$AO515+5,$AP515+7)))))</f>
        <v>0</v>
      </c>
      <c r="AR515" s="468">
        <f ca="1">COUNTIF(INDIRECT("H"&amp;(ROW()+12*(($AN515-1)*3+$AO515)-ROW())/12+5):INDIRECT("S"&amp;(ROW()+12*(($AN515-1)*3+$AO515)-ROW())/12+5),AQ515)</f>
        <v>0</v>
      </c>
      <c r="AS515" s="476"/>
      <c r="AU515" s="468">
        <f ca="1">IF(AND(AQ515&gt;0,AR515&gt;0),COUNTIF(AU$6:AU514,"&gt;0")+1,0)</f>
        <v>0</v>
      </c>
    </row>
    <row r="516" spans="40:47" x14ac:dyDescent="0.15">
      <c r="AN516" s="468">
        <v>15</v>
      </c>
      <c r="AO516" s="468">
        <v>1</v>
      </c>
      <c r="AP516" s="468">
        <v>7</v>
      </c>
      <c r="AQ516" s="476">
        <f ca="1">IF($AP516=1,IF(INDIRECT(ADDRESS(($AN516-1)*3+$AO516+5,$AP516+7))="",0,INDIRECT(ADDRESS(($AN516-1)*3+$AO516+5,$AP516+7))),IF(INDIRECT(ADDRESS(($AN516-1)*3+$AO516+5,$AP516+7))="",0,IF(COUNTIF(INDIRECT(ADDRESS(($AN516-1)*36+($AO516-1)*12+6,COLUMN())):INDIRECT(ADDRESS(($AN516-1)*36+($AO516-1)*12+$AP516+4,COLUMN())),INDIRECT(ADDRESS(($AN516-1)*3+$AO516+5,$AP516+7)))&gt;=1,0,INDIRECT(ADDRESS(($AN516-1)*3+$AO516+5,$AP516+7)))))</f>
        <v>0</v>
      </c>
      <c r="AR516" s="468">
        <f ca="1">COUNTIF(INDIRECT("H"&amp;(ROW()+12*(($AN516-1)*3+$AO516)-ROW())/12+5):INDIRECT("S"&amp;(ROW()+12*(($AN516-1)*3+$AO516)-ROW())/12+5),AQ516)</f>
        <v>0</v>
      </c>
      <c r="AS516" s="476"/>
      <c r="AU516" s="468">
        <f ca="1">IF(AND(AQ516&gt;0,AR516&gt;0),COUNTIF(AU$6:AU515,"&gt;0")+1,0)</f>
        <v>0</v>
      </c>
    </row>
    <row r="517" spans="40:47" x14ac:dyDescent="0.15">
      <c r="AN517" s="468">
        <v>15</v>
      </c>
      <c r="AO517" s="468">
        <v>1</v>
      </c>
      <c r="AP517" s="468">
        <v>8</v>
      </c>
      <c r="AQ517" s="476">
        <f ca="1">IF($AP517=1,IF(INDIRECT(ADDRESS(($AN517-1)*3+$AO517+5,$AP517+7))="",0,INDIRECT(ADDRESS(($AN517-1)*3+$AO517+5,$AP517+7))),IF(INDIRECT(ADDRESS(($AN517-1)*3+$AO517+5,$AP517+7))="",0,IF(COUNTIF(INDIRECT(ADDRESS(($AN517-1)*36+($AO517-1)*12+6,COLUMN())):INDIRECT(ADDRESS(($AN517-1)*36+($AO517-1)*12+$AP517+4,COLUMN())),INDIRECT(ADDRESS(($AN517-1)*3+$AO517+5,$AP517+7)))&gt;=1,0,INDIRECT(ADDRESS(($AN517-1)*3+$AO517+5,$AP517+7)))))</f>
        <v>0</v>
      </c>
      <c r="AR517" s="468">
        <f ca="1">COUNTIF(INDIRECT("H"&amp;(ROW()+12*(($AN517-1)*3+$AO517)-ROW())/12+5):INDIRECT("S"&amp;(ROW()+12*(($AN517-1)*3+$AO517)-ROW())/12+5),AQ517)</f>
        <v>0</v>
      </c>
      <c r="AS517" s="476"/>
      <c r="AU517" s="468">
        <f ca="1">IF(AND(AQ517&gt;0,AR517&gt;0),COUNTIF(AU$6:AU516,"&gt;0")+1,0)</f>
        <v>0</v>
      </c>
    </row>
    <row r="518" spans="40:47" x14ac:dyDescent="0.15">
      <c r="AN518" s="468">
        <v>15</v>
      </c>
      <c r="AO518" s="468">
        <v>1</v>
      </c>
      <c r="AP518" s="468">
        <v>9</v>
      </c>
      <c r="AQ518" s="476">
        <f ca="1">IF($AP518=1,IF(INDIRECT(ADDRESS(($AN518-1)*3+$AO518+5,$AP518+7))="",0,INDIRECT(ADDRESS(($AN518-1)*3+$AO518+5,$AP518+7))),IF(INDIRECT(ADDRESS(($AN518-1)*3+$AO518+5,$AP518+7))="",0,IF(COUNTIF(INDIRECT(ADDRESS(($AN518-1)*36+($AO518-1)*12+6,COLUMN())):INDIRECT(ADDRESS(($AN518-1)*36+($AO518-1)*12+$AP518+4,COLUMN())),INDIRECT(ADDRESS(($AN518-1)*3+$AO518+5,$AP518+7)))&gt;=1,0,INDIRECT(ADDRESS(($AN518-1)*3+$AO518+5,$AP518+7)))))</f>
        <v>0</v>
      </c>
      <c r="AR518" s="468">
        <f ca="1">COUNTIF(INDIRECT("H"&amp;(ROW()+12*(($AN518-1)*3+$AO518)-ROW())/12+5):INDIRECT("S"&amp;(ROW()+12*(($AN518-1)*3+$AO518)-ROW())/12+5),AQ518)</f>
        <v>0</v>
      </c>
      <c r="AS518" s="476"/>
      <c r="AU518" s="468">
        <f ca="1">IF(AND(AQ518&gt;0,AR518&gt;0),COUNTIF(AU$6:AU517,"&gt;0")+1,0)</f>
        <v>0</v>
      </c>
    </row>
    <row r="519" spans="40:47" x14ac:dyDescent="0.15">
      <c r="AN519" s="468">
        <v>15</v>
      </c>
      <c r="AO519" s="468">
        <v>1</v>
      </c>
      <c r="AP519" s="468">
        <v>10</v>
      </c>
      <c r="AQ519" s="476">
        <f ca="1">IF($AP519=1,IF(INDIRECT(ADDRESS(($AN519-1)*3+$AO519+5,$AP519+7))="",0,INDIRECT(ADDRESS(($AN519-1)*3+$AO519+5,$AP519+7))),IF(INDIRECT(ADDRESS(($AN519-1)*3+$AO519+5,$AP519+7))="",0,IF(COUNTIF(INDIRECT(ADDRESS(($AN519-1)*36+($AO519-1)*12+6,COLUMN())):INDIRECT(ADDRESS(($AN519-1)*36+($AO519-1)*12+$AP519+4,COLUMN())),INDIRECT(ADDRESS(($AN519-1)*3+$AO519+5,$AP519+7)))&gt;=1,0,INDIRECT(ADDRESS(($AN519-1)*3+$AO519+5,$AP519+7)))))</f>
        <v>0</v>
      </c>
      <c r="AR519" s="468">
        <f ca="1">COUNTIF(INDIRECT("H"&amp;(ROW()+12*(($AN519-1)*3+$AO519)-ROW())/12+5):INDIRECT("S"&amp;(ROW()+12*(($AN519-1)*3+$AO519)-ROW())/12+5),AQ519)</f>
        <v>0</v>
      </c>
      <c r="AS519" s="476"/>
      <c r="AU519" s="468">
        <f ca="1">IF(AND(AQ519&gt;0,AR519&gt;0),COUNTIF(AU$6:AU518,"&gt;0")+1,0)</f>
        <v>0</v>
      </c>
    </row>
    <row r="520" spans="40:47" x14ac:dyDescent="0.15">
      <c r="AN520" s="468">
        <v>15</v>
      </c>
      <c r="AO520" s="468">
        <v>1</v>
      </c>
      <c r="AP520" s="468">
        <v>11</v>
      </c>
      <c r="AQ520" s="476">
        <f ca="1">IF($AP520=1,IF(INDIRECT(ADDRESS(($AN520-1)*3+$AO520+5,$AP520+7))="",0,INDIRECT(ADDRESS(($AN520-1)*3+$AO520+5,$AP520+7))),IF(INDIRECT(ADDRESS(($AN520-1)*3+$AO520+5,$AP520+7))="",0,IF(COUNTIF(INDIRECT(ADDRESS(($AN520-1)*36+($AO520-1)*12+6,COLUMN())):INDIRECT(ADDRESS(($AN520-1)*36+($AO520-1)*12+$AP520+4,COLUMN())),INDIRECT(ADDRESS(($AN520-1)*3+$AO520+5,$AP520+7)))&gt;=1,0,INDIRECT(ADDRESS(($AN520-1)*3+$AO520+5,$AP520+7)))))</f>
        <v>0</v>
      </c>
      <c r="AR520" s="468">
        <f ca="1">COUNTIF(INDIRECT("H"&amp;(ROW()+12*(($AN520-1)*3+$AO520)-ROW())/12+5):INDIRECT("S"&amp;(ROW()+12*(($AN520-1)*3+$AO520)-ROW())/12+5),AQ520)</f>
        <v>0</v>
      </c>
      <c r="AS520" s="476"/>
      <c r="AU520" s="468">
        <f ca="1">IF(AND(AQ520&gt;0,AR520&gt;0),COUNTIF(AU$6:AU519,"&gt;0")+1,0)</f>
        <v>0</v>
      </c>
    </row>
    <row r="521" spans="40:47" x14ac:dyDescent="0.15">
      <c r="AN521" s="468">
        <v>15</v>
      </c>
      <c r="AO521" s="468">
        <v>1</v>
      </c>
      <c r="AP521" s="468">
        <v>12</v>
      </c>
      <c r="AQ521" s="476">
        <f ca="1">IF($AP521=1,IF(INDIRECT(ADDRESS(($AN521-1)*3+$AO521+5,$AP521+7))="",0,INDIRECT(ADDRESS(($AN521-1)*3+$AO521+5,$AP521+7))),IF(INDIRECT(ADDRESS(($AN521-1)*3+$AO521+5,$AP521+7))="",0,IF(COUNTIF(INDIRECT(ADDRESS(($AN521-1)*36+($AO521-1)*12+6,COLUMN())):INDIRECT(ADDRESS(($AN521-1)*36+($AO521-1)*12+$AP521+4,COLUMN())),INDIRECT(ADDRESS(($AN521-1)*3+$AO521+5,$AP521+7)))&gt;=1,0,INDIRECT(ADDRESS(($AN521-1)*3+$AO521+5,$AP521+7)))))</f>
        <v>0</v>
      </c>
      <c r="AR521" s="468">
        <f ca="1">COUNTIF(INDIRECT("H"&amp;(ROW()+12*(($AN521-1)*3+$AO521)-ROW())/12+5):INDIRECT("S"&amp;(ROW()+12*(($AN521-1)*3+$AO521)-ROW())/12+5),AQ521)</f>
        <v>0</v>
      </c>
      <c r="AS521" s="476"/>
      <c r="AU521" s="468">
        <f ca="1">IF(AND(AQ521&gt;0,AR521&gt;0),COUNTIF(AU$6:AU520,"&gt;0")+1,0)</f>
        <v>0</v>
      </c>
    </row>
    <row r="522" spans="40:47" x14ac:dyDescent="0.15">
      <c r="AN522" s="468">
        <v>15</v>
      </c>
      <c r="AO522" s="468">
        <v>2</v>
      </c>
      <c r="AP522" s="468">
        <v>1</v>
      </c>
      <c r="AQ522" s="476">
        <f ca="1">IF($AP522=1,IF(INDIRECT(ADDRESS(($AN522-1)*3+$AO522+5,$AP522+7))="",0,INDIRECT(ADDRESS(($AN522-1)*3+$AO522+5,$AP522+7))),IF(INDIRECT(ADDRESS(($AN522-1)*3+$AO522+5,$AP522+7))="",0,IF(COUNTIF(INDIRECT(ADDRESS(($AN522-1)*36+($AO522-1)*12+6,COLUMN())):INDIRECT(ADDRESS(($AN522-1)*36+($AO522-1)*12+$AP522+4,COLUMN())),INDIRECT(ADDRESS(($AN522-1)*3+$AO522+5,$AP522+7)))&gt;=1,0,INDIRECT(ADDRESS(($AN522-1)*3+$AO522+5,$AP522+7)))))</f>
        <v>0</v>
      </c>
      <c r="AR522" s="468">
        <f ca="1">COUNTIF(INDIRECT("H"&amp;(ROW()+12*(($AN522-1)*3+$AO522)-ROW())/12+5):INDIRECT("S"&amp;(ROW()+12*(($AN522-1)*3+$AO522)-ROW())/12+5),AQ522)</f>
        <v>0</v>
      </c>
      <c r="AS522" s="476"/>
      <c r="AU522" s="468">
        <f ca="1">IF(AND(AQ522&gt;0,AR522&gt;0),COUNTIF(AU$6:AU521,"&gt;0")+1,0)</f>
        <v>0</v>
      </c>
    </row>
    <row r="523" spans="40:47" x14ac:dyDescent="0.15">
      <c r="AN523" s="468">
        <v>15</v>
      </c>
      <c r="AO523" s="468">
        <v>2</v>
      </c>
      <c r="AP523" s="468">
        <v>2</v>
      </c>
      <c r="AQ523" s="476">
        <f ca="1">IF($AP523=1,IF(INDIRECT(ADDRESS(($AN523-1)*3+$AO523+5,$AP523+7))="",0,INDIRECT(ADDRESS(($AN523-1)*3+$AO523+5,$AP523+7))),IF(INDIRECT(ADDRESS(($AN523-1)*3+$AO523+5,$AP523+7))="",0,IF(COUNTIF(INDIRECT(ADDRESS(($AN523-1)*36+($AO523-1)*12+6,COLUMN())):INDIRECT(ADDRESS(($AN523-1)*36+($AO523-1)*12+$AP523+4,COLUMN())),INDIRECT(ADDRESS(($AN523-1)*3+$AO523+5,$AP523+7)))&gt;=1,0,INDIRECT(ADDRESS(($AN523-1)*3+$AO523+5,$AP523+7)))))</f>
        <v>0</v>
      </c>
      <c r="AR523" s="468">
        <f ca="1">COUNTIF(INDIRECT("H"&amp;(ROW()+12*(($AN523-1)*3+$AO523)-ROW())/12+5):INDIRECT("S"&amp;(ROW()+12*(($AN523-1)*3+$AO523)-ROW())/12+5),AQ523)</f>
        <v>0</v>
      </c>
      <c r="AS523" s="476"/>
      <c r="AU523" s="468">
        <f ca="1">IF(AND(AQ523&gt;0,AR523&gt;0),COUNTIF(AU$6:AU522,"&gt;0")+1,0)</f>
        <v>0</v>
      </c>
    </row>
    <row r="524" spans="40:47" x14ac:dyDescent="0.15">
      <c r="AN524" s="468">
        <v>15</v>
      </c>
      <c r="AO524" s="468">
        <v>2</v>
      </c>
      <c r="AP524" s="468">
        <v>3</v>
      </c>
      <c r="AQ524" s="476">
        <f ca="1">IF($AP524=1,IF(INDIRECT(ADDRESS(($AN524-1)*3+$AO524+5,$AP524+7))="",0,INDIRECT(ADDRESS(($AN524-1)*3+$AO524+5,$AP524+7))),IF(INDIRECT(ADDRESS(($AN524-1)*3+$AO524+5,$AP524+7))="",0,IF(COUNTIF(INDIRECT(ADDRESS(($AN524-1)*36+($AO524-1)*12+6,COLUMN())):INDIRECT(ADDRESS(($AN524-1)*36+($AO524-1)*12+$AP524+4,COLUMN())),INDIRECT(ADDRESS(($AN524-1)*3+$AO524+5,$AP524+7)))&gt;=1,0,INDIRECT(ADDRESS(($AN524-1)*3+$AO524+5,$AP524+7)))))</f>
        <v>0</v>
      </c>
      <c r="AR524" s="468">
        <f ca="1">COUNTIF(INDIRECT("H"&amp;(ROW()+12*(($AN524-1)*3+$AO524)-ROW())/12+5):INDIRECT("S"&amp;(ROW()+12*(($AN524-1)*3+$AO524)-ROW())/12+5),AQ524)</f>
        <v>0</v>
      </c>
      <c r="AS524" s="476"/>
      <c r="AU524" s="468">
        <f ca="1">IF(AND(AQ524&gt;0,AR524&gt;0),COUNTIF(AU$6:AU523,"&gt;0")+1,0)</f>
        <v>0</v>
      </c>
    </row>
    <row r="525" spans="40:47" x14ac:dyDescent="0.15">
      <c r="AN525" s="468">
        <v>15</v>
      </c>
      <c r="AO525" s="468">
        <v>2</v>
      </c>
      <c r="AP525" s="468">
        <v>4</v>
      </c>
      <c r="AQ525" s="476">
        <f ca="1">IF($AP525=1,IF(INDIRECT(ADDRESS(($AN525-1)*3+$AO525+5,$AP525+7))="",0,INDIRECT(ADDRESS(($AN525-1)*3+$AO525+5,$AP525+7))),IF(INDIRECT(ADDRESS(($AN525-1)*3+$AO525+5,$AP525+7))="",0,IF(COUNTIF(INDIRECT(ADDRESS(($AN525-1)*36+($AO525-1)*12+6,COLUMN())):INDIRECT(ADDRESS(($AN525-1)*36+($AO525-1)*12+$AP525+4,COLUMN())),INDIRECT(ADDRESS(($AN525-1)*3+$AO525+5,$AP525+7)))&gt;=1,0,INDIRECT(ADDRESS(($AN525-1)*3+$AO525+5,$AP525+7)))))</f>
        <v>0</v>
      </c>
      <c r="AR525" s="468">
        <f ca="1">COUNTIF(INDIRECT("H"&amp;(ROW()+12*(($AN525-1)*3+$AO525)-ROW())/12+5):INDIRECT("S"&amp;(ROW()+12*(($AN525-1)*3+$AO525)-ROW())/12+5),AQ525)</f>
        <v>0</v>
      </c>
      <c r="AS525" s="476"/>
      <c r="AU525" s="468">
        <f ca="1">IF(AND(AQ525&gt;0,AR525&gt;0),COUNTIF(AU$6:AU524,"&gt;0")+1,0)</f>
        <v>0</v>
      </c>
    </row>
    <row r="526" spans="40:47" x14ac:dyDescent="0.15">
      <c r="AN526" s="468">
        <v>15</v>
      </c>
      <c r="AO526" s="468">
        <v>2</v>
      </c>
      <c r="AP526" s="468">
        <v>5</v>
      </c>
      <c r="AQ526" s="476">
        <f ca="1">IF($AP526=1,IF(INDIRECT(ADDRESS(($AN526-1)*3+$AO526+5,$AP526+7))="",0,INDIRECT(ADDRESS(($AN526-1)*3+$AO526+5,$AP526+7))),IF(INDIRECT(ADDRESS(($AN526-1)*3+$AO526+5,$AP526+7))="",0,IF(COUNTIF(INDIRECT(ADDRESS(($AN526-1)*36+($AO526-1)*12+6,COLUMN())):INDIRECT(ADDRESS(($AN526-1)*36+($AO526-1)*12+$AP526+4,COLUMN())),INDIRECT(ADDRESS(($AN526-1)*3+$AO526+5,$AP526+7)))&gt;=1,0,INDIRECT(ADDRESS(($AN526-1)*3+$AO526+5,$AP526+7)))))</f>
        <v>0</v>
      </c>
      <c r="AR526" s="468">
        <f ca="1">COUNTIF(INDIRECT("H"&amp;(ROW()+12*(($AN526-1)*3+$AO526)-ROW())/12+5):INDIRECT("S"&amp;(ROW()+12*(($AN526-1)*3+$AO526)-ROW())/12+5),AQ526)</f>
        <v>0</v>
      </c>
      <c r="AS526" s="476"/>
      <c r="AU526" s="468">
        <f ca="1">IF(AND(AQ526&gt;0,AR526&gt;0),COUNTIF(AU$6:AU525,"&gt;0")+1,0)</f>
        <v>0</v>
      </c>
    </row>
    <row r="527" spans="40:47" x14ac:dyDescent="0.15">
      <c r="AN527" s="468">
        <v>15</v>
      </c>
      <c r="AO527" s="468">
        <v>2</v>
      </c>
      <c r="AP527" s="468">
        <v>6</v>
      </c>
      <c r="AQ527" s="476">
        <f ca="1">IF($AP527=1,IF(INDIRECT(ADDRESS(($AN527-1)*3+$AO527+5,$AP527+7))="",0,INDIRECT(ADDRESS(($AN527-1)*3+$AO527+5,$AP527+7))),IF(INDIRECT(ADDRESS(($AN527-1)*3+$AO527+5,$AP527+7))="",0,IF(COUNTIF(INDIRECT(ADDRESS(($AN527-1)*36+($AO527-1)*12+6,COLUMN())):INDIRECT(ADDRESS(($AN527-1)*36+($AO527-1)*12+$AP527+4,COLUMN())),INDIRECT(ADDRESS(($AN527-1)*3+$AO527+5,$AP527+7)))&gt;=1,0,INDIRECT(ADDRESS(($AN527-1)*3+$AO527+5,$AP527+7)))))</f>
        <v>0</v>
      </c>
      <c r="AR527" s="468">
        <f ca="1">COUNTIF(INDIRECT("H"&amp;(ROW()+12*(($AN527-1)*3+$AO527)-ROW())/12+5):INDIRECT("S"&amp;(ROW()+12*(($AN527-1)*3+$AO527)-ROW())/12+5),AQ527)</f>
        <v>0</v>
      </c>
      <c r="AS527" s="476"/>
      <c r="AU527" s="468">
        <f ca="1">IF(AND(AQ527&gt;0,AR527&gt;0),COUNTIF(AU$6:AU526,"&gt;0")+1,0)</f>
        <v>0</v>
      </c>
    </row>
    <row r="528" spans="40:47" x14ac:dyDescent="0.15">
      <c r="AN528" s="468">
        <v>15</v>
      </c>
      <c r="AO528" s="468">
        <v>2</v>
      </c>
      <c r="AP528" s="468">
        <v>7</v>
      </c>
      <c r="AQ528" s="476">
        <f ca="1">IF($AP528=1,IF(INDIRECT(ADDRESS(($AN528-1)*3+$AO528+5,$AP528+7))="",0,INDIRECT(ADDRESS(($AN528-1)*3+$AO528+5,$AP528+7))),IF(INDIRECT(ADDRESS(($AN528-1)*3+$AO528+5,$AP528+7))="",0,IF(COUNTIF(INDIRECT(ADDRESS(($AN528-1)*36+($AO528-1)*12+6,COLUMN())):INDIRECT(ADDRESS(($AN528-1)*36+($AO528-1)*12+$AP528+4,COLUMN())),INDIRECT(ADDRESS(($AN528-1)*3+$AO528+5,$AP528+7)))&gt;=1,0,INDIRECT(ADDRESS(($AN528-1)*3+$AO528+5,$AP528+7)))))</f>
        <v>0</v>
      </c>
      <c r="AR528" s="468">
        <f ca="1">COUNTIF(INDIRECT("H"&amp;(ROW()+12*(($AN528-1)*3+$AO528)-ROW())/12+5):INDIRECT("S"&amp;(ROW()+12*(($AN528-1)*3+$AO528)-ROW())/12+5),AQ528)</f>
        <v>0</v>
      </c>
      <c r="AS528" s="476"/>
      <c r="AU528" s="468">
        <f ca="1">IF(AND(AQ528&gt;0,AR528&gt;0),COUNTIF(AU$6:AU527,"&gt;0")+1,0)</f>
        <v>0</v>
      </c>
    </row>
    <row r="529" spans="40:47" x14ac:dyDescent="0.15">
      <c r="AN529" s="468">
        <v>15</v>
      </c>
      <c r="AO529" s="468">
        <v>2</v>
      </c>
      <c r="AP529" s="468">
        <v>8</v>
      </c>
      <c r="AQ529" s="476">
        <f ca="1">IF($AP529=1,IF(INDIRECT(ADDRESS(($AN529-1)*3+$AO529+5,$AP529+7))="",0,INDIRECT(ADDRESS(($AN529-1)*3+$AO529+5,$AP529+7))),IF(INDIRECT(ADDRESS(($AN529-1)*3+$AO529+5,$AP529+7))="",0,IF(COUNTIF(INDIRECT(ADDRESS(($AN529-1)*36+($AO529-1)*12+6,COLUMN())):INDIRECT(ADDRESS(($AN529-1)*36+($AO529-1)*12+$AP529+4,COLUMN())),INDIRECT(ADDRESS(($AN529-1)*3+$AO529+5,$AP529+7)))&gt;=1,0,INDIRECT(ADDRESS(($AN529-1)*3+$AO529+5,$AP529+7)))))</f>
        <v>0</v>
      </c>
      <c r="AR529" s="468">
        <f ca="1">COUNTIF(INDIRECT("H"&amp;(ROW()+12*(($AN529-1)*3+$AO529)-ROW())/12+5):INDIRECT("S"&amp;(ROW()+12*(($AN529-1)*3+$AO529)-ROW())/12+5),AQ529)</f>
        <v>0</v>
      </c>
      <c r="AS529" s="476"/>
      <c r="AU529" s="468">
        <f ca="1">IF(AND(AQ529&gt;0,AR529&gt;0),COUNTIF(AU$6:AU528,"&gt;0")+1,0)</f>
        <v>0</v>
      </c>
    </row>
    <row r="530" spans="40:47" x14ac:dyDescent="0.15">
      <c r="AN530" s="468">
        <v>15</v>
      </c>
      <c r="AO530" s="468">
        <v>2</v>
      </c>
      <c r="AP530" s="468">
        <v>9</v>
      </c>
      <c r="AQ530" s="476">
        <f ca="1">IF($AP530=1,IF(INDIRECT(ADDRESS(($AN530-1)*3+$AO530+5,$AP530+7))="",0,INDIRECT(ADDRESS(($AN530-1)*3+$AO530+5,$AP530+7))),IF(INDIRECT(ADDRESS(($AN530-1)*3+$AO530+5,$AP530+7))="",0,IF(COUNTIF(INDIRECT(ADDRESS(($AN530-1)*36+($AO530-1)*12+6,COLUMN())):INDIRECT(ADDRESS(($AN530-1)*36+($AO530-1)*12+$AP530+4,COLUMN())),INDIRECT(ADDRESS(($AN530-1)*3+$AO530+5,$AP530+7)))&gt;=1,0,INDIRECT(ADDRESS(($AN530-1)*3+$AO530+5,$AP530+7)))))</f>
        <v>0</v>
      </c>
      <c r="AR530" s="468">
        <f ca="1">COUNTIF(INDIRECT("H"&amp;(ROW()+12*(($AN530-1)*3+$AO530)-ROW())/12+5):INDIRECT("S"&amp;(ROW()+12*(($AN530-1)*3+$AO530)-ROW())/12+5),AQ530)</f>
        <v>0</v>
      </c>
      <c r="AS530" s="476"/>
      <c r="AU530" s="468">
        <f ca="1">IF(AND(AQ530&gt;0,AR530&gt;0),COUNTIF(AU$6:AU529,"&gt;0")+1,0)</f>
        <v>0</v>
      </c>
    </row>
    <row r="531" spans="40:47" x14ac:dyDescent="0.15">
      <c r="AN531" s="468">
        <v>15</v>
      </c>
      <c r="AO531" s="468">
        <v>2</v>
      </c>
      <c r="AP531" s="468">
        <v>10</v>
      </c>
      <c r="AQ531" s="476">
        <f ca="1">IF($AP531=1,IF(INDIRECT(ADDRESS(($AN531-1)*3+$AO531+5,$AP531+7))="",0,INDIRECT(ADDRESS(($AN531-1)*3+$AO531+5,$AP531+7))),IF(INDIRECT(ADDRESS(($AN531-1)*3+$AO531+5,$AP531+7))="",0,IF(COUNTIF(INDIRECT(ADDRESS(($AN531-1)*36+($AO531-1)*12+6,COLUMN())):INDIRECT(ADDRESS(($AN531-1)*36+($AO531-1)*12+$AP531+4,COLUMN())),INDIRECT(ADDRESS(($AN531-1)*3+$AO531+5,$AP531+7)))&gt;=1,0,INDIRECT(ADDRESS(($AN531-1)*3+$AO531+5,$AP531+7)))))</f>
        <v>0</v>
      </c>
      <c r="AR531" s="468">
        <f ca="1">COUNTIF(INDIRECT("H"&amp;(ROW()+12*(($AN531-1)*3+$AO531)-ROW())/12+5):INDIRECT("S"&amp;(ROW()+12*(($AN531-1)*3+$AO531)-ROW())/12+5),AQ531)</f>
        <v>0</v>
      </c>
      <c r="AS531" s="476"/>
      <c r="AU531" s="468">
        <f ca="1">IF(AND(AQ531&gt;0,AR531&gt;0),COUNTIF(AU$6:AU530,"&gt;0")+1,0)</f>
        <v>0</v>
      </c>
    </row>
    <row r="532" spans="40:47" x14ac:dyDescent="0.15">
      <c r="AN532" s="468">
        <v>15</v>
      </c>
      <c r="AO532" s="468">
        <v>2</v>
      </c>
      <c r="AP532" s="468">
        <v>11</v>
      </c>
      <c r="AQ532" s="476">
        <f ca="1">IF($AP532=1,IF(INDIRECT(ADDRESS(($AN532-1)*3+$AO532+5,$AP532+7))="",0,INDIRECT(ADDRESS(($AN532-1)*3+$AO532+5,$AP532+7))),IF(INDIRECT(ADDRESS(($AN532-1)*3+$AO532+5,$AP532+7))="",0,IF(COUNTIF(INDIRECT(ADDRESS(($AN532-1)*36+($AO532-1)*12+6,COLUMN())):INDIRECT(ADDRESS(($AN532-1)*36+($AO532-1)*12+$AP532+4,COLUMN())),INDIRECT(ADDRESS(($AN532-1)*3+$AO532+5,$AP532+7)))&gt;=1,0,INDIRECT(ADDRESS(($AN532-1)*3+$AO532+5,$AP532+7)))))</f>
        <v>0</v>
      </c>
      <c r="AR532" s="468">
        <f ca="1">COUNTIF(INDIRECT("H"&amp;(ROW()+12*(($AN532-1)*3+$AO532)-ROW())/12+5):INDIRECT("S"&amp;(ROW()+12*(($AN532-1)*3+$AO532)-ROW())/12+5),AQ532)</f>
        <v>0</v>
      </c>
      <c r="AS532" s="476"/>
      <c r="AU532" s="468">
        <f ca="1">IF(AND(AQ532&gt;0,AR532&gt;0),COUNTIF(AU$6:AU531,"&gt;0")+1,0)</f>
        <v>0</v>
      </c>
    </row>
    <row r="533" spans="40:47" x14ac:dyDescent="0.15">
      <c r="AN533" s="468">
        <v>15</v>
      </c>
      <c r="AO533" s="468">
        <v>2</v>
      </c>
      <c r="AP533" s="468">
        <v>12</v>
      </c>
      <c r="AQ533" s="476">
        <f ca="1">IF($AP533=1,IF(INDIRECT(ADDRESS(($AN533-1)*3+$AO533+5,$AP533+7))="",0,INDIRECT(ADDRESS(($AN533-1)*3+$AO533+5,$AP533+7))),IF(INDIRECT(ADDRESS(($AN533-1)*3+$AO533+5,$AP533+7))="",0,IF(COUNTIF(INDIRECT(ADDRESS(($AN533-1)*36+($AO533-1)*12+6,COLUMN())):INDIRECT(ADDRESS(($AN533-1)*36+($AO533-1)*12+$AP533+4,COLUMN())),INDIRECT(ADDRESS(($AN533-1)*3+$AO533+5,$AP533+7)))&gt;=1,0,INDIRECT(ADDRESS(($AN533-1)*3+$AO533+5,$AP533+7)))))</f>
        <v>0</v>
      </c>
      <c r="AR533" s="468">
        <f ca="1">COUNTIF(INDIRECT("H"&amp;(ROW()+12*(($AN533-1)*3+$AO533)-ROW())/12+5):INDIRECT("S"&amp;(ROW()+12*(($AN533-1)*3+$AO533)-ROW())/12+5),AQ533)</f>
        <v>0</v>
      </c>
      <c r="AS533" s="476"/>
      <c r="AU533" s="468">
        <f ca="1">IF(AND(AQ533&gt;0,AR533&gt;0),COUNTIF(AU$6:AU532,"&gt;0")+1,0)</f>
        <v>0</v>
      </c>
    </row>
    <row r="534" spans="40:47" x14ac:dyDescent="0.15">
      <c r="AN534" s="468">
        <v>15</v>
      </c>
      <c r="AO534" s="468">
        <v>3</v>
      </c>
      <c r="AP534" s="468">
        <v>1</v>
      </c>
      <c r="AQ534" s="476">
        <f ca="1">IF($AP534=1,IF(INDIRECT(ADDRESS(($AN534-1)*3+$AO534+5,$AP534+7))="",0,INDIRECT(ADDRESS(($AN534-1)*3+$AO534+5,$AP534+7))),IF(INDIRECT(ADDRESS(($AN534-1)*3+$AO534+5,$AP534+7))="",0,IF(COUNTIF(INDIRECT(ADDRESS(($AN534-1)*36+($AO534-1)*12+6,COLUMN())):INDIRECT(ADDRESS(($AN534-1)*36+($AO534-1)*12+$AP534+4,COLUMN())),INDIRECT(ADDRESS(($AN534-1)*3+$AO534+5,$AP534+7)))&gt;=1,0,INDIRECT(ADDRESS(($AN534-1)*3+$AO534+5,$AP534+7)))))</f>
        <v>0</v>
      </c>
      <c r="AR534" s="468">
        <f ca="1">COUNTIF(INDIRECT("H"&amp;(ROW()+12*(($AN534-1)*3+$AO534)-ROW())/12+5):INDIRECT("S"&amp;(ROW()+12*(($AN534-1)*3+$AO534)-ROW())/12+5),AQ534)</f>
        <v>0</v>
      </c>
      <c r="AS534" s="476"/>
      <c r="AU534" s="468">
        <f ca="1">IF(AND(AQ534&gt;0,AR534&gt;0),COUNTIF(AU$6:AU533,"&gt;0")+1,0)</f>
        <v>0</v>
      </c>
    </row>
    <row r="535" spans="40:47" x14ac:dyDescent="0.15">
      <c r="AN535" s="468">
        <v>15</v>
      </c>
      <c r="AO535" s="468">
        <v>3</v>
      </c>
      <c r="AP535" s="468">
        <v>2</v>
      </c>
      <c r="AQ535" s="476">
        <f ca="1">IF($AP535=1,IF(INDIRECT(ADDRESS(($AN535-1)*3+$AO535+5,$AP535+7))="",0,INDIRECT(ADDRESS(($AN535-1)*3+$AO535+5,$AP535+7))),IF(INDIRECT(ADDRESS(($AN535-1)*3+$AO535+5,$AP535+7))="",0,IF(COUNTIF(INDIRECT(ADDRESS(($AN535-1)*36+($AO535-1)*12+6,COLUMN())):INDIRECT(ADDRESS(($AN535-1)*36+($AO535-1)*12+$AP535+4,COLUMN())),INDIRECT(ADDRESS(($AN535-1)*3+$AO535+5,$AP535+7)))&gt;=1,0,INDIRECT(ADDRESS(($AN535-1)*3+$AO535+5,$AP535+7)))))</f>
        <v>0</v>
      </c>
      <c r="AR535" s="468">
        <f ca="1">COUNTIF(INDIRECT("H"&amp;(ROW()+12*(($AN535-1)*3+$AO535)-ROW())/12+5):INDIRECT("S"&amp;(ROW()+12*(($AN535-1)*3+$AO535)-ROW())/12+5),AQ535)</f>
        <v>0</v>
      </c>
      <c r="AS535" s="476"/>
      <c r="AU535" s="468">
        <f ca="1">IF(AND(AQ535&gt;0,AR535&gt;0),COUNTIF(AU$6:AU534,"&gt;0")+1,0)</f>
        <v>0</v>
      </c>
    </row>
    <row r="536" spans="40:47" x14ac:dyDescent="0.15">
      <c r="AN536" s="468">
        <v>15</v>
      </c>
      <c r="AO536" s="468">
        <v>3</v>
      </c>
      <c r="AP536" s="468">
        <v>3</v>
      </c>
      <c r="AQ536" s="476">
        <f ca="1">IF($AP536=1,IF(INDIRECT(ADDRESS(($AN536-1)*3+$AO536+5,$AP536+7))="",0,INDIRECT(ADDRESS(($AN536-1)*3+$AO536+5,$AP536+7))),IF(INDIRECT(ADDRESS(($AN536-1)*3+$AO536+5,$AP536+7))="",0,IF(COUNTIF(INDIRECT(ADDRESS(($AN536-1)*36+($AO536-1)*12+6,COLUMN())):INDIRECT(ADDRESS(($AN536-1)*36+($AO536-1)*12+$AP536+4,COLUMN())),INDIRECT(ADDRESS(($AN536-1)*3+$AO536+5,$AP536+7)))&gt;=1,0,INDIRECT(ADDRESS(($AN536-1)*3+$AO536+5,$AP536+7)))))</f>
        <v>0</v>
      </c>
      <c r="AR536" s="468">
        <f ca="1">COUNTIF(INDIRECT("H"&amp;(ROW()+12*(($AN536-1)*3+$AO536)-ROW())/12+5):INDIRECT("S"&amp;(ROW()+12*(($AN536-1)*3+$AO536)-ROW())/12+5),AQ536)</f>
        <v>0</v>
      </c>
      <c r="AS536" s="476"/>
      <c r="AU536" s="468">
        <f ca="1">IF(AND(AQ536&gt;0,AR536&gt;0),COUNTIF(AU$6:AU535,"&gt;0")+1,0)</f>
        <v>0</v>
      </c>
    </row>
    <row r="537" spans="40:47" x14ac:dyDescent="0.15">
      <c r="AN537" s="468">
        <v>15</v>
      </c>
      <c r="AO537" s="468">
        <v>3</v>
      </c>
      <c r="AP537" s="468">
        <v>4</v>
      </c>
      <c r="AQ537" s="476">
        <f ca="1">IF($AP537=1,IF(INDIRECT(ADDRESS(($AN537-1)*3+$AO537+5,$AP537+7))="",0,INDIRECT(ADDRESS(($AN537-1)*3+$AO537+5,$AP537+7))),IF(INDIRECT(ADDRESS(($AN537-1)*3+$AO537+5,$AP537+7))="",0,IF(COUNTIF(INDIRECT(ADDRESS(($AN537-1)*36+($AO537-1)*12+6,COLUMN())):INDIRECT(ADDRESS(($AN537-1)*36+($AO537-1)*12+$AP537+4,COLUMN())),INDIRECT(ADDRESS(($AN537-1)*3+$AO537+5,$AP537+7)))&gt;=1,0,INDIRECT(ADDRESS(($AN537-1)*3+$AO537+5,$AP537+7)))))</f>
        <v>0</v>
      </c>
      <c r="AR537" s="468">
        <f ca="1">COUNTIF(INDIRECT("H"&amp;(ROW()+12*(($AN537-1)*3+$AO537)-ROW())/12+5):INDIRECT("S"&amp;(ROW()+12*(($AN537-1)*3+$AO537)-ROW())/12+5),AQ537)</f>
        <v>0</v>
      </c>
      <c r="AS537" s="476"/>
      <c r="AU537" s="468">
        <f ca="1">IF(AND(AQ537&gt;0,AR537&gt;0),COUNTIF(AU$6:AU536,"&gt;0")+1,0)</f>
        <v>0</v>
      </c>
    </row>
    <row r="538" spans="40:47" x14ac:dyDescent="0.15">
      <c r="AN538" s="468">
        <v>15</v>
      </c>
      <c r="AO538" s="468">
        <v>3</v>
      </c>
      <c r="AP538" s="468">
        <v>5</v>
      </c>
      <c r="AQ538" s="476">
        <f ca="1">IF($AP538=1,IF(INDIRECT(ADDRESS(($AN538-1)*3+$AO538+5,$AP538+7))="",0,INDIRECT(ADDRESS(($AN538-1)*3+$AO538+5,$AP538+7))),IF(INDIRECT(ADDRESS(($AN538-1)*3+$AO538+5,$AP538+7))="",0,IF(COUNTIF(INDIRECT(ADDRESS(($AN538-1)*36+($AO538-1)*12+6,COLUMN())):INDIRECT(ADDRESS(($AN538-1)*36+($AO538-1)*12+$AP538+4,COLUMN())),INDIRECT(ADDRESS(($AN538-1)*3+$AO538+5,$AP538+7)))&gt;=1,0,INDIRECT(ADDRESS(($AN538-1)*3+$AO538+5,$AP538+7)))))</f>
        <v>0</v>
      </c>
      <c r="AR538" s="468">
        <f ca="1">COUNTIF(INDIRECT("H"&amp;(ROW()+12*(($AN538-1)*3+$AO538)-ROW())/12+5):INDIRECT("S"&amp;(ROW()+12*(($AN538-1)*3+$AO538)-ROW())/12+5),AQ538)</f>
        <v>0</v>
      </c>
      <c r="AS538" s="476"/>
      <c r="AU538" s="468">
        <f ca="1">IF(AND(AQ538&gt;0,AR538&gt;0),COUNTIF(AU$6:AU537,"&gt;0")+1,0)</f>
        <v>0</v>
      </c>
    </row>
    <row r="539" spans="40:47" x14ac:dyDescent="0.15">
      <c r="AN539" s="468">
        <v>15</v>
      </c>
      <c r="AO539" s="468">
        <v>3</v>
      </c>
      <c r="AP539" s="468">
        <v>6</v>
      </c>
      <c r="AQ539" s="476">
        <f ca="1">IF($AP539=1,IF(INDIRECT(ADDRESS(($AN539-1)*3+$AO539+5,$AP539+7))="",0,INDIRECT(ADDRESS(($AN539-1)*3+$AO539+5,$AP539+7))),IF(INDIRECT(ADDRESS(($AN539-1)*3+$AO539+5,$AP539+7))="",0,IF(COUNTIF(INDIRECT(ADDRESS(($AN539-1)*36+($AO539-1)*12+6,COLUMN())):INDIRECT(ADDRESS(($AN539-1)*36+($AO539-1)*12+$AP539+4,COLUMN())),INDIRECT(ADDRESS(($AN539-1)*3+$AO539+5,$AP539+7)))&gt;=1,0,INDIRECT(ADDRESS(($AN539-1)*3+$AO539+5,$AP539+7)))))</f>
        <v>0</v>
      </c>
      <c r="AR539" s="468">
        <f ca="1">COUNTIF(INDIRECT("H"&amp;(ROW()+12*(($AN539-1)*3+$AO539)-ROW())/12+5):INDIRECT("S"&amp;(ROW()+12*(($AN539-1)*3+$AO539)-ROW())/12+5),AQ539)</f>
        <v>0</v>
      </c>
      <c r="AS539" s="476"/>
      <c r="AU539" s="468">
        <f ca="1">IF(AND(AQ539&gt;0,AR539&gt;0),COUNTIF(AU$6:AU538,"&gt;0")+1,0)</f>
        <v>0</v>
      </c>
    </row>
    <row r="540" spans="40:47" x14ac:dyDescent="0.15">
      <c r="AN540" s="468">
        <v>15</v>
      </c>
      <c r="AO540" s="468">
        <v>3</v>
      </c>
      <c r="AP540" s="468">
        <v>7</v>
      </c>
      <c r="AQ540" s="476">
        <f ca="1">IF($AP540=1,IF(INDIRECT(ADDRESS(($AN540-1)*3+$AO540+5,$AP540+7))="",0,INDIRECT(ADDRESS(($AN540-1)*3+$AO540+5,$AP540+7))),IF(INDIRECT(ADDRESS(($AN540-1)*3+$AO540+5,$AP540+7))="",0,IF(COUNTIF(INDIRECT(ADDRESS(($AN540-1)*36+($AO540-1)*12+6,COLUMN())):INDIRECT(ADDRESS(($AN540-1)*36+($AO540-1)*12+$AP540+4,COLUMN())),INDIRECT(ADDRESS(($AN540-1)*3+$AO540+5,$AP540+7)))&gt;=1,0,INDIRECT(ADDRESS(($AN540-1)*3+$AO540+5,$AP540+7)))))</f>
        <v>0</v>
      </c>
      <c r="AR540" s="468">
        <f ca="1">COUNTIF(INDIRECT("H"&amp;(ROW()+12*(($AN540-1)*3+$AO540)-ROW())/12+5):INDIRECT("S"&amp;(ROW()+12*(($AN540-1)*3+$AO540)-ROW())/12+5),AQ540)</f>
        <v>0</v>
      </c>
      <c r="AS540" s="476"/>
      <c r="AU540" s="468">
        <f ca="1">IF(AND(AQ540&gt;0,AR540&gt;0),COUNTIF(AU$6:AU539,"&gt;0")+1,0)</f>
        <v>0</v>
      </c>
    </row>
    <row r="541" spans="40:47" x14ac:dyDescent="0.15">
      <c r="AN541" s="468">
        <v>15</v>
      </c>
      <c r="AO541" s="468">
        <v>3</v>
      </c>
      <c r="AP541" s="468">
        <v>8</v>
      </c>
      <c r="AQ541" s="476">
        <f ca="1">IF($AP541=1,IF(INDIRECT(ADDRESS(($AN541-1)*3+$AO541+5,$AP541+7))="",0,INDIRECT(ADDRESS(($AN541-1)*3+$AO541+5,$AP541+7))),IF(INDIRECT(ADDRESS(($AN541-1)*3+$AO541+5,$AP541+7))="",0,IF(COUNTIF(INDIRECT(ADDRESS(($AN541-1)*36+($AO541-1)*12+6,COLUMN())):INDIRECT(ADDRESS(($AN541-1)*36+($AO541-1)*12+$AP541+4,COLUMN())),INDIRECT(ADDRESS(($AN541-1)*3+$AO541+5,$AP541+7)))&gt;=1,0,INDIRECT(ADDRESS(($AN541-1)*3+$AO541+5,$AP541+7)))))</f>
        <v>0</v>
      </c>
      <c r="AR541" s="468">
        <f ca="1">COUNTIF(INDIRECT("H"&amp;(ROW()+12*(($AN541-1)*3+$AO541)-ROW())/12+5):INDIRECT("S"&amp;(ROW()+12*(($AN541-1)*3+$AO541)-ROW())/12+5),AQ541)</f>
        <v>0</v>
      </c>
      <c r="AS541" s="476"/>
      <c r="AU541" s="468">
        <f ca="1">IF(AND(AQ541&gt;0,AR541&gt;0),COUNTIF(AU$6:AU540,"&gt;0")+1,0)</f>
        <v>0</v>
      </c>
    </row>
    <row r="542" spans="40:47" x14ac:dyDescent="0.15">
      <c r="AN542" s="468">
        <v>15</v>
      </c>
      <c r="AO542" s="468">
        <v>3</v>
      </c>
      <c r="AP542" s="468">
        <v>9</v>
      </c>
      <c r="AQ542" s="476">
        <f ca="1">IF($AP542=1,IF(INDIRECT(ADDRESS(($AN542-1)*3+$AO542+5,$AP542+7))="",0,INDIRECT(ADDRESS(($AN542-1)*3+$AO542+5,$AP542+7))),IF(INDIRECT(ADDRESS(($AN542-1)*3+$AO542+5,$AP542+7))="",0,IF(COUNTIF(INDIRECT(ADDRESS(($AN542-1)*36+($AO542-1)*12+6,COLUMN())):INDIRECT(ADDRESS(($AN542-1)*36+($AO542-1)*12+$AP542+4,COLUMN())),INDIRECT(ADDRESS(($AN542-1)*3+$AO542+5,$AP542+7)))&gt;=1,0,INDIRECT(ADDRESS(($AN542-1)*3+$AO542+5,$AP542+7)))))</f>
        <v>0</v>
      </c>
      <c r="AR542" s="468">
        <f ca="1">COUNTIF(INDIRECT("H"&amp;(ROW()+12*(($AN542-1)*3+$AO542)-ROW())/12+5):INDIRECT("S"&amp;(ROW()+12*(($AN542-1)*3+$AO542)-ROW())/12+5),AQ542)</f>
        <v>0</v>
      </c>
      <c r="AS542" s="476"/>
      <c r="AU542" s="468">
        <f ca="1">IF(AND(AQ542&gt;0,AR542&gt;0),COUNTIF(AU$6:AU541,"&gt;0")+1,0)</f>
        <v>0</v>
      </c>
    </row>
    <row r="543" spans="40:47" x14ac:dyDescent="0.15">
      <c r="AN543" s="468">
        <v>15</v>
      </c>
      <c r="AO543" s="468">
        <v>3</v>
      </c>
      <c r="AP543" s="468">
        <v>10</v>
      </c>
      <c r="AQ543" s="476">
        <f ca="1">IF($AP543=1,IF(INDIRECT(ADDRESS(($AN543-1)*3+$AO543+5,$AP543+7))="",0,INDIRECT(ADDRESS(($AN543-1)*3+$AO543+5,$AP543+7))),IF(INDIRECT(ADDRESS(($AN543-1)*3+$AO543+5,$AP543+7))="",0,IF(COUNTIF(INDIRECT(ADDRESS(($AN543-1)*36+($AO543-1)*12+6,COLUMN())):INDIRECT(ADDRESS(($AN543-1)*36+($AO543-1)*12+$AP543+4,COLUMN())),INDIRECT(ADDRESS(($AN543-1)*3+$AO543+5,$AP543+7)))&gt;=1,0,INDIRECT(ADDRESS(($AN543-1)*3+$AO543+5,$AP543+7)))))</f>
        <v>0</v>
      </c>
      <c r="AR543" s="468">
        <f ca="1">COUNTIF(INDIRECT("H"&amp;(ROW()+12*(($AN543-1)*3+$AO543)-ROW())/12+5):INDIRECT("S"&amp;(ROW()+12*(($AN543-1)*3+$AO543)-ROW())/12+5),AQ543)</f>
        <v>0</v>
      </c>
      <c r="AS543" s="476"/>
      <c r="AU543" s="468">
        <f ca="1">IF(AND(AQ543&gt;0,AR543&gt;0),COUNTIF(AU$6:AU542,"&gt;0")+1,0)</f>
        <v>0</v>
      </c>
    </row>
    <row r="544" spans="40:47" x14ac:dyDescent="0.15">
      <c r="AN544" s="468">
        <v>15</v>
      </c>
      <c r="AO544" s="468">
        <v>3</v>
      </c>
      <c r="AP544" s="468">
        <v>11</v>
      </c>
      <c r="AQ544" s="476">
        <f ca="1">IF($AP544=1,IF(INDIRECT(ADDRESS(($AN544-1)*3+$AO544+5,$AP544+7))="",0,INDIRECT(ADDRESS(($AN544-1)*3+$AO544+5,$AP544+7))),IF(INDIRECT(ADDRESS(($AN544-1)*3+$AO544+5,$AP544+7))="",0,IF(COUNTIF(INDIRECT(ADDRESS(($AN544-1)*36+($AO544-1)*12+6,COLUMN())):INDIRECT(ADDRESS(($AN544-1)*36+($AO544-1)*12+$AP544+4,COLUMN())),INDIRECT(ADDRESS(($AN544-1)*3+$AO544+5,$AP544+7)))&gt;=1,0,INDIRECT(ADDRESS(($AN544-1)*3+$AO544+5,$AP544+7)))))</f>
        <v>0</v>
      </c>
      <c r="AR544" s="468">
        <f ca="1">COUNTIF(INDIRECT("H"&amp;(ROW()+12*(($AN544-1)*3+$AO544)-ROW())/12+5):INDIRECT("S"&amp;(ROW()+12*(($AN544-1)*3+$AO544)-ROW())/12+5),AQ544)</f>
        <v>0</v>
      </c>
      <c r="AS544" s="476"/>
      <c r="AU544" s="468">
        <f ca="1">IF(AND(AQ544&gt;0,AR544&gt;0),COUNTIF(AU$6:AU543,"&gt;0")+1,0)</f>
        <v>0</v>
      </c>
    </row>
    <row r="545" spans="40:47" x14ac:dyDescent="0.15">
      <c r="AN545" s="468">
        <v>15</v>
      </c>
      <c r="AO545" s="468">
        <v>3</v>
      </c>
      <c r="AP545" s="468">
        <v>12</v>
      </c>
      <c r="AQ545" s="476">
        <f ca="1">IF($AP545=1,IF(INDIRECT(ADDRESS(($AN545-1)*3+$AO545+5,$AP545+7))="",0,INDIRECT(ADDRESS(($AN545-1)*3+$AO545+5,$AP545+7))),IF(INDIRECT(ADDRESS(($AN545-1)*3+$AO545+5,$AP545+7))="",0,IF(COUNTIF(INDIRECT(ADDRESS(($AN545-1)*36+($AO545-1)*12+6,COLUMN())):INDIRECT(ADDRESS(($AN545-1)*36+($AO545-1)*12+$AP545+4,COLUMN())),INDIRECT(ADDRESS(($AN545-1)*3+$AO545+5,$AP545+7)))&gt;=1,0,INDIRECT(ADDRESS(($AN545-1)*3+$AO545+5,$AP545+7)))))</f>
        <v>0</v>
      </c>
      <c r="AR545" s="468">
        <f ca="1">COUNTIF(INDIRECT("H"&amp;(ROW()+12*(($AN545-1)*3+$AO545)-ROW())/12+5):INDIRECT("S"&amp;(ROW()+12*(($AN545-1)*3+$AO545)-ROW())/12+5),AQ545)</f>
        <v>0</v>
      </c>
      <c r="AS545" s="476"/>
      <c r="AU545" s="468">
        <f ca="1">IF(AND(AQ545&gt;0,AR545&gt;0),COUNTIF(AU$6:AU544,"&gt;0")+1,0)</f>
        <v>0</v>
      </c>
    </row>
    <row r="546" spans="40:47" x14ac:dyDescent="0.15">
      <c r="AN546" s="468">
        <v>16</v>
      </c>
      <c r="AO546" s="468">
        <v>1</v>
      </c>
      <c r="AP546" s="468">
        <v>1</v>
      </c>
      <c r="AQ546" s="476">
        <f ca="1">IF($AP546=1,IF(INDIRECT(ADDRESS(($AN546-1)*3+$AO546+5,$AP546+7))="",0,INDIRECT(ADDRESS(($AN546-1)*3+$AO546+5,$AP546+7))),IF(INDIRECT(ADDRESS(($AN546-1)*3+$AO546+5,$AP546+7))="",0,IF(COUNTIF(INDIRECT(ADDRESS(($AN546-1)*36+($AO546-1)*12+6,COLUMN())):INDIRECT(ADDRESS(($AN546-1)*36+($AO546-1)*12+$AP546+4,COLUMN())),INDIRECT(ADDRESS(($AN546-1)*3+$AO546+5,$AP546+7)))&gt;=1,0,INDIRECT(ADDRESS(($AN546-1)*3+$AO546+5,$AP546+7)))))</f>
        <v>0</v>
      </c>
      <c r="AR546" s="468">
        <f ca="1">COUNTIF(INDIRECT("H"&amp;(ROW()+12*(($AN546-1)*3+$AO546)-ROW())/12+5):INDIRECT("S"&amp;(ROW()+12*(($AN546-1)*3+$AO546)-ROW())/12+5),AQ546)</f>
        <v>0</v>
      </c>
      <c r="AS546" s="476"/>
      <c r="AU546" s="468">
        <f ca="1">IF(AND(AQ546&gt;0,AR546&gt;0),COUNTIF(AU$6:AU545,"&gt;0")+1,0)</f>
        <v>0</v>
      </c>
    </row>
    <row r="547" spans="40:47" x14ac:dyDescent="0.15">
      <c r="AN547" s="468">
        <v>16</v>
      </c>
      <c r="AO547" s="468">
        <v>1</v>
      </c>
      <c r="AP547" s="468">
        <v>2</v>
      </c>
      <c r="AQ547" s="476">
        <f ca="1">IF($AP547=1,IF(INDIRECT(ADDRESS(($AN547-1)*3+$AO547+5,$AP547+7))="",0,INDIRECT(ADDRESS(($AN547-1)*3+$AO547+5,$AP547+7))),IF(INDIRECT(ADDRESS(($AN547-1)*3+$AO547+5,$AP547+7))="",0,IF(COUNTIF(INDIRECT(ADDRESS(($AN547-1)*36+($AO547-1)*12+6,COLUMN())):INDIRECT(ADDRESS(($AN547-1)*36+($AO547-1)*12+$AP547+4,COLUMN())),INDIRECT(ADDRESS(($AN547-1)*3+$AO547+5,$AP547+7)))&gt;=1,0,INDIRECT(ADDRESS(($AN547-1)*3+$AO547+5,$AP547+7)))))</f>
        <v>0</v>
      </c>
      <c r="AR547" s="468">
        <f ca="1">COUNTIF(INDIRECT("H"&amp;(ROW()+12*(($AN547-1)*3+$AO547)-ROW())/12+5):INDIRECT("S"&amp;(ROW()+12*(($AN547-1)*3+$AO547)-ROW())/12+5),AQ547)</f>
        <v>0</v>
      </c>
      <c r="AS547" s="476"/>
      <c r="AU547" s="468">
        <f ca="1">IF(AND(AQ547&gt;0,AR547&gt;0),COUNTIF(AU$6:AU546,"&gt;0")+1,0)</f>
        <v>0</v>
      </c>
    </row>
    <row r="548" spans="40:47" x14ac:dyDescent="0.15">
      <c r="AN548" s="468">
        <v>16</v>
      </c>
      <c r="AO548" s="468">
        <v>1</v>
      </c>
      <c r="AP548" s="468">
        <v>3</v>
      </c>
      <c r="AQ548" s="476">
        <f ca="1">IF($AP548=1,IF(INDIRECT(ADDRESS(($AN548-1)*3+$AO548+5,$AP548+7))="",0,INDIRECT(ADDRESS(($AN548-1)*3+$AO548+5,$AP548+7))),IF(INDIRECT(ADDRESS(($AN548-1)*3+$AO548+5,$AP548+7))="",0,IF(COUNTIF(INDIRECT(ADDRESS(($AN548-1)*36+($AO548-1)*12+6,COLUMN())):INDIRECT(ADDRESS(($AN548-1)*36+($AO548-1)*12+$AP548+4,COLUMN())),INDIRECT(ADDRESS(($AN548-1)*3+$AO548+5,$AP548+7)))&gt;=1,0,INDIRECT(ADDRESS(($AN548-1)*3+$AO548+5,$AP548+7)))))</f>
        <v>0</v>
      </c>
      <c r="AR548" s="468">
        <f ca="1">COUNTIF(INDIRECT("H"&amp;(ROW()+12*(($AN548-1)*3+$AO548)-ROW())/12+5):INDIRECT("S"&amp;(ROW()+12*(($AN548-1)*3+$AO548)-ROW())/12+5),AQ548)</f>
        <v>0</v>
      </c>
      <c r="AS548" s="476"/>
      <c r="AU548" s="468">
        <f ca="1">IF(AND(AQ548&gt;0,AR548&gt;0),COUNTIF(AU$6:AU547,"&gt;0")+1,0)</f>
        <v>0</v>
      </c>
    </row>
    <row r="549" spans="40:47" x14ac:dyDescent="0.15">
      <c r="AN549" s="468">
        <v>16</v>
      </c>
      <c r="AO549" s="468">
        <v>1</v>
      </c>
      <c r="AP549" s="468">
        <v>4</v>
      </c>
      <c r="AQ549" s="476">
        <f ca="1">IF($AP549=1,IF(INDIRECT(ADDRESS(($AN549-1)*3+$AO549+5,$AP549+7))="",0,INDIRECT(ADDRESS(($AN549-1)*3+$AO549+5,$AP549+7))),IF(INDIRECT(ADDRESS(($AN549-1)*3+$AO549+5,$AP549+7))="",0,IF(COUNTIF(INDIRECT(ADDRESS(($AN549-1)*36+($AO549-1)*12+6,COLUMN())):INDIRECT(ADDRESS(($AN549-1)*36+($AO549-1)*12+$AP549+4,COLUMN())),INDIRECT(ADDRESS(($AN549-1)*3+$AO549+5,$AP549+7)))&gt;=1,0,INDIRECT(ADDRESS(($AN549-1)*3+$AO549+5,$AP549+7)))))</f>
        <v>0</v>
      </c>
      <c r="AR549" s="468">
        <f ca="1">COUNTIF(INDIRECT("H"&amp;(ROW()+12*(($AN549-1)*3+$AO549)-ROW())/12+5):INDIRECT("S"&amp;(ROW()+12*(($AN549-1)*3+$AO549)-ROW())/12+5),AQ549)</f>
        <v>0</v>
      </c>
      <c r="AS549" s="476"/>
      <c r="AU549" s="468">
        <f ca="1">IF(AND(AQ549&gt;0,AR549&gt;0),COUNTIF(AU$6:AU548,"&gt;0")+1,0)</f>
        <v>0</v>
      </c>
    </row>
    <row r="550" spans="40:47" x14ac:dyDescent="0.15">
      <c r="AN550" s="468">
        <v>16</v>
      </c>
      <c r="AO550" s="468">
        <v>1</v>
      </c>
      <c r="AP550" s="468">
        <v>5</v>
      </c>
      <c r="AQ550" s="476">
        <f ca="1">IF($AP550=1,IF(INDIRECT(ADDRESS(($AN550-1)*3+$AO550+5,$AP550+7))="",0,INDIRECT(ADDRESS(($AN550-1)*3+$AO550+5,$AP550+7))),IF(INDIRECT(ADDRESS(($AN550-1)*3+$AO550+5,$AP550+7))="",0,IF(COUNTIF(INDIRECT(ADDRESS(($AN550-1)*36+($AO550-1)*12+6,COLUMN())):INDIRECT(ADDRESS(($AN550-1)*36+($AO550-1)*12+$AP550+4,COLUMN())),INDIRECT(ADDRESS(($AN550-1)*3+$AO550+5,$AP550+7)))&gt;=1,0,INDIRECT(ADDRESS(($AN550-1)*3+$AO550+5,$AP550+7)))))</f>
        <v>0</v>
      </c>
      <c r="AR550" s="468">
        <f ca="1">COUNTIF(INDIRECT("H"&amp;(ROW()+12*(($AN550-1)*3+$AO550)-ROW())/12+5):INDIRECT("S"&amp;(ROW()+12*(($AN550-1)*3+$AO550)-ROW())/12+5),AQ550)</f>
        <v>0</v>
      </c>
      <c r="AS550" s="476"/>
      <c r="AU550" s="468">
        <f ca="1">IF(AND(AQ550&gt;0,AR550&gt;0),COUNTIF(AU$6:AU549,"&gt;0")+1,0)</f>
        <v>0</v>
      </c>
    </row>
    <row r="551" spans="40:47" x14ac:dyDescent="0.15">
      <c r="AN551" s="468">
        <v>16</v>
      </c>
      <c r="AO551" s="468">
        <v>1</v>
      </c>
      <c r="AP551" s="468">
        <v>6</v>
      </c>
      <c r="AQ551" s="476">
        <f ca="1">IF($AP551=1,IF(INDIRECT(ADDRESS(($AN551-1)*3+$AO551+5,$AP551+7))="",0,INDIRECT(ADDRESS(($AN551-1)*3+$AO551+5,$AP551+7))),IF(INDIRECT(ADDRESS(($AN551-1)*3+$AO551+5,$AP551+7))="",0,IF(COUNTIF(INDIRECT(ADDRESS(($AN551-1)*36+($AO551-1)*12+6,COLUMN())):INDIRECT(ADDRESS(($AN551-1)*36+($AO551-1)*12+$AP551+4,COLUMN())),INDIRECT(ADDRESS(($AN551-1)*3+$AO551+5,$AP551+7)))&gt;=1,0,INDIRECT(ADDRESS(($AN551-1)*3+$AO551+5,$AP551+7)))))</f>
        <v>0</v>
      </c>
      <c r="AR551" s="468">
        <f ca="1">COUNTIF(INDIRECT("H"&amp;(ROW()+12*(($AN551-1)*3+$AO551)-ROW())/12+5):INDIRECT("S"&amp;(ROW()+12*(($AN551-1)*3+$AO551)-ROW())/12+5),AQ551)</f>
        <v>0</v>
      </c>
      <c r="AS551" s="476"/>
      <c r="AU551" s="468">
        <f ca="1">IF(AND(AQ551&gt;0,AR551&gt;0),COUNTIF(AU$6:AU550,"&gt;0")+1,0)</f>
        <v>0</v>
      </c>
    </row>
    <row r="552" spans="40:47" x14ac:dyDescent="0.15">
      <c r="AN552" s="468">
        <v>16</v>
      </c>
      <c r="AO552" s="468">
        <v>1</v>
      </c>
      <c r="AP552" s="468">
        <v>7</v>
      </c>
      <c r="AQ552" s="476">
        <f ca="1">IF($AP552=1,IF(INDIRECT(ADDRESS(($AN552-1)*3+$AO552+5,$AP552+7))="",0,INDIRECT(ADDRESS(($AN552-1)*3+$AO552+5,$AP552+7))),IF(INDIRECT(ADDRESS(($AN552-1)*3+$AO552+5,$AP552+7))="",0,IF(COUNTIF(INDIRECT(ADDRESS(($AN552-1)*36+($AO552-1)*12+6,COLUMN())):INDIRECT(ADDRESS(($AN552-1)*36+($AO552-1)*12+$AP552+4,COLUMN())),INDIRECT(ADDRESS(($AN552-1)*3+$AO552+5,$AP552+7)))&gt;=1,0,INDIRECT(ADDRESS(($AN552-1)*3+$AO552+5,$AP552+7)))))</f>
        <v>0</v>
      </c>
      <c r="AR552" s="468">
        <f ca="1">COUNTIF(INDIRECT("H"&amp;(ROW()+12*(($AN552-1)*3+$AO552)-ROW())/12+5):INDIRECT("S"&amp;(ROW()+12*(($AN552-1)*3+$AO552)-ROW())/12+5),AQ552)</f>
        <v>0</v>
      </c>
      <c r="AS552" s="476"/>
      <c r="AU552" s="468">
        <f ca="1">IF(AND(AQ552&gt;0,AR552&gt;0),COUNTIF(AU$6:AU551,"&gt;0")+1,0)</f>
        <v>0</v>
      </c>
    </row>
    <row r="553" spans="40:47" x14ac:dyDescent="0.15">
      <c r="AN553" s="468">
        <v>16</v>
      </c>
      <c r="AO553" s="468">
        <v>1</v>
      </c>
      <c r="AP553" s="468">
        <v>8</v>
      </c>
      <c r="AQ553" s="476">
        <f ca="1">IF($AP553=1,IF(INDIRECT(ADDRESS(($AN553-1)*3+$AO553+5,$AP553+7))="",0,INDIRECT(ADDRESS(($AN553-1)*3+$AO553+5,$AP553+7))),IF(INDIRECT(ADDRESS(($AN553-1)*3+$AO553+5,$AP553+7))="",0,IF(COUNTIF(INDIRECT(ADDRESS(($AN553-1)*36+($AO553-1)*12+6,COLUMN())):INDIRECT(ADDRESS(($AN553-1)*36+($AO553-1)*12+$AP553+4,COLUMN())),INDIRECT(ADDRESS(($AN553-1)*3+$AO553+5,$AP553+7)))&gt;=1,0,INDIRECT(ADDRESS(($AN553-1)*3+$AO553+5,$AP553+7)))))</f>
        <v>0</v>
      </c>
      <c r="AR553" s="468">
        <f ca="1">COUNTIF(INDIRECT("H"&amp;(ROW()+12*(($AN553-1)*3+$AO553)-ROW())/12+5):INDIRECT("S"&amp;(ROW()+12*(($AN553-1)*3+$AO553)-ROW())/12+5),AQ553)</f>
        <v>0</v>
      </c>
      <c r="AS553" s="476"/>
      <c r="AU553" s="468">
        <f ca="1">IF(AND(AQ553&gt;0,AR553&gt;0),COUNTIF(AU$6:AU552,"&gt;0")+1,0)</f>
        <v>0</v>
      </c>
    </row>
    <row r="554" spans="40:47" x14ac:dyDescent="0.15">
      <c r="AN554" s="468">
        <v>16</v>
      </c>
      <c r="AO554" s="468">
        <v>1</v>
      </c>
      <c r="AP554" s="468">
        <v>9</v>
      </c>
      <c r="AQ554" s="476">
        <f ca="1">IF($AP554=1,IF(INDIRECT(ADDRESS(($AN554-1)*3+$AO554+5,$AP554+7))="",0,INDIRECT(ADDRESS(($AN554-1)*3+$AO554+5,$AP554+7))),IF(INDIRECT(ADDRESS(($AN554-1)*3+$AO554+5,$AP554+7))="",0,IF(COUNTIF(INDIRECT(ADDRESS(($AN554-1)*36+($AO554-1)*12+6,COLUMN())):INDIRECT(ADDRESS(($AN554-1)*36+($AO554-1)*12+$AP554+4,COLUMN())),INDIRECT(ADDRESS(($AN554-1)*3+$AO554+5,$AP554+7)))&gt;=1,0,INDIRECT(ADDRESS(($AN554-1)*3+$AO554+5,$AP554+7)))))</f>
        <v>0</v>
      </c>
      <c r="AR554" s="468">
        <f ca="1">COUNTIF(INDIRECT("H"&amp;(ROW()+12*(($AN554-1)*3+$AO554)-ROW())/12+5):INDIRECT("S"&amp;(ROW()+12*(($AN554-1)*3+$AO554)-ROW())/12+5),AQ554)</f>
        <v>0</v>
      </c>
      <c r="AS554" s="476"/>
      <c r="AU554" s="468">
        <f ca="1">IF(AND(AQ554&gt;0,AR554&gt;0),COUNTIF(AU$6:AU553,"&gt;0")+1,0)</f>
        <v>0</v>
      </c>
    </row>
    <row r="555" spans="40:47" x14ac:dyDescent="0.15">
      <c r="AN555" s="468">
        <v>16</v>
      </c>
      <c r="AO555" s="468">
        <v>1</v>
      </c>
      <c r="AP555" s="468">
        <v>10</v>
      </c>
      <c r="AQ555" s="476">
        <f ca="1">IF($AP555=1,IF(INDIRECT(ADDRESS(($AN555-1)*3+$AO555+5,$AP555+7))="",0,INDIRECT(ADDRESS(($AN555-1)*3+$AO555+5,$AP555+7))),IF(INDIRECT(ADDRESS(($AN555-1)*3+$AO555+5,$AP555+7))="",0,IF(COUNTIF(INDIRECT(ADDRESS(($AN555-1)*36+($AO555-1)*12+6,COLUMN())):INDIRECT(ADDRESS(($AN555-1)*36+($AO555-1)*12+$AP555+4,COLUMN())),INDIRECT(ADDRESS(($AN555-1)*3+$AO555+5,$AP555+7)))&gt;=1,0,INDIRECT(ADDRESS(($AN555-1)*3+$AO555+5,$AP555+7)))))</f>
        <v>0</v>
      </c>
      <c r="AR555" s="468">
        <f ca="1">COUNTIF(INDIRECT("H"&amp;(ROW()+12*(($AN555-1)*3+$AO555)-ROW())/12+5):INDIRECT("S"&amp;(ROW()+12*(($AN555-1)*3+$AO555)-ROW())/12+5),AQ555)</f>
        <v>0</v>
      </c>
      <c r="AS555" s="476"/>
      <c r="AU555" s="468">
        <f ca="1">IF(AND(AQ555&gt;0,AR555&gt;0),COUNTIF(AU$6:AU554,"&gt;0")+1,0)</f>
        <v>0</v>
      </c>
    </row>
    <row r="556" spans="40:47" x14ac:dyDescent="0.15">
      <c r="AN556" s="468">
        <v>16</v>
      </c>
      <c r="AO556" s="468">
        <v>1</v>
      </c>
      <c r="AP556" s="468">
        <v>11</v>
      </c>
      <c r="AQ556" s="476">
        <f ca="1">IF($AP556=1,IF(INDIRECT(ADDRESS(($AN556-1)*3+$AO556+5,$AP556+7))="",0,INDIRECT(ADDRESS(($AN556-1)*3+$AO556+5,$AP556+7))),IF(INDIRECT(ADDRESS(($AN556-1)*3+$AO556+5,$AP556+7))="",0,IF(COUNTIF(INDIRECT(ADDRESS(($AN556-1)*36+($AO556-1)*12+6,COLUMN())):INDIRECT(ADDRESS(($AN556-1)*36+($AO556-1)*12+$AP556+4,COLUMN())),INDIRECT(ADDRESS(($AN556-1)*3+$AO556+5,$AP556+7)))&gt;=1,0,INDIRECT(ADDRESS(($AN556-1)*3+$AO556+5,$AP556+7)))))</f>
        <v>0</v>
      </c>
      <c r="AR556" s="468">
        <f ca="1">COUNTIF(INDIRECT("H"&amp;(ROW()+12*(($AN556-1)*3+$AO556)-ROW())/12+5):INDIRECT("S"&amp;(ROW()+12*(($AN556-1)*3+$AO556)-ROW())/12+5),AQ556)</f>
        <v>0</v>
      </c>
      <c r="AS556" s="476"/>
      <c r="AU556" s="468">
        <f ca="1">IF(AND(AQ556&gt;0,AR556&gt;0),COUNTIF(AU$6:AU555,"&gt;0")+1,0)</f>
        <v>0</v>
      </c>
    </row>
    <row r="557" spans="40:47" x14ac:dyDescent="0.15">
      <c r="AN557" s="468">
        <v>16</v>
      </c>
      <c r="AO557" s="468">
        <v>1</v>
      </c>
      <c r="AP557" s="468">
        <v>12</v>
      </c>
      <c r="AQ557" s="476">
        <f ca="1">IF($AP557=1,IF(INDIRECT(ADDRESS(($AN557-1)*3+$AO557+5,$AP557+7))="",0,INDIRECT(ADDRESS(($AN557-1)*3+$AO557+5,$AP557+7))),IF(INDIRECT(ADDRESS(($AN557-1)*3+$AO557+5,$AP557+7))="",0,IF(COUNTIF(INDIRECT(ADDRESS(($AN557-1)*36+($AO557-1)*12+6,COLUMN())):INDIRECT(ADDRESS(($AN557-1)*36+($AO557-1)*12+$AP557+4,COLUMN())),INDIRECT(ADDRESS(($AN557-1)*3+$AO557+5,$AP557+7)))&gt;=1,0,INDIRECT(ADDRESS(($AN557-1)*3+$AO557+5,$AP557+7)))))</f>
        <v>0</v>
      </c>
      <c r="AR557" s="468">
        <f ca="1">COUNTIF(INDIRECT("H"&amp;(ROW()+12*(($AN557-1)*3+$AO557)-ROW())/12+5):INDIRECT("S"&amp;(ROW()+12*(($AN557-1)*3+$AO557)-ROW())/12+5),AQ557)</f>
        <v>0</v>
      </c>
      <c r="AS557" s="476"/>
      <c r="AU557" s="468">
        <f ca="1">IF(AND(AQ557&gt;0,AR557&gt;0),COUNTIF(AU$6:AU556,"&gt;0")+1,0)</f>
        <v>0</v>
      </c>
    </row>
    <row r="558" spans="40:47" x14ac:dyDescent="0.15">
      <c r="AN558" s="468">
        <v>16</v>
      </c>
      <c r="AO558" s="468">
        <v>2</v>
      </c>
      <c r="AP558" s="468">
        <v>1</v>
      </c>
      <c r="AQ558" s="476">
        <f ca="1">IF($AP558=1,IF(INDIRECT(ADDRESS(($AN558-1)*3+$AO558+5,$AP558+7))="",0,INDIRECT(ADDRESS(($AN558-1)*3+$AO558+5,$AP558+7))),IF(INDIRECT(ADDRESS(($AN558-1)*3+$AO558+5,$AP558+7))="",0,IF(COUNTIF(INDIRECT(ADDRESS(($AN558-1)*36+($AO558-1)*12+6,COLUMN())):INDIRECT(ADDRESS(($AN558-1)*36+($AO558-1)*12+$AP558+4,COLUMN())),INDIRECT(ADDRESS(($AN558-1)*3+$AO558+5,$AP558+7)))&gt;=1,0,INDIRECT(ADDRESS(($AN558-1)*3+$AO558+5,$AP558+7)))))</f>
        <v>0</v>
      </c>
      <c r="AR558" s="468">
        <f ca="1">COUNTIF(INDIRECT("H"&amp;(ROW()+12*(($AN558-1)*3+$AO558)-ROW())/12+5):INDIRECT("S"&amp;(ROW()+12*(($AN558-1)*3+$AO558)-ROW())/12+5),AQ558)</f>
        <v>0</v>
      </c>
      <c r="AS558" s="476"/>
      <c r="AU558" s="468">
        <f ca="1">IF(AND(AQ558&gt;0,AR558&gt;0),COUNTIF(AU$6:AU557,"&gt;0")+1,0)</f>
        <v>0</v>
      </c>
    </row>
    <row r="559" spans="40:47" x14ac:dyDescent="0.15">
      <c r="AN559" s="468">
        <v>16</v>
      </c>
      <c r="AO559" s="468">
        <v>2</v>
      </c>
      <c r="AP559" s="468">
        <v>2</v>
      </c>
      <c r="AQ559" s="476">
        <f ca="1">IF($AP559=1,IF(INDIRECT(ADDRESS(($AN559-1)*3+$AO559+5,$AP559+7))="",0,INDIRECT(ADDRESS(($AN559-1)*3+$AO559+5,$AP559+7))),IF(INDIRECT(ADDRESS(($AN559-1)*3+$AO559+5,$AP559+7))="",0,IF(COUNTIF(INDIRECT(ADDRESS(($AN559-1)*36+($AO559-1)*12+6,COLUMN())):INDIRECT(ADDRESS(($AN559-1)*36+($AO559-1)*12+$AP559+4,COLUMN())),INDIRECT(ADDRESS(($AN559-1)*3+$AO559+5,$AP559+7)))&gt;=1,0,INDIRECT(ADDRESS(($AN559-1)*3+$AO559+5,$AP559+7)))))</f>
        <v>0</v>
      </c>
      <c r="AR559" s="468">
        <f ca="1">COUNTIF(INDIRECT("H"&amp;(ROW()+12*(($AN559-1)*3+$AO559)-ROW())/12+5):INDIRECT("S"&amp;(ROW()+12*(($AN559-1)*3+$AO559)-ROW())/12+5),AQ559)</f>
        <v>0</v>
      </c>
      <c r="AS559" s="476"/>
      <c r="AU559" s="468">
        <f ca="1">IF(AND(AQ559&gt;0,AR559&gt;0),COUNTIF(AU$6:AU558,"&gt;0")+1,0)</f>
        <v>0</v>
      </c>
    </row>
    <row r="560" spans="40:47" x14ac:dyDescent="0.15">
      <c r="AN560" s="468">
        <v>16</v>
      </c>
      <c r="AO560" s="468">
        <v>2</v>
      </c>
      <c r="AP560" s="468">
        <v>3</v>
      </c>
      <c r="AQ560" s="476">
        <f ca="1">IF($AP560=1,IF(INDIRECT(ADDRESS(($AN560-1)*3+$AO560+5,$AP560+7))="",0,INDIRECT(ADDRESS(($AN560-1)*3+$AO560+5,$AP560+7))),IF(INDIRECT(ADDRESS(($AN560-1)*3+$AO560+5,$AP560+7))="",0,IF(COUNTIF(INDIRECT(ADDRESS(($AN560-1)*36+($AO560-1)*12+6,COLUMN())):INDIRECT(ADDRESS(($AN560-1)*36+($AO560-1)*12+$AP560+4,COLUMN())),INDIRECT(ADDRESS(($AN560-1)*3+$AO560+5,$AP560+7)))&gt;=1,0,INDIRECT(ADDRESS(($AN560-1)*3+$AO560+5,$AP560+7)))))</f>
        <v>0</v>
      </c>
      <c r="AR560" s="468">
        <f ca="1">COUNTIF(INDIRECT("H"&amp;(ROW()+12*(($AN560-1)*3+$AO560)-ROW())/12+5):INDIRECT("S"&amp;(ROW()+12*(($AN560-1)*3+$AO560)-ROW())/12+5),AQ560)</f>
        <v>0</v>
      </c>
      <c r="AS560" s="476"/>
      <c r="AU560" s="468">
        <f ca="1">IF(AND(AQ560&gt;0,AR560&gt;0),COUNTIF(AU$6:AU559,"&gt;0")+1,0)</f>
        <v>0</v>
      </c>
    </row>
    <row r="561" spans="40:47" x14ac:dyDescent="0.15">
      <c r="AN561" s="468">
        <v>16</v>
      </c>
      <c r="AO561" s="468">
        <v>2</v>
      </c>
      <c r="AP561" s="468">
        <v>4</v>
      </c>
      <c r="AQ561" s="476">
        <f ca="1">IF($AP561=1,IF(INDIRECT(ADDRESS(($AN561-1)*3+$AO561+5,$AP561+7))="",0,INDIRECT(ADDRESS(($AN561-1)*3+$AO561+5,$AP561+7))),IF(INDIRECT(ADDRESS(($AN561-1)*3+$AO561+5,$AP561+7))="",0,IF(COUNTIF(INDIRECT(ADDRESS(($AN561-1)*36+($AO561-1)*12+6,COLUMN())):INDIRECT(ADDRESS(($AN561-1)*36+($AO561-1)*12+$AP561+4,COLUMN())),INDIRECT(ADDRESS(($AN561-1)*3+$AO561+5,$AP561+7)))&gt;=1,0,INDIRECT(ADDRESS(($AN561-1)*3+$AO561+5,$AP561+7)))))</f>
        <v>0</v>
      </c>
      <c r="AR561" s="468">
        <f ca="1">COUNTIF(INDIRECT("H"&amp;(ROW()+12*(($AN561-1)*3+$AO561)-ROW())/12+5):INDIRECT("S"&amp;(ROW()+12*(($AN561-1)*3+$AO561)-ROW())/12+5),AQ561)</f>
        <v>0</v>
      </c>
      <c r="AS561" s="476"/>
      <c r="AU561" s="468">
        <f ca="1">IF(AND(AQ561&gt;0,AR561&gt;0),COUNTIF(AU$6:AU560,"&gt;0")+1,0)</f>
        <v>0</v>
      </c>
    </row>
    <row r="562" spans="40:47" x14ac:dyDescent="0.15">
      <c r="AN562" s="468">
        <v>16</v>
      </c>
      <c r="AO562" s="468">
        <v>2</v>
      </c>
      <c r="AP562" s="468">
        <v>5</v>
      </c>
      <c r="AQ562" s="476">
        <f ca="1">IF($AP562=1,IF(INDIRECT(ADDRESS(($AN562-1)*3+$AO562+5,$AP562+7))="",0,INDIRECT(ADDRESS(($AN562-1)*3+$AO562+5,$AP562+7))),IF(INDIRECT(ADDRESS(($AN562-1)*3+$AO562+5,$AP562+7))="",0,IF(COUNTIF(INDIRECT(ADDRESS(($AN562-1)*36+($AO562-1)*12+6,COLUMN())):INDIRECT(ADDRESS(($AN562-1)*36+($AO562-1)*12+$AP562+4,COLUMN())),INDIRECT(ADDRESS(($AN562-1)*3+$AO562+5,$AP562+7)))&gt;=1,0,INDIRECT(ADDRESS(($AN562-1)*3+$AO562+5,$AP562+7)))))</f>
        <v>0</v>
      </c>
      <c r="AR562" s="468">
        <f ca="1">COUNTIF(INDIRECT("H"&amp;(ROW()+12*(($AN562-1)*3+$AO562)-ROW())/12+5):INDIRECT("S"&amp;(ROW()+12*(($AN562-1)*3+$AO562)-ROW())/12+5),AQ562)</f>
        <v>0</v>
      </c>
      <c r="AS562" s="476"/>
      <c r="AU562" s="468">
        <f ca="1">IF(AND(AQ562&gt;0,AR562&gt;0),COUNTIF(AU$6:AU561,"&gt;0")+1,0)</f>
        <v>0</v>
      </c>
    </row>
    <row r="563" spans="40:47" x14ac:dyDescent="0.15">
      <c r="AN563" s="468">
        <v>16</v>
      </c>
      <c r="AO563" s="468">
        <v>2</v>
      </c>
      <c r="AP563" s="468">
        <v>6</v>
      </c>
      <c r="AQ563" s="476">
        <f ca="1">IF($AP563=1,IF(INDIRECT(ADDRESS(($AN563-1)*3+$AO563+5,$AP563+7))="",0,INDIRECT(ADDRESS(($AN563-1)*3+$AO563+5,$AP563+7))),IF(INDIRECT(ADDRESS(($AN563-1)*3+$AO563+5,$AP563+7))="",0,IF(COUNTIF(INDIRECT(ADDRESS(($AN563-1)*36+($AO563-1)*12+6,COLUMN())):INDIRECT(ADDRESS(($AN563-1)*36+($AO563-1)*12+$AP563+4,COLUMN())),INDIRECT(ADDRESS(($AN563-1)*3+$AO563+5,$AP563+7)))&gt;=1,0,INDIRECT(ADDRESS(($AN563-1)*3+$AO563+5,$AP563+7)))))</f>
        <v>0</v>
      </c>
      <c r="AR563" s="468">
        <f ca="1">COUNTIF(INDIRECT("H"&amp;(ROW()+12*(($AN563-1)*3+$AO563)-ROW())/12+5):INDIRECT("S"&amp;(ROW()+12*(($AN563-1)*3+$AO563)-ROW())/12+5),AQ563)</f>
        <v>0</v>
      </c>
      <c r="AS563" s="476"/>
      <c r="AU563" s="468">
        <f ca="1">IF(AND(AQ563&gt;0,AR563&gt;0),COUNTIF(AU$6:AU562,"&gt;0")+1,0)</f>
        <v>0</v>
      </c>
    </row>
    <row r="564" spans="40:47" x14ac:dyDescent="0.15">
      <c r="AN564" s="468">
        <v>16</v>
      </c>
      <c r="AO564" s="468">
        <v>2</v>
      </c>
      <c r="AP564" s="468">
        <v>7</v>
      </c>
      <c r="AQ564" s="476">
        <f ca="1">IF($AP564=1,IF(INDIRECT(ADDRESS(($AN564-1)*3+$AO564+5,$AP564+7))="",0,INDIRECT(ADDRESS(($AN564-1)*3+$AO564+5,$AP564+7))),IF(INDIRECT(ADDRESS(($AN564-1)*3+$AO564+5,$AP564+7))="",0,IF(COUNTIF(INDIRECT(ADDRESS(($AN564-1)*36+($AO564-1)*12+6,COLUMN())):INDIRECT(ADDRESS(($AN564-1)*36+($AO564-1)*12+$AP564+4,COLUMN())),INDIRECT(ADDRESS(($AN564-1)*3+$AO564+5,$AP564+7)))&gt;=1,0,INDIRECT(ADDRESS(($AN564-1)*3+$AO564+5,$AP564+7)))))</f>
        <v>0</v>
      </c>
      <c r="AR564" s="468">
        <f ca="1">COUNTIF(INDIRECT("H"&amp;(ROW()+12*(($AN564-1)*3+$AO564)-ROW())/12+5):INDIRECT("S"&amp;(ROW()+12*(($AN564-1)*3+$AO564)-ROW())/12+5),AQ564)</f>
        <v>0</v>
      </c>
      <c r="AS564" s="476"/>
      <c r="AU564" s="468">
        <f ca="1">IF(AND(AQ564&gt;0,AR564&gt;0),COUNTIF(AU$6:AU563,"&gt;0")+1,0)</f>
        <v>0</v>
      </c>
    </row>
    <row r="565" spans="40:47" x14ac:dyDescent="0.15">
      <c r="AN565" s="468">
        <v>16</v>
      </c>
      <c r="AO565" s="468">
        <v>2</v>
      </c>
      <c r="AP565" s="468">
        <v>8</v>
      </c>
      <c r="AQ565" s="476">
        <f ca="1">IF($AP565=1,IF(INDIRECT(ADDRESS(($AN565-1)*3+$AO565+5,$AP565+7))="",0,INDIRECT(ADDRESS(($AN565-1)*3+$AO565+5,$AP565+7))),IF(INDIRECT(ADDRESS(($AN565-1)*3+$AO565+5,$AP565+7))="",0,IF(COUNTIF(INDIRECT(ADDRESS(($AN565-1)*36+($AO565-1)*12+6,COLUMN())):INDIRECT(ADDRESS(($AN565-1)*36+($AO565-1)*12+$AP565+4,COLUMN())),INDIRECT(ADDRESS(($AN565-1)*3+$AO565+5,$AP565+7)))&gt;=1,0,INDIRECT(ADDRESS(($AN565-1)*3+$AO565+5,$AP565+7)))))</f>
        <v>0</v>
      </c>
      <c r="AR565" s="468">
        <f ca="1">COUNTIF(INDIRECT("H"&amp;(ROW()+12*(($AN565-1)*3+$AO565)-ROW())/12+5):INDIRECT("S"&amp;(ROW()+12*(($AN565-1)*3+$AO565)-ROW())/12+5),AQ565)</f>
        <v>0</v>
      </c>
      <c r="AS565" s="476"/>
      <c r="AU565" s="468">
        <f ca="1">IF(AND(AQ565&gt;0,AR565&gt;0),COUNTIF(AU$6:AU564,"&gt;0")+1,0)</f>
        <v>0</v>
      </c>
    </row>
    <row r="566" spans="40:47" x14ac:dyDescent="0.15">
      <c r="AN566" s="468">
        <v>16</v>
      </c>
      <c r="AO566" s="468">
        <v>2</v>
      </c>
      <c r="AP566" s="468">
        <v>9</v>
      </c>
      <c r="AQ566" s="476">
        <f ca="1">IF($AP566=1,IF(INDIRECT(ADDRESS(($AN566-1)*3+$AO566+5,$AP566+7))="",0,INDIRECT(ADDRESS(($AN566-1)*3+$AO566+5,$AP566+7))),IF(INDIRECT(ADDRESS(($AN566-1)*3+$AO566+5,$AP566+7))="",0,IF(COUNTIF(INDIRECT(ADDRESS(($AN566-1)*36+($AO566-1)*12+6,COLUMN())):INDIRECT(ADDRESS(($AN566-1)*36+($AO566-1)*12+$AP566+4,COLUMN())),INDIRECT(ADDRESS(($AN566-1)*3+$AO566+5,$AP566+7)))&gt;=1,0,INDIRECT(ADDRESS(($AN566-1)*3+$AO566+5,$AP566+7)))))</f>
        <v>0</v>
      </c>
      <c r="AR566" s="468">
        <f ca="1">COUNTIF(INDIRECT("H"&amp;(ROW()+12*(($AN566-1)*3+$AO566)-ROW())/12+5):INDIRECT("S"&amp;(ROW()+12*(($AN566-1)*3+$AO566)-ROW())/12+5),AQ566)</f>
        <v>0</v>
      </c>
      <c r="AS566" s="476"/>
      <c r="AU566" s="468">
        <f ca="1">IF(AND(AQ566&gt;0,AR566&gt;0),COUNTIF(AU$6:AU565,"&gt;0")+1,0)</f>
        <v>0</v>
      </c>
    </row>
    <row r="567" spans="40:47" x14ac:dyDescent="0.15">
      <c r="AN567" s="468">
        <v>16</v>
      </c>
      <c r="AO567" s="468">
        <v>2</v>
      </c>
      <c r="AP567" s="468">
        <v>10</v>
      </c>
      <c r="AQ567" s="476">
        <f ca="1">IF($AP567=1,IF(INDIRECT(ADDRESS(($AN567-1)*3+$AO567+5,$AP567+7))="",0,INDIRECT(ADDRESS(($AN567-1)*3+$AO567+5,$AP567+7))),IF(INDIRECT(ADDRESS(($AN567-1)*3+$AO567+5,$AP567+7))="",0,IF(COUNTIF(INDIRECT(ADDRESS(($AN567-1)*36+($AO567-1)*12+6,COLUMN())):INDIRECT(ADDRESS(($AN567-1)*36+($AO567-1)*12+$AP567+4,COLUMN())),INDIRECT(ADDRESS(($AN567-1)*3+$AO567+5,$AP567+7)))&gt;=1,0,INDIRECT(ADDRESS(($AN567-1)*3+$AO567+5,$AP567+7)))))</f>
        <v>0</v>
      </c>
      <c r="AR567" s="468">
        <f ca="1">COUNTIF(INDIRECT("H"&amp;(ROW()+12*(($AN567-1)*3+$AO567)-ROW())/12+5):INDIRECT("S"&amp;(ROW()+12*(($AN567-1)*3+$AO567)-ROW())/12+5),AQ567)</f>
        <v>0</v>
      </c>
      <c r="AS567" s="476"/>
      <c r="AU567" s="468">
        <f ca="1">IF(AND(AQ567&gt;0,AR567&gt;0),COUNTIF(AU$6:AU566,"&gt;0")+1,0)</f>
        <v>0</v>
      </c>
    </row>
    <row r="568" spans="40:47" x14ac:dyDescent="0.15">
      <c r="AN568" s="468">
        <v>16</v>
      </c>
      <c r="AO568" s="468">
        <v>2</v>
      </c>
      <c r="AP568" s="468">
        <v>11</v>
      </c>
      <c r="AQ568" s="476">
        <f ca="1">IF($AP568=1,IF(INDIRECT(ADDRESS(($AN568-1)*3+$AO568+5,$AP568+7))="",0,INDIRECT(ADDRESS(($AN568-1)*3+$AO568+5,$AP568+7))),IF(INDIRECT(ADDRESS(($AN568-1)*3+$AO568+5,$AP568+7))="",0,IF(COUNTIF(INDIRECT(ADDRESS(($AN568-1)*36+($AO568-1)*12+6,COLUMN())):INDIRECT(ADDRESS(($AN568-1)*36+($AO568-1)*12+$AP568+4,COLUMN())),INDIRECT(ADDRESS(($AN568-1)*3+$AO568+5,$AP568+7)))&gt;=1,0,INDIRECT(ADDRESS(($AN568-1)*3+$AO568+5,$AP568+7)))))</f>
        <v>0</v>
      </c>
      <c r="AR568" s="468">
        <f ca="1">COUNTIF(INDIRECT("H"&amp;(ROW()+12*(($AN568-1)*3+$AO568)-ROW())/12+5):INDIRECT("S"&amp;(ROW()+12*(($AN568-1)*3+$AO568)-ROW())/12+5),AQ568)</f>
        <v>0</v>
      </c>
      <c r="AS568" s="476"/>
      <c r="AU568" s="468">
        <f ca="1">IF(AND(AQ568&gt;0,AR568&gt;0),COUNTIF(AU$6:AU567,"&gt;0")+1,0)</f>
        <v>0</v>
      </c>
    </row>
    <row r="569" spans="40:47" x14ac:dyDescent="0.15">
      <c r="AN569" s="468">
        <v>16</v>
      </c>
      <c r="AO569" s="468">
        <v>2</v>
      </c>
      <c r="AP569" s="468">
        <v>12</v>
      </c>
      <c r="AQ569" s="476">
        <f ca="1">IF($AP569=1,IF(INDIRECT(ADDRESS(($AN569-1)*3+$AO569+5,$AP569+7))="",0,INDIRECT(ADDRESS(($AN569-1)*3+$AO569+5,$AP569+7))),IF(INDIRECT(ADDRESS(($AN569-1)*3+$AO569+5,$AP569+7))="",0,IF(COUNTIF(INDIRECT(ADDRESS(($AN569-1)*36+($AO569-1)*12+6,COLUMN())):INDIRECT(ADDRESS(($AN569-1)*36+($AO569-1)*12+$AP569+4,COLUMN())),INDIRECT(ADDRESS(($AN569-1)*3+$AO569+5,$AP569+7)))&gt;=1,0,INDIRECT(ADDRESS(($AN569-1)*3+$AO569+5,$AP569+7)))))</f>
        <v>0</v>
      </c>
      <c r="AR569" s="468">
        <f ca="1">COUNTIF(INDIRECT("H"&amp;(ROW()+12*(($AN569-1)*3+$AO569)-ROW())/12+5):INDIRECT("S"&amp;(ROW()+12*(($AN569-1)*3+$AO569)-ROW())/12+5),AQ569)</f>
        <v>0</v>
      </c>
      <c r="AS569" s="476"/>
      <c r="AU569" s="468">
        <f ca="1">IF(AND(AQ569&gt;0,AR569&gt;0),COUNTIF(AU$6:AU568,"&gt;0")+1,0)</f>
        <v>0</v>
      </c>
    </row>
    <row r="570" spans="40:47" x14ac:dyDescent="0.15">
      <c r="AN570" s="468">
        <v>16</v>
      </c>
      <c r="AO570" s="468">
        <v>3</v>
      </c>
      <c r="AP570" s="468">
        <v>1</v>
      </c>
      <c r="AQ570" s="476">
        <f ca="1">IF($AP570=1,IF(INDIRECT(ADDRESS(($AN570-1)*3+$AO570+5,$AP570+7))="",0,INDIRECT(ADDRESS(($AN570-1)*3+$AO570+5,$AP570+7))),IF(INDIRECT(ADDRESS(($AN570-1)*3+$AO570+5,$AP570+7))="",0,IF(COUNTIF(INDIRECT(ADDRESS(($AN570-1)*36+($AO570-1)*12+6,COLUMN())):INDIRECT(ADDRESS(($AN570-1)*36+($AO570-1)*12+$AP570+4,COLUMN())),INDIRECT(ADDRESS(($AN570-1)*3+$AO570+5,$AP570+7)))&gt;=1,0,INDIRECT(ADDRESS(($AN570-1)*3+$AO570+5,$AP570+7)))))</f>
        <v>0</v>
      </c>
      <c r="AR570" s="468">
        <f ca="1">COUNTIF(INDIRECT("H"&amp;(ROW()+12*(($AN570-1)*3+$AO570)-ROW())/12+5):INDIRECT("S"&amp;(ROW()+12*(($AN570-1)*3+$AO570)-ROW())/12+5),AQ570)</f>
        <v>0</v>
      </c>
      <c r="AS570" s="476"/>
      <c r="AU570" s="468">
        <f ca="1">IF(AND(AQ570&gt;0,AR570&gt;0),COUNTIF(AU$6:AU569,"&gt;0")+1,0)</f>
        <v>0</v>
      </c>
    </row>
    <row r="571" spans="40:47" x14ac:dyDescent="0.15">
      <c r="AN571" s="468">
        <v>16</v>
      </c>
      <c r="AO571" s="468">
        <v>3</v>
      </c>
      <c r="AP571" s="468">
        <v>2</v>
      </c>
      <c r="AQ571" s="476">
        <f ca="1">IF($AP571=1,IF(INDIRECT(ADDRESS(($AN571-1)*3+$AO571+5,$AP571+7))="",0,INDIRECT(ADDRESS(($AN571-1)*3+$AO571+5,$AP571+7))),IF(INDIRECT(ADDRESS(($AN571-1)*3+$AO571+5,$AP571+7))="",0,IF(COUNTIF(INDIRECT(ADDRESS(($AN571-1)*36+($AO571-1)*12+6,COLUMN())):INDIRECT(ADDRESS(($AN571-1)*36+($AO571-1)*12+$AP571+4,COLUMN())),INDIRECT(ADDRESS(($AN571-1)*3+$AO571+5,$AP571+7)))&gt;=1,0,INDIRECT(ADDRESS(($AN571-1)*3+$AO571+5,$AP571+7)))))</f>
        <v>0</v>
      </c>
      <c r="AR571" s="468">
        <f ca="1">COUNTIF(INDIRECT("H"&amp;(ROW()+12*(($AN571-1)*3+$AO571)-ROW())/12+5):INDIRECT("S"&amp;(ROW()+12*(($AN571-1)*3+$AO571)-ROW())/12+5),AQ571)</f>
        <v>0</v>
      </c>
      <c r="AS571" s="476"/>
      <c r="AU571" s="468">
        <f ca="1">IF(AND(AQ571&gt;0,AR571&gt;0),COUNTIF(AU$6:AU570,"&gt;0")+1,0)</f>
        <v>0</v>
      </c>
    </row>
    <row r="572" spans="40:47" x14ac:dyDescent="0.15">
      <c r="AN572" s="468">
        <v>16</v>
      </c>
      <c r="AO572" s="468">
        <v>3</v>
      </c>
      <c r="AP572" s="468">
        <v>3</v>
      </c>
      <c r="AQ572" s="476">
        <f ca="1">IF($AP572=1,IF(INDIRECT(ADDRESS(($AN572-1)*3+$AO572+5,$AP572+7))="",0,INDIRECT(ADDRESS(($AN572-1)*3+$AO572+5,$AP572+7))),IF(INDIRECT(ADDRESS(($AN572-1)*3+$AO572+5,$AP572+7))="",0,IF(COUNTIF(INDIRECT(ADDRESS(($AN572-1)*36+($AO572-1)*12+6,COLUMN())):INDIRECT(ADDRESS(($AN572-1)*36+($AO572-1)*12+$AP572+4,COLUMN())),INDIRECT(ADDRESS(($AN572-1)*3+$AO572+5,$AP572+7)))&gt;=1,0,INDIRECT(ADDRESS(($AN572-1)*3+$AO572+5,$AP572+7)))))</f>
        <v>0</v>
      </c>
      <c r="AR572" s="468">
        <f ca="1">COUNTIF(INDIRECT("H"&amp;(ROW()+12*(($AN572-1)*3+$AO572)-ROW())/12+5):INDIRECT("S"&amp;(ROW()+12*(($AN572-1)*3+$AO572)-ROW())/12+5),AQ572)</f>
        <v>0</v>
      </c>
      <c r="AS572" s="476"/>
      <c r="AU572" s="468">
        <f ca="1">IF(AND(AQ572&gt;0,AR572&gt;0),COUNTIF(AU$6:AU571,"&gt;0")+1,0)</f>
        <v>0</v>
      </c>
    </row>
    <row r="573" spans="40:47" x14ac:dyDescent="0.15">
      <c r="AN573" s="468">
        <v>16</v>
      </c>
      <c r="AO573" s="468">
        <v>3</v>
      </c>
      <c r="AP573" s="468">
        <v>4</v>
      </c>
      <c r="AQ573" s="476">
        <f ca="1">IF($AP573=1,IF(INDIRECT(ADDRESS(($AN573-1)*3+$AO573+5,$AP573+7))="",0,INDIRECT(ADDRESS(($AN573-1)*3+$AO573+5,$AP573+7))),IF(INDIRECT(ADDRESS(($AN573-1)*3+$AO573+5,$AP573+7))="",0,IF(COUNTIF(INDIRECT(ADDRESS(($AN573-1)*36+($AO573-1)*12+6,COLUMN())):INDIRECT(ADDRESS(($AN573-1)*36+($AO573-1)*12+$AP573+4,COLUMN())),INDIRECT(ADDRESS(($AN573-1)*3+$AO573+5,$AP573+7)))&gt;=1,0,INDIRECT(ADDRESS(($AN573-1)*3+$AO573+5,$AP573+7)))))</f>
        <v>0</v>
      </c>
      <c r="AR573" s="468">
        <f ca="1">COUNTIF(INDIRECT("H"&amp;(ROW()+12*(($AN573-1)*3+$AO573)-ROW())/12+5):INDIRECT("S"&amp;(ROW()+12*(($AN573-1)*3+$AO573)-ROW())/12+5),AQ573)</f>
        <v>0</v>
      </c>
      <c r="AS573" s="476"/>
      <c r="AU573" s="468">
        <f ca="1">IF(AND(AQ573&gt;0,AR573&gt;0),COUNTIF(AU$6:AU572,"&gt;0")+1,0)</f>
        <v>0</v>
      </c>
    </row>
    <row r="574" spans="40:47" x14ac:dyDescent="0.15">
      <c r="AN574" s="468">
        <v>16</v>
      </c>
      <c r="AO574" s="468">
        <v>3</v>
      </c>
      <c r="AP574" s="468">
        <v>5</v>
      </c>
      <c r="AQ574" s="476">
        <f ca="1">IF($AP574=1,IF(INDIRECT(ADDRESS(($AN574-1)*3+$AO574+5,$AP574+7))="",0,INDIRECT(ADDRESS(($AN574-1)*3+$AO574+5,$AP574+7))),IF(INDIRECT(ADDRESS(($AN574-1)*3+$AO574+5,$AP574+7))="",0,IF(COUNTIF(INDIRECT(ADDRESS(($AN574-1)*36+($AO574-1)*12+6,COLUMN())):INDIRECT(ADDRESS(($AN574-1)*36+($AO574-1)*12+$AP574+4,COLUMN())),INDIRECT(ADDRESS(($AN574-1)*3+$AO574+5,$AP574+7)))&gt;=1,0,INDIRECT(ADDRESS(($AN574-1)*3+$AO574+5,$AP574+7)))))</f>
        <v>0</v>
      </c>
      <c r="AR574" s="468">
        <f ca="1">COUNTIF(INDIRECT("H"&amp;(ROW()+12*(($AN574-1)*3+$AO574)-ROW())/12+5):INDIRECT("S"&amp;(ROW()+12*(($AN574-1)*3+$AO574)-ROW())/12+5),AQ574)</f>
        <v>0</v>
      </c>
      <c r="AS574" s="476"/>
      <c r="AU574" s="468">
        <f ca="1">IF(AND(AQ574&gt;0,AR574&gt;0),COUNTIF(AU$6:AU573,"&gt;0")+1,0)</f>
        <v>0</v>
      </c>
    </row>
    <row r="575" spans="40:47" x14ac:dyDescent="0.15">
      <c r="AN575" s="468">
        <v>16</v>
      </c>
      <c r="AO575" s="468">
        <v>3</v>
      </c>
      <c r="AP575" s="468">
        <v>6</v>
      </c>
      <c r="AQ575" s="476">
        <f ca="1">IF($AP575=1,IF(INDIRECT(ADDRESS(($AN575-1)*3+$AO575+5,$AP575+7))="",0,INDIRECT(ADDRESS(($AN575-1)*3+$AO575+5,$AP575+7))),IF(INDIRECT(ADDRESS(($AN575-1)*3+$AO575+5,$AP575+7))="",0,IF(COUNTIF(INDIRECT(ADDRESS(($AN575-1)*36+($AO575-1)*12+6,COLUMN())):INDIRECT(ADDRESS(($AN575-1)*36+($AO575-1)*12+$AP575+4,COLUMN())),INDIRECT(ADDRESS(($AN575-1)*3+$AO575+5,$AP575+7)))&gt;=1,0,INDIRECT(ADDRESS(($AN575-1)*3+$AO575+5,$AP575+7)))))</f>
        <v>0</v>
      </c>
      <c r="AR575" s="468">
        <f ca="1">COUNTIF(INDIRECT("H"&amp;(ROW()+12*(($AN575-1)*3+$AO575)-ROW())/12+5):INDIRECT("S"&amp;(ROW()+12*(($AN575-1)*3+$AO575)-ROW())/12+5),AQ575)</f>
        <v>0</v>
      </c>
      <c r="AS575" s="476"/>
      <c r="AU575" s="468">
        <f ca="1">IF(AND(AQ575&gt;0,AR575&gt;0),COUNTIF(AU$6:AU574,"&gt;0")+1,0)</f>
        <v>0</v>
      </c>
    </row>
    <row r="576" spans="40:47" x14ac:dyDescent="0.15">
      <c r="AN576" s="468">
        <v>16</v>
      </c>
      <c r="AO576" s="468">
        <v>3</v>
      </c>
      <c r="AP576" s="468">
        <v>7</v>
      </c>
      <c r="AQ576" s="476">
        <f ca="1">IF($AP576=1,IF(INDIRECT(ADDRESS(($AN576-1)*3+$AO576+5,$AP576+7))="",0,INDIRECT(ADDRESS(($AN576-1)*3+$AO576+5,$AP576+7))),IF(INDIRECT(ADDRESS(($AN576-1)*3+$AO576+5,$AP576+7))="",0,IF(COUNTIF(INDIRECT(ADDRESS(($AN576-1)*36+($AO576-1)*12+6,COLUMN())):INDIRECT(ADDRESS(($AN576-1)*36+($AO576-1)*12+$AP576+4,COLUMN())),INDIRECT(ADDRESS(($AN576-1)*3+$AO576+5,$AP576+7)))&gt;=1,0,INDIRECT(ADDRESS(($AN576-1)*3+$AO576+5,$AP576+7)))))</f>
        <v>0</v>
      </c>
      <c r="AR576" s="468">
        <f ca="1">COUNTIF(INDIRECT("H"&amp;(ROW()+12*(($AN576-1)*3+$AO576)-ROW())/12+5):INDIRECT("S"&amp;(ROW()+12*(($AN576-1)*3+$AO576)-ROW())/12+5),AQ576)</f>
        <v>0</v>
      </c>
      <c r="AS576" s="476"/>
      <c r="AU576" s="468">
        <f ca="1">IF(AND(AQ576&gt;0,AR576&gt;0),COUNTIF(AU$6:AU575,"&gt;0")+1,0)</f>
        <v>0</v>
      </c>
    </row>
    <row r="577" spans="40:47" x14ac:dyDescent="0.15">
      <c r="AN577" s="468">
        <v>16</v>
      </c>
      <c r="AO577" s="468">
        <v>3</v>
      </c>
      <c r="AP577" s="468">
        <v>8</v>
      </c>
      <c r="AQ577" s="476">
        <f ca="1">IF($AP577=1,IF(INDIRECT(ADDRESS(($AN577-1)*3+$AO577+5,$AP577+7))="",0,INDIRECT(ADDRESS(($AN577-1)*3+$AO577+5,$AP577+7))),IF(INDIRECT(ADDRESS(($AN577-1)*3+$AO577+5,$AP577+7))="",0,IF(COUNTIF(INDIRECT(ADDRESS(($AN577-1)*36+($AO577-1)*12+6,COLUMN())):INDIRECT(ADDRESS(($AN577-1)*36+($AO577-1)*12+$AP577+4,COLUMN())),INDIRECT(ADDRESS(($AN577-1)*3+$AO577+5,$AP577+7)))&gt;=1,0,INDIRECT(ADDRESS(($AN577-1)*3+$AO577+5,$AP577+7)))))</f>
        <v>0</v>
      </c>
      <c r="AR577" s="468">
        <f ca="1">COUNTIF(INDIRECT("H"&amp;(ROW()+12*(($AN577-1)*3+$AO577)-ROW())/12+5):INDIRECT("S"&amp;(ROW()+12*(($AN577-1)*3+$AO577)-ROW())/12+5),AQ577)</f>
        <v>0</v>
      </c>
      <c r="AS577" s="476"/>
      <c r="AU577" s="468">
        <f ca="1">IF(AND(AQ577&gt;0,AR577&gt;0),COUNTIF(AU$6:AU576,"&gt;0")+1,0)</f>
        <v>0</v>
      </c>
    </row>
    <row r="578" spans="40:47" x14ac:dyDescent="0.15">
      <c r="AN578" s="468">
        <v>16</v>
      </c>
      <c r="AO578" s="468">
        <v>3</v>
      </c>
      <c r="AP578" s="468">
        <v>9</v>
      </c>
      <c r="AQ578" s="476">
        <f ca="1">IF($AP578=1,IF(INDIRECT(ADDRESS(($AN578-1)*3+$AO578+5,$AP578+7))="",0,INDIRECT(ADDRESS(($AN578-1)*3+$AO578+5,$AP578+7))),IF(INDIRECT(ADDRESS(($AN578-1)*3+$AO578+5,$AP578+7))="",0,IF(COUNTIF(INDIRECT(ADDRESS(($AN578-1)*36+($AO578-1)*12+6,COLUMN())):INDIRECT(ADDRESS(($AN578-1)*36+($AO578-1)*12+$AP578+4,COLUMN())),INDIRECT(ADDRESS(($AN578-1)*3+$AO578+5,$AP578+7)))&gt;=1,0,INDIRECT(ADDRESS(($AN578-1)*3+$AO578+5,$AP578+7)))))</f>
        <v>0</v>
      </c>
      <c r="AR578" s="468">
        <f ca="1">COUNTIF(INDIRECT("H"&amp;(ROW()+12*(($AN578-1)*3+$AO578)-ROW())/12+5):INDIRECT("S"&amp;(ROW()+12*(($AN578-1)*3+$AO578)-ROW())/12+5),AQ578)</f>
        <v>0</v>
      </c>
      <c r="AS578" s="476"/>
      <c r="AU578" s="468">
        <f ca="1">IF(AND(AQ578&gt;0,AR578&gt;0),COUNTIF(AU$6:AU577,"&gt;0")+1,0)</f>
        <v>0</v>
      </c>
    </row>
    <row r="579" spans="40:47" x14ac:dyDescent="0.15">
      <c r="AN579" s="468">
        <v>16</v>
      </c>
      <c r="AO579" s="468">
        <v>3</v>
      </c>
      <c r="AP579" s="468">
        <v>10</v>
      </c>
      <c r="AQ579" s="476">
        <f ca="1">IF($AP579=1,IF(INDIRECT(ADDRESS(($AN579-1)*3+$AO579+5,$AP579+7))="",0,INDIRECT(ADDRESS(($AN579-1)*3+$AO579+5,$AP579+7))),IF(INDIRECT(ADDRESS(($AN579-1)*3+$AO579+5,$AP579+7))="",0,IF(COUNTIF(INDIRECT(ADDRESS(($AN579-1)*36+($AO579-1)*12+6,COLUMN())):INDIRECT(ADDRESS(($AN579-1)*36+($AO579-1)*12+$AP579+4,COLUMN())),INDIRECT(ADDRESS(($AN579-1)*3+$AO579+5,$AP579+7)))&gt;=1,0,INDIRECT(ADDRESS(($AN579-1)*3+$AO579+5,$AP579+7)))))</f>
        <v>0</v>
      </c>
      <c r="AR579" s="468">
        <f ca="1">COUNTIF(INDIRECT("H"&amp;(ROW()+12*(($AN579-1)*3+$AO579)-ROW())/12+5):INDIRECT("S"&amp;(ROW()+12*(($AN579-1)*3+$AO579)-ROW())/12+5),AQ579)</f>
        <v>0</v>
      </c>
      <c r="AS579" s="476"/>
      <c r="AU579" s="468">
        <f ca="1">IF(AND(AQ579&gt;0,AR579&gt;0),COUNTIF(AU$6:AU578,"&gt;0")+1,0)</f>
        <v>0</v>
      </c>
    </row>
    <row r="580" spans="40:47" x14ac:dyDescent="0.15">
      <c r="AN580" s="468">
        <v>16</v>
      </c>
      <c r="AO580" s="468">
        <v>3</v>
      </c>
      <c r="AP580" s="468">
        <v>11</v>
      </c>
      <c r="AQ580" s="476">
        <f ca="1">IF($AP580=1,IF(INDIRECT(ADDRESS(($AN580-1)*3+$AO580+5,$AP580+7))="",0,INDIRECT(ADDRESS(($AN580-1)*3+$AO580+5,$AP580+7))),IF(INDIRECT(ADDRESS(($AN580-1)*3+$AO580+5,$AP580+7))="",0,IF(COUNTIF(INDIRECT(ADDRESS(($AN580-1)*36+($AO580-1)*12+6,COLUMN())):INDIRECT(ADDRESS(($AN580-1)*36+($AO580-1)*12+$AP580+4,COLUMN())),INDIRECT(ADDRESS(($AN580-1)*3+$AO580+5,$AP580+7)))&gt;=1,0,INDIRECT(ADDRESS(($AN580-1)*3+$AO580+5,$AP580+7)))))</f>
        <v>0</v>
      </c>
      <c r="AR580" s="468">
        <f ca="1">COUNTIF(INDIRECT("H"&amp;(ROW()+12*(($AN580-1)*3+$AO580)-ROW())/12+5):INDIRECT("S"&amp;(ROW()+12*(($AN580-1)*3+$AO580)-ROW())/12+5),AQ580)</f>
        <v>0</v>
      </c>
      <c r="AS580" s="476"/>
      <c r="AU580" s="468">
        <f ca="1">IF(AND(AQ580&gt;0,AR580&gt;0),COUNTIF(AU$6:AU579,"&gt;0")+1,0)</f>
        <v>0</v>
      </c>
    </row>
    <row r="581" spans="40:47" x14ac:dyDescent="0.15">
      <c r="AN581" s="468">
        <v>16</v>
      </c>
      <c r="AO581" s="468">
        <v>3</v>
      </c>
      <c r="AP581" s="468">
        <v>12</v>
      </c>
      <c r="AQ581" s="476">
        <f ca="1">IF($AP581=1,IF(INDIRECT(ADDRESS(($AN581-1)*3+$AO581+5,$AP581+7))="",0,INDIRECT(ADDRESS(($AN581-1)*3+$AO581+5,$AP581+7))),IF(INDIRECT(ADDRESS(($AN581-1)*3+$AO581+5,$AP581+7))="",0,IF(COUNTIF(INDIRECT(ADDRESS(($AN581-1)*36+($AO581-1)*12+6,COLUMN())):INDIRECT(ADDRESS(($AN581-1)*36+($AO581-1)*12+$AP581+4,COLUMN())),INDIRECT(ADDRESS(($AN581-1)*3+$AO581+5,$AP581+7)))&gt;=1,0,INDIRECT(ADDRESS(($AN581-1)*3+$AO581+5,$AP581+7)))))</f>
        <v>0</v>
      </c>
      <c r="AR581" s="468">
        <f ca="1">COUNTIF(INDIRECT("H"&amp;(ROW()+12*(($AN581-1)*3+$AO581)-ROW())/12+5):INDIRECT("S"&amp;(ROW()+12*(($AN581-1)*3+$AO581)-ROW())/12+5),AQ581)</f>
        <v>0</v>
      </c>
      <c r="AS581" s="476"/>
      <c r="AU581" s="468">
        <f ca="1">IF(AND(AQ581&gt;0,AR581&gt;0),COUNTIF(AU$6:AU580,"&gt;0")+1,0)</f>
        <v>0</v>
      </c>
    </row>
    <row r="582" spans="40:47" x14ac:dyDescent="0.15">
      <c r="AN582" s="468">
        <v>17</v>
      </c>
      <c r="AO582" s="468">
        <v>1</v>
      </c>
      <c r="AP582" s="468">
        <v>1</v>
      </c>
      <c r="AQ582" s="476">
        <f ca="1">IF($AP582=1,IF(INDIRECT(ADDRESS(($AN582-1)*3+$AO582+5,$AP582+7))="",0,INDIRECT(ADDRESS(($AN582-1)*3+$AO582+5,$AP582+7))),IF(INDIRECT(ADDRESS(($AN582-1)*3+$AO582+5,$AP582+7))="",0,IF(COUNTIF(INDIRECT(ADDRESS(($AN582-1)*36+($AO582-1)*12+6,COLUMN())):INDIRECT(ADDRESS(($AN582-1)*36+($AO582-1)*12+$AP582+4,COLUMN())),INDIRECT(ADDRESS(($AN582-1)*3+$AO582+5,$AP582+7)))&gt;=1,0,INDIRECT(ADDRESS(($AN582-1)*3+$AO582+5,$AP582+7)))))</f>
        <v>0</v>
      </c>
      <c r="AR582" s="468">
        <f ca="1">COUNTIF(INDIRECT("H"&amp;(ROW()+12*(($AN582-1)*3+$AO582)-ROW())/12+5):INDIRECT("S"&amp;(ROW()+12*(($AN582-1)*3+$AO582)-ROW())/12+5),AQ582)</f>
        <v>0</v>
      </c>
      <c r="AS582" s="476"/>
      <c r="AU582" s="468">
        <f ca="1">IF(AND(AQ582&gt;0,AR582&gt;0),COUNTIF(AU$6:AU581,"&gt;0")+1,0)</f>
        <v>0</v>
      </c>
    </row>
    <row r="583" spans="40:47" x14ac:dyDescent="0.15">
      <c r="AN583" s="468">
        <v>17</v>
      </c>
      <c r="AO583" s="468">
        <v>1</v>
      </c>
      <c r="AP583" s="468">
        <v>2</v>
      </c>
      <c r="AQ583" s="476">
        <f ca="1">IF($AP583=1,IF(INDIRECT(ADDRESS(($AN583-1)*3+$AO583+5,$AP583+7))="",0,INDIRECT(ADDRESS(($AN583-1)*3+$AO583+5,$AP583+7))),IF(INDIRECT(ADDRESS(($AN583-1)*3+$AO583+5,$AP583+7))="",0,IF(COUNTIF(INDIRECT(ADDRESS(($AN583-1)*36+($AO583-1)*12+6,COLUMN())):INDIRECT(ADDRESS(($AN583-1)*36+($AO583-1)*12+$AP583+4,COLUMN())),INDIRECT(ADDRESS(($AN583-1)*3+$AO583+5,$AP583+7)))&gt;=1,0,INDIRECT(ADDRESS(($AN583-1)*3+$AO583+5,$AP583+7)))))</f>
        <v>0</v>
      </c>
      <c r="AR583" s="468">
        <f ca="1">COUNTIF(INDIRECT("H"&amp;(ROW()+12*(($AN583-1)*3+$AO583)-ROW())/12+5):INDIRECT("S"&amp;(ROW()+12*(($AN583-1)*3+$AO583)-ROW())/12+5),AQ583)</f>
        <v>0</v>
      </c>
      <c r="AS583" s="476"/>
      <c r="AU583" s="468">
        <f ca="1">IF(AND(AQ583&gt;0,AR583&gt;0),COUNTIF(AU$6:AU582,"&gt;0")+1,0)</f>
        <v>0</v>
      </c>
    </row>
    <row r="584" spans="40:47" x14ac:dyDescent="0.15">
      <c r="AN584" s="468">
        <v>17</v>
      </c>
      <c r="AO584" s="468">
        <v>1</v>
      </c>
      <c r="AP584" s="468">
        <v>3</v>
      </c>
      <c r="AQ584" s="476">
        <f ca="1">IF($AP584=1,IF(INDIRECT(ADDRESS(($AN584-1)*3+$AO584+5,$AP584+7))="",0,INDIRECT(ADDRESS(($AN584-1)*3+$AO584+5,$AP584+7))),IF(INDIRECT(ADDRESS(($AN584-1)*3+$AO584+5,$AP584+7))="",0,IF(COUNTIF(INDIRECT(ADDRESS(($AN584-1)*36+($AO584-1)*12+6,COLUMN())):INDIRECT(ADDRESS(($AN584-1)*36+($AO584-1)*12+$AP584+4,COLUMN())),INDIRECT(ADDRESS(($AN584-1)*3+$AO584+5,$AP584+7)))&gt;=1,0,INDIRECT(ADDRESS(($AN584-1)*3+$AO584+5,$AP584+7)))))</f>
        <v>0</v>
      </c>
      <c r="AR584" s="468">
        <f ca="1">COUNTIF(INDIRECT("H"&amp;(ROW()+12*(($AN584-1)*3+$AO584)-ROW())/12+5):INDIRECT("S"&amp;(ROW()+12*(($AN584-1)*3+$AO584)-ROW())/12+5),AQ584)</f>
        <v>0</v>
      </c>
      <c r="AS584" s="476"/>
      <c r="AU584" s="468">
        <f ca="1">IF(AND(AQ584&gt;0,AR584&gt;0),COUNTIF(AU$6:AU583,"&gt;0")+1,0)</f>
        <v>0</v>
      </c>
    </row>
    <row r="585" spans="40:47" x14ac:dyDescent="0.15">
      <c r="AN585" s="468">
        <v>17</v>
      </c>
      <c r="AO585" s="468">
        <v>1</v>
      </c>
      <c r="AP585" s="468">
        <v>4</v>
      </c>
      <c r="AQ585" s="476">
        <f ca="1">IF($AP585=1,IF(INDIRECT(ADDRESS(($AN585-1)*3+$AO585+5,$AP585+7))="",0,INDIRECT(ADDRESS(($AN585-1)*3+$AO585+5,$AP585+7))),IF(INDIRECT(ADDRESS(($AN585-1)*3+$AO585+5,$AP585+7))="",0,IF(COUNTIF(INDIRECT(ADDRESS(($AN585-1)*36+($AO585-1)*12+6,COLUMN())):INDIRECT(ADDRESS(($AN585-1)*36+($AO585-1)*12+$AP585+4,COLUMN())),INDIRECT(ADDRESS(($AN585-1)*3+$AO585+5,$AP585+7)))&gt;=1,0,INDIRECT(ADDRESS(($AN585-1)*3+$AO585+5,$AP585+7)))))</f>
        <v>0</v>
      </c>
      <c r="AR585" s="468">
        <f ca="1">COUNTIF(INDIRECT("H"&amp;(ROW()+12*(($AN585-1)*3+$AO585)-ROW())/12+5):INDIRECT("S"&amp;(ROW()+12*(($AN585-1)*3+$AO585)-ROW())/12+5),AQ585)</f>
        <v>0</v>
      </c>
      <c r="AS585" s="476"/>
      <c r="AU585" s="468">
        <f ca="1">IF(AND(AQ585&gt;0,AR585&gt;0),COUNTIF(AU$6:AU584,"&gt;0")+1,0)</f>
        <v>0</v>
      </c>
    </row>
    <row r="586" spans="40:47" x14ac:dyDescent="0.15">
      <c r="AN586" s="468">
        <v>17</v>
      </c>
      <c r="AO586" s="468">
        <v>1</v>
      </c>
      <c r="AP586" s="468">
        <v>5</v>
      </c>
      <c r="AQ586" s="476">
        <f ca="1">IF($AP586=1,IF(INDIRECT(ADDRESS(($AN586-1)*3+$AO586+5,$AP586+7))="",0,INDIRECT(ADDRESS(($AN586-1)*3+$AO586+5,$AP586+7))),IF(INDIRECT(ADDRESS(($AN586-1)*3+$AO586+5,$AP586+7))="",0,IF(COUNTIF(INDIRECT(ADDRESS(($AN586-1)*36+($AO586-1)*12+6,COLUMN())):INDIRECT(ADDRESS(($AN586-1)*36+($AO586-1)*12+$AP586+4,COLUMN())),INDIRECT(ADDRESS(($AN586-1)*3+$AO586+5,$AP586+7)))&gt;=1,0,INDIRECT(ADDRESS(($AN586-1)*3+$AO586+5,$AP586+7)))))</f>
        <v>0</v>
      </c>
      <c r="AR586" s="468">
        <f ca="1">COUNTIF(INDIRECT("H"&amp;(ROW()+12*(($AN586-1)*3+$AO586)-ROW())/12+5):INDIRECT("S"&amp;(ROW()+12*(($AN586-1)*3+$AO586)-ROW())/12+5),AQ586)</f>
        <v>0</v>
      </c>
      <c r="AS586" s="476"/>
      <c r="AU586" s="468">
        <f ca="1">IF(AND(AQ586&gt;0,AR586&gt;0),COUNTIF(AU$6:AU585,"&gt;0")+1,0)</f>
        <v>0</v>
      </c>
    </row>
    <row r="587" spans="40:47" x14ac:dyDescent="0.15">
      <c r="AN587" s="468">
        <v>17</v>
      </c>
      <c r="AO587" s="468">
        <v>1</v>
      </c>
      <c r="AP587" s="468">
        <v>6</v>
      </c>
      <c r="AQ587" s="476">
        <f ca="1">IF($AP587=1,IF(INDIRECT(ADDRESS(($AN587-1)*3+$AO587+5,$AP587+7))="",0,INDIRECT(ADDRESS(($AN587-1)*3+$AO587+5,$AP587+7))),IF(INDIRECT(ADDRESS(($AN587-1)*3+$AO587+5,$AP587+7))="",0,IF(COUNTIF(INDIRECT(ADDRESS(($AN587-1)*36+($AO587-1)*12+6,COLUMN())):INDIRECT(ADDRESS(($AN587-1)*36+($AO587-1)*12+$AP587+4,COLUMN())),INDIRECT(ADDRESS(($AN587-1)*3+$AO587+5,$AP587+7)))&gt;=1,0,INDIRECT(ADDRESS(($AN587-1)*3+$AO587+5,$AP587+7)))))</f>
        <v>0</v>
      </c>
      <c r="AR587" s="468">
        <f ca="1">COUNTIF(INDIRECT("H"&amp;(ROW()+12*(($AN587-1)*3+$AO587)-ROW())/12+5):INDIRECT("S"&amp;(ROW()+12*(($AN587-1)*3+$AO587)-ROW())/12+5),AQ587)</f>
        <v>0</v>
      </c>
      <c r="AS587" s="476"/>
      <c r="AU587" s="468">
        <f ca="1">IF(AND(AQ587&gt;0,AR587&gt;0),COUNTIF(AU$6:AU586,"&gt;0")+1,0)</f>
        <v>0</v>
      </c>
    </row>
    <row r="588" spans="40:47" x14ac:dyDescent="0.15">
      <c r="AN588" s="468">
        <v>17</v>
      </c>
      <c r="AO588" s="468">
        <v>1</v>
      </c>
      <c r="AP588" s="468">
        <v>7</v>
      </c>
      <c r="AQ588" s="476">
        <f ca="1">IF($AP588=1,IF(INDIRECT(ADDRESS(($AN588-1)*3+$AO588+5,$AP588+7))="",0,INDIRECT(ADDRESS(($AN588-1)*3+$AO588+5,$AP588+7))),IF(INDIRECT(ADDRESS(($AN588-1)*3+$AO588+5,$AP588+7))="",0,IF(COUNTIF(INDIRECT(ADDRESS(($AN588-1)*36+($AO588-1)*12+6,COLUMN())):INDIRECT(ADDRESS(($AN588-1)*36+($AO588-1)*12+$AP588+4,COLUMN())),INDIRECT(ADDRESS(($AN588-1)*3+$AO588+5,$AP588+7)))&gt;=1,0,INDIRECT(ADDRESS(($AN588-1)*3+$AO588+5,$AP588+7)))))</f>
        <v>0</v>
      </c>
      <c r="AR588" s="468">
        <f ca="1">COUNTIF(INDIRECT("H"&amp;(ROW()+12*(($AN588-1)*3+$AO588)-ROW())/12+5):INDIRECT("S"&amp;(ROW()+12*(($AN588-1)*3+$AO588)-ROW())/12+5),AQ588)</f>
        <v>0</v>
      </c>
      <c r="AS588" s="476"/>
      <c r="AU588" s="468">
        <f ca="1">IF(AND(AQ588&gt;0,AR588&gt;0),COUNTIF(AU$6:AU587,"&gt;0")+1,0)</f>
        <v>0</v>
      </c>
    </row>
    <row r="589" spans="40:47" x14ac:dyDescent="0.15">
      <c r="AN589" s="468">
        <v>17</v>
      </c>
      <c r="AO589" s="468">
        <v>1</v>
      </c>
      <c r="AP589" s="468">
        <v>8</v>
      </c>
      <c r="AQ589" s="476">
        <f ca="1">IF($AP589=1,IF(INDIRECT(ADDRESS(($AN589-1)*3+$AO589+5,$AP589+7))="",0,INDIRECT(ADDRESS(($AN589-1)*3+$AO589+5,$AP589+7))),IF(INDIRECT(ADDRESS(($AN589-1)*3+$AO589+5,$AP589+7))="",0,IF(COUNTIF(INDIRECT(ADDRESS(($AN589-1)*36+($AO589-1)*12+6,COLUMN())):INDIRECT(ADDRESS(($AN589-1)*36+($AO589-1)*12+$AP589+4,COLUMN())),INDIRECT(ADDRESS(($AN589-1)*3+$AO589+5,$AP589+7)))&gt;=1,0,INDIRECT(ADDRESS(($AN589-1)*3+$AO589+5,$AP589+7)))))</f>
        <v>0</v>
      </c>
      <c r="AR589" s="468">
        <f ca="1">COUNTIF(INDIRECT("H"&amp;(ROW()+12*(($AN589-1)*3+$AO589)-ROW())/12+5):INDIRECT("S"&amp;(ROW()+12*(($AN589-1)*3+$AO589)-ROW())/12+5),AQ589)</f>
        <v>0</v>
      </c>
      <c r="AS589" s="476"/>
      <c r="AU589" s="468">
        <f ca="1">IF(AND(AQ589&gt;0,AR589&gt;0),COUNTIF(AU$6:AU588,"&gt;0")+1,0)</f>
        <v>0</v>
      </c>
    </row>
    <row r="590" spans="40:47" x14ac:dyDescent="0.15">
      <c r="AN590" s="468">
        <v>17</v>
      </c>
      <c r="AO590" s="468">
        <v>1</v>
      </c>
      <c r="AP590" s="468">
        <v>9</v>
      </c>
      <c r="AQ590" s="476">
        <f ca="1">IF($AP590=1,IF(INDIRECT(ADDRESS(($AN590-1)*3+$AO590+5,$AP590+7))="",0,INDIRECT(ADDRESS(($AN590-1)*3+$AO590+5,$AP590+7))),IF(INDIRECT(ADDRESS(($AN590-1)*3+$AO590+5,$AP590+7))="",0,IF(COUNTIF(INDIRECT(ADDRESS(($AN590-1)*36+($AO590-1)*12+6,COLUMN())):INDIRECT(ADDRESS(($AN590-1)*36+($AO590-1)*12+$AP590+4,COLUMN())),INDIRECT(ADDRESS(($AN590-1)*3+$AO590+5,$AP590+7)))&gt;=1,0,INDIRECT(ADDRESS(($AN590-1)*3+$AO590+5,$AP590+7)))))</f>
        <v>0</v>
      </c>
      <c r="AR590" s="468">
        <f ca="1">COUNTIF(INDIRECT("H"&amp;(ROW()+12*(($AN590-1)*3+$AO590)-ROW())/12+5):INDIRECT("S"&amp;(ROW()+12*(($AN590-1)*3+$AO590)-ROW())/12+5),AQ590)</f>
        <v>0</v>
      </c>
      <c r="AS590" s="476"/>
      <c r="AU590" s="468">
        <f ca="1">IF(AND(AQ590&gt;0,AR590&gt;0),COUNTIF(AU$6:AU589,"&gt;0")+1,0)</f>
        <v>0</v>
      </c>
    </row>
    <row r="591" spans="40:47" x14ac:dyDescent="0.15">
      <c r="AN591" s="468">
        <v>17</v>
      </c>
      <c r="AO591" s="468">
        <v>1</v>
      </c>
      <c r="AP591" s="468">
        <v>10</v>
      </c>
      <c r="AQ591" s="476">
        <f ca="1">IF($AP591=1,IF(INDIRECT(ADDRESS(($AN591-1)*3+$AO591+5,$AP591+7))="",0,INDIRECT(ADDRESS(($AN591-1)*3+$AO591+5,$AP591+7))),IF(INDIRECT(ADDRESS(($AN591-1)*3+$AO591+5,$AP591+7))="",0,IF(COUNTIF(INDIRECT(ADDRESS(($AN591-1)*36+($AO591-1)*12+6,COLUMN())):INDIRECT(ADDRESS(($AN591-1)*36+($AO591-1)*12+$AP591+4,COLUMN())),INDIRECT(ADDRESS(($AN591-1)*3+$AO591+5,$AP591+7)))&gt;=1,0,INDIRECT(ADDRESS(($AN591-1)*3+$AO591+5,$AP591+7)))))</f>
        <v>0</v>
      </c>
      <c r="AR591" s="468">
        <f ca="1">COUNTIF(INDIRECT("H"&amp;(ROW()+12*(($AN591-1)*3+$AO591)-ROW())/12+5):INDIRECT("S"&amp;(ROW()+12*(($AN591-1)*3+$AO591)-ROW())/12+5),AQ591)</f>
        <v>0</v>
      </c>
      <c r="AS591" s="476"/>
      <c r="AU591" s="468">
        <f ca="1">IF(AND(AQ591&gt;0,AR591&gt;0),COUNTIF(AU$6:AU590,"&gt;0")+1,0)</f>
        <v>0</v>
      </c>
    </row>
    <row r="592" spans="40:47" x14ac:dyDescent="0.15">
      <c r="AN592" s="468">
        <v>17</v>
      </c>
      <c r="AO592" s="468">
        <v>1</v>
      </c>
      <c r="AP592" s="468">
        <v>11</v>
      </c>
      <c r="AQ592" s="476">
        <f ca="1">IF($AP592=1,IF(INDIRECT(ADDRESS(($AN592-1)*3+$AO592+5,$AP592+7))="",0,INDIRECT(ADDRESS(($AN592-1)*3+$AO592+5,$AP592+7))),IF(INDIRECT(ADDRESS(($AN592-1)*3+$AO592+5,$AP592+7))="",0,IF(COUNTIF(INDIRECT(ADDRESS(($AN592-1)*36+($AO592-1)*12+6,COLUMN())):INDIRECT(ADDRESS(($AN592-1)*36+($AO592-1)*12+$AP592+4,COLUMN())),INDIRECT(ADDRESS(($AN592-1)*3+$AO592+5,$AP592+7)))&gt;=1,0,INDIRECT(ADDRESS(($AN592-1)*3+$AO592+5,$AP592+7)))))</f>
        <v>0</v>
      </c>
      <c r="AR592" s="468">
        <f ca="1">COUNTIF(INDIRECT("H"&amp;(ROW()+12*(($AN592-1)*3+$AO592)-ROW())/12+5):INDIRECT("S"&amp;(ROW()+12*(($AN592-1)*3+$AO592)-ROW())/12+5),AQ592)</f>
        <v>0</v>
      </c>
      <c r="AS592" s="476"/>
      <c r="AU592" s="468">
        <f ca="1">IF(AND(AQ592&gt;0,AR592&gt;0),COUNTIF(AU$6:AU591,"&gt;0")+1,0)</f>
        <v>0</v>
      </c>
    </row>
    <row r="593" spans="40:47" x14ac:dyDescent="0.15">
      <c r="AN593" s="468">
        <v>17</v>
      </c>
      <c r="AO593" s="468">
        <v>1</v>
      </c>
      <c r="AP593" s="468">
        <v>12</v>
      </c>
      <c r="AQ593" s="476">
        <f ca="1">IF($AP593=1,IF(INDIRECT(ADDRESS(($AN593-1)*3+$AO593+5,$AP593+7))="",0,INDIRECT(ADDRESS(($AN593-1)*3+$AO593+5,$AP593+7))),IF(INDIRECT(ADDRESS(($AN593-1)*3+$AO593+5,$AP593+7))="",0,IF(COUNTIF(INDIRECT(ADDRESS(($AN593-1)*36+($AO593-1)*12+6,COLUMN())):INDIRECT(ADDRESS(($AN593-1)*36+($AO593-1)*12+$AP593+4,COLUMN())),INDIRECT(ADDRESS(($AN593-1)*3+$AO593+5,$AP593+7)))&gt;=1,0,INDIRECT(ADDRESS(($AN593-1)*3+$AO593+5,$AP593+7)))))</f>
        <v>0</v>
      </c>
      <c r="AR593" s="468">
        <f ca="1">COUNTIF(INDIRECT("H"&amp;(ROW()+12*(($AN593-1)*3+$AO593)-ROW())/12+5):INDIRECT("S"&amp;(ROW()+12*(($AN593-1)*3+$AO593)-ROW())/12+5),AQ593)</f>
        <v>0</v>
      </c>
      <c r="AS593" s="476"/>
      <c r="AU593" s="468">
        <f ca="1">IF(AND(AQ593&gt;0,AR593&gt;0),COUNTIF(AU$6:AU592,"&gt;0")+1,0)</f>
        <v>0</v>
      </c>
    </row>
    <row r="594" spans="40:47" x14ac:dyDescent="0.15">
      <c r="AN594" s="468">
        <v>17</v>
      </c>
      <c r="AO594" s="468">
        <v>2</v>
      </c>
      <c r="AP594" s="468">
        <v>1</v>
      </c>
      <c r="AQ594" s="476">
        <f ca="1">IF($AP594=1,IF(INDIRECT(ADDRESS(($AN594-1)*3+$AO594+5,$AP594+7))="",0,INDIRECT(ADDRESS(($AN594-1)*3+$AO594+5,$AP594+7))),IF(INDIRECT(ADDRESS(($AN594-1)*3+$AO594+5,$AP594+7))="",0,IF(COUNTIF(INDIRECT(ADDRESS(($AN594-1)*36+($AO594-1)*12+6,COLUMN())):INDIRECT(ADDRESS(($AN594-1)*36+($AO594-1)*12+$AP594+4,COLUMN())),INDIRECT(ADDRESS(($AN594-1)*3+$AO594+5,$AP594+7)))&gt;=1,0,INDIRECT(ADDRESS(($AN594-1)*3+$AO594+5,$AP594+7)))))</f>
        <v>0</v>
      </c>
      <c r="AR594" s="468">
        <f ca="1">COUNTIF(INDIRECT("H"&amp;(ROW()+12*(($AN594-1)*3+$AO594)-ROW())/12+5):INDIRECT("S"&amp;(ROW()+12*(($AN594-1)*3+$AO594)-ROW())/12+5),AQ594)</f>
        <v>0</v>
      </c>
      <c r="AS594" s="476"/>
      <c r="AU594" s="468">
        <f ca="1">IF(AND(AQ594&gt;0,AR594&gt;0),COUNTIF(AU$6:AU593,"&gt;0")+1,0)</f>
        <v>0</v>
      </c>
    </row>
    <row r="595" spans="40:47" x14ac:dyDescent="0.15">
      <c r="AN595" s="468">
        <v>17</v>
      </c>
      <c r="AO595" s="468">
        <v>2</v>
      </c>
      <c r="AP595" s="468">
        <v>2</v>
      </c>
      <c r="AQ595" s="476">
        <f ca="1">IF($AP595=1,IF(INDIRECT(ADDRESS(($AN595-1)*3+$AO595+5,$AP595+7))="",0,INDIRECT(ADDRESS(($AN595-1)*3+$AO595+5,$AP595+7))),IF(INDIRECT(ADDRESS(($AN595-1)*3+$AO595+5,$AP595+7))="",0,IF(COUNTIF(INDIRECT(ADDRESS(($AN595-1)*36+($AO595-1)*12+6,COLUMN())):INDIRECT(ADDRESS(($AN595-1)*36+($AO595-1)*12+$AP595+4,COLUMN())),INDIRECT(ADDRESS(($AN595-1)*3+$AO595+5,$AP595+7)))&gt;=1,0,INDIRECT(ADDRESS(($AN595-1)*3+$AO595+5,$AP595+7)))))</f>
        <v>0</v>
      </c>
      <c r="AR595" s="468">
        <f ca="1">COUNTIF(INDIRECT("H"&amp;(ROW()+12*(($AN595-1)*3+$AO595)-ROW())/12+5):INDIRECT("S"&amp;(ROW()+12*(($AN595-1)*3+$AO595)-ROW())/12+5),AQ595)</f>
        <v>0</v>
      </c>
      <c r="AS595" s="476"/>
      <c r="AU595" s="468">
        <f ca="1">IF(AND(AQ595&gt;0,AR595&gt;0),COUNTIF(AU$6:AU594,"&gt;0")+1,0)</f>
        <v>0</v>
      </c>
    </row>
    <row r="596" spans="40:47" x14ac:dyDescent="0.15">
      <c r="AN596" s="468">
        <v>17</v>
      </c>
      <c r="AO596" s="468">
        <v>2</v>
      </c>
      <c r="AP596" s="468">
        <v>3</v>
      </c>
      <c r="AQ596" s="476">
        <f ca="1">IF($AP596=1,IF(INDIRECT(ADDRESS(($AN596-1)*3+$AO596+5,$AP596+7))="",0,INDIRECT(ADDRESS(($AN596-1)*3+$AO596+5,$AP596+7))),IF(INDIRECT(ADDRESS(($AN596-1)*3+$AO596+5,$AP596+7))="",0,IF(COUNTIF(INDIRECT(ADDRESS(($AN596-1)*36+($AO596-1)*12+6,COLUMN())):INDIRECT(ADDRESS(($AN596-1)*36+($AO596-1)*12+$AP596+4,COLUMN())),INDIRECT(ADDRESS(($AN596-1)*3+$AO596+5,$AP596+7)))&gt;=1,0,INDIRECT(ADDRESS(($AN596-1)*3+$AO596+5,$AP596+7)))))</f>
        <v>0</v>
      </c>
      <c r="AR596" s="468">
        <f ca="1">COUNTIF(INDIRECT("H"&amp;(ROW()+12*(($AN596-1)*3+$AO596)-ROW())/12+5):INDIRECT("S"&amp;(ROW()+12*(($AN596-1)*3+$AO596)-ROW())/12+5),AQ596)</f>
        <v>0</v>
      </c>
      <c r="AS596" s="476"/>
      <c r="AU596" s="468">
        <f ca="1">IF(AND(AQ596&gt;0,AR596&gt;0),COUNTIF(AU$6:AU595,"&gt;0")+1,0)</f>
        <v>0</v>
      </c>
    </row>
    <row r="597" spans="40:47" x14ac:dyDescent="0.15">
      <c r="AN597" s="468">
        <v>17</v>
      </c>
      <c r="AO597" s="468">
        <v>2</v>
      </c>
      <c r="AP597" s="468">
        <v>4</v>
      </c>
      <c r="AQ597" s="476">
        <f ca="1">IF($AP597=1,IF(INDIRECT(ADDRESS(($AN597-1)*3+$AO597+5,$AP597+7))="",0,INDIRECT(ADDRESS(($AN597-1)*3+$AO597+5,$AP597+7))),IF(INDIRECT(ADDRESS(($AN597-1)*3+$AO597+5,$AP597+7))="",0,IF(COUNTIF(INDIRECT(ADDRESS(($AN597-1)*36+($AO597-1)*12+6,COLUMN())):INDIRECT(ADDRESS(($AN597-1)*36+($AO597-1)*12+$AP597+4,COLUMN())),INDIRECT(ADDRESS(($AN597-1)*3+$AO597+5,$AP597+7)))&gt;=1,0,INDIRECT(ADDRESS(($AN597-1)*3+$AO597+5,$AP597+7)))))</f>
        <v>0</v>
      </c>
      <c r="AR597" s="468">
        <f ca="1">COUNTIF(INDIRECT("H"&amp;(ROW()+12*(($AN597-1)*3+$AO597)-ROW())/12+5):INDIRECT("S"&amp;(ROW()+12*(($AN597-1)*3+$AO597)-ROW())/12+5),AQ597)</f>
        <v>0</v>
      </c>
      <c r="AS597" s="476"/>
      <c r="AU597" s="468">
        <f ca="1">IF(AND(AQ597&gt;0,AR597&gt;0),COUNTIF(AU$6:AU596,"&gt;0")+1,0)</f>
        <v>0</v>
      </c>
    </row>
    <row r="598" spans="40:47" x14ac:dyDescent="0.15">
      <c r="AN598" s="468">
        <v>17</v>
      </c>
      <c r="AO598" s="468">
        <v>2</v>
      </c>
      <c r="AP598" s="468">
        <v>5</v>
      </c>
      <c r="AQ598" s="476">
        <f ca="1">IF($AP598=1,IF(INDIRECT(ADDRESS(($AN598-1)*3+$AO598+5,$AP598+7))="",0,INDIRECT(ADDRESS(($AN598-1)*3+$AO598+5,$AP598+7))),IF(INDIRECT(ADDRESS(($AN598-1)*3+$AO598+5,$AP598+7))="",0,IF(COUNTIF(INDIRECT(ADDRESS(($AN598-1)*36+($AO598-1)*12+6,COLUMN())):INDIRECT(ADDRESS(($AN598-1)*36+($AO598-1)*12+$AP598+4,COLUMN())),INDIRECT(ADDRESS(($AN598-1)*3+$AO598+5,$AP598+7)))&gt;=1,0,INDIRECT(ADDRESS(($AN598-1)*3+$AO598+5,$AP598+7)))))</f>
        <v>0</v>
      </c>
      <c r="AR598" s="468">
        <f ca="1">COUNTIF(INDIRECT("H"&amp;(ROW()+12*(($AN598-1)*3+$AO598)-ROW())/12+5):INDIRECT("S"&amp;(ROW()+12*(($AN598-1)*3+$AO598)-ROW())/12+5),AQ598)</f>
        <v>0</v>
      </c>
      <c r="AS598" s="476"/>
      <c r="AU598" s="468">
        <f ca="1">IF(AND(AQ598&gt;0,AR598&gt;0),COUNTIF(AU$6:AU597,"&gt;0")+1,0)</f>
        <v>0</v>
      </c>
    </row>
    <row r="599" spans="40:47" x14ac:dyDescent="0.15">
      <c r="AN599" s="468">
        <v>17</v>
      </c>
      <c r="AO599" s="468">
        <v>2</v>
      </c>
      <c r="AP599" s="468">
        <v>6</v>
      </c>
      <c r="AQ599" s="476">
        <f ca="1">IF($AP599=1,IF(INDIRECT(ADDRESS(($AN599-1)*3+$AO599+5,$AP599+7))="",0,INDIRECT(ADDRESS(($AN599-1)*3+$AO599+5,$AP599+7))),IF(INDIRECT(ADDRESS(($AN599-1)*3+$AO599+5,$AP599+7))="",0,IF(COUNTIF(INDIRECT(ADDRESS(($AN599-1)*36+($AO599-1)*12+6,COLUMN())):INDIRECT(ADDRESS(($AN599-1)*36+($AO599-1)*12+$AP599+4,COLUMN())),INDIRECT(ADDRESS(($AN599-1)*3+$AO599+5,$AP599+7)))&gt;=1,0,INDIRECT(ADDRESS(($AN599-1)*3+$AO599+5,$AP599+7)))))</f>
        <v>0</v>
      </c>
      <c r="AR599" s="468">
        <f ca="1">COUNTIF(INDIRECT("H"&amp;(ROW()+12*(($AN599-1)*3+$AO599)-ROW())/12+5):INDIRECT("S"&amp;(ROW()+12*(($AN599-1)*3+$AO599)-ROW())/12+5),AQ599)</f>
        <v>0</v>
      </c>
      <c r="AS599" s="476"/>
      <c r="AU599" s="468">
        <f ca="1">IF(AND(AQ599&gt;0,AR599&gt;0),COUNTIF(AU$6:AU598,"&gt;0")+1,0)</f>
        <v>0</v>
      </c>
    </row>
    <row r="600" spans="40:47" x14ac:dyDescent="0.15">
      <c r="AN600" s="468">
        <v>17</v>
      </c>
      <c r="AO600" s="468">
        <v>2</v>
      </c>
      <c r="AP600" s="468">
        <v>7</v>
      </c>
      <c r="AQ600" s="476">
        <f ca="1">IF($AP600=1,IF(INDIRECT(ADDRESS(($AN600-1)*3+$AO600+5,$AP600+7))="",0,INDIRECT(ADDRESS(($AN600-1)*3+$AO600+5,$AP600+7))),IF(INDIRECT(ADDRESS(($AN600-1)*3+$AO600+5,$AP600+7))="",0,IF(COUNTIF(INDIRECT(ADDRESS(($AN600-1)*36+($AO600-1)*12+6,COLUMN())):INDIRECT(ADDRESS(($AN600-1)*36+($AO600-1)*12+$AP600+4,COLUMN())),INDIRECT(ADDRESS(($AN600-1)*3+$AO600+5,$AP600+7)))&gt;=1,0,INDIRECT(ADDRESS(($AN600-1)*3+$AO600+5,$AP600+7)))))</f>
        <v>0</v>
      </c>
      <c r="AR600" s="468">
        <f ca="1">COUNTIF(INDIRECT("H"&amp;(ROW()+12*(($AN600-1)*3+$AO600)-ROW())/12+5):INDIRECT("S"&amp;(ROW()+12*(($AN600-1)*3+$AO600)-ROW())/12+5),AQ600)</f>
        <v>0</v>
      </c>
      <c r="AS600" s="476"/>
      <c r="AU600" s="468">
        <f ca="1">IF(AND(AQ600&gt;0,AR600&gt;0),COUNTIF(AU$6:AU599,"&gt;0")+1,0)</f>
        <v>0</v>
      </c>
    </row>
    <row r="601" spans="40:47" x14ac:dyDescent="0.15">
      <c r="AN601" s="468">
        <v>17</v>
      </c>
      <c r="AO601" s="468">
        <v>2</v>
      </c>
      <c r="AP601" s="468">
        <v>8</v>
      </c>
      <c r="AQ601" s="476">
        <f ca="1">IF($AP601=1,IF(INDIRECT(ADDRESS(($AN601-1)*3+$AO601+5,$AP601+7))="",0,INDIRECT(ADDRESS(($AN601-1)*3+$AO601+5,$AP601+7))),IF(INDIRECT(ADDRESS(($AN601-1)*3+$AO601+5,$AP601+7))="",0,IF(COUNTIF(INDIRECT(ADDRESS(($AN601-1)*36+($AO601-1)*12+6,COLUMN())):INDIRECT(ADDRESS(($AN601-1)*36+($AO601-1)*12+$AP601+4,COLUMN())),INDIRECT(ADDRESS(($AN601-1)*3+$AO601+5,$AP601+7)))&gt;=1,0,INDIRECT(ADDRESS(($AN601-1)*3+$AO601+5,$AP601+7)))))</f>
        <v>0</v>
      </c>
      <c r="AR601" s="468">
        <f ca="1">COUNTIF(INDIRECT("H"&amp;(ROW()+12*(($AN601-1)*3+$AO601)-ROW())/12+5):INDIRECT("S"&amp;(ROW()+12*(($AN601-1)*3+$AO601)-ROW())/12+5),AQ601)</f>
        <v>0</v>
      </c>
      <c r="AS601" s="476"/>
      <c r="AU601" s="468">
        <f ca="1">IF(AND(AQ601&gt;0,AR601&gt;0),COUNTIF(AU$6:AU600,"&gt;0")+1,0)</f>
        <v>0</v>
      </c>
    </row>
    <row r="602" spans="40:47" x14ac:dyDescent="0.15">
      <c r="AN602" s="468">
        <v>17</v>
      </c>
      <c r="AO602" s="468">
        <v>2</v>
      </c>
      <c r="AP602" s="468">
        <v>9</v>
      </c>
      <c r="AQ602" s="476">
        <f ca="1">IF($AP602=1,IF(INDIRECT(ADDRESS(($AN602-1)*3+$AO602+5,$AP602+7))="",0,INDIRECT(ADDRESS(($AN602-1)*3+$AO602+5,$AP602+7))),IF(INDIRECT(ADDRESS(($AN602-1)*3+$AO602+5,$AP602+7))="",0,IF(COUNTIF(INDIRECT(ADDRESS(($AN602-1)*36+($AO602-1)*12+6,COLUMN())):INDIRECT(ADDRESS(($AN602-1)*36+($AO602-1)*12+$AP602+4,COLUMN())),INDIRECT(ADDRESS(($AN602-1)*3+$AO602+5,$AP602+7)))&gt;=1,0,INDIRECT(ADDRESS(($AN602-1)*3+$AO602+5,$AP602+7)))))</f>
        <v>0</v>
      </c>
      <c r="AR602" s="468">
        <f ca="1">COUNTIF(INDIRECT("H"&amp;(ROW()+12*(($AN602-1)*3+$AO602)-ROW())/12+5):INDIRECT("S"&amp;(ROW()+12*(($AN602-1)*3+$AO602)-ROW())/12+5),AQ602)</f>
        <v>0</v>
      </c>
      <c r="AS602" s="476"/>
      <c r="AU602" s="468">
        <f ca="1">IF(AND(AQ602&gt;0,AR602&gt;0),COUNTIF(AU$6:AU601,"&gt;0")+1,0)</f>
        <v>0</v>
      </c>
    </row>
    <row r="603" spans="40:47" x14ac:dyDescent="0.15">
      <c r="AN603" s="468">
        <v>17</v>
      </c>
      <c r="AO603" s="468">
        <v>2</v>
      </c>
      <c r="AP603" s="468">
        <v>10</v>
      </c>
      <c r="AQ603" s="476">
        <f ca="1">IF($AP603=1,IF(INDIRECT(ADDRESS(($AN603-1)*3+$AO603+5,$AP603+7))="",0,INDIRECT(ADDRESS(($AN603-1)*3+$AO603+5,$AP603+7))),IF(INDIRECT(ADDRESS(($AN603-1)*3+$AO603+5,$AP603+7))="",0,IF(COUNTIF(INDIRECT(ADDRESS(($AN603-1)*36+($AO603-1)*12+6,COLUMN())):INDIRECT(ADDRESS(($AN603-1)*36+($AO603-1)*12+$AP603+4,COLUMN())),INDIRECT(ADDRESS(($AN603-1)*3+$AO603+5,$AP603+7)))&gt;=1,0,INDIRECT(ADDRESS(($AN603-1)*3+$AO603+5,$AP603+7)))))</f>
        <v>0</v>
      </c>
      <c r="AR603" s="468">
        <f ca="1">COUNTIF(INDIRECT("H"&amp;(ROW()+12*(($AN603-1)*3+$AO603)-ROW())/12+5):INDIRECT("S"&amp;(ROW()+12*(($AN603-1)*3+$AO603)-ROW())/12+5),AQ603)</f>
        <v>0</v>
      </c>
      <c r="AS603" s="476"/>
      <c r="AU603" s="468">
        <f ca="1">IF(AND(AQ603&gt;0,AR603&gt;0),COUNTIF(AU$6:AU602,"&gt;0")+1,0)</f>
        <v>0</v>
      </c>
    </row>
    <row r="604" spans="40:47" x14ac:dyDescent="0.15">
      <c r="AN604" s="468">
        <v>17</v>
      </c>
      <c r="AO604" s="468">
        <v>2</v>
      </c>
      <c r="AP604" s="468">
        <v>11</v>
      </c>
      <c r="AQ604" s="476">
        <f ca="1">IF($AP604=1,IF(INDIRECT(ADDRESS(($AN604-1)*3+$AO604+5,$AP604+7))="",0,INDIRECT(ADDRESS(($AN604-1)*3+$AO604+5,$AP604+7))),IF(INDIRECT(ADDRESS(($AN604-1)*3+$AO604+5,$AP604+7))="",0,IF(COUNTIF(INDIRECT(ADDRESS(($AN604-1)*36+($AO604-1)*12+6,COLUMN())):INDIRECT(ADDRESS(($AN604-1)*36+($AO604-1)*12+$AP604+4,COLUMN())),INDIRECT(ADDRESS(($AN604-1)*3+$AO604+5,$AP604+7)))&gt;=1,0,INDIRECT(ADDRESS(($AN604-1)*3+$AO604+5,$AP604+7)))))</f>
        <v>0</v>
      </c>
      <c r="AR604" s="468">
        <f ca="1">COUNTIF(INDIRECT("H"&amp;(ROW()+12*(($AN604-1)*3+$AO604)-ROW())/12+5):INDIRECT("S"&amp;(ROW()+12*(($AN604-1)*3+$AO604)-ROW())/12+5),AQ604)</f>
        <v>0</v>
      </c>
      <c r="AS604" s="476"/>
      <c r="AU604" s="468">
        <f ca="1">IF(AND(AQ604&gt;0,AR604&gt;0),COUNTIF(AU$6:AU603,"&gt;0")+1,0)</f>
        <v>0</v>
      </c>
    </row>
    <row r="605" spans="40:47" x14ac:dyDescent="0.15">
      <c r="AN605" s="468">
        <v>17</v>
      </c>
      <c r="AO605" s="468">
        <v>2</v>
      </c>
      <c r="AP605" s="468">
        <v>12</v>
      </c>
      <c r="AQ605" s="476">
        <f ca="1">IF($AP605=1,IF(INDIRECT(ADDRESS(($AN605-1)*3+$AO605+5,$AP605+7))="",0,INDIRECT(ADDRESS(($AN605-1)*3+$AO605+5,$AP605+7))),IF(INDIRECT(ADDRESS(($AN605-1)*3+$AO605+5,$AP605+7))="",0,IF(COUNTIF(INDIRECT(ADDRESS(($AN605-1)*36+($AO605-1)*12+6,COLUMN())):INDIRECT(ADDRESS(($AN605-1)*36+($AO605-1)*12+$AP605+4,COLUMN())),INDIRECT(ADDRESS(($AN605-1)*3+$AO605+5,$AP605+7)))&gt;=1,0,INDIRECT(ADDRESS(($AN605-1)*3+$AO605+5,$AP605+7)))))</f>
        <v>0</v>
      </c>
      <c r="AR605" s="468">
        <f ca="1">COUNTIF(INDIRECT("H"&amp;(ROW()+12*(($AN605-1)*3+$AO605)-ROW())/12+5):INDIRECT("S"&amp;(ROW()+12*(($AN605-1)*3+$AO605)-ROW())/12+5),AQ605)</f>
        <v>0</v>
      </c>
      <c r="AS605" s="476"/>
      <c r="AU605" s="468">
        <f ca="1">IF(AND(AQ605&gt;0,AR605&gt;0),COUNTIF(AU$6:AU604,"&gt;0")+1,0)</f>
        <v>0</v>
      </c>
    </row>
    <row r="606" spans="40:47" x14ac:dyDescent="0.15">
      <c r="AN606" s="468">
        <v>17</v>
      </c>
      <c r="AO606" s="468">
        <v>3</v>
      </c>
      <c r="AP606" s="468">
        <v>1</v>
      </c>
      <c r="AQ606" s="476">
        <f ca="1">IF($AP606=1,IF(INDIRECT(ADDRESS(($AN606-1)*3+$AO606+5,$AP606+7))="",0,INDIRECT(ADDRESS(($AN606-1)*3+$AO606+5,$AP606+7))),IF(INDIRECT(ADDRESS(($AN606-1)*3+$AO606+5,$AP606+7))="",0,IF(COUNTIF(INDIRECT(ADDRESS(($AN606-1)*36+($AO606-1)*12+6,COLUMN())):INDIRECT(ADDRESS(($AN606-1)*36+($AO606-1)*12+$AP606+4,COLUMN())),INDIRECT(ADDRESS(($AN606-1)*3+$AO606+5,$AP606+7)))&gt;=1,0,INDIRECT(ADDRESS(($AN606-1)*3+$AO606+5,$AP606+7)))))</f>
        <v>0</v>
      </c>
      <c r="AR606" s="468">
        <f ca="1">COUNTIF(INDIRECT("H"&amp;(ROW()+12*(($AN606-1)*3+$AO606)-ROW())/12+5):INDIRECT("S"&amp;(ROW()+12*(($AN606-1)*3+$AO606)-ROW())/12+5),AQ606)</f>
        <v>0</v>
      </c>
      <c r="AS606" s="476"/>
      <c r="AU606" s="468">
        <f ca="1">IF(AND(AQ606&gt;0,AR606&gt;0),COUNTIF(AU$6:AU605,"&gt;0")+1,0)</f>
        <v>0</v>
      </c>
    </row>
    <row r="607" spans="40:47" x14ac:dyDescent="0.15">
      <c r="AN607" s="468">
        <v>17</v>
      </c>
      <c r="AO607" s="468">
        <v>3</v>
      </c>
      <c r="AP607" s="468">
        <v>2</v>
      </c>
      <c r="AQ607" s="476">
        <f ca="1">IF($AP607=1,IF(INDIRECT(ADDRESS(($AN607-1)*3+$AO607+5,$AP607+7))="",0,INDIRECT(ADDRESS(($AN607-1)*3+$AO607+5,$AP607+7))),IF(INDIRECT(ADDRESS(($AN607-1)*3+$AO607+5,$AP607+7))="",0,IF(COUNTIF(INDIRECT(ADDRESS(($AN607-1)*36+($AO607-1)*12+6,COLUMN())):INDIRECT(ADDRESS(($AN607-1)*36+($AO607-1)*12+$AP607+4,COLUMN())),INDIRECT(ADDRESS(($AN607-1)*3+$AO607+5,$AP607+7)))&gt;=1,0,INDIRECT(ADDRESS(($AN607-1)*3+$AO607+5,$AP607+7)))))</f>
        <v>0</v>
      </c>
      <c r="AR607" s="468">
        <f ca="1">COUNTIF(INDIRECT("H"&amp;(ROW()+12*(($AN607-1)*3+$AO607)-ROW())/12+5):INDIRECT("S"&amp;(ROW()+12*(($AN607-1)*3+$AO607)-ROW())/12+5),AQ607)</f>
        <v>0</v>
      </c>
      <c r="AS607" s="476"/>
      <c r="AU607" s="468">
        <f ca="1">IF(AND(AQ607&gt;0,AR607&gt;0),COUNTIF(AU$6:AU606,"&gt;0")+1,0)</f>
        <v>0</v>
      </c>
    </row>
    <row r="608" spans="40:47" x14ac:dyDescent="0.15">
      <c r="AN608" s="468">
        <v>17</v>
      </c>
      <c r="AO608" s="468">
        <v>3</v>
      </c>
      <c r="AP608" s="468">
        <v>3</v>
      </c>
      <c r="AQ608" s="476">
        <f ca="1">IF($AP608=1,IF(INDIRECT(ADDRESS(($AN608-1)*3+$AO608+5,$AP608+7))="",0,INDIRECT(ADDRESS(($AN608-1)*3+$AO608+5,$AP608+7))),IF(INDIRECT(ADDRESS(($AN608-1)*3+$AO608+5,$AP608+7))="",0,IF(COUNTIF(INDIRECT(ADDRESS(($AN608-1)*36+($AO608-1)*12+6,COLUMN())):INDIRECT(ADDRESS(($AN608-1)*36+($AO608-1)*12+$AP608+4,COLUMN())),INDIRECT(ADDRESS(($AN608-1)*3+$AO608+5,$AP608+7)))&gt;=1,0,INDIRECT(ADDRESS(($AN608-1)*3+$AO608+5,$AP608+7)))))</f>
        <v>0</v>
      </c>
      <c r="AR608" s="468">
        <f ca="1">COUNTIF(INDIRECT("H"&amp;(ROW()+12*(($AN608-1)*3+$AO608)-ROW())/12+5):INDIRECT("S"&amp;(ROW()+12*(($AN608-1)*3+$AO608)-ROW())/12+5),AQ608)</f>
        <v>0</v>
      </c>
      <c r="AS608" s="476"/>
      <c r="AU608" s="468">
        <f ca="1">IF(AND(AQ608&gt;0,AR608&gt;0),COUNTIF(AU$6:AU607,"&gt;0")+1,0)</f>
        <v>0</v>
      </c>
    </row>
    <row r="609" spans="40:47" x14ac:dyDescent="0.15">
      <c r="AN609" s="468">
        <v>17</v>
      </c>
      <c r="AO609" s="468">
        <v>3</v>
      </c>
      <c r="AP609" s="468">
        <v>4</v>
      </c>
      <c r="AQ609" s="476">
        <f ca="1">IF($AP609=1,IF(INDIRECT(ADDRESS(($AN609-1)*3+$AO609+5,$AP609+7))="",0,INDIRECT(ADDRESS(($AN609-1)*3+$AO609+5,$AP609+7))),IF(INDIRECT(ADDRESS(($AN609-1)*3+$AO609+5,$AP609+7))="",0,IF(COUNTIF(INDIRECT(ADDRESS(($AN609-1)*36+($AO609-1)*12+6,COLUMN())):INDIRECT(ADDRESS(($AN609-1)*36+($AO609-1)*12+$AP609+4,COLUMN())),INDIRECT(ADDRESS(($AN609-1)*3+$AO609+5,$AP609+7)))&gt;=1,0,INDIRECT(ADDRESS(($AN609-1)*3+$AO609+5,$AP609+7)))))</f>
        <v>0</v>
      </c>
      <c r="AR609" s="468">
        <f ca="1">COUNTIF(INDIRECT("H"&amp;(ROW()+12*(($AN609-1)*3+$AO609)-ROW())/12+5):INDIRECT("S"&amp;(ROW()+12*(($AN609-1)*3+$AO609)-ROW())/12+5),AQ609)</f>
        <v>0</v>
      </c>
      <c r="AS609" s="476"/>
      <c r="AU609" s="468">
        <f ca="1">IF(AND(AQ609&gt;0,AR609&gt;0),COUNTIF(AU$6:AU608,"&gt;0")+1,0)</f>
        <v>0</v>
      </c>
    </row>
    <row r="610" spans="40:47" x14ac:dyDescent="0.15">
      <c r="AN610" s="468">
        <v>17</v>
      </c>
      <c r="AO610" s="468">
        <v>3</v>
      </c>
      <c r="AP610" s="468">
        <v>5</v>
      </c>
      <c r="AQ610" s="476">
        <f ca="1">IF($AP610=1,IF(INDIRECT(ADDRESS(($AN610-1)*3+$AO610+5,$AP610+7))="",0,INDIRECT(ADDRESS(($AN610-1)*3+$AO610+5,$AP610+7))),IF(INDIRECT(ADDRESS(($AN610-1)*3+$AO610+5,$AP610+7))="",0,IF(COUNTIF(INDIRECT(ADDRESS(($AN610-1)*36+($AO610-1)*12+6,COLUMN())):INDIRECT(ADDRESS(($AN610-1)*36+($AO610-1)*12+$AP610+4,COLUMN())),INDIRECT(ADDRESS(($AN610-1)*3+$AO610+5,$AP610+7)))&gt;=1,0,INDIRECT(ADDRESS(($AN610-1)*3+$AO610+5,$AP610+7)))))</f>
        <v>0</v>
      </c>
      <c r="AR610" s="468">
        <f ca="1">COUNTIF(INDIRECT("H"&amp;(ROW()+12*(($AN610-1)*3+$AO610)-ROW())/12+5):INDIRECT("S"&amp;(ROW()+12*(($AN610-1)*3+$AO610)-ROW())/12+5),AQ610)</f>
        <v>0</v>
      </c>
      <c r="AS610" s="476"/>
      <c r="AU610" s="468">
        <f ca="1">IF(AND(AQ610&gt;0,AR610&gt;0),COUNTIF(AU$6:AU609,"&gt;0")+1,0)</f>
        <v>0</v>
      </c>
    </row>
    <row r="611" spans="40:47" x14ac:dyDescent="0.15">
      <c r="AN611" s="468">
        <v>17</v>
      </c>
      <c r="AO611" s="468">
        <v>3</v>
      </c>
      <c r="AP611" s="468">
        <v>6</v>
      </c>
      <c r="AQ611" s="476">
        <f ca="1">IF($AP611=1,IF(INDIRECT(ADDRESS(($AN611-1)*3+$AO611+5,$AP611+7))="",0,INDIRECT(ADDRESS(($AN611-1)*3+$AO611+5,$AP611+7))),IF(INDIRECT(ADDRESS(($AN611-1)*3+$AO611+5,$AP611+7))="",0,IF(COUNTIF(INDIRECT(ADDRESS(($AN611-1)*36+($AO611-1)*12+6,COLUMN())):INDIRECT(ADDRESS(($AN611-1)*36+($AO611-1)*12+$AP611+4,COLUMN())),INDIRECT(ADDRESS(($AN611-1)*3+$AO611+5,$AP611+7)))&gt;=1,0,INDIRECT(ADDRESS(($AN611-1)*3+$AO611+5,$AP611+7)))))</f>
        <v>0</v>
      </c>
      <c r="AR611" s="468">
        <f ca="1">COUNTIF(INDIRECT("H"&amp;(ROW()+12*(($AN611-1)*3+$AO611)-ROW())/12+5):INDIRECT("S"&amp;(ROW()+12*(($AN611-1)*3+$AO611)-ROW())/12+5),AQ611)</f>
        <v>0</v>
      </c>
      <c r="AS611" s="476"/>
      <c r="AU611" s="468">
        <f ca="1">IF(AND(AQ611&gt;0,AR611&gt;0),COUNTIF(AU$6:AU610,"&gt;0")+1,0)</f>
        <v>0</v>
      </c>
    </row>
    <row r="612" spans="40:47" x14ac:dyDescent="0.15">
      <c r="AN612" s="468">
        <v>17</v>
      </c>
      <c r="AO612" s="468">
        <v>3</v>
      </c>
      <c r="AP612" s="468">
        <v>7</v>
      </c>
      <c r="AQ612" s="476">
        <f ca="1">IF($AP612=1,IF(INDIRECT(ADDRESS(($AN612-1)*3+$AO612+5,$AP612+7))="",0,INDIRECT(ADDRESS(($AN612-1)*3+$AO612+5,$AP612+7))),IF(INDIRECT(ADDRESS(($AN612-1)*3+$AO612+5,$AP612+7))="",0,IF(COUNTIF(INDIRECT(ADDRESS(($AN612-1)*36+($AO612-1)*12+6,COLUMN())):INDIRECT(ADDRESS(($AN612-1)*36+($AO612-1)*12+$AP612+4,COLUMN())),INDIRECT(ADDRESS(($AN612-1)*3+$AO612+5,$AP612+7)))&gt;=1,0,INDIRECT(ADDRESS(($AN612-1)*3+$AO612+5,$AP612+7)))))</f>
        <v>0</v>
      </c>
      <c r="AR612" s="468">
        <f ca="1">COUNTIF(INDIRECT("H"&amp;(ROW()+12*(($AN612-1)*3+$AO612)-ROW())/12+5):INDIRECT("S"&amp;(ROW()+12*(($AN612-1)*3+$AO612)-ROW())/12+5),AQ612)</f>
        <v>0</v>
      </c>
      <c r="AS612" s="476"/>
      <c r="AU612" s="468">
        <f ca="1">IF(AND(AQ612&gt;0,AR612&gt;0),COUNTIF(AU$6:AU611,"&gt;0")+1,0)</f>
        <v>0</v>
      </c>
    </row>
    <row r="613" spans="40:47" x14ac:dyDescent="0.15">
      <c r="AN613" s="468">
        <v>17</v>
      </c>
      <c r="AO613" s="468">
        <v>3</v>
      </c>
      <c r="AP613" s="468">
        <v>8</v>
      </c>
      <c r="AQ613" s="476">
        <f ca="1">IF($AP613=1,IF(INDIRECT(ADDRESS(($AN613-1)*3+$AO613+5,$AP613+7))="",0,INDIRECT(ADDRESS(($AN613-1)*3+$AO613+5,$AP613+7))),IF(INDIRECT(ADDRESS(($AN613-1)*3+$AO613+5,$AP613+7))="",0,IF(COUNTIF(INDIRECT(ADDRESS(($AN613-1)*36+($AO613-1)*12+6,COLUMN())):INDIRECT(ADDRESS(($AN613-1)*36+($AO613-1)*12+$AP613+4,COLUMN())),INDIRECT(ADDRESS(($AN613-1)*3+$AO613+5,$AP613+7)))&gt;=1,0,INDIRECT(ADDRESS(($AN613-1)*3+$AO613+5,$AP613+7)))))</f>
        <v>0</v>
      </c>
      <c r="AR613" s="468">
        <f ca="1">COUNTIF(INDIRECT("H"&amp;(ROW()+12*(($AN613-1)*3+$AO613)-ROW())/12+5):INDIRECT("S"&amp;(ROW()+12*(($AN613-1)*3+$AO613)-ROW())/12+5),AQ613)</f>
        <v>0</v>
      </c>
      <c r="AS613" s="476"/>
      <c r="AU613" s="468">
        <f ca="1">IF(AND(AQ613&gt;0,AR613&gt;0),COUNTIF(AU$6:AU612,"&gt;0")+1,0)</f>
        <v>0</v>
      </c>
    </row>
    <row r="614" spans="40:47" x14ac:dyDescent="0.15">
      <c r="AN614" s="468">
        <v>17</v>
      </c>
      <c r="AO614" s="468">
        <v>3</v>
      </c>
      <c r="AP614" s="468">
        <v>9</v>
      </c>
      <c r="AQ614" s="476">
        <f ca="1">IF($AP614=1,IF(INDIRECT(ADDRESS(($AN614-1)*3+$AO614+5,$AP614+7))="",0,INDIRECT(ADDRESS(($AN614-1)*3+$AO614+5,$AP614+7))),IF(INDIRECT(ADDRESS(($AN614-1)*3+$AO614+5,$AP614+7))="",0,IF(COUNTIF(INDIRECT(ADDRESS(($AN614-1)*36+($AO614-1)*12+6,COLUMN())):INDIRECT(ADDRESS(($AN614-1)*36+($AO614-1)*12+$AP614+4,COLUMN())),INDIRECT(ADDRESS(($AN614-1)*3+$AO614+5,$AP614+7)))&gt;=1,0,INDIRECT(ADDRESS(($AN614-1)*3+$AO614+5,$AP614+7)))))</f>
        <v>0</v>
      </c>
      <c r="AR614" s="468">
        <f ca="1">COUNTIF(INDIRECT("H"&amp;(ROW()+12*(($AN614-1)*3+$AO614)-ROW())/12+5):INDIRECT("S"&amp;(ROW()+12*(($AN614-1)*3+$AO614)-ROW())/12+5),AQ614)</f>
        <v>0</v>
      </c>
      <c r="AS614" s="476"/>
      <c r="AU614" s="468">
        <f ca="1">IF(AND(AQ614&gt;0,AR614&gt;0),COUNTIF(AU$6:AU613,"&gt;0")+1,0)</f>
        <v>0</v>
      </c>
    </row>
    <row r="615" spans="40:47" x14ac:dyDescent="0.15">
      <c r="AN615" s="468">
        <v>17</v>
      </c>
      <c r="AO615" s="468">
        <v>3</v>
      </c>
      <c r="AP615" s="468">
        <v>10</v>
      </c>
      <c r="AQ615" s="476">
        <f ca="1">IF($AP615=1,IF(INDIRECT(ADDRESS(($AN615-1)*3+$AO615+5,$AP615+7))="",0,INDIRECT(ADDRESS(($AN615-1)*3+$AO615+5,$AP615+7))),IF(INDIRECT(ADDRESS(($AN615-1)*3+$AO615+5,$AP615+7))="",0,IF(COUNTIF(INDIRECT(ADDRESS(($AN615-1)*36+($AO615-1)*12+6,COLUMN())):INDIRECT(ADDRESS(($AN615-1)*36+($AO615-1)*12+$AP615+4,COLUMN())),INDIRECT(ADDRESS(($AN615-1)*3+$AO615+5,$AP615+7)))&gt;=1,0,INDIRECT(ADDRESS(($AN615-1)*3+$AO615+5,$AP615+7)))))</f>
        <v>0</v>
      </c>
      <c r="AR615" s="468">
        <f ca="1">COUNTIF(INDIRECT("H"&amp;(ROW()+12*(($AN615-1)*3+$AO615)-ROW())/12+5):INDIRECT("S"&amp;(ROW()+12*(($AN615-1)*3+$AO615)-ROW())/12+5),AQ615)</f>
        <v>0</v>
      </c>
      <c r="AS615" s="476"/>
      <c r="AU615" s="468">
        <f ca="1">IF(AND(AQ615&gt;0,AR615&gt;0),COUNTIF(AU$6:AU614,"&gt;0")+1,0)</f>
        <v>0</v>
      </c>
    </row>
    <row r="616" spans="40:47" x14ac:dyDescent="0.15">
      <c r="AN616" s="468">
        <v>17</v>
      </c>
      <c r="AO616" s="468">
        <v>3</v>
      </c>
      <c r="AP616" s="468">
        <v>11</v>
      </c>
      <c r="AQ616" s="476">
        <f ca="1">IF($AP616=1,IF(INDIRECT(ADDRESS(($AN616-1)*3+$AO616+5,$AP616+7))="",0,INDIRECT(ADDRESS(($AN616-1)*3+$AO616+5,$AP616+7))),IF(INDIRECT(ADDRESS(($AN616-1)*3+$AO616+5,$AP616+7))="",0,IF(COUNTIF(INDIRECT(ADDRESS(($AN616-1)*36+($AO616-1)*12+6,COLUMN())):INDIRECT(ADDRESS(($AN616-1)*36+($AO616-1)*12+$AP616+4,COLUMN())),INDIRECT(ADDRESS(($AN616-1)*3+$AO616+5,$AP616+7)))&gt;=1,0,INDIRECT(ADDRESS(($AN616-1)*3+$AO616+5,$AP616+7)))))</f>
        <v>0</v>
      </c>
      <c r="AR616" s="468">
        <f ca="1">COUNTIF(INDIRECT("H"&amp;(ROW()+12*(($AN616-1)*3+$AO616)-ROW())/12+5):INDIRECT("S"&amp;(ROW()+12*(($AN616-1)*3+$AO616)-ROW())/12+5),AQ616)</f>
        <v>0</v>
      </c>
      <c r="AS616" s="476"/>
      <c r="AU616" s="468">
        <f ca="1">IF(AND(AQ616&gt;0,AR616&gt;0),COUNTIF(AU$6:AU615,"&gt;0")+1,0)</f>
        <v>0</v>
      </c>
    </row>
    <row r="617" spans="40:47" x14ac:dyDescent="0.15">
      <c r="AN617" s="468">
        <v>17</v>
      </c>
      <c r="AO617" s="468">
        <v>3</v>
      </c>
      <c r="AP617" s="468">
        <v>12</v>
      </c>
      <c r="AQ617" s="476">
        <f ca="1">IF($AP617=1,IF(INDIRECT(ADDRESS(($AN617-1)*3+$AO617+5,$AP617+7))="",0,INDIRECT(ADDRESS(($AN617-1)*3+$AO617+5,$AP617+7))),IF(INDIRECT(ADDRESS(($AN617-1)*3+$AO617+5,$AP617+7))="",0,IF(COUNTIF(INDIRECT(ADDRESS(($AN617-1)*36+($AO617-1)*12+6,COLUMN())):INDIRECT(ADDRESS(($AN617-1)*36+($AO617-1)*12+$AP617+4,COLUMN())),INDIRECT(ADDRESS(($AN617-1)*3+$AO617+5,$AP617+7)))&gt;=1,0,INDIRECT(ADDRESS(($AN617-1)*3+$AO617+5,$AP617+7)))))</f>
        <v>0</v>
      </c>
      <c r="AR617" s="468">
        <f ca="1">COUNTIF(INDIRECT("H"&amp;(ROW()+12*(($AN617-1)*3+$AO617)-ROW())/12+5):INDIRECT("S"&amp;(ROW()+12*(($AN617-1)*3+$AO617)-ROW())/12+5),AQ617)</f>
        <v>0</v>
      </c>
      <c r="AS617" s="476"/>
      <c r="AU617" s="468">
        <f ca="1">IF(AND(AQ617&gt;0,AR617&gt;0),COUNTIF(AU$6:AU616,"&gt;0")+1,0)</f>
        <v>0</v>
      </c>
    </row>
    <row r="618" spans="40:47" x14ac:dyDescent="0.15">
      <c r="AN618" s="468">
        <v>18</v>
      </c>
      <c r="AO618" s="468">
        <v>1</v>
      </c>
      <c r="AP618" s="468">
        <v>1</v>
      </c>
      <c r="AQ618" s="476">
        <f ca="1">IF($AP618=1,IF(INDIRECT(ADDRESS(($AN618-1)*3+$AO618+5,$AP618+7))="",0,INDIRECT(ADDRESS(($AN618-1)*3+$AO618+5,$AP618+7))),IF(INDIRECT(ADDRESS(($AN618-1)*3+$AO618+5,$AP618+7))="",0,IF(COUNTIF(INDIRECT(ADDRESS(($AN618-1)*36+($AO618-1)*12+6,COLUMN())):INDIRECT(ADDRESS(($AN618-1)*36+($AO618-1)*12+$AP618+4,COLUMN())),INDIRECT(ADDRESS(($AN618-1)*3+$AO618+5,$AP618+7)))&gt;=1,0,INDIRECT(ADDRESS(($AN618-1)*3+$AO618+5,$AP618+7)))))</f>
        <v>0</v>
      </c>
      <c r="AR618" s="468">
        <f ca="1">COUNTIF(INDIRECT("H"&amp;(ROW()+12*(($AN618-1)*3+$AO618)-ROW())/12+5):INDIRECT("S"&amp;(ROW()+12*(($AN618-1)*3+$AO618)-ROW())/12+5),AQ618)</f>
        <v>0</v>
      </c>
      <c r="AS618" s="476"/>
      <c r="AU618" s="468">
        <f ca="1">IF(AND(AQ618&gt;0,AR618&gt;0),COUNTIF(AU$6:AU617,"&gt;0")+1,0)</f>
        <v>0</v>
      </c>
    </row>
    <row r="619" spans="40:47" x14ac:dyDescent="0.15">
      <c r="AN619" s="468">
        <v>18</v>
      </c>
      <c r="AO619" s="468">
        <v>1</v>
      </c>
      <c r="AP619" s="468">
        <v>2</v>
      </c>
      <c r="AQ619" s="476">
        <f ca="1">IF($AP619=1,IF(INDIRECT(ADDRESS(($AN619-1)*3+$AO619+5,$AP619+7))="",0,INDIRECT(ADDRESS(($AN619-1)*3+$AO619+5,$AP619+7))),IF(INDIRECT(ADDRESS(($AN619-1)*3+$AO619+5,$AP619+7))="",0,IF(COUNTIF(INDIRECT(ADDRESS(($AN619-1)*36+($AO619-1)*12+6,COLUMN())):INDIRECT(ADDRESS(($AN619-1)*36+($AO619-1)*12+$AP619+4,COLUMN())),INDIRECT(ADDRESS(($AN619-1)*3+$AO619+5,$AP619+7)))&gt;=1,0,INDIRECT(ADDRESS(($AN619-1)*3+$AO619+5,$AP619+7)))))</f>
        <v>0</v>
      </c>
      <c r="AR619" s="468">
        <f ca="1">COUNTIF(INDIRECT("H"&amp;(ROW()+12*(($AN619-1)*3+$AO619)-ROW())/12+5):INDIRECT("S"&amp;(ROW()+12*(($AN619-1)*3+$AO619)-ROW())/12+5),AQ619)</f>
        <v>0</v>
      </c>
      <c r="AS619" s="476"/>
      <c r="AU619" s="468">
        <f ca="1">IF(AND(AQ619&gt;0,AR619&gt;0),COUNTIF(AU$6:AU618,"&gt;0")+1,0)</f>
        <v>0</v>
      </c>
    </row>
    <row r="620" spans="40:47" x14ac:dyDescent="0.15">
      <c r="AN620" s="468">
        <v>18</v>
      </c>
      <c r="AO620" s="468">
        <v>1</v>
      </c>
      <c r="AP620" s="468">
        <v>3</v>
      </c>
      <c r="AQ620" s="476">
        <f ca="1">IF($AP620=1,IF(INDIRECT(ADDRESS(($AN620-1)*3+$AO620+5,$AP620+7))="",0,INDIRECT(ADDRESS(($AN620-1)*3+$AO620+5,$AP620+7))),IF(INDIRECT(ADDRESS(($AN620-1)*3+$AO620+5,$AP620+7))="",0,IF(COUNTIF(INDIRECT(ADDRESS(($AN620-1)*36+($AO620-1)*12+6,COLUMN())):INDIRECT(ADDRESS(($AN620-1)*36+($AO620-1)*12+$AP620+4,COLUMN())),INDIRECT(ADDRESS(($AN620-1)*3+$AO620+5,$AP620+7)))&gt;=1,0,INDIRECT(ADDRESS(($AN620-1)*3+$AO620+5,$AP620+7)))))</f>
        <v>0</v>
      </c>
      <c r="AR620" s="468">
        <f ca="1">COUNTIF(INDIRECT("H"&amp;(ROW()+12*(($AN620-1)*3+$AO620)-ROW())/12+5):INDIRECT("S"&amp;(ROW()+12*(($AN620-1)*3+$AO620)-ROW())/12+5),AQ620)</f>
        <v>0</v>
      </c>
      <c r="AS620" s="476"/>
      <c r="AU620" s="468">
        <f ca="1">IF(AND(AQ620&gt;0,AR620&gt;0),COUNTIF(AU$6:AU619,"&gt;0")+1,0)</f>
        <v>0</v>
      </c>
    </row>
    <row r="621" spans="40:47" x14ac:dyDescent="0.15">
      <c r="AN621" s="468">
        <v>18</v>
      </c>
      <c r="AO621" s="468">
        <v>1</v>
      </c>
      <c r="AP621" s="468">
        <v>4</v>
      </c>
      <c r="AQ621" s="476">
        <f ca="1">IF($AP621=1,IF(INDIRECT(ADDRESS(($AN621-1)*3+$AO621+5,$AP621+7))="",0,INDIRECT(ADDRESS(($AN621-1)*3+$AO621+5,$AP621+7))),IF(INDIRECT(ADDRESS(($AN621-1)*3+$AO621+5,$AP621+7))="",0,IF(COUNTIF(INDIRECT(ADDRESS(($AN621-1)*36+($AO621-1)*12+6,COLUMN())):INDIRECT(ADDRESS(($AN621-1)*36+($AO621-1)*12+$AP621+4,COLUMN())),INDIRECT(ADDRESS(($AN621-1)*3+$AO621+5,$AP621+7)))&gt;=1,0,INDIRECT(ADDRESS(($AN621-1)*3+$AO621+5,$AP621+7)))))</f>
        <v>0</v>
      </c>
      <c r="AR621" s="468">
        <f ca="1">COUNTIF(INDIRECT("H"&amp;(ROW()+12*(($AN621-1)*3+$AO621)-ROW())/12+5):INDIRECT("S"&amp;(ROW()+12*(($AN621-1)*3+$AO621)-ROW())/12+5),AQ621)</f>
        <v>0</v>
      </c>
      <c r="AS621" s="476"/>
      <c r="AU621" s="468">
        <f ca="1">IF(AND(AQ621&gt;0,AR621&gt;0),COUNTIF(AU$6:AU620,"&gt;0")+1,0)</f>
        <v>0</v>
      </c>
    </row>
    <row r="622" spans="40:47" x14ac:dyDescent="0.15">
      <c r="AN622" s="468">
        <v>18</v>
      </c>
      <c r="AO622" s="468">
        <v>1</v>
      </c>
      <c r="AP622" s="468">
        <v>5</v>
      </c>
      <c r="AQ622" s="476">
        <f ca="1">IF($AP622=1,IF(INDIRECT(ADDRESS(($AN622-1)*3+$AO622+5,$AP622+7))="",0,INDIRECT(ADDRESS(($AN622-1)*3+$AO622+5,$AP622+7))),IF(INDIRECT(ADDRESS(($AN622-1)*3+$AO622+5,$AP622+7))="",0,IF(COUNTIF(INDIRECT(ADDRESS(($AN622-1)*36+($AO622-1)*12+6,COLUMN())):INDIRECT(ADDRESS(($AN622-1)*36+($AO622-1)*12+$AP622+4,COLUMN())),INDIRECT(ADDRESS(($AN622-1)*3+$AO622+5,$AP622+7)))&gt;=1,0,INDIRECT(ADDRESS(($AN622-1)*3+$AO622+5,$AP622+7)))))</f>
        <v>0</v>
      </c>
      <c r="AR622" s="468">
        <f ca="1">COUNTIF(INDIRECT("H"&amp;(ROW()+12*(($AN622-1)*3+$AO622)-ROW())/12+5):INDIRECT("S"&amp;(ROW()+12*(($AN622-1)*3+$AO622)-ROW())/12+5),AQ622)</f>
        <v>0</v>
      </c>
      <c r="AS622" s="476"/>
      <c r="AU622" s="468">
        <f ca="1">IF(AND(AQ622&gt;0,AR622&gt;0),COUNTIF(AU$6:AU621,"&gt;0")+1,0)</f>
        <v>0</v>
      </c>
    </row>
    <row r="623" spans="40:47" x14ac:dyDescent="0.15">
      <c r="AN623" s="468">
        <v>18</v>
      </c>
      <c r="AO623" s="468">
        <v>1</v>
      </c>
      <c r="AP623" s="468">
        <v>6</v>
      </c>
      <c r="AQ623" s="476">
        <f ca="1">IF($AP623=1,IF(INDIRECT(ADDRESS(($AN623-1)*3+$AO623+5,$AP623+7))="",0,INDIRECT(ADDRESS(($AN623-1)*3+$AO623+5,$AP623+7))),IF(INDIRECT(ADDRESS(($AN623-1)*3+$AO623+5,$AP623+7))="",0,IF(COUNTIF(INDIRECT(ADDRESS(($AN623-1)*36+($AO623-1)*12+6,COLUMN())):INDIRECT(ADDRESS(($AN623-1)*36+($AO623-1)*12+$AP623+4,COLUMN())),INDIRECT(ADDRESS(($AN623-1)*3+$AO623+5,$AP623+7)))&gt;=1,0,INDIRECT(ADDRESS(($AN623-1)*3+$AO623+5,$AP623+7)))))</f>
        <v>0</v>
      </c>
      <c r="AR623" s="468">
        <f ca="1">COUNTIF(INDIRECT("H"&amp;(ROW()+12*(($AN623-1)*3+$AO623)-ROW())/12+5):INDIRECT("S"&amp;(ROW()+12*(($AN623-1)*3+$AO623)-ROW())/12+5),AQ623)</f>
        <v>0</v>
      </c>
      <c r="AS623" s="476"/>
      <c r="AU623" s="468">
        <f ca="1">IF(AND(AQ623&gt;0,AR623&gt;0),COUNTIF(AU$6:AU622,"&gt;0")+1,0)</f>
        <v>0</v>
      </c>
    </row>
    <row r="624" spans="40:47" x14ac:dyDescent="0.15">
      <c r="AN624" s="468">
        <v>18</v>
      </c>
      <c r="AO624" s="468">
        <v>1</v>
      </c>
      <c r="AP624" s="468">
        <v>7</v>
      </c>
      <c r="AQ624" s="476">
        <f ca="1">IF($AP624=1,IF(INDIRECT(ADDRESS(($AN624-1)*3+$AO624+5,$AP624+7))="",0,INDIRECT(ADDRESS(($AN624-1)*3+$AO624+5,$AP624+7))),IF(INDIRECT(ADDRESS(($AN624-1)*3+$AO624+5,$AP624+7))="",0,IF(COUNTIF(INDIRECT(ADDRESS(($AN624-1)*36+($AO624-1)*12+6,COLUMN())):INDIRECT(ADDRESS(($AN624-1)*36+($AO624-1)*12+$AP624+4,COLUMN())),INDIRECT(ADDRESS(($AN624-1)*3+$AO624+5,$AP624+7)))&gt;=1,0,INDIRECT(ADDRESS(($AN624-1)*3+$AO624+5,$AP624+7)))))</f>
        <v>0</v>
      </c>
      <c r="AR624" s="468">
        <f ca="1">COUNTIF(INDIRECT("H"&amp;(ROW()+12*(($AN624-1)*3+$AO624)-ROW())/12+5):INDIRECT("S"&amp;(ROW()+12*(($AN624-1)*3+$AO624)-ROW())/12+5),AQ624)</f>
        <v>0</v>
      </c>
      <c r="AS624" s="476"/>
      <c r="AU624" s="468">
        <f ca="1">IF(AND(AQ624&gt;0,AR624&gt;0),COUNTIF(AU$6:AU623,"&gt;0")+1,0)</f>
        <v>0</v>
      </c>
    </row>
    <row r="625" spans="40:47" x14ac:dyDescent="0.15">
      <c r="AN625" s="468">
        <v>18</v>
      </c>
      <c r="AO625" s="468">
        <v>1</v>
      </c>
      <c r="AP625" s="468">
        <v>8</v>
      </c>
      <c r="AQ625" s="476">
        <f ca="1">IF($AP625=1,IF(INDIRECT(ADDRESS(($AN625-1)*3+$AO625+5,$AP625+7))="",0,INDIRECT(ADDRESS(($AN625-1)*3+$AO625+5,$AP625+7))),IF(INDIRECT(ADDRESS(($AN625-1)*3+$AO625+5,$AP625+7))="",0,IF(COUNTIF(INDIRECT(ADDRESS(($AN625-1)*36+($AO625-1)*12+6,COLUMN())):INDIRECT(ADDRESS(($AN625-1)*36+($AO625-1)*12+$AP625+4,COLUMN())),INDIRECT(ADDRESS(($AN625-1)*3+$AO625+5,$AP625+7)))&gt;=1,0,INDIRECT(ADDRESS(($AN625-1)*3+$AO625+5,$AP625+7)))))</f>
        <v>0</v>
      </c>
      <c r="AR625" s="468">
        <f ca="1">COUNTIF(INDIRECT("H"&amp;(ROW()+12*(($AN625-1)*3+$AO625)-ROW())/12+5):INDIRECT("S"&amp;(ROW()+12*(($AN625-1)*3+$AO625)-ROW())/12+5),AQ625)</f>
        <v>0</v>
      </c>
      <c r="AS625" s="476"/>
      <c r="AU625" s="468">
        <f ca="1">IF(AND(AQ625&gt;0,AR625&gt;0),COUNTIF(AU$6:AU624,"&gt;0")+1,0)</f>
        <v>0</v>
      </c>
    </row>
    <row r="626" spans="40:47" x14ac:dyDescent="0.15">
      <c r="AN626" s="468">
        <v>18</v>
      </c>
      <c r="AO626" s="468">
        <v>1</v>
      </c>
      <c r="AP626" s="468">
        <v>9</v>
      </c>
      <c r="AQ626" s="476">
        <f ca="1">IF($AP626=1,IF(INDIRECT(ADDRESS(($AN626-1)*3+$AO626+5,$AP626+7))="",0,INDIRECT(ADDRESS(($AN626-1)*3+$AO626+5,$AP626+7))),IF(INDIRECT(ADDRESS(($AN626-1)*3+$AO626+5,$AP626+7))="",0,IF(COUNTIF(INDIRECT(ADDRESS(($AN626-1)*36+($AO626-1)*12+6,COLUMN())):INDIRECT(ADDRESS(($AN626-1)*36+($AO626-1)*12+$AP626+4,COLUMN())),INDIRECT(ADDRESS(($AN626-1)*3+$AO626+5,$AP626+7)))&gt;=1,0,INDIRECT(ADDRESS(($AN626-1)*3+$AO626+5,$AP626+7)))))</f>
        <v>0</v>
      </c>
      <c r="AR626" s="468">
        <f ca="1">COUNTIF(INDIRECT("H"&amp;(ROW()+12*(($AN626-1)*3+$AO626)-ROW())/12+5):INDIRECT("S"&amp;(ROW()+12*(($AN626-1)*3+$AO626)-ROW())/12+5),AQ626)</f>
        <v>0</v>
      </c>
      <c r="AS626" s="476"/>
      <c r="AU626" s="468">
        <f ca="1">IF(AND(AQ626&gt;0,AR626&gt;0),COUNTIF(AU$6:AU625,"&gt;0")+1,0)</f>
        <v>0</v>
      </c>
    </row>
    <row r="627" spans="40:47" x14ac:dyDescent="0.15">
      <c r="AN627" s="468">
        <v>18</v>
      </c>
      <c r="AO627" s="468">
        <v>1</v>
      </c>
      <c r="AP627" s="468">
        <v>10</v>
      </c>
      <c r="AQ627" s="476">
        <f ca="1">IF($AP627=1,IF(INDIRECT(ADDRESS(($AN627-1)*3+$AO627+5,$AP627+7))="",0,INDIRECT(ADDRESS(($AN627-1)*3+$AO627+5,$AP627+7))),IF(INDIRECT(ADDRESS(($AN627-1)*3+$AO627+5,$AP627+7))="",0,IF(COUNTIF(INDIRECT(ADDRESS(($AN627-1)*36+($AO627-1)*12+6,COLUMN())):INDIRECT(ADDRESS(($AN627-1)*36+($AO627-1)*12+$AP627+4,COLUMN())),INDIRECT(ADDRESS(($AN627-1)*3+$AO627+5,$AP627+7)))&gt;=1,0,INDIRECT(ADDRESS(($AN627-1)*3+$AO627+5,$AP627+7)))))</f>
        <v>0</v>
      </c>
      <c r="AR627" s="468">
        <f ca="1">COUNTIF(INDIRECT("H"&amp;(ROW()+12*(($AN627-1)*3+$AO627)-ROW())/12+5):INDIRECT("S"&amp;(ROW()+12*(($AN627-1)*3+$AO627)-ROW())/12+5),AQ627)</f>
        <v>0</v>
      </c>
      <c r="AS627" s="476"/>
      <c r="AU627" s="468">
        <f ca="1">IF(AND(AQ627&gt;0,AR627&gt;0),COUNTIF(AU$6:AU626,"&gt;0")+1,0)</f>
        <v>0</v>
      </c>
    </row>
    <row r="628" spans="40:47" x14ac:dyDescent="0.15">
      <c r="AN628" s="468">
        <v>18</v>
      </c>
      <c r="AO628" s="468">
        <v>1</v>
      </c>
      <c r="AP628" s="468">
        <v>11</v>
      </c>
      <c r="AQ628" s="476">
        <f ca="1">IF($AP628=1,IF(INDIRECT(ADDRESS(($AN628-1)*3+$AO628+5,$AP628+7))="",0,INDIRECT(ADDRESS(($AN628-1)*3+$AO628+5,$AP628+7))),IF(INDIRECT(ADDRESS(($AN628-1)*3+$AO628+5,$AP628+7))="",0,IF(COUNTIF(INDIRECT(ADDRESS(($AN628-1)*36+($AO628-1)*12+6,COLUMN())):INDIRECT(ADDRESS(($AN628-1)*36+($AO628-1)*12+$AP628+4,COLUMN())),INDIRECT(ADDRESS(($AN628-1)*3+$AO628+5,$AP628+7)))&gt;=1,0,INDIRECT(ADDRESS(($AN628-1)*3+$AO628+5,$AP628+7)))))</f>
        <v>0</v>
      </c>
      <c r="AR628" s="468">
        <f ca="1">COUNTIF(INDIRECT("H"&amp;(ROW()+12*(($AN628-1)*3+$AO628)-ROW())/12+5):INDIRECT("S"&amp;(ROW()+12*(($AN628-1)*3+$AO628)-ROW())/12+5),AQ628)</f>
        <v>0</v>
      </c>
      <c r="AS628" s="476"/>
      <c r="AU628" s="468">
        <f ca="1">IF(AND(AQ628&gt;0,AR628&gt;0),COUNTIF(AU$6:AU627,"&gt;0")+1,0)</f>
        <v>0</v>
      </c>
    </row>
    <row r="629" spans="40:47" x14ac:dyDescent="0.15">
      <c r="AN629" s="468">
        <v>18</v>
      </c>
      <c r="AO629" s="468">
        <v>1</v>
      </c>
      <c r="AP629" s="468">
        <v>12</v>
      </c>
      <c r="AQ629" s="476">
        <f ca="1">IF($AP629=1,IF(INDIRECT(ADDRESS(($AN629-1)*3+$AO629+5,$AP629+7))="",0,INDIRECT(ADDRESS(($AN629-1)*3+$AO629+5,$AP629+7))),IF(INDIRECT(ADDRESS(($AN629-1)*3+$AO629+5,$AP629+7))="",0,IF(COUNTIF(INDIRECT(ADDRESS(($AN629-1)*36+($AO629-1)*12+6,COLUMN())):INDIRECT(ADDRESS(($AN629-1)*36+($AO629-1)*12+$AP629+4,COLUMN())),INDIRECT(ADDRESS(($AN629-1)*3+$AO629+5,$AP629+7)))&gt;=1,0,INDIRECT(ADDRESS(($AN629-1)*3+$AO629+5,$AP629+7)))))</f>
        <v>0</v>
      </c>
      <c r="AR629" s="468">
        <f ca="1">COUNTIF(INDIRECT("H"&amp;(ROW()+12*(($AN629-1)*3+$AO629)-ROW())/12+5):INDIRECT("S"&amp;(ROW()+12*(($AN629-1)*3+$AO629)-ROW())/12+5),AQ629)</f>
        <v>0</v>
      </c>
      <c r="AS629" s="476"/>
      <c r="AU629" s="468">
        <f ca="1">IF(AND(AQ629&gt;0,AR629&gt;0),COUNTIF(AU$6:AU628,"&gt;0")+1,0)</f>
        <v>0</v>
      </c>
    </row>
    <row r="630" spans="40:47" x14ac:dyDescent="0.15">
      <c r="AN630" s="468">
        <v>18</v>
      </c>
      <c r="AO630" s="468">
        <v>2</v>
      </c>
      <c r="AP630" s="468">
        <v>1</v>
      </c>
      <c r="AQ630" s="476">
        <f ca="1">IF($AP630=1,IF(INDIRECT(ADDRESS(($AN630-1)*3+$AO630+5,$AP630+7))="",0,INDIRECT(ADDRESS(($AN630-1)*3+$AO630+5,$AP630+7))),IF(INDIRECT(ADDRESS(($AN630-1)*3+$AO630+5,$AP630+7))="",0,IF(COUNTIF(INDIRECT(ADDRESS(($AN630-1)*36+($AO630-1)*12+6,COLUMN())):INDIRECT(ADDRESS(($AN630-1)*36+($AO630-1)*12+$AP630+4,COLUMN())),INDIRECT(ADDRESS(($AN630-1)*3+$AO630+5,$AP630+7)))&gt;=1,0,INDIRECT(ADDRESS(($AN630-1)*3+$AO630+5,$AP630+7)))))</f>
        <v>0</v>
      </c>
      <c r="AR630" s="468">
        <f ca="1">COUNTIF(INDIRECT("H"&amp;(ROW()+12*(($AN630-1)*3+$AO630)-ROW())/12+5):INDIRECT("S"&amp;(ROW()+12*(($AN630-1)*3+$AO630)-ROW())/12+5),AQ630)</f>
        <v>0</v>
      </c>
      <c r="AS630" s="476"/>
      <c r="AU630" s="468">
        <f ca="1">IF(AND(AQ630&gt;0,AR630&gt;0),COUNTIF(AU$6:AU629,"&gt;0")+1,0)</f>
        <v>0</v>
      </c>
    </row>
    <row r="631" spans="40:47" x14ac:dyDescent="0.15">
      <c r="AN631" s="468">
        <v>18</v>
      </c>
      <c r="AO631" s="468">
        <v>2</v>
      </c>
      <c r="AP631" s="468">
        <v>2</v>
      </c>
      <c r="AQ631" s="476">
        <f ca="1">IF($AP631=1,IF(INDIRECT(ADDRESS(($AN631-1)*3+$AO631+5,$AP631+7))="",0,INDIRECT(ADDRESS(($AN631-1)*3+$AO631+5,$AP631+7))),IF(INDIRECT(ADDRESS(($AN631-1)*3+$AO631+5,$AP631+7))="",0,IF(COUNTIF(INDIRECT(ADDRESS(($AN631-1)*36+($AO631-1)*12+6,COLUMN())):INDIRECT(ADDRESS(($AN631-1)*36+($AO631-1)*12+$AP631+4,COLUMN())),INDIRECT(ADDRESS(($AN631-1)*3+$AO631+5,$AP631+7)))&gt;=1,0,INDIRECT(ADDRESS(($AN631-1)*3+$AO631+5,$AP631+7)))))</f>
        <v>0</v>
      </c>
      <c r="AR631" s="468">
        <f ca="1">COUNTIF(INDIRECT("H"&amp;(ROW()+12*(($AN631-1)*3+$AO631)-ROW())/12+5):INDIRECT("S"&amp;(ROW()+12*(($AN631-1)*3+$AO631)-ROW())/12+5),AQ631)</f>
        <v>0</v>
      </c>
      <c r="AS631" s="476"/>
      <c r="AU631" s="468">
        <f ca="1">IF(AND(AQ631&gt;0,AR631&gt;0),COUNTIF(AU$6:AU630,"&gt;0")+1,0)</f>
        <v>0</v>
      </c>
    </row>
    <row r="632" spans="40:47" x14ac:dyDescent="0.15">
      <c r="AN632" s="468">
        <v>18</v>
      </c>
      <c r="AO632" s="468">
        <v>2</v>
      </c>
      <c r="AP632" s="468">
        <v>3</v>
      </c>
      <c r="AQ632" s="476">
        <f ca="1">IF($AP632=1,IF(INDIRECT(ADDRESS(($AN632-1)*3+$AO632+5,$AP632+7))="",0,INDIRECT(ADDRESS(($AN632-1)*3+$AO632+5,$AP632+7))),IF(INDIRECT(ADDRESS(($AN632-1)*3+$AO632+5,$AP632+7))="",0,IF(COUNTIF(INDIRECT(ADDRESS(($AN632-1)*36+($AO632-1)*12+6,COLUMN())):INDIRECT(ADDRESS(($AN632-1)*36+($AO632-1)*12+$AP632+4,COLUMN())),INDIRECT(ADDRESS(($AN632-1)*3+$AO632+5,$AP632+7)))&gt;=1,0,INDIRECT(ADDRESS(($AN632-1)*3+$AO632+5,$AP632+7)))))</f>
        <v>0</v>
      </c>
      <c r="AR632" s="468">
        <f ca="1">COUNTIF(INDIRECT("H"&amp;(ROW()+12*(($AN632-1)*3+$AO632)-ROW())/12+5):INDIRECT("S"&amp;(ROW()+12*(($AN632-1)*3+$AO632)-ROW())/12+5),AQ632)</f>
        <v>0</v>
      </c>
      <c r="AS632" s="476"/>
      <c r="AU632" s="468">
        <f ca="1">IF(AND(AQ632&gt;0,AR632&gt;0),COUNTIF(AU$6:AU631,"&gt;0")+1,0)</f>
        <v>0</v>
      </c>
    </row>
    <row r="633" spans="40:47" x14ac:dyDescent="0.15">
      <c r="AN633" s="468">
        <v>18</v>
      </c>
      <c r="AO633" s="468">
        <v>2</v>
      </c>
      <c r="AP633" s="468">
        <v>4</v>
      </c>
      <c r="AQ633" s="476">
        <f ca="1">IF($AP633=1,IF(INDIRECT(ADDRESS(($AN633-1)*3+$AO633+5,$AP633+7))="",0,INDIRECT(ADDRESS(($AN633-1)*3+$AO633+5,$AP633+7))),IF(INDIRECT(ADDRESS(($AN633-1)*3+$AO633+5,$AP633+7))="",0,IF(COUNTIF(INDIRECT(ADDRESS(($AN633-1)*36+($AO633-1)*12+6,COLUMN())):INDIRECT(ADDRESS(($AN633-1)*36+($AO633-1)*12+$AP633+4,COLUMN())),INDIRECT(ADDRESS(($AN633-1)*3+$AO633+5,$AP633+7)))&gt;=1,0,INDIRECT(ADDRESS(($AN633-1)*3+$AO633+5,$AP633+7)))))</f>
        <v>0</v>
      </c>
      <c r="AR633" s="468">
        <f ca="1">COUNTIF(INDIRECT("H"&amp;(ROW()+12*(($AN633-1)*3+$AO633)-ROW())/12+5):INDIRECT("S"&amp;(ROW()+12*(($AN633-1)*3+$AO633)-ROW())/12+5),AQ633)</f>
        <v>0</v>
      </c>
      <c r="AS633" s="476"/>
      <c r="AU633" s="468">
        <f ca="1">IF(AND(AQ633&gt;0,AR633&gt;0),COUNTIF(AU$6:AU632,"&gt;0")+1,0)</f>
        <v>0</v>
      </c>
    </row>
    <row r="634" spans="40:47" x14ac:dyDescent="0.15">
      <c r="AN634" s="468">
        <v>18</v>
      </c>
      <c r="AO634" s="468">
        <v>2</v>
      </c>
      <c r="AP634" s="468">
        <v>5</v>
      </c>
      <c r="AQ634" s="476">
        <f ca="1">IF($AP634=1,IF(INDIRECT(ADDRESS(($AN634-1)*3+$AO634+5,$AP634+7))="",0,INDIRECT(ADDRESS(($AN634-1)*3+$AO634+5,$AP634+7))),IF(INDIRECT(ADDRESS(($AN634-1)*3+$AO634+5,$AP634+7))="",0,IF(COUNTIF(INDIRECT(ADDRESS(($AN634-1)*36+($AO634-1)*12+6,COLUMN())):INDIRECT(ADDRESS(($AN634-1)*36+($AO634-1)*12+$AP634+4,COLUMN())),INDIRECT(ADDRESS(($AN634-1)*3+$AO634+5,$AP634+7)))&gt;=1,0,INDIRECT(ADDRESS(($AN634-1)*3+$AO634+5,$AP634+7)))))</f>
        <v>0</v>
      </c>
      <c r="AR634" s="468">
        <f ca="1">COUNTIF(INDIRECT("H"&amp;(ROW()+12*(($AN634-1)*3+$AO634)-ROW())/12+5):INDIRECT("S"&amp;(ROW()+12*(($AN634-1)*3+$AO634)-ROW())/12+5),AQ634)</f>
        <v>0</v>
      </c>
      <c r="AS634" s="476"/>
      <c r="AU634" s="468">
        <f ca="1">IF(AND(AQ634&gt;0,AR634&gt;0),COUNTIF(AU$6:AU633,"&gt;0")+1,0)</f>
        <v>0</v>
      </c>
    </row>
    <row r="635" spans="40:47" x14ac:dyDescent="0.15">
      <c r="AN635" s="468">
        <v>18</v>
      </c>
      <c r="AO635" s="468">
        <v>2</v>
      </c>
      <c r="AP635" s="468">
        <v>6</v>
      </c>
      <c r="AQ635" s="476">
        <f ca="1">IF($AP635=1,IF(INDIRECT(ADDRESS(($AN635-1)*3+$AO635+5,$AP635+7))="",0,INDIRECT(ADDRESS(($AN635-1)*3+$AO635+5,$AP635+7))),IF(INDIRECT(ADDRESS(($AN635-1)*3+$AO635+5,$AP635+7))="",0,IF(COUNTIF(INDIRECT(ADDRESS(($AN635-1)*36+($AO635-1)*12+6,COLUMN())):INDIRECT(ADDRESS(($AN635-1)*36+($AO635-1)*12+$AP635+4,COLUMN())),INDIRECT(ADDRESS(($AN635-1)*3+$AO635+5,$AP635+7)))&gt;=1,0,INDIRECT(ADDRESS(($AN635-1)*3+$AO635+5,$AP635+7)))))</f>
        <v>0</v>
      </c>
      <c r="AR635" s="468">
        <f ca="1">COUNTIF(INDIRECT("H"&amp;(ROW()+12*(($AN635-1)*3+$AO635)-ROW())/12+5):INDIRECT("S"&amp;(ROW()+12*(($AN635-1)*3+$AO635)-ROW())/12+5),AQ635)</f>
        <v>0</v>
      </c>
      <c r="AS635" s="476"/>
      <c r="AU635" s="468">
        <f ca="1">IF(AND(AQ635&gt;0,AR635&gt;0),COUNTIF(AU$6:AU634,"&gt;0")+1,0)</f>
        <v>0</v>
      </c>
    </row>
    <row r="636" spans="40:47" x14ac:dyDescent="0.15">
      <c r="AN636" s="468">
        <v>18</v>
      </c>
      <c r="AO636" s="468">
        <v>2</v>
      </c>
      <c r="AP636" s="468">
        <v>7</v>
      </c>
      <c r="AQ636" s="476">
        <f ca="1">IF($AP636=1,IF(INDIRECT(ADDRESS(($AN636-1)*3+$AO636+5,$AP636+7))="",0,INDIRECT(ADDRESS(($AN636-1)*3+$AO636+5,$AP636+7))),IF(INDIRECT(ADDRESS(($AN636-1)*3+$AO636+5,$AP636+7))="",0,IF(COUNTIF(INDIRECT(ADDRESS(($AN636-1)*36+($AO636-1)*12+6,COLUMN())):INDIRECT(ADDRESS(($AN636-1)*36+($AO636-1)*12+$AP636+4,COLUMN())),INDIRECT(ADDRESS(($AN636-1)*3+$AO636+5,$AP636+7)))&gt;=1,0,INDIRECT(ADDRESS(($AN636-1)*3+$AO636+5,$AP636+7)))))</f>
        <v>0</v>
      </c>
      <c r="AR636" s="468">
        <f ca="1">COUNTIF(INDIRECT("H"&amp;(ROW()+12*(($AN636-1)*3+$AO636)-ROW())/12+5):INDIRECT("S"&amp;(ROW()+12*(($AN636-1)*3+$AO636)-ROW())/12+5),AQ636)</f>
        <v>0</v>
      </c>
      <c r="AS636" s="476"/>
      <c r="AU636" s="468">
        <f ca="1">IF(AND(AQ636&gt;0,AR636&gt;0),COUNTIF(AU$6:AU635,"&gt;0")+1,0)</f>
        <v>0</v>
      </c>
    </row>
    <row r="637" spans="40:47" x14ac:dyDescent="0.15">
      <c r="AN637" s="468">
        <v>18</v>
      </c>
      <c r="AO637" s="468">
        <v>2</v>
      </c>
      <c r="AP637" s="468">
        <v>8</v>
      </c>
      <c r="AQ637" s="476">
        <f ca="1">IF($AP637=1,IF(INDIRECT(ADDRESS(($AN637-1)*3+$AO637+5,$AP637+7))="",0,INDIRECT(ADDRESS(($AN637-1)*3+$AO637+5,$AP637+7))),IF(INDIRECT(ADDRESS(($AN637-1)*3+$AO637+5,$AP637+7))="",0,IF(COUNTIF(INDIRECT(ADDRESS(($AN637-1)*36+($AO637-1)*12+6,COLUMN())):INDIRECT(ADDRESS(($AN637-1)*36+($AO637-1)*12+$AP637+4,COLUMN())),INDIRECT(ADDRESS(($AN637-1)*3+$AO637+5,$AP637+7)))&gt;=1,0,INDIRECT(ADDRESS(($AN637-1)*3+$AO637+5,$AP637+7)))))</f>
        <v>0</v>
      </c>
      <c r="AR637" s="468">
        <f ca="1">COUNTIF(INDIRECT("H"&amp;(ROW()+12*(($AN637-1)*3+$AO637)-ROW())/12+5):INDIRECT("S"&amp;(ROW()+12*(($AN637-1)*3+$AO637)-ROW())/12+5),AQ637)</f>
        <v>0</v>
      </c>
      <c r="AS637" s="476"/>
      <c r="AU637" s="468">
        <f ca="1">IF(AND(AQ637&gt;0,AR637&gt;0),COUNTIF(AU$6:AU636,"&gt;0")+1,0)</f>
        <v>0</v>
      </c>
    </row>
    <row r="638" spans="40:47" x14ac:dyDescent="0.15">
      <c r="AN638" s="468">
        <v>18</v>
      </c>
      <c r="AO638" s="468">
        <v>2</v>
      </c>
      <c r="AP638" s="468">
        <v>9</v>
      </c>
      <c r="AQ638" s="476">
        <f ca="1">IF($AP638=1,IF(INDIRECT(ADDRESS(($AN638-1)*3+$AO638+5,$AP638+7))="",0,INDIRECT(ADDRESS(($AN638-1)*3+$AO638+5,$AP638+7))),IF(INDIRECT(ADDRESS(($AN638-1)*3+$AO638+5,$AP638+7))="",0,IF(COUNTIF(INDIRECT(ADDRESS(($AN638-1)*36+($AO638-1)*12+6,COLUMN())):INDIRECT(ADDRESS(($AN638-1)*36+($AO638-1)*12+$AP638+4,COLUMN())),INDIRECT(ADDRESS(($AN638-1)*3+$AO638+5,$AP638+7)))&gt;=1,0,INDIRECT(ADDRESS(($AN638-1)*3+$AO638+5,$AP638+7)))))</f>
        <v>0</v>
      </c>
      <c r="AR638" s="468">
        <f ca="1">COUNTIF(INDIRECT("H"&amp;(ROW()+12*(($AN638-1)*3+$AO638)-ROW())/12+5):INDIRECT("S"&amp;(ROW()+12*(($AN638-1)*3+$AO638)-ROW())/12+5),AQ638)</f>
        <v>0</v>
      </c>
      <c r="AS638" s="476"/>
      <c r="AU638" s="468">
        <f ca="1">IF(AND(AQ638&gt;0,AR638&gt;0),COUNTIF(AU$6:AU637,"&gt;0")+1,0)</f>
        <v>0</v>
      </c>
    </row>
    <row r="639" spans="40:47" x14ac:dyDescent="0.15">
      <c r="AN639" s="468">
        <v>18</v>
      </c>
      <c r="AO639" s="468">
        <v>2</v>
      </c>
      <c r="AP639" s="468">
        <v>10</v>
      </c>
      <c r="AQ639" s="476">
        <f ca="1">IF($AP639=1,IF(INDIRECT(ADDRESS(($AN639-1)*3+$AO639+5,$AP639+7))="",0,INDIRECT(ADDRESS(($AN639-1)*3+$AO639+5,$AP639+7))),IF(INDIRECT(ADDRESS(($AN639-1)*3+$AO639+5,$AP639+7))="",0,IF(COUNTIF(INDIRECT(ADDRESS(($AN639-1)*36+($AO639-1)*12+6,COLUMN())):INDIRECT(ADDRESS(($AN639-1)*36+($AO639-1)*12+$AP639+4,COLUMN())),INDIRECT(ADDRESS(($AN639-1)*3+$AO639+5,$AP639+7)))&gt;=1,0,INDIRECT(ADDRESS(($AN639-1)*3+$AO639+5,$AP639+7)))))</f>
        <v>0</v>
      </c>
      <c r="AR639" s="468">
        <f ca="1">COUNTIF(INDIRECT("H"&amp;(ROW()+12*(($AN639-1)*3+$AO639)-ROW())/12+5):INDIRECT("S"&amp;(ROW()+12*(($AN639-1)*3+$AO639)-ROW())/12+5),AQ639)</f>
        <v>0</v>
      </c>
      <c r="AS639" s="476"/>
      <c r="AU639" s="468">
        <f ca="1">IF(AND(AQ639&gt;0,AR639&gt;0),COUNTIF(AU$6:AU638,"&gt;0")+1,0)</f>
        <v>0</v>
      </c>
    </row>
    <row r="640" spans="40:47" x14ac:dyDescent="0.15">
      <c r="AN640" s="468">
        <v>18</v>
      </c>
      <c r="AO640" s="468">
        <v>2</v>
      </c>
      <c r="AP640" s="468">
        <v>11</v>
      </c>
      <c r="AQ640" s="476">
        <f ca="1">IF($AP640=1,IF(INDIRECT(ADDRESS(($AN640-1)*3+$AO640+5,$AP640+7))="",0,INDIRECT(ADDRESS(($AN640-1)*3+$AO640+5,$AP640+7))),IF(INDIRECT(ADDRESS(($AN640-1)*3+$AO640+5,$AP640+7))="",0,IF(COUNTIF(INDIRECT(ADDRESS(($AN640-1)*36+($AO640-1)*12+6,COLUMN())):INDIRECT(ADDRESS(($AN640-1)*36+($AO640-1)*12+$AP640+4,COLUMN())),INDIRECT(ADDRESS(($AN640-1)*3+$AO640+5,$AP640+7)))&gt;=1,0,INDIRECT(ADDRESS(($AN640-1)*3+$AO640+5,$AP640+7)))))</f>
        <v>0</v>
      </c>
      <c r="AR640" s="468">
        <f ca="1">COUNTIF(INDIRECT("H"&amp;(ROW()+12*(($AN640-1)*3+$AO640)-ROW())/12+5):INDIRECT("S"&amp;(ROW()+12*(($AN640-1)*3+$AO640)-ROW())/12+5),AQ640)</f>
        <v>0</v>
      </c>
      <c r="AS640" s="476"/>
      <c r="AU640" s="468">
        <f ca="1">IF(AND(AQ640&gt;0,AR640&gt;0),COUNTIF(AU$6:AU639,"&gt;0")+1,0)</f>
        <v>0</v>
      </c>
    </row>
    <row r="641" spans="40:47" x14ac:dyDescent="0.15">
      <c r="AN641" s="468">
        <v>18</v>
      </c>
      <c r="AO641" s="468">
        <v>2</v>
      </c>
      <c r="AP641" s="468">
        <v>12</v>
      </c>
      <c r="AQ641" s="476">
        <f ca="1">IF($AP641=1,IF(INDIRECT(ADDRESS(($AN641-1)*3+$AO641+5,$AP641+7))="",0,INDIRECT(ADDRESS(($AN641-1)*3+$AO641+5,$AP641+7))),IF(INDIRECT(ADDRESS(($AN641-1)*3+$AO641+5,$AP641+7))="",0,IF(COUNTIF(INDIRECT(ADDRESS(($AN641-1)*36+($AO641-1)*12+6,COLUMN())):INDIRECT(ADDRESS(($AN641-1)*36+($AO641-1)*12+$AP641+4,COLUMN())),INDIRECT(ADDRESS(($AN641-1)*3+$AO641+5,$AP641+7)))&gt;=1,0,INDIRECT(ADDRESS(($AN641-1)*3+$AO641+5,$AP641+7)))))</f>
        <v>0</v>
      </c>
      <c r="AR641" s="468">
        <f ca="1">COUNTIF(INDIRECT("H"&amp;(ROW()+12*(($AN641-1)*3+$AO641)-ROW())/12+5):INDIRECT("S"&amp;(ROW()+12*(($AN641-1)*3+$AO641)-ROW())/12+5),AQ641)</f>
        <v>0</v>
      </c>
      <c r="AS641" s="476"/>
      <c r="AU641" s="468">
        <f ca="1">IF(AND(AQ641&gt;0,AR641&gt;0),COUNTIF(AU$6:AU640,"&gt;0")+1,0)</f>
        <v>0</v>
      </c>
    </row>
    <row r="642" spans="40:47" x14ac:dyDescent="0.15">
      <c r="AN642" s="468">
        <v>18</v>
      </c>
      <c r="AO642" s="468">
        <v>3</v>
      </c>
      <c r="AP642" s="468">
        <v>1</v>
      </c>
      <c r="AQ642" s="476">
        <f ca="1">IF($AP642=1,IF(INDIRECT(ADDRESS(($AN642-1)*3+$AO642+5,$AP642+7))="",0,INDIRECT(ADDRESS(($AN642-1)*3+$AO642+5,$AP642+7))),IF(INDIRECT(ADDRESS(($AN642-1)*3+$AO642+5,$AP642+7))="",0,IF(COUNTIF(INDIRECT(ADDRESS(($AN642-1)*36+($AO642-1)*12+6,COLUMN())):INDIRECT(ADDRESS(($AN642-1)*36+($AO642-1)*12+$AP642+4,COLUMN())),INDIRECT(ADDRESS(($AN642-1)*3+$AO642+5,$AP642+7)))&gt;=1,0,INDIRECT(ADDRESS(($AN642-1)*3+$AO642+5,$AP642+7)))))</f>
        <v>0</v>
      </c>
      <c r="AR642" s="468">
        <f ca="1">COUNTIF(INDIRECT("H"&amp;(ROW()+12*(($AN642-1)*3+$AO642)-ROW())/12+5):INDIRECT("S"&amp;(ROW()+12*(($AN642-1)*3+$AO642)-ROW())/12+5),AQ642)</f>
        <v>0</v>
      </c>
      <c r="AS642" s="476"/>
      <c r="AU642" s="468">
        <f ca="1">IF(AND(AQ642&gt;0,AR642&gt;0),COUNTIF(AU$6:AU641,"&gt;0")+1,0)</f>
        <v>0</v>
      </c>
    </row>
    <row r="643" spans="40:47" x14ac:dyDescent="0.15">
      <c r="AN643" s="468">
        <v>18</v>
      </c>
      <c r="AO643" s="468">
        <v>3</v>
      </c>
      <c r="AP643" s="468">
        <v>2</v>
      </c>
      <c r="AQ643" s="476">
        <f ca="1">IF($AP643=1,IF(INDIRECT(ADDRESS(($AN643-1)*3+$AO643+5,$AP643+7))="",0,INDIRECT(ADDRESS(($AN643-1)*3+$AO643+5,$AP643+7))),IF(INDIRECT(ADDRESS(($AN643-1)*3+$AO643+5,$AP643+7))="",0,IF(COUNTIF(INDIRECT(ADDRESS(($AN643-1)*36+($AO643-1)*12+6,COLUMN())):INDIRECT(ADDRESS(($AN643-1)*36+($AO643-1)*12+$AP643+4,COLUMN())),INDIRECT(ADDRESS(($AN643-1)*3+$AO643+5,$AP643+7)))&gt;=1,0,INDIRECT(ADDRESS(($AN643-1)*3+$AO643+5,$AP643+7)))))</f>
        <v>0</v>
      </c>
      <c r="AR643" s="468">
        <f ca="1">COUNTIF(INDIRECT("H"&amp;(ROW()+12*(($AN643-1)*3+$AO643)-ROW())/12+5):INDIRECT("S"&amp;(ROW()+12*(($AN643-1)*3+$AO643)-ROW())/12+5),AQ643)</f>
        <v>0</v>
      </c>
      <c r="AS643" s="476"/>
      <c r="AU643" s="468">
        <f ca="1">IF(AND(AQ643&gt;0,AR643&gt;0),COUNTIF(AU$6:AU642,"&gt;0")+1,0)</f>
        <v>0</v>
      </c>
    </row>
    <row r="644" spans="40:47" x14ac:dyDescent="0.15">
      <c r="AN644" s="468">
        <v>18</v>
      </c>
      <c r="AO644" s="468">
        <v>3</v>
      </c>
      <c r="AP644" s="468">
        <v>3</v>
      </c>
      <c r="AQ644" s="476">
        <f ca="1">IF($AP644=1,IF(INDIRECT(ADDRESS(($AN644-1)*3+$AO644+5,$AP644+7))="",0,INDIRECT(ADDRESS(($AN644-1)*3+$AO644+5,$AP644+7))),IF(INDIRECT(ADDRESS(($AN644-1)*3+$AO644+5,$AP644+7))="",0,IF(COUNTIF(INDIRECT(ADDRESS(($AN644-1)*36+($AO644-1)*12+6,COLUMN())):INDIRECT(ADDRESS(($AN644-1)*36+($AO644-1)*12+$AP644+4,COLUMN())),INDIRECT(ADDRESS(($AN644-1)*3+$AO644+5,$AP644+7)))&gt;=1,0,INDIRECT(ADDRESS(($AN644-1)*3+$AO644+5,$AP644+7)))))</f>
        <v>0</v>
      </c>
      <c r="AR644" s="468">
        <f ca="1">COUNTIF(INDIRECT("H"&amp;(ROW()+12*(($AN644-1)*3+$AO644)-ROW())/12+5):INDIRECT("S"&amp;(ROW()+12*(($AN644-1)*3+$AO644)-ROW())/12+5),AQ644)</f>
        <v>0</v>
      </c>
      <c r="AS644" s="476"/>
      <c r="AU644" s="468">
        <f ca="1">IF(AND(AQ644&gt;0,AR644&gt;0),COUNTIF(AU$6:AU643,"&gt;0")+1,0)</f>
        <v>0</v>
      </c>
    </row>
    <row r="645" spans="40:47" x14ac:dyDescent="0.15">
      <c r="AN645" s="468">
        <v>18</v>
      </c>
      <c r="AO645" s="468">
        <v>3</v>
      </c>
      <c r="AP645" s="468">
        <v>4</v>
      </c>
      <c r="AQ645" s="476">
        <f ca="1">IF($AP645=1,IF(INDIRECT(ADDRESS(($AN645-1)*3+$AO645+5,$AP645+7))="",0,INDIRECT(ADDRESS(($AN645-1)*3+$AO645+5,$AP645+7))),IF(INDIRECT(ADDRESS(($AN645-1)*3+$AO645+5,$AP645+7))="",0,IF(COUNTIF(INDIRECT(ADDRESS(($AN645-1)*36+($AO645-1)*12+6,COLUMN())):INDIRECT(ADDRESS(($AN645-1)*36+($AO645-1)*12+$AP645+4,COLUMN())),INDIRECT(ADDRESS(($AN645-1)*3+$AO645+5,$AP645+7)))&gt;=1,0,INDIRECT(ADDRESS(($AN645-1)*3+$AO645+5,$AP645+7)))))</f>
        <v>0</v>
      </c>
      <c r="AR645" s="468">
        <f ca="1">COUNTIF(INDIRECT("H"&amp;(ROW()+12*(($AN645-1)*3+$AO645)-ROW())/12+5):INDIRECT("S"&amp;(ROW()+12*(($AN645-1)*3+$AO645)-ROW())/12+5),AQ645)</f>
        <v>0</v>
      </c>
      <c r="AS645" s="476"/>
      <c r="AU645" s="468">
        <f ca="1">IF(AND(AQ645&gt;0,AR645&gt;0),COUNTIF(AU$6:AU644,"&gt;0")+1,0)</f>
        <v>0</v>
      </c>
    </row>
    <row r="646" spans="40:47" x14ac:dyDescent="0.15">
      <c r="AN646" s="468">
        <v>18</v>
      </c>
      <c r="AO646" s="468">
        <v>3</v>
      </c>
      <c r="AP646" s="468">
        <v>5</v>
      </c>
      <c r="AQ646" s="476">
        <f ca="1">IF($AP646=1,IF(INDIRECT(ADDRESS(($AN646-1)*3+$AO646+5,$AP646+7))="",0,INDIRECT(ADDRESS(($AN646-1)*3+$AO646+5,$AP646+7))),IF(INDIRECT(ADDRESS(($AN646-1)*3+$AO646+5,$AP646+7))="",0,IF(COUNTIF(INDIRECT(ADDRESS(($AN646-1)*36+($AO646-1)*12+6,COLUMN())):INDIRECT(ADDRESS(($AN646-1)*36+($AO646-1)*12+$AP646+4,COLUMN())),INDIRECT(ADDRESS(($AN646-1)*3+$AO646+5,$AP646+7)))&gt;=1,0,INDIRECT(ADDRESS(($AN646-1)*3+$AO646+5,$AP646+7)))))</f>
        <v>0</v>
      </c>
      <c r="AR646" s="468">
        <f ca="1">COUNTIF(INDIRECT("H"&amp;(ROW()+12*(($AN646-1)*3+$AO646)-ROW())/12+5):INDIRECT("S"&amp;(ROW()+12*(($AN646-1)*3+$AO646)-ROW())/12+5),AQ646)</f>
        <v>0</v>
      </c>
      <c r="AS646" s="476"/>
      <c r="AU646" s="468">
        <f ca="1">IF(AND(AQ646&gt;0,AR646&gt;0),COUNTIF(AU$6:AU645,"&gt;0")+1,0)</f>
        <v>0</v>
      </c>
    </row>
    <row r="647" spans="40:47" x14ac:dyDescent="0.15">
      <c r="AN647" s="468">
        <v>18</v>
      </c>
      <c r="AO647" s="468">
        <v>3</v>
      </c>
      <c r="AP647" s="468">
        <v>6</v>
      </c>
      <c r="AQ647" s="476">
        <f ca="1">IF($AP647=1,IF(INDIRECT(ADDRESS(($AN647-1)*3+$AO647+5,$AP647+7))="",0,INDIRECT(ADDRESS(($AN647-1)*3+$AO647+5,$AP647+7))),IF(INDIRECT(ADDRESS(($AN647-1)*3+$AO647+5,$AP647+7))="",0,IF(COUNTIF(INDIRECT(ADDRESS(($AN647-1)*36+($AO647-1)*12+6,COLUMN())):INDIRECT(ADDRESS(($AN647-1)*36+($AO647-1)*12+$AP647+4,COLUMN())),INDIRECT(ADDRESS(($AN647-1)*3+$AO647+5,$AP647+7)))&gt;=1,0,INDIRECT(ADDRESS(($AN647-1)*3+$AO647+5,$AP647+7)))))</f>
        <v>0</v>
      </c>
      <c r="AR647" s="468">
        <f ca="1">COUNTIF(INDIRECT("H"&amp;(ROW()+12*(($AN647-1)*3+$AO647)-ROW())/12+5):INDIRECT("S"&amp;(ROW()+12*(($AN647-1)*3+$AO647)-ROW())/12+5),AQ647)</f>
        <v>0</v>
      </c>
      <c r="AS647" s="476"/>
      <c r="AU647" s="468">
        <f ca="1">IF(AND(AQ647&gt;0,AR647&gt;0),COUNTIF(AU$6:AU646,"&gt;0")+1,0)</f>
        <v>0</v>
      </c>
    </row>
    <row r="648" spans="40:47" x14ac:dyDescent="0.15">
      <c r="AN648" s="468">
        <v>18</v>
      </c>
      <c r="AO648" s="468">
        <v>3</v>
      </c>
      <c r="AP648" s="468">
        <v>7</v>
      </c>
      <c r="AQ648" s="476">
        <f ca="1">IF($AP648=1,IF(INDIRECT(ADDRESS(($AN648-1)*3+$AO648+5,$AP648+7))="",0,INDIRECT(ADDRESS(($AN648-1)*3+$AO648+5,$AP648+7))),IF(INDIRECT(ADDRESS(($AN648-1)*3+$AO648+5,$AP648+7))="",0,IF(COUNTIF(INDIRECT(ADDRESS(($AN648-1)*36+($AO648-1)*12+6,COLUMN())):INDIRECT(ADDRESS(($AN648-1)*36+($AO648-1)*12+$AP648+4,COLUMN())),INDIRECT(ADDRESS(($AN648-1)*3+$AO648+5,$AP648+7)))&gt;=1,0,INDIRECT(ADDRESS(($AN648-1)*3+$AO648+5,$AP648+7)))))</f>
        <v>0</v>
      </c>
      <c r="AR648" s="468">
        <f ca="1">COUNTIF(INDIRECT("H"&amp;(ROW()+12*(($AN648-1)*3+$AO648)-ROW())/12+5):INDIRECT("S"&amp;(ROW()+12*(($AN648-1)*3+$AO648)-ROW())/12+5),AQ648)</f>
        <v>0</v>
      </c>
      <c r="AS648" s="476"/>
      <c r="AU648" s="468">
        <f ca="1">IF(AND(AQ648&gt;0,AR648&gt;0),COUNTIF(AU$6:AU647,"&gt;0")+1,0)</f>
        <v>0</v>
      </c>
    </row>
    <row r="649" spans="40:47" x14ac:dyDescent="0.15">
      <c r="AN649" s="468">
        <v>18</v>
      </c>
      <c r="AO649" s="468">
        <v>3</v>
      </c>
      <c r="AP649" s="468">
        <v>8</v>
      </c>
      <c r="AQ649" s="476">
        <f ca="1">IF($AP649=1,IF(INDIRECT(ADDRESS(($AN649-1)*3+$AO649+5,$AP649+7))="",0,INDIRECT(ADDRESS(($AN649-1)*3+$AO649+5,$AP649+7))),IF(INDIRECT(ADDRESS(($AN649-1)*3+$AO649+5,$AP649+7))="",0,IF(COUNTIF(INDIRECT(ADDRESS(($AN649-1)*36+($AO649-1)*12+6,COLUMN())):INDIRECT(ADDRESS(($AN649-1)*36+($AO649-1)*12+$AP649+4,COLUMN())),INDIRECT(ADDRESS(($AN649-1)*3+$AO649+5,$AP649+7)))&gt;=1,0,INDIRECT(ADDRESS(($AN649-1)*3+$AO649+5,$AP649+7)))))</f>
        <v>0</v>
      </c>
      <c r="AR649" s="468">
        <f ca="1">COUNTIF(INDIRECT("H"&amp;(ROW()+12*(($AN649-1)*3+$AO649)-ROW())/12+5):INDIRECT("S"&amp;(ROW()+12*(($AN649-1)*3+$AO649)-ROW())/12+5),AQ649)</f>
        <v>0</v>
      </c>
      <c r="AS649" s="476"/>
      <c r="AU649" s="468">
        <f ca="1">IF(AND(AQ649&gt;0,AR649&gt;0),COUNTIF(AU$6:AU648,"&gt;0")+1,0)</f>
        <v>0</v>
      </c>
    </row>
    <row r="650" spans="40:47" x14ac:dyDescent="0.15">
      <c r="AN650" s="468">
        <v>18</v>
      </c>
      <c r="AO650" s="468">
        <v>3</v>
      </c>
      <c r="AP650" s="468">
        <v>9</v>
      </c>
      <c r="AQ650" s="476">
        <f ca="1">IF($AP650=1,IF(INDIRECT(ADDRESS(($AN650-1)*3+$AO650+5,$AP650+7))="",0,INDIRECT(ADDRESS(($AN650-1)*3+$AO650+5,$AP650+7))),IF(INDIRECT(ADDRESS(($AN650-1)*3+$AO650+5,$AP650+7))="",0,IF(COUNTIF(INDIRECT(ADDRESS(($AN650-1)*36+($AO650-1)*12+6,COLUMN())):INDIRECT(ADDRESS(($AN650-1)*36+($AO650-1)*12+$AP650+4,COLUMN())),INDIRECT(ADDRESS(($AN650-1)*3+$AO650+5,$AP650+7)))&gt;=1,0,INDIRECT(ADDRESS(($AN650-1)*3+$AO650+5,$AP650+7)))))</f>
        <v>0</v>
      </c>
      <c r="AR650" s="468">
        <f ca="1">COUNTIF(INDIRECT("H"&amp;(ROW()+12*(($AN650-1)*3+$AO650)-ROW())/12+5):INDIRECT("S"&amp;(ROW()+12*(($AN650-1)*3+$AO650)-ROW())/12+5),AQ650)</f>
        <v>0</v>
      </c>
      <c r="AS650" s="476"/>
      <c r="AU650" s="468">
        <f ca="1">IF(AND(AQ650&gt;0,AR650&gt;0),COUNTIF(AU$6:AU649,"&gt;0")+1,0)</f>
        <v>0</v>
      </c>
    </row>
    <row r="651" spans="40:47" x14ac:dyDescent="0.15">
      <c r="AN651" s="468">
        <v>18</v>
      </c>
      <c r="AO651" s="468">
        <v>3</v>
      </c>
      <c r="AP651" s="468">
        <v>10</v>
      </c>
      <c r="AQ651" s="476">
        <f ca="1">IF($AP651=1,IF(INDIRECT(ADDRESS(($AN651-1)*3+$AO651+5,$AP651+7))="",0,INDIRECT(ADDRESS(($AN651-1)*3+$AO651+5,$AP651+7))),IF(INDIRECT(ADDRESS(($AN651-1)*3+$AO651+5,$AP651+7))="",0,IF(COUNTIF(INDIRECT(ADDRESS(($AN651-1)*36+($AO651-1)*12+6,COLUMN())):INDIRECT(ADDRESS(($AN651-1)*36+($AO651-1)*12+$AP651+4,COLUMN())),INDIRECT(ADDRESS(($AN651-1)*3+$AO651+5,$AP651+7)))&gt;=1,0,INDIRECT(ADDRESS(($AN651-1)*3+$AO651+5,$AP651+7)))))</f>
        <v>0</v>
      </c>
      <c r="AR651" s="468">
        <f ca="1">COUNTIF(INDIRECT("H"&amp;(ROW()+12*(($AN651-1)*3+$AO651)-ROW())/12+5):INDIRECT("S"&amp;(ROW()+12*(($AN651-1)*3+$AO651)-ROW())/12+5),AQ651)</f>
        <v>0</v>
      </c>
      <c r="AS651" s="476"/>
      <c r="AU651" s="468">
        <f ca="1">IF(AND(AQ651&gt;0,AR651&gt;0),COUNTIF(AU$6:AU650,"&gt;0")+1,0)</f>
        <v>0</v>
      </c>
    </row>
    <row r="652" spans="40:47" x14ac:dyDescent="0.15">
      <c r="AN652" s="468">
        <v>18</v>
      </c>
      <c r="AO652" s="468">
        <v>3</v>
      </c>
      <c r="AP652" s="468">
        <v>11</v>
      </c>
      <c r="AQ652" s="476">
        <f ca="1">IF($AP652=1,IF(INDIRECT(ADDRESS(($AN652-1)*3+$AO652+5,$AP652+7))="",0,INDIRECT(ADDRESS(($AN652-1)*3+$AO652+5,$AP652+7))),IF(INDIRECT(ADDRESS(($AN652-1)*3+$AO652+5,$AP652+7))="",0,IF(COUNTIF(INDIRECT(ADDRESS(($AN652-1)*36+($AO652-1)*12+6,COLUMN())):INDIRECT(ADDRESS(($AN652-1)*36+($AO652-1)*12+$AP652+4,COLUMN())),INDIRECT(ADDRESS(($AN652-1)*3+$AO652+5,$AP652+7)))&gt;=1,0,INDIRECT(ADDRESS(($AN652-1)*3+$AO652+5,$AP652+7)))))</f>
        <v>0</v>
      </c>
      <c r="AR652" s="468">
        <f ca="1">COUNTIF(INDIRECT("H"&amp;(ROW()+12*(($AN652-1)*3+$AO652)-ROW())/12+5):INDIRECT("S"&amp;(ROW()+12*(($AN652-1)*3+$AO652)-ROW())/12+5),AQ652)</f>
        <v>0</v>
      </c>
      <c r="AS652" s="476"/>
      <c r="AU652" s="468">
        <f ca="1">IF(AND(AQ652&gt;0,AR652&gt;0),COUNTIF(AU$6:AU651,"&gt;0")+1,0)</f>
        <v>0</v>
      </c>
    </row>
    <row r="653" spans="40:47" x14ac:dyDescent="0.15">
      <c r="AN653" s="468">
        <v>18</v>
      </c>
      <c r="AO653" s="468">
        <v>3</v>
      </c>
      <c r="AP653" s="468">
        <v>12</v>
      </c>
      <c r="AQ653" s="476">
        <f ca="1">IF($AP653=1,IF(INDIRECT(ADDRESS(($AN653-1)*3+$AO653+5,$AP653+7))="",0,INDIRECT(ADDRESS(($AN653-1)*3+$AO653+5,$AP653+7))),IF(INDIRECT(ADDRESS(($AN653-1)*3+$AO653+5,$AP653+7))="",0,IF(COUNTIF(INDIRECT(ADDRESS(($AN653-1)*36+($AO653-1)*12+6,COLUMN())):INDIRECT(ADDRESS(($AN653-1)*36+($AO653-1)*12+$AP653+4,COLUMN())),INDIRECT(ADDRESS(($AN653-1)*3+$AO653+5,$AP653+7)))&gt;=1,0,INDIRECT(ADDRESS(($AN653-1)*3+$AO653+5,$AP653+7)))))</f>
        <v>0</v>
      </c>
      <c r="AR653" s="468">
        <f ca="1">COUNTIF(INDIRECT("H"&amp;(ROW()+12*(($AN653-1)*3+$AO653)-ROW())/12+5):INDIRECT("S"&amp;(ROW()+12*(($AN653-1)*3+$AO653)-ROW())/12+5),AQ653)</f>
        <v>0</v>
      </c>
      <c r="AS653" s="476"/>
      <c r="AU653" s="468">
        <f ca="1">IF(AND(AQ653&gt;0,AR653&gt;0),COUNTIF(AU$6:AU652,"&gt;0")+1,0)</f>
        <v>0</v>
      </c>
    </row>
    <row r="654" spans="40:47" x14ac:dyDescent="0.15">
      <c r="AN654" s="468">
        <v>19</v>
      </c>
      <c r="AO654" s="468">
        <v>1</v>
      </c>
      <c r="AP654" s="468">
        <v>1</v>
      </c>
      <c r="AQ654" s="476">
        <f ca="1">IF($AP654=1,IF(INDIRECT(ADDRESS(($AN654-1)*3+$AO654+5,$AP654+7))="",0,INDIRECT(ADDRESS(($AN654-1)*3+$AO654+5,$AP654+7))),IF(INDIRECT(ADDRESS(($AN654-1)*3+$AO654+5,$AP654+7))="",0,IF(COUNTIF(INDIRECT(ADDRESS(($AN654-1)*36+($AO654-1)*12+6,COLUMN())):INDIRECT(ADDRESS(($AN654-1)*36+($AO654-1)*12+$AP654+4,COLUMN())),INDIRECT(ADDRESS(($AN654-1)*3+$AO654+5,$AP654+7)))&gt;=1,0,INDIRECT(ADDRESS(($AN654-1)*3+$AO654+5,$AP654+7)))))</f>
        <v>0</v>
      </c>
      <c r="AR654" s="468">
        <f ca="1">COUNTIF(INDIRECT("H"&amp;(ROW()+12*(($AN654-1)*3+$AO654)-ROW())/12+5):INDIRECT("S"&amp;(ROW()+12*(($AN654-1)*3+$AO654)-ROW())/12+5),AQ654)</f>
        <v>0</v>
      </c>
      <c r="AS654" s="476"/>
      <c r="AU654" s="468">
        <f ca="1">IF(AND(AQ654&gt;0,AR654&gt;0),COUNTIF(AU$6:AU653,"&gt;0")+1,0)</f>
        <v>0</v>
      </c>
    </row>
    <row r="655" spans="40:47" x14ac:dyDescent="0.15">
      <c r="AN655" s="468">
        <v>19</v>
      </c>
      <c r="AO655" s="468">
        <v>1</v>
      </c>
      <c r="AP655" s="468">
        <v>2</v>
      </c>
      <c r="AQ655" s="476">
        <f ca="1">IF($AP655=1,IF(INDIRECT(ADDRESS(($AN655-1)*3+$AO655+5,$AP655+7))="",0,INDIRECT(ADDRESS(($AN655-1)*3+$AO655+5,$AP655+7))),IF(INDIRECT(ADDRESS(($AN655-1)*3+$AO655+5,$AP655+7))="",0,IF(COUNTIF(INDIRECT(ADDRESS(($AN655-1)*36+($AO655-1)*12+6,COLUMN())):INDIRECT(ADDRESS(($AN655-1)*36+($AO655-1)*12+$AP655+4,COLUMN())),INDIRECT(ADDRESS(($AN655-1)*3+$AO655+5,$AP655+7)))&gt;=1,0,INDIRECT(ADDRESS(($AN655-1)*3+$AO655+5,$AP655+7)))))</f>
        <v>0</v>
      </c>
      <c r="AR655" s="468">
        <f ca="1">COUNTIF(INDIRECT("H"&amp;(ROW()+12*(($AN655-1)*3+$AO655)-ROW())/12+5):INDIRECT("S"&amp;(ROW()+12*(($AN655-1)*3+$AO655)-ROW())/12+5),AQ655)</f>
        <v>0</v>
      </c>
      <c r="AS655" s="476"/>
      <c r="AU655" s="468">
        <f ca="1">IF(AND(AQ655&gt;0,AR655&gt;0),COUNTIF(AU$6:AU654,"&gt;0")+1,0)</f>
        <v>0</v>
      </c>
    </row>
    <row r="656" spans="40:47" x14ac:dyDescent="0.15">
      <c r="AN656" s="468">
        <v>19</v>
      </c>
      <c r="AO656" s="468">
        <v>1</v>
      </c>
      <c r="AP656" s="468">
        <v>3</v>
      </c>
      <c r="AQ656" s="476">
        <f ca="1">IF($AP656=1,IF(INDIRECT(ADDRESS(($AN656-1)*3+$AO656+5,$AP656+7))="",0,INDIRECT(ADDRESS(($AN656-1)*3+$AO656+5,$AP656+7))),IF(INDIRECT(ADDRESS(($AN656-1)*3+$AO656+5,$AP656+7))="",0,IF(COUNTIF(INDIRECT(ADDRESS(($AN656-1)*36+($AO656-1)*12+6,COLUMN())):INDIRECT(ADDRESS(($AN656-1)*36+($AO656-1)*12+$AP656+4,COLUMN())),INDIRECT(ADDRESS(($AN656-1)*3+$AO656+5,$AP656+7)))&gt;=1,0,INDIRECT(ADDRESS(($AN656-1)*3+$AO656+5,$AP656+7)))))</f>
        <v>0</v>
      </c>
      <c r="AR656" s="468">
        <f ca="1">COUNTIF(INDIRECT("H"&amp;(ROW()+12*(($AN656-1)*3+$AO656)-ROW())/12+5):INDIRECT("S"&amp;(ROW()+12*(($AN656-1)*3+$AO656)-ROW())/12+5),AQ656)</f>
        <v>0</v>
      </c>
      <c r="AS656" s="476"/>
      <c r="AU656" s="468">
        <f ca="1">IF(AND(AQ656&gt;0,AR656&gt;0),COUNTIF(AU$6:AU655,"&gt;0")+1,0)</f>
        <v>0</v>
      </c>
    </row>
    <row r="657" spans="40:47" x14ac:dyDescent="0.15">
      <c r="AN657" s="468">
        <v>19</v>
      </c>
      <c r="AO657" s="468">
        <v>1</v>
      </c>
      <c r="AP657" s="468">
        <v>4</v>
      </c>
      <c r="AQ657" s="476">
        <f ca="1">IF($AP657=1,IF(INDIRECT(ADDRESS(($AN657-1)*3+$AO657+5,$AP657+7))="",0,INDIRECT(ADDRESS(($AN657-1)*3+$AO657+5,$AP657+7))),IF(INDIRECT(ADDRESS(($AN657-1)*3+$AO657+5,$AP657+7))="",0,IF(COUNTIF(INDIRECT(ADDRESS(($AN657-1)*36+($AO657-1)*12+6,COLUMN())):INDIRECT(ADDRESS(($AN657-1)*36+($AO657-1)*12+$AP657+4,COLUMN())),INDIRECT(ADDRESS(($AN657-1)*3+$AO657+5,$AP657+7)))&gt;=1,0,INDIRECT(ADDRESS(($AN657-1)*3+$AO657+5,$AP657+7)))))</f>
        <v>0</v>
      </c>
      <c r="AR657" s="468">
        <f ca="1">COUNTIF(INDIRECT("H"&amp;(ROW()+12*(($AN657-1)*3+$AO657)-ROW())/12+5):INDIRECT("S"&amp;(ROW()+12*(($AN657-1)*3+$AO657)-ROW())/12+5),AQ657)</f>
        <v>0</v>
      </c>
      <c r="AS657" s="476"/>
      <c r="AU657" s="468">
        <f ca="1">IF(AND(AQ657&gt;0,AR657&gt;0),COUNTIF(AU$6:AU656,"&gt;0")+1,0)</f>
        <v>0</v>
      </c>
    </row>
    <row r="658" spans="40:47" x14ac:dyDescent="0.15">
      <c r="AN658" s="468">
        <v>19</v>
      </c>
      <c r="AO658" s="468">
        <v>1</v>
      </c>
      <c r="AP658" s="468">
        <v>5</v>
      </c>
      <c r="AQ658" s="476">
        <f ca="1">IF($AP658=1,IF(INDIRECT(ADDRESS(($AN658-1)*3+$AO658+5,$AP658+7))="",0,INDIRECT(ADDRESS(($AN658-1)*3+$AO658+5,$AP658+7))),IF(INDIRECT(ADDRESS(($AN658-1)*3+$AO658+5,$AP658+7))="",0,IF(COUNTIF(INDIRECT(ADDRESS(($AN658-1)*36+($AO658-1)*12+6,COLUMN())):INDIRECT(ADDRESS(($AN658-1)*36+($AO658-1)*12+$AP658+4,COLUMN())),INDIRECT(ADDRESS(($AN658-1)*3+$AO658+5,$AP658+7)))&gt;=1,0,INDIRECT(ADDRESS(($AN658-1)*3+$AO658+5,$AP658+7)))))</f>
        <v>0</v>
      </c>
      <c r="AR658" s="468">
        <f ca="1">COUNTIF(INDIRECT("H"&amp;(ROW()+12*(($AN658-1)*3+$AO658)-ROW())/12+5):INDIRECT("S"&amp;(ROW()+12*(($AN658-1)*3+$AO658)-ROW())/12+5),AQ658)</f>
        <v>0</v>
      </c>
      <c r="AS658" s="476"/>
      <c r="AU658" s="468">
        <f ca="1">IF(AND(AQ658&gt;0,AR658&gt;0),COUNTIF(AU$6:AU657,"&gt;0")+1,0)</f>
        <v>0</v>
      </c>
    </row>
    <row r="659" spans="40:47" x14ac:dyDescent="0.15">
      <c r="AN659" s="468">
        <v>19</v>
      </c>
      <c r="AO659" s="468">
        <v>1</v>
      </c>
      <c r="AP659" s="468">
        <v>6</v>
      </c>
      <c r="AQ659" s="476">
        <f ca="1">IF($AP659=1,IF(INDIRECT(ADDRESS(($AN659-1)*3+$AO659+5,$AP659+7))="",0,INDIRECT(ADDRESS(($AN659-1)*3+$AO659+5,$AP659+7))),IF(INDIRECT(ADDRESS(($AN659-1)*3+$AO659+5,$AP659+7))="",0,IF(COUNTIF(INDIRECT(ADDRESS(($AN659-1)*36+($AO659-1)*12+6,COLUMN())):INDIRECT(ADDRESS(($AN659-1)*36+($AO659-1)*12+$AP659+4,COLUMN())),INDIRECT(ADDRESS(($AN659-1)*3+$AO659+5,$AP659+7)))&gt;=1,0,INDIRECT(ADDRESS(($AN659-1)*3+$AO659+5,$AP659+7)))))</f>
        <v>0</v>
      </c>
      <c r="AR659" s="468">
        <f ca="1">COUNTIF(INDIRECT("H"&amp;(ROW()+12*(($AN659-1)*3+$AO659)-ROW())/12+5):INDIRECT("S"&amp;(ROW()+12*(($AN659-1)*3+$AO659)-ROW())/12+5),AQ659)</f>
        <v>0</v>
      </c>
      <c r="AS659" s="476"/>
      <c r="AU659" s="468">
        <f ca="1">IF(AND(AQ659&gt;0,AR659&gt;0),COUNTIF(AU$6:AU658,"&gt;0")+1,0)</f>
        <v>0</v>
      </c>
    </row>
    <row r="660" spans="40:47" x14ac:dyDescent="0.15">
      <c r="AN660" s="468">
        <v>19</v>
      </c>
      <c r="AO660" s="468">
        <v>1</v>
      </c>
      <c r="AP660" s="468">
        <v>7</v>
      </c>
      <c r="AQ660" s="476">
        <f ca="1">IF($AP660=1,IF(INDIRECT(ADDRESS(($AN660-1)*3+$AO660+5,$AP660+7))="",0,INDIRECT(ADDRESS(($AN660-1)*3+$AO660+5,$AP660+7))),IF(INDIRECT(ADDRESS(($AN660-1)*3+$AO660+5,$AP660+7))="",0,IF(COUNTIF(INDIRECT(ADDRESS(($AN660-1)*36+($AO660-1)*12+6,COLUMN())):INDIRECT(ADDRESS(($AN660-1)*36+($AO660-1)*12+$AP660+4,COLUMN())),INDIRECT(ADDRESS(($AN660-1)*3+$AO660+5,$AP660+7)))&gt;=1,0,INDIRECT(ADDRESS(($AN660-1)*3+$AO660+5,$AP660+7)))))</f>
        <v>0</v>
      </c>
      <c r="AR660" s="468">
        <f ca="1">COUNTIF(INDIRECT("H"&amp;(ROW()+12*(($AN660-1)*3+$AO660)-ROW())/12+5):INDIRECT("S"&amp;(ROW()+12*(($AN660-1)*3+$AO660)-ROW())/12+5),AQ660)</f>
        <v>0</v>
      </c>
      <c r="AS660" s="476"/>
      <c r="AU660" s="468">
        <f ca="1">IF(AND(AQ660&gt;0,AR660&gt;0),COUNTIF(AU$6:AU659,"&gt;0")+1,0)</f>
        <v>0</v>
      </c>
    </row>
    <row r="661" spans="40:47" x14ac:dyDescent="0.15">
      <c r="AN661" s="468">
        <v>19</v>
      </c>
      <c r="AO661" s="468">
        <v>1</v>
      </c>
      <c r="AP661" s="468">
        <v>8</v>
      </c>
      <c r="AQ661" s="476">
        <f ca="1">IF($AP661=1,IF(INDIRECT(ADDRESS(($AN661-1)*3+$AO661+5,$AP661+7))="",0,INDIRECT(ADDRESS(($AN661-1)*3+$AO661+5,$AP661+7))),IF(INDIRECT(ADDRESS(($AN661-1)*3+$AO661+5,$AP661+7))="",0,IF(COUNTIF(INDIRECT(ADDRESS(($AN661-1)*36+($AO661-1)*12+6,COLUMN())):INDIRECT(ADDRESS(($AN661-1)*36+($AO661-1)*12+$AP661+4,COLUMN())),INDIRECT(ADDRESS(($AN661-1)*3+$AO661+5,$AP661+7)))&gt;=1,0,INDIRECT(ADDRESS(($AN661-1)*3+$AO661+5,$AP661+7)))))</f>
        <v>0</v>
      </c>
      <c r="AR661" s="468">
        <f ca="1">COUNTIF(INDIRECT("H"&amp;(ROW()+12*(($AN661-1)*3+$AO661)-ROW())/12+5):INDIRECT("S"&amp;(ROW()+12*(($AN661-1)*3+$AO661)-ROW())/12+5),AQ661)</f>
        <v>0</v>
      </c>
      <c r="AS661" s="476"/>
      <c r="AU661" s="468">
        <f ca="1">IF(AND(AQ661&gt;0,AR661&gt;0),COUNTIF(AU$6:AU660,"&gt;0")+1,0)</f>
        <v>0</v>
      </c>
    </row>
    <row r="662" spans="40:47" x14ac:dyDescent="0.15">
      <c r="AN662" s="468">
        <v>19</v>
      </c>
      <c r="AO662" s="468">
        <v>1</v>
      </c>
      <c r="AP662" s="468">
        <v>9</v>
      </c>
      <c r="AQ662" s="476">
        <f ca="1">IF($AP662=1,IF(INDIRECT(ADDRESS(($AN662-1)*3+$AO662+5,$AP662+7))="",0,INDIRECT(ADDRESS(($AN662-1)*3+$AO662+5,$AP662+7))),IF(INDIRECT(ADDRESS(($AN662-1)*3+$AO662+5,$AP662+7))="",0,IF(COUNTIF(INDIRECT(ADDRESS(($AN662-1)*36+($AO662-1)*12+6,COLUMN())):INDIRECT(ADDRESS(($AN662-1)*36+($AO662-1)*12+$AP662+4,COLUMN())),INDIRECT(ADDRESS(($AN662-1)*3+$AO662+5,$AP662+7)))&gt;=1,0,INDIRECT(ADDRESS(($AN662-1)*3+$AO662+5,$AP662+7)))))</f>
        <v>0</v>
      </c>
      <c r="AR662" s="468">
        <f ca="1">COUNTIF(INDIRECT("H"&amp;(ROW()+12*(($AN662-1)*3+$AO662)-ROW())/12+5):INDIRECT("S"&amp;(ROW()+12*(($AN662-1)*3+$AO662)-ROW())/12+5),AQ662)</f>
        <v>0</v>
      </c>
      <c r="AS662" s="476"/>
      <c r="AU662" s="468">
        <f ca="1">IF(AND(AQ662&gt;0,AR662&gt;0),COUNTIF(AU$6:AU661,"&gt;0")+1,0)</f>
        <v>0</v>
      </c>
    </row>
    <row r="663" spans="40:47" x14ac:dyDescent="0.15">
      <c r="AN663" s="468">
        <v>19</v>
      </c>
      <c r="AO663" s="468">
        <v>1</v>
      </c>
      <c r="AP663" s="468">
        <v>10</v>
      </c>
      <c r="AQ663" s="476">
        <f ca="1">IF($AP663=1,IF(INDIRECT(ADDRESS(($AN663-1)*3+$AO663+5,$AP663+7))="",0,INDIRECT(ADDRESS(($AN663-1)*3+$AO663+5,$AP663+7))),IF(INDIRECT(ADDRESS(($AN663-1)*3+$AO663+5,$AP663+7))="",0,IF(COUNTIF(INDIRECT(ADDRESS(($AN663-1)*36+($AO663-1)*12+6,COLUMN())):INDIRECT(ADDRESS(($AN663-1)*36+($AO663-1)*12+$AP663+4,COLUMN())),INDIRECT(ADDRESS(($AN663-1)*3+$AO663+5,$AP663+7)))&gt;=1,0,INDIRECT(ADDRESS(($AN663-1)*3+$AO663+5,$AP663+7)))))</f>
        <v>0</v>
      </c>
      <c r="AR663" s="468">
        <f ca="1">COUNTIF(INDIRECT("H"&amp;(ROW()+12*(($AN663-1)*3+$AO663)-ROW())/12+5):INDIRECT("S"&amp;(ROW()+12*(($AN663-1)*3+$AO663)-ROW())/12+5),AQ663)</f>
        <v>0</v>
      </c>
      <c r="AS663" s="476"/>
      <c r="AU663" s="468">
        <f ca="1">IF(AND(AQ663&gt;0,AR663&gt;0),COUNTIF(AU$6:AU662,"&gt;0")+1,0)</f>
        <v>0</v>
      </c>
    </row>
    <row r="664" spans="40:47" x14ac:dyDescent="0.15">
      <c r="AN664" s="468">
        <v>19</v>
      </c>
      <c r="AO664" s="468">
        <v>1</v>
      </c>
      <c r="AP664" s="468">
        <v>11</v>
      </c>
      <c r="AQ664" s="476">
        <f ca="1">IF($AP664=1,IF(INDIRECT(ADDRESS(($AN664-1)*3+$AO664+5,$AP664+7))="",0,INDIRECT(ADDRESS(($AN664-1)*3+$AO664+5,$AP664+7))),IF(INDIRECT(ADDRESS(($AN664-1)*3+$AO664+5,$AP664+7))="",0,IF(COUNTIF(INDIRECT(ADDRESS(($AN664-1)*36+($AO664-1)*12+6,COLUMN())):INDIRECT(ADDRESS(($AN664-1)*36+($AO664-1)*12+$AP664+4,COLUMN())),INDIRECT(ADDRESS(($AN664-1)*3+$AO664+5,$AP664+7)))&gt;=1,0,INDIRECT(ADDRESS(($AN664-1)*3+$AO664+5,$AP664+7)))))</f>
        <v>0</v>
      </c>
      <c r="AR664" s="468">
        <f ca="1">COUNTIF(INDIRECT("H"&amp;(ROW()+12*(($AN664-1)*3+$AO664)-ROW())/12+5):INDIRECT("S"&amp;(ROW()+12*(($AN664-1)*3+$AO664)-ROW())/12+5),AQ664)</f>
        <v>0</v>
      </c>
      <c r="AS664" s="476"/>
      <c r="AU664" s="468">
        <f ca="1">IF(AND(AQ664&gt;0,AR664&gt;0),COUNTIF(AU$6:AU663,"&gt;0")+1,0)</f>
        <v>0</v>
      </c>
    </row>
    <row r="665" spans="40:47" x14ac:dyDescent="0.15">
      <c r="AN665" s="468">
        <v>19</v>
      </c>
      <c r="AO665" s="468">
        <v>1</v>
      </c>
      <c r="AP665" s="468">
        <v>12</v>
      </c>
      <c r="AQ665" s="476">
        <f ca="1">IF($AP665=1,IF(INDIRECT(ADDRESS(($AN665-1)*3+$AO665+5,$AP665+7))="",0,INDIRECT(ADDRESS(($AN665-1)*3+$AO665+5,$AP665+7))),IF(INDIRECT(ADDRESS(($AN665-1)*3+$AO665+5,$AP665+7))="",0,IF(COUNTIF(INDIRECT(ADDRESS(($AN665-1)*36+($AO665-1)*12+6,COLUMN())):INDIRECT(ADDRESS(($AN665-1)*36+($AO665-1)*12+$AP665+4,COLUMN())),INDIRECT(ADDRESS(($AN665-1)*3+$AO665+5,$AP665+7)))&gt;=1,0,INDIRECT(ADDRESS(($AN665-1)*3+$AO665+5,$AP665+7)))))</f>
        <v>0</v>
      </c>
      <c r="AR665" s="468">
        <f ca="1">COUNTIF(INDIRECT("H"&amp;(ROW()+12*(($AN665-1)*3+$AO665)-ROW())/12+5):INDIRECT("S"&amp;(ROW()+12*(($AN665-1)*3+$AO665)-ROW())/12+5),AQ665)</f>
        <v>0</v>
      </c>
      <c r="AS665" s="476"/>
      <c r="AU665" s="468">
        <f ca="1">IF(AND(AQ665&gt;0,AR665&gt;0),COUNTIF(AU$6:AU664,"&gt;0")+1,0)</f>
        <v>0</v>
      </c>
    </row>
    <row r="666" spans="40:47" x14ac:dyDescent="0.15">
      <c r="AN666" s="468">
        <v>19</v>
      </c>
      <c r="AO666" s="468">
        <v>2</v>
      </c>
      <c r="AP666" s="468">
        <v>1</v>
      </c>
      <c r="AQ666" s="476">
        <f ca="1">IF($AP666=1,IF(INDIRECT(ADDRESS(($AN666-1)*3+$AO666+5,$AP666+7))="",0,INDIRECT(ADDRESS(($AN666-1)*3+$AO666+5,$AP666+7))),IF(INDIRECT(ADDRESS(($AN666-1)*3+$AO666+5,$AP666+7))="",0,IF(COUNTIF(INDIRECT(ADDRESS(($AN666-1)*36+($AO666-1)*12+6,COLUMN())):INDIRECT(ADDRESS(($AN666-1)*36+($AO666-1)*12+$AP666+4,COLUMN())),INDIRECT(ADDRESS(($AN666-1)*3+$AO666+5,$AP666+7)))&gt;=1,0,INDIRECT(ADDRESS(($AN666-1)*3+$AO666+5,$AP666+7)))))</f>
        <v>0</v>
      </c>
      <c r="AR666" s="468">
        <f ca="1">COUNTIF(INDIRECT("H"&amp;(ROW()+12*(($AN666-1)*3+$AO666)-ROW())/12+5):INDIRECT("S"&amp;(ROW()+12*(($AN666-1)*3+$AO666)-ROW())/12+5),AQ666)</f>
        <v>0</v>
      </c>
      <c r="AS666" s="476"/>
      <c r="AU666" s="468">
        <f ca="1">IF(AND(AQ666&gt;0,AR666&gt;0),COUNTIF(AU$6:AU665,"&gt;0")+1,0)</f>
        <v>0</v>
      </c>
    </row>
    <row r="667" spans="40:47" x14ac:dyDescent="0.15">
      <c r="AN667" s="468">
        <v>19</v>
      </c>
      <c r="AO667" s="468">
        <v>2</v>
      </c>
      <c r="AP667" s="468">
        <v>2</v>
      </c>
      <c r="AQ667" s="476">
        <f ca="1">IF($AP667=1,IF(INDIRECT(ADDRESS(($AN667-1)*3+$AO667+5,$AP667+7))="",0,INDIRECT(ADDRESS(($AN667-1)*3+$AO667+5,$AP667+7))),IF(INDIRECT(ADDRESS(($AN667-1)*3+$AO667+5,$AP667+7))="",0,IF(COUNTIF(INDIRECT(ADDRESS(($AN667-1)*36+($AO667-1)*12+6,COLUMN())):INDIRECT(ADDRESS(($AN667-1)*36+($AO667-1)*12+$AP667+4,COLUMN())),INDIRECT(ADDRESS(($AN667-1)*3+$AO667+5,$AP667+7)))&gt;=1,0,INDIRECT(ADDRESS(($AN667-1)*3+$AO667+5,$AP667+7)))))</f>
        <v>0</v>
      </c>
      <c r="AR667" s="468">
        <f ca="1">COUNTIF(INDIRECT("H"&amp;(ROW()+12*(($AN667-1)*3+$AO667)-ROW())/12+5):INDIRECT("S"&amp;(ROW()+12*(($AN667-1)*3+$AO667)-ROW())/12+5),AQ667)</f>
        <v>0</v>
      </c>
      <c r="AS667" s="476"/>
      <c r="AU667" s="468">
        <f ca="1">IF(AND(AQ667&gt;0,AR667&gt;0),COUNTIF(AU$6:AU666,"&gt;0")+1,0)</f>
        <v>0</v>
      </c>
    </row>
    <row r="668" spans="40:47" x14ac:dyDescent="0.15">
      <c r="AN668" s="468">
        <v>19</v>
      </c>
      <c r="AO668" s="468">
        <v>2</v>
      </c>
      <c r="AP668" s="468">
        <v>3</v>
      </c>
      <c r="AQ668" s="476">
        <f ca="1">IF($AP668=1,IF(INDIRECT(ADDRESS(($AN668-1)*3+$AO668+5,$AP668+7))="",0,INDIRECT(ADDRESS(($AN668-1)*3+$AO668+5,$AP668+7))),IF(INDIRECT(ADDRESS(($AN668-1)*3+$AO668+5,$AP668+7))="",0,IF(COUNTIF(INDIRECT(ADDRESS(($AN668-1)*36+($AO668-1)*12+6,COLUMN())):INDIRECT(ADDRESS(($AN668-1)*36+($AO668-1)*12+$AP668+4,COLUMN())),INDIRECT(ADDRESS(($AN668-1)*3+$AO668+5,$AP668+7)))&gt;=1,0,INDIRECT(ADDRESS(($AN668-1)*3+$AO668+5,$AP668+7)))))</f>
        <v>0</v>
      </c>
      <c r="AR668" s="468">
        <f ca="1">COUNTIF(INDIRECT("H"&amp;(ROW()+12*(($AN668-1)*3+$AO668)-ROW())/12+5):INDIRECT("S"&amp;(ROW()+12*(($AN668-1)*3+$AO668)-ROW())/12+5),AQ668)</f>
        <v>0</v>
      </c>
      <c r="AS668" s="476"/>
      <c r="AU668" s="468">
        <f ca="1">IF(AND(AQ668&gt;0,AR668&gt;0),COUNTIF(AU$6:AU667,"&gt;0")+1,0)</f>
        <v>0</v>
      </c>
    </row>
    <row r="669" spans="40:47" x14ac:dyDescent="0.15">
      <c r="AN669" s="468">
        <v>19</v>
      </c>
      <c r="AO669" s="468">
        <v>2</v>
      </c>
      <c r="AP669" s="468">
        <v>4</v>
      </c>
      <c r="AQ669" s="476">
        <f ca="1">IF($AP669=1,IF(INDIRECT(ADDRESS(($AN669-1)*3+$AO669+5,$AP669+7))="",0,INDIRECT(ADDRESS(($AN669-1)*3+$AO669+5,$AP669+7))),IF(INDIRECT(ADDRESS(($AN669-1)*3+$AO669+5,$AP669+7))="",0,IF(COUNTIF(INDIRECT(ADDRESS(($AN669-1)*36+($AO669-1)*12+6,COLUMN())):INDIRECT(ADDRESS(($AN669-1)*36+($AO669-1)*12+$AP669+4,COLUMN())),INDIRECT(ADDRESS(($AN669-1)*3+$AO669+5,$AP669+7)))&gt;=1,0,INDIRECT(ADDRESS(($AN669-1)*3+$AO669+5,$AP669+7)))))</f>
        <v>0</v>
      </c>
      <c r="AR669" s="468">
        <f ca="1">COUNTIF(INDIRECT("H"&amp;(ROW()+12*(($AN669-1)*3+$AO669)-ROW())/12+5):INDIRECT("S"&amp;(ROW()+12*(($AN669-1)*3+$AO669)-ROW())/12+5),AQ669)</f>
        <v>0</v>
      </c>
      <c r="AS669" s="476"/>
      <c r="AU669" s="468">
        <f ca="1">IF(AND(AQ669&gt;0,AR669&gt;0),COUNTIF(AU$6:AU668,"&gt;0")+1,0)</f>
        <v>0</v>
      </c>
    </row>
    <row r="670" spans="40:47" x14ac:dyDescent="0.15">
      <c r="AN670" s="468">
        <v>19</v>
      </c>
      <c r="AO670" s="468">
        <v>2</v>
      </c>
      <c r="AP670" s="468">
        <v>5</v>
      </c>
      <c r="AQ670" s="476">
        <f ca="1">IF($AP670=1,IF(INDIRECT(ADDRESS(($AN670-1)*3+$AO670+5,$AP670+7))="",0,INDIRECT(ADDRESS(($AN670-1)*3+$AO670+5,$AP670+7))),IF(INDIRECT(ADDRESS(($AN670-1)*3+$AO670+5,$AP670+7))="",0,IF(COUNTIF(INDIRECT(ADDRESS(($AN670-1)*36+($AO670-1)*12+6,COLUMN())):INDIRECT(ADDRESS(($AN670-1)*36+($AO670-1)*12+$AP670+4,COLUMN())),INDIRECT(ADDRESS(($AN670-1)*3+$AO670+5,$AP670+7)))&gt;=1,0,INDIRECT(ADDRESS(($AN670-1)*3+$AO670+5,$AP670+7)))))</f>
        <v>0</v>
      </c>
      <c r="AR670" s="468">
        <f ca="1">COUNTIF(INDIRECT("H"&amp;(ROW()+12*(($AN670-1)*3+$AO670)-ROW())/12+5):INDIRECT("S"&amp;(ROW()+12*(($AN670-1)*3+$AO670)-ROW())/12+5),AQ670)</f>
        <v>0</v>
      </c>
      <c r="AS670" s="476"/>
      <c r="AU670" s="468">
        <f ca="1">IF(AND(AQ670&gt;0,AR670&gt;0),COUNTIF(AU$6:AU669,"&gt;0")+1,0)</f>
        <v>0</v>
      </c>
    </row>
    <row r="671" spans="40:47" x14ac:dyDescent="0.15">
      <c r="AN671" s="468">
        <v>19</v>
      </c>
      <c r="AO671" s="468">
        <v>2</v>
      </c>
      <c r="AP671" s="468">
        <v>6</v>
      </c>
      <c r="AQ671" s="476">
        <f ca="1">IF($AP671=1,IF(INDIRECT(ADDRESS(($AN671-1)*3+$AO671+5,$AP671+7))="",0,INDIRECT(ADDRESS(($AN671-1)*3+$AO671+5,$AP671+7))),IF(INDIRECT(ADDRESS(($AN671-1)*3+$AO671+5,$AP671+7))="",0,IF(COUNTIF(INDIRECT(ADDRESS(($AN671-1)*36+($AO671-1)*12+6,COLUMN())):INDIRECT(ADDRESS(($AN671-1)*36+($AO671-1)*12+$AP671+4,COLUMN())),INDIRECT(ADDRESS(($AN671-1)*3+$AO671+5,$AP671+7)))&gt;=1,0,INDIRECT(ADDRESS(($AN671-1)*3+$AO671+5,$AP671+7)))))</f>
        <v>0</v>
      </c>
      <c r="AR671" s="468">
        <f ca="1">COUNTIF(INDIRECT("H"&amp;(ROW()+12*(($AN671-1)*3+$AO671)-ROW())/12+5):INDIRECT("S"&amp;(ROW()+12*(($AN671-1)*3+$AO671)-ROW())/12+5),AQ671)</f>
        <v>0</v>
      </c>
      <c r="AS671" s="476"/>
      <c r="AU671" s="468">
        <f ca="1">IF(AND(AQ671&gt;0,AR671&gt;0),COUNTIF(AU$6:AU670,"&gt;0")+1,0)</f>
        <v>0</v>
      </c>
    </row>
    <row r="672" spans="40:47" x14ac:dyDescent="0.15">
      <c r="AN672" s="468">
        <v>19</v>
      </c>
      <c r="AO672" s="468">
        <v>2</v>
      </c>
      <c r="AP672" s="468">
        <v>7</v>
      </c>
      <c r="AQ672" s="476">
        <f ca="1">IF($AP672=1,IF(INDIRECT(ADDRESS(($AN672-1)*3+$AO672+5,$AP672+7))="",0,INDIRECT(ADDRESS(($AN672-1)*3+$AO672+5,$AP672+7))),IF(INDIRECT(ADDRESS(($AN672-1)*3+$AO672+5,$AP672+7))="",0,IF(COUNTIF(INDIRECT(ADDRESS(($AN672-1)*36+($AO672-1)*12+6,COLUMN())):INDIRECT(ADDRESS(($AN672-1)*36+($AO672-1)*12+$AP672+4,COLUMN())),INDIRECT(ADDRESS(($AN672-1)*3+$AO672+5,$AP672+7)))&gt;=1,0,INDIRECT(ADDRESS(($AN672-1)*3+$AO672+5,$AP672+7)))))</f>
        <v>0</v>
      </c>
      <c r="AR672" s="468">
        <f ca="1">COUNTIF(INDIRECT("H"&amp;(ROW()+12*(($AN672-1)*3+$AO672)-ROW())/12+5):INDIRECT("S"&amp;(ROW()+12*(($AN672-1)*3+$AO672)-ROW())/12+5),AQ672)</f>
        <v>0</v>
      </c>
      <c r="AS672" s="476"/>
      <c r="AU672" s="468">
        <f ca="1">IF(AND(AQ672&gt;0,AR672&gt;0),COUNTIF(AU$6:AU671,"&gt;0")+1,0)</f>
        <v>0</v>
      </c>
    </row>
    <row r="673" spans="40:47" x14ac:dyDescent="0.15">
      <c r="AN673" s="468">
        <v>19</v>
      </c>
      <c r="AO673" s="468">
        <v>2</v>
      </c>
      <c r="AP673" s="468">
        <v>8</v>
      </c>
      <c r="AQ673" s="476">
        <f ca="1">IF($AP673=1,IF(INDIRECT(ADDRESS(($AN673-1)*3+$AO673+5,$AP673+7))="",0,INDIRECT(ADDRESS(($AN673-1)*3+$AO673+5,$AP673+7))),IF(INDIRECT(ADDRESS(($AN673-1)*3+$AO673+5,$AP673+7))="",0,IF(COUNTIF(INDIRECT(ADDRESS(($AN673-1)*36+($AO673-1)*12+6,COLUMN())):INDIRECT(ADDRESS(($AN673-1)*36+($AO673-1)*12+$AP673+4,COLUMN())),INDIRECT(ADDRESS(($AN673-1)*3+$AO673+5,$AP673+7)))&gt;=1,0,INDIRECT(ADDRESS(($AN673-1)*3+$AO673+5,$AP673+7)))))</f>
        <v>0</v>
      </c>
      <c r="AR673" s="468">
        <f ca="1">COUNTIF(INDIRECT("H"&amp;(ROW()+12*(($AN673-1)*3+$AO673)-ROW())/12+5):INDIRECT("S"&amp;(ROW()+12*(($AN673-1)*3+$AO673)-ROW())/12+5),AQ673)</f>
        <v>0</v>
      </c>
      <c r="AS673" s="476"/>
      <c r="AU673" s="468">
        <f ca="1">IF(AND(AQ673&gt;0,AR673&gt;0),COUNTIF(AU$6:AU672,"&gt;0")+1,0)</f>
        <v>0</v>
      </c>
    </row>
    <row r="674" spans="40:47" x14ac:dyDescent="0.15">
      <c r="AN674" s="468">
        <v>19</v>
      </c>
      <c r="AO674" s="468">
        <v>2</v>
      </c>
      <c r="AP674" s="468">
        <v>9</v>
      </c>
      <c r="AQ674" s="476">
        <f ca="1">IF($AP674=1,IF(INDIRECT(ADDRESS(($AN674-1)*3+$AO674+5,$AP674+7))="",0,INDIRECT(ADDRESS(($AN674-1)*3+$AO674+5,$AP674+7))),IF(INDIRECT(ADDRESS(($AN674-1)*3+$AO674+5,$AP674+7))="",0,IF(COUNTIF(INDIRECT(ADDRESS(($AN674-1)*36+($AO674-1)*12+6,COLUMN())):INDIRECT(ADDRESS(($AN674-1)*36+($AO674-1)*12+$AP674+4,COLUMN())),INDIRECT(ADDRESS(($AN674-1)*3+$AO674+5,$AP674+7)))&gt;=1,0,INDIRECT(ADDRESS(($AN674-1)*3+$AO674+5,$AP674+7)))))</f>
        <v>0</v>
      </c>
      <c r="AR674" s="468">
        <f ca="1">COUNTIF(INDIRECT("H"&amp;(ROW()+12*(($AN674-1)*3+$AO674)-ROW())/12+5):INDIRECT("S"&amp;(ROW()+12*(($AN674-1)*3+$AO674)-ROW())/12+5),AQ674)</f>
        <v>0</v>
      </c>
      <c r="AS674" s="476"/>
      <c r="AU674" s="468">
        <f ca="1">IF(AND(AQ674&gt;0,AR674&gt;0),COUNTIF(AU$6:AU673,"&gt;0")+1,0)</f>
        <v>0</v>
      </c>
    </row>
    <row r="675" spans="40:47" x14ac:dyDescent="0.15">
      <c r="AN675" s="468">
        <v>19</v>
      </c>
      <c r="AO675" s="468">
        <v>2</v>
      </c>
      <c r="AP675" s="468">
        <v>10</v>
      </c>
      <c r="AQ675" s="476">
        <f ca="1">IF($AP675=1,IF(INDIRECT(ADDRESS(($AN675-1)*3+$AO675+5,$AP675+7))="",0,INDIRECT(ADDRESS(($AN675-1)*3+$AO675+5,$AP675+7))),IF(INDIRECT(ADDRESS(($AN675-1)*3+$AO675+5,$AP675+7))="",0,IF(COUNTIF(INDIRECT(ADDRESS(($AN675-1)*36+($AO675-1)*12+6,COLUMN())):INDIRECT(ADDRESS(($AN675-1)*36+($AO675-1)*12+$AP675+4,COLUMN())),INDIRECT(ADDRESS(($AN675-1)*3+$AO675+5,$AP675+7)))&gt;=1,0,INDIRECT(ADDRESS(($AN675-1)*3+$AO675+5,$AP675+7)))))</f>
        <v>0</v>
      </c>
      <c r="AR675" s="468">
        <f ca="1">COUNTIF(INDIRECT("H"&amp;(ROW()+12*(($AN675-1)*3+$AO675)-ROW())/12+5):INDIRECT("S"&amp;(ROW()+12*(($AN675-1)*3+$AO675)-ROW())/12+5),AQ675)</f>
        <v>0</v>
      </c>
      <c r="AS675" s="476"/>
      <c r="AU675" s="468">
        <f ca="1">IF(AND(AQ675&gt;0,AR675&gt;0),COUNTIF(AU$6:AU674,"&gt;0")+1,0)</f>
        <v>0</v>
      </c>
    </row>
    <row r="676" spans="40:47" x14ac:dyDescent="0.15">
      <c r="AN676" s="468">
        <v>19</v>
      </c>
      <c r="AO676" s="468">
        <v>2</v>
      </c>
      <c r="AP676" s="468">
        <v>11</v>
      </c>
      <c r="AQ676" s="476">
        <f ca="1">IF($AP676=1,IF(INDIRECT(ADDRESS(($AN676-1)*3+$AO676+5,$AP676+7))="",0,INDIRECT(ADDRESS(($AN676-1)*3+$AO676+5,$AP676+7))),IF(INDIRECT(ADDRESS(($AN676-1)*3+$AO676+5,$AP676+7))="",0,IF(COUNTIF(INDIRECT(ADDRESS(($AN676-1)*36+($AO676-1)*12+6,COLUMN())):INDIRECT(ADDRESS(($AN676-1)*36+($AO676-1)*12+$AP676+4,COLUMN())),INDIRECT(ADDRESS(($AN676-1)*3+$AO676+5,$AP676+7)))&gt;=1,0,INDIRECT(ADDRESS(($AN676-1)*3+$AO676+5,$AP676+7)))))</f>
        <v>0</v>
      </c>
      <c r="AR676" s="468">
        <f ca="1">COUNTIF(INDIRECT("H"&amp;(ROW()+12*(($AN676-1)*3+$AO676)-ROW())/12+5):INDIRECT("S"&amp;(ROW()+12*(($AN676-1)*3+$AO676)-ROW())/12+5),AQ676)</f>
        <v>0</v>
      </c>
      <c r="AS676" s="476"/>
      <c r="AU676" s="468">
        <f ca="1">IF(AND(AQ676&gt;0,AR676&gt;0),COUNTIF(AU$6:AU675,"&gt;0")+1,0)</f>
        <v>0</v>
      </c>
    </row>
    <row r="677" spans="40:47" x14ac:dyDescent="0.15">
      <c r="AN677" s="468">
        <v>19</v>
      </c>
      <c r="AO677" s="468">
        <v>2</v>
      </c>
      <c r="AP677" s="468">
        <v>12</v>
      </c>
      <c r="AQ677" s="476">
        <f ca="1">IF($AP677=1,IF(INDIRECT(ADDRESS(($AN677-1)*3+$AO677+5,$AP677+7))="",0,INDIRECT(ADDRESS(($AN677-1)*3+$AO677+5,$AP677+7))),IF(INDIRECT(ADDRESS(($AN677-1)*3+$AO677+5,$AP677+7))="",0,IF(COUNTIF(INDIRECT(ADDRESS(($AN677-1)*36+($AO677-1)*12+6,COLUMN())):INDIRECT(ADDRESS(($AN677-1)*36+($AO677-1)*12+$AP677+4,COLUMN())),INDIRECT(ADDRESS(($AN677-1)*3+$AO677+5,$AP677+7)))&gt;=1,0,INDIRECT(ADDRESS(($AN677-1)*3+$AO677+5,$AP677+7)))))</f>
        <v>0</v>
      </c>
      <c r="AR677" s="468">
        <f ca="1">COUNTIF(INDIRECT("H"&amp;(ROW()+12*(($AN677-1)*3+$AO677)-ROW())/12+5):INDIRECT("S"&amp;(ROW()+12*(($AN677-1)*3+$AO677)-ROW())/12+5),AQ677)</f>
        <v>0</v>
      </c>
      <c r="AS677" s="476"/>
      <c r="AU677" s="468">
        <f ca="1">IF(AND(AQ677&gt;0,AR677&gt;0),COUNTIF(AU$6:AU676,"&gt;0")+1,0)</f>
        <v>0</v>
      </c>
    </row>
    <row r="678" spans="40:47" x14ac:dyDescent="0.15">
      <c r="AN678" s="468">
        <v>19</v>
      </c>
      <c r="AO678" s="468">
        <v>3</v>
      </c>
      <c r="AP678" s="468">
        <v>1</v>
      </c>
      <c r="AQ678" s="476">
        <f ca="1">IF($AP678=1,IF(INDIRECT(ADDRESS(($AN678-1)*3+$AO678+5,$AP678+7))="",0,INDIRECT(ADDRESS(($AN678-1)*3+$AO678+5,$AP678+7))),IF(INDIRECT(ADDRESS(($AN678-1)*3+$AO678+5,$AP678+7))="",0,IF(COUNTIF(INDIRECT(ADDRESS(($AN678-1)*36+($AO678-1)*12+6,COLUMN())):INDIRECT(ADDRESS(($AN678-1)*36+($AO678-1)*12+$AP678+4,COLUMN())),INDIRECT(ADDRESS(($AN678-1)*3+$AO678+5,$AP678+7)))&gt;=1,0,INDIRECT(ADDRESS(($AN678-1)*3+$AO678+5,$AP678+7)))))</f>
        <v>0</v>
      </c>
      <c r="AR678" s="468">
        <f ca="1">COUNTIF(INDIRECT("H"&amp;(ROW()+12*(($AN678-1)*3+$AO678)-ROW())/12+5):INDIRECT("S"&amp;(ROW()+12*(($AN678-1)*3+$AO678)-ROW())/12+5),AQ678)</f>
        <v>0</v>
      </c>
      <c r="AS678" s="476"/>
      <c r="AU678" s="468">
        <f ca="1">IF(AND(AQ678&gt;0,AR678&gt;0),COUNTIF(AU$6:AU677,"&gt;0")+1,0)</f>
        <v>0</v>
      </c>
    </row>
    <row r="679" spans="40:47" x14ac:dyDescent="0.15">
      <c r="AN679" s="468">
        <v>19</v>
      </c>
      <c r="AO679" s="468">
        <v>3</v>
      </c>
      <c r="AP679" s="468">
        <v>2</v>
      </c>
      <c r="AQ679" s="476">
        <f ca="1">IF($AP679=1,IF(INDIRECT(ADDRESS(($AN679-1)*3+$AO679+5,$AP679+7))="",0,INDIRECT(ADDRESS(($AN679-1)*3+$AO679+5,$AP679+7))),IF(INDIRECT(ADDRESS(($AN679-1)*3+$AO679+5,$AP679+7))="",0,IF(COUNTIF(INDIRECT(ADDRESS(($AN679-1)*36+($AO679-1)*12+6,COLUMN())):INDIRECT(ADDRESS(($AN679-1)*36+($AO679-1)*12+$AP679+4,COLUMN())),INDIRECT(ADDRESS(($AN679-1)*3+$AO679+5,$AP679+7)))&gt;=1,0,INDIRECT(ADDRESS(($AN679-1)*3+$AO679+5,$AP679+7)))))</f>
        <v>0</v>
      </c>
      <c r="AR679" s="468">
        <f ca="1">COUNTIF(INDIRECT("H"&amp;(ROW()+12*(($AN679-1)*3+$AO679)-ROW())/12+5):INDIRECT("S"&amp;(ROW()+12*(($AN679-1)*3+$AO679)-ROW())/12+5),AQ679)</f>
        <v>0</v>
      </c>
      <c r="AS679" s="476"/>
      <c r="AU679" s="468">
        <f ca="1">IF(AND(AQ679&gt;0,AR679&gt;0),COUNTIF(AU$6:AU678,"&gt;0")+1,0)</f>
        <v>0</v>
      </c>
    </row>
    <row r="680" spans="40:47" x14ac:dyDescent="0.15">
      <c r="AN680" s="468">
        <v>19</v>
      </c>
      <c r="AO680" s="468">
        <v>3</v>
      </c>
      <c r="AP680" s="468">
        <v>3</v>
      </c>
      <c r="AQ680" s="476">
        <f ca="1">IF($AP680=1,IF(INDIRECT(ADDRESS(($AN680-1)*3+$AO680+5,$AP680+7))="",0,INDIRECT(ADDRESS(($AN680-1)*3+$AO680+5,$AP680+7))),IF(INDIRECT(ADDRESS(($AN680-1)*3+$AO680+5,$AP680+7))="",0,IF(COUNTIF(INDIRECT(ADDRESS(($AN680-1)*36+($AO680-1)*12+6,COLUMN())):INDIRECT(ADDRESS(($AN680-1)*36+($AO680-1)*12+$AP680+4,COLUMN())),INDIRECT(ADDRESS(($AN680-1)*3+$AO680+5,$AP680+7)))&gt;=1,0,INDIRECT(ADDRESS(($AN680-1)*3+$AO680+5,$AP680+7)))))</f>
        <v>0</v>
      </c>
      <c r="AR680" s="468">
        <f ca="1">COUNTIF(INDIRECT("H"&amp;(ROW()+12*(($AN680-1)*3+$AO680)-ROW())/12+5):INDIRECT("S"&amp;(ROW()+12*(($AN680-1)*3+$AO680)-ROW())/12+5),AQ680)</f>
        <v>0</v>
      </c>
      <c r="AS680" s="476"/>
      <c r="AU680" s="468">
        <f ca="1">IF(AND(AQ680&gt;0,AR680&gt;0),COUNTIF(AU$6:AU679,"&gt;0")+1,0)</f>
        <v>0</v>
      </c>
    </row>
    <row r="681" spans="40:47" x14ac:dyDescent="0.15">
      <c r="AN681" s="468">
        <v>19</v>
      </c>
      <c r="AO681" s="468">
        <v>3</v>
      </c>
      <c r="AP681" s="468">
        <v>4</v>
      </c>
      <c r="AQ681" s="476">
        <f ca="1">IF($AP681=1,IF(INDIRECT(ADDRESS(($AN681-1)*3+$AO681+5,$AP681+7))="",0,INDIRECT(ADDRESS(($AN681-1)*3+$AO681+5,$AP681+7))),IF(INDIRECT(ADDRESS(($AN681-1)*3+$AO681+5,$AP681+7))="",0,IF(COUNTIF(INDIRECT(ADDRESS(($AN681-1)*36+($AO681-1)*12+6,COLUMN())):INDIRECT(ADDRESS(($AN681-1)*36+($AO681-1)*12+$AP681+4,COLUMN())),INDIRECT(ADDRESS(($AN681-1)*3+$AO681+5,$AP681+7)))&gt;=1,0,INDIRECT(ADDRESS(($AN681-1)*3+$AO681+5,$AP681+7)))))</f>
        <v>0</v>
      </c>
      <c r="AR681" s="468">
        <f ca="1">COUNTIF(INDIRECT("H"&amp;(ROW()+12*(($AN681-1)*3+$AO681)-ROW())/12+5):INDIRECT("S"&amp;(ROW()+12*(($AN681-1)*3+$AO681)-ROW())/12+5),AQ681)</f>
        <v>0</v>
      </c>
      <c r="AS681" s="476"/>
      <c r="AU681" s="468">
        <f ca="1">IF(AND(AQ681&gt;0,AR681&gt;0),COUNTIF(AU$6:AU680,"&gt;0")+1,0)</f>
        <v>0</v>
      </c>
    </row>
    <row r="682" spans="40:47" x14ac:dyDescent="0.15">
      <c r="AN682" s="468">
        <v>19</v>
      </c>
      <c r="AO682" s="468">
        <v>3</v>
      </c>
      <c r="AP682" s="468">
        <v>5</v>
      </c>
      <c r="AQ682" s="476">
        <f ca="1">IF($AP682=1,IF(INDIRECT(ADDRESS(($AN682-1)*3+$AO682+5,$AP682+7))="",0,INDIRECT(ADDRESS(($AN682-1)*3+$AO682+5,$AP682+7))),IF(INDIRECT(ADDRESS(($AN682-1)*3+$AO682+5,$AP682+7))="",0,IF(COUNTIF(INDIRECT(ADDRESS(($AN682-1)*36+($AO682-1)*12+6,COLUMN())):INDIRECT(ADDRESS(($AN682-1)*36+($AO682-1)*12+$AP682+4,COLUMN())),INDIRECT(ADDRESS(($AN682-1)*3+$AO682+5,$AP682+7)))&gt;=1,0,INDIRECT(ADDRESS(($AN682-1)*3+$AO682+5,$AP682+7)))))</f>
        <v>0</v>
      </c>
      <c r="AR682" s="468">
        <f ca="1">COUNTIF(INDIRECT("H"&amp;(ROW()+12*(($AN682-1)*3+$AO682)-ROW())/12+5):INDIRECT("S"&amp;(ROW()+12*(($AN682-1)*3+$AO682)-ROW())/12+5),AQ682)</f>
        <v>0</v>
      </c>
      <c r="AS682" s="476"/>
      <c r="AU682" s="468">
        <f ca="1">IF(AND(AQ682&gt;0,AR682&gt;0),COUNTIF(AU$6:AU681,"&gt;0")+1,0)</f>
        <v>0</v>
      </c>
    </row>
    <row r="683" spans="40:47" x14ac:dyDescent="0.15">
      <c r="AN683" s="468">
        <v>19</v>
      </c>
      <c r="AO683" s="468">
        <v>3</v>
      </c>
      <c r="AP683" s="468">
        <v>6</v>
      </c>
      <c r="AQ683" s="476">
        <f ca="1">IF($AP683=1,IF(INDIRECT(ADDRESS(($AN683-1)*3+$AO683+5,$AP683+7))="",0,INDIRECT(ADDRESS(($AN683-1)*3+$AO683+5,$AP683+7))),IF(INDIRECT(ADDRESS(($AN683-1)*3+$AO683+5,$AP683+7))="",0,IF(COUNTIF(INDIRECT(ADDRESS(($AN683-1)*36+($AO683-1)*12+6,COLUMN())):INDIRECT(ADDRESS(($AN683-1)*36+($AO683-1)*12+$AP683+4,COLUMN())),INDIRECT(ADDRESS(($AN683-1)*3+$AO683+5,$AP683+7)))&gt;=1,0,INDIRECT(ADDRESS(($AN683-1)*3+$AO683+5,$AP683+7)))))</f>
        <v>0</v>
      </c>
      <c r="AR683" s="468">
        <f ca="1">COUNTIF(INDIRECT("H"&amp;(ROW()+12*(($AN683-1)*3+$AO683)-ROW())/12+5):INDIRECT("S"&amp;(ROW()+12*(($AN683-1)*3+$AO683)-ROW())/12+5),AQ683)</f>
        <v>0</v>
      </c>
      <c r="AS683" s="476"/>
      <c r="AU683" s="468">
        <f ca="1">IF(AND(AQ683&gt;0,AR683&gt;0),COUNTIF(AU$6:AU682,"&gt;0")+1,0)</f>
        <v>0</v>
      </c>
    </row>
    <row r="684" spans="40:47" x14ac:dyDescent="0.15">
      <c r="AN684" s="468">
        <v>19</v>
      </c>
      <c r="AO684" s="468">
        <v>3</v>
      </c>
      <c r="AP684" s="468">
        <v>7</v>
      </c>
      <c r="AQ684" s="476">
        <f ca="1">IF($AP684=1,IF(INDIRECT(ADDRESS(($AN684-1)*3+$AO684+5,$AP684+7))="",0,INDIRECT(ADDRESS(($AN684-1)*3+$AO684+5,$AP684+7))),IF(INDIRECT(ADDRESS(($AN684-1)*3+$AO684+5,$AP684+7))="",0,IF(COUNTIF(INDIRECT(ADDRESS(($AN684-1)*36+($AO684-1)*12+6,COLUMN())):INDIRECT(ADDRESS(($AN684-1)*36+($AO684-1)*12+$AP684+4,COLUMN())),INDIRECT(ADDRESS(($AN684-1)*3+$AO684+5,$AP684+7)))&gt;=1,0,INDIRECT(ADDRESS(($AN684-1)*3+$AO684+5,$AP684+7)))))</f>
        <v>0</v>
      </c>
      <c r="AR684" s="468">
        <f ca="1">COUNTIF(INDIRECT("H"&amp;(ROW()+12*(($AN684-1)*3+$AO684)-ROW())/12+5):INDIRECT("S"&amp;(ROW()+12*(($AN684-1)*3+$AO684)-ROW())/12+5),AQ684)</f>
        <v>0</v>
      </c>
      <c r="AS684" s="476"/>
      <c r="AU684" s="468">
        <f ca="1">IF(AND(AQ684&gt;0,AR684&gt;0),COUNTIF(AU$6:AU683,"&gt;0")+1,0)</f>
        <v>0</v>
      </c>
    </row>
    <row r="685" spans="40:47" x14ac:dyDescent="0.15">
      <c r="AN685" s="468">
        <v>19</v>
      </c>
      <c r="AO685" s="468">
        <v>3</v>
      </c>
      <c r="AP685" s="468">
        <v>8</v>
      </c>
      <c r="AQ685" s="476">
        <f ca="1">IF($AP685=1,IF(INDIRECT(ADDRESS(($AN685-1)*3+$AO685+5,$AP685+7))="",0,INDIRECT(ADDRESS(($AN685-1)*3+$AO685+5,$AP685+7))),IF(INDIRECT(ADDRESS(($AN685-1)*3+$AO685+5,$AP685+7))="",0,IF(COUNTIF(INDIRECT(ADDRESS(($AN685-1)*36+($AO685-1)*12+6,COLUMN())):INDIRECT(ADDRESS(($AN685-1)*36+($AO685-1)*12+$AP685+4,COLUMN())),INDIRECT(ADDRESS(($AN685-1)*3+$AO685+5,$AP685+7)))&gt;=1,0,INDIRECT(ADDRESS(($AN685-1)*3+$AO685+5,$AP685+7)))))</f>
        <v>0</v>
      </c>
      <c r="AR685" s="468">
        <f ca="1">COUNTIF(INDIRECT("H"&amp;(ROW()+12*(($AN685-1)*3+$AO685)-ROW())/12+5):INDIRECT("S"&amp;(ROW()+12*(($AN685-1)*3+$AO685)-ROW())/12+5),AQ685)</f>
        <v>0</v>
      </c>
      <c r="AS685" s="476"/>
      <c r="AU685" s="468">
        <f ca="1">IF(AND(AQ685&gt;0,AR685&gt;0),COUNTIF(AU$6:AU684,"&gt;0")+1,0)</f>
        <v>0</v>
      </c>
    </row>
    <row r="686" spans="40:47" x14ac:dyDescent="0.15">
      <c r="AN686" s="468">
        <v>19</v>
      </c>
      <c r="AO686" s="468">
        <v>3</v>
      </c>
      <c r="AP686" s="468">
        <v>9</v>
      </c>
      <c r="AQ686" s="476">
        <f ca="1">IF($AP686=1,IF(INDIRECT(ADDRESS(($AN686-1)*3+$AO686+5,$AP686+7))="",0,INDIRECT(ADDRESS(($AN686-1)*3+$AO686+5,$AP686+7))),IF(INDIRECT(ADDRESS(($AN686-1)*3+$AO686+5,$AP686+7))="",0,IF(COUNTIF(INDIRECT(ADDRESS(($AN686-1)*36+($AO686-1)*12+6,COLUMN())):INDIRECT(ADDRESS(($AN686-1)*36+($AO686-1)*12+$AP686+4,COLUMN())),INDIRECT(ADDRESS(($AN686-1)*3+$AO686+5,$AP686+7)))&gt;=1,0,INDIRECT(ADDRESS(($AN686-1)*3+$AO686+5,$AP686+7)))))</f>
        <v>0</v>
      </c>
      <c r="AR686" s="468">
        <f ca="1">COUNTIF(INDIRECT("H"&amp;(ROW()+12*(($AN686-1)*3+$AO686)-ROW())/12+5):INDIRECT("S"&amp;(ROW()+12*(($AN686-1)*3+$AO686)-ROW())/12+5),AQ686)</f>
        <v>0</v>
      </c>
      <c r="AS686" s="476"/>
      <c r="AU686" s="468">
        <f ca="1">IF(AND(AQ686&gt;0,AR686&gt;0),COUNTIF(AU$6:AU685,"&gt;0")+1,0)</f>
        <v>0</v>
      </c>
    </row>
    <row r="687" spans="40:47" x14ac:dyDescent="0.15">
      <c r="AN687" s="468">
        <v>19</v>
      </c>
      <c r="AO687" s="468">
        <v>3</v>
      </c>
      <c r="AP687" s="468">
        <v>10</v>
      </c>
      <c r="AQ687" s="476">
        <f ca="1">IF($AP687=1,IF(INDIRECT(ADDRESS(($AN687-1)*3+$AO687+5,$AP687+7))="",0,INDIRECT(ADDRESS(($AN687-1)*3+$AO687+5,$AP687+7))),IF(INDIRECT(ADDRESS(($AN687-1)*3+$AO687+5,$AP687+7))="",0,IF(COUNTIF(INDIRECT(ADDRESS(($AN687-1)*36+($AO687-1)*12+6,COLUMN())):INDIRECT(ADDRESS(($AN687-1)*36+($AO687-1)*12+$AP687+4,COLUMN())),INDIRECT(ADDRESS(($AN687-1)*3+$AO687+5,$AP687+7)))&gt;=1,0,INDIRECT(ADDRESS(($AN687-1)*3+$AO687+5,$AP687+7)))))</f>
        <v>0</v>
      </c>
      <c r="AR687" s="468">
        <f ca="1">COUNTIF(INDIRECT("H"&amp;(ROW()+12*(($AN687-1)*3+$AO687)-ROW())/12+5):INDIRECT("S"&amp;(ROW()+12*(($AN687-1)*3+$AO687)-ROW())/12+5),AQ687)</f>
        <v>0</v>
      </c>
      <c r="AS687" s="476"/>
      <c r="AU687" s="468">
        <f ca="1">IF(AND(AQ687&gt;0,AR687&gt;0),COUNTIF(AU$6:AU686,"&gt;0")+1,0)</f>
        <v>0</v>
      </c>
    </row>
    <row r="688" spans="40:47" x14ac:dyDescent="0.15">
      <c r="AN688" s="468">
        <v>19</v>
      </c>
      <c r="AO688" s="468">
        <v>3</v>
      </c>
      <c r="AP688" s="468">
        <v>11</v>
      </c>
      <c r="AQ688" s="476">
        <f ca="1">IF($AP688=1,IF(INDIRECT(ADDRESS(($AN688-1)*3+$AO688+5,$AP688+7))="",0,INDIRECT(ADDRESS(($AN688-1)*3+$AO688+5,$AP688+7))),IF(INDIRECT(ADDRESS(($AN688-1)*3+$AO688+5,$AP688+7))="",0,IF(COUNTIF(INDIRECT(ADDRESS(($AN688-1)*36+($AO688-1)*12+6,COLUMN())):INDIRECT(ADDRESS(($AN688-1)*36+($AO688-1)*12+$AP688+4,COLUMN())),INDIRECT(ADDRESS(($AN688-1)*3+$AO688+5,$AP688+7)))&gt;=1,0,INDIRECT(ADDRESS(($AN688-1)*3+$AO688+5,$AP688+7)))))</f>
        <v>0</v>
      </c>
      <c r="AR688" s="468">
        <f ca="1">COUNTIF(INDIRECT("H"&amp;(ROW()+12*(($AN688-1)*3+$AO688)-ROW())/12+5):INDIRECT("S"&amp;(ROW()+12*(($AN688-1)*3+$AO688)-ROW())/12+5),AQ688)</f>
        <v>0</v>
      </c>
      <c r="AS688" s="476"/>
      <c r="AU688" s="468">
        <f ca="1">IF(AND(AQ688&gt;0,AR688&gt;0),COUNTIF(AU$6:AU687,"&gt;0")+1,0)</f>
        <v>0</v>
      </c>
    </row>
    <row r="689" spans="40:47" x14ac:dyDescent="0.15">
      <c r="AN689" s="468">
        <v>19</v>
      </c>
      <c r="AO689" s="468">
        <v>3</v>
      </c>
      <c r="AP689" s="468">
        <v>12</v>
      </c>
      <c r="AQ689" s="476">
        <f ca="1">IF($AP689=1,IF(INDIRECT(ADDRESS(($AN689-1)*3+$AO689+5,$AP689+7))="",0,INDIRECT(ADDRESS(($AN689-1)*3+$AO689+5,$AP689+7))),IF(INDIRECT(ADDRESS(($AN689-1)*3+$AO689+5,$AP689+7))="",0,IF(COUNTIF(INDIRECT(ADDRESS(($AN689-1)*36+($AO689-1)*12+6,COLUMN())):INDIRECT(ADDRESS(($AN689-1)*36+($AO689-1)*12+$AP689+4,COLUMN())),INDIRECT(ADDRESS(($AN689-1)*3+$AO689+5,$AP689+7)))&gt;=1,0,INDIRECT(ADDRESS(($AN689-1)*3+$AO689+5,$AP689+7)))))</f>
        <v>0</v>
      </c>
      <c r="AR689" s="468">
        <f ca="1">COUNTIF(INDIRECT("H"&amp;(ROW()+12*(($AN689-1)*3+$AO689)-ROW())/12+5):INDIRECT("S"&amp;(ROW()+12*(($AN689-1)*3+$AO689)-ROW())/12+5),AQ689)</f>
        <v>0</v>
      </c>
      <c r="AS689" s="476"/>
      <c r="AU689" s="468">
        <f ca="1">IF(AND(AQ689&gt;0,AR689&gt;0),COUNTIF(AU$6:AU688,"&gt;0")+1,0)</f>
        <v>0</v>
      </c>
    </row>
    <row r="690" spans="40:47" x14ac:dyDescent="0.15">
      <c r="AN690" s="468">
        <v>20</v>
      </c>
      <c r="AO690" s="468">
        <v>1</v>
      </c>
      <c r="AP690" s="468">
        <v>1</v>
      </c>
      <c r="AQ690" s="476">
        <f ca="1">IF($AP690=1,IF(INDIRECT(ADDRESS(($AN690-1)*3+$AO690+5,$AP690+7))="",0,INDIRECT(ADDRESS(($AN690-1)*3+$AO690+5,$AP690+7))),IF(INDIRECT(ADDRESS(($AN690-1)*3+$AO690+5,$AP690+7))="",0,IF(COUNTIF(INDIRECT(ADDRESS(($AN690-1)*36+($AO690-1)*12+6,COLUMN())):INDIRECT(ADDRESS(($AN690-1)*36+($AO690-1)*12+$AP690+4,COLUMN())),INDIRECT(ADDRESS(($AN690-1)*3+$AO690+5,$AP690+7)))&gt;=1,0,INDIRECT(ADDRESS(($AN690-1)*3+$AO690+5,$AP690+7)))))</f>
        <v>0</v>
      </c>
      <c r="AR690" s="468">
        <f ca="1">COUNTIF(INDIRECT("H"&amp;(ROW()+12*(($AN690-1)*3+$AO690)-ROW())/12+5):INDIRECT("S"&amp;(ROW()+12*(($AN690-1)*3+$AO690)-ROW())/12+5),AQ690)</f>
        <v>0</v>
      </c>
      <c r="AS690" s="476"/>
      <c r="AU690" s="468">
        <f ca="1">IF(AND(AQ690&gt;0,AR690&gt;0),COUNTIF(AU$6:AU689,"&gt;0")+1,0)</f>
        <v>0</v>
      </c>
    </row>
    <row r="691" spans="40:47" x14ac:dyDescent="0.15">
      <c r="AN691" s="468">
        <v>20</v>
      </c>
      <c r="AO691" s="468">
        <v>1</v>
      </c>
      <c r="AP691" s="468">
        <v>2</v>
      </c>
      <c r="AQ691" s="476">
        <f ca="1">IF($AP691=1,IF(INDIRECT(ADDRESS(($AN691-1)*3+$AO691+5,$AP691+7))="",0,INDIRECT(ADDRESS(($AN691-1)*3+$AO691+5,$AP691+7))),IF(INDIRECT(ADDRESS(($AN691-1)*3+$AO691+5,$AP691+7))="",0,IF(COUNTIF(INDIRECT(ADDRESS(($AN691-1)*36+($AO691-1)*12+6,COLUMN())):INDIRECT(ADDRESS(($AN691-1)*36+($AO691-1)*12+$AP691+4,COLUMN())),INDIRECT(ADDRESS(($AN691-1)*3+$AO691+5,$AP691+7)))&gt;=1,0,INDIRECT(ADDRESS(($AN691-1)*3+$AO691+5,$AP691+7)))))</f>
        <v>0</v>
      </c>
      <c r="AR691" s="468">
        <f ca="1">COUNTIF(INDIRECT("H"&amp;(ROW()+12*(($AN691-1)*3+$AO691)-ROW())/12+5):INDIRECT("S"&amp;(ROW()+12*(($AN691-1)*3+$AO691)-ROW())/12+5),AQ691)</f>
        <v>0</v>
      </c>
      <c r="AS691" s="476"/>
      <c r="AU691" s="468">
        <f ca="1">IF(AND(AQ691&gt;0,AR691&gt;0),COUNTIF(AU$6:AU690,"&gt;0")+1,0)</f>
        <v>0</v>
      </c>
    </row>
    <row r="692" spans="40:47" x14ac:dyDescent="0.15">
      <c r="AN692" s="468">
        <v>20</v>
      </c>
      <c r="AO692" s="468">
        <v>1</v>
      </c>
      <c r="AP692" s="468">
        <v>3</v>
      </c>
      <c r="AQ692" s="476">
        <f ca="1">IF($AP692=1,IF(INDIRECT(ADDRESS(($AN692-1)*3+$AO692+5,$AP692+7))="",0,INDIRECT(ADDRESS(($AN692-1)*3+$AO692+5,$AP692+7))),IF(INDIRECT(ADDRESS(($AN692-1)*3+$AO692+5,$AP692+7))="",0,IF(COUNTIF(INDIRECT(ADDRESS(($AN692-1)*36+($AO692-1)*12+6,COLUMN())):INDIRECT(ADDRESS(($AN692-1)*36+($AO692-1)*12+$AP692+4,COLUMN())),INDIRECT(ADDRESS(($AN692-1)*3+$AO692+5,$AP692+7)))&gt;=1,0,INDIRECT(ADDRESS(($AN692-1)*3+$AO692+5,$AP692+7)))))</f>
        <v>0</v>
      </c>
      <c r="AR692" s="468">
        <f ca="1">COUNTIF(INDIRECT("H"&amp;(ROW()+12*(($AN692-1)*3+$AO692)-ROW())/12+5):INDIRECT("S"&amp;(ROW()+12*(($AN692-1)*3+$AO692)-ROW())/12+5),AQ692)</f>
        <v>0</v>
      </c>
      <c r="AS692" s="476"/>
      <c r="AU692" s="468">
        <f ca="1">IF(AND(AQ692&gt;0,AR692&gt;0),COUNTIF(AU$6:AU691,"&gt;0")+1,0)</f>
        <v>0</v>
      </c>
    </row>
    <row r="693" spans="40:47" x14ac:dyDescent="0.15">
      <c r="AN693" s="468">
        <v>20</v>
      </c>
      <c r="AO693" s="468">
        <v>1</v>
      </c>
      <c r="AP693" s="468">
        <v>4</v>
      </c>
      <c r="AQ693" s="476">
        <f ca="1">IF($AP693=1,IF(INDIRECT(ADDRESS(($AN693-1)*3+$AO693+5,$AP693+7))="",0,INDIRECT(ADDRESS(($AN693-1)*3+$AO693+5,$AP693+7))),IF(INDIRECT(ADDRESS(($AN693-1)*3+$AO693+5,$AP693+7))="",0,IF(COUNTIF(INDIRECT(ADDRESS(($AN693-1)*36+($AO693-1)*12+6,COLUMN())):INDIRECT(ADDRESS(($AN693-1)*36+($AO693-1)*12+$AP693+4,COLUMN())),INDIRECT(ADDRESS(($AN693-1)*3+$AO693+5,$AP693+7)))&gt;=1,0,INDIRECT(ADDRESS(($AN693-1)*3+$AO693+5,$AP693+7)))))</f>
        <v>0</v>
      </c>
      <c r="AR693" s="468">
        <f ca="1">COUNTIF(INDIRECT("H"&amp;(ROW()+12*(($AN693-1)*3+$AO693)-ROW())/12+5):INDIRECT("S"&amp;(ROW()+12*(($AN693-1)*3+$AO693)-ROW())/12+5),AQ693)</f>
        <v>0</v>
      </c>
      <c r="AS693" s="476"/>
      <c r="AU693" s="468">
        <f ca="1">IF(AND(AQ693&gt;0,AR693&gt;0),COUNTIF(AU$6:AU692,"&gt;0")+1,0)</f>
        <v>0</v>
      </c>
    </row>
    <row r="694" spans="40:47" x14ac:dyDescent="0.15">
      <c r="AN694" s="468">
        <v>20</v>
      </c>
      <c r="AO694" s="468">
        <v>1</v>
      </c>
      <c r="AP694" s="468">
        <v>5</v>
      </c>
      <c r="AQ694" s="476">
        <f ca="1">IF($AP694=1,IF(INDIRECT(ADDRESS(($AN694-1)*3+$AO694+5,$AP694+7))="",0,INDIRECT(ADDRESS(($AN694-1)*3+$AO694+5,$AP694+7))),IF(INDIRECT(ADDRESS(($AN694-1)*3+$AO694+5,$AP694+7))="",0,IF(COUNTIF(INDIRECT(ADDRESS(($AN694-1)*36+($AO694-1)*12+6,COLUMN())):INDIRECT(ADDRESS(($AN694-1)*36+($AO694-1)*12+$AP694+4,COLUMN())),INDIRECT(ADDRESS(($AN694-1)*3+$AO694+5,$AP694+7)))&gt;=1,0,INDIRECT(ADDRESS(($AN694-1)*3+$AO694+5,$AP694+7)))))</f>
        <v>0</v>
      </c>
      <c r="AR694" s="468">
        <f ca="1">COUNTIF(INDIRECT("H"&amp;(ROW()+12*(($AN694-1)*3+$AO694)-ROW())/12+5):INDIRECT("S"&amp;(ROW()+12*(($AN694-1)*3+$AO694)-ROW())/12+5),AQ694)</f>
        <v>0</v>
      </c>
      <c r="AS694" s="476"/>
      <c r="AU694" s="468">
        <f ca="1">IF(AND(AQ694&gt;0,AR694&gt;0),COUNTIF(AU$6:AU693,"&gt;0")+1,0)</f>
        <v>0</v>
      </c>
    </row>
    <row r="695" spans="40:47" x14ac:dyDescent="0.15">
      <c r="AN695" s="468">
        <v>20</v>
      </c>
      <c r="AO695" s="468">
        <v>1</v>
      </c>
      <c r="AP695" s="468">
        <v>6</v>
      </c>
      <c r="AQ695" s="476">
        <f ca="1">IF($AP695=1,IF(INDIRECT(ADDRESS(($AN695-1)*3+$AO695+5,$AP695+7))="",0,INDIRECT(ADDRESS(($AN695-1)*3+$AO695+5,$AP695+7))),IF(INDIRECT(ADDRESS(($AN695-1)*3+$AO695+5,$AP695+7))="",0,IF(COUNTIF(INDIRECT(ADDRESS(($AN695-1)*36+($AO695-1)*12+6,COLUMN())):INDIRECT(ADDRESS(($AN695-1)*36+($AO695-1)*12+$AP695+4,COLUMN())),INDIRECT(ADDRESS(($AN695-1)*3+$AO695+5,$AP695+7)))&gt;=1,0,INDIRECT(ADDRESS(($AN695-1)*3+$AO695+5,$AP695+7)))))</f>
        <v>0</v>
      </c>
      <c r="AR695" s="468">
        <f ca="1">COUNTIF(INDIRECT("H"&amp;(ROW()+12*(($AN695-1)*3+$AO695)-ROW())/12+5):INDIRECT("S"&amp;(ROW()+12*(($AN695-1)*3+$AO695)-ROW())/12+5),AQ695)</f>
        <v>0</v>
      </c>
      <c r="AS695" s="476"/>
      <c r="AU695" s="468">
        <f ca="1">IF(AND(AQ695&gt;0,AR695&gt;0),COUNTIF(AU$6:AU694,"&gt;0")+1,0)</f>
        <v>0</v>
      </c>
    </row>
    <row r="696" spans="40:47" x14ac:dyDescent="0.15">
      <c r="AN696" s="468">
        <v>20</v>
      </c>
      <c r="AO696" s="468">
        <v>1</v>
      </c>
      <c r="AP696" s="468">
        <v>7</v>
      </c>
      <c r="AQ696" s="476">
        <f ca="1">IF($AP696=1,IF(INDIRECT(ADDRESS(($AN696-1)*3+$AO696+5,$AP696+7))="",0,INDIRECT(ADDRESS(($AN696-1)*3+$AO696+5,$AP696+7))),IF(INDIRECT(ADDRESS(($AN696-1)*3+$AO696+5,$AP696+7))="",0,IF(COUNTIF(INDIRECT(ADDRESS(($AN696-1)*36+($AO696-1)*12+6,COLUMN())):INDIRECT(ADDRESS(($AN696-1)*36+($AO696-1)*12+$AP696+4,COLUMN())),INDIRECT(ADDRESS(($AN696-1)*3+$AO696+5,$AP696+7)))&gt;=1,0,INDIRECT(ADDRESS(($AN696-1)*3+$AO696+5,$AP696+7)))))</f>
        <v>0</v>
      </c>
      <c r="AR696" s="468">
        <f ca="1">COUNTIF(INDIRECT("H"&amp;(ROW()+12*(($AN696-1)*3+$AO696)-ROW())/12+5):INDIRECT("S"&amp;(ROW()+12*(($AN696-1)*3+$AO696)-ROW())/12+5),AQ696)</f>
        <v>0</v>
      </c>
      <c r="AS696" s="476"/>
      <c r="AU696" s="468">
        <f ca="1">IF(AND(AQ696&gt;0,AR696&gt;0),COUNTIF(AU$6:AU695,"&gt;0")+1,0)</f>
        <v>0</v>
      </c>
    </row>
    <row r="697" spans="40:47" x14ac:dyDescent="0.15">
      <c r="AN697" s="468">
        <v>20</v>
      </c>
      <c r="AO697" s="468">
        <v>1</v>
      </c>
      <c r="AP697" s="468">
        <v>8</v>
      </c>
      <c r="AQ697" s="476">
        <f ca="1">IF($AP697=1,IF(INDIRECT(ADDRESS(($AN697-1)*3+$AO697+5,$AP697+7))="",0,INDIRECT(ADDRESS(($AN697-1)*3+$AO697+5,$AP697+7))),IF(INDIRECT(ADDRESS(($AN697-1)*3+$AO697+5,$AP697+7))="",0,IF(COUNTIF(INDIRECT(ADDRESS(($AN697-1)*36+($AO697-1)*12+6,COLUMN())):INDIRECT(ADDRESS(($AN697-1)*36+($AO697-1)*12+$AP697+4,COLUMN())),INDIRECT(ADDRESS(($AN697-1)*3+$AO697+5,$AP697+7)))&gt;=1,0,INDIRECT(ADDRESS(($AN697-1)*3+$AO697+5,$AP697+7)))))</f>
        <v>0</v>
      </c>
      <c r="AR697" s="468">
        <f ca="1">COUNTIF(INDIRECT("H"&amp;(ROW()+12*(($AN697-1)*3+$AO697)-ROW())/12+5):INDIRECT("S"&amp;(ROW()+12*(($AN697-1)*3+$AO697)-ROW())/12+5),AQ697)</f>
        <v>0</v>
      </c>
      <c r="AS697" s="476"/>
      <c r="AU697" s="468">
        <f ca="1">IF(AND(AQ697&gt;0,AR697&gt;0),COUNTIF(AU$6:AU696,"&gt;0")+1,0)</f>
        <v>0</v>
      </c>
    </row>
    <row r="698" spans="40:47" x14ac:dyDescent="0.15">
      <c r="AN698" s="468">
        <v>20</v>
      </c>
      <c r="AO698" s="468">
        <v>1</v>
      </c>
      <c r="AP698" s="468">
        <v>9</v>
      </c>
      <c r="AQ698" s="476">
        <f ca="1">IF($AP698=1,IF(INDIRECT(ADDRESS(($AN698-1)*3+$AO698+5,$AP698+7))="",0,INDIRECT(ADDRESS(($AN698-1)*3+$AO698+5,$AP698+7))),IF(INDIRECT(ADDRESS(($AN698-1)*3+$AO698+5,$AP698+7))="",0,IF(COUNTIF(INDIRECT(ADDRESS(($AN698-1)*36+($AO698-1)*12+6,COLUMN())):INDIRECT(ADDRESS(($AN698-1)*36+($AO698-1)*12+$AP698+4,COLUMN())),INDIRECT(ADDRESS(($AN698-1)*3+$AO698+5,$AP698+7)))&gt;=1,0,INDIRECT(ADDRESS(($AN698-1)*3+$AO698+5,$AP698+7)))))</f>
        <v>0</v>
      </c>
      <c r="AR698" s="468">
        <f ca="1">COUNTIF(INDIRECT("H"&amp;(ROW()+12*(($AN698-1)*3+$AO698)-ROW())/12+5):INDIRECT("S"&amp;(ROW()+12*(($AN698-1)*3+$AO698)-ROW())/12+5),AQ698)</f>
        <v>0</v>
      </c>
      <c r="AS698" s="476"/>
      <c r="AU698" s="468">
        <f ca="1">IF(AND(AQ698&gt;0,AR698&gt;0),COUNTIF(AU$6:AU697,"&gt;0")+1,0)</f>
        <v>0</v>
      </c>
    </row>
    <row r="699" spans="40:47" x14ac:dyDescent="0.15">
      <c r="AN699" s="468">
        <v>20</v>
      </c>
      <c r="AO699" s="468">
        <v>1</v>
      </c>
      <c r="AP699" s="468">
        <v>10</v>
      </c>
      <c r="AQ699" s="476">
        <f ca="1">IF($AP699=1,IF(INDIRECT(ADDRESS(($AN699-1)*3+$AO699+5,$AP699+7))="",0,INDIRECT(ADDRESS(($AN699-1)*3+$AO699+5,$AP699+7))),IF(INDIRECT(ADDRESS(($AN699-1)*3+$AO699+5,$AP699+7))="",0,IF(COUNTIF(INDIRECT(ADDRESS(($AN699-1)*36+($AO699-1)*12+6,COLUMN())):INDIRECT(ADDRESS(($AN699-1)*36+($AO699-1)*12+$AP699+4,COLUMN())),INDIRECT(ADDRESS(($AN699-1)*3+$AO699+5,$AP699+7)))&gt;=1,0,INDIRECT(ADDRESS(($AN699-1)*3+$AO699+5,$AP699+7)))))</f>
        <v>0</v>
      </c>
      <c r="AR699" s="468">
        <f ca="1">COUNTIF(INDIRECT("H"&amp;(ROW()+12*(($AN699-1)*3+$AO699)-ROW())/12+5):INDIRECT("S"&amp;(ROW()+12*(($AN699-1)*3+$AO699)-ROW())/12+5),AQ699)</f>
        <v>0</v>
      </c>
      <c r="AS699" s="476"/>
      <c r="AU699" s="468">
        <f ca="1">IF(AND(AQ699&gt;0,AR699&gt;0),COUNTIF(AU$6:AU698,"&gt;0")+1,0)</f>
        <v>0</v>
      </c>
    </row>
    <row r="700" spans="40:47" x14ac:dyDescent="0.15">
      <c r="AN700" s="468">
        <v>20</v>
      </c>
      <c r="AO700" s="468">
        <v>1</v>
      </c>
      <c r="AP700" s="468">
        <v>11</v>
      </c>
      <c r="AQ700" s="476">
        <f ca="1">IF($AP700=1,IF(INDIRECT(ADDRESS(($AN700-1)*3+$AO700+5,$AP700+7))="",0,INDIRECT(ADDRESS(($AN700-1)*3+$AO700+5,$AP700+7))),IF(INDIRECT(ADDRESS(($AN700-1)*3+$AO700+5,$AP700+7))="",0,IF(COUNTIF(INDIRECT(ADDRESS(($AN700-1)*36+($AO700-1)*12+6,COLUMN())):INDIRECT(ADDRESS(($AN700-1)*36+($AO700-1)*12+$AP700+4,COLUMN())),INDIRECT(ADDRESS(($AN700-1)*3+$AO700+5,$AP700+7)))&gt;=1,0,INDIRECT(ADDRESS(($AN700-1)*3+$AO700+5,$AP700+7)))))</f>
        <v>0</v>
      </c>
      <c r="AR700" s="468">
        <f ca="1">COUNTIF(INDIRECT("H"&amp;(ROW()+12*(($AN700-1)*3+$AO700)-ROW())/12+5):INDIRECT("S"&amp;(ROW()+12*(($AN700-1)*3+$AO700)-ROW())/12+5),AQ700)</f>
        <v>0</v>
      </c>
      <c r="AS700" s="476"/>
      <c r="AU700" s="468">
        <f ca="1">IF(AND(AQ700&gt;0,AR700&gt;0),COUNTIF(AU$6:AU699,"&gt;0")+1,0)</f>
        <v>0</v>
      </c>
    </row>
    <row r="701" spans="40:47" x14ac:dyDescent="0.15">
      <c r="AN701" s="468">
        <v>20</v>
      </c>
      <c r="AO701" s="468">
        <v>1</v>
      </c>
      <c r="AP701" s="468">
        <v>12</v>
      </c>
      <c r="AQ701" s="476">
        <f ca="1">IF($AP701=1,IF(INDIRECT(ADDRESS(($AN701-1)*3+$AO701+5,$AP701+7))="",0,INDIRECT(ADDRESS(($AN701-1)*3+$AO701+5,$AP701+7))),IF(INDIRECT(ADDRESS(($AN701-1)*3+$AO701+5,$AP701+7))="",0,IF(COUNTIF(INDIRECT(ADDRESS(($AN701-1)*36+($AO701-1)*12+6,COLUMN())):INDIRECT(ADDRESS(($AN701-1)*36+($AO701-1)*12+$AP701+4,COLUMN())),INDIRECT(ADDRESS(($AN701-1)*3+$AO701+5,$AP701+7)))&gt;=1,0,INDIRECT(ADDRESS(($AN701-1)*3+$AO701+5,$AP701+7)))))</f>
        <v>0</v>
      </c>
      <c r="AR701" s="468">
        <f ca="1">COUNTIF(INDIRECT("H"&amp;(ROW()+12*(($AN701-1)*3+$AO701)-ROW())/12+5):INDIRECT("S"&amp;(ROW()+12*(($AN701-1)*3+$AO701)-ROW())/12+5),AQ701)</f>
        <v>0</v>
      </c>
      <c r="AS701" s="476"/>
      <c r="AU701" s="468">
        <f ca="1">IF(AND(AQ701&gt;0,AR701&gt;0),COUNTIF(AU$6:AU700,"&gt;0")+1,0)</f>
        <v>0</v>
      </c>
    </row>
    <row r="702" spans="40:47" x14ac:dyDescent="0.15">
      <c r="AN702" s="468">
        <v>20</v>
      </c>
      <c r="AO702" s="468">
        <v>2</v>
      </c>
      <c r="AP702" s="468">
        <v>1</v>
      </c>
      <c r="AQ702" s="476">
        <f ca="1">IF($AP702=1,IF(INDIRECT(ADDRESS(($AN702-1)*3+$AO702+5,$AP702+7))="",0,INDIRECT(ADDRESS(($AN702-1)*3+$AO702+5,$AP702+7))),IF(INDIRECT(ADDRESS(($AN702-1)*3+$AO702+5,$AP702+7))="",0,IF(COUNTIF(INDIRECT(ADDRESS(($AN702-1)*36+($AO702-1)*12+6,COLUMN())):INDIRECT(ADDRESS(($AN702-1)*36+($AO702-1)*12+$AP702+4,COLUMN())),INDIRECT(ADDRESS(($AN702-1)*3+$AO702+5,$AP702+7)))&gt;=1,0,INDIRECT(ADDRESS(($AN702-1)*3+$AO702+5,$AP702+7)))))</f>
        <v>0</v>
      </c>
      <c r="AR702" s="468">
        <f ca="1">COUNTIF(INDIRECT("H"&amp;(ROW()+12*(($AN702-1)*3+$AO702)-ROW())/12+5):INDIRECT("S"&amp;(ROW()+12*(($AN702-1)*3+$AO702)-ROW())/12+5),AQ702)</f>
        <v>0</v>
      </c>
      <c r="AS702" s="476"/>
      <c r="AU702" s="468">
        <f ca="1">IF(AND(AQ702&gt;0,AR702&gt;0),COUNTIF(AU$6:AU701,"&gt;0")+1,0)</f>
        <v>0</v>
      </c>
    </row>
    <row r="703" spans="40:47" x14ac:dyDescent="0.15">
      <c r="AN703" s="468">
        <v>20</v>
      </c>
      <c r="AO703" s="468">
        <v>2</v>
      </c>
      <c r="AP703" s="468">
        <v>2</v>
      </c>
      <c r="AQ703" s="476">
        <f ca="1">IF($AP703=1,IF(INDIRECT(ADDRESS(($AN703-1)*3+$AO703+5,$AP703+7))="",0,INDIRECT(ADDRESS(($AN703-1)*3+$AO703+5,$AP703+7))),IF(INDIRECT(ADDRESS(($AN703-1)*3+$AO703+5,$AP703+7))="",0,IF(COUNTIF(INDIRECT(ADDRESS(($AN703-1)*36+($AO703-1)*12+6,COLUMN())):INDIRECT(ADDRESS(($AN703-1)*36+($AO703-1)*12+$AP703+4,COLUMN())),INDIRECT(ADDRESS(($AN703-1)*3+$AO703+5,$AP703+7)))&gt;=1,0,INDIRECT(ADDRESS(($AN703-1)*3+$AO703+5,$AP703+7)))))</f>
        <v>0</v>
      </c>
      <c r="AR703" s="468">
        <f ca="1">COUNTIF(INDIRECT("H"&amp;(ROW()+12*(($AN703-1)*3+$AO703)-ROW())/12+5):INDIRECT("S"&amp;(ROW()+12*(($AN703-1)*3+$AO703)-ROW())/12+5),AQ703)</f>
        <v>0</v>
      </c>
      <c r="AS703" s="476"/>
      <c r="AU703" s="468">
        <f ca="1">IF(AND(AQ703&gt;0,AR703&gt;0),COUNTIF(AU$6:AU702,"&gt;0")+1,0)</f>
        <v>0</v>
      </c>
    </row>
    <row r="704" spans="40:47" x14ac:dyDescent="0.15">
      <c r="AN704" s="468">
        <v>20</v>
      </c>
      <c r="AO704" s="468">
        <v>2</v>
      </c>
      <c r="AP704" s="468">
        <v>3</v>
      </c>
      <c r="AQ704" s="476">
        <f ca="1">IF($AP704=1,IF(INDIRECT(ADDRESS(($AN704-1)*3+$AO704+5,$AP704+7))="",0,INDIRECT(ADDRESS(($AN704-1)*3+$AO704+5,$AP704+7))),IF(INDIRECT(ADDRESS(($AN704-1)*3+$AO704+5,$AP704+7))="",0,IF(COUNTIF(INDIRECT(ADDRESS(($AN704-1)*36+($AO704-1)*12+6,COLUMN())):INDIRECT(ADDRESS(($AN704-1)*36+($AO704-1)*12+$AP704+4,COLUMN())),INDIRECT(ADDRESS(($AN704-1)*3+$AO704+5,$AP704+7)))&gt;=1,0,INDIRECT(ADDRESS(($AN704-1)*3+$AO704+5,$AP704+7)))))</f>
        <v>0</v>
      </c>
      <c r="AR704" s="468">
        <f ca="1">COUNTIF(INDIRECT("H"&amp;(ROW()+12*(($AN704-1)*3+$AO704)-ROW())/12+5):INDIRECT("S"&amp;(ROW()+12*(($AN704-1)*3+$AO704)-ROW())/12+5),AQ704)</f>
        <v>0</v>
      </c>
      <c r="AS704" s="476"/>
      <c r="AU704" s="468">
        <f ca="1">IF(AND(AQ704&gt;0,AR704&gt;0),COUNTIF(AU$6:AU703,"&gt;0")+1,0)</f>
        <v>0</v>
      </c>
    </row>
    <row r="705" spans="40:47" x14ac:dyDescent="0.15">
      <c r="AN705" s="468">
        <v>20</v>
      </c>
      <c r="AO705" s="468">
        <v>2</v>
      </c>
      <c r="AP705" s="468">
        <v>4</v>
      </c>
      <c r="AQ705" s="476">
        <f ca="1">IF($AP705=1,IF(INDIRECT(ADDRESS(($AN705-1)*3+$AO705+5,$AP705+7))="",0,INDIRECT(ADDRESS(($AN705-1)*3+$AO705+5,$AP705+7))),IF(INDIRECT(ADDRESS(($AN705-1)*3+$AO705+5,$AP705+7))="",0,IF(COUNTIF(INDIRECT(ADDRESS(($AN705-1)*36+($AO705-1)*12+6,COLUMN())):INDIRECT(ADDRESS(($AN705-1)*36+($AO705-1)*12+$AP705+4,COLUMN())),INDIRECT(ADDRESS(($AN705-1)*3+$AO705+5,$AP705+7)))&gt;=1,0,INDIRECT(ADDRESS(($AN705-1)*3+$AO705+5,$AP705+7)))))</f>
        <v>0</v>
      </c>
      <c r="AR705" s="468">
        <f ca="1">COUNTIF(INDIRECT("H"&amp;(ROW()+12*(($AN705-1)*3+$AO705)-ROW())/12+5):INDIRECT("S"&amp;(ROW()+12*(($AN705-1)*3+$AO705)-ROW())/12+5),AQ705)</f>
        <v>0</v>
      </c>
      <c r="AS705" s="476"/>
      <c r="AU705" s="468">
        <f ca="1">IF(AND(AQ705&gt;0,AR705&gt;0),COUNTIF(AU$6:AU704,"&gt;0")+1,0)</f>
        <v>0</v>
      </c>
    </row>
    <row r="706" spans="40:47" x14ac:dyDescent="0.15">
      <c r="AN706" s="468">
        <v>20</v>
      </c>
      <c r="AO706" s="468">
        <v>2</v>
      </c>
      <c r="AP706" s="468">
        <v>5</v>
      </c>
      <c r="AQ706" s="476">
        <f ca="1">IF($AP706=1,IF(INDIRECT(ADDRESS(($AN706-1)*3+$AO706+5,$AP706+7))="",0,INDIRECT(ADDRESS(($AN706-1)*3+$AO706+5,$AP706+7))),IF(INDIRECT(ADDRESS(($AN706-1)*3+$AO706+5,$AP706+7))="",0,IF(COUNTIF(INDIRECT(ADDRESS(($AN706-1)*36+($AO706-1)*12+6,COLUMN())):INDIRECT(ADDRESS(($AN706-1)*36+($AO706-1)*12+$AP706+4,COLUMN())),INDIRECT(ADDRESS(($AN706-1)*3+$AO706+5,$AP706+7)))&gt;=1,0,INDIRECT(ADDRESS(($AN706-1)*3+$AO706+5,$AP706+7)))))</f>
        <v>0</v>
      </c>
      <c r="AR706" s="468">
        <f ca="1">COUNTIF(INDIRECT("H"&amp;(ROW()+12*(($AN706-1)*3+$AO706)-ROW())/12+5):INDIRECT("S"&amp;(ROW()+12*(($AN706-1)*3+$AO706)-ROW())/12+5),AQ706)</f>
        <v>0</v>
      </c>
      <c r="AS706" s="476"/>
      <c r="AU706" s="468">
        <f ca="1">IF(AND(AQ706&gt;0,AR706&gt;0),COUNTIF(AU$6:AU705,"&gt;0")+1,0)</f>
        <v>0</v>
      </c>
    </row>
    <row r="707" spans="40:47" x14ac:dyDescent="0.15">
      <c r="AN707" s="468">
        <v>20</v>
      </c>
      <c r="AO707" s="468">
        <v>2</v>
      </c>
      <c r="AP707" s="468">
        <v>6</v>
      </c>
      <c r="AQ707" s="476">
        <f ca="1">IF($AP707=1,IF(INDIRECT(ADDRESS(($AN707-1)*3+$AO707+5,$AP707+7))="",0,INDIRECT(ADDRESS(($AN707-1)*3+$AO707+5,$AP707+7))),IF(INDIRECT(ADDRESS(($AN707-1)*3+$AO707+5,$AP707+7))="",0,IF(COUNTIF(INDIRECT(ADDRESS(($AN707-1)*36+($AO707-1)*12+6,COLUMN())):INDIRECT(ADDRESS(($AN707-1)*36+($AO707-1)*12+$AP707+4,COLUMN())),INDIRECT(ADDRESS(($AN707-1)*3+$AO707+5,$AP707+7)))&gt;=1,0,INDIRECT(ADDRESS(($AN707-1)*3+$AO707+5,$AP707+7)))))</f>
        <v>0</v>
      </c>
      <c r="AR707" s="468">
        <f ca="1">COUNTIF(INDIRECT("H"&amp;(ROW()+12*(($AN707-1)*3+$AO707)-ROW())/12+5):INDIRECT("S"&amp;(ROW()+12*(($AN707-1)*3+$AO707)-ROW())/12+5),AQ707)</f>
        <v>0</v>
      </c>
      <c r="AS707" s="476"/>
      <c r="AU707" s="468">
        <f ca="1">IF(AND(AQ707&gt;0,AR707&gt;0),COUNTIF(AU$6:AU706,"&gt;0")+1,0)</f>
        <v>0</v>
      </c>
    </row>
    <row r="708" spans="40:47" x14ac:dyDescent="0.15">
      <c r="AN708" s="468">
        <v>20</v>
      </c>
      <c r="AO708" s="468">
        <v>2</v>
      </c>
      <c r="AP708" s="468">
        <v>7</v>
      </c>
      <c r="AQ708" s="476">
        <f ca="1">IF($AP708=1,IF(INDIRECT(ADDRESS(($AN708-1)*3+$AO708+5,$AP708+7))="",0,INDIRECT(ADDRESS(($AN708-1)*3+$AO708+5,$AP708+7))),IF(INDIRECT(ADDRESS(($AN708-1)*3+$AO708+5,$AP708+7))="",0,IF(COUNTIF(INDIRECT(ADDRESS(($AN708-1)*36+($AO708-1)*12+6,COLUMN())):INDIRECT(ADDRESS(($AN708-1)*36+($AO708-1)*12+$AP708+4,COLUMN())),INDIRECT(ADDRESS(($AN708-1)*3+$AO708+5,$AP708+7)))&gt;=1,0,INDIRECT(ADDRESS(($AN708-1)*3+$AO708+5,$AP708+7)))))</f>
        <v>0</v>
      </c>
      <c r="AR708" s="468">
        <f ca="1">COUNTIF(INDIRECT("H"&amp;(ROW()+12*(($AN708-1)*3+$AO708)-ROW())/12+5):INDIRECT("S"&amp;(ROW()+12*(($AN708-1)*3+$AO708)-ROW())/12+5),AQ708)</f>
        <v>0</v>
      </c>
      <c r="AS708" s="476"/>
      <c r="AU708" s="468">
        <f ca="1">IF(AND(AQ708&gt;0,AR708&gt;0),COUNTIF(AU$6:AU707,"&gt;0")+1,0)</f>
        <v>0</v>
      </c>
    </row>
    <row r="709" spans="40:47" x14ac:dyDescent="0.15">
      <c r="AN709" s="468">
        <v>20</v>
      </c>
      <c r="AO709" s="468">
        <v>2</v>
      </c>
      <c r="AP709" s="468">
        <v>8</v>
      </c>
      <c r="AQ709" s="476">
        <f ca="1">IF($AP709=1,IF(INDIRECT(ADDRESS(($AN709-1)*3+$AO709+5,$AP709+7))="",0,INDIRECT(ADDRESS(($AN709-1)*3+$AO709+5,$AP709+7))),IF(INDIRECT(ADDRESS(($AN709-1)*3+$AO709+5,$AP709+7))="",0,IF(COUNTIF(INDIRECT(ADDRESS(($AN709-1)*36+($AO709-1)*12+6,COLUMN())):INDIRECT(ADDRESS(($AN709-1)*36+($AO709-1)*12+$AP709+4,COLUMN())),INDIRECT(ADDRESS(($AN709-1)*3+$AO709+5,$AP709+7)))&gt;=1,0,INDIRECT(ADDRESS(($AN709-1)*3+$AO709+5,$AP709+7)))))</f>
        <v>0</v>
      </c>
      <c r="AR709" s="468">
        <f ca="1">COUNTIF(INDIRECT("H"&amp;(ROW()+12*(($AN709-1)*3+$AO709)-ROW())/12+5):INDIRECT("S"&amp;(ROW()+12*(($AN709-1)*3+$AO709)-ROW())/12+5),AQ709)</f>
        <v>0</v>
      </c>
      <c r="AS709" s="476"/>
      <c r="AU709" s="468">
        <f ca="1">IF(AND(AQ709&gt;0,AR709&gt;0),COUNTIF(AU$6:AU708,"&gt;0")+1,0)</f>
        <v>0</v>
      </c>
    </row>
    <row r="710" spans="40:47" x14ac:dyDescent="0.15">
      <c r="AN710" s="468">
        <v>20</v>
      </c>
      <c r="AO710" s="468">
        <v>2</v>
      </c>
      <c r="AP710" s="468">
        <v>9</v>
      </c>
      <c r="AQ710" s="476">
        <f ca="1">IF($AP710=1,IF(INDIRECT(ADDRESS(($AN710-1)*3+$AO710+5,$AP710+7))="",0,INDIRECT(ADDRESS(($AN710-1)*3+$AO710+5,$AP710+7))),IF(INDIRECT(ADDRESS(($AN710-1)*3+$AO710+5,$AP710+7))="",0,IF(COUNTIF(INDIRECT(ADDRESS(($AN710-1)*36+($AO710-1)*12+6,COLUMN())):INDIRECT(ADDRESS(($AN710-1)*36+($AO710-1)*12+$AP710+4,COLUMN())),INDIRECT(ADDRESS(($AN710-1)*3+$AO710+5,$AP710+7)))&gt;=1,0,INDIRECT(ADDRESS(($AN710-1)*3+$AO710+5,$AP710+7)))))</f>
        <v>0</v>
      </c>
      <c r="AR710" s="468">
        <f ca="1">COUNTIF(INDIRECT("H"&amp;(ROW()+12*(($AN710-1)*3+$AO710)-ROW())/12+5):INDIRECT("S"&amp;(ROW()+12*(($AN710-1)*3+$AO710)-ROW())/12+5),AQ710)</f>
        <v>0</v>
      </c>
      <c r="AS710" s="476"/>
      <c r="AU710" s="468">
        <f ca="1">IF(AND(AQ710&gt;0,AR710&gt;0),COUNTIF(AU$6:AU709,"&gt;0")+1,0)</f>
        <v>0</v>
      </c>
    </row>
    <row r="711" spans="40:47" x14ac:dyDescent="0.15">
      <c r="AN711" s="468">
        <v>20</v>
      </c>
      <c r="AO711" s="468">
        <v>2</v>
      </c>
      <c r="AP711" s="468">
        <v>10</v>
      </c>
      <c r="AQ711" s="476">
        <f ca="1">IF($AP711=1,IF(INDIRECT(ADDRESS(($AN711-1)*3+$AO711+5,$AP711+7))="",0,INDIRECT(ADDRESS(($AN711-1)*3+$AO711+5,$AP711+7))),IF(INDIRECT(ADDRESS(($AN711-1)*3+$AO711+5,$AP711+7))="",0,IF(COUNTIF(INDIRECT(ADDRESS(($AN711-1)*36+($AO711-1)*12+6,COLUMN())):INDIRECT(ADDRESS(($AN711-1)*36+($AO711-1)*12+$AP711+4,COLUMN())),INDIRECT(ADDRESS(($AN711-1)*3+$AO711+5,$AP711+7)))&gt;=1,0,INDIRECT(ADDRESS(($AN711-1)*3+$AO711+5,$AP711+7)))))</f>
        <v>0</v>
      </c>
      <c r="AR711" s="468">
        <f ca="1">COUNTIF(INDIRECT("H"&amp;(ROW()+12*(($AN711-1)*3+$AO711)-ROW())/12+5):INDIRECT("S"&amp;(ROW()+12*(($AN711-1)*3+$AO711)-ROW())/12+5),AQ711)</f>
        <v>0</v>
      </c>
      <c r="AS711" s="476"/>
      <c r="AU711" s="468">
        <f ca="1">IF(AND(AQ711&gt;0,AR711&gt;0),COUNTIF(AU$6:AU710,"&gt;0")+1,0)</f>
        <v>0</v>
      </c>
    </row>
    <row r="712" spans="40:47" x14ac:dyDescent="0.15">
      <c r="AN712" s="468">
        <v>20</v>
      </c>
      <c r="AO712" s="468">
        <v>2</v>
      </c>
      <c r="AP712" s="468">
        <v>11</v>
      </c>
      <c r="AQ712" s="476">
        <f ca="1">IF($AP712=1,IF(INDIRECT(ADDRESS(($AN712-1)*3+$AO712+5,$AP712+7))="",0,INDIRECT(ADDRESS(($AN712-1)*3+$AO712+5,$AP712+7))),IF(INDIRECT(ADDRESS(($AN712-1)*3+$AO712+5,$AP712+7))="",0,IF(COUNTIF(INDIRECT(ADDRESS(($AN712-1)*36+($AO712-1)*12+6,COLUMN())):INDIRECT(ADDRESS(($AN712-1)*36+($AO712-1)*12+$AP712+4,COLUMN())),INDIRECT(ADDRESS(($AN712-1)*3+$AO712+5,$AP712+7)))&gt;=1,0,INDIRECT(ADDRESS(($AN712-1)*3+$AO712+5,$AP712+7)))))</f>
        <v>0</v>
      </c>
      <c r="AR712" s="468">
        <f ca="1">COUNTIF(INDIRECT("H"&amp;(ROW()+12*(($AN712-1)*3+$AO712)-ROW())/12+5):INDIRECT("S"&amp;(ROW()+12*(($AN712-1)*3+$AO712)-ROW())/12+5),AQ712)</f>
        <v>0</v>
      </c>
      <c r="AS712" s="476"/>
      <c r="AU712" s="468">
        <f ca="1">IF(AND(AQ712&gt;0,AR712&gt;0),COUNTIF(AU$6:AU711,"&gt;0")+1,0)</f>
        <v>0</v>
      </c>
    </row>
    <row r="713" spans="40:47" x14ac:dyDescent="0.15">
      <c r="AN713" s="468">
        <v>20</v>
      </c>
      <c r="AO713" s="468">
        <v>2</v>
      </c>
      <c r="AP713" s="468">
        <v>12</v>
      </c>
      <c r="AQ713" s="476">
        <f ca="1">IF($AP713=1,IF(INDIRECT(ADDRESS(($AN713-1)*3+$AO713+5,$AP713+7))="",0,INDIRECT(ADDRESS(($AN713-1)*3+$AO713+5,$AP713+7))),IF(INDIRECT(ADDRESS(($AN713-1)*3+$AO713+5,$AP713+7))="",0,IF(COUNTIF(INDIRECT(ADDRESS(($AN713-1)*36+($AO713-1)*12+6,COLUMN())):INDIRECT(ADDRESS(($AN713-1)*36+($AO713-1)*12+$AP713+4,COLUMN())),INDIRECT(ADDRESS(($AN713-1)*3+$AO713+5,$AP713+7)))&gt;=1,0,INDIRECT(ADDRESS(($AN713-1)*3+$AO713+5,$AP713+7)))))</f>
        <v>0</v>
      </c>
      <c r="AR713" s="468">
        <f ca="1">COUNTIF(INDIRECT("H"&amp;(ROW()+12*(($AN713-1)*3+$AO713)-ROW())/12+5):INDIRECT("S"&amp;(ROW()+12*(($AN713-1)*3+$AO713)-ROW())/12+5),AQ713)</f>
        <v>0</v>
      </c>
      <c r="AS713" s="476"/>
      <c r="AU713" s="468">
        <f ca="1">IF(AND(AQ713&gt;0,AR713&gt;0),COUNTIF(AU$6:AU712,"&gt;0")+1,0)</f>
        <v>0</v>
      </c>
    </row>
    <row r="714" spans="40:47" x14ac:dyDescent="0.15">
      <c r="AN714" s="468">
        <v>20</v>
      </c>
      <c r="AO714" s="468">
        <v>3</v>
      </c>
      <c r="AP714" s="468">
        <v>1</v>
      </c>
      <c r="AQ714" s="476">
        <f ca="1">IF($AP714=1,IF(INDIRECT(ADDRESS(($AN714-1)*3+$AO714+5,$AP714+7))="",0,INDIRECT(ADDRESS(($AN714-1)*3+$AO714+5,$AP714+7))),IF(INDIRECT(ADDRESS(($AN714-1)*3+$AO714+5,$AP714+7))="",0,IF(COUNTIF(INDIRECT(ADDRESS(($AN714-1)*36+($AO714-1)*12+6,COLUMN())):INDIRECT(ADDRESS(($AN714-1)*36+($AO714-1)*12+$AP714+4,COLUMN())),INDIRECT(ADDRESS(($AN714-1)*3+$AO714+5,$AP714+7)))&gt;=1,0,INDIRECT(ADDRESS(($AN714-1)*3+$AO714+5,$AP714+7)))))</f>
        <v>0</v>
      </c>
      <c r="AR714" s="468">
        <f ca="1">COUNTIF(INDIRECT("H"&amp;(ROW()+12*(($AN714-1)*3+$AO714)-ROW())/12+5):INDIRECT("S"&amp;(ROW()+12*(($AN714-1)*3+$AO714)-ROW())/12+5),AQ714)</f>
        <v>0</v>
      </c>
      <c r="AS714" s="476"/>
      <c r="AU714" s="468">
        <f ca="1">IF(AND(AQ714&gt;0,AR714&gt;0),COUNTIF(AU$6:AU713,"&gt;0")+1,0)</f>
        <v>0</v>
      </c>
    </row>
    <row r="715" spans="40:47" x14ac:dyDescent="0.15">
      <c r="AN715" s="468">
        <v>20</v>
      </c>
      <c r="AO715" s="468">
        <v>3</v>
      </c>
      <c r="AP715" s="468">
        <v>2</v>
      </c>
      <c r="AQ715" s="476">
        <f ca="1">IF($AP715=1,IF(INDIRECT(ADDRESS(($AN715-1)*3+$AO715+5,$AP715+7))="",0,INDIRECT(ADDRESS(($AN715-1)*3+$AO715+5,$AP715+7))),IF(INDIRECT(ADDRESS(($AN715-1)*3+$AO715+5,$AP715+7))="",0,IF(COUNTIF(INDIRECT(ADDRESS(($AN715-1)*36+($AO715-1)*12+6,COLUMN())):INDIRECT(ADDRESS(($AN715-1)*36+($AO715-1)*12+$AP715+4,COLUMN())),INDIRECT(ADDRESS(($AN715-1)*3+$AO715+5,$AP715+7)))&gt;=1,0,INDIRECT(ADDRESS(($AN715-1)*3+$AO715+5,$AP715+7)))))</f>
        <v>0</v>
      </c>
      <c r="AR715" s="468">
        <f ca="1">COUNTIF(INDIRECT("H"&amp;(ROW()+12*(($AN715-1)*3+$AO715)-ROW())/12+5):INDIRECT("S"&amp;(ROW()+12*(($AN715-1)*3+$AO715)-ROW())/12+5),AQ715)</f>
        <v>0</v>
      </c>
      <c r="AS715" s="476"/>
      <c r="AU715" s="468">
        <f ca="1">IF(AND(AQ715&gt;0,AR715&gt;0),COUNTIF(AU$6:AU714,"&gt;0")+1,0)</f>
        <v>0</v>
      </c>
    </row>
    <row r="716" spans="40:47" x14ac:dyDescent="0.15">
      <c r="AN716" s="468">
        <v>20</v>
      </c>
      <c r="AO716" s="468">
        <v>3</v>
      </c>
      <c r="AP716" s="468">
        <v>3</v>
      </c>
      <c r="AQ716" s="476">
        <f ca="1">IF($AP716=1,IF(INDIRECT(ADDRESS(($AN716-1)*3+$AO716+5,$AP716+7))="",0,INDIRECT(ADDRESS(($AN716-1)*3+$AO716+5,$AP716+7))),IF(INDIRECT(ADDRESS(($AN716-1)*3+$AO716+5,$AP716+7))="",0,IF(COUNTIF(INDIRECT(ADDRESS(($AN716-1)*36+($AO716-1)*12+6,COLUMN())):INDIRECT(ADDRESS(($AN716-1)*36+($AO716-1)*12+$AP716+4,COLUMN())),INDIRECT(ADDRESS(($AN716-1)*3+$AO716+5,$AP716+7)))&gt;=1,0,INDIRECT(ADDRESS(($AN716-1)*3+$AO716+5,$AP716+7)))))</f>
        <v>0</v>
      </c>
      <c r="AR716" s="468">
        <f ca="1">COUNTIF(INDIRECT("H"&amp;(ROW()+12*(($AN716-1)*3+$AO716)-ROW())/12+5):INDIRECT("S"&amp;(ROW()+12*(($AN716-1)*3+$AO716)-ROW())/12+5),AQ716)</f>
        <v>0</v>
      </c>
      <c r="AS716" s="476"/>
      <c r="AU716" s="468">
        <f ca="1">IF(AND(AQ716&gt;0,AR716&gt;0),COUNTIF(AU$6:AU715,"&gt;0")+1,0)</f>
        <v>0</v>
      </c>
    </row>
    <row r="717" spans="40:47" x14ac:dyDescent="0.15">
      <c r="AN717" s="468">
        <v>20</v>
      </c>
      <c r="AO717" s="468">
        <v>3</v>
      </c>
      <c r="AP717" s="468">
        <v>4</v>
      </c>
      <c r="AQ717" s="476">
        <f ca="1">IF($AP717=1,IF(INDIRECT(ADDRESS(($AN717-1)*3+$AO717+5,$AP717+7))="",0,INDIRECT(ADDRESS(($AN717-1)*3+$AO717+5,$AP717+7))),IF(INDIRECT(ADDRESS(($AN717-1)*3+$AO717+5,$AP717+7))="",0,IF(COUNTIF(INDIRECT(ADDRESS(($AN717-1)*36+($AO717-1)*12+6,COLUMN())):INDIRECT(ADDRESS(($AN717-1)*36+($AO717-1)*12+$AP717+4,COLUMN())),INDIRECT(ADDRESS(($AN717-1)*3+$AO717+5,$AP717+7)))&gt;=1,0,INDIRECT(ADDRESS(($AN717-1)*3+$AO717+5,$AP717+7)))))</f>
        <v>0</v>
      </c>
      <c r="AR717" s="468">
        <f ca="1">COUNTIF(INDIRECT("H"&amp;(ROW()+12*(($AN717-1)*3+$AO717)-ROW())/12+5):INDIRECT("S"&amp;(ROW()+12*(($AN717-1)*3+$AO717)-ROW())/12+5),AQ717)</f>
        <v>0</v>
      </c>
      <c r="AS717" s="476"/>
      <c r="AU717" s="468">
        <f ca="1">IF(AND(AQ717&gt;0,AR717&gt;0),COUNTIF(AU$6:AU716,"&gt;0")+1,0)</f>
        <v>0</v>
      </c>
    </row>
    <row r="718" spans="40:47" x14ac:dyDescent="0.15">
      <c r="AN718" s="468">
        <v>20</v>
      </c>
      <c r="AO718" s="468">
        <v>3</v>
      </c>
      <c r="AP718" s="468">
        <v>5</v>
      </c>
      <c r="AQ718" s="476">
        <f ca="1">IF($AP718=1,IF(INDIRECT(ADDRESS(($AN718-1)*3+$AO718+5,$AP718+7))="",0,INDIRECT(ADDRESS(($AN718-1)*3+$AO718+5,$AP718+7))),IF(INDIRECT(ADDRESS(($AN718-1)*3+$AO718+5,$AP718+7))="",0,IF(COUNTIF(INDIRECT(ADDRESS(($AN718-1)*36+($AO718-1)*12+6,COLUMN())):INDIRECT(ADDRESS(($AN718-1)*36+($AO718-1)*12+$AP718+4,COLUMN())),INDIRECT(ADDRESS(($AN718-1)*3+$AO718+5,$AP718+7)))&gt;=1,0,INDIRECT(ADDRESS(($AN718-1)*3+$AO718+5,$AP718+7)))))</f>
        <v>0</v>
      </c>
      <c r="AR718" s="468">
        <f ca="1">COUNTIF(INDIRECT("H"&amp;(ROW()+12*(($AN718-1)*3+$AO718)-ROW())/12+5):INDIRECT("S"&amp;(ROW()+12*(($AN718-1)*3+$AO718)-ROW())/12+5),AQ718)</f>
        <v>0</v>
      </c>
      <c r="AS718" s="476"/>
      <c r="AU718" s="468">
        <f ca="1">IF(AND(AQ718&gt;0,AR718&gt;0),COUNTIF(AU$6:AU717,"&gt;0")+1,0)</f>
        <v>0</v>
      </c>
    </row>
    <row r="719" spans="40:47" x14ac:dyDescent="0.15">
      <c r="AN719" s="468">
        <v>20</v>
      </c>
      <c r="AO719" s="468">
        <v>3</v>
      </c>
      <c r="AP719" s="468">
        <v>6</v>
      </c>
      <c r="AQ719" s="476">
        <f ca="1">IF($AP719=1,IF(INDIRECT(ADDRESS(($AN719-1)*3+$AO719+5,$AP719+7))="",0,INDIRECT(ADDRESS(($AN719-1)*3+$AO719+5,$AP719+7))),IF(INDIRECT(ADDRESS(($AN719-1)*3+$AO719+5,$AP719+7))="",0,IF(COUNTIF(INDIRECT(ADDRESS(($AN719-1)*36+($AO719-1)*12+6,COLUMN())):INDIRECT(ADDRESS(($AN719-1)*36+($AO719-1)*12+$AP719+4,COLUMN())),INDIRECT(ADDRESS(($AN719-1)*3+$AO719+5,$AP719+7)))&gt;=1,0,INDIRECT(ADDRESS(($AN719-1)*3+$AO719+5,$AP719+7)))))</f>
        <v>0</v>
      </c>
      <c r="AR719" s="468">
        <f ca="1">COUNTIF(INDIRECT("H"&amp;(ROW()+12*(($AN719-1)*3+$AO719)-ROW())/12+5):INDIRECT("S"&amp;(ROW()+12*(($AN719-1)*3+$AO719)-ROW())/12+5),AQ719)</f>
        <v>0</v>
      </c>
      <c r="AS719" s="476"/>
      <c r="AU719" s="468">
        <f ca="1">IF(AND(AQ719&gt;0,AR719&gt;0),COUNTIF(AU$6:AU718,"&gt;0")+1,0)</f>
        <v>0</v>
      </c>
    </row>
    <row r="720" spans="40:47" x14ac:dyDescent="0.15">
      <c r="AN720" s="468">
        <v>20</v>
      </c>
      <c r="AO720" s="468">
        <v>3</v>
      </c>
      <c r="AP720" s="468">
        <v>7</v>
      </c>
      <c r="AQ720" s="476">
        <f ca="1">IF($AP720=1,IF(INDIRECT(ADDRESS(($AN720-1)*3+$AO720+5,$AP720+7))="",0,INDIRECT(ADDRESS(($AN720-1)*3+$AO720+5,$AP720+7))),IF(INDIRECT(ADDRESS(($AN720-1)*3+$AO720+5,$AP720+7))="",0,IF(COUNTIF(INDIRECT(ADDRESS(($AN720-1)*36+($AO720-1)*12+6,COLUMN())):INDIRECT(ADDRESS(($AN720-1)*36+($AO720-1)*12+$AP720+4,COLUMN())),INDIRECT(ADDRESS(($AN720-1)*3+$AO720+5,$AP720+7)))&gt;=1,0,INDIRECT(ADDRESS(($AN720-1)*3+$AO720+5,$AP720+7)))))</f>
        <v>0</v>
      </c>
      <c r="AR720" s="468">
        <f ca="1">COUNTIF(INDIRECT("H"&amp;(ROW()+12*(($AN720-1)*3+$AO720)-ROW())/12+5):INDIRECT("S"&amp;(ROW()+12*(($AN720-1)*3+$AO720)-ROW())/12+5),AQ720)</f>
        <v>0</v>
      </c>
      <c r="AS720" s="476"/>
      <c r="AU720" s="468">
        <f ca="1">IF(AND(AQ720&gt;0,AR720&gt;0),COUNTIF(AU$6:AU719,"&gt;0")+1,0)</f>
        <v>0</v>
      </c>
    </row>
    <row r="721" spans="40:47" x14ac:dyDescent="0.15">
      <c r="AN721" s="468">
        <v>20</v>
      </c>
      <c r="AO721" s="468">
        <v>3</v>
      </c>
      <c r="AP721" s="468">
        <v>8</v>
      </c>
      <c r="AQ721" s="476">
        <f ca="1">IF($AP721=1,IF(INDIRECT(ADDRESS(($AN721-1)*3+$AO721+5,$AP721+7))="",0,INDIRECT(ADDRESS(($AN721-1)*3+$AO721+5,$AP721+7))),IF(INDIRECT(ADDRESS(($AN721-1)*3+$AO721+5,$AP721+7))="",0,IF(COUNTIF(INDIRECT(ADDRESS(($AN721-1)*36+($AO721-1)*12+6,COLUMN())):INDIRECT(ADDRESS(($AN721-1)*36+($AO721-1)*12+$AP721+4,COLUMN())),INDIRECT(ADDRESS(($AN721-1)*3+$AO721+5,$AP721+7)))&gt;=1,0,INDIRECT(ADDRESS(($AN721-1)*3+$AO721+5,$AP721+7)))))</f>
        <v>0</v>
      </c>
      <c r="AR721" s="468">
        <f ca="1">COUNTIF(INDIRECT("H"&amp;(ROW()+12*(($AN721-1)*3+$AO721)-ROW())/12+5):INDIRECT("S"&amp;(ROW()+12*(($AN721-1)*3+$AO721)-ROW())/12+5),AQ721)</f>
        <v>0</v>
      </c>
      <c r="AS721" s="476"/>
      <c r="AU721" s="468">
        <f ca="1">IF(AND(AQ721&gt;0,AR721&gt;0),COUNTIF(AU$6:AU720,"&gt;0")+1,0)</f>
        <v>0</v>
      </c>
    </row>
    <row r="722" spans="40:47" x14ac:dyDescent="0.15">
      <c r="AN722" s="468">
        <v>20</v>
      </c>
      <c r="AO722" s="468">
        <v>3</v>
      </c>
      <c r="AP722" s="468">
        <v>9</v>
      </c>
      <c r="AQ722" s="476">
        <f ca="1">IF($AP722=1,IF(INDIRECT(ADDRESS(($AN722-1)*3+$AO722+5,$AP722+7))="",0,INDIRECT(ADDRESS(($AN722-1)*3+$AO722+5,$AP722+7))),IF(INDIRECT(ADDRESS(($AN722-1)*3+$AO722+5,$AP722+7))="",0,IF(COUNTIF(INDIRECT(ADDRESS(($AN722-1)*36+($AO722-1)*12+6,COLUMN())):INDIRECT(ADDRESS(($AN722-1)*36+($AO722-1)*12+$AP722+4,COLUMN())),INDIRECT(ADDRESS(($AN722-1)*3+$AO722+5,$AP722+7)))&gt;=1,0,INDIRECT(ADDRESS(($AN722-1)*3+$AO722+5,$AP722+7)))))</f>
        <v>0</v>
      </c>
      <c r="AR722" s="468">
        <f ca="1">COUNTIF(INDIRECT("H"&amp;(ROW()+12*(($AN722-1)*3+$AO722)-ROW())/12+5):INDIRECT("S"&amp;(ROW()+12*(($AN722-1)*3+$AO722)-ROW())/12+5),AQ722)</f>
        <v>0</v>
      </c>
      <c r="AS722" s="476"/>
      <c r="AU722" s="468">
        <f ca="1">IF(AND(AQ722&gt;0,AR722&gt;0),COUNTIF(AU$6:AU721,"&gt;0")+1,0)</f>
        <v>0</v>
      </c>
    </row>
    <row r="723" spans="40:47" x14ac:dyDescent="0.15">
      <c r="AN723" s="468">
        <v>20</v>
      </c>
      <c r="AO723" s="468">
        <v>3</v>
      </c>
      <c r="AP723" s="468">
        <v>10</v>
      </c>
      <c r="AQ723" s="476">
        <f ca="1">IF($AP723=1,IF(INDIRECT(ADDRESS(($AN723-1)*3+$AO723+5,$AP723+7))="",0,INDIRECT(ADDRESS(($AN723-1)*3+$AO723+5,$AP723+7))),IF(INDIRECT(ADDRESS(($AN723-1)*3+$AO723+5,$AP723+7))="",0,IF(COUNTIF(INDIRECT(ADDRESS(($AN723-1)*36+($AO723-1)*12+6,COLUMN())):INDIRECT(ADDRESS(($AN723-1)*36+($AO723-1)*12+$AP723+4,COLUMN())),INDIRECT(ADDRESS(($AN723-1)*3+$AO723+5,$AP723+7)))&gt;=1,0,INDIRECT(ADDRESS(($AN723-1)*3+$AO723+5,$AP723+7)))))</f>
        <v>0</v>
      </c>
      <c r="AR723" s="468">
        <f ca="1">COUNTIF(INDIRECT("H"&amp;(ROW()+12*(($AN723-1)*3+$AO723)-ROW())/12+5):INDIRECT("S"&amp;(ROW()+12*(($AN723-1)*3+$AO723)-ROW())/12+5),AQ723)</f>
        <v>0</v>
      </c>
      <c r="AS723" s="476"/>
      <c r="AU723" s="468">
        <f ca="1">IF(AND(AQ723&gt;0,AR723&gt;0),COUNTIF(AU$6:AU722,"&gt;0")+1,0)</f>
        <v>0</v>
      </c>
    </row>
    <row r="724" spans="40:47" x14ac:dyDescent="0.15">
      <c r="AN724" s="468">
        <v>20</v>
      </c>
      <c r="AO724" s="468">
        <v>3</v>
      </c>
      <c r="AP724" s="468">
        <v>11</v>
      </c>
      <c r="AQ724" s="476">
        <f ca="1">IF($AP724=1,IF(INDIRECT(ADDRESS(($AN724-1)*3+$AO724+5,$AP724+7))="",0,INDIRECT(ADDRESS(($AN724-1)*3+$AO724+5,$AP724+7))),IF(INDIRECT(ADDRESS(($AN724-1)*3+$AO724+5,$AP724+7))="",0,IF(COUNTIF(INDIRECT(ADDRESS(($AN724-1)*36+($AO724-1)*12+6,COLUMN())):INDIRECT(ADDRESS(($AN724-1)*36+($AO724-1)*12+$AP724+4,COLUMN())),INDIRECT(ADDRESS(($AN724-1)*3+$AO724+5,$AP724+7)))&gt;=1,0,INDIRECT(ADDRESS(($AN724-1)*3+$AO724+5,$AP724+7)))))</f>
        <v>0</v>
      </c>
      <c r="AR724" s="468">
        <f ca="1">COUNTIF(INDIRECT("H"&amp;(ROW()+12*(($AN724-1)*3+$AO724)-ROW())/12+5):INDIRECT("S"&amp;(ROW()+12*(($AN724-1)*3+$AO724)-ROW())/12+5),AQ724)</f>
        <v>0</v>
      </c>
      <c r="AS724" s="476"/>
      <c r="AU724" s="468">
        <f ca="1">IF(AND(AQ724&gt;0,AR724&gt;0),COUNTIF(AU$6:AU723,"&gt;0")+1,0)</f>
        <v>0</v>
      </c>
    </row>
    <row r="725" spans="40:47" x14ac:dyDescent="0.15">
      <c r="AN725" s="468">
        <v>20</v>
      </c>
      <c r="AO725" s="468">
        <v>3</v>
      </c>
      <c r="AP725" s="468">
        <v>12</v>
      </c>
      <c r="AQ725" s="476">
        <f ca="1">IF($AP725=1,IF(INDIRECT(ADDRESS(($AN725-1)*3+$AO725+5,$AP725+7))="",0,INDIRECT(ADDRESS(($AN725-1)*3+$AO725+5,$AP725+7))),IF(INDIRECT(ADDRESS(($AN725-1)*3+$AO725+5,$AP725+7))="",0,IF(COUNTIF(INDIRECT(ADDRESS(($AN725-1)*36+($AO725-1)*12+6,COLUMN())):INDIRECT(ADDRESS(($AN725-1)*36+($AO725-1)*12+$AP725+4,COLUMN())),INDIRECT(ADDRESS(($AN725-1)*3+$AO725+5,$AP725+7)))&gt;=1,0,INDIRECT(ADDRESS(($AN725-1)*3+$AO725+5,$AP725+7)))))</f>
        <v>0</v>
      </c>
      <c r="AR725" s="468">
        <f ca="1">COUNTIF(INDIRECT("H"&amp;(ROW()+12*(($AN725-1)*3+$AO725)-ROW())/12+5):INDIRECT("S"&amp;(ROW()+12*(($AN725-1)*3+$AO725)-ROW())/12+5),AQ725)</f>
        <v>0</v>
      </c>
      <c r="AS725" s="476"/>
      <c r="AU725" s="468">
        <f ca="1">IF(AND(AQ725&gt;0,AR725&gt;0),COUNTIF(AU$6:AU724,"&gt;0")+1,0)</f>
        <v>0</v>
      </c>
    </row>
    <row r="726" spans="40:47" x14ac:dyDescent="0.15">
      <c r="AN726" s="468">
        <v>21</v>
      </c>
      <c r="AO726" s="468">
        <v>1</v>
      </c>
      <c r="AP726" s="468">
        <v>1</v>
      </c>
      <c r="AQ726" s="468">
        <f ca="1">IF($AP726=1,IF(INDIRECT(ADDRESS(($AN726-1)*3+$AO726+5,$AP726+7))="",0,INDIRECT(ADDRESS(($AN726-1)*3+$AO726+5,$AP726+7))),IF(INDIRECT(ADDRESS(($AN726-1)*3+$AO726+5,$AP726+7))="",0,IF(COUNTIF(INDIRECT(ADDRESS(($AN726-1)*36+($AO726-1)*12+6,COLUMN())):INDIRECT(ADDRESS(($AN726-1)*36+($AO726-1)*12+$AP726+4,COLUMN())),INDIRECT(ADDRESS(($AN726-1)*3+$AO726+5,$AP726+7)))&gt;=1,0,INDIRECT(ADDRESS(($AN726-1)*3+$AO726+5,$AP726+7)))))</f>
        <v>0</v>
      </c>
      <c r="AR726" s="468">
        <f ca="1">COUNTIF(INDIRECT("H"&amp;(ROW()+12*(($AN726-1)*3+$AO726)-ROW())/12+5):INDIRECT("S"&amp;(ROW()+12*(($AN726-1)*3+$AO726)-ROW())/12+5),AQ726)</f>
        <v>0</v>
      </c>
      <c r="AU726" s="468">
        <f ca="1">IF(AND(AQ726&gt;0,AR726&gt;0),COUNTIF(AU$6:AU725,"&gt;0")+1,0)</f>
        <v>0</v>
      </c>
    </row>
    <row r="727" spans="40:47" x14ac:dyDescent="0.15">
      <c r="AN727" s="468">
        <v>21</v>
      </c>
      <c r="AO727" s="468">
        <v>1</v>
      </c>
      <c r="AP727" s="468">
        <v>2</v>
      </c>
      <c r="AQ727" s="468">
        <f ca="1">IF($AP727=1,IF(INDIRECT(ADDRESS(($AN727-1)*3+$AO727+5,$AP727+7))="",0,INDIRECT(ADDRESS(($AN727-1)*3+$AO727+5,$AP727+7))),IF(INDIRECT(ADDRESS(($AN727-1)*3+$AO727+5,$AP727+7))="",0,IF(COUNTIF(INDIRECT(ADDRESS(($AN727-1)*36+($AO727-1)*12+6,COLUMN())):INDIRECT(ADDRESS(($AN727-1)*36+($AO727-1)*12+$AP727+4,COLUMN())),INDIRECT(ADDRESS(($AN727-1)*3+$AO727+5,$AP727+7)))&gt;=1,0,INDIRECT(ADDRESS(($AN727-1)*3+$AO727+5,$AP727+7)))))</f>
        <v>0</v>
      </c>
      <c r="AR727" s="468">
        <f ca="1">COUNTIF(INDIRECT("H"&amp;(ROW()+12*(($AN727-1)*3+$AO727)-ROW())/12+5):INDIRECT("S"&amp;(ROW()+12*(($AN727-1)*3+$AO727)-ROW())/12+5),AQ727)</f>
        <v>0</v>
      </c>
      <c r="AU727" s="468">
        <f ca="1">IF(AND(AQ727&gt;0,AR727&gt;0),COUNTIF(AU$6:AU726,"&gt;0")+1,0)</f>
        <v>0</v>
      </c>
    </row>
    <row r="728" spans="40:47" x14ac:dyDescent="0.15">
      <c r="AN728" s="468">
        <v>21</v>
      </c>
      <c r="AO728" s="468">
        <v>1</v>
      </c>
      <c r="AP728" s="468">
        <v>3</v>
      </c>
      <c r="AQ728" s="468">
        <f ca="1">IF($AP728=1,IF(INDIRECT(ADDRESS(($AN728-1)*3+$AO728+5,$AP728+7))="",0,INDIRECT(ADDRESS(($AN728-1)*3+$AO728+5,$AP728+7))),IF(INDIRECT(ADDRESS(($AN728-1)*3+$AO728+5,$AP728+7))="",0,IF(COUNTIF(INDIRECT(ADDRESS(($AN728-1)*36+($AO728-1)*12+6,COLUMN())):INDIRECT(ADDRESS(($AN728-1)*36+($AO728-1)*12+$AP728+4,COLUMN())),INDIRECT(ADDRESS(($AN728-1)*3+$AO728+5,$AP728+7)))&gt;=1,0,INDIRECT(ADDRESS(($AN728-1)*3+$AO728+5,$AP728+7)))))</f>
        <v>0</v>
      </c>
      <c r="AR728" s="468">
        <f ca="1">COUNTIF(INDIRECT("H"&amp;(ROW()+12*(($AN728-1)*3+$AO728)-ROW())/12+5):INDIRECT("S"&amp;(ROW()+12*(($AN728-1)*3+$AO728)-ROW())/12+5),AQ728)</f>
        <v>0</v>
      </c>
      <c r="AU728" s="468">
        <f ca="1">IF(AND(AQ728&gt;0,AR728&gt;0),COUNTIF(AU$6:AU727,"&gt;0")+1,0)</f>
        <v>0</v>
      </c>
    </row>
    <row r="729" spans="40:47" x14ac:dyDescent="0.15">
      <c r="AN729" s="468">
        <v>21</v>
      </c>
      <c r="AO729" s="468">
        <v>1</v>
      </c>
      <c r="AP729" s="468">
        <v>4</v>
      </c>
      <c r="AQ729" s="468">
        <f ca="1">IF($AP729=1,IF(INDIRECT(ADDRESS(($AN729-1)*3+$AO729+5,$AP729+7))="",0,INDIRECT(ADDRESS(($AN729-1)*3+$AO729+5,$AP729+7))),IF(INDIRECT(ADDRESS(($AN729-1)*3+$AO729+5,$AP729+7))="",0,IF(COUNTIF(INDIRECT(ADDRESS(($AN729-1)*36+($AO729-1)*12+6,COLUMN())):INDIRECT(ADDRESS(($AN729-1)*36+($AO729-1)*12+$AP729+4,COLUMN())),INDIRECT(ADDRESS(($AN729-1)*3+$AO729+5,$AP729+7)))&gt;=1,0,INDIRECT(ADDRESS(($AN729-1)*3+$AO729+5,$AP729+7)))))</f>
        <v>0</v>
      </c>
      <c r="AR729" s="468">
        <f ca="1">COUNTIF(INDIRECT("H"&amp;(ROW()+12*(($AN729-1)*3+$AO729)-ROW())/12+5):INDIRECT("S"&amp;(ROW()+12*(($AN729-1)*3+$AO729)-ROW())/12+5),AQ729)</f>
        <v>0</v>
      </c>
      <c r="AU729" s="468">
        <f ca="1">IF(AND(AQ729&gt;0,AR729&gt;0),COUNTIF(AU$6:AU728,"&gt;0")+1,0)</f>
        <v>0</v>
      </c>
    </row>
    <row r="730" spans="40:47" x14ac:dyDescent="0.15">
      <c r="AN730" s="468">
        <v>21</v>
      </c>
      <c r="AO730" s="468">
        <v>1</v>
      </c>
      <c r="AP730" s="468">
        <v>5</v>
      </c>
      <c r="AQ730" s="468">
        <f ca="1">IF($AP730=1,IF(INDIRECT(ADDRESS(($AN730-1)*3+$AO730+5,$AP730+7))="",0,INDIRECT(ADDRESS(($AN730-1)*3+$AO730+5,$AP730+7))),IF(INDIRECT(ADDRESS(($AN730-1)*3+$AO730+5,$AP730+7))="",0,IF(COUNTIF(INDIRECT(ADDRESS(($AN730-1)*36+($AO730-1)*12+6,COLUMN())):INDIRECT(ADDRESS(($AN730-1)*36+($AO730-1)*12+$AP730+4,COLUMN())),INDIRECT(ADDRESS(($AN730-1)*3+$AO730+5,$AP730+7)))&gt;=1,0,INDIRECT(ADDRESS(($AN730-1)*3+$AO730+5,$AP730+7)))))</f>
        <v>0</v>
      </c>
      <c r="AR730" s="468">
        <f ca="1">COUNTIF(INDIRECT("H"&amp;(ROW()+12*(($AN730-1)*3+$AO730)-ROW())/12+5):INDIRECT("S"&amp;(ROW()+12*(($AN730-1)*3+$AO730)-ROW())/12+5),AQ730)</f>
        <v>0</v>
      </c>
      <c r="AU730" s="468">
        <f ca="1">IF(AND(AQ730&gt;0,AR730&gt;0),COUNTIF(AU$6:AU729,"&gt;0")+1,0)</f>
        <v>0</v>
      </c>
    </row>
    <row r="731" spans="40:47" x14ac:dyDescent="0.15">
      <c r="AN731" s="468">
        <v>21</v>
      </c>
      <c r="AO731" s="468">
        <v>1</v>
      </c>
      <c r="AP731" s="468">
        <v>6</v>
      </c>
      <c r="AQ731" s="468">
        <f ca="1">IF($AP731=1,IF(INDIRECT(ADDRESS(($AN731-1)*3+$AO731+5,$AP731+7))="",0,INDIRECT(ADDRESS(($AN731-1)*3+$AO731+5,$AP731+7))),IF(INDIRECT(ADDRESS(($AN731-1)*3+$AO731+5,$AP731+7))="",0,IF(COUNTIF(INDIRECT(ADDRESS(($AN731-1)*36+($AO731-1)*12+6,COLUMN())):INDIRECT(ADDRESS(($AN731-1)*36+($AO731-1)*12+$AP731+4,COLUMN())),INDIRECT(ADDRESS(($AN731-1)*3+$AO731+5,$AP731+7)))&gt;=1,0,INDIRECT(ADDRESS(($AN731-1)*3+$AO731+5,$AP731+7)))))</f>
        <v>0</v>
      </c>
      <c r="AR731" s="468">
        <f ca="1">COUNTIF(INDIRECT("H"&amp;(ROW()+12*(($AN731-1)*3+$AO731)-ROW())/12+5):INDIRECT("S"&amp;(ROW()+12*(($AN731-1)*3+$AO731)-ROW())/12+5),AQ731)</f>
        <v>0</v>
      </c>
      <c r="AU731" s="468">
        <f ca="1">IF(AND(AQ731&gt;0,AR731&gt;0),COUNTIF(AU$6:AU730,"&gt;0")+1,0)</f>
        <v>0</v>
      </c>
    </row>
    <row r="732" spans="40:47" x14ac:dyDescent="0.15">
      <c r="AN732" s="468">
        <v>21</v>
      </c>
      <c r="AO732" s="468">
        <v>1</v>
      </c>
      <c r="AP732" s="468">
        <v>7</v>
      </c>
      <c r="AQ732" s="468">
        <f ca="1">IF($AP732=1,IF(INDIRECT(ADDRESS(($AN732-1)*3+$AO732+5,$AP732+7))="",0,INDIRECT(ADDRESS(($AN732-1)*3+$AO732+5,$AP732+7))),IF(INDIRECT(ADDRESS(($AN732-1)*3+$AO732+5,$AP732+7))="",0,IF(COUNTIF(INDIRECT(ADDRESS(($AN732-1)*36+($AO732-1)*12+6,COLUMN())):INDIRECT(ADDRESS(($AN732-1)*36+($AO732-1)*12+$AP732+4,COLUMN())),INDIRECT(ADDRESS(($AN732-1)*3+$AO732+5,$AP732+7)))&gt;=1,0,INDIRECT(ADDRESS(($AN732-1)*3+$AO732+5,$AP732+7)))))</f>
        <v>0</v>
      </c>
      <c r="AR732" s="468">
        <f ca="1">COUNTIF(INDIRECT("H"&amp;(ROW()+12*(($AN732-1)*3+$AO732)-ROW())/12+5):INDIRECT("S"&amp;(ROW()+12*(($AN732-1)*3+$AO732)-ROW())/12+5),AQ732)</f>
        <v>0</v>
      </c>
      <c r="AU732" s="468">
        <f ca="1">IF(AND(AQ732&gt;0,AR732&gt;0),COUNTIF(AU$6:AU731,"&gt;0")+1,0)</f>
        <v>0</v>
      </c>
    </row>
    <row r="733" spans="40:47" x14ac:dyDescent="0.15">
      <c r="AN733" s="468">
        <v>21</v>
      </c>
      <c r="AO733" s="468">
        <v>1</v>
      </c>
      <c r="AP733" s="468">
        <v>8</v>
      </c>
      <c r="AQ733" s="468">
        <f ca="1">IF($AP733=1,IF(INDIRECT(ADDRESS(($AN733-1)*3+$AO733+5,$AP733+7))="",0,INDIRECT(ADDRESS(($AN733-1)*3+$AO733+5,$AP733+7))),IF(INDIRECT(ADDRESS(($AN733-1)*3+$AO733+5,$AP733+7))="",0,IF(COUNTIF(INDIRECT(ADDRESS(($AN733-1)*36+($AO733-1)*12+6,COLUMN())):INDIRECT(ADDRESS(($AN733-1)*36+($AO733-1)*12+$AP733+4,COLUMN())),INDIRECT(ADDRESS(($AN733-1)*3+$AO733+5,$AP733+7)))&gt;=1,0,INDIRECT(ADDRESS(($AN733-1)*3+$AO733+5,$AP733+7)))))</f>
        <v>0</v>
      </c>
      <c r="AR733" s="468">
        <f ca="1">COUNTIF(INDIRECT("H"&amp;(ROW()+12*(($AN733-1)*3+$AO733)-ROW())/12+5):INDIRECT("S"&amp;(ROW()+12*(($AN733-1)*3+$AO733)-ROW())/12+5),AQ733)</f>
        <v>0</v>
      </c>
      <c r="AU733" s="468">
        <f ca="1">IF(AND(AQ733&gt;0,AR733&gt;0),COUNTIF(AU$6:AU732,"&gt;0")+1,0)</f>
        <v>0</v>
      </c>
    </row>
    <row r="734" spans="40:47" x14ac:dyDescent="0.15">
      <c r="AN734" s="468">
        <v>21</v>
      </c>
      <c r="AO734" s="468">
        <v>1</v>
      </c>
      <c r="AP734" s="468">
        <v>9</v>
      </c>
      <c r="AQ734" s="468">
        <f ca="1">IF($AP734=1,IF(INDIRECT(ADDRESS(($AN734-1)*3+$AO734+5,$AP734+7))="",0,INDIRECT(ADDRESS(($AN734-1)*3+$AO734+5,$AP734+7))),IF(INDIRECT(ADDRESS(($AN734-1)*3+$AO734+5,$AP734+7))="",0,IF(COUNTIF(INDIRECT(ADDRESS(($AN734-1)*36+($AO734-1)*12+6,COLUMN())):INDIRECT(ADDRESS(($AN734-1)*36+($AO734-1)*12+$AP734+4,COLUMN())),INDIRECT(ADDRESS(($AN734-1)*3+$AO734+5,$AP734+7)))&gt;=1,0,INDIRECT(ADDRESS(($AN734-1)*3+$AO734+5,$AP734+7)))))</f>
        <v>0</v>
      </c>
      <c r="AR734" s="468">
        <f ca="1">COUNTIF(INDIRECT("H"&amp;(ROW()+12*(($AN734-1)*3+$AO734)-ROW())/12+5):INDIRECT("S"&amp;(ROW()+12*(($AN734-1)*3+$AO734)-ROW())/12+5),AQ734)</f>
        <v>0</v>
      </c>
      <c r="AU734" s="468">
        <f ca="1">IF(AND(AQ734&gt;0,AR734&gt;0),COUNTIF(AU$6:AU733,"&gt;0")+1,0)</f>
        <v>0</v>
      </c>
    </row>
    <row r="735" spans="40:47" x14ac:dyDescent="0.15">
      <c r="AN735" s="468">
        <v>21</v>
      </c>
      <c r="AO735" s="468">
        <v>1</v>
      </c>
      <c r="AP735" s="468">
        <v>10</v>
      </c>
      <c r="AQ735" s="468">
        <f ca="1">IF($AP735=1,IF(INDIRECT(ADDRESS(($AN735-1)*3+$AO735+5,$AP735+7))="",0,INDIRECT(ADDRESS(($AN735-1)*3+$AO735+5,$AP735+7))),IF(INDIRECT(ADDRESS(($AN735-1)*3+$AO735+5,$AP735+7))="",0,IF(COUNTIF(INDIRECT(ADDRESS(($AN735-1)*36+($AO735-1)*12+6,COLUMN())):INDIRECT(ADDRESS(($AN735-1)*36+($AO735-1)*12+$AP735+4,COLUMN())),INDIRECT(ADDRESS(($AN735-1)*3+$AO735+5,$AP735+7)))&gt;=1,0,INDIRECT(ADDRESS(($AN735-1)*3+$AO735+5,$AP735+7)))))</f>
        <v>0</v>
      </c>
      <c r="AR735" s="468">
        <f ca="1">COUNTIF(INDIRECT("H"&amp;(ROW()+12*(($AN735-1)*3+$AO735)-ROW())/12+5):INDIRECT("S"&amp;(ROW()+12*(($AN735-1)*3+$AO735)-ROW())/12+5),AQ735)</f>
        <v>0</v>
      </c>
      <c r="AU735" s="468">
        <f ca="1">IF(AND(AQ735&gt;0,AR735&gt;0),COUNTIF(AU$6:AU734,"&gt;0")+1,0)</f>
        <v>0</v>
      </c>
    </row>
    <row r="736" spans="40:47" x14ac:dyDescent="0.15">
      <c r="AN736" s="468">
        <v>21</v>
      </c>
      <c r="AO736" s="468">
        <v>1</v>
      </c>
      <c r="AP736" s="468">
        <v>11</v>
      </c>
      <c r="AQ736" s="468">
        <f ca="1">IF($AP736=1,IF(INDIRECT(ADDRESS(($AN736-1)*3+$AO736+5,$AP736+7))="",0,INDIRECT(ADDRESS(($AN736-1)*3+$AO736+5,$AP736+7))),IF(INDIRECT(ADDRESS(($AN736-1)*3+$AO736+5,$AP736+7))="",0,IF(COUNTIF(INDIRECT(ADDRESS(($AN736-1)*36+($AO736-1)*12+6,COLUMN())):INDIRECT(ADDRESS(($AN736-1)*36+($AO736-1)*12+$AP736+4,COLUMN())),INDIRECT(ADDRESS(($AN736-1)*3+$AO736+5,$AP736+7)))&gt;=1,0,INDIRECT(ADDRESS(($AN736-1)*3+$AO736+5,$AP736+7)))))</f>
        <v>0</v>
      </c>
      <c r="AR736" s="468">
        <f ca="1">COUNTIF(INDIRECT("H"&amp;(ROW()+12*(($AN736-1)*3+$AO736)-ROW())/12+5):INDIRECT("S"&amp;(ROW()+12*(($AN736-1)*3+$AO736)-ROW())/12+5),AQ736)</f>
        <v>0</v>
      </c>
      <c r="AU736" s="468">
        <f ca="1">IF(AND(AQ736&gt;0,AR736&gt;0),COUNTIF(AU$6:AU735,"&gt;0")+1,0)</f>
        <v>0</v>
      </c>
    </row>
    <row r="737" spans="40:47" x14ac:dyDescent="0.15">
      <c r="AN737" s="468">
        <v>21</v>
      </c>
      <c r="AO737" s="468">
        <v>1</v>
      </c>
      <c r="AP737" s="468">
        <v>12</v>
      </c>
      <c r="AQ737" s="468">
        <f ca="1">IF($AP737=1,IF(INDIRECT(ADDRESS(($AN737-1)*3+$AO737+5,$AP737+7))="",0,INDIRECT(ADDRESS(($AN737-1)*3+$AO737+5,$AP737+7))),IF(INDIRECT(ADDRESS(($AN737-1)*3+$AO737+5,$AP737+7))="",0,IF(COUNTIF(INDIRECT(ADDRESS(($AN737-1)*36+($AO737-1)*12+6,COLUMN())):INDIRECT(ADDRESS(($AN737-1)*36+($AO737-1)*12+$AP737+4,COLUMN())),INDIRECT(ADDRESS(($AN737-1)*3+$AO737+5,$AP737+7)))&gt;=1,0,INDIRECT(ADDRESS(($AN737-1)*3+$AO737+5,$AP737+7)))))</f>
        <v>0</v>
      </c>
      <c r="AR737" s="468">
        <f ca="1">COUNTIF(INDIRECT("H"&amp;(ROW()+12*(($AN737-1)*3+$AO737)-ROW())/12+5):INDIRECT("S"&amp;(ROW()+12*(($AN737-1)*3+$AO737)-ROW())/12+5),AQ737)</f>
        <v>0</v>
      </c>
      <c r="AU737" s="468">
        <f ca="1">IF(AND(AQ737&gt;0,AR737&gt;0),COUNTIF(AU$6:AU736,"&gt;0")+1,0)</f>
        <v>0</v>
      </c>
    </row>
    <row r="738" spans="40:47" x14ac:dyDescent="0.15">
      <c r="AN738" s="468">
        <v>21</v>
      </c>
      <c r="AO738" s="468">
        <v>2</v>
      </c>
      <c r="AP738" s="468">
        <v>1</v>
      </c>
      <c r="AQ738" s="468">
        <f ca="1">IF($AP738=1,IF(INDIRECT(ADDRESS(($AN738-1)*3+$AO738+5,$AP738+7))="",0,INDIRECT(ADDRESS(($AN738-1)*3+$AO738+5,$AP738+7))),IF(INDIRECT(ADDRESS(($AN738-1)*3+$AO738+5,$AP738+7))="",0,IF(COUNTIF(INDIRECT(ADDRESS(($AN738-1)*36+($AO738-1)*12+6,COLUMN())):INDIRECT(ADDRESS(($AN738-1)*36+($AO738-1)*12+$AP738+4,COLUMN())),INDIRECT(ADDRESS(($AN738-1)*3+$AO738+5,$AP738+7)))&gt;=1,0,INDIRECT(ADDRESS(($AN738-1)*3+$AO738+5,$AP738+7)))))</f>
        <v>0</v>
      </c>
      <c r="AR738" s="468">
        <f ca="1">COUNTIF(INDIRECT("H"&amp;(ROW()+12*(($AN738-1)*3+$AO738)-ROW())/12+5):INDIRECT("S"&amp;(ROW()+12*(($AN738-1)*3+$AO738)-ROW())/12+5),AQ738)</f>
        <v>0</v>
      </c>
      <c r="AU738" s="468">
        <f ca="1">IF(AND(AQ738&gt;0,AR738&gt;0),COUNTIF(AU$6:AU737,"&gt;0")+1,0)</f>
        <v>0</v>
      </c>
    </row>
    <row r="739" spans="40:47" x14ac:dyDescent="0.15">
      <c r="AN739" s="468">
        <v>21</v>
      </c>
      <c r="AO739" s="468">
        <v>2</v>
      </c>
      <c r="AP739" s="468">
        <v>2</v>
      </c>
      <c r="AQ739" s="468">
        <f ca="1">IF($AP739=1,IF(INDIRECT(ADDRESS(($AN739-1)*3+$AO739+5,$AP739+7))="",0,INDIRECT(ADDRESS(($AN739-1)*3+$AO739+5,$AP739+7))),IF(INDIRECT(ADDRESS(($AN739-1)*3+$AO739+5,$AP739+7))="",0,IF(COUNTIF(INDIRECT(ADDRESS(($AN739-1)*36+($AO739-1)*12+6,COLUMN())):INDIRECT(ADDRESS(($AN739-1)*36+($AO739-1)*12+$AP739+4,COLUMN())),INDIRECT(ADDRESS(($AN739-1)*3+$AO739+5,$AP739+7)))&gt;=1,0,INDIRECT(ADDRESS(($AN739-1)*3+$AO739+5,$AP739+7)))))</f>
        <v>0</v>
      </c>
      <c r="AR739" s="468">
        <f ca="1">COUNTIF(INDIRECT("H"&amp;(ROW()+12*(($AN739-1)*3+$AO739)-ROW())/12+5):INDIRECT("S"&amp;(ROW()+12*(($AN739-1)*3+$AO739)-ROW())/12+5),AQ739)</f>
        <v>0</v>
      </c>
      <c r="AU739" s="468">
        <f ca="1">IF(AND(AQ739&gt;0,AR739&gt;0),COUNTIF(AU$6:AU738,"&gt;0")+1,0)</f>
        <v>0</v>
      </c>
    </row>
    <row r="740" spans="40:47" x14ac:dyDescent="0.15">
      <c r="AN740" s="468">
        <v>21</v>
      </c>
      <c r="AO740" s="468">
        <v>2</v>
      </c>
      <c r="AP740" s="468">
        <v>3</v>
      </c>
      <c r="AQ740" s="468">
        <f ca="1">IF($AP740=1,IF(INDIRECT(ADDRESS(($AN740-1)*3+$AO740+5,$AP740+7))="",0,INDIRECT(ADDRESS(($AN740-1)*3+$AO740+5,$AP740+7))),IF(INDIRECT(ADDRESS(($AN740-1)*3+$AO740+5,$AP740+7))="",0,IF(COUNTIF(INDIRECT(ADDRESS(($AN740-1)*36+($AO740-1)*12+6,COLUMN())):INDIRECT(ADDRESS(($AN740-1)*36+($AO740-1)*12+$AP740+4,COLUMN())),INDIRECT(ADDRESS(($AN740-1)*3+$AO740+5,$AP740+7)))&gt;=1,0,INDIRECT(ADDRESS(($AN740-1)*3+$AO740+5,$AP740+7)))))</f>
        <v>0</v>
      </c>
      <c r="AR740" s="468">
        <f ca="1">COUNTIF(INDIRECT("H"&amp;(ROW()+12*(($AN740-1)*3+$AO740)-ROW())/12+5):INDIRECT("S"&amp;(ROW()+12*(($AN740-1)*3+$AO740)-ROW())/12+5),AQ740)</f>
        <v>0</v>
      </c>
      <c r="AU740" s="468">
        <f ca="1">IF(AND(AQ740&gt;0,AR740&gt;0),COUNTIF(AU$6:AU739,"&gt;0")+1,0)</f>
        <v>0</v>
      </c>
    </row>
    <row r="741" spans="40:47" x14ac:dyDescent="0.15">
      <c r="AN741" s="468">
        <v>21</v>
      </c>
      <c r="AO741" s="468">
        <v>2</v>
      </c>
      <c r="AP741" s="468">
        <v>4</v>
      </c>
      <c r="AQ741" s="468">
        <f ca="1">IF($AP741=1,IF(INDIRECT(ADDRESS(($AN741-1)*3+$AO741+5,$AP741+7))="",0,INDIRECT(ADDRESS(($AN741-1)*3+$AO741+5,$AP741+7))),IF(INDIRECT(ADDRESS(($AN741-1)*3+$AO741+5,$AP741+7))="",0,IF(COUNTIF(INDIRECT(ADDRESS(($AN741-1)*36+($AO741-1)*12+6,COLUMN())):INDIRECT(ADDRESS(($AN741-1)*36+($AO741-1)*12+$AP741+4,COLUMN())),INDIRECT(ADDRESS(($AN741-1)*3+$AO741+5,$AP741+7)))&gt;=1,0,INDIRECT(ADDRESS(($AN741-1)*3+$AO741+5,$AP741+7)))))</f>
        <v>0</v>
      </c>
      <c r="AR741" s="468">
        <f ca="1">COUNTIF(INDIRECT("H"&amp;(ROW()+12*(($AN741-1)*3+$AO741)-ROW())/12+5):INDIRECT("S"&amp;(ROW()+12*(($AN741-1)*3+$AO741)-ROW())/12+5),AQ741)</f>
        <v>0</v>
      </c>
      <c r="AU741" s="468">
        <f ca="1">IF(AND(AQ741&gt;0,AR741&gt;0),COUNTIF(AU$6:AU740,"&gt;0")+1,0)</f>
        <v>0</v>
      </c>
    </row>
    <row r="742" spans="40:47" x14ac:dyDescent="0.15">
      <c r="AN742" s="468">
        <v>21</v>
      </c>
      <c r="AO742" s="468">
        <v>2</v>
      </c>
      <c r="AP742" s="468">
        <v>5</v>
      </c>
      <c r="AQ742" s="468">
        <f ca="1">IF($AP742=1,IF(INDIRECT(ADDRESS(($AN742-1)*3+$AO742+5,$AP742+7))="",0,INDIRECT(ADDRESS(($AN742-1)*3+$AO742+5,$AP742+7))),IF(INDIRECT(ADDRESS(($AN742-1)*3+$AO742+5,$AP742+7))="",0,IF(COUNTIF(INDIRECT(ADDRESS(($AN742-1)*36+($AO742-1)*12+6,COLUMN())):INDIRECT(ADDRESS(($AN742-1)*36+($AO742-1)*12+$AP742+4,COLUMN())),INDIRECT(ADDRESS(($AN742-1)*3+$AO742+5,$AP742+7)))&gt;=1,0,INDIRECT(ADDRESS(($AN742-1)*3+$AO742+5,$AP742+7)))))</f>
        <v>0</v>
      </c>
      <c r="AR742" s="468">
        <f ca="1">COUNTIF(INDIRECT("H"&amp;(ROW()+12*(($AN742-1)*3+$AO742)-ROW())/12+5):INDIRECT("S"&amp;(ROW()+12*(($AN742-1)*3+$AO742)-ROW())/12+5),AQ742)</f>
        <v>0</v>
      </c>
      <c r="AU742" s="468">
        <f ca="1">IF(AND(AQ742&gt;0,AR742&gt;0),COUNTIF(AU$6:AU741,"&gt;0")+1,0)</f>
        <v>0</v>
      </c>
    </row>
    <row r="743" spans="40:47" x14ac:dyDescent="0.15">
      <c r="AN743" s="468">
        <v>21</v>
      </c>
      <c r="AO743" s="468">
        <v>2</v>
      </c>
      <c r="AP743" s="468">
        <v>6</v>
      </c>
      <c r="AQ743" s="468">
        <f ca="1">IF($AP743=1,IF(INDIRECT(ADDRESS(($AN743-1)*3+$AO743+5,$AP743+7))="",0,INDIRECT(ADDRESS(($AN743-1)*3+$AO743+5,$AP743+7))),IF(INDIRECT(ADDRESS(($AN743-1)*3+$AO743+5,$AP743+7))="",0,IF(COUNTIF(INDIRECT(ADDRESS(($AN743-1)*36+($AO743-1)*12+6,COLUMN())):INDIRECT(ADDRESS(($AN743-1)*36+($AO743-1)*12+$AP743+4,COLUMN())),INDIRECT(ADDRESS(($AN743-1)*3+$AO743+5,$AP743+7)))&gt;=1,0,INDIRECT(ADDRESS(($AN743-1)*3+$AO743+5,$AP743+7)))))</f>
        <v>0</v>
      </c>
      <c r="AR743" s="468">
        <f ca="1">COUNTIF(INDIRECT("H"&amp;(ROW()+12*(($AN743-1)*3+$AO743)-ROW())/12+5):INDIRECT("S"&amp;(ROW()+12*(($AN743-1)*3+$AO743)-ROW())/12+5),AQ743)</f>
        <v>0</v>
      </c>
      <c r="AU743" s="468">
        <f ca="1">IF(AND(AQ743&gt;0,AR743&gt;0),COUNTIF(AU$6:AU742,"&gt;0")+1,0)</f>
        <v>0</v>
      </c>
    </row>
    <row r="744" spans="40:47" x14ac:dyDescent="0.15">
      <c r="AN744" s="468">
        <v>21</v>
      </c>
      <c r="AO744" s="468">
        <v>2</v>
      </c>
      <c r="AP744" s="468">
        <v>7</v>
      </c>
      <c r="AQ744" s="468">
        <f ca="1">IF($AP744=1,IF(INDIRECT(ADDRESS(($AN744-1)*3+$AO744+5,$AP744+7))="",0,INDIRECT(ADDRESS(($AN744-1)*3+$AO744+5,$AP744+7))),IF(INDIRECT(ADDRESS(($AN744-1)*3+$AO744+5,$AP744+7))="",0,IF(COUNTIF(INDIRECT(ADDRESS(($AN744-1)*36+($AO744-1)*12+6,COLUMN())):INDIRECT(ADDRESS(($AN744-1)*36+($AO744-1)*12+$AP744+4,COLUMN())),INDIRECT(ADDRESS(($AN744-1)*3+$AO744+5,$AP744+7)))&gt;=1,0,INDIRECT(ADDRESS(($AN744-1)*3+$AO744+5,$AP744+7)))))</f>
        <v>0</v>
      </c>
      <c r="AR744" s="468">
        <f ca="1">COUNTIF(INDIRECT("H"&amp;(ROW()+12*(($AN744-1)*3+$AO744)-ROW())/12+5):INDIRECT("S"&amp;(ROW()+12*(($AN744-1)*3+$AO744)-ROW())/12+5),AQ744)</f>
        <v>0</v>
      </c>
      <c r="AU744" s="468">
        <f ca="1">IF(AND(AQ744&gt;0,AR744&gt;0),COUNTIF(AU$6:AU743,"&gt;0")+1,0)</f>
        <v>0</v>
      </c>
    </row>
    <row r="745" spans="40:47" x14ac:dyDescent="0.15">
      <c r="AN745" s="468">
        <v>21</v>
      </c>
      <c r="AO745" s="468">
        <v>2</v>
      </c>
      <c r="AP745" s="468">
        <v>8</v>
      </c>
      <c r="AQ745" s="468">
        <f ca="1">IF($AP745=1,IF(INDIRECT(ADDRESS(($AN745-1)*3+$AO745+5,$AP745+7))="",0,INDIRECT(ADDRESS(($AN745-1)*3+$AO745+5,$AP745+7))),IF(INDIRECT(ADDRESS(($AN745-1)*3+$AO745+5,$AP745+7))="",0,IF(COUNTIF(INDIRECT(ADDRESS(($AN745-1)*36+($AO745-1)*12+6,COLUMN())):INDIRECT(ADDRESS(($AN745-1)*36+($AO745-1)*12+$AP745+4,COLUMN())),INDIRECT(ADDRESS(($AN745-1)*3+$AO745+5,$AP745+7)))&gt;=1,0,INDIRECT(ADDRESS(($AN745-1)*3+$AO745+5,$AP745+7)))))</f>
        <v>0</v>
      </c>
      <c r="AR745" s="468">
        <f ca="1">COUNTIF(INDIRECT("H"&amp;(ROW()+12*(($AN745-1)*3+$AO745)-ROW())/12+5):INDIRECT("S"&amp;(ROW()+12*(($AN745-1)*3+$AO745)-ROW())/12+5),AQ745)</f>
        <v>0</v>
      </c>
      <c r="AU745" s="468">
        <f ca="1">IF(AND(AQ745&gt;0,AR745&gt;0),COUNTIF(AU$6:AU744,"&gt;0")+1,0)</f>
        <v>0</v>
      </c>
    </row>
    <row r="746" spans="40:47" x14ac:dyDescent="0.15">
      <c r="AN746" s="468">
        <v>21</v>
      </c>
      <c r="AO746" s="468">
        <v>2</v>
      </c>
      <c r="AP746" s="468">
        <v>9</v>
      </c>
      <c r="AQ746" s="468">
        <f ca="1">IF($AP746=1,IF(INDIRECT(ADDRESS(($AN746-1)*3+$AO746+5,$AP746+7))="",0,INDIRECT(ADDRESS(($AN746-1)*3+$AO746+5,$AP746+7))),IF(INDIRECT(ADDRESS(($AN746-1)*3+$AO746+5,$AP746+7))="",0,IF(COUNTIF(INDIRECT(ADDRESS(($AN746-1)*36+($AO746-1)*12+6,COLUMN())):INDIRECT(ADDRESS(($AN746-1)*36+($AO746-1)*12+$AP746+4,COLUMN())),INDIRECT(ADDRESS(($AN746-1)*3+$AO746+5,$AP746+7)))&gt;=1,0,INDIRECT(ADDRESS(($AN746-1)*3+$AO746+5,$AP746+7)))))</f>
        <v>0</v>
      </c>
      <c r="AR746" s="468">
        <f ca="1">COUNTIF(INDIRECT("H"&amp;(ROW()+12*(($AN746-1)*3+$AO746)-ROW())/12+5):INDIRECT("S"&amp;(ROW()+12*(($AN746-1)*3+$AO746)-ROW())/12+5),AQ746)</f>
        <v>0</v>
      </c>
      <c r="AU746" s="468">
        <f ca="1">IF(AND(AQ746&gt;0,AR746&gt;0),COUNTIF(AU$6:AU745,"&gt;0")+1,0)</f>
        <v>0</v>
      </c>
    </row>
    <row r="747" spans="40:47" x14ac:dyDescent="0.15">
      <c r="AN747" s="468">
        <v>21</v>
      </c>
      <c r="AO747" s="468">
        <v>2</v>
      </c>
      <c r="AP747" s="468">
        <v>10</v>
      </c>
      <c r="AQ747" s="468">
        <f ca="1">IF($AP747=1,IF(INDIRECT(ADDRESS(($AN747-1)*3+$AO747+5,$AP747+7))="",0,INDIRECT(ADDRESS(($AN747-1)*3+$AO747+5,$AP747+7))),IF(INDIRECT(ADDRESS(($AN747-1)*3+$AO747+5,$AP747+7))="",0,IF(COUNTIF(INDIRECT(ADDRESS(($AN747-1)*36+($AO747-1)*12+6,COLUMN())):INDIRECT(ADDRESS(($AN747-1)*36+($AO747-1)*12+$AP747+4,COLUMN())),INDIRECT(ADDRESS(($AN747-1)*3+$AO747+5,$AP747+7)))&gt;=1,0,INDIRECT(ADDRESS(($AN747-1)*3+$AO747+5,$AP747+7)))))</f>
        <v>0</v>
      </c>
      <c r="AR747" s="468">
        <f ca="1">COUNTIF(INDIRECT("H"&amp;(ROW()+12*(($AN747-1)*3+$AO747)-ROW())/12+5):INDIRECT("S"&amp;(ROW()+12*(($AN747-1)*3+$AO747)-ROW())/12+5),AQ747)</f>
        <v>0</v>
      </c>
      <c r="AU747" s="468">
        <f ca="1">IF(AND(AQ747&gt;0,AR747&gt;0),COUNTIF(AU$6:AU746,"&gt;0")+1,0)</f>
        <v>0</v>
      </c>
    </row>
    <row r="748" spans="40:47" x14ac:dyDescent="0.15">
      <c r="AN748" s="468">
        <v>21</v>
      </c>
      <c r="AO748" s="468">
        <v>2</v>
      </c>
      <c r="AP748" s="468">
        <v>11</v>
      </c>
      <c r="AQ748" s="468">
        <f ca="1">IF($AP748=1,IF(INDIRECT(ADDRESS(($AN748-1)*3+$AO748+5,$AP748+7))="",0,INDIRECT(ADDRESS(($AN748-1)*3+$AO748+5,$AP748+7))),IF(INDIRECT(ADDRESS(($AN748-1)*3+$AO748+5,$AP748+7))="",0,IF(COUNTIF(INDIRECT(ADDRESS(($AN748-1)*36+($AO748-1)*12+6,COLUMN())):INDIRECT(ADDRESS(($AN748-1)*36+($AO748-1)*12+$AP748+4,COLUMN())),INDIRECT(ADDRESS(($AN748-1)*3+$AO748+5,$AP748+7)))&gt;=1,0,INDIRECT(ADDRESS(($AN748-1)*3+$AO748+5,$AP748+7)))))</f>
        <v>0</v>
      </c>
      <c r="AR748" s="468">
        <f ca="1">COUNTIF(INDIRECT("H"&amp;(ROW()+12*(($AN748-1)*3+$AO748)-ROW())/12+5):INDIRECT("S"&amp;(ROW()+12*(($AN748-1)*3+$AO748)-ROW())/12+5),AQ748)</f>
        <v>0</v>
      </c>
      <c r="AU748" s="468">
        <f ca="1">IF(AND(AQ748&gt;0,AR748&gt;0),COUNTIF(AU$6:AU747,"&gt;0")+1,0)</f>
        <v>0</v>
      </c>
    </row>
    <row r="749" spans="40:47" x14ac:dyDescent="0.15">
      <c r="AN749" s="468">
        <v>21</v>
      </c>
      <c r="AO749" s="468">
        <v>2</v>
      </c>
      <c r="AP749" s="468">
        <v>12</v>
      </c>
      <c r="AQ749" s="468">
        <f ca="1">IF($AP749=1,IF(INDIRECT(ADDRESS(($AN749-1)*3+$AO749+5,$AP749+7))="",0,INDIRECT(ADDRESS(($AN749-1)*3+$AO749+5,$AP749+7))),IF(INDIRECT(ADDRESS(($AN749-1)*3+$AO749+5,$AP749+7))="",0,IF(COUNTIF(INDIRECT(ADDRESS(($AN749-1)*36+($AO749-1)*12+6,COLUMN())):INDIRECT(ADDRESS(($AN749-1)*36+($AO749-1)*12+$AP749+4,COLUMN())),INDIRECT(ADDRESS(($AN749-1)*3+$AO749+5,$AP749+7)))&gt;=1,0,INDIRECT(ADDRESS(($AN749-1)*3+$AO749+5,$AP749+7)))))</f>
        <v>0</v>
      </c>
      <c r="AR749" s="468">
        <f ca="1">COUNTIF(INDIRECT("H"&amp;(ROW()+12*(($AN749-1)*3+$AO749)-ROW())/12+5):INDIRECT("S"&amp;(ROW()+12*(($AN749-1)*3+$AO749)-ROW())/12+5),AQ749)</f>
        <v>0</v>
      </c>
      <c r="AU749" s="468">
        <f ca="1">IF(AND(AQ749&gt;0,AR749&gt;0),COUNTIF(AU$6:AU748,"&gt;0")+1,0)</f>
        <v>0</v>
      </c>
    </row>
    <row r="750" spans="40:47" x14ac:dyDescent="0.15">
      <c r="AN750" s="468">
        <v>21</v>
      </c>
      <c r="AO750" s="468">
        <v>3</v>
      </c>
      <c r="AP750" s="468">
        <v>1</v>
      </c>
      <c r="AQ750" s="468">
        <f ca="1">IF($AP750=1,IF(INDIRECT(ADDRESS(($AN750-1)*3+$AO750+5,$AP750+7))="",0,INDIRECT(ADDRESS(($AN750-1)*3+$AO750+5,$AP750+7))),IF(INDIRECT(ADDRESS(($AN750-1)*3+$AO750+5,$AP750+7))="",0,IF(COUNTIF(INDIRECT(ADDRESS(($AN750-1)*36+($AO750-1)*12+6,COLUMN())):INDIRECT(ADDRESS(($AN750-1)*36+($AO750-1)*12+$AP750+4,COLUMN())),INDIRECT(ADDRESS(($AN750-1)*3+$AO750+5,$AP750+7)))&gt;=1,0,INDIRECT(ADDRESS(($AN750-1)*3+$AO750+5,$AP750+7)))))</f>
        <v>0</v>
      </c>
      <c r="AR750" s="468">
        <f ca="1">COUNTIF(INDIRECT("H"&amp;(ROW()+12*(($AN750-1)*3+$AO750)-ROW())/12+5):INDIRECT("S"&amp;(ROW()+12*(($AN750-1)*3+$AO750)-ROW())/12+5),AQ750)</f>
        <v>0</v>
      </c>
      <c r="AU750" s="468">
        <f ca="1">IF(AND(AQ750&gt;0,AR750&gt;0),COUNTIF(AU$6:AU749,"&gt;0")+1,0)</f>
        <v>0</v>
      </c>
    </row>
    <row r="751" spans="40:47" x14ac:dyDescent="0.15">
      <c r="AN751" s="468">
        <v>21</v>
      </c>
      <c r="AO751" s="468">
        <v>3</v>
      </c>
      <c r="AP751" s="468">
        <v>2</v>
      </c>
      <c r="AQ751" s="468">
        <f ca="1">IF($AP751=1,IF(INDIRECT(ADDRESS(($AN751-1)*3+$AO751+5,$AP751+7))="",0,INDIRECT(ADDRESS(($AN751-1)*3+$AO751+5,$AP751+7))),IF(INDIRECT(ADDRESS(($AN751-1)*3+$AO751+5,$AP751+7))="",0,IF(COUNTIF(INDIRECT(ADDRESS(($AN751-1)*36+($AO751-1)*12+6,COLUMN())):INDIRECT(ADDRESS(($AN751-1)*36+($AO751-1)*12+$AP751+4,COLUMN())),INDIRECT(ADDRESS(($AN751-1)*3+$AO751+5,$AP751+7)))&gt;=1,0,INDIRECT(ADDRESS(($AN751-1)*3+$AO751+5,$AP751+7)))))</f>
        <v>0</v>
      </c>
      <c r="AR751" s="468">
        <f ca="1">COUNTIF(INDIRECT("H"&amp;(ROW()+12*(($AN751-1)*3+$AO751)-ROW())/12+5):INDIRECT("S"&amp;(ROW()+12*(($AN751-1)*3+$AO751)-ROW())/12+5),AQ751)</f>
        <v>0</v>
      </c>
      <c r="AU751" s="468">
        <f ca="1">IF(AND(AQ751&gt;0,AR751&gt;0),COUNTIF(AU$6:AU750,"&gt;0")+1,0)</f>
        <v>0</v>
      </c>
    </row>
    <row r="752" spans="40:47" x14ac:dyDescent="0.15">
      <c r="AN752" s="468">
        <v>21</v>
      </c>
      <c r="AO752" s="468">
        <v>3</v>
      </c>
      <c r="AP752" s="468">
        <v>3</v>
      </c>
      <c r="AQ752" s="468">
        <f ca="1">IF($AP752=1,IF(INDIRECT(ADDRESS(($AN752-1)*3+$AO752+5,$AP752+7))="",0,INDIRECT(ADDRESS(($AN752-1)*3+$AO752+5,$AP752+7))),IF(INDIRECT(ADDRESS(($AN752-1)*3+$AO752+5,$AP752+7))="",0,IF(COUNTIF(INDIRECT(ADDRESS(($AN752-1)*36+($AO752-1)*12+6,COLUMN())):INDIRECT(ADDRESS(($AN752-1)*36+($AO752-1)*12+$AP752+4,COLUMN())),INDIRECT(ADDRESS(($AN752-1)*3+$AO752+5,$AP752+7)))&gt;=1,0,INDIRECT(ADDRESS(($AN752-1)*3+$AO752+5,$AP752+7)))))</f>
        <v>0</v>
      </c>
      <c r="AR752" s="468">
        <f ca="1">COUNTIF(INDIRECT("H"&amp;(ROW()+12*(($AN752-1)*3+$AO752)-ROW())/12+5):INDIRECT("S"&amp;(ROW()+12*(($AN752-1)*3+$AO752)-ROW())/12+5),AQ752)</f>
        <v>0</v>
      </c>
      <c r="AU752" s="468">
        <f ca="1">IF(AND(AQ752&gt;0,AR752&gt;0),COUNTIF(AU$6:AU751,"&gt;0")+1,0)</f>
        <v>0</v>
      </c>
    </row>
    <row r="753" spans="40:47" x14ac:dyDescent="0.15">
      <c r="AN753" s="468">
        <v>21</v>
      </c>
      <c r="AO753" s="468">
        <v>3</v>
      </c>
      <c r="AP753" s="468">
        <v>4</v>
      </c>
      <c r="AQ753" s="468">
        <f ca="1">IF($AP753=1,IF(INDIRECT(ADDRESS(($AN753-1)*3+$AO753+5,$AP753+7))="",0,INDIRECT(ADDRESS(($AN753-1)*3+$AO753+5,$AP753+7))),IF(INDIRECT(ADDRESS(($AN753-1)*3+$AO753+5,$AP753+7))="",0,IF(COUNTIF(INDIRECT(ADDRESS(($AN753-1)*36+($AO753-1)*12+6,COLUMN())):INDIRECT(ADDRESS(($AN753-1)*36+($AO753-1)*12+$AP753+4,COLUMN())),INDIRECT(ADDRESS(($AN753-1)*3+$AO753+5,$AP753+7)))&gt;=1,0,INDIRECT(ADDRESS(($AN753-1)*3+$AO753+5,$AP753+7)))))</f>
        <v>0</v>
      </c>
      <c r="AR753" s="468">
        <f ca="1">COUNTIF(INDIRECT("H"&amp;(ROW()+12*(($AN753-1)*3+$AO753)-ROW())/12+5):INDIRECT("S"&amp;(ROW()+12*(($AN753-1)*3+$AO753)-ROW())/12+5),AQ753)</f>
        <v>0</v>
      </c>
      <c r="AU753" s="468">
        <f ca="1">IF(AND(AQ753&gt;0,AR753&gt;0),COUNTIF(AU$6:AU752,"&gt;0")+1,0)</f>
        <v>0</v>
      </c>
    </row>
    <row r="754" spans="40:47" x14ac:dyDescent="0.15">
      <c r="AN754" s="468">
        <v>21</v>
      </c>
      <c r="AO754" s="468">
        <v>3</v>
      </c>
      <c r="AP754" s="468">
        <v>5</v>
      </c>
      <c r="AQ754" s="468">
        <f ca="1">IF($AP754=1,IF(INDIRECT(ADDRESS(($AN754-1)*3+$AO754+5,$AP754+7))="",0,INDIRECT(ADDRESS(($AN754-1)*3+$AO754+5,$AP754+7))),IF(INDIRECT(ADDRESS(($AN754-1)*3+$AO754+5,$AP754+7))="",0,IF(COUNTIF(INDIRECT(ADDRESS(($AN754-1)*36+($AO754-1)*12+6,COLUMN())):INDIRECT(ADDRESS(($AN754-1)*36+($AO754-1)*12+$AP754+4,COLUMN())),INDIRECT(ADDRESS(($AN754-1)*3+$AO754+5,$AP754+7)))&gt;=1,0,INDIRECT(ADDRESS(($AN754-1)*3+$AO754+5,$AP754+7)))))</f>
        <v>0</v>
      </c>
      <c r="AR754" s="468">
        <f ca="1">COUNTIF(INDIRECT("H"&amp;(ROW()+12*(($AN754-1)*3+$AO754)-ROW())/12+5):INDIRECT("S"&amp;(ROW()+12*(($AN754-1)*3+$AO754)-ROW())/12+5),AQ754)</f>
        <v>0</v>
      </c>
      <c r="AU754" s="468">
        <f ca="1">IF(AND(AQ754&gt;0,AR754&gt;0),COUNTIF(AU$6:AU753,"&gt;0")+1,0)</f>
        <v>0</v>
      </c>
    </row>
    <row r="755" spans="40:47" x14ac:dyDescent="0.15">
      <c r="AN755" s="468">
        <v>21</v>
      </c>
      <c r="AO755" s="468">
        <v>3</v>
      </c>
      <c r="AP755" s="468">
        <v>6</v>
      </c>
      <c r="AQ755" s="468">
        <f ca="1">IF($AP755=1,IF(INDIRECT(ADDRESS(($AN755-1)*3+$AO755+5,$AP755+7))="",0,INDIRECT(ADDRESS(($AN755-1)*3+$AO755+5,$AP755+7))),IF(INDIRECT(ADDRESS(($AN755-1)*3+$AO755+5,$AP755+7))="",0,IF(COUNTIF(INDIRECT(ADDRESS(($AN755-1)*36+($AO755-1)*12+6,COLUMN())):INDIRECT(ADDRESS(($AN755-1)*36+($AO755-1)*12+$AP755+4,COLUMN())),INDIRECT(ADDRESS(($AN755-1)*3+$AO755+5,$AP755+7)))&gt;=1,0,INDIRECT(ADDRESS(($AN755-1)*3+$AO755+5,$AP755+7)))))</f>
        <v>0</v>
      </c>
      <c r="AR755" s="468">
        <f ca="1">COUNTIF(INDIRECT("H"&amp;(ROW()+12*(($AN755-1)*3+$AO755)-ROW())/12+5):INDIRECT("S"&amp;(ROW()+12*(($AN755-1)*3+$AO755)-ROW())/12+5),AQ755)</f>
        <v>0</v>
      </c>
      <c r="AU755" s="468">
        <f ca="1">IF(AND(AQ755&gt;0,AR755&gt;0),COUNTIF(AU$6:AU754,"&gt;0")+1,0)</f>
        <v>0</v>
      </c>
    </row>
    <row r="756" spans="40:47" x14ac:dyDescent="0.15">
      <c r="AN756" s="468">
        <v>21</v>
      </c>
      <c r="AO756" s="468">
        <v>3</v>
      </c>
      <c r="AP756" s="468">
        <v>7</v>
      </c>
      <c r="AQ756" s="468">
        <f ca="1">IF($AP756=1,IF(INDIRECT(ADDRESS(($AN756-1)*3+$AO756+5,$AP756+7))="",0,INDIRECT(ADDRESS(($AN756-1)*3+$AO756+5,$AP756+7))),IF(INDIRECT(ADDRESS(($AN756-1)*3+$AO756+5,$AP756+7))="",0,IF(COUNTIF(INDIRECT(ADDRESS(($AN756-1)*36+($AO756-1)*12+6,COLUMN())):INDIRECT(ADDRESS(($AN756-1)*36+($AO756-1)*12+$AP756+4,COLUMN())),INDIRECT(ADDRESS(($AN756-1)*3+$AO756+5,$AP756+7)))&gt;=1,0,INDIRECT(ADDRESS(($AN756-1)*3+$AO756+5,$AP756+7)))))</f>
        <v>0</v>
      </c>
      <c r="AR756" s="468">
        <f ca="1">COUNTIF(INDIRECT("H"&amp;(ROW()+12*(($AN756-1)*3+$AO756)-ROW())/12+5):INDIRECT("S"&amp;(ROW()+12*(($AN756-1)*3+$AO756)-ROW())/12+5),AQ756)</f>
        <v>0</v>
      </c>
      <c r="AU756" s="468">
        <f ca="1">IF(AND(AQ756&gt;0,AR756&gt;0),COUNTIF(AU$6:AU755,"&gt;0")+1,0)</f>
        <v>0</v>
      </c>
    </row>
    <row r="757" spans="40:47" x14ac:dyDescent="0.15">
      <c r="AN757" s="468">
        <v>21</v>
      </c>
      <c r="AO757" s="468">
        <v>3</v>
      </c>
      <c r="AP757" s="468">
        <v>8</v>
      </c>
      <c r="AQ757" s="468">
        <f ca="1">IF($AP757=1,IF(INDIRECT(ADDRESS(($AN757-1)*3+$AO757+5,$AP757+7))="",0,INDIRECT(ADDRESS(($AN757-1)*3+$AO757+5,$AP757+7))),IF(INDIRECT(ADDRESS(($AN757-1)*3+$AO757+5,$AP757+7))="",0,IF(COUNTIF(INDIRECT(ADDRESS(($AN757-1)*36+($AO757-1)*12+6,COLUMN())):INDIRECT(ADDRESS(($AN757-1)*36+($AO757-1)*12+$AP757+4,COLUMN())),INDIRECT(ADDRESS(($AN757-1)*3+$AO757+5,$AP757+7)))&gt;=1,0,INDIRECT(ADDRESS(($AN757-1)*3+$AO757+5,$AP757+7)))))</f>
        <v>0</v>
      </c>
      <c r="AR757" s="468">
        <f ca="1">COUNTIF(INDIRECT("H"&amp;(ROW()+12*(($AN757-1)*3+$AO757)-ROW())/12+5):INDIRECT("S"&amp;(ROW()+12*(($AN757-1)*3+$AO757)-ROW())/12+5),AQ757)</f>
        <v>0</v>
      </c>
      <c r="AU757" s="468">
        <f ca="1">IF(AND(AQ757&gt;0,AR757&gt;0),COUNTIF(AU$6:AU756,"&gt;0")+1,0)</f>
        <v>0</v>
      </c>
    </row>
    <row r="758" spans="40:47" x14ac:dyDescent="0.15">
      <c r="AN758" s="468">
        <v>21</v>
      </c>
      <c r="AO758" s="468">
        <v>3</v>
      </c>
      <c r="AP758" s="468">
        <v>9</v>
      </c>
      <c r="AQ758" s="468">
        <f ca="1">IF($AP758=1,IF(INDIRECT(ADDRESS(($AN758-1)*3+$AO758+5,$AP758+7))="",0,INDIRECT(ADDRESS(($AN758-1)*3+$AO758+5,$AP758+7))),IF(INDIRECT(ADDRESS(($AN758-1)*3+$AO758+5,$AP758+7))="",0,IF(COUNTIF(INDIRECT(ADDRESS(($AN758-1)*36+($AO758-1)*12+6,COLUMN())):INDIRECT(ADDRESS(($AN758-1)*36+($AO758-1)*12+$AP758+4,COLUMN())),INDIRECT(ADDRESS(($AN758-1)*3+$AO758+5,$AP758+7)))&gt;=1,0,INDIRECT(ADDRESS(($AN758-1)*3+$AO758+5,$AP758+7)))))</f>
        <v>0</v>
      </c>
      <c r="AR758" s="468">
        <f ca="1">COUNTIF(INDIRECT("H"&amp;(ROW()+12*(($AN758-1)*3+$AO758)-ROW())/12+5):INDIRECT("S"&amp;(ROW()+12*(($AN758-1)*3+$AO758)-ROW())/12+5),AQ758)</f>
        <v>0</v>
      </c>
      <c r="AU758" s="468">
        <f ca="1">IF(AND(AQ758&gt;0,AR758&gt;0),COUNTIF(AU$6:AU757,"&gt;0")+1,0)</f>
        <v>0</v>
      </c>
    </row>
    <row r="759" spans="40:47" x14ac:dyDescent="0.15">
      <c r="AN759" s="468">
        <v>21</v>
      </c>
      <c r="AO759" s="468">
        <v>3</v>
      </c>
      <c r="AP759" s="468">
        <v>10</v>
      </c>
      <c r="AQ759" s="468">
        <f ca="1">IF($AP759=1,IF(INDIRECT(ADDRESS(($AN759-1)*3+$AO759+5,$AP759+7))="",0,INDIRECT(ADDRESS(($AN759-1)*3+$AO759+5,$AP759+7))),IF(INDIRECT(ADDRESS(($AN759-1)*3+$AO759+5,$AP759+7))="",0,IF(COUNTIF(INDIRECT(ADDRESS(($AN759-1)*36+($AO759-1)*12+6,COLUMN())):INDIRECT(ADDRESS(($AN759-1)*36+($AO759-1)*12+$AP759+4,COLUMN())),INDIRECT(ADDRESS(($AN759-1)*3+$AO759+5,$AP759+7)))&gt;=1,0,INDIRECT(ADDRESS(($AN759-1)*3+$AO759+5,$AP759+7)))))</f>
        <v>0</v>
      </c>
      <c r="AR759" s="468">
        <f ca="1">COUNTIF(INDIRECT("H"&amp;(ROW()+12*(($AN759-1)*3+$AO759)-ROW())/12+5):INDIRECT("S"&amp;(ROW()+12*(($AN759-1)*3+$AO759)-ROW())/12+5),AQ759)</f>
        <v>0</v>
      </c>
      <c r="AU759" s="468">
        <f ca="1">IF(AND(AQ759&gt;0,AR759&gt;0),COUNTIF(AU$6:AU758,"&gt;0")+1,0)</f>
        <v>0</v>
      </c>
    </row>
    <row r="760" spans="40:47" x14ac:dyDescent="0.15">
      <c r="AN760" s="468">
        <v>21</v>
      </c>
      <c r="AO760" s="468">
        <v>3</v>
      </c>
      <c r="AP760" s="468">
        <v>11</v>
      </c>
      <c r="AQ760" s="468">
        <f ca="1">IF($AP760=1,IF(INDIRECT(ADDRESS(($AN760-1)*3+$AO760+5,$AP760+7))="",0,INDIRECT(ADDRESS(($AN760-1)*3+$AO760+5,$AP760+7))),IF(INDIRECT(ADDRESS(($AN760-1)*3+$AO760+5,$AP760+7))="",0,IF(COUNTIF(INDIRECT(ADDRESS(($AN760-1)*36+($AO760-1)*12+6,COLUMN())):INDIRECT(ADDRESS(($AN760-1)*36+($AO760-1)*12+$AP760+4,COLUMN())),INDIRECT(ADDRESS(($AN760-1)*3+$AO760+5,$AP760+7)))&gt;=1,0,INDIRECT(ADDRESS(($AN760-1)*3+$AO760+5,$AP760+7)))))</f>
        <v>0</v>
      </c>
      <c r="AR760" s="468">
        <f ca="1">COUNTIF(INDIRECT("H"&amp;(ROW()+12*(($AN760-1)*3+$AO760)-ROW())/12+5):INDIRECT("S"&amp;(ROW()+12*(($AN760-1)*3+$AO760)-ROW())/12+5),AQ760)</f>
        <v>0</v>
      </c>
      <c r="AU760" s="468">
        <f ca="1">IF(AND(AQ760&gt;0,AR760&gt;0),COUNTIF(AU$6:AU759,"&gt;0")+1,0)</f>
        <v>0</v>
      </c>
    </row>
    <row r="761" spans="40:47" x14ac:dyDescent="0.15">
      <c r="AN761" s="468">
        <v>21</v>
      </c>
      <c r="AO761" s="468">
        <v>3</v>
      </c>
      <c r="AP761" s="468">
        <v>12</v>
      </c>
      <c r="AQ761" s="468">
        <f ca="1">IF($AP761=1,IF(INDIRECT(ADDRESS(($AN761-1)*3+$AO761+5,$AP761+7))="",0,INDIRECT(ADDRESS(($AN761-1)*3+$AO761+5,$AP761+7))),IF(INDIRECT(ADDRESS(($AN761-1)*3+$AO761+5,$AP761+7))="",0,IF(COUNTIF(INDIRECT(ADDRESS(($AN761-1)*36+($AO761-1)*12+6,COLUMN())):INDIRECT(ADDRESS(($AN761-1)*36+($AO761-1)*12+$AP761+4,COLUMN())),INDIRECT(ADDRESS(($AN761-1)*3+$AO761+5,$AP761+7)))&gt;=1,0,INDIRECT(ADDRESS(($AN761-1)*3+$AO761+5,$AP761+7)))))</f>
        <v>0</v>
      </c>
      <c r="AR761" s="468">
        <f ca="1">COUNTIF(INDIRECT("H"&amp;(ROW()+12*(($AN761-1)*3+$AO761)-ROW())/12+5):INDIRECT("S"&amp;(ROW()+12*(($AN761-1)*3+$AO761)-ROW())/12+5),AQ761)</f>
        <v>0</v>
      </c>
      <c r="AU761" s="468">
        <f ca="1">IF(AND(AQ761&gt;0,AR761&gt;0),COUNTIF(AU$6:AU760,"&gt;0")+1,0)</f>
        <v>0</v>
      </c>
    </row>
    <row r="762" spans="40:47" x14ac:dyDescent="0.15">
      <c r="AN762" s="468">
        <v>22</v>
      </c>
      <c r="AO762" s="468">
        <v>1</v>
      </c>
      <c r="AP762" s="468">
        <v>1</v>
      </c>
      <c r="AQ762" s="468">
        <f ca="1">IF($AP762=1,IF(INDIRECT(ADDRESS(($AN762-1)*3+$AO762+5,$AP762+7))="",0,INDIRECT(ADDRESS(($AN762-1)*3+$AO762+5,$AP762+7))),IF(INDIRECT(ADDRESS(($AN762-1)*3+$AO762+5,$AP762+7))="",0,IF(COUNTIF(INDIRECT(ADDRESS(($AN762-1)*36+($AO762-1)*12+6,COLUMN())):INDIRECT(ADDRESS(($AN762-1)*36+($AO762-1)*12+$AP762+4,COLUMN())),INDIRECT(ADDRESS(($AN762-1)*3+$AO762+5,$AP762+7)))&gt;=1,0,INDIRECT(ADDRESS(($AN762-1)*3+$AO762+5,$AP762+7)))))</f>
        <v>0</v>
      </c>
      <c r="AR762" s="468">
        <f ca="1">COUNTIF(INDIRECT("H"&amp;(ROW()+12*(($AN762-1)*3+$AO762)-ROW())/12+5):INDIRECT("S"&amp;(ROW()+12*(($AN762-1)*3+$AO762)-ROW())/12+5),AQ762)</f>
        <v>0</v>
      </c>
      <c r="AU762" s="468">
        <f ca="1">IF(AND(AQ762&gt;0,AR762&gt;0),COUNTIF(AU$6:AU761,"&gt;0")+1,0)</f>
        <v>0</v>
      </c>
    </row>
    <row r="763" spans="40:47" x14ac:dyDescent="0.15">
      <c r="AN763" s="468">
        <v>22</v>
      </c>
      <c r="AO763" s="468">
        <v>1</v>
      </c>
      <c r="AP763" s="468">
        <v>2</v>
      </c>
      <c r="AQ763" s="468">
        <f ca="1">IF($AP763=1,IF(INDIRECT(ADDRESS(($AN763-1)*3+$AO763+5,$AP763+7))="",0,INDIRECT(ADDRESS(($AN763-1)*3+$AO763+5,$AP763+7))),IF(INDIRECT(ADDRESS(($AN763-1)*3+$AO763+5,$AP763+7))="",0,IF(COUNTIF(INDIRECT(ADDRESS(($AN763-1)*36+($AO763-1)*12+6,COLUMN())):INDIRECT(ADDRESS(($AN763-1)*36+($AO763-1)*12+$AP763+4,COLUMN())),INDIRECT(ADDRESS(($AN763-1)*3+$AO763+5,$AP763+7)))&gt;=1,0,INDIRECT(ADDRESS(($AN763-1)*3+$AO763+5,$AP763+7)))))</f>
        <v>0</v>
      </c>
      <c r="AR763" s="468">
        <f ca="1">COUNTIF(INDIRECT("H"&amp;(ROW()+12*(($AN763-1)*3+$AO763)-ROW())/12+5):INDIRECT("S"&amp;(ROW()+12*(($AN763-1)*3+$AO763)-ROW())/12+5),AQ763)</f>
        <v>0</v>
      </c>
      <c r="AU763" s="468">
        <f ca="1">IF(AND(AQ763&gt;0,AR763&gt;0),COUNTIF(AU$6:AU762,"&gt;0")+1,0)</f>
        <v>0</v>
      </c>
    </row>
    <row r="764" spans="40:47" x14ac:dyDescent="0.15">
      <c r="AN764" s="468">
        <v>22</v>
      </c>
      <c r="AO764" s="468">
        <v>1</v>
      </c>
      <c r="AP764" s="468">
        <v>3</v>
      </c>
      <c r="AQ764" s="468">
        <f ca="1">IF($AP764=1,IF(INDIRECT(ADDRESS(($AN764-1)*3+$AO764+5,$AP764+7))="",0,INDIRECT(ADDRESS(($AN764-1)*3+$AO764+5,$AP764+7))),IF(INDIRECT(ADDRESS(($AN764-1)*3+$AO764+5,$AP764+7))="",0,IF(COUNTIF(INDIRECT(ADDRESS(($AN764-1)*36+($AO764-1)*12+6,COLUMN())):INDIRECT(ADDRESS(($AN764-1)*36+($AO764-1)*12+$AP764+4,COLUMN())),INDIRECT(ADDRESS(($AN764-1)*3+$AO764+5,$AP764+7)))&gt;=1,0,INDIRECT(ADDRESS(($AN764-1)*3+$AO764+5,$AP764+7)))))</f>
        <v>0</v>
      </c>
      <c r="AR764" s="468">
        <f ca="1">COUNTIF(INDIRECT("H"&amp;(ROW()+12*(($AN764-1)*3+$AO764)-ROW())/12+5):INDIRECT("S"&amp;(ROW()+12*(($AN764-1)*3+$AO764)-ROW())/12+5),AQ764)</f>
        <v>0</v>
      </c>
      <c r="AU764" s="468">
        <f ca="1">IF(AND(AQ764&gt;0,AR764&gt;0),COUNTIF(AU$6:AU763,"&gt;0")+1,0)</f>
        <v>0</v>
      </c>
    </row>
    <row r="765" spans="40:47" x14ac:dyDescent="0.15">
      <c r="AN765" s="468">
        <v>22</v>
      </c>
      <c r="AO765" s="468">
        <v>1</v>
      </c>
      <c r="AP765" s="468">
        <v>4</v>
      </c>
      <c r="AQ765" s="468">
        <f ca="1">IF($AP765=1,IF(INDIRECT(ADDRESS(($AN765-1)*3+$AO765+5,$AP765+7))="",0,INDIRECT(ADDRESS(($AN765-1)*3+$AO765+5,$AP765+7))),IF(INDIRECT(ADDRESS(($AN765-1)*3+$AO765+5,$AP765+7))="",0,IF(COUNTIF(INDIRECT(ADDRESS(($AN765-1)*36+($AO765-1)*12+6,COLUMN())):INDIRECT(ADDRESS(($AN765-1)*36+($AO765-1)*12+$AP765+4,COLUMN())),INDIRECT(ADDRESS(($AN765-1)*3+$AO765+5,$AP765+7)))&gt;=1,0,INDIRECT(ADDRESS(($AN765-1)*3+$AO765+5,$AP765+7)))))</f>
        <v>0</v>
      </c>
      <c r="AR765" s="468">
        <f ca="1">COUNTIF(INDIRECT("H"&amp;(ROW()+12*(($AN765-1)*3+$AO765)-ROW())/12+5):INDIRECT("S"&amp;(ROW()+12*(($AN765-1)*3+$AO765)-ROW())/12+5),AQ765)</f>
        <v>0</v>
      </c>
      <c r="AU765" s="468">
        <f ca="1">IF(AND(AQ765&gt;0,AR765&gt;0),COUNTIF(AU$6:AU764,"&gt;0")+1,0)</f>
        <v>0</v>
      </c>
    </row>
    <row r="766" spans="40:47" x14ac:dyDescent="0.15">
      <c r="AN766" s="468">
        <v>22</v>
      </c>
      <c r="AO766" s="468">
        <v>1</v>
      </c>
      <c r="AP766" s="468">
        <v>5</v>
      </c>
      <c r="AQ766" s="468">
        <f ca="1">IF($AP766=1,IF(INDIRECT(ADDRESS(($AN766-1)*3+$AO766+5,$AP766+7))="",0,INDIRECT(ADDRESS(($AN766-1)*3+$AO766+5,$AP766+7))),IF(INDIRECT(ADDRESS(($AN766-1)*3+$AO766+5,$AP766+7))="",0,IF(COUNTIF(INDIRECT(ADDRESS(($AN766-1)*36+($AO766-1)*12+6,COLUMN())):INDIRECT(ADDRESS(($AN766-1)*36+($AO766-1)*12+$AP766+4,COLUMN())),INDIRECT(ADDRESS(($AN766-1)*3+$AO766+5,$AP766+7)))&gt;=1,0,INDIRECT(ADDRESS(($AN766-1)*3+$AO766+5,$AP766+7)))))</f>
        <v>0</v>
      </c>
      <c r="AR766" s="468">
        <f ca="1">COUNTIF(INDIRECT("H"&amp;(ROW()+12*(($AN766-1)*3+$AO766)-ROW())/12+5):INDIRECT("S"&amp;(ROW()+12*(($AN766-1)*3+$AO766)-ROW())/12+5),AQ766)</f>
        <v>0</v>
      </c>
      <c r="AU766" s="468">
        <f ca="1">IF(AND(AQ766&gt;0,AR766&gt;0),COUNTIF(AU$6:AU765,"&gt;0")+1,0)</f>
        <v>0</v>
      </c>
    </row>
    <row r="767" spans="40:47" x14ac:dyDescent="0.15">
      <c r="AN767" s="468">
        <v>22</v>
      </c>
      <c r="AO767" s="468">
        <v>1</v>
      </c>
      <c r="AP767" s="468">
        <v>6</v>
      </c>
      <c r="AQ767" s="468">
        <f ca="1">IF($AP767=1,IF(INDIRECT(ADDRESS(($AN767-1)*3+$AO767+5,$AP767+7))="",0,INDIRECT(ADDRESS(($AN767-1)*3+$AO767+5,$AP767+7))),IF(INDIRECT(ADDRESS(($AN767-1)*3+$AO767+5,$AP767+7))="",0,IF(COUNTIF(INDIRECT(ADDRESS(($AN767-1)*36+($AO767-1)*12+6,COLUMN())):INDIRECT(ADDRESS(($AN767-1)*36+($AO767-1)*12+$AP767+4,COLUMN())),INDIRECT(ADDRESS(($AN767-1)*3+$AO767+5,$AP767+7)))&gt;=1,0,INDIRECT(ADDRESS(($AN767-1)*3+$AO767+5,$AP767+7)))))</f>
        <v>0</v>
      </c>
      <c r="AR767" s="468">
        <f ca="1">COUNTIF(INDIRECT("H"&amp;(ROW()+12*(($AN767-1)*3+$AO767)-ROW())/12+5):INDIRECT("S"&amp;(ROW()+12*(($AN767-1)*3+$AO767)-ROW())/12+5),AQ767)</f>
        <v>0</v>
      </c>
      <c r="AU767" s="468">
        <f ca="1">IF(AND(AQ767&gt;0,AR767&gt;0),COUNTIF(AU$6:AU766,"&gt;0")+1,0)</f>
        <v>0</v>
      </c>
    </row>
    <row r="768" spans="40:47" x14ac:dyDescent="0.15">
      <c r="AN768" s="468">
        <v>22</v>
      </c>
      <c r="AO768" s="468">
        <v>1</v>
      </c>
      <c r="AP768" s="468">
        <v>7</v>
      </c>
      <c r="AQ768" s="468">
        <f ca="1">IF($AP768=1,IF(INDIRECT(ADDRESS(($AN768-1)*3+$AO768+5,$AP768+7))="",0,INDIRECT(ADDRESS(($AN768-1)*3+$AO768+5,$AP768+7))),IF(INDIRECT(ADDRESS(($AN768-1)*3+$AO768+5,$AP768+7))="",0,IF(COUNTIF(INDIRECT(ADDRESS(($AN768-1)*36+($AO768-1)*12+6,COLUMN())):INDIRECT(ADDRESS(($AN768-1)*36+($AO768-1)*12+$AP768+4,COLUMN())),INDIRECT(ADDRESS(($AN768-1)*3+$AO768+5,$AP768+7)))&gt;=1,0,INDIRECT(ADDRESS(($AN768-1)*3+$AO768+5,$AP768+7)))))</f>
        <v>0</v>
      </c>
      <c r="AR768" s="468">
        <f ca="1">COUNTIF(INDIRECT("H"&amp;(ROW()+12*(($AN768-1)*3+$AO768)-ROW())/12+5):INDIRECT("S"&amp;(ROW()+12*(($AN768-1)*3+$AO768)-ROW())/12+5),AQ768)</f>
        <v>0</v>
      </c>
      <c r="AU768" s="468">
        <f ca="1">IF(AND(AQ768&gt;0,AR768&gt;0),COUNTIF(AU$6:AU767,"&gt;0")+1,0)</f>
        <v>0</v>
      </c>
    </row>
    <row r="769" spans="40:47" x14ac:dyDescent="0.15">
      <c r="AN769" s="468">
        <v>22</v>
      </c>
      <c r="AO769" s="468">
        <v>1</v>
      </c>
      <c r="AP769" s="468">
        <v>8</v>
      </c>
      <c r="AQ769" s="468">
        <f ca="1">IF($AP769=1,IF(INDIRECT(ADDRESS(($AN769-1)*3+$AO769+5,$AP769+7))="",0,INDIRECT(ADDRESS(($AN769-1)*3+$AO769+5,$AP769+7))),IF(INDIRECT(ADDRESS(($AN769-1)*3+$AO769+5,$AP769+7))="",0,IF(COUNTIF(INDIRECT(ADDRESS(($AN769-1)*36+($AO769-1)*12+6,COLUMN())):INDIRECT(ADDRESS(($AN769-1)*36+($AO769-1)*12+$AP769+4,COLUMN())),INDIRECT(ADDRESS(($AN769-1)*3+$AO769+5,$AP769+7)))&gt;=1,0,INDIRECT(ADDRESS(($AN769-1)*3+$AO769+5,$AP769+7)))))</f>
        <v>0</v>
      </c>
      <c r="AR769" s="468">
        <f ca="1">COUNTIF(INDIRECT("H"&amp;(ROW()+12*(($AN769-1)*3+$AO769)-ROW())/12+5):INDIRECT("S"&amp;(ROW()+12*(($AN769-1)*3+$AO769)-ROW())/12+5),AQ769)</f>
        <v>0</v>
      </c>
      <c r="AU769" s="468">
        <f ca="1">IF(AND(AQ769&gt;0,AR769&gt;0),COUNTIF(AU$6:AU768,"&gt;0")+1,0)</f>
        <v>0</v>
      </c>
    </row>
    <row r="770" spans="40:47" x14ac:dyDescent="0.15">
      <c r="AN770" s="468">
        <v>22</v>
      </c>
      <c r="AO770" s="468">
        <v>1</v>
      </c>
      <c r="AP770" s="468">
        <v>9</v>
      </c>
      <c r="AQ770" s="468">
        <f ca="1">IF($AP770=1,IF(INDIRECT(ADDRESS(($AN770-1)*3+$AO770+5,$AP770+7))="",0,INDIRECT(ADDRESS(($AN770-1)*3+$AO770+5,$AP770+7))),IF(INDIRECT(ADDRESS(($AN770-1)*3+$AO770+5,$AP770+7))="",0,IF(COUNTIF(INDIRECT(ADDRESS(($AN770-1)*36+($AO770-1)*12+6,COLUMN())):INDIRECT(ADDRESS(($AN770-1)*36+($AO770-1)*12+$AP770+4,COLUMN())),INDIRECT(ADDRESS(($AN770-1)*3+$AO770+5,$AP770+7)))&gt;=1,0,INDIRECT(ADDRESS(($AN770-1)*3+$AO770+5,$AP770+7)))))</f>
        <v>0</v>
      </c>
      <c r="AR770" s="468">
        <f ca="1">COUNTIF(INDIRECT("H"&amp;(ROW()+12*(($AN770-1)*3+$AO770)-ROW())/12+5):INDIRECT("S"&amp;(ROW()+12*(($AN770-1)*3+$AO770)-ROW())/12+5),AQ770)</f>
        <v>0</v>
      </c>
      <c r="AU770" s="468">
        <f ca="1">IF(AND(AQ770&gt;0,AR770&gt;0),COUNTIF(AU$6:AU769,"&gt;0")+1,0)</f>
        <v>0</v>
      </c>
    </row>
    <row r="771" spans="40:47" x14ac:dyDescent="0.15">
      <c r="AN771" s="468">
        <v>22</v>
      </c>
      <c r="AO771" s="468">
        <v>1</v>
      </c>
      <c r="AP771" s="468">
        <v>10</v>
      </c>
      <c r="AQ771" s="468">
        <f ca="1">IF($AP771=1,IF(INDIRECT(ADDRESS(($AN771-1)*3+$AO771+5,$AP771+7))="",0,INDIRECT(ADDRESS(($AN771-1)*3+$AO771+5,$AP771+7))),IF(INDIRECT(ADDRESS(($AN771-1)*3+$AO771+5,$AP771+7))="",0,IF(COUNTIF(INDIRECT(ADDRESS(($AN771-1)*36+($AO771-1)*12+6,COLUMN())):INDIRECT(ADDRESS(($AN771-1)*36+($AO771-1)*12+$AP771+4,COLUMN())),INDIRECT(ADDRESS(($AN771-1)*3+$AO771+5,$AP771+7)))&gt;=1,0,INDIRECT(ADDRESS(($AN771-1)*3+$AO771+5,$AP771+7)))))</f>
        <v>0</v>
      </c>
      <c r="AR771" s="468">
        <f ca="1">COUNTIF(INDIRECT("H"&amp;(ROW()+12*(($AN771-1)*3+$AO771)-ROW())/12+5):INDIRECT("S"&amp;(ROW()+12*(($AN771-1)*3+$AO771)-ROW())/12+5),AQ771)</f>
        <v>0</v>
      </c>
      <c r="AU771" s="468">
        <f ca="1">IF(AND(AQ771&gt;0,AR771&gt;0),COUNTIF(AU$6:AU770,"&gt;0")+1,0)</f>
        <v>0</v>
      </c>
    </row>
    <row r="772" spans="40:47" x14ac:dyDescent="0.15">
      <c r="AN772" s="468">
        <v>22</v>
      </c>
      <c r="AO772" s="468">
        <v>1</v>
      </c>
      <c r="AP772" s="468">
        <v>11</v>
      </c>
      <c r="AQ772" s="468">
        <f ca="1">IF($AP772=1,IF(INDIRECT(ADDRESS(($AN772-1)*3+$AO772+5,$AP772+7))="",0,INDIRECT(ADDRESS(($AN772-1)*3+$AO772+5,$AP772+7))),IF(INDIRECT(ADDRESS(($AN772-1)*3+$AO772+5,$AP772+7))="",0,IF(COUNTIF(INDIRECT(ADDRESS(($AN772-1)*36+($AO772-1)*12+6,COLUMN())):INDIRECT(ADDRESS(($AN772-1)*36+($AO772-1)*12+$AP772+4,COLUMN())),INDIRECT(ADDRESS(($AN772-1)*3+$AO772+5,$AP772+7)))&gt;=1,0,INDIRECT(ADDRESS(($AN772-1)*3+$AO772+5,$AP772+7)))))</f>
        <v>0</v>
      </c>
      <c r="AR772" s="468">
        <f ca="1">COUNTIF(INDIRECT("H"&amp;(ROW()+12*(($AN772-1)*3+$AO772)-ROW())/12+5):INDIRECT("S"&amp;(ROW()+12*(($AN772-1)*3+$AO772)-ROW())/12+5),AQ772)</f>
        <v>0</v>
      </c>
      <c r="AU772" s="468">
        <f ca="1">IF(AND(AQ772&gt;0,AR772&gt;0),COUNTIF(AU$6:AU771,"&gt;0")+1,0)</f>
        <v>0</v>
      </c>
    </row>
    <row r="773" spans="40:47" x14ac:dyDescent="0.15">
      <c r="AN773" s="468">
        <v>22</v>
      </c>
      <c r="AO773" s="468">
        <v>1</v>
      </c>
      <c r="AP773" s="468">
        <v>12</v>
      </c>
      <c r="AQ773" s="468">
        <f ca="1">IF($AP773=1,IF(INDIRECT(ADDRESS(($AN773-1)*3+$AO773+5,$AP773+7))="",0,INDIRECT(ADDRESS(($AN773-1)*3+$AO773+5,$AP773+7))),IF(INDIRECT(ADDRESS(($AN773-1)*3+$AO773+5,$AP773+7))="",0,IF(COUNTIF(INDIRECT(ADDRESS(($AN773-1)*36+($AO773-1)*12+6,COLUMN())):INDIRECT(ADDRESS(($AN773-1)*36+($AO773-1)*12+$AP773+4,COLUMN())),INDIRECT(ADDRESS(($AN773-1)*3+$AO773+5,$AP773+7)))&gt;=1,0,INDIRECT(ADDRESS(($AN773-1)*3+$AO773+5,$AP773+7)))))</f>
        <v>0</v>
      </c>
      <c r="AR773" s="468">
        <f ca="1">COUNTIF(INDIRECT("H"&amp;(ROW()+12*(($AN773-1)*3+$AO773)-ROW())/12+5):INDIRECT("S"&amp;(ROW()+12*(($AN773-1)*3+$AO773)-ROW())/12+5),AQ773)</f>
        <v>0</v>
      </c>
      <c r="AU773" s="468">
        <f ca="1">IF(AND(AQ773&gt;0,AR773&gt;0),COUNTIF(AU$6:AU772,"&gt;0")+1,0)</f>
        <v>0</v>
      </c>
    </row>
    <row r="774" spans="40:47" x14ac:dyDescent="0.15">
      <c r="AN774" s="468">
        <v>22</v>
      </c>
      <c r="AO774" s="468">
        <v>2</v>
      </c>
      <c r="AP774" s="468">
        <v>1</v>
      </c>
      <c r="AQ774" s="468">
        <f ca="1">IF($AP774=1,IF(INDIRECT(ADDRESS(($AN774-1)*3+$AO774+5,$AP774+7))="",0,INDIRECT(ADDRESS(($AN774-1)*3+$AO774+5,$AP774+7))),IF(INDIRECT(ADDRESS(($AN774-1)*3+$AO774+5,$AP774+7))="",0,IF(COUNTIF(INDIRECT(ADDRESS(($AN774-1)*36+($AO774-1)*12+6,COLUMN())):INDIRECT(ADDRESS(($AN774-1)*36+($AO774-1)*12+$AP774+4,COLUMN())),INDIRECT(ADDRESS(($AN774-1)*3+$AO774+5,$AP774+7)))&gt;=1,0,INDIRECT(ADDRESS(($AN774-1)*3+$AO774+5,$AP774+7)))))</f>
        <v>0</v>
      </c>
      <c r="AR774" s="468">
        <f ca="1">COUNTIF(INDIRECT("H"&amp;(ROW()+12*(($AN774-1)*3+$AO774)-ROW())/12+5):INDIRECT("S"&amp;(ROW()+12*(($AN774-1)*3+$AO774)-ROW())/12+5),AQ774)</f>
        <v>0</v>
      </c>
      <c r="AU774" s="468">
        <f ca="1">IF(AND(AQ774&gt;0,AR774&gt;0),COUNTIF(AU$6:AU773,"&gt;0")+1,0)</f>
        <v>0</v>
      </c>
    </row>
    <row r="775" spans="40:47" x14ac:dyDescent="0.15">
      <c r="AN775" s="468">
        <v>22</v>
      </c>
      <c r="AO775" s="468">
        <v>2</v>
      </c>
      <c r="AP775" s="468">
        <v>2</v>
      </c>
      <c r="AQ775" s="468">
        <f ca="1">IF($AP775=1,IF(INDIRECT(ADDRESS(($AN775-1)*3+$AO775+5,$AP775+7))="",0,INDIRECT(ADDRESS(($AN775-1)*3+$AO775+5,$AP775+7))),IF(INDIRECT(ADDRESS(($AN775-1)*3+$AO775+5,$AP775+7))="",0,IF(COUNTIF(INDIRECT(ADDRESS(($AN775-1)*36+($AO775-1)*12+6,COLUMN())):INDIRECT(ADDRESS(($AN775-1)*36+($AO775-1)*12+$AP775+4,COLUMN())),INDIRECT(ADDRESS(($AN775-1)*3+$AO775+5,$AP775+7)))&gt;=1,0,INDIRECT(ADDRESS(($AN775-1)*3+$AO775+5,$AP775+7)))))</f>
        <v>0</v>
      </c>
      <c r="AR775" s="468">
        <f ca="1">COUNTIF(INDIRECT("H"&amp;(ROW()+12*(($AN775-1)*3+$AO775)-ROW())/12+5):INDIRECT("S"&amp;(ROW()+12*(($AN775-1)*3+$AO775)-ROW())/12+5),AQ775)</f>
        <v>0</v>
      </c>
      <c r="AU775" s="468">
        <f ca="1">IF(AND(AQ775&gt;0,AR775&gt;0),COUNTIF(AU$6:AU774,"&gt;0")+1,0)</f>
        <v>0</v>
      </c>
    </row>
    <row r="776" spans="40:47" x14ac:dyDescent="0.15">
      <c r="AN776" s="468">
        <v>22</v>
      </c>
      <c r="AO776" s="468">
        <v>2</v>
      </c>
      <c r="AP776" s="468">
        <v>3</v>
      </c>
      <c r="AQ776" s="468">
        <f ca="1">IF($AP776=1,IF(INDIRECT(ADDRESS(($AN776-1)*3+$AO776+5,$AP776+7))="",0,INDIRECT(ADDRESS(($AN776-1)*3+$AO776+5,$AP776+7))),IF(INDIRECT(ADDRESS(($AN776-1)*3+$AO776+5,$AP776+7))="",0,IF(COUNTIF(INDIRECT(ADDRESS(($AN776-1)*36+($AO776-1)*12+6,COLUMN())):INDIRECT(ADDRESS(($AN776-1)*36+($AO776-1)*12+$AP776+4,COLUMN())),INDIRECT(ADDRESS(($AN776-1)*3+$AO776+5,$AP776+7)))&gt;=1,0,INDIRECT(ADDRESS(($AN776-1)*3+$AO776+5,$AP776+7)))))</f>
        <v>0</v>
      </c>
      <c r="AR776" s="468">
        <f ca="1">COUNTIF(INDIRECT("H"&amp;(ROW()+12*(($AN776-1)*3+$AO776)-ROW())/12+5):INDIRECT("S"&amp;(ROW()+12*(($AN776-1)*3+$AO776)-ROW())/12+5),AQ776)</f>
        <v>0</v>
      </c>
      <c r="AU776" s="468">
        <f ca="1">IF(AND(AQ776&gt;0,AR776&gt;0),COUNTIF(AU$6:AU775,"&gt;0")+1,0)</f>
        <v>0</v>
      </c>
    </row>
    <row r="777" spans="40:47" x14ac:dyDescent="0.15">
      <c r="AN777" s="468">
        <v>22</v>
      </c>
      <c r="AO777" s="468">
        <v>2</v>
      </c>
      <c r="AP777" s="468">
        <v>4</v>
      </c>
      <c r="AQ777" s="468">
        <f ca="1">IF($AP777=1,IF(INDIRECT(ADDRESS(($AN777-1)*3+$AO777+5,$AP777+7))="",0,INDIRECT(ADDRESS(($AN777-1)*3+$AO777+5,$AP777+7))),IF(INDIRECT(ADDRESS(($AN777-1)*3+$AO777+5,$AP777+7))="",0,IF(COUNTIF(INDIRECT(ADDRESS(($AN777-1)*36+($AO777-1)*12+6,COLUMN())):INDIRECT(ADDRESS(($AN777-1)*36+($AO777-1)*12+$AP777+4,COLUMN())),INDIRECT(ADDRESS(($AN777-1)*3+$AO777+5,$AP777+7)))&gt;=1,0,INDIRECT(ADDRESS(($AN777-1)*3+$AO777+5,$AP777+7)))))</f>
        <v>0</v>
      </c>
      <c r="AR777" s="468">
        <f ca="1">COUNTIF(INDIRECT("H"&amp;(ROW()+12*(($AN777-1)*3+$AO777)-ROW())/12+5):INDIRECT("S"&amp;(ROW()+12*(($AN777-1)*3+$AO777)-ROW())/12+5),AQ777)</f>
        <v>0</v>
      </c>
      <c r="AU777" s="468">
        <f ca="1">IF(AND(AQ777&gt;0,AR777&gt;0),COUNTIF(AU$6:AU776,"&gt;0")+1,0)</f>
        <v>0</v>
      </c>
    </row>
    <row r="778" spans="40:47" x14ac:dyDescent="0.15">
      <c r="AN778" s="468">
        <v>22</v>
      </c>
      <c r="AO778" s="468">
        <v>2</v>
      </c>
      <c r="AP778" s="468">
        <v>5</v>
      </c>
      <c r="AQ778" s="468">
        <f ca="1">IF($AP778=1,IF(INDIRECT(ADDRESS(($AN778-1)*3+$AO778+5,$AP778+7))="",0,INDIRECT(ADDRESS(($AN778-1)*3+$AO778+5,$AP778+7))),IF(INDIRECT(ADDRESS(($AN778-1)*3+$AO778+5,$AP778+7))="",0,IF(COUNTIF(INDIRECT(ADDRESS(($AN778-1)*36+($AO778-1)*12+6,COLUMN())):INDIRECT(ADDRESS(($AN778-1)*36+($AO778-1)*12+$AP778+4,COLUMN())),INDIRECT(ADDRESS(($AN778-1)*3+$AO778+5,$AP778+7)))&gt;=1,0,INDIRECT(ADDRESS(($AN778-1)*3+$AO778+5,$AP778+7)))))</f>
        <v>0</v>
      </c>
      <c r="AR778" s="468">
        <f ca="1">COUNTIF(INDIRECT("H"&amp;(ROW()+12*(($AN778-1)*3+$AO778)-ROW())/12+5):INDIRECT("S"&amp;(ROW()+12*(($AN778-1)*3+$AO778)-ROW())/12+5),AQ778)</f>
        <v>0</v>
      </c>
      <c r="AU778" s="468">
        <f ca="1">IF(AND(AQ778&gt;0,AR778&gt;0),COUNTIF(AU$6:AU777,"&gt;0")+1,0)</f>
        <v>0</v>
      </c>
    </row>
    <row r="779" spans="40:47" x14ac:dyDescent="0.15">
      <c r="AN779" s="468">
        <v>22</v>
      </c>
      <c r="AO779" s="468">
        <v>2</v>
      </c>
      <c r="AP779" s="468">
        <v>6</v>
      </c>
      <c r="AQ779" s="468">
        <f ca="1">IF($AP779=1,IF(INDIRECT(ADDRESS(($AN779-1)*3+$AO779+5,$AP779+7))="",0,INDIRECT(ADDRESS(($AN779-1)*3+$AO779+5,$AP779+7))),IF(INDIRECT(ADDRESS(($AN779-1)*3+$AO779+5,$AP779+7))="",0,IF(COUNTIF(INDIRECT(ADDRESS(($AN779-1)*36+($AO779-1)*12+6,COLUMN())):INDIRECT(ADDRESS(($AN779-1)*36+($AO779-1)*12+$AP779+4,COLUMN())),INDIRECT(ADDRESS(($AN779-1)*3+$AO779+5,$AP779+7)))&gt;=1,0,INDIRECT(ADDRESS(($AN779-1)*3+$AO779+5,$AP779+7)))))</f>
        <v>0</v>
      </c>
      <c r="AR779" s="468">
        <f ca="1">COUNTIF(INDIRECT("H"&amp;(ROW()+12*(($AN779-1)*3+$AO779)-ROW())/12+5):INDIRECT("S"&amp;(ROW()+12*(($AN779-1)*3+$AO779)-ROW())/12+5),AQ779)</f>
        <v>0</v>
      </c>
      <c r="AU779" s="468">
        <f ca="1">IF(AND(AQ779&gt;0,AR779&gt;0),COUNTIF(AU$6:AU778,"&gt;0")+1,0)</f>
        <v>0</v>
      </c>
    </row>
    <row r="780" spans="40:47" x14ac:dyDescent="0.15">
      <c r="AN780" s="468">
        <v>22</v>
      </c>
      <c r="AO780" s="468">
        <v>2</v>
      </c>
      <c r="AP780" s="468">
        <v>7</v>
      </c>
      <c r="AQ780" s="468">
        <f ca="1">IF($AP780=1,IF(INDIRECT(ADDRESS(($AN780-1)*3+$AO780+5,$AP780+7))="",0,INDIRECT(ADDRESS(($AN780-1)*3+$AO780+5,$AP780+7))),IF(INDIRECT(ADDRESS(($AN780-1)*3+$AO780+5,$AP780+7))="",0,IF(COUNTIF(INDIRECT(ADDRESS(($AN780-1)*36+($AO780-1)*12+6,COLUMN())):INDIRECT(ADDRESS(($AN780-1)*36+($AO780-1)*12+$AP780+4,COLUMN())),INDIRECT(ADDRESS(($AN780-1)*3+$AO780+5,$AP780+7)))&gt;=1,0,INDIRECT(ADDRESS(($AN780-1)*3+$AO780+5,$AP780+7)))))</f>
        <v>0</v>
      </c>
      <c r="AR780" s="468">
        <f ca="1">COUNTIF(INDIRECT("H"&amp;(ROW()+12*(($AN780-1)*3+$AO780)-ROW())/12+5):INDIRECT("S"&amp;(ROW()+12*(($AN780-1)*3+$AO780)-ROW())/12+5),AQ780)</f>
        <v>0</v>
      </c>
      <c r="AU780" s="468">
        <f ca="1">IF(AND(AQ780&gt;0,AR780&gt;0),COUNTIF(AU$6:AU779,"&gt;0")+1,0)</f>
        <v>0</v>
      </c>
    </row>
    <row r="781" spans="40:47" x14ac:dyDescent="0.15">
      <c r="AN781" s="468">
        <v>22</v>
      </c>
      <c r="AO781" s="468">
        <v>2</v>
      </c>
      <c r="AP781" s="468">
        <v>8</v>
      </c>
      <c r="AQ781" s="468">
        <f ca="1">IF($AP781=1,IF(INDIRECT(ADDRESS(($AN781-1)*3+$AO781+5,$AP781+7))="",0,INDIRECT(ADDRESS(($AN781-1)*3+$AO781+5,$AP781+7))),IF(INDIRECT(ADDRESS(($AN781-1)*3+$AO781+5,$AP781+7))="",0,IF(COUNTIF(INDIRECT(ADDRESS(($AN781-1)*36+($AO781-1)*12+6,COLUMN())):INDIRECT(ADDRESS(($AN781-1)*36+($AO781-1)*12+$AP781+4,COLUMN())),INDIRECT(ADDRESS(($AN781-1)*3+$AO781+5,$AP781+7)))&gt;=1,0,INDIRECT(ADDRESS(($AN781-1)*3+$AO781+5,$AP781+7)))))</f>
        <v>0</v>
      </c>
      <c r="AR781" s="468">
        <f ca="1">COUNTIF(INDIRECT("H"&amp;(ROW()+12*(($AN781-1)*3+$AO781)-ROW())/12+5):INDIRECT("S"&amp;(ROW()+12*(($AN781-1)*3+$AO781)-ROW())/12+5),AQ781)</f>
        <v>0</v>
      </c>
      <c r="AU781" s="468">
        <f ca="1">IF(AND(AQ781&gt;0,AR781&gt;0),COUNTIF(AU$6:AU780,"&gt;0")+1,0)</f>
        <v>0</v>
      </c>
    </row>
    <row r="782" spans="40:47" x14ac:dyDescent="0.15">
      <c r="AN782" s="468">
        <v>22</v>
      </c>
      <c r="AO782" s="468">
        <v>2</v>
      </c>
      <c r="AP782" s="468">
        <v>9</v>
      </c>
      <c r="AQ782" s="468">
        <f ca="1">IF($AP782=1,IF(INDIRECT(ADDRESS(($AN782-1)*3+$AO782+5,$AP782+7))="",0,INDIRECT(ADDRESS(($AN782-1)*3+$AO782+5,$AP782+7))),IF(INDIRECT(ADDRESS(($AN782-1)*3+$AO782+5,$AP782+7))="",0,IF(COUNTIF(INDIRECT(ADDRESS(($AN782-1)*36+($AO782-1)*12+6,COLUMN())):INDIRECT(ADDRESS(($AN782-1)*36+($AO782-1)*12+$AP782+4,COLUMN())),INDIRECT(ADDRESS(($AN782-1)*3+$AO782+5,$AP782+7)))&gt;=1,0,INDIRECT(ADDRESS(($AN782-1)*3+$AO782+5,$AP782+7)))))</f>
        <v>0</v>
      </c>
      <c r="AR782" s="468">
        <f ca="1">COUNTIF(INDIRECT("H"&amp;(ROW()+12*(($AN782-1)*3+$AO782)-ROW())/12+5):INDIRECT("S"&amp;(ROW()+12*(($AN782-1)*3+$AO782)-ROW())/12+5),AQ782)</f>
        <v>0</v>
      </c>
      <c r="AU782" s="468">
        <f ca="1">IF(AND(AQ782&gt;0,AR782&gt;0),COUNTIF(AU$6:AU781,"&gt;0")+1,0)</f>
        <v>0</v>
      </c>
    </row>
    <row r="783" spans="40:47" x14ac:dyDescent="0.15">
      <c r="AN783" s="468">
        <v>22</v>
      </c>
      <c r="AO783" s="468">
        <v>2</v>
      </c>
      <c r="AP783" s="468">
        <v>10</v>
      </c>
      <c r="AQ783" s="468">
        <f ca="1">IF($AP783=1,IF(INDIRECT(ADDRESS(($AN783-1)*3+$AO783+5,$AP783+7))="",0,INDIRECT(ADDRESS(($AN783-1)*3+$AO783+5,$AP783+7))),IF(INDIRECT(ADDRESS(($AN783-1)*3+$AO783+5,$AP783+7))="",0,IF(COUNTIF(INDIRECT(ADDRESS(($AN783-1)*36+($AO783-1)*12+6,COLUMN())):INDIRECT(ADDRESS(($AN783-1)*36+($AO783-1)*12+$AP783+4,COLUMN())),INDIRECT(ADDRESS(($AN783-1)*3+$AO783+5,$AP783+7)))&gt;=1,0,INDIRECT(ADDRESS(($AN783-1)*3+$AO783+5,$AP783+7)))))</f>
        <v>0</v>
      </c>
      <c r="AR783" s="468">
        <f ca="1">COUNTIF(INDIRECT("H"&amp;(ROW()+12*(($AN783-1)*3+$AO783)-ROW())/12+5):INDIRECT("S"&amp;(ROW()+12*(($AN783-1)*3+$AO783)-ROW())/12+5),AQ783)</f>
        <v>0</v>
      </c>
      <c r="AU783" s="468">
        <f ca="1">IF(AND(AQ783&gt;0,AR783&gt;0),COUNTIF(AU$6:AU782,"&gt;0")+1,0)</f>
        <v>0</v>
      </c>
    </row>
    <row r="784" spans="40:47" x14ac:dyDescent="0.15">
      <c r="AN784" s="468">
        <v>22</v>
      </c>
      <c r="AO784" s="468">
        <v>2</v>
      </c>
      <c r="AP784" s="468">
        <v>11</v>
      </c>
      <c r="AQ784" s="468">
        <f ca="1">IF($AP784=1,IF(INDIRECT(ADDRESS(($AN784-1)*3+$AO784+5,$AP784+7))="",0,INDIRECT(ADDRESS(($AN784-1)*3+$AO784+5,$AP784+7))),IF(INDIRECT(ADDRESS(($AN784-1)*3+$AO784+5,$AP784+7))="",0,IF(COUNTIF(INDIRECT(ADDRESS(($AN784-1)*36+($AO784-1)*12+6,COLUMN())):INDIRECT(ADDRESS(($AN784-1)*36+($AO784-1)*12+$AP784+4,COLUMN())),INDIRECT(ADDRESS(($AN784-1)*3+$AO784+5,$AP784+7)))&gt;=1,0,INDIRECT(ADDRESS(($AN784-1)*3+$AO784+5,$AP784+7)))))</f>
        <v>0</v>
      </c>
      <c r="AR784" s="468">
        <f ca="1">COUNTIF(INDIRECT("H"&amp;(ROW()+12*(($AN784-1)*3+$AO784)-ROW())/12+5):INDIRECT("S"&amp;(ROW()+12*(($AN784-1)*3+$AO784)-ROW())/12+5),AQ784)</f>
        <v>0</v>
      </c>
      <c r="AU784" s="468">
        <f ca="1">IF(AND(AQ784&gt;0,AR784&gt;0),COUNTIF(AU$6:AU783,"&gt;0")+1,0)</f>
        <v>0</v>
      </c>
    </row>
    <row r="785" spans="40:47" x14ac:dyDescent="0.15">
      <c r="AN785" s="468">
        <v>22</v>
      </c>
      <c r="AO785" s="468">
        <v>2</v>
      </c>
      <c r="AP785" s="468">
        <v>12</v>
      </c>
      <c r="AQ785" s="468">
        <f ca="1">IF($AP785=1,IF(INDIRECT(ADDRESS(($AN785-1)*3+$AO785+5,$AP785+7))="",0,INDIRECT(ADDRESS(($AN785-1)*3+$AO785+5,$AP785+7))),IF(INDIRECT(ADDRESS(($AN785-1)*3+$AO785+5,$AP785+7))="",0,IF(COUNTIF(INDIRECT(ADDRESS(($AN785-1)*36+($AO785-1)*12+6,COLUMN())):INDIRECT(ADDRESS(($AN785-1)*36+($AO785-1)*12+$AP785+4,COLUMN())),INDIRECT(ADDRESS(($AN785-1)*3+$AO785+5,$AP785+7)))&gt;=1,0,INDIRECT(ADDRESS(($AN785-1)*3+$AO785+5,$AP785+7)))))</f>
        <v>0</v>
      </c>
      <c r="AR785" s="468">
        <f ca="1">COUNTIF(INDIRECT("H"&amp;(ROW()+12*(($AN785-1)*3+$AO785)-ROW())/12+5):INDIRECT("S"&amp;(ROW()+12*(($AN785-1)*3+$AO785)-ROW())/12+5),AQ785)</f>
        <v>0</v>
      </c>
      <c r="AU785" s="468">
        <f ca="1">IF(AND(AQ785&gt;0,AR785&gt;0),COUNTIF(AU$6:AU784,"&gt;0")+1,0)</f>
        <v>0</v>
      </c>
    </row>
    <row r="786" spans="40:47" x14ac:dyDescent="0.15">
      <c r="AN786" s="468">
        <v>22</v>
      </c>
      <c r="AO786" s="468">
        <v>3</v>
      </c>
      <c r="AP786" s="468">
        <v>1</v>
      </c>
      <c r="AQ786" s="468">
        <f ca="1">IF($AP786=1,IF(INDIRECT(ADDRESS(($AN786-1)*3+$AO786+5,$AP786+7))="",0,INDIRECT(ADDRESS(($AN786-1)*3+$AO786+5,$AP786+7))),IF(INDIRECT(ADDRESS(($AN786-1)*3+$AO786+5,$AP786+7))="",0,IF(COUNTIF(INDIRECT(ADDRESS(($AN786-1)*36+($AO786-1)*12+6,COLUMN())):INDIRECT(ADDRESS(($AN786-1)*36+($AO786-1)*12+$AP786+4,COLUMN())),INDIRECT(ADDRESS(($AN786-1)*3+$AO786+5,$AP786+7)))&gt;=1,0,INDIRECT(ADDRESS(($AN786-1)*3+$AO786+5,$AP786+7)))))</f>
        <v>0</v>
      </c>
      <c r="AR786" s="468">
        <f ca="1">COUNTIF(INDIRECT("H"&amp;(ROW()+12*(($AN786-1)*3+$AO786)-ROW())/12+5):INDIRECT("S"&amp;(ROW()+12*(($AN786-1)*3+$AO786)-ROW())/12+5),AQ786)</f>
        <v>0</v>
      </c>
      <c r="AU786" s="468">
        <f ca="1">IF(AND(AQ786&gt;0,AR786&gt;0),COUNTIF(AU$6:AU785,"&gt;0")+1,0)</f>
        <v>0</v>
      </c>
    </row>
    <row r="787" spans="40:47" x14ac:dyDescent="0.15">
      <c r="AN787" s="468">
        <v>22</v>
      </c>
      <c r="AO787" s="468">
        <v>3</v>
      </c>
      <c r="AP787" s="468">
        <v>2</v>
      </c>
      <c r="AQ787" s="468">
        <f ca="1">IF($AP787=1,IF(INDIRECT(ADDRESS(($AN787-1)*3+$AO787+5,$AP787+7))="",0,INDIRECT(ADDRESS(($AN787-1)*3+$AO787+5,$AP787+7))),IF(INDIRECT(ADDRESS(($AN787-1)*3+$AO787+5,$AP787+7))="",0,IF(COUNTIF(INDIRECT(ADDRESS(($AN787-1)*36+($AO787-1)*12+6,COLUMN())):INDIRECT(ADDRESS(($AN787-1)*36+($AO787-1)*12+$AP787+4,COLUMN())),INDIRECT(ADDRESS(($AN787-1)*3+$AO787+5,$AP787+7)))&gt;=1,0,INDIRECT(ADDRESS(($AN787-1)*3+$AO787+5,$AP787+7)))))</f>
        <v>0</v>
      </c>
      <c r="AR787" s="468">
        <f ca="1">COUNTIF(INDIRECT("H"&amp;(ROW()+12*(($AN787-1)*3+$AO787)-ROW())/12+5):INDIRECT("S"&amp;(ROW()+12*(($AN787-1)*3+$AO787)-ROW())/12+5),AQ787)</f>
        <v>0</v>
      </c>
      <c r="AU787" s="468">
        <f ca="1">IF(AND(AQ787&gt;0,AR787&gt;0),COUNTIF(AU$6:AU786,"&gt;0")+1,0)</f>
        <v>0</v>
      </c>
    </row>
    <row r="788" spans="40:47" x14ac:dyDescent="0.15">
      <c r="AN788" s="468">
        <v>22</v>
      </c>
      <c r="AO788" s="468">
        <v>3</v>
      </c>
      <c r="AP788" s="468">
        <v>3</v>
      </c>
      <c r="AQ788" s="468">
        <f ca="1">IF($AP788=1,IF(INDIRECT(ADDRESS(($AN788-1)*3+$AO788+5,$AP788+7))="",0,INDIRECT(ADDRESS(($AN788-1)*3+$AO788+5,$AP788+7))),IF(INDIRECT(ADDRESS(($AN788-1)*3+$AO788+5,$AP788+7))="",0,IF(COUNTIF(INDIRECT(ADDRESS(($AN788-1)*36+($AO788-1)*12+6,COLUMN())):INDIRECT(ADDRESS(($AN788-1)*36+($AO788-1)*12+$AP788+4,COLUMN())),INDIRECT(ADDRESS(($AN788-1)*3+$AO788+5,$AP788+7)))&gt;=1,0,INDIRECT(ADDRESS(($AN788-1)*3+$AO788+5,$AP788+7)))))</f>
        <v>0</v>
      </c>
      <c r="AR788" s="468">
        <f ca="1">COUNTIF(INDIRECT("H"&amp;(ROW()+12*(($AN788-1)*3+$AO788)-ROW())/12+5):INDIRECT("S"&amp;(ROW()+12*(($AN788-1)*3+$AO788)-ROW())/12+5),AQ788)</f>
        <v>0</v>
      </c>
      <c r="AU788" s="468">
        <f ca="1">IF(AND(AQ788&gt;0,AR788&gt;0),COUNTIF(AU$6:AU787,"&gt;0")+1,0)</f>
        <v>0</v>
      </c>
    </row>
    <row r="789" spans="40:47" x14ac:dyDescent="0.15">
      <c r="AN789" s="468">
        <v>22</v>
      </c>
      <c r="AO789" s="468">
        <v>3</v>
      </c>
      <c r="AP789" s="468">
        <v>4</v>
      </c>
      <c r="AQ789" s="468">
        <f ca="1">IF($AP789=1,IF(INDIRECT(ADDRESS(($AN789-1)*3+$AO789+5,$AP789+7))="",0,INDIRECT(ADDRESS(($AN789-1)*3+$AO789+5,$AP789+7))),IF(INDIRECT(ADDRESS(($AN789-1)*3+$AO789+5,$AP789+7))="",0,IF(COUNTIF(INDIRECT(ADDRESS(($AN789-1)*36+($AO789-1)*12+6,COLUMN())):INDIRECT(ADDRESS(($AN789-1)*36+($AO789-1)*12+$AP789+4,COLUMN())),INDIRECT(ADDRESS(($AN789-1)*3+$AO789+5,$AP789+7)))&gt;=1,0,INDIRECT(ADDRESS(($AN789-1)*3+$AO789+5,$AP789+7)))))</f>
        <v>0</v>
      </c>
      <c r="AR789" s="468">
        <f ca="1">COUNTIF(INDIRECT("H"&amp;(ROW()+12*(($AN789-1)*3+$AO789)-ROW())/12+5):INDIRECT("S"&amp;(ROW()+12*(($AN789-1)*3+$AO789)-ROW())/12+5),AQ789)</f>
        <v>0</v>
      </c>
      <c r="AU789" s="468">
        <f ca="1">IF(AND(AQ789&gt;0,AR789&gt;0),COUNTIF(AU$6:AU788,"&gt;0")+1,0)</f>
        <v>0</v>
      </c>
    </row>
    <row r="790" spans="40:47" x14ac:dyDescent="0.15">
      <c r="AN790" s="468">
        <v>22</v>
      </c>
      <c r="AO790" s="468">
        <v>3</v>
      </c>
      <c r="AP790" s="468">
        <v>5</v>
      </c>
      <c r="AQ790" s="468">
        <f ca="1">IF($AP790=1,IF(INDIRECT(ADDRESS(($AN790-1)*3+$AO790+5,$AP790+7))="",0,INDIRECT(ADDRESS(($AN790-1)*3+$AO790+5,$AP790+7))),IF(INDIRECT(ADDRESS(($AN790-1)*3+$AO790+5,$AP790+7))="",0,IF(COUNTIF(INDIRECT(ADDRESS(($AN790-1)*36+($AO790-1)*12+6,COLUMN())):INDIRECT(ADDRESS(($AN790-1)*36+($AO790-1)*12+$AP790+4,COLUMN())),INDIRECT(ADDRESS(($AN790-1)*3+$AO790+5,$AP790+7)))&gt;=1,0,INDIRECT(ADDRESS(($AN790-1)*3+$AO790+5,$AP790+7)))))</f>
        <v>0</v>
      </c>
      <c r="AR790" s="468">
        <f ca="1">COUNTIF(INDIRECT("H"&amp;(ROW()+12*(($AN790-1)*3+$AO790)-ROW())/12+5):INDIRECT("S"&amp;(ROW()+12*(($AN790-1)*3+$AO790)-ROW())/12+5),AQ790)</f>
        <v>0</v>
      </c>
      <c r="AU790" s="468">
        <f ca="1">IF(AND(AQ790&gt;0,AR790&gt;0),COUNTIF(AU$6:AU789,"&gt;0")+1,0)</f>
        <v>0</v>
      </c>
    </row>
    <row r="791" spans="40:47" x14ac:dyDescent="0.15">
      <c r="AN791" s="468">
        <v>22</v>
      </c>
      <c r="AO791" s="468">
        <v>3</v>
      </c>
      <c r="AP791" s="468">
        <v>6</v>
      </c>
      <c r="AQ791" s="468">
        <f ca="1">IF($AP791=1,IF(INDIRECT(ADDRESS(($AN791-1)*3+$AO791+5,$AP791+7))="",0,INDIRECT(ADDRESS(($AN791-1)*3+$AO791+5,$AP791+7))),IF(INDIRECT(ADDRESS(($AN791-1)*3+$AO791+5,$AP791+7))="",0,IF(COUNTIF(INDIRECT(ADDRESS(($AN791-1)*36+($AO791-1)*12+6,COLUMN())):INDIRECT(ADDRESS(($AN791-1)*36+($AO791-1)*12+$AP791+4,COLUMN())),INDIRECT(ADDRESS(($AN791-1)*3+$AO791+5,$AP791+7)))&gt;=1,0,INDIRECT(ADDRESS(($AN791-1)*3+$AO791+5,$AP791+7)))))</f>
        <v>0</v>
      </c>
      <c r="AR791" s="468">
        <f ca="1">COUNTIF(INDIRECT("H"&amp;(ROW()+12*(($AN791-1)*3+$AO791)-ROW())/12+5):INDIRECT("S"&amp;(ROW()+12*(($AN791-1)*3+$AO791)-ROW())/12+5),AQ791)</f>
        <v>0</v>
      </c>
      <c r="AU791" s="468">
        <f ca="1">IF(AND(AQ791&gt;0,AR791&gt;0),COUNTIF(AU$6:AU790,"&gt;0")+1,0)</f>
        <v>0</v>
      </c>
    </row>
    <row r="792" spans="40:47" x14ac:dyDescent="0.15">
      <c r="AN792" s="468">
        <v>22</v>
      </c>
      <c r="AO792" s="468">
        <v>3</v>
      </c>
      <c r="AP792" s="468">
        <v>7</v>
      </c>
      <c r="AQ792" s="468">
        <f ca="1">IF($AP792=1,IF(INDIRECT(ADDRESS(($AN792-1)*3+$AO792+5,$AP792+7))="",0,INDIRECT(ADDRESS(($AN792-1)*3+$AO792+5,$AP792+7))),IF(INDIRECT(ADDRESS(($AN792-1)*3+$AO792+5,$AP792+7))="",0,IF(COUNTIF(INDIRECT(ADDRESS(($AN792-1)*36+($AO792-1)*12+6,COLUMN())):INDIRECT(ADDRESS(($AN792-1)*36+($AO792-1)*12+$AP792+4,COLUMN())),INDIRECT(ADDRESS(($AN792-1)*3+$AO792+5,$AP792+7)))&gt;=1,0,INDIRECT(ADDRESS(($AN792-1)*3+$AO792+5,$AP792+7)))))</f>
        <v>0</v>
      </c>
      <c r="AR792" s="468">
        <f ca="1">COUNTIF(INDIRECT("H"&amp;(ROW()+12*(($AN792-1)*3+$AO792)-ROW())/12+5):INDIRECT("S"&amp;(ROW()+12*(($AN792-1)*3+$AO792)-ROW())/12+5),AQ792)</f>
        <v>0</v>
      </c>
      <c r="AU792" s="468">
        <f ca="1">IF(AND(AQ792&gt;0,AR792&gt;0),COUNTIF(AU$6:AU791,"&gt;0")+1,0)</f>
        <v>0</v>
      </c>
    </row>
    <row r="793" spans="40:47" x14ac:dyDescent="0.15">
      <c r="AN793" s="468">
        <v>22</v>
      </c>
      <c r="AO793" s="468">
        <v>3</v>
      </c>
      <c r="AP793" s="468">
        <v>8</v>
      </c>
      <c r="AQ793" s="468">
        <f ca="1">IF($AP793=1,IF(INDIRECT(ADDRESS(($AN793-1)*3+$AO793+5,$AP793+7))="",0,INDIRECT(ADDRESS(($AN793-1)*3+$AO793+5,$AP793+7))),IF(INDIRECT(ADDRESS(($AN793-1)*3+$AO793+5,$AP793+7))="",0,IF(COUNTIF(INDIRECT(ADDRESS(($AN793-1)*36+($AO793-1)*12+6,COLUMN())):INDIRECT(ADDRESS(($AN793-1)*36+($AO793-1)*12+$AP793+4,COLUMN())),INDIRECT(ADDRESS(($AN793-1)*3+$AO793+5,$AP793+7)))&gt;=1,0,INDIRECT(ADDRESS(($AN793-1)*3+$AO793+5,$AP793+7)))))</f>
        <v>0</v>
      </c>
      <c r="AR793" s="468">
        <f ca="1">COUNTIF(INDIRECT("H"&amp;(ROW()+12*(($AN793-1)*3+$AO793)-ROW())/12+5):INDIRECT("S"&amp;(ROW()+12*(($AN793-1)*3+$AO793)-ROW())/12+5),AQ793)</f>
        <v>0</v>
      </c>
      <c r="AU793" s="468">
        <f ca="1">IF(AND(AQ793&gt;0,AR793&gt;0),COUNTIF(AU$6:AU792,"&gt;0")+1,0)</f>
        <v>0</v>
      </c>
    </row>
    <row r="794" spans="40:47" x14ac:dyDescent="0.15">
      <c r="AN794" s="468">
        <v>22</v>
      </c>
      <c r="AO794" s="468">
        <v>3</v>
      </c>
      <c r="AP794" s="468">
        <v>9</v>
      </c>
      <c r="AQ794" s="468">
        <f ca="1">IF($AP794=1,IF(INDIRECT(ADDRESS(($AN794-1)*3+$AO794+5,$AP794+7))="",0,INDIRECT(ADDRESS(($AN794-1)*3+$AO794+5,$AP794+7))),IF(INDIRECT(ADDRESS(($AN794-1)*3+$AO794+5,$AP794+7))="",0,IF(COUNTIF(INDIRECT(ADDRESS(($AN794-1)*36+($AO794-1)*12+6,COLUMN())):INDIRECT(ADDRESS(($AN794-1)*36+($AO794-1)*12+$AP794+4,COLUMN())),INDIRECT(ADDRESS(($AN794-1)*3+$AO794+5,$AP794+7)))&gt;=1,0,INDIRECT(ADDRESS(($AN794-1)*3+$AO794+5,$AP794+7)))))</f>
        <v>0</v>
      </c>
      <c r="AR794" s="468">
        <f ca="1">COUNTIF(INDIRECT("H"&amp;(ROW()+12*(($AN794-1)*3+$AO794)-ROW())/12+5):INDIRECT("S"&amp;(ROW()+12*(($AN794-1)*3+$AO794)-ROW())/12+5),AQ794)</f>
        <v>0</v>
      </c>
      <c r="AU794" s="468">
        <f ca="1">IF(AND(AQ794&gt;0,AR794&gt;0),COUNTIF(AU$6:AU793,"&gt;0")+1,0)</f>
        <v>0</v>
      </c>
    </row>
    <row r="795" spans="40:47" x14ac:dyDescent="0.15">
      <c r="AN795" s="468">
        <v>22</v>
      </c>
      <c r="AO795" s="468">
        <v>3</v>
      </c>
      <c r="AP795" s="468">
        <v>10</v>
      </c>
      <c r="AQ795" s="468">
        <f ca="1">IF($AP795=1,IF(INDIRECT(ADDRESS(($AN795-1)*3+$AO795+5,$AP795+7))="",0,INDIRECT(ADDRESS(($AN795-1)*3+$AO795+5,$AP795+7))),IF(INDIRECT(ADDRESS(($AN795-1)*3+$AO795+5,$AP795+7))="",0,IF(COUNTIF(INDIRECT(ADDRESS(($AN795-1)*36+($AO795-1)*12+6,COLUMN())):INDIRECT(ADDRESS(($AN795-1)*36+($AO795-1)*12+$AP795+4,COLUMN())),INDIRECT(ADDRESS(($AN795-1)*3+$AO795+5,$AP795+7)))&gt;=1,0,INDIRECT(ADDRESS(($AN795-1)*3+$AO795+5,$AP795+7)))))</f>
        <v>0</v>
      </c>
      <c r="AR795" s="468">
        <f ca="1">COUNTIF(INDIRECT("H"&amp;(ROW()+12*(($AN795-1)*3+$AO795)-ROW())/12+5):INDIRECT("S"&amp;(ROW()+12*(($AN795-1)*3+$AO795)-ROW())/12+5),AQ795)</f>
        <v>0</v>
      </c>
      <c r="AU795" s="468">
        <f ca="1">IF(AND(AQ795&gt;0,AR795&gt;0),COUNTIF(AU$6:AU794,"&gt;0")+1,0)</f>
        <v>0</v>
      </c>
    </row>
    <row r="796" spans="40:47" x14ac:dyDescent="0.15">
      <c r="AN796" s="468">
        <v>22</v>
      </c>
      <c r="AO796" s="468">
        <v>3</v>
      </c>
      <c r="AP796" s="468">
        <v>11</v>
      </c>
      <c r="AQ796" s="468">
        <f ca="1">IF($AP796=1,IF(INDIRECT(ADDRESS(($AN796-1)*3+$AO796+5,$AP796+7))="",0,INDIRECT(ADDRESS(($AN796-1)*3+$AO796+5,$AP796+7))),IF(INDIRECT(ADDRESS(($AN796-1)*3+$AO796+5,$AP796+7))="",0,IF(COUNTIF(INDIRECT(ADDRESS(($AN796-1)*36+($AO796-1)*12+6,COLUMN())):INDIRECT(ADDRESS(($AN796-1)*36+($AO796-1)*12+$AP796+4,COLUMN())),INDIRECT(ADDRESS(($AN796-1)*3+$AO796+5,$AP796+7)))&gt;=1,0,INDIRECT(ADDRESS(($AN796-1)*3+$AO796+5,$AP796+7)))))</f>
        <v>0</v>
      </c>
      <c r="AR796" s="468">
        <f ca="1">COUNTIF(INDIRECT("H"&amp;(ROW()+12*(($AN796-1)*3+$AO796)-ROW())/12+5):INDIRECT("S"&amp;(ROW()+12*(($AN796-1)*3+$AO796)-ROW())/12+5),AQ796)</f>
        <v>0</v>
      </c>
      <c r="AU796" s="468">
        <f ca="1">IF(AND(AQ796&gt;0,AR796&gt;0),COUNTIF(AU$6:AU795,"&gt;0")+1,0)</f>
        <v>0</v>
      </c>
    </row>
    <row r="797" spans="40:47" x14ac:dyDescent="0.15">
      <c r="AN797" s="468">
        <v>22</v>
      </c>
      <c r="AO797" s="468">
        <v>3</v>
      </c>
      <c r="AP797" s="468">
        <v>12</v>
      </c>
      <c r="AQ797" s="468">
        <f ca="1">IF($AP797=1,IF(INDIRECT(ADDRESS(($AN797-1)*3+$AO797+5,$AP797+7))="",0,INDIRECT(ADDRESS(($AN797-1)*3+$AO797+5,$AP797+7))),IF(INDIRECT(ADDRESS(($AN797-1)*3+$AO797+5,$AP797+7))="",0,IF(COUNTIF(INDIRECT(ADDRESS(($AN797-1)*36+($AO797-1)*12+6,COLUMN())):INDIRECT(ADDRESS(($AN797-1)*36+($AO797-1)*12+$AP797+4,COLUMN())),INDIRECT(ADDRESS(($AN797-1)*3+$AO797+5,$AP797+7)))&gt;=1,0,INDIRECT(ADDRESS(($AN797-1)*3+$AO797+5,$AP797+7)))))</f>
        <v>0</v>
      </c>
      <c r="AR797" s="468">
        <f ca="1">COUNTIF(INDIRECT("H"&amp;(ROW()+12*(($AN797-1)*3+$AO797)-ROW())/12+5):INDIRECT("S"&amp;(ROW()+12*(($AN797-1)*3+$AO797)-ROW())/12+5),AQ797)</f>
        <v>0</v>
      </c>
      <c r="AU797" s="468">
        <f ca="1">IF(AND(AQ797&gt;0,AR797&gt;0),COUNTIF(AU$6:AU796,"&gt;0")+1,0)</f>
        <v>0</v>
      </c>
    </row>
    <row r="798" spans="40:47" x14ac:dyDescent="0.15">
      <c r="AN798" s="468">
        <v>23</v>
      </c>
      <c r="AO798" s="468">
        <v>1</v>
      </c>
      <c r="AP798" s="468">
        <v>1</v>
      </c>
      <c r="AQ798" s="468">
        <f ca="1">IF($AP798=1,IF(INDIRECT(ADDRESS(($AN798-1)*3+$AO798+5,$AP798+7))="",0,INDIRECT(ADDRESS(($AN798-1)*3+$AO798+5,$AP798+7))),IF(INDIRECT(ADDRESS(($AN798-1)*3+$AO798+5,$AP798+7))="",0,IF(COUNTIF(INDIRECT(ADDRESS(($AN798-1)*36+($AO798-1)*12+6,COLUMN())):INDIRECT(ADDRESS(($AN798-1)*36+($AO798-1)*12+$AP798+4,COLUMN())),INDIRECT(ADDRESS(($AN798-1)*3+$AO798+5,$AP798+7)))&gt;=1,0,INDIRECT(ADDRESS(($AN798-1)*3+$AO798+5,$AP798+7)))))</f>
        <v>0</v>
      </c>
      <c r="AR798" s="468">
        <f ca="1">COUNTIF(INDIRECT("H"&amp;(ROW()+12*(($AN798-1)*3+$AO798)-ROW())/12+5):INDIRECT("S"&amp;(ROW()+12*(($AN798-1)*3+$AO798)-ROW())/12+5),AQ798)</f>
        <v>0</v>
      </c>
      <c r="AU798" s="468">
        <f ca="1">IF(AND(AQ798&gt;0,AR798&gt;0),COUNTIF(AU$6:AU797,"&gt;0")+1,0)</f>
        <v>0</v>
      </c>
    </row>
    <row r="799" spans="40:47" x14ac:dyDescent="0.15">
      <c r="AN799" s="468">
        <v>23</v>
      </c>
      <c r="AO799" s="468">
        <v>1</v>
      </c>
      <c r="AP799" s="468">
        <v>2</v>
      </c>
      <c r="AQ799" s="468">
        <f ca="1">IF($AP799=1,IF(INDIRECT(ADDRESS(($AN799-1)*3+$AO799+5,$AP799+7))="",0,INDIRECT(ADDRESS(($AN799-1)*3+$AO799+5,$AP799+7))),IF(INDIRECT(ADDRESS(($AN799-1)*3+$AO799+5,$AP799+7))="",0,IF(COUNTIF(INDIRECT(ADDRESS(($AN799-1)*36+($AO799-1)*12+6,COLUMN())):INDIRECT(ADDRESS(($AN799-1)*36+($AO799-1)*12+$AP799+4,COLUMN())),INDIRECT(ADDRESS(($AN799-1)*3+$AO799+5,$AP799+7)))&gt;=1,0,INDIRECT(ADDRESS(($AN799-1)*3+$AO799+5,$AP799+7)))))</f>
        <v>0</v>
      </c>
      <c r="AR799" s="468">
        <f ca="1">COUNTIF(INDIRECT("H"&amp;(ROW()+12*(($AN799-1)*3+$AO799)-ROW())/12+5):INDIRECT("S"&amp;(ROW()+12*(($AN799-1)*3+$AO799)-ROW())/12+5),AQ799)</f>
        <v>0</v>
      </c>
      <c r="AU799" s="468">
        <f ca="1">IF(AND(AQ799&gt;0,AR799&gt;0),COUNTIF(AU$6:AU798,"&gt;0")+1,0)</f>
        <v>0</v>
      </c>
    </row>
    <row r="800" spans="40:47" x14ac:dyDescent="0.15">
      <c r="AN800" s="468">
        <v>23</v>
      </c>
      <c r="AO800" s="468">
        <v>1</v>
      </c>
      <c r="AP800" s="468">
        <v>3</v>
      </c>
      <c r="AQ800" s="468">
        <f ca="1">IF($AP800=1,IF(INDIRECT(ADDRESS(($AN800-1)*3+$AO800+5,$AP800+7))="",0,INDIRECT(ADDRESS(($AN800-1)*3+$AO800+5,$AP800+7))),IF(INDIRECT(ADDRESS(($AN800-1)*3+$AO800+5,$AP800+7))="",0,IF(COUNTIF(INDIRECT(ADDRESS(($AN800-1)*36+($AO800-1)*12+6,COLUMN())):INDIRECT(ADDRESS(($AN800-1)*36+($AO800-1)*12+$AP800+4,COLUMN())),INDIRECT(ADDRESS(($AN800-1)*3+$AO800+5,$AP800+7)))&gt;=1,0,INDIRECT(ADDRESS(($AN800-1)*3+$AO800+5,$AP800+7)))))</f>
        <v>0</v>
      </c>
      <c r="AR800" s="468">
        <f ca="1">COUNTIF(INDIRECT("H"&amp;(ROW()+12*(($AN800-1)*3+$AO800)-ROW())/12+5):INDIRECT("S"&amp;(ROW()+12*(($AN800-1)*3+$AO800)-ROW())/12+5),AQ800)</f>
        <v>0</v>
      </c>
      <c r="AU800" s="468">
        <f ca="1">IF(AND(AQ800&gt;0,AR800&gt;0),COUNTIF(AU$6:AU799,"&gt;0")+1,0)</f>
        <v>0</v>
      </c>
    </row>
    <row r="801" spans="40:47" x14ac:dyDescent="0.15">
      <c r="AN801" s="468">
        <v>23</v>
      </c>
      <c r="AO801" s="468">
        <v>1</v>
      </c>
      <c r="AP801" s="468">
        <v>4</v>
      </c>
      <c r="AQ801" s="468">
        <f ca="1">IF($AP801=1,IF(INDIRECT(ADDRESS(($AN801-1)*3+$AO801+5,$AP801+7))="",0,INDIRECT(ADDRESS(($AN801-1)*3+$AO801+5,$AP801+7))),IF(INDIRECT(ADDRESS(($AN801-1)*3+$AO801+5,$AP801+7))="",0,IF(COUNTIF(INDIRECT(ADDRESS(($AN801-1)*36+($AO801-1)*12+6,COLUMN())):INDIRECT(ADDRESS(($AN801-1)*36+($AO801-1)*12+$AP801+4,COLUMN())),INDIRECT(ADDRESS(($AN801-1)*3+$AO801+5,$AP801+7)))&gt;=1,0,INDIRECT(ADDRESS(($AN801-1)*3+$AO801+5,$AP801+7)))))</f>
        <v>0</v>
      </c>
      <c r="AR801" s="468">
        <f ca="1">COUNTIF(INDIRECT("H"&amp;(ROW()+12*(($AN801-1)*3+$AO801)-ROW())/12+5):INDIRECT("S"&amp;(ROW()+12*(($AN801-1)*3+$AO801)-ROW())/12+5),AQ801)</f>
        <v>0</v>
      </c>
      <c r="AU801" s="468">
        <f ca="1">IF(AND(AQ801&gt;0,AR801&gt;0),COUNTIF(AU$6:AU800,"&gt;0")+1,0)</f>
        <v>0</v>
      </c>
    </row>
    <row r="802" spans="40:47" x14ac:dyDescent="0.15">
      <c r="AN802" s="468">
        <v>23</v>
      </c>
      <c r="AO802" s="468">
        <v>1</v>
      </c>
      <c r="AP802" s="468">
        <v>5</v>
      </c>
      <c r="AQ802" s="468">
        <f ca="1">IF($AP802=1,IF(INDIRECT(ADDRESS(($AN802-1)*3+$AO802+5,$AP802+7))="",0,INDIRECT(ADDRESS(($AN802-1)*3+$AO802+5,$AP802+7))),IF(INDIRECT(ADDRESS(($AN802-1)*3+$AO802+5,$AP802+7))="",0,IF(COUNTIF(INDIRECT(ADDRESS(($AN802-1)*36+($AO802-1)*12+6,COLUMN())):INDIRECT(ADDRESS(($AN802-1)*36+($AO802-1)*12+$AP802+4,COLUMN())),INDIRECT(ADDRESS(($AN802-1)*3+$AO802+5,$AP802+7)))&gt;=1,0,INDIRECT(ADDRESS(($AN802-1)*3+$AO802+5,$AP802+7)))))</f>
        <v>0</v>
      </c>
      <c r="AR802" s="468">
        <f ca="1">COUNTIF(INDIRECT("H"&amp;(ROW()+12*(($AN802-1)*3+$AO802)-ROW())/12+5):INDIRECT("S"&amp;(ROW()+12*(($AN802-1)*3+$AO802)-ROW())/12+5),AQ802)</f>
        <v>0</v>
      </c>
      <c r="AU802" s="468">
        <f ca="1">IF(AND(AQ802&gt;0,AR802&gt;0),COUNTIF(AU$6:AU801,"&gt;0")+1,0)</f>
        <v>0</v>
      </c>
    </row>
    <row r="803" spans="40:47" x14ac:dyDescent="0.15">
      <c r="AN803" s="468">
        <v>23</v>
      </c>
      <c r="AO803" s="468">
        <v>1</v>
      </c>
      <c r="AP803" s="468">
        <v>6</v>
      </c>
      <c r="AQ803" s="468">
        <f ca="1">IF($AP803=1,IF(INDIRECT(ADDRESS(($AN803-1)*3+$AO803+5,$AP803+7))="",0,INDIRECT(ADDRESS(($AN803-1)*3+$AO803+5,$AP803+7))),IF(INDIRECT(ADDRESS(($AN803-1)*3+$AO803+5,$AP803+7))="",0,IF(COUNTIF(INDIRECT(ADDRESS(($AN803-1)*36+($AO803-1)*12+6,COLUMN())):INDIRECT(ADDRESS(($AN803-1)*36+($AO803-1)*12+$AP803+4,COLUMN())),INDIRECT(ADDRESS(($AN803-1)*3+$AO803+5,$AP803+7)))&gt;=1,0,INDIRECT(ADDRESS(($AN803-1)*3+$AO803+5,$AP803+7)))))</f>
        <v>0</v>
      </c>
      <c r="AR803" s="468">
        <f ca="1">COUNTIF(INDIRECT("H"&amp;(ROW()+12*(($AN803-1)*3+$AO803)-ROW())/12+5):INDIRECT("S"&amp;(ROW()+12*(($AN803-1)*3+$AO803)-ROW())/12+5),AQ803)</f>
        <v>0</v>
      </c>
      <c r="AU803" s="468">
        <f ca="1">IF(AND(AQ803&gt;0,AR803&gt;0),COUNTIF(AU$6:AU802,"&gt;0")+1,0)</f>
        <v>0</v>
      </c>
    </row>
    <row r="804" spans="40:47" x14ac:dyDescent="0.15">
      <c r="AN804" s="468">
        <v>23</v>
      </c>
      <c r="AO804" s="468">
        <v>1</v>
      </c>
      <c r="AP804" s="468">
        <v>7</v>
      </c>
      <c r="AQ804" s="468">
        <f ca="1">IF($AP804=1,IF(INDIRECT(ADDRESS(($AN804-1)*3+$AO804+5,$AP804+7))="",0,INDIRECT(ADDRESS(($AN804-1)*3+$AO804+5,$AP804+7))),IF(INDIRECT(ADDRESS(($AN804-1)*3+$AO804+5,$AP804+7))="",0,IF(COUNTIF(INDIRECT(ADDRESS(($AN804-1)*36+($AO804-1)*12+6,COLUMN())):INDIRECT(ADDRESS(($AN804-1)*36+($AO804-1)*12+$AP804+4,COLUMN())),INDIRECT(ADDRESS(($AN804-1)*3+$AO804+5,$AP804+7)))&gt;=1,0,INDIRECT(ADDRESS(($AN804-1)*3+$AO804+5,$AP804+7)))))</f>
        <v>0</v>
      </c>
      <c r="AR804" s="468">
        <f ca="1">COUNTIF(INDIRECT("H"&amp;(ROW()+12*(($AN804-1)*3+$AO804)-ROW())/12+5):INDIRECT("S"&amp;(ROW()+12*(($AN804-1)*3+$AO804)-ROW())/12+5),AQ804)</f>
        <v>0</v>
      </c>
      <c r="AU804" s="468">
        <f ca="1">IF(AND(AQ804&gt;0,AR804&gt;0),COUNTIF(AU$6:AU803,"&gt;0")+1,0)</f>
        <v>0</v>
      </c>
    </row>
    <row r="805" spans="40:47" x14ac:dyDescent="0.15">
      <c r="AN805" s="468">
        <v>23</v>
      </c>
      <c r="AO805" s="468">
        <v>1</v>
      </c>
      <c r="AP805" s="468">
        <v>8</v>
      </c>
      <c r="AQ805" s="468">
        <f ca="1">IF($AP805=1,IF(INDIRECT(ADDRESS(($AN805-1)*3+$AO805+5,$AP805+7))="",0,INDIRECT(ADDRESS(($AN805-1)*3+$AO805+5,$AP805+7))),IF(INDIRECT(ADDRESS(($AN805-1)*3+$AO805+5,$AP805+7))="",0,IF(COUNTIF(INDIRECT(ADDRESS(($AN805-1)*36+($AO805-1)*12+6,COLUMN())):INDIRECT(ADDRESS(($AN805-1)*36+($AO805-1)*12+$AP805+4,COLUMN())),INDIRECT(ADDRESS(($AN805-1)*3+$AO805+5,$AP805+7)))&gt;=1,0,INDIRECT(ADDRESS(($AN805-1)*3+$AO805+5,$AP805+7)))))</f>
        <v>0</v>
      </c>
      <c r="AR805" s="468">
        <f ca="1">COUNTIF(INDIRECT("H"&amp;(ROW()+12*(($AN805-1)*3+$AO805)-ROW())/12+5):INDIRECT("S"&amp;(ROW()+12*(($AN805-1)*3+$AO805)-ROW())/12+5),AQ805)</f>
        <v>0</v>
      </c>
      <c r="AU805" s="468">
        <f ca="1">IF(AND(AQ805&gt;0,AR805&gt;0),COUNTIF(AU$6:AU804,"&gt;0")+1,0)</f>
        <v>0</v>
      </c>
    </row>
    <row r="806" spans="40:47" x14ac:dyDescent="0.15">
      <c r="AN806" s="468">
        <v>23</v>
      </c>
      <c r="AO806" s="468">
        <v>1</v>
      </c>
      <c r="AP806" s="468">
        <v>9</v>
      </c>
      <c r="AQ806" s="468">
        <f ca="1">IF($AP806=1,IF(INDIRECT(ADDRESS(($AN806-1)*3+$AO806+5,$AP806+7))="",0,INDIRECT(ADDRESS(($AN806-1)*3+$AO806+5,$AP806+7))),IF(INDIRECT(ADDRESS(($AN806-1)*3+$AO806+5,$AP806+7))="",0,IF(COUNTIF(INDIRECT(ADDRESS(($AN806-1)*36+($AO806-1)*12+6,COLUMN())):INDIRECT(ADDRESS(($AN806-1)*36+($AO806-1)*12+$AP806+4,COLUMN())),INDIRECT(ADDRESS(($AN806-1)*3+$AO806+5,$AP806+7)))&gt;=1,0,INDIRECT(ADDRESS(($AN806-1)*3+$AO806+5,$AP806+7)))))</f>
        <v>0</v>
      </c>
      <c r="AR806" s="468">
        <f ca="1">COUNTIF(INDIRECT("H"&amp;(ROW()+12*(($AN806-1)*3+$AO806)-ROW())/12+5):INDIRECT("S"&amp;(ROW()+12*(($AN806-1)*3+$AO806)-ROW())/12+5),AQ806)</f>
        <v>0</v>
      </c>
      <c r="AU806" s="468">
        <f ca="1">IF(AND(AQ806&gt;0,AR806&gt;0),COUNTIF(AU$6:AU805,"&gt;0")+1,0)</f>
        <v>0</v>
      </c>
    </row>
    <row r="807" spans="40:47" x14ac:dyDescent="0.15">
      <c r="AN807" s="468">
        <v>23</v>
      </c>
      <c r="AO807" s="468">
        <v>1</v>
      </c>
      <c r="AP807" s="468">
        <v>10</v>
      </c>
      <c r="AQ807" s="468">
        <f ca="1">IF($AP807=1,IF(INDIRECT(ADDRESS(($AN807-1)*3+$AO807+5,$AP807+7))="",0,INDIRECT(ADDRESS(($AN807-1)*3+$AO807+5,$AP807+7))),IF(INDIRECT(ADDRESS(($AN807-1)*3+$AO807+5,$AP807+7))="",0,IF(COUNTIF(INDIRECT(ADDRESS(($AN807-1)*36+($AO807-1)*12+6,COLUMN())):INDIRECT(ADDRESS(($AN807-1)*36+($AO807-1)*12+$AP807+4,COLUMN())),INDIRECT(ADDRESS(($AN807-1)*3+$AO807+5,$AP807+7)))&gt;=1,0,INDIRECT(ADDRESS(($AN807-1)*3+$AO807+5,$AP807+7)))))</f>
        <v>0</v>
      </c>
      <c r="AR807" s="468">
        <f ca="1">COUNTIF(INDIRECT("H"&amp;(ROW()+12*(($AN807-1)*3+$AO807)-ROW())/12+5):INDIRECT("S"&amp;(ROW()+12*(($AN807-1)*3+$AO807)-ROW())/12+5),AQ807)</f>
        <v>0</v>
      </c>
      <c r="AU807" s="468">
        <f ca="1">IF(AND(AQ807&gt;0,AR807&gt;0),COUNTIF(AU$6:AU806,"&gt;0")+1,0)</f>
        <v>0</v>
      </c>
    </row>
    <row r="808" spans="40:47" x14ac:dyDescent="0.15">
      <c r="AN808" s="468">
        <v>23</v>
      </c>
      <c r="AO808" s="468">
        <v>1</v>
      </c>
      <c r="AP808" s="468">
        <v>11</v>
      </c>
      <c r="AQ808" s="468">
        <f ca="1">IF($AP808=1,IF(INDIRECT(ADDRESS(($AN808-1)*3+$AO808+5,$AP808+7))="",0,INDIRECT(ADDRESS(($AN808-1)*3+$AO808+5,$AP808+7))),IF(INDIRECT(ADDRESS(($AN808-1)*3+$AO808+5,$AP808+7))="",0,IF(COUNTIF(INDIRECT(ADDRESS(($AN808-1)*36+($AO808-1)*12+6,COLUMN())):INDIRECT(ADDRESS(($AN808-1)*36+($AO808-1)*12+$AP808+4,COLUMN())),INDIRECT(ADDRESS(($AN808-1)*3+$AO808+5,$AP808+7)))&gt;=1,0,INDIRECT(ADDRESS(($AN808-1)*3+$AO808+5,$AP808+7)))))</f>
        <v>0</v>
      </c>
      <c r="AR808" s="468">
        <f ca="1">COUNTIF(INDIRECT("H"&amp;(ROW()+12*(($AN808-1)*3+$AO808)-ROW())/12+5):INDIRECT("S"&amp;(ROW()+12*(($AN808-1)*3+$AO808)-ROW())/12+5),AQ808)</f>
        <v>0</v>
      </c>
      <c r="AU808" s="468">
        <f ca="1">IF(AND(AQ808&gt;0,AR808&gt;0),COUNTIF(AU$6:AU807,"&gt;0")+1,0)</f>
        <v>0</v>
      </c>
    </row>
    <row r="809" spans="40:47" x14ac:dyDescent="0.15">
      <c r="AN809" s="468">
        <v>23</v>
      </c>
      <c r="AO809" s="468">
        <v>1</v>
      </c>
      <c r="AP809" s="468">
        <v>12</v>
      </c>
      <c r="AQ809" s="468">
        <f ca="1">IF($AP809=1,IF(INDIRECT(ADDRESS(($AN809-1)*3+$AO809+5,$AP809+7))="",0,INDIRECT(ADDRESS(($AN809-1)*3+$AO809+5,$AP809+7))),IF(INDIRECT(ADDRESS(($AN809-1)*3+$AO809+5,$AP809+7))="",0,IF(COUNTIF(INDIRECT(ADDRESS(($AN809-1)*36+($AO809-1)*12+6,COLUMN())):INDIRECT(ADDRESS(($AN809-1)*36+($AO809-1)*12+$AP809+4,COLUMN())),INDIRECT(ADDRESS(($AN809-1)*3+$AO809+5,$AP809+7)))&gt;=1,0,INDIRECT(ADDRESS(($AN809-1)*3+$AO809+5,$AP809+7)))))</f>
        <v>0</v>
      </c>
      <c r="AR809" s="468">
        <f ca="1">COUNTIF(INDIRECT("H"&amp;(ROW()+12*(($AN809-1)*3+$AO809)-ROW())/12+5):INDIRECT("S"&amp;(ROW()+12*(($AN809-1)*3+$AO809)-ROW())/12+5),AQ809)</f>
        <v>0</v>
      </c>
      <c r="AU809" s="468">
        <f ca="1">IF(AND(AQ809&gt;0,AR809&gt;0),COUNTIF(AU$6:AU808,"&gt;0")+1,0)</f>
        <v>0</v>
      </c>
    </row>
    <row r="810" spans="40:47" x14ac:dyDescent="0.15">
      <c r="AN810" s="468">
        <v>23</v>
      </c>
      <c r="AO810" s="468">
        <v>2</v>
      </c>
      <c r="AP810" s="468">
        <v>1</v>
      </c>
      <c r="AQ810" s="468">
        <f ca="1">IF($AP810=1,IF(INDIRECT(ADDRESS(($AN810-1)*3+$AO810+5,$AP810+7))="",0,INDIRECT(ADDRESS(($AN810-1)*3+$AO810+5,$AP810+7))),IF(INDIRECT(ADDRESS(($AN810-1)*3+$AO810+5,$AP810+7))="",0,IF(COUNTIF(INDIRECT(ADDRESS(($AN810-1)*36+($AO810-1)*12+6,COLUMN())):INDIRECT(ADDRESS(($AN810-1)*36+($AO810-1)*12+$AP810+4,COLUMN())),INDIRECT(ADDRESS(($AN810-1)*3+$AO810+5,$AP810+7)))&gt;=1,0,INDIRECT(ADDRESS(($AN810-1)*3+$AO810+5,$AP810+7)))))</f>
        <v>0</v>
      </c>
      <c r="AR810" s="468">
        <f ca="1">COUNTIF(INDIRECT("H"&amp;(ROW()+12*(($AN810-1)*3+$AO810)-ROW())/12+5):INDIRECT("S"&amp;(ROW()+12*(($AN810-1)*3+$AO810)-ROW())/12+5),AQ810)</f>
        <v>0</v>
      </c>
      <c r="AU810" s="468">
        <f ca="1">IF(AND(AQ810&gt;0,AR810&gt;0),COUNTIF(AU$6:AU809,"&gt;0")+1,0)</f>
        <v>0</v>
      </c>
    </row>
    <row r="811" spans="40:47" x14ac:dyDescent="0.15">
      <c r="AN811" s="468">
        <v>23</v>
      </c>
      <c r="AO811" s="468">
        <v>2</v>
      </c>
      <c r="AP811" s="468">
        <v>2</v>
      </c>
      <c r="AQ811" s="468">
        <f ca="1">IF($AP811=1,IF(INDIRECT(ADDRESS(($AN811-1)*3+$AO811+5,$AP811+7))="",0,INDIRECT(ADDRESS(($AN811-1)*3+$AO811+5,$AP811+7))),IF(INDIRECT(ADDRESS(($AN811-1)*3+$AO811+5,$AP811+7))="",0,IF(COUNTIF(INDIRECT(ADDRESS(($AN811-1)*36+($AO811-1)*12+6,COLUMN())):INDIRECT(ADDRESS(($AN811-1)*36+($AO811-1)*12+$AP811+4,COLUMN())),INDIRECT(ADDRESS(($AN811-1)*3+$AO811+5,$AP811+7)))&gt;=1,0,INDIRECT(ADDRESS(($AN811-1)*3+$AO811+5,$AP811+7)))))</f>
        <v>0</v>
      </c>
      <c r="AR811" s="468">
        <f ca="1">COUNTIF(INDIRECT("H"&amp;(ROW()+12*(($AN811-1)*3+$AO811)-ROW())/12+5):INDIRECT("S"&amp;(ROW()+12*(($AN811-1)*3+$AO811)-ROW())/12+5),AQ811)</f>
        <v>0</v>
      </c>
      <c r="AU811" s="468">
        <f ca="1">IF(AND(AQ811&gt;0,AR811&gt;0),COUNTIF(AU$6:AU810,"&gt;0")+1,0)</f>
        <v>0</v>
      </c>
    </row>
    <row r="812" spans="40:47" x14ac:dyDescent="0.15">
      <c r="AN812" s="468">
        <v>23</v>
      </c>
      <c r="AO812" s="468">
        <v>2</v>
      </c>
      <c r="AP812" s="468">
        <v>3</v>
      </c>
      <c r="AQ812" s="468">
        <f ca="1">IF($AP812=1,IF(INDIRECT(ADDRESS(($AN812-1)*3+$AO812+5,$AP812+7))="",0,INDIRECT(ADDRESS(($AN812-1)*3+$AO812+5,$AP812+7))),IF(INDIRECT(ADDRESS(($AN812-1)*3+$AO812+5,$AP812+7))="",0,IF(COUNTIF(INDIRECT(ADDRESS(($AN812-1)*36+($AO812-1)*12+6,COLUMN())):INDIRECT(ADDRESS(($AN812-1)*36+($AO812-1)*12+$AP812+4,COLUMN())),INDIRECT(ADDRESS(($AN812-1)*3+$AO812+5,$AP812+7)))&gt;=1,0,INDIRECT(ADDRESS(($AN812-1)*3+$AO812+5,$AP812+7)))))</f>
        <v>0</v>
      </c>
      <c r="AR812" s="468">
        <f ca="1">COUNTIF(INDIRECT("H"&amp;(ROW()+12*(($AN812-1)*3+$AO812)-ROW())/12+5):INDIRECT("S"&amp;(ROW()+12*(($AN812-1)*3+$AO812)-ROW())/12+5),AQ812)</f>
        <v>0</v>
      </c>
      <c r="AU812" s="468">
        <f ca="1">IF(AND(AQ812&gt;0,AR812&gt;0),COUNTIF(AU$6:AU811,"&gt;0")+1,0)</f>
        <v>0</v>
      </c>
    </row>
    <row r="813" spans="40:47" x14ac:dyDescent="0.15">
      <c r="AN813" s="468">
        <v>23</v>
      </c>
      <c r="AO813" s="468">
        <v>2</v>
      </c>
      <c r="AP813" s="468">
        <v>4</v>
      </c>
      <c r="AQ813" s="468">
        <f ca="1">IF($AP813=1,IF(INDIRECT(ADDRESS(($AN813-1)*3+$AO813+5,$AP813+7))="",0,INDIRECT(ADDRESS(($AN813-1)*3+$AO813+5,$AP813+7))),IF(INDIRECT(ADDRESS(($AN813-1)*3+$AO813+5,$AP813+7))="",0,IF(COUNTIF(INDIRECT(ADDRESS(($AN813-1)*36+($AO813-1)*12+6,COLUMN())):INDIRECT(ADDRESS(($AN813-1)*36+($AO813-1)*12+$AP813+4,COLUMN())),INDIRECT(ADDRESS(($AN813-1)*3+$AO813+5,$AP813+7)))&gt;=1,0,INDIRECT(ADDRESS(($AN813-1)*3+$AO813+5,$AP813+7)))))</f>
        <v>0</v>
      </c>
      <c r="AR813" s="468">
        <f ca="1">COUNTIF(INDIRECT("H"&amp;(ROW()+12*(($AN813-1)*3+$AO813)-ROW())/12+5):INDIRECT("S"&amp;(ROW()+12*(($AN813-1)*3+$AO813)-ROW())/12+5),AQ813)</f>
        <v>0</v>
      </c>
      <c r="AU813" s="468">
        <f ca="1">IF(AND(AQ813&gt;0,AR813&gt;0),COUNTIF(AU$6:AU812,"&gt;0")+1,0)</f>
        <v>0</v>
      </c>
    </row>
    <row r="814" spans="40:47" x14ac:dyDescent="0.15">
      <c r="AN814" s="468">
        <v>23</v>
      </c>
      <c r="AO814" s="468">
        <v>2</v>
      </c>
      <c r="AP814" s="468">
        <v>5</v>
      </c>
      <c r="AQ814" s="468">
        <f ca="1">IF($AP814=1,IF(INDIRECT(ADDRESS(($AN814-1)*3+$AO814+5,$AP814+7))="",0,INDIRECT(ADDRESS(($AN814-1)*3+$AO814+5,$AP814+7))),IF(INDIRECT(ADDRESS(($AN814-1)*3+$AO814+5,$AP814+7))="",0,IF(COUNTIF(INDIRECT(ADDRESS(($AN814-1)*36+($AO814-1)*12+6,COLUMN())):INDIRECT(ADDRESS(($AN814-1)*36+($AO814-1)*12+$AP814+4,COLUMN())),INDIRECT(ADDRESS(($AN814-1)*3+$AO814+5,$AP814+7)))&gt;=1,0,INDIRECT(ADDRESS(($AN814-1)*3+$AO814+5,$AP814+7)))))</f>
        <v>0</v>
      </c>
      <c r="AR814" s="468">
        <f ca="1">COUNTIF(INDIRECT("H"&amp;(ROW()+12*(($AN814-1)*3+$AO814)-ROW())/12+5):INDIRECT("S"&amp;(ROW()+12*(($AN814-1)*3+$AO814)-ROW())/12+5),AQ814)</f>
        <v>0</v>
      </c>
      <c r="AU814" s="468">
        <f ca="1">IF(AND(AQ814&gt;0,AR814&gt;0),COUNTIF(AU$6:AU813,"&gt;0")+1,0)</f>
        <v>0</v>
      </c>
    </row>
    <row r="815" spans="40:47" x14ac:dyDescent="0.15">
      <c r="AN815" s="468">
        <v>23</v>
      </c>
      <c r="AO815" s="468">
        <v>2</v>
      </c>
      <c r="AP815" s="468">
        <v>6</v>
      </c>
      <c r="AQ815" s="468">
        <f ca="1">IF($AP815=1,IF(INDIRECT(ADDRESS(($AN815-1)*3+$AO815+5,$AP815+7))="",0,INDIRECT(ADDRESS(($AN815-1)*3+$AO815+5,$AP815+7))),IF(INDIRECT(ADDRESS(($AN815-1)*3+$AO815+5,$AP815+7))="",0,IF(COUNTIF(INDIRECT(ADDRESS(($AN815-1)*36+($AO815-1)*12+6,COLUMN())):INDIRECT(ADDRESS(($AN815-1)*36+($AO815-1)*12+$AP815+4,COLUMN())),INDIRECT(ADDRESS(($AN815-1)*3+$AO815+5,$AP815+7)))&gt;=1,0,INDIRECT(ADDRESS(($AN815-1)*3+$AO815+5,$AP815+7)))))</f>
        <v>0</v>
      </c>
      <c r="AR815" s="468">
        <f ca="1">COUNTIF(INDIRECT("H"&amp;(ROW()+12*(($AN815-1)*3+$AO815)-ROW())/12+5):INDIRECT("S"&amp;(ROW()+12*(($AN815-1)*3+$AO815)-ROW())/12+5),AQ815)</f>
        <v>0</v>
      </c>
      <c r="AU815" s="468">
        <f ca="1">IF(AND(AQ815&gt;0,AR815&gt;0),COUNTIF(AU$6:AU814,"&gt;0")+1,0)</f>
        <v>0</v>
      </c>
    </row>
    <row r="816" spans="40:47" x14ac:dyDescent="0.15">
      <c r="AN816" s="468">
        <v>23</v>
      </c>
      <c r="AO816" s="468">
        <v>2</v>
      </c>
      <c r="AP816" s="468">
        <v>7</v>
      </c>
      <c r="AQ816" s="468">
        <f ca="1">IF($AP816=1,IF(INDIRECT(ADDRESS(($AN816-1)*3+$AO816+5,$AP816+7))="",0,INDIRECT(ADDRESS(($AN816-1)*3+$AO816+5,$AP816+7))),IF(INDIRECT(ADDRESS(($AN816-1)*3+$AO816+5,$AP816+7))="",0,IF(COUNTIF(INDIRECT(ADDRESS(($AN816-1)*36+($AO816-1)*12+6,COLUMN())):INDIRECT(ADDRESS(($AN816-1)*36+($AO816-1)*12+$AP816+4,COLUMN())),INDIRECT(ADDRESS(($AN816-1)*3+$AO816+5,$AP816+7)))&gt;=1,0,INDIRECT(ADDRESS(($AN816-1)*3+$AO816+5,$AP816+7)))))</f>
        <v>0</v>
      </c>
      <c r="AR816" s="468">
        <f ca="1">COUNTIF(INDIRECT("H"&amp;(ROW()+12*(($AN816-1)*3+$AO816)-ROW())/12+5):INDIRECT("S"&amp;(ROW()+12*(($AN816-1)*3+$AO816)-ROW())/12+5),AQ816)</f>
        <v>0</v>
      </c>
      <c r="AU816" s="468">
        <f ca="1">IF(AND(AQ816&gt;0,AR816&gt;0),COUNTIF(AU$6:AU815,"&gt;0")+1,0)</f>
        <v>0</v>
      </c>
    </row>
    <row r="817" spans="40:47" x14ac:dyDescent="0.15">
      <c r="AN817" s="468">
        <v>23</v>
      </c>
      <c r="AO817" s="468">
        <v>2</v>
      </c>
      <c r="AP817" s="468">
        <v>8</v>
      </c>
      <c r="AQ817" s="468">
        <f ca="1">IF($AP817=1,IF(INDIRECT(ADDRESS(($AN817-1)*3+$AO817+5,$AP817+7))="",0,INDIRECT(ADDRESS(($AN817-1)*3+$AO817+5,$AP817+7))),IF(INDIRECT(ADDRESS(($AN817-1)*3+$AO817+5,$AP817+7))="",0,IF(COUNTIF(INDIRECT(ADDRESS(($AN817-1)*36+($AO817-1)*12+6,COLUMN())):INDIRECT(ADDRESS(($AN817-1)*36+($AO817-1)*12+$AP817+4,COLUMN())),INDIRECT(ADDRESS(($AN817-1)*3+$AO817+5,$AP817+7)))&gt;=1,0,INDIRECT(ADDRESS(($AN817-1)*3+$AO817+5,$AP817+7)))))</f>
        <v>0</v>
      </c>
      <c r="AR817" s="468">
        <f ca="1">COUNTIF(INDIRECT("H"&amp;(ROW()+12*(($AN817-1)*3+$AO817)-ROW())/12+5):INDIRECT("S"&amp;(ROW()+12*(($AN817-1)*3+$AO817)-ROW())/12+5),AQ817)</f>
        <v>0</v>
      </c>
      <c r="AU817" s="468">
        <f ca="1">IF(AND(AQ817&gt;0,AR817&gt;0),COUNTIF(AU$6:AU816,"&gt;0")+1,0)</f>
        <v>0</v>
      </c>
    </row>
    <row r="818" spans="40:47" x14ac:dyDescent="0.15">
      <c r="AN818" s="468">
        <v>23</v>
      </c>
      <c r="AO818" s="468">
        <v>2</v>
      </c>
      <c r="AP818" s="468">
        <v>9</v>
      </c>
      <c r="AQ818" s="468">
        <f ca="1">IF($AP818=1,IF(INDIRECT(ADDRESS(($AN818-1)*3+$AO818+5,$AP818+7))="",0,INDIRECT(ADDRESS(($AN818-1)*3+$AO818+5,$AP818+7))),IF(INDIRECT(ADDRESS(($AN818-1)*3+$AO818+5,$AP818+7))="",0,IF(COUNTIF(INDIRECT(ADDRESS(($AN818-1)*36+($AO818-1)*12+6,COLUMN())):INDIRECT(ADDRESS(($AN818-1)*36+($AO818-1)*12+$AP818+4,COLUMN())),INDIRECT(ADDRESS(($AN818-1)*3+$AO818+5,$AP818+7)))&gt;=1,0,INDIRECT(ADDRESS(($AN818-1)*3+$AO818+5,$AP818+7)))))</f>
        <v>0</v>
      </c>
      <c r="AR818" s="468">
        <f ca="1">COUNTIF(INDIRECT("H"&amp;(ROW()+12*(($AN818-1)*3+$AO818)-ROW())/12+5):INDIRECT("S"&amp;(ROW()+12*(($AN818-1)*3+$AO818)-ROW())/12+5),AQ818)</f>
        <v>0</v>
      </c>
      <c r="AU818" s="468">
        <f ca="1">IF(AND(AQ818&gt;0,AR818&gt;0),COUNTIF(AU$6:AU817,"&gt;0")+1,0)</f>
        <v>0</v>
      </c>
    </row>
    <row r="819" spans="40:47" x14ac:dyDescent="0.15">
      <c r="AN819" s="468">
        <v>23</v>
      </c>
      <c r="AO819" s="468">
        <v>2</v>
      </c>
      <c r="AP819" s="468">
        <v>10</v>
      </c>
      <c r="AQ819" s="468">
        <f ca="1">IF($AP819=1,IF(INDIRECT(ADDRESS(($AN819-1)*3+$AO819+5,$AP819+7))="",0,INDIRECT(ADDRESS(($AN819-1)*3+$AO819+5,$AP819+7))),IF(INDIRECT(ADDRESS(($AN819-1)*3+$AO819+5,$AP819+7))="",0,IF(COUNTIF(INDIRECT(ADDRESS(($AN819-1)*36+($AO819-1)*12+6,COLUMN())):INDIRECT(ADDRESS(($AN819-1)*36+($AO819-1)*12+$AP819+4,COLUMN())),INDIRECT(ADDRESS(($AN819-1)*3+$AO819+5,$AP819+7)))&gt;=1,0,INDIRECT(ADDRESS(($AN819-1)*3+$AO819+5,$AP819+7)))))</f>
        <v>0</v>
      </c>
      <c r="AR819" s="468">
        <f ca="1">COUNTIF(INDIRECT("H"&amp;(ROW()+12*(($AN819-1)*3+$AO819)-ROW())/12+5):INDIRECT("S"&amp;(ROW()+12*(($AN819-1)*3+$AO819)-ROW())/12+5),AQ819)</f>
        <v>0</v>
      </c>
      <c r="AU819" s="468">
        <f ca="1">IF(AND(AQ819&gt;0,AR819&gt;0),COUNTIF(AU$6:AU818,"&gt;0")+1,0)</f>
        <v>0</v>
      </c>
    </row>
    <row r="820" spans="40:47" x14ac:dyDescent="0.15">
      <c r="AN820" s="468">
        <v>23</v>
      </c>
      <c r="AO820" s="468">
        <v>2</v>
      </c>
      <c r="AP820" s="468">
        <v>11</v>
      </c>
      <c r="AQ820" s="468">
        <f ca="1">IF($AP820=1,IF(INDIRECT(ADDRESS(($AN820-1)*3+$AO820+5,$AP820+7))="",0,INDIRECT(ADDRESS(($AN820-1)*3+$AO820+5,$AP820+7))),IF(INDIRECT(ADDRESS(($AN820-1)*3+$AO820+5,$AP820+7))="",0,IF(COUNTIF(INDIRECT(ADDRESS(($AN820-1)*36+($AO820-1)*12+6,COLUMN())):INDIRECT(ADDRESS(($AN820-1)*36+($AO820-1)*12+$AP820+4,COLUMN())),INDIRECT(ADDRESS(($AN820-1)*3+$AO820+5,$AP820+7)))&gt;=1,0,INDIRECT(ADDRESS(($AN820-1)*3+$AO820+5,$AP820+7)))))</f>
        <v>0</v>
      </c>
      <c r="AR820" s="468">
        <f ca="1">COUNTIF(INDIRECT("H"&amp;(ROW()+12*(($AN820-1)*3+$AO820)-ROW())/12+5):INDIRECT("S"&amp;(ROW()+12*(($AN820-1)*3+$AO820)-ROW())/12+5),AQ820)</f>
        <v>0</v>
      </c>
      <c r="AU820" s="468">
        <f ca="1">IF(AND(AQ820&gt;0,AR820&gt;0),COUNTIF(AU$6:AU819,"&gt;0")+1,0)</f>
        <v>0</v>
      </c>
    </row>
    <row r="821" spans="40:47" x14ac:dyDescent="0.15">
      <c r="AN821" s="468">
        <v>23</v>
      </c>
      <c r="AO821" s="468">
        <v>2</v>
      </c>
      <c r="AP821" s="468">
        <v>12</v>
      </c>
      <c r="AQ821" s="468">
        <f ca="1">IF($AP821=1,IF(INDIRECT(ADDRESS(($AN821-1)*3+$AO821+5,$AP821+7))="",0,INDIRECT(ADDRESS(($AN821-1)*3+$AO821+5,$AP821+7))),IF(INDIRECT(ADDRESS(($AN821-1)*3+$AO821+5,$AP821+7))="",0,IF(COUNTIF(INDIRECT(ADDRESS(($AN821-1)*36+($AO821-1)*12+6,COLUMN())):INDIRECT(ADDRESS(($AN821-1)*36+($AO821-1)*12+$AP821+4,COLUMN())),INDIRECT(ADDRESS(($AN821-1)*3+$AO821+5,$AP821+7)))&gt;=1,0,INDIRECT(ADDRESS(($AN821-1)*3+$AO821+5,$AP821+7)))))</f>
        <v>0</v>
      </c>
      <c r="AR821" s="468">
        <f ca="1">COUNTIF(INDIRECT("H"&amp;(ROW()+12*(($AN821-1)*3+$AO821)-ROW())/12+5):INDIRECT("S"&amp;(ROW()+12*(($AN821-1)*3+$AO821)-ROW())/12+5),AQ821)</f>
        <v>0</v>
      </c>
      <c r="AU821" s="468">
        <f ca="1">IF(AND(AQ821&gt;0,AR821&gt;0),COUNTIF(AU$6:AU820,"&gt;0")+1,0)</f>
        <v>0</v>
      </c>
    </row>
    <row r="822" spans="40:47" x14ac:dyDescent="0.15">
      <c r="AN822" s="468">
        <v>23</v>
      </c>
      <c r="AO822" s="468">
        <v>3</v>
      </c>
      <c r="AP822" s="468">
        <v>1</v>
      </c>
      <c r="AQ822" s="468">
        <f ca="1">IF($AP822=1,IF(INDIRECT(ADDRESS(($AN822-1)*3+$AO822+5,$AP822+7))="",0,INDIRECT(ADDRESS(($AN822-1)*3+$AO822+5,$AP822+7))),IF(INDIRECT(ADDRESS(($AN822-1)*3+$AO822+5,$AP822+7))="",0,IF(COUNTIF(INDIRECT(ADDRESS(($AN822-1)*36+($AO822-1)*12+6,COLUMN())):INDIRECT(ADDRESS(($AN822-1)*36+($AO822-1)*12+$AP822+4,COLUMN())),INDIRECT(ADDRESS(($AN822-1)*3+$AO822+5,$AP822+7)))&gt;=1,0,INDIRECT(ADDRESS(($AN822-1)*3+$AO822+5,$AP822+7)))))</f>
        <v>0</v>
      </c>
      <c r="AR822" s="468">
        <f ca="1">COUNTIF(INDIRECT("H"&amp;(ROW()+12*(($AN822-1)*3+$AO822)-ROW())/12+5):INDIRECT("S"&amp;(ROW()+12*(($AN822-1)*3+$AO822)-ROW())/12+5),AQ822)</f>
        <v>0</v>
      </c>
      <c r="AU822" s="468">
        <f ca="1">IF(AND(AQ822&gt;0,AR822&gt;0),COUNTIF(AU$6:AU821,"&gt;0")+1,0)</f>
        <v>0</v>
      </c>
    </row>
    <row r="823" spans="40:47" x14ac:dyDescent="0.15">
      <c r="AN823" s="468">
        <v>23</v>
      </c>
      <c r="AO823" s="468">
        <v>3</v>
      </c>
      <c r="AP823" s="468">
        <v>2</v>
      </c>
      <c r="AQ823" s="468">
        <f ca="1">IF($AP823=1,IF(INDIRECT(ADDRESS(($AN823-1)*3+$AO823+5,$AP823+7))="",0,INDIRECT(ADDRESS(($AN823-1)*3+$AO823+5,$AP823+7))),IF(INDIRECT(ADDRESS(($AN823-1)*3+$AO823+5,$AP823+7))="",0,IF(COUNTIF(INDIRECT(ADDRESS(($AN823-1)*36+($AO823-1)*12+6,COLUMN())):INDIRECT(ADDRESS(($AN823-1)*36+($AO823-1)*12+$AP823+4,COLUMN())),INDIRECT(ADDRESS(($AN823-1)*3+$AO823+5,$AP823+7)))&gt;=1,0,INDIRECT(ADDRESS(($AN823-1)*3+$AO823+5,$AP823+7)))))</f>
        <v>0</v>
      </c>
      <c r="AR823" s="468">
        <f ca="1">COUNTIF(INDIRECT("H"&amp;(ROW()+12*(($AN823-1)*3+$AO823)-ROW())/12+5):INDIRECT("S"&amp;(ROW()+12*(($AN823-1)*3+$AO823)-ROW())/12+5),AQ823)</f>
        <v>0</v>
      </c>
      <c r="AU823" s="468">
        <f ca="1">IF(AND(AQ823&gt;0,AR823&gt;0),COUNTIF(AU$6:AU822,"&gt;0")+1,0)</f>
        <v>0</v>
      </c>
    </row>
    <row r="824" spans="40:47" x14ac:dyDescent="0.15">
      <c r="AN824" s="468">
        <v>23</v>
      </c>
      <c r="AO824" s="468">
        <v>3</v>
      </c>
      <c r="AP824" s="468">
        <v>3</v>
      </c>
      <c r="AQ824" s="468">
        <f ca="1">IF($AP824=1,IF(INDIRECT(ADDRESS(($AN824-1)*3+$AO824+5,$AP824+7))="",0,INDIRECT(ADDRESS(($AN824-1)*3+$AO824+5,$AP824+7))),IF(INDIRECT(ADDRESS(($AN824-1)*3+$AO824+5,$AP824+7))="",0,IF(COUNTIF(INDIRECT(ADDRESS(($AN824-1)*36+($AO824-1)*12+6,COLUMN())):INDIRECT(ADDRESS(($AN824-1)*36+($AO824-1)*12+$AP824+4,COLUMN())),INDIRECT(ADDRESS(($AN824-1)*3+$AO824+5,$AP824+7)))&gt;=1,0,INDIRECT(ADDRESS(($AN824-1)*3+$AO824+5,$AP824+7)))))</f>
        <v>0</v>
      </c>
      <c r="AR824" s="468">
        <f ca="1">COUNTIF(INDIRECT("H"&amp;(ROW()+12*(($AN824-1)*3+$AO824)-ROW())/12+5):INDIRECT("S"&amp;(ROW()+12*(($AN824-1)*3+$AO824)-ROW())/12+5),AQ824)</f>
        <v>0</v>
      </c>
      <c r="AU824" s="468">
        <f ca="1">IF(AND(AQ824&gt;0,AR824&gt;0),COUNTIF(AU$6:AU823,"&gt;0")+1,0)</f>
        <v>0</v>
      </c>
    </row>
    <row r="825" spans="40:47" x14ac:dyDescent="0.15">
      <c r="AN825" s="468">
        <v>23</v>
      </c>
      <c r="AO825" s="468">
        <v>3</v>
      </c>
      <c r="AP825" s="468">
        <v>4</v>
      </c>
      <c r="AQ825" s="468">
        <f ca="1">IF($AP825=1,IF(INDIRECT(ADDRESS(($AN825-1)*3+$AO825+5,$AP825+7))="",0,INDIRECT(ADDRESS(($AN825-1)*3+$AO825+5,$AP825+7))),IF(INDIRECT(ADDRESS(($AN825-1)*3+$AO825+5,$AP825+7))="",0,IF(COUNTIF(INDIRECT(ADDRESS(($AN825-1)*36+($AO825-1)*12+6,COLUMN())):INDIRECT(ADDRESS(($AN825-1)*36+($AO825-1)*12+$AP825+4,COLUMN())),INDIRECT(ADDRESS(($AN825-1)*3+$AO825+5,$AP825+7)))&gt;=1,0,INDIRECT(ADDRESS(($AN825-1)*3+$AO825+5,$AP825+7)))))</f>
        <v>0</v>
      </c>
      <c r="AR825" s="468">
        <f ca="1">COUNTIF(INDIRECT("H"&amp;(ROW()+12*(($AN825-1)*3+$AO825)-ROW())/12+5):INDIRECT("S"&amp;(ROW()+12*(($AN825-1)*3+$AO825)-ROW())/12+5),AQ825)</f>
        <v>0</v>
      </c>
      <c r="AU825" s="468">
        <f ca="1">IF(AND(AQ825&gt;0,AR825&gt;0),COUNTIF(AU$6:AU824,"&gt;0")+1,0)</f>
        <v>0</v>
      </c>
    </row>
    <row r="826" spans="40:47" x14ac:dyDescent="0.15">
      <c r="AN826" s="468">
        <v>23</v>
      </c>
      <c r="AO826" s="468">
        <v>3</v>
      </c>
      <c r="AP826" s="468">
        <v>5</v>
      </c>
      <c r="AQ826" s="468">
        <f ca="1">IF($AP826=1,IF(INDIRECT(ADDRESS(($AN826-1)*3+$AO826+5,$AP826+7))="",0,INDIRECT(ADDRESS(($AN826-1)*3+$AO826+5,$AP826+7))),IF(INDIRECT(ADDRESS(($AN826-1)*3+$AO826+5,$AP826+7))="",0,IF(COUNTIF(INDIRECT(ADDRESS(($AN826-1)*36+($AO826-1)*12+6,COLUMN())):INDIRECT(ADDRESS(($AN826-1)*36+($AO826-1)*12+$AP826+4,COLUMN())),INDIRECT(ADDRESS(($AN826-1)*3+$AO826+5,$AP826+7)))&gt;=1,0,INDIRECT(ADDRESS(($AN826-1)*3+$AO826+5,$AP826+7)))))</f>
        <v>0</v>
      </c>
      <c r="AR826" s="468">
        <f ca="1">COUNTIF(INDIRECT("H"&amp;(ROW()+12*(($AN826-1)*3+$AO826)-ROW())/12+5):INDIRECT("S"&amp;(ROW()+12*(($AN826-1)*3+$AO826)-ROW())/12+5),AQ826)</f>
        <v>0</v>
      </c>
      <c r="AU826" s="468">
        <f ca="1">IF(AND(AQ826&gt;0,AR826&gt;0),COUNTIF(AU$6:AU825,"&gt;0")+1,0)</f>
        <v>0</v>
      </c>
    </row>
    <row r="827" spans="40:47" x14ac:dyDescent="0.15">
      <c r="AN827" s="468">
        <v>23</v>
      </c>
      <c r="AO827" s="468">
        <v>3</v>
      </c>
      <c r="AP827" s="468">
        <v>6</v>
      </c>
      <c r="AQ827" s="468">
        <f ca="1">IF($AP827=1,IF(INDIRECT(ADDRESS(($AN827-1)*3+$AO827+5,$AP827+7))="",0,INDIRECT(ADDRESS(($AN827-1)*3+$AO827+5,$AP827+7))),IF(INDIRECT(ADDRESS(($AN827-1)*3+$AO827+5,$AP827+7))="",0,IF(COUNTIF(INDIRECT(ADDRESS(($AN827-1)*36+($AO827-1)*12+6,COLUMN())):INDIRECT(ADDRESS(($AN827-1)*36+($AO827-1)*12+$AP827+4,COLUMN())),INDIRECT(ADDRESS(($AN827-1)*3+$AO827+5,$AP827+7)))&gt;=1,0,INDIRECT(ADDRESS(($AN827-1)*3+$AO827+5,$AP827+7)))))</f>
        <v>0</v>
      </c>
      <c r="AR827" s="468">
        <f ca="1">COUNTIF(INDIRECT("H"&amp;(ROW()+12*(($AN827-1)*3+$AO827)-ROW())/12+5):INDIRECT("S"&amp;(ROW()+12*(($AN827-1)*3+$AO827)-ROW())/12+5),AQ827)</f>
        <v>0</v>
      </c>
      <c r="AU827" s="468">
        <f ca="1">IF(AND(AQ827&gt;0,AR827&gt;0),COUNTIF(AU$6:AU826,"&gt;0")+1,0)</f>
        <v>0</v>
      </c>
    </row>
    <row r="828" spans="40:47" x14ac:dyDescent="0.15">
      <c r="AN828" s="468">
        <v>23</v>
      </c>
      <c r="AO828" s="468">
        <v>3</v>
      </c>
      <c r="AP828" s="468">
        <v>7</v>
      </c>
      <c r="AQ828" s="468">
        <f ca="1">IF($AP828=1,IF(INDIRECT(ADDRESS(($AN828-1)*3+$AO828+5,$AP828+7))="",0,INDIRECT(ADDRESS(($AN828-1)*3+$AO828+5,$AP828+7))),IF(INDIRECT(ADDRESS(($AN828-1)*3+$AO828+5,$AP828+7))="",0,IF(COUNTIF(INDIRECT(ADDRESS(($AN828-1)*36+($AO828-1)*12+6,COLUMN())):INDIRECT(ADDRESS(($AN828-1)*36+($AO828-1)*12+$AP828+4,COLUMN())),INDIRECT(ADDRESS(($AN828-1)*3+$AO828+5,$AP828+7)))&gt;=1,0,INDIRECT(ADDRESS(($AN828-1)*3+$AO828+5,$AP828+7)))))</f>
        <v>0</v>
      </c>
      <c r="AR828" s="468">
        <f ca="1">COUNTIF(INDIRECT("H"&amp;(ROW()+12*(($AN828-1)*3+$AO828)-ROW())/12+5):INDIRECT("S"&amp;(ROW()+12*(($AN828-1)*3+$AO828)-ROW())/12+5),AQ828)</f>
        <v>0</v>
      </c>
      <c r="AU828" s="468">
        <f ca="1">IF(AND(AQ828&gt;0,AR828&gt;0),COUNTIF(AU$6:AU827,"&gt;0")+1,0)</f>
        <v>0</v>
      </c>
    </row>
    <row r="829" spans="40:47" x14ac:dyDescent="0.15">
      <c r="AN829" s="468">
        <v>23</v>
      </c>
      <c r="AO829" s="468">
        <v>3</v>
      </c>
      <c r="AP829" s="468">
        <v>8</v>
      </c>
      <c r="AQ829" s="468">
        <f ca="1">IF($AP829=1,IF(INDIRECT(ADDRESS(($AN829-1)*3+$AO829+5,$AP829+7))="",0,INDIRECT(ADDRESS(($AN829-1)*3+$AO829+5,$AP829+7))),IF(INDIRECT(ADDRESS(($AN829-1)*3+$AO829+5,$AP829+7))="",0,IF(COUNTIF(INDIRECT(ADDRESS(($AN829-1)*36+($AO829-1)*12+6,COLUMN())):INDIRECT(ADDRESS(($AN829-1)*36+($AO829-1)*12+$AP829+4,COLUMN())),INDIRECT(ADDRESS(($AN829-1)*3+$AO829+5,$AP829+7)))&gt;=1,0,INDIRECT(ADDRESS(($AN829-1)*3+$AO829+5,$AP829+7)))))</f>
        <v>0</v>
      </c>
      <c r="AR829" s="468">
        <f ca="1">COUNTIF(INDIRECT("H"&amp;(ROW()+12*(($AN829-1)*3+$AO829)-ROW())/12+5):INDIRECT("S"&amp;(ROW()+12*(($AN829-1)*3+$AO829)-ROW())/12+5),AQ829)</f>
        <v>0</v>
      </c>
      <c r="AU829" s="468">
        <f ca="1">IF(AND(AQ829&gt;0,AR829&gt;0),COUNTIF(AU$6:AU828,"&gt;0")+1,0)</f>
        <v>0</v>
      </c>
    </row>
    <row r="830" spans="40:47" x14ac:dyDescent="0.15">
      <c r="AN830" s="468">
        <v>23</v>
      </c>
      <c r="AO830" s="468">
        <v>3</v>
      </c>
      <c r="AP830" s="468">
        <v>9</v>
      </c>
      <c r="AQ830" s="468">
        <f ca="1">IF($AP830=1,IF(INDIRECT(ADDRESS(($AN830-1)*3+$AO830+5,$AP830+7))="",0,INDIRECT(ADDRESS(($AN830-1)*3+$AO830+5,$AP830+7))),IF(INDIRECT(ADDRESS(($AN830-1)*3+$AO830+5,$AP830+7))="",0,IF(COUNTIF(INDIRECT(ADDRESS(($AN830-1)*36+($AO830-1)*12+6,COLUMN())):INDIRECT(ADDRESS(($AN830-1)*36+($AO830-1)*12+$AP830+4,COLUMN())),INDIRECT(ADDRESS(($AN830-1)*3+$AO830+5,$AP830+7)))&gt;=1,0,INDIRECT(ADDRESS(($AN830-1)*3+$AO830+5,$AP830+7)))))</f>
        <v>0</v>
      </c>
      <c r="AR830" s="468">
        <f ca="1">COUNTIF(INDIRECT("H"&amp;(ROW()+12*(($AN830-1)*3+$AO830)-ROW())/12+5):INDIRECT("S"&amp;(ROW()+12*(($AN830-1)*3+$AO830)-ROW())/12+5),AQ830)</f>
        <v>0</v>
      </c>
      <c r="AU830" s="468">
        <f ca="1">IF(AND(AQ830&gt;0,AR830&gt;0),COUNTIF(AU$6:AU829,"&gt;0")+1,0)</f>
        <v>0</v>
      </c>
    </row>
    <row r="831" spans="40:47" x14ac:dyDescent="0.15">
      <c r="AN831" s="468">
        <v>23</v>
      </c>
      <c r="AO831" s="468">
        <v>3</v>
      </c>
      <c r="AP831" s="468">
        <v>10</v>
      </c>
      <c r="AQ831" s="468">
        <f ca="1">IF($AP831=1,IF(INDIRECT(ADDRESS(($AN831-1)*3+$AO831+5,$AP831+7))="",0,INDIRECT(ADDRESS(($AN831-1)*3+$AO831+5,$AP831+7))),IF(INDIRECT(ADDRESS(($AN831-1)*3+$AO831+5,$AP831+7))="",0,IF(COUNTIF(INDIRECT(ADDRESS(($AN831-1)*36+($AO831-1)*12+6,COLUMN())):INDIRECT(ADDRESS(($AN831-1)*36+($AO831-1)*12+$AP831+4,COLUMN())),INDIRECT(ADDRESS(($AN831-1)*3+$AO831+5,$AP831+7)))&gt;=1,0,INDIRECT(ADDRESS(($AN831-1)*3+$AO831+5,$AP831+7)))))</f>
        <v>0</v>
      </c>
      <c r="AR831" s="468">
        <f ca="1">COUNTIF(INDIRECT("H"&amp;(ROW()+12*(($AN831-1)*3+$AO831)-ROW())/12+5):INDIRECT("S"&amp;(ROW()+12*(($AN831-1)*3+$AO831)-ROW())/12+5),AQ831)</f>
        <v>0</v>
      </c>
      <c r="AU831" s="468">
        <f ca="1">IF(AND(AQ831&gt;0,AR831&gt;0),COUNTIF(AU$6:AU830,"&gt;0")+1,0)</f>
        <v>0</v>
      </c>
    </row>
    <row r="832" spans="40:47" x14ac:dyDescent="0.15">
      <c r="AN832" s="468">
        <v>23</v>
      </c>
      <c r="AO832" s="468">
        <v>3</v>
      </c>
      <c r="AP832" s="468">
        <v>11</v>
      </c>
      <c r="AQ832" s="468">
        <f ca="1">IF($AP832=1,IF(INDIRECT(ADDRESS(($AN832-1)*3+$AO832+5,$AP832+7))="",0,INDIRECT(ADDRESS(($AN832-1)*3+$AO832+5,$AP832+7))),IF(INDIRECT(ADDRESS(($AN832-1)*3+$AO832+5,$AP832+7))="",0,IF(COUNTIF(INDIRECT(ADDRESS(($AN832-1)*36+($AO832-1)*12+6,COLUMN())):INDIRECT(ADDRESS(($AN832-1)*36+($AO832-1)*12+$AP832+4,COLUMN())),INDIRECT(ADDRESS(($AN832-1)*3+$AO832+5,$AP832+7)))&gt;=1,0,INDIRECT(ADDRESS(($AN832-1)*3+$AO832+5,$AP832+7)))))</f>
        <v>0</v>
      </c>
      <c r="AR832" s="468">
        <f ca="1">COUNTIF(INDIRECT("H"&amp;(ROW()+12*(($AN832-1)*3+$AO832)-ROW())/12+5):INDIRECT("S"&amp;(ROW()+12*(($AN832-1)*3+$AO832)-ROW())/12+5),AQ832)</f>
        <v>0</v>
      </c>
      <c r="AU832" s="468">
        <f ca="1">IF(AND(AQ832&gt;0,AR832&gt;0),COUNTIF(AU$6:AU831,"&gt;0")+1,0)</f>
        <v>0</v>
      </c>
    </row>
    <row r="833" spans="40:47" x14ac:dyDescent="0.15">
      <c r="AN833" s="468">
        <v>23</v>
      </c>
      <c r="AO833" s="468">
        <v>3</v>
      </c>
      <c r="AP833" s="468">
        <v>12</v>
      </c>
      <c r="AQ833" s="468">
        <f ca="1">IF($AP833=1,IF(INDIRECT(ADDRESS(($AN833-1)*3+$AO833+5,$AP833+7))="",0,INDIRECT(ADDRESS(($AN833-1)*3+$AO833+5,$AP833+7))),IF(INDIRECT(ADDRESS(($AN833-1)*3+$AO833+5,$AP833+7))="",0,IF(COUNTIF(INDIRECT(ADDRESS(($AN833-1)*36+($AO833-1)*12+6,COLUMN())):INDIRECT(ADDRESS(($AN833-1)*36+($AO833-1)*12+$AP833+4,COLUMN())),INDIRECT(ADDRESS(($AN833-1)*3+$AO833+5,$AP833+7)))&gt;=1,0,INDIRECT(ADDRESS(($AN833-1)*3+$AO833+5,$AP833+7)))))</f>
        <v>0</v>
      </c>
      <c r="AR833" s="468">
        <f ca="1">COUNTIF(INDIRECT("H"&amp;(ROW()+12*(($AN833-1)*3+$AO833)-ROW())/12+5):INDIRECT("S"&amp;(ROW()+12*(($AN833-1)*3+$AO833)-ROW())/12+5),AQ833)</f>
        <v>0</v>
      </c>
      <c r="AU833" s="468">
        <f ca="1">IF(AND(AQ833&gt;0,AR833&gt;0),COUNTIF(AU$6:AU832,"&gt;0")+1,0)</f>
        <v>0</v>
      </c>
    </row>
    <row r="834" spans="40:47" x14ac:dyDescent="0.15">
      <c r="AN834" s="468">
        <v>24</v>
      </c>
      <c r="AO834" s="468">
        <v>1</v>
      </c>
      <c r="AP834" s="468">
        <v>1</v>
      </c>
      <c r="AQ834" s="468">
        <f ca="1">IF($AP834=1,IF(INDIRECT(ADDRESS(($AN834-1)*3+$AO834+5,$AP834+7))="",0,INDIRECT(ADDRESS(($AN834-1)*3+$AO834+5,$AP834+7))),IF(INDIRECT(ADDRESS(($AN834-1)*3+$AO834+5,$AP834+7))="",0,IF(COUNTIF(INDIRECT(ADDRESS(($AN834-1)*36+($AO834-1)*12+6,COLUMN())):INDIRECT(ADDRESS(($AN834-1)*36+($AO834-1)*12+$AP834+4,COLUMN())),INDIRECT(ADDRESS(($AN834-1)*3+$AO834+5,$AP834+7)))&gt;=1,0,INDIRECT(ADDRESS(($AN834-1)*3+$AO834+5,$AP834+7)))))</f>
        <v>0</v>
      </c>
      <c r="AR834" s="468">
        <f ca="1">COUNTIF(INDIRECT("H"&amp;(ROW()+12*(($AN834-1)*3+$AO834)-ROW())/12+5):INDIRECT("S"&amp;(ROW()+12*(($AN834-1)*3+$AO834)-ROW())/12+5),AQ834)</f>
        <v>0</v>
      </c>
      <c r="AU834" s="468">
        <f ca="1">IF(AND(AQ834&gt;0,AR834&gt;0),COUNTIF(AU$6:AU833,"&gt;0")+1,0)</f>
        <v>0</v>
      </c>
    </row>
    <row r="835" spans="40:47" x14ac:dyDescent="0.15">
      <c r="AN835" s="468">
        <v>24</v>
      </c>
      <c r="AO835" s="468">
        <v>1</v>
      </c>
      <c r="AP835" s="468">
        <v>2</v>
      </c>
      <c r="AQ835" s="468">
        <f ca="1">IF($AP835=1,IF(INDIRECT(ADDRESS(($AN835-1)*3+$AO835+5,$AP835+7))="",0,INDIRECT(ADDRESS(($AN835-1)*3+$AO835+5,$AP835+7))),IF(INDIRECT(ADDRESS(($AN835-1)*3+$AO835+5,$AP835+7))="",0,IF(COUNTIF(INDIRECT(ADDRESS(($AN835-1)*36+($AO835-1)*12+6,COLUMN())):INDIRECT(ADDRESS(($AN835-1)*36+($AO835-1)*12+$AP835+4,COLUMN())),INDIRECT(ADDRESS(($AN835-1)*3+$AO835+5,$AP835+7)))&gt;=1,0,INDIRECT(ADDRESS(($AN835-1)*3+$AO835+5,$AP835+7)))))</f>
        <v>0</v>
      </c>
      <c r="AR835" s="468">
        <f ca="1">COUNTIF(INDIRECT("H"&amp;(ROW()+12*(($AN835-1)*3+$AO835)-ROW())/12+5):INDIRECT("S"&amp;(ROW()+12*(($AN835-1)*3+$AO835)-ROW())/12+5),AQ835)</f>
        <v>0</v>
      </c>
      <c r="AU835" s="468">
        <f ca="1">IF(AND(AQ835&gt;0,AR835&gt;0),COUNTIF(AU$6:AU834,"&gt;0")+1,0)</f>
        <v>0</v>
      </c>
    </row>
    <row r="836" spans="40:47" x14ac:dyDescent="0.15">
      <c r="AN836" s="468">
        <v>24</v>
      </c>
      <c r="AO836" s="468">
        <v>1</v>
      </c>
      <c r="AP836" s="468">
        <v>3</v>
      </c>
      <c r="AQ836" s="468">
        <f ca="1">IF($AP836=1,IF(INDIRECT(ADDRESS(($AN836-1)*3+$AO836+5,$AP836+7))="",0,INDIRECT(ADDRESS(($AN836-1)*3+$AO836+5,$AP836+7))),IF(INDIRECT(ADDRESS(($AN836-1)*3+$AO836+5,$AP836+7))="",0,IF(COUNTIF(INDIRECT(ADDRESS(($AN836-1)*36+($AO836-1)*12+6,COLUMN())):INDIRECT(ADDRESS(($AN836-1)*36+($AO836-1)*12+$AP836+4,COLUMN())),INDIRECT(ADDRESS(($AN836-1)*3+$AO836+5,$AP836+7)))&gt;=1,0,INDIRECT(ADDRESS(($AN836-1)*3+$AO836+5,$AP836+7)))))</f>
        <v>0</v>
      </c>
      <c r="AR836" s="468">
        <f ca="1">COUNTIF(INDIRECT("H"&amp;(ROW()+12*(($AN836-1)*3+$AO836)-ROW())/12+5):INDIRECT("S"&amp;(ROW()+12*(($AN836-1)*3+$AO836)-ROW())/12+5),AQ836)</f>
        <v>0</v>
      </c>
      <c r="AU836" s="468">
        <f ca="1">IF(AND(AQ836&gt;0,AR836&gt;0),COUNTIF(AU$6:AU835,"&gt;0")+1,0)</f>
        <v>0</v>
      </c>
    </row>
    <row r="837" spans="40:47" x14ac:dyDescent="0.15">
      <c r="AN837" s="468">
        <v>24</v>
      </c>
      <c r="AO837" s="468">
        <v>1</v>
      </c>
      <c r="AP837" s="468">
        <v>4</v>
      </c>
      <c r="AQ837" s="468">
        <f ca="1">IF($AP837=1,IF(INDIRECT(ADDRESS(($AN837-1)*3+$AO837+5,$AP837+7))="",0,INDIRECT(ADDRESS(($AN837-1)*3+$AO837+5,$AP837+7))),IF(INDIRECT(ADDRESS(($AN837-1)*3+$AO837+5,$AP837+7))="",0,IF(COUNTIF(INDIRECT(ADDRESS(($AN837-1)*36+($AO837-1)*12+6,COLUMN())):INDIRECT(ADDRESS(($AN837-1)*36+($AO837-1)*12+$AP837+4,COLUMN())),INDIRECT(ADDRESS(($AN837-1)*3+$AO837+5,$AP837+7)))&gt;=1,0,INDIRECT(ADDRESS(($AN837-1)*3+$AO837+5,$AP837+7)))))</f>
        <v>0</v>
      </c>
      <c r="AR837" s="468">
        <f ca="1">COUNTIF(INDIRECT("H"&amp;(ROW()+12*(($AN837-1)*3+$AO837)-ROW())/12+5):INDIRECT("S"&amp;(ROW()+12*(($AN837-1)*3+$AO837)-ROW())/12+5),AQ837)</f>
        <v>0</v>
      </c>
      <c r="AU837" s="468">
        <f ca="1">IF(AND(AQ837&gt;0,AR837&gt;0),COUNTIF(AU$6:AU836,"&gt;0")+1,0)</f>
        <v>0</v>
      </c>
    </row>
    <row r="838" spans="40:47" x14ac:dyDescent="0.15">
      <c r="AN838" s="468">
        <v>24</v>
      </c>
      <c r="AO838" s="468">
        <v>1</v>
      </c>
      <c r="AP838" s="468">
        <v>5</v>
      </c>
      <c r="AQ838" s="468">
        <f ca="1">IF($AP838=1,IF(INDIRECT(ADDRESS(($AN838-1)*3+$AO838+5,$AP838+7))="",0,INDIRECT(ADDRESS(($AN838-1)*3+$AO838+5,$AP838+7))),IF(INDIRECT(ADDRESS(($AN838-1)*3+$AO838+5,$AP838+7))="",0,IF(COUNTIF(INDIRECT(ADDRESS(($AN838-1)*36+($AO838-1)*12+6,COLUMN())):INDIRECT(ADDRESS(($AN838-1)*36+($AO838-1)*12+$AP838+4,COLUMN())),INDIRECT(ADDRESS(($AN838-1)*3+$AO838+5,$AP838+7)))&gt;=1,0,INDIRECT(ADDRESS(($AN838-1)*3+$AO838+5,$AP838+7)))))</f>
        <v>0</v>
      </c>
      <c r="AR838" s="468">
        <f ca="1">COUNTIF(INDIRECT("H"&amp;(ROW()+12*(($AN838-1)*3+$AO838)-ROW())/12+5):INDIRECT("S"&amp;(ROW()+12*(($AN838-1)*3+$AO838)-ROW())/12+5),AQ838)</f>
        <v>0</v>
      </c>
      <c r="AU838" s="468">
        <f ca="1">IF(AND(AQ838&gt;0,AR838&gt;0),COUNTIF(AU$6:AU837,"&gt;0")+1,0)</f>
        <v>0</v>
      </c>
    </row>
    <row r="839" spans="40:47" x14ac:dyDescent="0.15">
      <c r="AN839" s="468">
        <v>24</v>
      </c>
      <c r="AO839" s="468">
        <v>1</v>
      </c>
      <c r="AP839" s="468">
        <v>6</v>
      </c>
      <c r="AQ839" s="468">
        <f ca="1">IF($AP839=1,IF(INDIRECT(ADDRESS(($AN839-1)*3+$AO839+5,$AP839+7))="",0,INDIRECT(ADDRESS(($AN839-1)*3+$AO839+5,$AP839+7))),IF(INDIRECT(ADDRESS(($AN839-1)*3+$AO839+5,$AP839+7))="",0,IF(COUNTIF(INDIRECT(ADDRESS(($AN839-1)*36+($AO839-1)*12+6,COLUMN())):INDIRECT(ADDRESS(($AN839-1)*36+($AO839-1)*12+$AP839+4,COLUMN())),INDIRECT(ADDRESS(($AN839-1)*3+$AO839+5,$AP839+7)))&gt;=1,0,INDIRECT(ADDRESS(($AN839-1)*3+$AO839+5,$AP839+7)))))</f>
        <v>0</v>
      </c>
      <c r="AR839" s="468">
        <f ca="1">COUNTIF(INDIRECT("H"&amp;(ROW()+12*(($AN839-1)*3+$AO839)-ROW())/12+5):INDIRECT("S"&amp;(ROW()+12*(($AN839-1)*3+$AO839)-ROW())/12+5),AQ839)</f>
        <v>0</v>
      </c>
      <c r="AU839" s="468">
        <f ca="1">IF(AND(AQ839&gt;0,AR839&gt;0),COUNTIF(AU$6:AU838,"&gt;0")+1,0)</f>
        <v>0</v>
      </c>
    </row>
    <row r="840" spans="40:47" x14ac:dyDescent="0.15">
      <c r="AN840" s="468">
        <v>24</v>
      </c>
      <c r="AO840" s="468">
        <v>1</v>
      </c>
      <c r="AP840" s="468">
        <v>7</v>
      </c>
      <c r="AQ840" s="468">
        <f ca="1">IF($AP840=1,IF(INDIRECT(ADDRESS(($AN840-1)*3+$AO840+5,$AP840+7))="",0,INDIRECT(ADDRESS(($AN840-1)*3+$AO840+5,$AP840+7))),IF(INDIRECT(ADDRESS(($AN840-1)*3+$AO840+5,$AP840+7))="",0,IF(COUNTIF(INDIRECT(ADDRESS(($AN840-1)*36+($AO840-1)*12+6,COLUMN())):INDIRECT(ADDRESS(($AN840-1)*36+($AO840-1)*12+$AP840+4,COLUMN())),INDIRECT(ADDRESS(($AN840-1)*3+$AO840+5,$AP840+7)))&gt;=1,0,INDIRECT(ADDRESS(($AN840-1)*3+$AO840+5,$AP840+7)))))</f>
        <v>0</v>
      </c>
      <c r="AR840" s="468">
        <f ca="1">COUNTIF(INDIRECT("H"&amp;(ROW()+12*(($AN840-1)*3+$AO840)-ROW())/12+5):INDIRECT("S"&amp;(ROW()+12*(($AN840-1)*3+$AO840)-ROW())/12+5),AQ840)</f>
        <v>0</v>
      </c>
      <c r="AU840" s="468">
        <f ca="1">IF(AND(AQ840&gt;0,AR840&gt;0),COUNTIF(AU$6:AU839,"&gt;0")+1,0)</f>
        <v>0</v>
      </c>
    </row>
    <row r="841" spans="40:47" x14ac:dyDescent="0.15">
      <c r="AN841" s="468">
        <v>24</v>
      </c>
      <c r="AO841" s="468">
        <v>1</v>
      </c>
      <c r="AP841" s="468">
        <v>8</v>
      </c>
      <c r="AQ841" s="468">
        <f ca="1">IF($AP841=1,IF(INDIRECT(ADDRESS(($AN841-1)*3+$AO841+5,$AP841+7))="",0,INDIRECT(ADDRESS(($AN841-1)*3+$AO841+5,$AP841+7))),IF(INDIRECT(ADDRESS(($AN841-1)*3+$AO841+5,$AP841+7))="",0,IF(COUNTIF(INDIRECT(ADDRESS(($AN841-1)*36+($AO841-1)*12+6,COLUMN())):INDIRECT(ADDRESS(($AN841-1)*36+($AO841-1)*12+$AP841+4,COLUMN())),INDIRECT(ADDRESS(($AN841-1)*3+$AO841+5,$AP841+7)))&gt;=1,0,INDIRECT(ADDRESS(($AN841-1)*3+$AO841+5,$AP841+7)))))</f>
        <v>0</v>
      </c>
      <c r="AR841" s="468">
        <f ca="1">COUNTIF(INDIRECT("H"&amp;(ROW()+12*(($AN841-1)*3+$AO841)-ROW())/12+5):INDIRECT("S"&amp;(ROW()+12*(($AN841-1)*3+$AO841)-ROW())/12+5),AQ841)</f>
        <v>0</v>
      </c>
      <c r="AU841" s="468">
        <f ca="1">IF(AND(AQ841&gt;0,AR841&gt;0),COUNTIF(AU$6:AU840,"&gt;0")+1,0)</f>
        <v>0</v>
      </c>
    </row>
    <row r="842" spans="40:47" x14ac:dyDescent="0.15">
      <c r="AN842" s="468">
        <v>24</v>
      </c>
      <c r="AO842" s="468">
        <v>1</v>
      </c>
      <c r="AP842" s="468">
        <v>9</v>
      </c>
      <c r="AQ842" s="468">
        <f ca="1">IF($AP842=1,IF(INDIRECT(ADDRESS(($AN842-1)*3+$AO842+5,$AP842+7))="",0,INDIRECT(ADDRESS(($AN842-1)*3+$AO842+5,$AP842+7))),IF(INDIRECT(ADDRESS(($AN842-1)*3+$AO842+5,$AP842+7))="",0,IF(COUNTIF(INDIRECT(ADDRESS(($AN842-1)*36+($AO842-1)*12+6,COLUMN())):INDIRECT(ADDRESS(($AN842-1)*36+($AO842-1)*12+$AP842+4,COLUMN())),INDIRECT(ADDRESS(($AN842-1)*3+$AO842+5,$AP842+7)))&gt;=1,0,INDIRECT(ADDRESS(($AN842-1)*3+$AO842+5,$AP842+7)))))</f>
        <v>0</v>
      </c>
      <c r="AR842" s="468">
        <f ca="1">COUNTIF(INDIRECT("H"&amp;(ROW()+12*(($AN842-1)*3+$AO842)-ROW())/12+5):INDIRECT("S"&amp;(ROW()+12*(($AN842-1)*3+$AO842)-ROW())/12+5),AQ842)</f>
        <v>0</v>
      </c>
      <c r="AU842" s="468">
        <f ca="1">IF(AND(AQ842&gt;0,AR842&gt;0),COUNTIF(AU$6:AU841,"&gt;0")+1,0)</f>
        <v>0</v>
      </c>
    </row>
    <row r="843" spans="40:47" x14ac:dyDescent="0.15">
      <c r="AN843" s="468">
        <v>24</v>
      </c>
      <c r="AO843" s="468">
        <v>1</v>
      </c>
      <c r="AP843" s="468">
        <v>10</v>
      </c>
      <c r="AQ843" s="468">
        <f ca="1">IF($AP843=1,IF(INDIRECT(ADDRESS(($AN843-1)*3+$AO843+5,$AP843+7))="",0,INDIRECT(ADDRESS(($AN843-1)*3+$AO843+5,$AP843+7))),IF(INDIRECT(ADDRESS(($AN843-1)*3+$AO843+5,$AP843+7))="",0,IF(COUNTIF(INDIRECT(ADDRESS(($AN843-1)*36+($AO843-1)*12+6,COLUMN())):INDIRECT(ADDRESS(($AN843-1)*36+($AO843-1)*12+$AP843+4,COLUMN())),INDIRECT(ADDRESS(($AN843-1)*3+$AO843+5,$AP843+7)))&gt;=1,0,INDIRECT(ADDRESS(($AN843-1)*3+$AO843+5,$AP843+7)))))</f>
        <v>0</v>
      </c>
      <c r="AR843" s="468">
        <f ca="1">COUNTIF(INDIRECT("H"&amp;(ROW()+12*(($AN843-1)*3+$AO843)-ROW())/12+5):INDIRECT("S"&amp;(ROW()+12*(($AN843-1)*3+$AO843)-ROW())/12+5),AQ843)</f>
        <v>0</v>
      </c>
      <c r="AU843" s="468">
        <f ca="1">IF(AND(AQ843&gt;0,AR843&gt;0),COUNTIF(AU$6:AU842,"&gt;0")+1,0)</f>
        <v>0</v>
      </c>
    </row>
    <row r="844" spans="40:47" x14ac:dyDescent="0.15">
      <c r="AN844" s="468">
        <v>24</v>
      </c>
      <c r="AO844" s="468">
        <v>1</v>
      </c>
      <c r="AP844" s="468">
        <v>11</v>
      </c>
      <c r="AQ844" s="468">
        <f ca="1">IF($AP844=1,IF(INDIRECT(ADDRESS(($AN844-1)*3+$AO844+5,$AP844+7))="",0,INDIRECT(ADDRESS(($AN844-1)*3+$AO844+5,$AP844+7))),IF(INDIRECT(ADDRESS(($AN844-1)*3+$AO844+5,$AP844+7))="",0,IF(COUNTIF(INDIRECT(ADDRESS(($AN844-1)*36+($AO844-1)*12+6,COLUMN())):INDIRECT(ADDRESS(($AN844-1)*36+($AO844-1)*12+$AP844+4,COLUMN())),INDIRECT(ADDRESS(($AN844-1)*3+$AO844+5,$AP844+7)))&gt;=1,0,INDIRECT(ADDRESS(($AN844-1)*3+$AO844+5,$AP844+7)))))</f>
        <v>0</v>
      </c>
      <c r="AR844" s="468">
        <f ca="1">COUNTIF(INDIRECT("H"&amp;(ROW()+12*(($AN844-1)*3+$AO844)-ROW())/12+5):INDIRECT("S"&amp;(ROW()+12*(($AN844-1)*3+$AO844)-ROW())/12+5),AQ844)</f>
        <v>0</v>
      </c>
      <c r="AU844" s="468">
        <f ca="1">IF(AND(AQ844&gt;0,AR844&gt;0),COUNTIF(AU$6:AU843,"&gt;0")+1,0)</f>
        <v>0</v>
      </c>
    </row>
    <row r="845" spans="40:47" x14ac:dyDescent="0.15">
      <c r="AN845" s="468">
        <v>24</v>
      </c>
      <c r="AO845" s="468">
        <v>1</v>
      </c>
      <c r="AP845" s="468">
        <v>12</v>
      </c>
      <c r="AQ845" s="468">
        <f ca="1">IF($AP845=1,IF(INDIRECT(ADDRESS(($AN845-1)*3+$AO845+5,$AP845+7))="",0,INDIRECT(ADDRESS(($AN845-1)*3+$AO845+5,$AP845+7))),IF(INDIRECT(ADDRESS(($AN845-1)*3+$AO845+5,$AP845+7))="",0,IF(COUNTIF(INDIRECT(ADDRESS(($AN845-1)*36+($AO845-1)*12+6,COLUMN())):INDIRECT(ADDRESS(($AN845-1)*36+($AO845-1)*12+$AP845+4,COLUMN())),INDIRECT(ADDRESS(($AN845-1)*3+$AO845+5,$AP845+7)))&gt;=1,0,INDIRECT(ADDRESS(($AN845-1)*3+$AO845+5,$AP845+7)))))</f>
        <v>0</v>
      </c>
      <c r="AR845" s="468">
        <f ca="1">COUNTIF(INDIRECT("H"&amp;(ROW()+12*(($AN845-1)*3+$AO845)-ROW())/12+5):INDIRECT("S"&amp;(ROW()+12*(($AN845-1)*3+$AO845)-ROW())/12+5),AQ845)</f>
        <v>0</v>
      </c>
      <c r="AU845" s="468">
        <f ca="1">IF(AND(AQ845&gt;0,AR845&gt;0),COUNTIF(AU$6:AU844,"&gt;0")+1,0)</f>
        <v>0</v>
      </c>
    </row>
    <row r="846" spans="40:47" x14ac:dyDescent="0.15">
      <c r="AN846" s="468">
        <v>24</v>
      </c>
      <c r="AO846" s="468">
        <v>2</v>
      </c>
      <c r="AP846" s="468">
        <v>1</v>
      </c>
      <c r="AQ846" s="468">
        <f ca="1">IF($AP846=1,IF(INDIRECT(ADDRESS(($AN846-1)*3+$AO846+5,$AP846+7))="",0,INDIRECT(ADDRESS(($AN846-1)*3+$AO846+5,$AP846+7))),IF(INDIRECT(ADDRESS(($AN846-1)*3+$AO846+5,$AP846+7))="",0,IF(COUNTIF(INDIRECT(ADDRESS(($AN846-1)*36+($AO846-1)*12+6,COLUMN())):INDIRECT(ADDRESS(($AN846-1)*36+($AO846-1)*12+$AP846+4,COLUMN())),INDIRECT(ADDRESS(($AN846-1)*3+$AO846+5,$AP846+7)))&gt;=1,0,INDIRECT(ADDRESS(($AN846-1)*3+$AO846+5,$AP846+7)))))</f>
        <v>0</v>
      </c>
      <c r="AR846" s="468">
        <f ca="1">COUNTIF(INDIRECT("H"&amp;(ROW()+12*(($AN846-1)*3+$AO846)-ROW())/12+5):INDIRECT("S"&amp;(ROW()+12*(($AN846-1)*3+$AO846)-ROW())/12+5),AQ846)</f>
        <v>0</v>
      </c>
      <c r="AU846" s="468">
        <f ca="1">IF(AND(AQ846&gt;0,AR846&gt;0),COUNTIF(AU$6:AU845,"&gt;0")+1,0)</f>
        <v>0</v>
      </c>
    </row>
    <row r="847" spans="40:47" x14ac:dyDescent="0.15">
      <c r="AN847" s="468">
        <v>24</v>
      </c>
      <c r="AO847" s="468">
        <v>2</v>
      </c>
      <c r="AP847" s="468">
        <v>2</v>
      </c>
      <c r="AQ847" s="468">
        <f ca="1">IF($AP847=1,IF(INDIRECT(ADDRESS(($AN847-1)*3+$AO847+5,$AP847+7))="",0,INDIRECT(ADDRESS(($AN847-1)*3+$AO847+5,$AP847+7))),IF(INDIRECT(ADDRESS(($AN847-1)*3+$AO847+5,$AP847+7))="",0,IF(COUNTIF(INDIRECT(ADDRESS(($AN847-1)*36+($AO847-1)*12+6,COLUMN())):INDIRECT(ADDRESS(($AN847-1)*36+($AO847-1)*12+$AP847+4,COLUMN())),INDIRECT(ADDRESS(($AN847-1)*3+$AO847+5,$AP847+7)))&gt;=1,0,INDIRECT(ADDRESS(($AN847-1)*3+$AO847+5,$AP847+7)))))</f>
        <v>0</v>
      </c>
      <c r="AR847" s="468">
        <f ca="1">COUNTIF(INDIRECT("H"&amp;(ROW()+12*(($AN847-1)*3+$AO847)-ROW())/12+5):INDIRECT("S"&amp;(ROW()+12*(($AN847-1)*3+$AO847)-ROW())/12+5),AQ847)</f>
        <v>0</v>
      </c>
      <c r="AU847" s="468">
        <f ca="1">IF(AND(AQ847&gt;0,AR847&gt;0),COUNTIF(AU$6:AU846,"&gt;0")+1,0)</f>
        <v>0</v>
      </c>
    </row>
    <row r="848" spans="40:47" x14ac:dyDescent="0.15">
      <c r="AN848" s="468">
        <v>24</v>
      </c>
      <c r="AO848" s="468">
        <v>2</v>
      </c>
      <c r="AP848" s="468">
        <v>3</v>
      </c>
      <c r="AQ848" s="468">
        <f ca="1">IF($AP848=1,IF(INDIRECT(ADDRESS(($AN848-1)*3+$AO848+5,$AP848+7))="",0,INDIRECT(ADDRESS(($AN848-1)*3+$AO848+5,$AP848+7))),IF(INDIRECT(ADDRESS(($AN848-1)*3+$AO848+5,$AP848+7))="",0,IF(COUNTIF(INDIRECT(ADDRESS(($AN848-1)*36+($AO848-1)*12+6,COLUMN())):INDIRECT(ADDRESS(($AN848-1)*36+($AO848-1)*12+$AP848+4,COLUMN())),INDIRECT(ADDRESS(($AN848-1)*3+$AO848+5,$AP848+7)))&gt;=1,0,INDIRECT(ADDRESS(($AN848-1)*3+$AO848+5,$AP848+7)))))</f>
        <v>0</v>
      </c>
      <c r="AR848" s="468">
        <f ca="1">COUNTIF(INDIRECT("H"&amp;(ROW()+12*(($AN848-1)*3+$AO848)-ROW())/12+5):INDIRECT("S"&amp;(ROW()+12*(($AN848-1)*3+$AO848)-ROW())/12+5),AQ848)</f>
        <v>0</v>
      </c>
      <c r="AU848" s="468">
        <f ca="1">IF(AND(AQ848&gt;0,AR848&gt;0),COUNTIF(AU$6:AU847,"&gt;0")+1,0)</f>
        <v>0</v>
      </c>
    </row>
    <row r="849" spans="40:47" x14ac:dyDescent="0.15">
      <c r="AN849" s="468">
        <v>24</v>
      </c>
      <c r="AO849" s="468">
        <v>2</v>
      </c>
      <c r="AP849" s="468">
        <v>4</v>
      </c>
      <c r="AQ849" s="468">
        <f ca="1">IF($AP849=1,IF(INDIRECT(ADDRESS(($AN849-1)*3+$AO849+5,$AP849+7))="",0,INDIRECT(ADDRESS(($AN849-1)*3+$AO849+5,$AP849+7))),IF(INDIRECT(ADDRESS(($AN849-1)*3+$AO849+5,$AP849+7))="",0,IF(COUNTIF(INDIRECT(ADDRESS(($AN849-1)*36+($AO849-1)*12+6,COLUMN())):INDIRECT(ADDRESS(($AN849-1)*36+($AO849-1)*12+$AP849+4,COLUMN())),INDIRECT(ADDRESS(($AN849-1)*3+$AO849+5,$AP849+7)))&gt;=1,0,INDIRECT(ADDRESS(($AN849-1)*3+$AO849+5,$AP849+7)))))</f>
        <v>0</v>
      </c>
      <c r="AR849" s="468">
        <f ca="1">COUNTIF(INDIRECT("H"&amp;(ROW()+12*(($AN849-1)*3+$AO849)-ROW())/12+5):INDIRECT("S"&amp;(ROW()+12*(($AN849-1)*3+$AO849)-ROW())/12+5),AQ849)</f>
        <v>0</v>
      </c>
      <c r="AU849" s="468">
        <f ca="1">IF(AND(AQ849&gt;0,AR849&gt;0),COUNTIF(AU$6:AU848,"&gt;0")+1,0)</f>
        <v>0</v>
      </c>
    </row>
    <row r="850" spans="40:47" x14ac:dyDescent="0.15">
      <c r="AN850" s="468">
        <v>24</v>
      </c>
      <c r="AO850" s="468">
        <v>2</v>
      </c>
      <c r="AP850" s="468">
        <v>5</v>
      </c>
      <c r="AQ850" s="468">
        <f ca="1">IF($AP850=1,IF(INDIRECT(ADDRESS(($AN850-1)*3+$AO850+5,$AP850+7))="",0,INDIRECT(ADDRESS(($AN850-1)*3+$AO850+5,$AP850+7))),IF(INDIRECT(ADDRESS(($AN850-1)*3+$AO850+5,$AP850+7))="",0,IF(COUNTIF(INDIRECT(ADDRESS(($AN850-1)*36+($AO850-1)*12+6,COLUMN())):INDIRECT(ADDRESS(($AN850-1)*36+($AO850-1)*12+$AP850+4,COLUMN())),INDIRECT(ADDRESS(($AN850-1)*3+$AO850+5,$AP850+7)))&gt;=1,0,INDIRECT(ADDRESS(($AN850-1)*3+$AO850+5,$AP850+7)))))</f>
        <v>0</v>
      </c>
      <c r="AR850" s="468">
        <f ca="1">COUNTIF(INDIRECT("H"&amp;(ROW()+12*(($AN850-1)*3+$AO850)-ROW())/12+5):INDIRECT("S"&amp;(ROW()+12*(($AN850-1)*3+$AO850)-ROW())/12+5),AQ850)</f>
        <v>0</v>
      </c>
      <c r="AU850" s="468">
        <f ca="1">IF(AND(AQ850&gt;0,AR850&gt;0),COUNTIF(AU$6:AU849,"&gt;0")+1,0)</f>
        <v>0</v>
      </c>
    </row>
    <row r="851" spans="40:47" x14ac:dyDescent="0.15">
      <c r="AN851" s="468">
        <v>24</v>
      </c>
      <c r="AO851" s="468">
        <v>2</v>
      </c>
      <c r="AP851" s="468">
        <v>6</v>
      </c>
      <c r="AQ851" s="468">
        <f ca="1">IF($AP851=1,IF(INDIRECT(ADDRESS(($AN851-1)*3+$AO851+5,$AP851+7))="",0,INDIRECT(ADDRESS(($AN851-1)*3+$AO851+5,$AP851+7))),IF(INDIRECT(ADDRESS(($AN851-1)*3+$AO851+5,$AP851+7))="",0,IF(COUNTIF(INDIRECT(ADDRESS(($AN851-1)*36+($AO851-1)*12+6,COLUMN())):INDIRECT(ADDRESS(($AN851-1)*36+($AO851-1)*12+$AP851+4,COLUMN())),INDIRECT(ADDRESS(($AN851-1)*3+$AO851+5,$AP851+7)))&gt;=1,0,INDIRECT(ADDRESS(($AN851-1)*3+$AO851+5,$AP851+7)))))</f>
        <v>0</v>
      </c>
      <c r="AR851" s="468">
        <f ca="1">COUNTIF(INDIRECT("H"&amp;(ROW()+12*(($AN851-1)*3+$AO851)-ROW())/12+5):INDIRECT("S"&amp;(ROW()+12*(($AN851-1)*3+$AO851)-ROW())/12+5),AQ851)</f>
        <v>0</v>
      </c>
      <c r="AU851" s="468">
        <f ca="1">IF(AND(AQ851&gt;0,AR851&gt;0),COUNTIF(AU$6:AU850,"&gt;0")+1,0)</f>
        <v>0</v>
      </c>
    </row>
    <row r="852" spans="40:47" x14ac:dyDescent="0.15">
      <c r="AN852" s="468">
        <v>24</v>
      </c>
      <c r="AO852" s="468">
        <v>2</v>
      </c>
      <c r="AP852" s="468">
        <v>7</v>
      </c>
      <c r="AQ852" s="468">
        <f ca="1">IF($AP852=1,IF(INDIRECT(ADDRESS(($AN852-1)*3+$AO852+5,$AP852+7))="",0,INDIRECT(ADDRESS(($AN852-1)*3+$AO852+5,$AP852+7))),IF(INDIRECT(ADDRESS(($AN852-1)*3+$AO852+5,$AP852+7))="",0,IF(COUNTIF(INDIRECT(ADDRESS(($AN852-1)*36+($AO852-1)*12+6,COLUMN())):INDIRECT(ADDRESS(($AN852-1)*36+($AO852-1)*12+$AP852+4,COLUMN())),INDIRECT(ADDRESS(($AN852-1)*3+$AO852+5,$AP852+7)))&gt;=1,0,INDIRECT(ADDRESS(($AN852-1)*3+$AO852+5,$AP852+7)))))</f>
        <v>0</v>
      </c>
      <c r="AR852" s="468">
        <f ca="1">COUNTIF(INDIRECT("H"&amp;(ROW()+12*(($AN852-1)*3+$AO852)-ROW())/12+5):INDIRECT("S"&amp;(ROW()+12*(($AN852-1)*3+$AO852)-ROW())/12+5),AQ852)</f>
        <v>0</v>
      </c>
      <c r="AU852" s="468">
        <f ca="1">IF(AND(AQ852&gt;0,AR852&gt;0),COUNTIF(AU$6:AU851,"&gt;0")+1,0)</f>
        <v>0</v>
      </c>
    </row>
    <row r="853" spans="40:47" x14ac:dyDescent="0.15">
      <c r="AN853" s="468">
        <v>24</v>
      </c>
      <c r="AO853" s="468">
        <v>2</v>
      </c>
      <c r="AP853" s="468">
        <v>8</v>
      </c>
      <c r="AQ853" s="468">
        <f ca="1">IF($AP853=1,IF(INDIRECT(ADDRESS(($AN853-1)*3+$AO853+5,$AP853+7))="",0,INDIRECT(ADDRESS(($AN853-1)*3+$AO853+5,$AP853+7))),IF(INDIRECT(ADDRESS(($AN853-1)*3+$AO853+5,$AP853+7))="",0,IF(COUNTIF(INDIRECT(ADDRESS(($AN853-1)*36+($AO853-1)*12+6,COLUMN())):INDIRECT(ADDRESS(($AN853-1)*36+($AO853-1)*12+$AP853+4,COLUMN())),INDIRECT(ADDRESS(($AN853-1)*3+$AO853+5,$AP853+7)))&gt;=1,0,INDIRECT(ADDRESS(($AN853-1)*3+$AO853+5,$AP853+7)))))</f>
        <v>0</v>
      </c>
      <c r="AR853" s="468">
        <f ca="1">COUNTIF(INDIRECT("H"&amp;(ROW()+12*(($AN853-1)*3+$AO853)-ROW())/12+5):INDIRECT("S"&amp;(ROW()+12*(($AN853-1)*3+$AO853)-ROW())/12+5),AQ853)</f>
        <v>0</v>
      </c>
      <c r="AU853" s="468">
        <f ca="1">IF(AND(AQ853&gt;0,AR853&gt;0),COUNTIF(AU$6:AU852,"&gt;0")+1,0)</f>
        <v>0</v>
      </c>
    </row>
    <row r="854" spans="40:47" x14ac:dyDescent="0.15">
      <c r="AN854" s="468">
        <v>24</v>
      </c>
      <c r="AO854" s="468">
        <v>2</v>
      </c>
      <c r="AP854" s="468">
        <v>9</v>
      </c>
      <c r="AQ854" s="468">
        <f ca="1">IF($AP854=1,IF(INDIRECT(ADDRESS(($AN854-1)*3+$AO854+5,$AP854+7))="",0,INDIRECT(ADDRESS(($AN854-1)*3+$AO854+5,$AP854+7))),IF(INDIRECT(ADDRESS(($AN854-1)*3+$AO854+5,$AP854+7))="",0,IF(COUNTIF(INDIRECT(ADDRESS(($AN854-1)*36+($AO854-1)*12+6,COLUMN())):INDIRECT(ADDRESS(($AN854-1)*36+($AO854-1)*12+$AP854+4,COLUMN())),INDIRECT(ADDRESS(($AN854-1)*3+$AO854+5,$AP854+7)))&gt;=1,0,INDIRECT(ADDRESS(($AN854-1)*3+$AO854+5,$AP854+7)))))</f>
        <v>0</v>
      </c>
      <c r="AR854" s="468">
        <f ca="1">COUNTIF(INDIRECT("H"&amp;(ROW()+12*(($AN854-1)*3+$AO854)-ROW())/12+5):INDIRECT("S"&amp;(ROW()+12*(($AN854-1)*3+$AO854)-ROW())/12+5),AQ854)</f>
        <v>0</v>
      </c>
      <c r="AU854" s="468">
        <f ca="1">IF(AND(AQ854&gt;0,AR854&gt;0),COUNTIF(AU$6:AU853,"&gt;0")+1,0)</f>
        <v>0</v>
      </c>
    </row>
    <row r="855" spans="40:47" x14ac:dyDescent="0.15">
      <c r="AN855" s="468">
        <v>24</v>
      </c>
      <c r="AO855" s="468">
        <v>2</v>
      </c>
      <c r="AP855" s="468">
        <v>10</v>
      </c>
      <c r="AQ855" s="468">
        <f ca="1">IF($AP855=1,IF(INDIRECT(ADDRESS(($AN855-1)*3+$AO855+5,$AP855+7))="",0,INDIRECT(ADDRESS(($AN855-1)*3+$AO855+5,$AP855+7))),IF(INDIRECT(ADDRESS(($AN855-1)*3+$AO855+5,$AP855+7))="",0,IF(COUNTIF(INDIRECT(ADDRESS(($AN855-1)*36+($AO855-1)*12+6,COLUMN())):INDIRECT(ADDRESS(($AN855-1)*36+($AO855-1)*12+$AP855+4,COLUMN())),INDIRECT(ADDRESS(($AN855-1)*3+$AO855+5,$AP855+7)))&gt;=1,0,INDIRECT(ADDRESS(($AN855-1)*3+$AO855+5,$AP855+7)))))</f>
        <v>0</v>
      </c>
      <c r="AR855" s="468">
        <f ca="1">COUNTIF(INDIRECT("H"&amp;(ROW()+12*(($AN855-1)*3+$AO855)-ROW())/12+5):INDIRECT("S"&amp;(ROW()+12*(($AN855-1)*3+$AO855)-ROW())/12+5),AQ855)</f>
        <v>0</v>
      </c>
      <c r="AU855" s="468">
        <f ca="1">IF(AND(AQ855&gt;0,AR855&gt;0),COUNTIF(AU$6:AU854,"&gt;0")+1,0)</f>
        <v>0</v>
      </c>
    </row>
    <row r="856" spans="40:47" x14ac:dyDescent="0.15">
      <c r="AN856" s="468">
        <v>24</v>
      </c>
      <c r="AO856" s="468">
        <v>2</v>
      </c>
      <c r="AP856" s="468">
        <v>11</v>
      </c>
      <c r="AQ856" s="468">
        <f ca="1">IF($AP856=1,IF(INDIRECT(ADDRESS(($AN856-1)*3+$AO856+5,$AP856+7))="",0,INDIRECT(ADDRESS(($AN856-1)*3+$AO856+5,$AP856+7))),IF(INDIRECT(ADDRESS(($AN856-1)*3+$AO856+5,$AP856+7))="",0,IF(COUNTIF(INDIRECT(ADDRESS(($AN856-1)*36+($AO856-1)*12+6,COLUMN())):INDIRECT(ADDRESS(($AN856-1)*36+($AO856-1)*12+$AP856+4,COLUMN())),INDIRECT(ADDRESS(($AN856-1)*3+$AO856+5,$AP856+7)))&gt;=1,0,INDIRECT(ADDRESS(($AN856-1)*3+$AO856+5,$AP856+7)))))</f>
        <v>0</v>
      </c>
      <c r="AR856" s="468">
        <f ca="1">COUNTIF(INDIRECT("H"&amp;(ROW()+12*(($AN856-1)*3+$AO856)-ROW())/12+5):INDIRECT("S"&amp;(ROW()+12*(($AN856-1)*3+$AO856)-ROW())/12+5),AQ856)</f>
        <v>0</v>
      </c>
      <c r="AU856" s="468">
        <f ca="1">IF(AND(AQ856&gt;0,AR856&gt;0),COUNTIF(AU$6:AU855,"&gt;0")+1,0)</f>
        <v>0</v>
      </c>
    </row>
    <row r="857" spans="40:47" x14ac:dyDescent="0.15">
      <c r="AN857" s="468">
        <v>24</v>
      </c>
      <c r="AO857" s="468">
        <v>2</v>
      </c>
      <c r="AP857" s="468">
        <v>12</v>
      </c>
      <c r="AQ857" s="468">
        <f ca="1">IF($AP857=1,IF(INDIRECT(ADDRESS(($AN857-1)*3+$AO857+5,$AP857+7))="",0,INDIRECT(ADDRESS(($AN857-1)*3+$AO857+5,$AP857+7))),IF(INDIRECT(ADDRESS(($AN857-1)*3+$AO857+5,$AP857+7))="",0,IF(COUNTIF(INDIRECT(ADDRESS(($AN857-1)*36+($AO857-1)*12+6,COLUMN())):INDIRECT(ADDRESS(($AN857-1)*36+($AO857-1)*12+$AP857+4,COLUMN())),INDIRECT(ADDRESS(($AN857-1)*3+$AO857+5,$AP857+7)))&gt;=1,0,INDIRECT(ADDRESS(($AN857-1)*3+$AO857+5,$AP857+7)))))</f>
        <v>0</v>
      </c>
      <c r="AR857" s="468">
        <f ca="1">COUNTIF(INDIRECT("H"&amp;(ROW()+12*(($AN857-1)*3+$AO857)-ROW())/12+5):INDIRECT("S"&amp;(ROW()+12*(($AN857-1)*3+$AO857)-ROW())/12+5),AQ857)</f>
        <v>0</v>
      </c>
      <c r="AU857" s="468">
        <f ca="1">IF(AND(AQ857&gt;0,AR857&gt;0),COUNTIF(AU$6:AU856,"&gt;0")+1,0)</f>
        <v>0</v>
      </c>
    </row>
    <row r="858" spans="40:47" x14ac:dyDescent="0.15">
      <c r="AN858" s="468">
        <v>24</v>
      </c>
      <c r="AO858" s="468">
        <v>3</v>
      </c>
      <c r="AP858" s="468">
        <v>1</v>
      </c>
      <c r="AQ858" s="468">
        <f ca="1">IF($AP858=1,IF(INDIRECT(ADDRESS(($AN858-1)*3+$AO858+5,$AP858+7))="",0,INDIRECT(ADDRESS(($AN858-1)*3+$AO858+5,$AP858+7))),IF(INDIRECT(ADDRESS(($AN858-1)*3+$AO858+5,$AP858+7))="",0,IF(COUNTIF(INDIRECT(ADDRESS(($AN858-1)*36+($AO858-1)*12+6,COLUMN())):INDIRECT(ADDRESS(($AN858-1)*36+($AO858-1)*12+$AP858+4,COLUMN())),INDIRECT(ADDRESS(($AN858-1)*3+$AO858+5,$AP858+7)))&gt;=1,0,INDIRECT(ADDRESS(($AN858-1)*3+$AO858+5,$AP858+7)))))</f>
        <v>0</v>
      </c>
      <c r="AR858" s="468">
        <f ca="1">COUNTIF(INDIRECT("H"&amp;(ROW()+12*(($AN858-1)*3+$AO858)-ROW())/12+5):INDIRECT("S"&amp;(ROW()+12*(($AN858-1)*3+$AO858)-ROW())/12+5),AQ858)</f>
        <v>0</v>
      </c>
      <c r="AU858" s="468">
        <f ca="1">IF(AND(AQ858&gt;0,AR858&gt;0),COUNTIF(AU$6:AU857,"&gt;0")+1,0)</f>
        <v>0</v>
      </c>
    </row>
    <row r="859" spans="40:47" x14ac:dyDescent="0.15">
      <c r="AN859" s="468">
        <v>24</v>
      </c>
      <c r="AO859" s="468">
        <v>3</v>
      </c>
      <c r="AP859" s="468">
        <v>2</v>
      </c>
      <c r="AQ859" s="468">
        <f ca="1">IF($AP859=1,IF(INDIRECT(ADDRESS(($AN859-1)*3+$AO859+5,$AP859+7))="",0,INDIRECT(ADDRESS(($AN859-1)*3+$AO859+5,$AP859+7))),IF(INDIRECT(ADDRESS(($AN859-1)*3+$AO859+5,$AP859+7))="",0,IF(COUNTIF(INDIRECT(ADDRESS(($AN859-1)*36+($AO859-1)*12+6,COLUMN())):INDIRECT(ADDRESS(($AN859-1)*36+($AO859-1)*12+$AP859+4,COLUMN())),INDIRECT(ADDRESS(($AN859-1)*3+$AO859+5,$AP859+7)))&gt;=1,0,INDIRECT(ADDRESS(($AN859-1)*3+$AO859+5,$AP859+7)))))</f>
        <v>0</v>
      </c>
      <c r="AR859" s="468">
        <f ca="1">COUNTIF(INDIRECT("H"&amp;(ROW()+12*(($AN859-1)*3+$AO859)-ROW())/12+5):INDIRECT("S"&amp;(ROW()+12*(($AN859-1)*3+$AO859)-ROW())/12+5),AQ859)</f>
        <v>0</v>
      </c>
      <c r="AU859" s="468">
        <f ca="1">IF(AND(AQ859&gt;0,AR859&gt;0),COUNTIF(AU$6:AU858,"&gt;0")+1,0)</f>
        <v>0</v>
      </c>
    </row>
    <row r="860" spans="40:47" x14ac:dyDescent="0.15">
      <c r="AN860" s="468">
        <v>24</v>
      </c>
      <c r="AO860" s="468">
        <v>3</v>
      </c>
      <c r="AP860" s="468">
        <v>3</v>
      </c>
      <c r="AQ860" s="468">
        <f ca="1">IF($AP860=1,IF(INDIRECT(ADDRESS(($AN860-1)*3+$AO860+5,$AP860+7))="",0,INDIRECT(ADDRESS(($AN860-1)*3+$AO860+5,$AP860+7))),IF(INDIRECT(ADDRESS(($AN860-1)*3+$AO860+5,$AP860+7))="",0,IF(COUNTIF(INDIRECT(ADDRESS(($AN860-1)*36+($AO860-1)*12+6,COLUMN())):INDIRECT(ADDRESS(($AN860-1)*36+($AO860-1)*12+$AP860+4,COLUMN())),INDIRECT(ADDRESS(($AN860-1)*3+$AO860+5,$AP860+7)))&gt;=1,0,INDIRECT(ADDRESS(($AN860-1)*3+$AO860+5,$AP860+7)))))</f>
        <v>0</v>
      </c>
      <c r="AR860" s="468">
        <f ca="1">COUNTIF(INDIRECT("H"&amp;(ROW()+12*(($AN860-1)*3+$AO860)-ROW())/12+5):INDIRECT("S"&amp;(ROW()+12*(($AN860-1)*3+$AO860)-ROW())/12+5),AQ860)</f>
        <v>0</v>
      </c>
      <c r="AU860" s="468">
        <f ca="1">IF(AND(AQ860&gt;0,AR860&gt;0),COUNTIF(AU$6:AU859,"&gt;0")+1,0)</f>
        <v>0</v>
      </c>
    </row>
    <row r="861" spans="40:47" x14ac:dyDescent="0.15">
      <c r="AN861" s="468">
        <v>24</v>
      </c>
      <c r="AO861" s="468">
        <v>3</v>
      </c>
      <c r="AP861" s="468">
        <v>4</v>
      </c>
      <c r="AQ861" s="468">
        <f ca="1">IF($AP861=1,IF(INDIRECT(ADDRESS(($AN861-1)*3+$AO861+5,$AP861+7))="",0,INDIRECT(ADDRESS(($AN861-1)*3+$AO861+5,$AP861+7))),IF(INDIRECT(ADDRESS(($AN861-1)*3+$AO861+5,$AP861+7))="",0,IF(COUNTIF(INDIRECT(ADDRESS(($AN861-1)*36+($AO861-1)*12+6,COLUMN())):INDIRECT(ADDRESS(($AN861-1)*36+($AO861-1)*12+$AP861+4,COLUMN())),INDIRECT(ADDRESS(($AN861-1)*3+$AO861+5,$AP861+7)))&gt;=1,0,INDIRECT(ADDRESS(($AN861-1)*3+$AO861+5,$AP861+7)))))</f>
        <v>0</v>
      </c>
      <c r="AR861" s="468">
        <f ca="1">COUNTIF(INDIRECT("H"&amp;(ROW()+12*(($AN861-1)*3+$AO861)-ROW())/12+5):INDIRECT("S"&amp;(ROW()+12*(($AN861-1)*3+$AO861)-ROW())/12+5),AQ861)</f>
        <v>0</v>
      </c>
      <c r="AU861" s="468">
        <f ca="1">IF(AND(AQ861&gt;0,AR861&gt;0),COUNTIF(AU$6:AU860,"&gt;0")+1,0)</f>
        <v>0</v>
      </c>
    </row>
    <row r="862" spans="40:47" x14ac:dyDescent="0.15">
      <c r="AN862" s="468">
        <v>24</v>
      </c>
      <c r="AO862" s="468">
        <v>3</v>
      </c>
      <c r="AP862" s="468">
        <v>5</v>
      </c>
      <c r="AQ862" s="468">
        <f ca="1">IF($AP862=1,IF(INDIRECT(ADDRESS(($AN862-1)*3+$AO862+5,$AP862+7))="",0,INDIRECT(ADDRESS(($AN862-1)*3+$AO862+5,$AP862+7))),IF(INDIRECT(ADDRESS(($AN862-1)*3+$AO862+5,$AP862+7))="",0,IF(COUNTIF(INDIRECT(ADDRESS(($AN862-1)*36+($AO862-1)*12+6,COLUMN())):INDIRECT(ADDRESS(($AN862-1)*36+($AO862-1)*12+$AP862+4,COLUMN())),INDIRECT(ADDRESS(($AN862-1)*3+$AO862+5,$AP862+7)))&gt;=1,0,INDIRECT(ADDRESS(($AN862-1)*3+$AO862+5,$AP862+7)))))</f>
        <v>0</v>
      </c>
      <c r="AR862" s="468">
        <f ca="1">COUNTIF(INDIRECT("H"&amp;(ROW()+12*(($AN862-1)*3+$AO862)-ROW())/12+5):INDIRECT("S"&amp;(ROW()+12*(($AN862-1)*3+$AO862)-ROW())/12+5),AQ862)</f>
        <v>0</v>
      </c>
      <c r="AU862" s="468">
        <f ca="1">IF(AND(AQ862&gt;0,AR862&gt;0),COUNTIF(AU$6:AU861,"&gt;0")+1,0)</f>
        <v>0</v>
      </c>
    </row>
    <row r="863" spans="40:47" x14ac:dyDescent="0.15">
      <c r="AN863" s="468">
        <v>24</v>
      </c>
      <c r="AO863" s="468">
        <v>3</v>
      </c>
      <c r="AP863" s="468">
        <v>6</v>
      </c>
      <c r="AQ863" s="468">
        <f ca="1">IF($AP863=1,IF(INDIRECT(ADDRESS(($AN863-1)*3+$AO863+5,$AP863+7))="",0,INDIRECT(ADDRESS(($AN863-1)*3+$AO863+5,$AP863+7))),IF(INDIRECT(ADDRESS(($AN863-1)*3+$AO863+5,$AP863+7))="",0,IF(COUNTIF(INDIRECT(ADDRESS(($AN863-1)*36+($AO863-1)*12+6,COLUMN())):INDIRECT(ADDRESS(($AN863-1)*36+($AO863-1)*12+$AP863+4,COLUMN())),INDIRECT(ADDRESS(($AN863-1)*3+$AO863+5,$AP863+7)))&gt;=1,0,INDIRECT(ADDRESS(($AN863-1)*3+$AO863+5,$AP863+7)))))</f>
        <v>0</v>
      </c>
      <c r="AR863" s="468">
        <f ca="1">COUNTIF(INDIRECT("H"&amp;(ROW()+12*(($AN863-1)*3+$AO863)-ROW())/12+5):INDIRECT("S"&amp;(ROW()+12*(($AN863-1)*3+$AO863)-ROW())/12+5),AQ863)</f>
        <v>0</v>
      </c>
      <c r="AU863" s="468">
        <f ca="1">IF(AND(AQ863&gt;0,AR863&gt;0),COUNTIF(AU$6:AU862,"&gt;0")+1,0)</f>
        <v>0</v>
      </c>
    </row>
    <row r="864" spans="40:47" x14ac:dyDescent="0.15">
      <c r="AN864" s="468">
        <v>24</v>
      </c>
      <c r="AO864" s="468">
        <v>3</v>
      </c>
      <c r="AP864" s="468">
        <v>7</v>
      </c>
      <c r="AQ864" s="468">
        <f ca="1">IF($AP864=1,IF(INDIRECT(ADDRESS(($AN864-1)*3+$AO864+5,$AP864+7))="",0,INDIRECT(ADDRESS(($AN864-1)*3+$AO864+5,$AP864+7))),IF(INDIRECT(ADDRESS(($AN864-1)*3+$AO864+5,$AP864+7))="",0,IF(COUNTIF(INDIRECT(ADDRESS(($AN864-1)*36+($AO864-1)*12+6,COLUMN())):INDIRECT(ADDRESS(($AN864-1)*36+($AO864-1)*12+$AP864+4,COLUMN())),INDIRECT(ADDRESS(($AN864-1)*3+$AO864+5,$AP864+7)))&gt;=1,0,INDIRECT(ADDRESS(($AN864-1)*3+$AO864+5,$AP864+7)))))</f>
        <v>0</v>
      </c>
      <c r="AR864" s="468">
        <f ca="1">COUNTIF(INDIRECT("H"&amp;(ROW()+12*(($AN864-1)*3+$AO864)-ROW())/12+5):INDIRECT("S"&amp;(ROW()+12*(($AN864-1)*3+$AO864)-ROW())/12+5),AQ864)</f>
        <v>0</v>
      </c>
      <c r="AU864" s="468">
        <f ca="1">IF(AND(AQ864&gt;0,AR864&gt;0),COUNTIF(AU$6:AU863,"&gt;0")+1,0)</f>
        <v>0</v>
      </c>
    </row>
    <row r="865" spans="40:47" x14ac:dyDescent="0.15">
      <c r="AN865" s="468">
        <v>24</v>
      </c>
      <c r="AO865" s="468">
        <v>3</v>
      </c>
      <c r="AP865" s="468">
        <v>8</v>
      </c>
      <c r="AQ865" s="468">
        <f ca="1">IF($AP865=1,IF(INDIRECT(ADDRESS(($AN865-1)*3+$AO865+5,$AP865+7))="",0,INDIRECT(ADDRESS(($AN865-1)*3+$AO865+5,$AP865+7))),IF(INDIRECT(ADDRESS(($AN865-1)*3+$AO865+5,$AP865+7))="",0,IF(COUNTIF(INDIRECT(ADDRESS(($AN865-1)*36+($AO865-1)*12+6,COLUMN())):INDIRECT(ADDRESS(($AN865-1)*36+($AO865-1)*12+$AP865+4,COLUMN())),INDIRECT(ADDRESS(($AN865-1)*3+$AO865+5,$AP865+7)))&gt;=1,0,INDIRECT(ADDRESS(($AN865-1)*3+$AO865+5,$AP865+7)))))</f>
        <v>0</v>
      </c>
      <c r="AR865" s="468">
        <f ca="1">COUNTIF(INDIRECT("H"&amp;(ROW()+12*(($AN865-1)*3+$AO865)-ROW())/12+5):INDIRECT("S"&amp;(ROW()+12*(($AN865-1)*3+$AO865)-ROW())/12+5),AQ865)</f>
        <v>0</v>
      </c>
      <c r="AU865" s="468">
        <f ca="1">IF(AND(AQ865&gt;0,AR865&gt;0),COUNTIF(AU$6:AU864,"&gt;0")+1,0)</f>
        <v>0</v>
      </c>
    </row>
    <row r="866" spans="40:47" x14ac:dyDescent="0.15">
      <c r="AN866" s="468">
        <v>24</v>
      </c>
      <c r="AO866" s="468">
        <v>3</v>
      </c>
      <c r="AP866" s="468">
        <v>9</v>
      </c>
      <c r="AQ866" s="468">
        <f ca="1">IF($AP866=1,IF(INDIRECT(ADDRESS(($AN866-1)*3+$AO866+5,$AP866+7))="",0,INDIRECT(ADDRESS(($AN866-1)*3+$AO866+5,$AP866+7))),IF(INDIRECT(ADDRESS(($AN866-1)*3+$AO866+5,$AP866+7))="",0,IF(COUNTIF(INDIRECT(ADDRESS(($AN866-1)*36+($AO866-1)*12+6,COLUMN())):INDIRECT(ADDRESS(($AN866-1)*36+($AO866-1)*12+$AP866+4,COLUMN())),INDIRECT(ADDRESS(($AN866-1)*3+$AO866+5,$AP866+7)))&gt;=1,0,INDIRECT(ADDRESS(($AN866-1)*3+$AO866+5,$AP866+7)))))</f>
        <v>0</v>
      </c>
      <c r="AR866" s="468">
        <f ca="1">COUNTIF(INDIRECT("H"&amp;(ROW()+12*(($AN866-1)*3+$AO866)-ROW())/12+5):INDIRECT("S"&amp;(ROW()+12*(($AN866-1)*3+$AO866)-ROW())/12+5),AQ866)</f>
        <v>0</v>
      </c>
      <c r="AU866" s="468">
        <f ca="1">IF(AND(AQ866&gt;0,AR866&gt;0),COUNTIF(AU$6:AU865,"&gt;0")+1,0)</f>
        <v>0</v>
      </c>
    </row>
    <row r="867" spans="40:47" x14ac:dyDescent="0.15">
      <c r="AN867" s="468">
        <v>24</v>
      </c>
      <c r="AO867" s="468">
        <v>3</v>
      </c>
      <c r="AP867" s="468">
        <v>10</v>
      </c>
      <c r="AQ867" s="468">
        <f ca="1">IF($AP867=1,IF(INDIRECT(ADDRESS(($AN867-1)*3+$AO867+5,$AP867+7))="",0,INDIRECT(ADDRESS(($AN867-1)*3+$AO867+5,$AP867+7))),IF(INDIRECT(ADDRESS(($AN867-1)*3+$AO867+5,$AP867+7))="",0,IF(COUNTIF(INDIRECT(ADDRESS(($AN867-1)*36+($AO867-1)*12+6,COLUMN())):INDIRECT(ADDRESS(($AN867-1)*36+($AO867-1)*12+$AP867+4,COLUMN())),INDIRECT(ADDRESS(($AN867-1)*3+$AO867+5,$AP867+7)))&gt;=1,0,INDIRECT(ADDRESS(($AN867-1)*3+$AO867+5,$AP867+7)))))</f>
        <v>0</v>
      </c>
      <c r="AR867" s="468">
        <f ca="1">COUNTIF(INDIRECT("H"&amp;(ROW()+12*(($AN867-1)*3+$AO867)-ROW())/12+5):INDIRECT("S"&amp;(ROW()+12*(($AN867-1)*3+$AO867)-ROW())/12+5),AQ867)</f>
        <v>0</v>
      </c>
      <c r="AU867" s="468">
        <f ca="1">IF(AND(AQ867&gt;0,AR867&gt;0),COUNTIF(AU$6:AU866,"&gt;0")+1,0)</f>
        <v>0</v>
      </c>
    </row>
    <row r="868" spans="40:47" x14ac:dyDescent="0.15">
      <c r="AN868" s="468">
        <v>24</v>
      </c>
      <c r="AO868" s="468">
        <v>3</v>
      </c>
      <c r="AP868" s="468">
        <v>11</v>
      </c>
      <c r="AQ868" s="468">
        <f ca="1">IF($AP868=1,IF(INDIRECT(ADDRESS(($AN868-1)*3+$AO868+5,$AP868+7))="",0,INDIRECT(ADDRESS(($AN868-1)*3+$AO868+5,$AP868+7))),IF(INDIRECT(ADDRESS(($AN868-1)*3+$AO868+5,$AP868+7))="",0,IF(COUNTIF(INDIRECT(ADDRESS(($AN868-1)*36+($AO868-1)*12+6,COLUMN())):INDIRECT(ADDRESS(($AN868-1)*36+($AO868-1)*12+$AP868+4,COLUMN())),INDIRECT(ADDRESS(($AN868-1)*3+$AO868+5,$AP868+7)))&gt;=1,0,INDIRECT(ADDRESS(($AN868-1)*3+$AO868+5,$AP868+7)))))</f>
        <v>0</v>
      </c>
      <c r="AR868" s="468">
        <f ca="1">COUNTIF(INDIRECT("H"&amp;(ROW()+12*(($AN868-1)*3+$AO868)-ROW())/12+5):INDIRECT("S"&amp;(ROW()+12*(($AN868-1)*3+$AO868)-ROW())/12+5),AQ868)</f>
        <v>0</v>
      </c>
      <c r="AU868" s="468">
        <f ca="1">IF(AND(AQ868&gt;0,AR868&gt;0),COUNTIF(AU$6:AU867,"&gt;0")+1,0)</f>
        <v>0</v>
      </c>
    </row>
    <row r="869" spans="40:47" x14ac:dyDescent="0.15">
      <c r="AN869" s="468">
        <v>24</v>
      </c>
      <c r="AO869" s="468">
        <v>3</v>
      </c>
      <c r="AP869" s="468">
        <v>12</v>
      </c>
      <c r="AQ869" s="468">
        <f ca="1">IF($AP869=1,IF(INDIRECT(ADDRESS(($AN869-1)*3+$AO869+5,$AP869+7))="",0,INDIRECT(ADDRESS(($AN869-1)*3+$AO869+5,$AP869+7))),IF(INDIRECT(ADDRESS(($AN869-1)*3+$AO869+5,$AP869+7))="",0,IF(COUNTIF(INDIRECT(ADDRESS(($AN869-1)*36+($AO869-1)*12+6,COLUMN())):INDIRECT(ADDRESS(($AN869-1)*36+($AO869-1)*12+$AP869+4,COLUMN())),INDIRECT(ADDRESS(($AN869-1)*3+$AO869+5,$AP869+7)))&gt;=1,0,INDIRECT(ADDRESS(($AN869-1)*3+$AO869+5,$AP869+7)))))</f>
        <v>0</v>
      </c>
      <c r="AR869" s="468">
        <f ca="1">COUNTIF(INDIRECT("H"&amp;(ROW()+12*(($AN869-1)*3+$AO869)-ROW())/12+5):INDIRECT("S"&amp;(ROW()+12*(($AN869-1)*3+$AO869)-ROW())/12+5),AQ869)</f>
        <v>0</v>
      </c>
      <c r="AU869" s="468">
        <f ca="1">IF(AND(AQ869&gt;0,AR869&gt;0),COUNTIF(AU$6:AU868,"&gt;0")+1,0)</f>
        <v>0</v>
      </c>
    </row>
    <row r="870" spans="40:47" x14ac:dyDescent="0.15">
      <c r="AN870" s="468">
        <v>25</v>
      </c>
      <c r="AO870" s="468">
        <v>1</v>
      </c>
      <c r="AP870" s="468">
        <v>1</v>
      </c>
      <c r="AQ870" s="468">
        <f ca="1">IF($AP870=1,IF(INDIRECT(ADDRESS(($AN870-1)*3+$AO870+5,$AP870+7))="",0,INDIRECT(ADDRESS(($AN870-1)*3+$AO870+5,$AP870+7))),IF(INDIRECT(ADDRESS(($AN870-1)*3+$AO870+5,$AP870+7))="",0,IF(COUNTIF(INDIRECT(ADDRESS(($AN870-1)*36+($AO870-1)*12+6,COLUMN())):INDIRECT(ADDRESS(($AN870-1)*36+($AO870-1)*12+$AP870+4,COLUMN())),INDIRECT(ADDRESS(($AN870-1)*3+$AO870+5,$AP870+7)))&gt;=1,0,INDIRECT(ADDRESS(($AN870-1)*3+$AO870+5,$AP870+7)))))</f>
        <v>0</v>
      </c>
      <c r="AR870" s="468">
        <f ca="1">COUNTIF(INDIRECT("H"&amp;(ROW()+12*(($AN870-1)*3+$AO870)-ROW())/12+5):INDIRECT("S"&amp;(ROW()+12*(($AN870-1)*3+$AO870)-ROW())/12+5),AQ870)</f>
        <v>0</v>
      </c>
      <c r="AU870" s="468">
        <f ca="1">IF(AND(AQ870&gt;0,AR870&gt;0),COUNTIF(AU$6:AU869,"&gt;0")+1,0)</f>
        <v>0</v>
      </c>
    </row>
    <row r="871" spans="40:47" x14ac:dyDescent="0.15">
      <c r="AN871" s="468">
        <v>25</v>
      </c>
      <c r="AO871" s="468">
        <v>1</v>
      </c>
      <c r="AP871" s="468">
        <v>2</v>
      </c>
      <c r="AQ871" s="468">
        <f ca="1">IF($AP871=1,IF(INDIRECT(ADDRESS(($AN871-1)*3+$AO871+5,$AP871+7))="",0,INDIRECT(ADDRESS(($AN871-1)*3+$AO871+5,$AP871+7))),IF(INDIRECT(ADDRESS(($AN871-1)*3+$AO871+5,$AP871+7))="",0,IF(COUNTIF(INDIRECT(ADDRESS(($AN871-1)*36+($AO871-1)*12+6,COLUMN())):INDIRECT(ADDRESS(($AN871-1)*36+($AO871-1)*12+$AP871+4,COLUMN())),INDIRECT(ADDRESS(($AN871-1)*3+$AO871+5,$AP871+7)))&gt;=1,0,INDIRECT(ADDRESS(($AN871-1)*3+$AO871+5,$AP871+7)))))</f>
        <v>0</v>
      </c>
      <c r="AR871" s="468">
        <f ca="1">COUNTIF(INDIRECT("H"&amp;(ROW()+12*(($AN871-1)*3+$AO871)-ROW())/12+5):INDIRECT("S"&amp;(ROW()+12*(($AN871-1)*3+$AO871)-ROW())/12+5),AQ871)</f>
        <v>0</v>
      </c>
      <c r="AU871" s="468">
        <f ca="1">IF(AND(AQ871&gt;0,AR871&gt;0),COUNTIF(AU$6:AU870,"&gt;0")+1,0)</f>
        <v>0</v>
      </c>
    </row>
    <row r="872" spans="40:47" x14ac:dyDescent="0.15">
      <c r="AN872" s="468">
        <v>25</v>
      </c>
      <c r="AO872" s="468">
        <v>1</v>
      </c>
      <c r="AP872" s="468">
        <v>3</v>
      </c>
      <c r="AQ872" s="468">
        <f ca="1">IF($AP872=1,IF(INDIRECT(ADDRESS(($AN872-1)*3+$AO872+5,$AP872+7))="",0,INDIRECT(ADDRESS(($AN872-1)*3+$AO872+5,$AP872+7))),IF(INDIRECT(ADDRESS(($AN872-1)*3+$AO872+5,$AP872+7))="",0,IF(COUNTIF(INDIRECT(ADDRESS(($AN872-1)*36+($AO872-1)*12+6,COLUMN())):INDIRECT(ADDRESS(($AN872-1)*36+($AO872-1)*12+$AP872+4,COLUMN())),INDIRECT(ADDRESS(($AN872-1)*3+$AO872+5,$AP872+7)))&gt;=1,0,INDIRECT(ADDRESS(($AN872-1)*3+$AO872+5,$AP872+7)))))</f>
        <v>0</v>
      </c>
      <c r="AR872" s="468">
        <f ca="1">COUNTIF(INDIRECT("H"&amp;(ROW()+12*(($AN872-1)*3+$AO872)-ROW())/12+5):INDIRECT("S"&amp;(ROW()+12*(($AN872-1)*3+$AO872)-ROW())/12+5),AQ872)</f>
        <v>0</v>
      </c>
      <c r="AU872" s="468">
        <f ca="1">IF(AND(AQ872&gt;0,AR872&gt;0),COUNTIF(AU$6:AU871,"&gt;0")+1,0)</f>
        <v>0</v>
      </c>
    </row>
    <row r="873" spans="40:47" x14ac:dyDescent="0.15">
      <c r="AN873" s="468">
        <v>25</v>
      </c>
      <c r="AO873" s="468">
        <v>1</v>
      </c>
      <c r="AP873" s="468">
        <v>4</v>
      </c>
      <c r="AQ873" s="468">
        <f ca="1">IF($AP873=1,IF(INDIRECT(ADDRESS(($AN873-1)*3+$AO873+5,$AP873+7))="",0,INDIRECT(ADDRESS(($AN873-1)*3+$AO873+5,$AP873+7))),IF(INDIRECT(ADDRESS(($AN873-1)*3+$AO873+5,$AP873+7))="",0,IF(COUNTIF(INDIRECT(ADDRESS(($AN873-1)*36+($AO873-1)*12+6,COLUMN())):INDIRECT(ADDRESS(($AN873-1)*36+($AO873-1)*12+$AP873+4,COLUMN())),INDIRECT(ADDRESS(($AN873-1)*3+$AO873+5,$AP873+7)))&gt;=1,0,INDIRECT(ADDRESS(($AN873-1)*3+$AO873+5,$AP873+7)))))</f>
        <v>0</v>
      </c>
      <c r="AR873" s="468">
        <f ca="1">COUNTIF(INDIRECT("H"&amp;(ROW()+12*(($AN873-1)*3+$AO873)-ROW())/12+5):INDIRECT("S"&amp;(ROW()+12*(($AN873-1)*3+$AO873)-ROW())/12+5),AQ873)</f>
        <v>0</v>
      </c>
      <c r="AU873" s="468">
        <f ca="1">IF(AND(AQ873&gt;0,AR873&gt;0),COUNTIF(AU$6:AU872,"&gt;0")+1,0)</f>
        <v>0</v>
      </c>
    </row>
    <row r="874" spans="40:47" x14ac:dyDescent="0.15">
      <c r="AN874" s="468">
        <v>25</v>
      </c>
      <c r="AO874" s="468">
        <v>1</v>
      </c>
      <c r="AP874" s="468">
        <v>5</v>
      </c>
      <c r="AQ874" s="468">
        <f ca="1">IF($AP874=1,IF(INDIRECT(ADDRESS(($AN874-1)*3+$AO874+5,$AP874+7))="",0,INDIRECT(ADDRESS(($AN874-1)*3+$AO874+5,$AP874+7))),IF(INDIRECT(ADDRESS(($AN874-1)*3+$AO874+5,$AP874+7))="",0,IF(COUNTIF(INDIRECT(ADDRESS(($AN874-1)*36+($AO874-1)*12+6,COLUMN())):INDIRECT(ADDRESS(($AN874-1)*36+($AO874-1)*12+$AP874+4,COLUMN())),INDIRECT(ADDRESS(($AN874-1)*3+$AO874+5,$AP874+7)))&gt;=1,0,INDIRECT(ADDRESS(($AN874-1)*3+$AO874+5,$AP874+7)))))</f>
        <v>0</v>
      </c>
      <c r="AR874" s="468">
        <f ca="1">COUNTIF(INDIRECT("H"&amp;(ROW()+12*(($AN874-1)*3+$AO874)-ROW())/12+5):INDIRECT("S"&amp;(ROW()+12*(($AN874-1)*3+$AO874)-ROW())/12+5),AQ874)</f>
        <v>0</v>
      </c>
      <c r="AU874" s="468">
        <f ca="1">IF(AND(AQ874&gt;0,AR874&gt;0),COUNTIF(AU$6:AU873,"&gt;0")+1,0)</f>
        <v>0</v>
      </c>
    </row>
    <row r="875" spans="40:47" x14ac:dyDescent="0.15">
      <c r="AN875" s="468">
        <v>25</v>
      </c>
      <c r="AO875" s="468">
        <v>1</v>
      </c>
      <c r="AP875" s="468">
        <v>6</v>
      </c>
      <c r="AQ875" s="468">
        <f ca="1">IF($AP875=1,IF(INDIRECT(ADDRESS(($AN875-1)*3+$AO875+5,$AP875+7))="",0,INDIRECT(ADDRESS(($AN875-1)*3+$AO875+5,$AP875+7))),IF(INDIRECT(ADDRESS(($AN875-1)*3+$AO875+5,$AP875+7))="",0,IF(COUNTIF(INDIRECT(ADDRESS(($AN875-1)*36+($AO875-1)*12+6,COLUMN())):INDIRECT(ADDRESS(($AN875-1)*36+($AO875-1)*12+$AP875+4,COLUMN())),INDIRECT(ADDRESS(($AN875-1)*3+$AO875+5,$AP875+7)))&gt;=1,0,INDIRECT(ADDRESS(($AN875-1)*3+$AO875+5,$AP875+7)))))</f>
        <v>0</v>
      </c>
      <c r="AR875" s="468">
        <f ca="1">COUNTIF(INDIRECT("H"&amp;(ROW()+12*(($AN875-1)*3+$AO875)-ROW())/12+5):INDIRECT("S"&amp;(ROW()+12*(($AN875-1)*3+$AO875)-ROW())/12+5),AQ875)</f>
        <v>0</v>
      </c>
      <c r="AU875" s="468">
        <f ca="1">IF(AND(AQ875&gt;0,AR875&gt;0),COUNTIF(AU$6:AU874,"&gt;0")+1,0)</f>
        <v>0</v>
      </c>
    </row>
    <row r="876" spans="40:47" x14ac:dyDescent="0.15">
      <c r="AN876" s="468">
        <v>25</v>
      </c>
      <c r="AO876" s="468">
        <v>1</v>
      </c>
      <c r="AP876" s="468">
        <v>7</v>
      </c>
      <c r="AQ876" s="468">
        <f ca="1">IF($AP876=1,IF(INDIRECT(ADDRESS(($AN876-1)*3+$AO876+5,$AP876+7))="",0,INDIRECT(ADDRESS(($AN876-1)*3+$AO876+5,$AP876+7))),IF(INDIRECT(ADDRESS(($AN876-1)*3+$AO876+5,$AP876+7))="",0,IF(COUNTIF(INDIRECT(ADDRESS(($AN876-1)*36+($AO876-1)*12+6,COLUMN())):INDIRECT(ADDRESS(($AN876-1)*36+($AO876-1)*12+$AP876+4,COLUMN())),INDIRECT(ADDRESS(($AN876-1)*3+$AO876+5,$AP876+7)))&gt;=1,0,INDIRECT(ADDRESS(($AN876-1)*3+$AO876+5,$AP876+7)))))</f>
        <v>0</v>
      </c>
      <c r="AR876" s="468">
        <f ca="1">COUNTIF(INDIRECT("H"&amp;(ROW()+12*(($AN876-1)*3+$AO876)-ROW())/12+5):INDIRECT("S"&amp;(ROW()+12*(($AN876-1)*3+$AO876)-ROW())/12+5),AQ876)</f>
        <v>0</v>
      </c>
      <c r="AU876" s="468">
        <f ca="1">IF(AND(AQ876&gt;0,AR876&gt;0),COUNTIF(AU$6:AU875,"&gt;0")+1,0)</f>
        <v>0</v>
      </c>
    </row>
    <row r="877" spans="40:47" x14ac:dyDescent="0.15">
      <c r="AN877" s="468">
        <v>25</v>
      </c>
      <c r="AO877" s="468">
        <v>1</v>
      </c>
      <c r="AP877" s="468">
        <v>8</v>
      </c>
      <c r="AQ877" s="468">
        <f ca="1">IF($AP877=1,IF(INDIRECT(ADDRESS(($AN877-1)*3+$AO877+5,$AP877+7))="",0,INDIRECT(ADDRESS(($AN877-1)*3+$AO877+5,$AP877+7))),IF(INDIRECT(ADDRESS(($AN877-1)*3+$AO877+5,$AP877+7))="",0,IF(COUNTIF(INDIRECT(ADDRESS(($AN877-1)*36+($AO877-1)*12+6,COLUMN())):INDIRECT(ADDRESS(($AN877-1)*36+($AO877-1)*12+$AP877+4,COLUMN())),INDIRECT(ADDRESS(($AN877-1)*3+$AO877+5,$AP877+7)))&gt;=1,0,INDIRECT(ADDRESS(($AN877-1)*3+$AO877+5,$AP877+7)))))</f>
        <v>0</v>
      </c>
      <c r="AR877" s="468">
        <f ca="1">COUNTIF(INDIRECT("H"&amp;(ROW()+12*(($AN877-1)*3+$AO877)-ROW())/12+5):INDIRECT("S"&amp;(ROW()+12*(($AN877-1)*3+$AO877)-ROW())/12+5),AQ877)</f>
        <v>0</v>
      </c>
      <c r="AU877" s="468">
        <f ca="1">IF(AND(AQ877&gt;0,AR877&gt;0),COUNTIF(AU$6:AU876,"&gt;0")+1,0)</f>
        <v>0</v>
      </c>
    </row>
    <row r="878" spans="40:47" x14ac:dyDescent="0.15">
      <c r="AN878" s="468">
        <v>25</v>
      </c>
      <c r="AO878" s="468">
        <v>1</v>
      </c>
      <c r="AP878" s="468">
        <v>9</v>
      </c>
      <c r="AQ878" s="468">
        <f ca="1">IF($AP878=1,IF(INDIRECT(ADDRESS(($AN878-1)*3+$AO878+5,$AP878+7))="",0,INDIRECT(ADDRESS(($AN878-1)*3+$AO878+5,$AP878+7))),IF(INDIRECT(ADDRESS(($AN878-1)*3+$AO878+5,$AP878+7))="",0,IF(COUNTIF(INDIRECT(ADDRESS(($AN878-1)*36+($AO878-1)*12+6,COLUMN())):INDIRECT(ADDRESS(($AN878-1)*36+($AO878-1)*12+$AP878+4,COLUMN())),INDIRECT(ADDRESS(($AN878-1)*3+$AO878+5,$AP878+7)))&gt;=1,0,INDIRECT(ADDRESS(($AN878-1)*3+$AO878+5,$AP878+7)))))</f>
        <v>0</v>
      </c>
      <c r="AR878" s="468">
        <f ca="1">COUNTIF(INDIRECT("H"&amp;(ROW()+12*(($AN878-1)*3+$AO878)-ROW())/12+5):INDIRECT("S"&amp;(ROW()+12*(($AN878-1)*3+$AO878)-ROW())/12+5),AQ878)</f>
        <v>0</v>
      </c>
      <c r="AU878" s="468">
        <f ca="1">IF(AND(AQ878&gt;0,AR878&gt;0),COUNTIF(AU$6:AU877,"&gt;0")+1,0)</f>
        <v>0</v>
      </c>
    </row>
    <row r="879" spans="40:47" x14ac:dyDescent="0.15">
      <c r="AN879" s="468">
        <v>25</v>
      </c>
      <c r="AO879" s="468">
        <v>1</v>
      </c>
      <c r="AP879" s="468">
        <v>10</v>
      </c>
      <c r="AQ879" s="468">
        <f ca="1">IF($AP879=1,IF(INDIRECT(ADDRESS(($AN879-1)*3+$AO879+5,$AP879+7))="",0,INDIRECT(ADDRESS(($AN879-1)*3+$AO879+5,$AP879+7))),IF(INDIRECT(ADDRESS(($AN879-1)*3+$AO879+5,$AP879+7))="",0,IF(COUNTIF(INDIRECT(ADDRESS(($AN879-1)*36+($AO879-1)*12+6,COLUMN())):INDIRECT(ADDRESS(($AN879-1)*36+($AO879-1)*12+$AP879+4,COLUMN())),INDIRECT(ADDRESS(($AN879-1)*3+$AO879+5,$AP879+7)))&gt;=1,0,INDIRECT(ADDRESS(($AN879-1)*3+$AO879+5,$AP879+7)))))</f>
        <v>0</v>
      </c>
      <c r="AR879" s="468">
        <f ca="1">COUNTIF(INDIRECT("H"&amp;(ROW()+12*(($AN879-1)*3+$AO879)-ROW())/12+5):INDIRECT("S"&amp;(ROW()+12*(($AN879-1)*3+$AO879)-ROW())/12+5),AQ879)</f>
        <v>0</v>
      </c>
      <c r="AU879" s="468">
        <f ca="1">IF(AND(AQ879&gt;0,AR879&gt;0),COUNTIF(AU$6:AU878,"&gt;0")+1,0)</f>
        <v>0</v>
      </c>
    </row>
    <row r="880" spans="40:47" x14ac:dyDescent="0.15">
      <c r="AN880" s="468">
        <v>25</v>
      </c>
      <c r="AO880" s="468">
        <v>1</v>
      </c>
      <c r="AP880" s="468">
        <v>11</v>
      </c>
      <c r="AQ880" s="468">
        <f ca="1">IF($AP880=1,IF(INDIRECT(ADDRESS(($AN880-1)*3+$AO880+5,$AP880+7))="",0,INDIRECT(ADDRESS(($AN880-1)*3+$AO880+5,$AP880+7))),IF(INDIRECT(ADDRESS(($AN880-1)*3+$AO880+5,$AP880+7))="",0,IF(COUNTIF(INDIRECT(ADDRESS(($AN880-1)*36+($AO880-1)*12+6,COLUMN())):INDIRECT(ADDRESS(($AN880-1)*36+($AO880-1)*12+$AP880+4,COLUMN())),INDIRECT(ADDRESS(($AN880-1)*3+$AO880+5,$AP880+7)))&gt;=1,0,INDIRECT(ADDRESS(($AN880-1)*3+$AO880+5,$AP880+7)))))</f>
        <v>0</v>
      </c>
      <c r="AR880" s="468">
        <f ca="1">COUNTIF(INDIRECT("H"&amp;(ROW()+12*(($AN880-1)*3+$AO880)-ROW())/12+5):INDIRECT("S"&amp;(ROW()+12*(($AN880-1)*3+$AO880)-ROW())/12+5),AQ880)</f>
        <v>0</v>
      </c>
      <c r="AU880" s="468">
        <f ca="1">IF(AND(AQ880&gt;0,AR880&gt;0),COUNTIF(AU$6:AU879,"&gt;0")+1,0)</f>
        <v>0</v>
      </c>
    </row>
    <row r="881" spans="40:47" x14ac:dyDescent="0.15">
      <c r="AN881" s="468">
        <v>25</v>
      </c>
      <c r="AO881" s="468">
        <v>1</v>
      </c>
      <c r="AP881" s="468">
        <v>12</v>
      </c>
      <c r="AQ881" s="468">
        <f ca="1">IF($AP881=1,IF(INDIRECT(ADDRESS(($AN881-1)*3+$AO881+5,$AP881+7))="",0,INDIRECT(ADDRESS(($AN881-1)*3+$AO881+5,$AP881+7))),IF(INDIRECT(ADDRESS(($AN881-1)*3+$AO881+5,$AP881+7))="",0,IF(COUNTIF(INDIRECT(ADDRESS(($AN881-1)*36+($AO881-1)*12+6,COLUMN())):INDIRECT(ADDRESS(($AN881-1)*36+($AO881-1)*12+$AP881+4,COLUMN())),INDIRECT(ADDRESS(($AN881-1)*3+$AO881+5,$AP881+7)))&gt;=1,0,INDIRECT(ADDRESS(($AN881-1)*3+$AO881+5,$AP881+7)))))</f>
        <v>0</v>
      </c>
      <c r="AR881" s="468">
        <f ca="1">COUNTIF(INDIRECT("H"&amp;(ROW()+12*(($AN881-1)*3+$AO881)-ROW())/12+5):INDIRECT("S"&amp;(ROW()+12*(($AN881-1)*3+$AO881)-ROW())/12+5),AQ881)</f>
        <v>0</v>
      </c>
      <c r="AU881" s="468">
        <f ca="1">IF(AND(AQ881&gt;0,AR881&gt;0),COUNTIF(AU$6:AU880,"&gt;0")+1,0)</f>
        <v>0</v>
      </c>
    </row>
    <row r="882" spans="40:47" x14ac:dyDescent="0.15">
      <c r="AN882" s="468">
        <v>25</v>
      </c>
      <c r="AO882" s="468">
        <v>2</v>
      </c>
      <c r="AP882" s="468">
        <v>1</v>
      </c>
      <c r="AQ882" s="468">
        <f ca="1">IF($AP882=1,IF(INDIRECT(ADDRESS(($AN882-1)*3+$AO882+5,$AP882+7))="",0,INDIRECT(ADDRESS(($AN882-1)*3+$AO882+5,$AP882+7))),IF(INDIRECT(ADDRESS(($AN882-1)*3+$AO882+5,$AP882+7))="",0,IF(COUNTIF(INDIRECT(ADDRESS(($AN882-1)*36+($AO882-1)*12+6,COLUMN())):INDIRECT(ADDRESS(($AN882-1)*36+($AO882-1)*12+$AP882+4,COLUMN())),INDIRECT(ADDRESS(($AN882-1)*3+$AO882+5,$AP882+7)))&gt;=1,0,INDIRECT(ADDRESS(($AN882-1)*3+$AO882+5,$AP882+7)))))</f>
        <v>0</v>
      </c>
      <c r="AR882" s="468">
        <f ca="1">COUNTIF(INDIRECT("H"&amp;(ROW()+12*(($AN882-1)*3+$AO882)-ROW())/12+5):INDIRECT("S"&amp;(ROW()+12*(($AN882-1)*3+$AO882)-ROW())/12+5),AQ882)</f>
        <v>0</v>
      </c>
      <c r="AU882" s="468">
        <f ca="1">IF(AND(AQ882&gt;0,AR882&gt;0),COUNTIF(AU$6:AU881,"&gt;0")+1,0)</f>
        <v>0</v>
      </c>
    </row>
    <row r="883" spans="40:47" x14ac:dyDescent="0.15">
      <c r="AN883" s="468">
        <v>25</v>
      </c>
      <c r="AO883" s="468">
        <v>2</v>
      </c>
      <c r="AP883" s="468">
        <v>2</v>
      </c>
      <c r="AQ883" s="468">
        <f ca="1">IF($AP883=1,IF(INDIRECT(ADDRESS(($AN883-1)*3+$AO883+5,$AP883+7))="",0,INDIRECT(ADDRESS(($AN883-1)*3+$AO883+5,$AP883+7))),IF(INDIRECT(ADDRESS(($AN883-1)*3+$AO883+5,$AP883+7))="",0,IF(COUNTIF(INDIRECT(ADDRESS(($AN883-1)*36+($AO883-1)*12+6,COLUMN())):INDIRECT(ADDRESS(($AN883-1)*36+($AO883-1)*12+$AP883+4,COLUMN())),INDIRECT(ADDRESS(($AN883-1)*3+$AO883+5,$AP883+7)))&gt;=1,0,INDIRECT(ADDRESS(($AN883-1)*3+$AO883+5,$AP883+7)))))</f>
        <v>0</v>
      </c>
      <c r="AR883" s="468">
        <f ca="1">COUNTIF(INDIRECT("H"&amp;(ROW()+12*(($AN883-1)*3+$AO883)-ROW())/12+5):INDIRECT("S"&amp;(ROW()+12*(($AN883-1)*3+$AO883)-ROW())/12+5),AQ883)</f>
        <v>0</v>
      </c>
      <c r="AU883" s="468">
        <f ca="1">IF(AND(AQ883&gt;0,AR883&gt;0),COUNTIF(AU$6:AU882,"&gt;0")+1,0)</f>
        <v>0</v>
      </c>
    </row>
    <row r="884" spans="40:47" x14ac:dyDescent="0.15">
      <c r="AN884" s="468">
        <v>25</v>
      </c>
      <c r="AO884" s="468">
        <v>2</v>
      </c>
      <c r="AP884" s="468">
        <v>3</v>
      </c>
      <c r="AQ884" s="468">
        <f ca="1">IF($AP884=1,IF(INDIRECT(ADDRESS(($AN884-1)*3+$AO884+5,$AP884+7))="",0,INDIRECT(ADDRESS(($AN884-1)*3+$AO884+5,$AP884+7))),IF(INDIRECT(ADDRESS(($AN884-1)*3+$AO884+5,$AP884+7))="",0,IF(COUNTIF(INDIRECT(ADDRESS(($AN884-1)*36+($AO884-1)*12+6,COLUMN())):INDIRECT(ADDRESS(($AN884-1)*36+($AO884-1)*12+$AP884+4,COLUMN())),INDIRECT(ADDRESS(($AN884-1)*3+$AO884+5,$AP884+7)))&gt;=1,0,INDIRECT(ADDRESS(($AN884-1)*3+$AO884+5,$AP884+7)))))</f>
        <v>0</v>
      </c>
      <c r="AR884" s="468">
        <f ca="1">COUNTIF(INDIRECT("H"&amp;(ROW()+12*(($AN884-1)*3+$AO884)-ROW())/12+5):INDIRECT("S"&amp;(ROW()+12*(($AN884-1)*3+$AO884)-ROW())/12+5),AQ884)</f>
        <v>0</v>
      </c>
      <c r="AU884" s="468">
        <f ca="1">IF(AND(AQ884&gt;0,AR884&gt;0),COUNTIF(AU$6:AU883,"&gt;0")+1,0)</f>
        <v>0</v>
      </c>
    </row>
    <row r="885" spans="40:47" x14ac:dyDescent="0.15">
      <c r="AN885" s="468">
        <v>25</v>
      </c>
      <c r="AO885" s="468">
        <v>2</v>
      </c>
      <c r="AP885" s="468">
        <v>4</v>
      </c>
      <c r="AQ885" s="468">
        <f ca="1">IF($AP885=1,IF(INDIRECT(ADDRESS(($AN885-1)*3+$AO885+5,$AP885+7))="",0,INDIRECT(ADDRESS(($AN885-1)*3+$AO885+5,$AP885+7))),IF(INDIRECT(ADDRESS(($AN885-1)*3+$AO885+5,$AP885+7))="",0,IF(COUNTIF(INDIRECT(ADDRESS(($AN885-1)*36+($AO885-1)*12+6,COLUMN())):INDIRECT(ADDRESS(($AN885-1)*36+($AO885-1)*12+$AP885+4,COLUMN())),INDIRECT(ADDRESS(($AN885-1)*3+$AO885+5,$AP885+7)))&gt;=1,0,INDIRECT(ADDRESS(($AN885-1)*3+$AO885+5,$AP885+7)))))</f>
        <v>0</v>
      </c>
      <c r="AR885" s="468">
        <f ca="1">COUNTIF(INDIRECT("H"&amp;(ROW()+12*(($AN885-1)*3+$AO885)-ROW())/12+5):INDIRECT("S"&amp;(ROW()+12*(($AN885-1)*3+$AO885)-ROW())/12+5),AQ885)</f>
        <v>0</v>
      </c>
      <c r="AU885" s="468">
        <f ca="1">IF(AND(AQ885&gt;0,AR885&gt;0),COUNTIF(AU$6:AU884,"&gt;0")+1,0)</f>
        <v>0</v>
      </c>
    </row>
    <row r="886" spans="40:47" x14ac:dyDescent="0.15">
      <c r="AN886" s="468">
        <v>25</v>
      </c>
      <c r="AO886" s="468">
        <v>2</v>
      </c>
      <c r="AP886" s="468">
        <v>5</v>
      </c>
      <c r="AQ886" s="468">
        <f ca="1">IF($AP886=1,IF(INDIRECT(ADDRESS(($AN886-1)*3+$AO886+5,$AP886+7))="",0,INDIRECT(ADDRESS(($AN886-1)*3+$AO886+5,$AP886+7))),IF(INDIRECT(ADDRESS(($AN886-1)*3+$AO886+5,$AP886+7))="",0,IF(COUNTIF(INDIRECT(ADDRESS(($AN886-1)*36+($AO886-1)*12+6,COLUMN())):INDIRECT(ADDRESS(($AN886-1)*36+($AO886-1)*12+$AP886+4,COLUMN())),INDIRECT(ADDRESS(($AN886-1)*3+$AO886+5,$AP886+7)))&gt;=1,0,INDIRECT(ADDRESS(($AN886-1)*3+$AO886+5,$AP886+7)))))</f>
        <v>0</v>
      </c>
      <c r="AR886" s="468">
        <f ca="1">COUNTIF(INDIRECT("H"&amp;(ROW()+12*(($AN886-1)*3+$AO886)-ROW())/12+5):INDIRECT("S"&amp;(ROW()+12*(($AN886-1)*3+$AO886)-ROW())/12+5),AQ886)</f>
        <v>0</v>
      </c>
      <c r="AU886" s="468">
        <f ca="1">IF(AND(AQ886&gt;0,AR886&gt;0),COUNTIF(AU$6:AU885,"&gt;0")+1,0)</f>
        <v>0</v>
      </c>
    </row>
    <row r="887" spans="40:47" x14ac:dyDescent="0.15">
      <c r="AN887" s="468">
        <v>25</v>
      </c>
      <c r="AO887" s="468">
        <v>2</v>
      </c>
      <c r="AP887" s="468">
        <v>6</v>
      </c>
      <c r="AQ887" s="468">
        <f ca="1">IF($AP887=1,IF(INDIRECT(ADDRESS(($AN887-1)*3+$AO887+5,$AP887+7))="",0,INDIRECT(ADDRESS(($AN887-1)*3+$AO887+5,$AP887+7))),IF(INDIRECT(ADDRESS(($AN887-1)*3+$AO887+5,$AP887+7))="",0,IF(COUNTIF(INDIRECT(ADDRESS(($AN887-1)*36+($AO887-1)*12+6,COLUMN())):INDIRECT(ADDRESS(($AN887-1)*36+($AO887-1)*12+$AP887+4,COLUMN())),INDIRECT(ADDRESS(($AN887-1)*3+$AO887+5,$AP887+7)))&gt;=1,0,INDIRECT(ADDRESS(($AN887-1)*3+$AO887+5,$AP887+7)))))</f>
        <v>0</v>
      </c>
      <c r="AR887" s="468">
        <f ca="1">COUNTIF(INDIRECT("H"&amp;(ROW()+12*(($AN887-1)*3+$AO887)-ROW())/12+5):INDIRECT("S"&amp;(ROW()+12*(($AN887-1)*3+$AO887)-ROW())/12+5),AQ887)</f>
        <v>0</v>
      </c>
      <c r="AU887" s="468">
        <f ca="1">IF(AND(AQ887&gt;0,AR887&gt;0),COUNTIF(AU$6:AU886,"&gt;0")+1,0)</f>
        <v>0</v>
      </c>
    </row>
    <row r="888" spans="40:47" x14ac:dyDescent="0.15">
      <c r="AN888" s="468">
        <v>25</v>
      </c>
      <c r="AO888" s="468">
        <v>2</v>
      </c>
      <c r="AP888" s="468">
        <v>7</v>
      </c>
      <c r="AQ888" s="468">
        <f ca="1">IF($AP888=1,IF(INDIRECT(ADDRESS(($AN888-1)*3+$AO888+5,$AP888+7))="",0,INDIRECT(ADDRESS(($AN888-1)*3+$AO888+5,$AP888+7))),IF(INDIRECT(ADDRESS(($AN888-1)*3+$AO888+5,$AP888+7))="",0,IF(COUNTIF(INDIRECT(ADDRESS(($AN888-1)*36+($AO888-1)*12+6,COLUMN())):INDIRECT(ADDRESS(($AN888-1)*36+($AO888-1)*12+$AP888+4,COLUMN())),INDIRECT(ADDRESS(($AN888-1)*3+$AO888+5,$AP888+7)))&gt;=1,0,INDIRECT(ADDRESS(($AN888-1)*3+$AO888+5,$AP888+7)))))</f>
        <v>0</v>
      </c>
      <c r="AR888" s="468">
        <f ca="1">COUNTIF(INDIRECT("H"&amp;(ROW()+12*(($AN888-1)*3+$AO888)-ROW())/12+5):INDIRECT("S"&amp;(ROW()+12*(($AN888-1)*3+$AO888)-ROW())/12+5),AQ888)</f>
        <v>0</v>
      </c>
      <c r="AU888" s="468">
        <f ca="1">IF(AND(AQ888&gt;0,AR888&gt;0),COUNTIF(AU$6:AU887,"&gt;0")+1,0)</f>
        <v>0</v>
      </c>
    </row>
    <row r="889" spans="40:47" x14ac:dyDescent="0.15">
      <c r="AN889" s="468">
        <v>25</v>
      </c>
      <c r="AO889" s="468">
        <v>2</v>
      </c>
      <c r="AP889" s="468">
        <v>8</v>
      </c>
      <c r="AQ889" s="468">
        <f ca="1">IF($AP889=1,IF(INDIRECT(ADDRESS(($AN889-1)*3+$AO889+5,$AP889+7))="",0,INDIRECT(ADDRESS(($AN889-1)*3+$AO889+5,$AP889+7))),IF(INDIRECT(ADDRESS(($AN889-1)*3+$AO889+5,$AP889+7))="",0,IF(COUNTIF(INDIRECT(ADDRESS(($AN889-1)*36+($AO889-1)*12+6,COLUMN())):INDIRECT(ADDRESS(($AN889-1)*36+($AO889-1)*12+$AP889+4,COLUMN())),INDIRECT(ADDRESS(($AN889-1)*3+$AO889+5,$AP889+7)))&gt;=1,0,INDIRECT(ADDRESS(($AN889-1)*3+$AO889+5,$AP889+7)))))</f>
        <v>0</v>
      </c>
      <c r="AR889" s="468">
        <f ca="1">COUNTIF(INDIRECT("H"&amp;(ROW()+12*(($AN889-1)*3+$AO889)-ROW())/12+5):INDIRECT("S"&amp;(ROW()+12*(($AN889-1)*3+$AO889)-ROW())/12+5),AQ889)</f>
        <v>0</v>
      </c>
      <c r="AU889" s="468">
        <f ca="1">IF(AND(AQ889&gt;0,AR889&gt;0),COUNTIF(AU$6:AU888,"&gt;0")+1,0)</f>
        <v>0</v>
      </c>
    </row>
    <row r="890" spans="40:47" x14ac:dyDescent="0.15">
      <c r="AN890" s="468">
        <v>25</v>
      </c>
      <c r="AO890" s="468">
        <v>2</v>
      </c>
      <c r="AP890" s="468">
        <v>9</v>
      </c>
      <c r="AQ890" s="468">
        <f ca="1">IF($AP890=1,IF(INDIRECT(ADDRESS(($AN890-1)*3+$AO890+5,$AP890+7))="",0,INDIRECT(ADDRESS(($AN890-1)*3+$AO890+5,$AP890+7))),IF(INDIRECT(ADDRESS(($AN890-1)*3+$AO890+5,$AP890+7))="",0,IF(COUNTIF(INDIRECT(ADDRESS(($AN890-1)*36+($AO890-1)*12+6,COLUMN())):INDIRECT(ADDRESS(($AN890-1)*36+($AO890-1)*12+$AP890+4,COLUMN())),INDIRECT(ADDRESS(($AN890-1)*3+$AO890+5,$AP890+7)))&gt;=1,0,INDIRECT(ADDRESS(($AN890-1)*3+$AO890+5,$AP890+7)))))</f>
        <v>0</v>
      </c>
      <c r="AR890" s="468">
        <f ca="1">COUNTIF(INDIRECT("H"&amp;(ROW()+12*(($AN890-1)*3+$AO890)-ROW())/12+5):INDIRECT("S"&amp;(ROW()+12*(($AN890-1)*3+$AO890)-ROW())/12+5),AQ890)</f>
        <v>0</v>
      </c>
      <c r="AU890" s="468">
        <f ca="1">IF(AND(AQ890&gt;0,AR890&gt;0),COUNTIF(AU$6:AU889,"&gt;0")+1,0)</f>
        <v>0</v>
      </c>
    </row>
    <row r="891" spans="40:47" x14ac:dyDescent="0.15">
      <c r="AN891" s="468">
        <v>25</v>
      </c>
      <c r="AO891" s="468">
        <v>2</v>
      </c>
      <c r="AP891" s="468">
        <v>10</v>
      </c>
      <c r="AQ891" s="468">
        <f ca="1">IF($AP891=1,IF(INDIRECT(ADDRESS(($AN891-1)*3+$AO891+5,$AP891+7))="",0,INDIRECT(ADDRESS(($AN891-1)*3+$AO891+5,$AP891+7))),IF(INDIRECT(ADDRESS(($AN891-1)*3+$AO891+5,$AP891+7))="",0,IF(COUNTIF(INDIRECT(ADDRESS(($AN891-1)*36+($AO891-1)*12+6,COLUMN())):INDIRECT(ADDRESS(($AN891-1)*36+($AO891-1)*12+$AP891+4,COLUMN())),INDIRECT(ADDRESS(($AN891-1)*3+$AO891+5,$AP891+7)))&gt;=1,0,INDIRECT(ADDRESS(($AN891-1)*3+$AO891+5,$AP891+7)))))</f>
        <v>0</v>
      </c>
      <c r="AR891" s="468">
        <f ca="1">COUNTIF(INDIRECT("H"&amp;(ROW()+12*(($AN891-1)*3+$AO891)-ROW())/12+5):INDIRECT("S"&amp;(ROW()+12*(($AN891-1)*3+$AO891)-ROW())/12+5),AQ891)</f>
        <v>0</v>
      </c>
      <c r="AU891" s="468">
        <f ca="1">IF(AND(AQ891&gt;0,AR891&gt;0),COUNTIF(AU$6:AU890,"&gt;0")+1,0)</f>
        <v>0</v>
      </c>
    </row>
    <row r="892" spans="40:47" x14ac:dyDescent="0.15">
      <c r="AN892" s="468">
        <v>25</v>
      </c>
      <c r="AO892" s="468">
        <v>2</v>
      </c>
      <c r="AP892" s="468">
        <v>11</v>
      </c>
      <c r="AQ892" s="468">
        <f ca="1">IF($AP892=1,IF(INDIRECT(ADDRESS(($AN892-1)*3+$AO892+5,$AP892+7))="",0,INDIRECT(ADDRESS(($AN892-1)*3+$AO892+5,$AP892+7))),IF(INDIRECT(ADDRESS(($AN892-1)*3+$AO892+5,$AP892+7))="",0,IF(COUNTIF(INDIRECT(ADDRESS(($AN892-1)*36+($AO892-1)*12+6,COLUMN())):INDIRECT(ADDRESS(($AN892-1)*36+($AO892-1)*12+$AP892+4,COLUMN())),INDIRECT(ADDRESS(($AN892-1)*3+$AO892+5,$AP892+7)))&gt;=1,0,INDIRECT(ADDRESS(($AN892-1)*3+$AO892+5,$AP892+7)))))</f>
        <v>0</v>
      </c>
      <c r="AR892" s="468">
        <f ca="1">COUNTIF(INDIRECT("H"&amp;(ROW()+12*(($AN892-1)*3+$AO892)-ROW())/12+5):INDIRECT("S"&amp;(ROW()+12*(($AN892-1)*3+$AO892)-ROW())/12+5),AQ892)</f>
        <v>0</v>
      </c>
      <c r="AU892" s="468">
        <f ca="1">IF(AND(AQ892&gt;0,AR892&gt;0),COUNTIF(AU$6:AU891,"&gt;0")+1,0)</f>
        <v>0</v>
      </c>
    </row>
    <row r="893" spans="40:47" x14ac:dyDescent="0.15">
      <c r="AN893" s="468">
        <v>25</v>
      </c>
      <c r="AO893" s="468">
        <v>2</v>
      </c>
      <c r="AP893" s="468">
        <v>12</v>
      </c>
      <c r="AQ893" s="468">
        <f ca="1">IF($AP893=1,IF(INDIRECT(ADDRESS(($AN893-1)*3+$AO893+5,$AP893+7))="",0,INDIRECT(ADDRESS(($AN893-1)*3+$AO893+5,$AP893+7))),IF(INDIRECT(ADDRESS(($AN893-1)*3+$AO893+5,$AP893+7))="",0,IF(COUNTIF(INDIRECT(ADDRESS(($AN893-1)*36+($AO893-1)*12+6,COLUMN())):INDIRECT(ADDRESS(($AN893-1)*36+($AO893-1)*12+$AP893+4,COLUMN())),INDIRECT(ADDRESS(($AN893-1)*3+$AO893+5,$AP893+7)))&gt;=1,0,INDIRECT(ADDRESS(($AN893-1)*3+$AO893+5,$AP893+7)))))</f>
        <v>0</v>
      </c>
      <c r="AR893" s="468">
        <f ca="1">COUNTIF(INDIRECT("H"&amp;(ROW()+12*(($AN893-1)*3+$AO893)-ROW())/12+5):INDIRECT("S"&amp;(ROW()+12*(($AN893-1)*3+$AO893)-ROW())/12+5),AQ893)</f>
        <v>0</v>
      </c>
      <c r="AU893" s="468">
        <f ca="1">IF(AND(AQ893&gt;0,AR893&gt;0),COUNTIF(AU$6:AU892,"&gt;0")+1,0)</f>
        <v>0</v>
      </c>
    </row>
    <row r="894" spans="40:47" x14ac:dyDescent="0.15">
      <c r="AN894" s="468">
        <v>25</v>
      </c>
      <c r="AO894" s="468">
        <v>3</v>
      </c>
      <c r="AP894" s="468">
        <v>1</v>
      </c>
      <c r="AQ894" s="468">
        <f ca="1">IF($AP894=1,IF(INDIRECT(ADDRESS(($AN894-1)*3+$AO894+5,$AP894+7))="",0,INDIRECT(ADDRESS(($AN894-1)*3+$AO894+5,$AP894+7))),IF(INDIRECT(ADDRESS(($AN894-1)*3+$AO894+5,$AP894+7))="",0,IF(COUNTIF(INDIRECT(ADDRESS(($AN894-1)*36+($AO894-1)*12+6,COLUMN())):INDIRECT(ADDRESS(($AN894-1)*36+($AO894-1)*12+$AP894+4,COLUMN())),INDIRECT(ADDRESS(($AN894-1)*3+$AO894+5,$AP894+7)))&gt;=1,0,INDIRECT(ADDRESS(($AN894-1)*3+$AO894+5,$AP894+7)))))</f>
        <v>0</v>
      </c>
      <c r="AR894" s="468">
        <f ca="1">COUNTIF(INDIRECT("H"&amp;(ROW()+12*(($AN894-1)*3+$AO894)-ROW())/12+5):INDIRECT("S"&amp;(ROW()+12*(($AN894-1)*3+$AO894)-ROW())/12+5),AQ894)</f>
        <v>0</v>
      </c>
      <c r="AU894" s="468">
        <f ca="1">IF(AND(AQ894&gt;0,AR894&gt;0),COUNTIF(AU$6:AU893,"&gt;0")+1,0)</f>
        <v>0</v>
      </c>
    </row>
    <row r="895" spans="40:47" x14ac:dyDescent="0.15">
      <c r="AN895" s="468">
        <v>25</v>
      </c>
      <c r="AO895" s="468">
        <v>3</v>
      </c>
      <c r="AP895" s="468">
        <v>2</v>
      </c>
      <c r="AQ895" s="468">
        <f ca="1">IF($AP895=1,IF(INDIRECT(ADDRESS(($AN895-1)*3+$AO895+5,$AP895+7))="",0,INDIRECT(ADDRESS(($AN895-1)*3+$AO895+5,$AP895+7))),IF(INDIRECT(ADDRESS(($AN895-1)*3+$AO895+5,$AP895+7))="",0,IF(COUNTIF(INDIRECT(ADDRESS(($AN895-1)*36+($AO895-1)*12+6,COLUMN())):INDIRECT(ADDRESS(($AN895-1)*36+($AO895-1)*12+$AP895+4,COLUMN())),INDIRECT(ADDRESS(($AN895-1)*3+$AO895+5,$AP895+7)))&gt;=1,0,INDIRECT(ADDRESS(($AN895-1)*3+$AO895+5,$AP895+7)))))</f>
        <v>0</v>
      </c>
      <c r="AR895" s="468">
        <f ca="1">COUNTIF(INDIRECT("H"&amp;(ROW()+12*(($AN895-1)*3+$AO895)-ROW())/12+5):INDIRECT("S"&amp;(ROW()+12*(($AN895-1)*3+$AO895)-ROW())/12+5),AQ895)</f>
        <v>0</v>
      </c>
      <c r="AU895" s="468">
        <f ca="1">IF(AND(AQ895&gt;0,AR895&gt;0),COUNTIF(AU$6:AU894,"&gt;0")+1,0)</f>
        <v>0</v>
      </c>
    </row>
    <row r="896" spans="40:47" x14ac:dyDescent="0.15">
      <c r="AN896" s="468">
        <v>25</v>
      </c>
      <c r="AO896" s="468">
        <v>3</v>
      </c>
      <c r="AP896" s="468">
        <v>3</v>
      </c>
      <c r="AQ896" s="468">
        <f ca="1">IF($AP896=1,IF(INDIRECT(ADDRESS(($AN896-1)*3+$AO896+5,$AP896+7))="",0,INDIRECT(ADDRESS(($AN896-1)*3+$AO896+5,$AP896+7))),IF(INDIRECT(ADDRESS(($AN896-1)*3+$AO896+5,$AP896+7))="",0,IF(COUNTIF(INDIRECT(ADDRESS(($AN896-1)*36+($AO896-1)*12+6,COLUMN())):INDIRECT(ADDRESS(($AN896-1)*36+($AO896-1)*12+$AP896+4,COLUMN())),INDIRECT(ADDRESS(($AN896-1)*3+$AO896+5,$AP896+7)))&gt;=1,0,INDIRECT(ADDRESS(($AN896-1)*3+$AO896+5,$AP896+7)))))</f>
        <v>0</v>
      </c>
      <c r="AR896" s="468">
        <f ca="1">COUNTIF(INDIRECT("H"&amp;(ROW()+12*(($AN896-1)*3+$AO896)-ROW())/12+5):INDIRECT("S"&amp;(ROW()+12*(($AN896-1)*3+$AO896)-ROW())/12+5),AQ896)</f>
        <v>0</v>
      </c>
      <c r="AU896" s="468">
        <f ca="1">IF(AND(AQ896&gt;0,AR896&gt;0),COUNTIF(AU$6:AU895,"&gt;0")+1,0)</f>
        <v>0</v>
      </c>
    </row>
    <row r="897" spans="40:47" x14ac:dyDescent="0.15">
      <c r="AN897" s="468">
        <v>25</v>
      </c>
      <c r="AO897" s="468">
        <v>3</v>
      </c>
      <c r="AP897" s="468">
        <v>4</v>
      </c>
      <c r="AQ897" s="468">
        <f ca="1">IF($AP897=1,IF(INDIRECT(ADDRESS(($AN897-1)*3+$AO897+5,$AP897+7))="",0,INDIRECT(ADDRESS(($AN897-1)*3+$AO897+5,$AP897+7))),IF(INDIRECT(ADDRESS(($AN897-1)*3+$AO897+5,$AP897+7))="",0,IF(COUNTIF(INDIRECT(ADDRESS(($AN897-1)*36+($AO897-1)*12+6,COLUMN())):INDIRECT(ADDRESS(($AN897-1)*36+($AO897-1)*12+$AP897+4,COLUMN())),INDIRECT(ADDRESS(($AN897-1)*3+$AO897+5,$AP897+7)))&gt;=1,0,INDIRECT(ADDRESS(($AN897-1)*3+$AO897+5,$AP897+7)))))</f>
        <v>0</v>
      </c>
      <c r="AR897" s="468">
        <f ca="1">COUNTIF(INDIRECT("H"&amp;(ROW()+12*(($AN897-1)*3+$AO897)-ROW())/12+5):INDIRECT("S"&amp;(ROW()+12*(($AN897-1)*3+$AO897)-ROW())/12+5),AQ897)</f>
        <v>0</v>
      </c>
      <c r="AU897" s="468">
        <f ca="1">IF(AND(AQ897&gt;0,AR897&gt;0),COUNTIF(AU$6:AU896,"&gt;0")+1,0)</f>
        <v>0</v>
      </c>
    </row>
    <row r="898" spans="40:47" x14ac:dyDescent="0.15">
      <c r="AN898" s="468">
        <v>25</v>
      </c>
      <c r="AO898" s="468">
        <v>3</v>
      </c>
      <c r="AP898" s="468">
        <v>5</v>
      </c>
      <c r="AQ898" s="468">
        <f ca="1">IF($AP898=1,IF(INDIRECT(ADDRESS(($AN898-1)*3+$AO898+5,$AP898+7))="",0,INDIRECT(ADDRESS(($AN898-1)*3+$AO898+5,$AP898+7))),IF(INDIRECT(ADDRESS(($AN898-1)*3+$AO898+5,$AP898+7))="",0,IF(COUNTIF(INDIRECT(ADDRESS(($AN898-1)*36+($AO898-1)*12+6,COLUMN())):INDIRECT(ADDRESS(($AN898-1)*36+($AO898-1)*12+$AP898+4,COLUMN())),INDIRECT(ADDRESS(($AN898-1)*3+$AO898+5,$AP898+7)))&gt;=1,0,INDIRECT(ADDRESS(($AN898-1)*3+$AO898+5,$AP898+7)))))</f>
        <v>0</v>
      </c>
      <c r="AR898" s="468">
        <f ca="1">COUNTIF(INDIRECT("H"&amp;(ROW()+12*(($AN898-1)*3+$AO898)-ROW())/12+5):INDIRECT("S"&amp;(ROW()+12*(($AN898-1)*3+$AO898)-ROW())/12+5),AQ898)</f>
        <v>0</v>
      </c>
      <c r="AU898" s="468">
        <f ca="1">IF(AND(AQ898&gt;0,AR898&gt;0),COUNTIF(AU$6:AU897,"&gt;0")+1,0)</f>
        <v>0</v>
      </c>
    </row>
    <row r="899" spans="40:47" x14ac:dyDescent="0.15">
      <c r="AN899" s="468">
        <v>25</v>
      </c>
      <c r="AO899" s="468">
        <v>3</v>
      </c>
      <c r="AP899" s="468">
        <v>6</v>
      </c>
      <c r="AQ899" s="468">
        <f ca="1">IF($AP899=1,IF(INDIRECT(ADDRESS(($AN899-1)*3+$AO899+5,$AP899+7))="",0,INDIRECT(ADDRESS(($AN899-1)*3+$AO899+5,$AP899+7))),IF(INDIRECT(ADDRESS(($AN899-1)*3+$AO899+5,$AP899+7))="",0,IF(COUNTIF(INDIRECT(ADDRESS(($AN899-1)*36+($AO899-1)*12+6,COLUMN())):INDIRECT(ADDRESS(($AN899-1)*36+($AO899-1)*12+$AP899+4,COLUMN())),INDIRECT(ADDRESS(($AN899-1)*3+$AO899+5,$AP899+7)))&gt;=1,0,INDIRECT(ADDRESS(($AN899-1)*3+$AO899+5,$AP899+7)))))</f>
        <v>0</v>
      </c>
      <c r="AR899" s="468">
        <f ca="1">COUNTIF(INDIRECT("H"&amp;(ROW()+12*(($AN899-1)*3+$AO899)-ROW())/12+5):INDIRECT("S"&amp;(ROW()+12*(($AN899-1)*3+$AO899)-ROW())/12+5),AQ899)</f>
        <v>0</v>
      </c>
      <c r="AU899" s="468">
        <f ca="1">IF(AND(AQ899&gt;0,AR899&gt;0),COUNTIF(AU$6:AU898,"&gt;0")+1,0)</f>
        <v>0</v>
      </c>
    </row>
    <row r="900" spans="40:47" x14ac:dyDescent="0.15">
      <c r="AN900" s="468">
        <v>25</v>
      </c>
      <c r="AO900" s="468">
        <v>3</v>
      </c>
      <c r="AP900" s="468">
        <v>7</v>
      </c>
      <c r="AQ900" s="468">
        <f ca="1">IF($AP900=1,IF(INDIRECT(ADDRESS(($AN900-1)*3+$AO900+5,$AP900+7))="",0,INDIRECT(ADDRESS(($AN900-1)*3+$AO900+5,$AP900+7))),IF(INDIRECT(ADDRESS(($AN900-1)*3+$AO900+5,$AP900+7))="",0,IF(COUNTIF(INDIRECT(ADDRESS(($AN900-1)*36+($AO900-1)*12+6,COLUMN())):INDIRECT(ADDRESS(($AN900-1)*36+($AO900-1)*12+$AP900+4,COLUMN())),INDIRECT(ADDRESS(($AN900-1)*3+$AO900+5,$AP900+7)))&gt;=1,0,INDIRECT(ADDRESS(($AN900-1)*3+$AO900+5,$AP900+7)))))</f>
        <v>0</v>
      </c>
      <c r="AR900" s="468">
        <f ca="1">COUNTIF(INDIRECT("H"&amp;(ROW()+12*(($AN900-1)*3+$AO900)-ROW())/12+5):INDIRECT("S"&amp;(ROW()+12*(($AN900-1)*3+$AO900)-ROW())/12+5),AQ900)</f>
        <v>0</v>
      </c>
      <c r="AU900" s="468">
        <f ca="1">IF(AND(AQ900&gt;0,AR900&gt;0),COUNTIF(AU$6:AU899,"&gt;0")+1,0)</f>
        <v>0</v>
      </c>
    </row>
    <row r="901" spans="40:47" x14ac:dyDescent="0.15">
      <c r="AN901" s="468">
        <v>25</v>
      </c>
      <c r="AO901" s="468">
        <v>3</v>
      </c>
      <c r="AP901" s="468">
        <v>8</v>
      </c>
      <c r="AQ901" s="468">
        <f ca="1">IF($AP901=1,IF(INDIRECT(ADDRESS(($AN901-1)*3+$AO901+5,$AP901+7))="",0,INDIRECT(ADDRESS(($AN901-1)*3+$AO901+5,$AP901+7))),IF(INDIRECT(ADDRESS(($AN901-1)*3+$AO901+5,$AP901+7))="",0,IF(COUNTIF(INDIRECT(ADDRESS(($AN901-1)*36+($AO901-1)*12+6,COLUMN())):INDIRECT(ADDRESS(($AN901-1)*36+($AO901-1)*12+$AP901+4,COLUMN())),INDIRECT(ADDRESS(($AN901-1)*3+$AO901+5,$AP901+7)))&gt;=1,0,INDIRECT(ADDRESS(($AN901-1)*3+$AO901+5,$AP901+7)))))</f>
        <v>0</v>
      </c>
      <c r="AR901" s="468">
        <f ca="1">COUNTIF(INDIRECT("H"&amp;(ROW()+12*(($AN901-1)*3+$AO901)-ROW())/12+5):INDIRECT("S"&amp;(ROW()+12*(($AN901-1)*3+$AO901)-ROW())/12+5),AQ901)</f>
        <v>0</v>
      </c>
      <c r="AU901" s="468">
        <f ca="1">IF(AND(AQ901&gt;0,AR901&gt;0),COUNTIF(AU$6:AU900,"&gt;0")+1,0)</f>
        <v>0</v>
      </c>
    </row>
    <row r="902" spans="40:47" x14ac:dyDescent="0.15">
      <c r="AN902" s="468">
        <v>25</v>
      </c>
      <c r="AO902" s="468">
        <v>3</v>
      </c>
      <c r="AP902" s="468">
        <v>9</v>
      </c>
      <c r="AQ902" s="468">
        <f ca="1">IF($AP902=1,IF(INDIRECT(ADDRESS(($AN902-1)*3+$AO902+5,$AP902+7))="",0,INDIRECT(ADDRESS(($AN902-1)*3+$AO902+5,$AP902+7))),IF(INDIRECT(ADDRESS(($AN902-1)*3+$AO902+5,$AP902+7))="",0,IF(COUNTIF(INDIRECT(ADDRESS(($AN902-1)*36+($AO902-1)*12+6,COLUMN())):INDIRECT(ADDRESS(($AN902-1)*36+($AO902-1)*12+$AP902+4,COLUMN())),INDIRECT(ADDRESS(($AN902-1)*3+$AO902+5,$AP902+7)))&gt;=1,0,INDIRECT(ADDRESS(($AN902-1)*3+$AO902+5,$AP902+7)))))</f>
        <v>0</v>
      </c>
      <c r="AR902" s="468">
        <f ca="1">COUNTIF(INDIRECT("H"&amp;(ROW()+12*(($AN902-1)*3+$AO902)-ROW())/12+5):INDIRECT("S"&amp;(ROW()+12*(($AN902-1)*3+$AO902)-ROW())/12+5),AQ902)</f>
        <v>0</v>
      </c>
      <c r="AU902" s="468">
        <f ca="1">IF(AND(AQ902&gt;0,AR902&gt;0),COUNTIF(AU$6:AU901,"&gt;0")+1,0)</f>
        <v>0</v>
      </c>
    </row>
    <row r="903" spans="40:47" x14ac:dyDescent="0.15">
      <c r="AN903" s="468">
        <v>25</v>
      </c>
      <c r="AO903" s="468">
        <v>3</v>
      </c>
      <c r="AP903" s="468">
        <v>10</v>
      </c>
      <c r="AQ903" s="468">
        <f ca="1">IF($AP903=1,IF(INDIRECT(ADDRESS(($AN903-1)*3+$AO903+5,$AP903+7))="",0,INDIRECT(ADDRESS(($AN903-1)*3+$AO903+5,$AP903+7))),IF(INDIRECT(ADDRESS(($AN903-1)*3+$AO903+5,$AP903+7))="",0,IF(COUNTIF(INDIRECT(ADDRESS(($AN903-1)*36+($AO903-1)*12+6,COLUMN())):INDIRECT(ADDRESS(($AN903-1)*36+($AO903-1)*12+$AP903+4,COLUMN())),INDIRECT(ADDRESS(($AN903-1)*3+$AO903+5,$AP903+7)))&gt;=1,0,INDIRECT(ADDRESS(($AN903-1)*3+$AO903+5,$AP903+7)))))</f>
        <v>0</v>
      </c>
      <c r="AR903" s="468">
        <f ca="1">COUNTIF(INDIRECT("H"&amp;(ROW()+12*(($AN903-1)*3+$AO903)-ROW())/12+5):INDIRECT("S"&amp;(ROW()+12*(($AN903-1)*3+$AO903)-ROW())/12+5),AQ903)</f>
        <v>0</v>
      </c>
      <c r="AU903" s="468">
        <f ca="1">IF(AND(AQ903&gt;0,AR903&gt;0),COUNTIF(AU$6:AU902,"&gt;0")+1,0)</f>
        <v>0</v>
      </c>
    </row>
    <row r="904" spans="40:47" x14ac:dyDescent="0.15">
      <c r="AN904" s="468">
        <v>25</v>
      </c>
      <c r="AO904" s="468">
        <v>3</v>
      </c>
      <c r="AP904" s="468">
        <v>11</v>
      </c>
      <c r="AQ904" s="468">
        <f ca="1">IF($AP904=1,IF(INDIRECT(ADDRESS(($AN904-1)*3+$AO904+5,$AP904+7))="",0,INDIRECT(ADDRESS(($AN904-1)*3+$AO904+5,$AP904+7))),IF(INDIRECT(ADDRESS(($AN904-1)*3+$AO904+5,$AP904+7))="",0,IF(COUNTIF(INDIRECT(ADDRESS(($AN904-1)*36+($AO904-1)*12+6,COLUMN())):INDIRECT(ADDRESS(($AN904-1)*36+($AO904-1)*12+$AP904+4,COLUMN())),INDIRECT(ADDRESS(($AN904-1)*3+$AO904+5,$AP904+7)))&gt;=1,0,INDIRECT(ADDRESS(($AN904-1)*3+$AO904+5,$AP904+7)))))</f>
        <v>0</v>
      </c>
      <c r="AR904" s="468">
        <f ca="1">COUNTIF(INDIRECT("H"&amp;(ROW()+12*(($AN904-1)*3+$AO904)-ROW())/12+5):INDIRECT("S"&amp;(ROW()+12*(($AN904-1)*3+$AO904)-ROW())/12+5),AQ904)</f>
        <v>0</v>
      </c>
      <c r="AU904" s="468">
        <f ca="1">IF(AND(AQ904&gt;0,AR904&gt;0),COUNTIF(AU$6:AU903,"&gt;0")+1,0)</f>
        <v>0</v>
      </c>
    </row>
    <row r="905" spans="40:47" x14ac:dyDescent="0.15">
      <c r="AN905" s="468">
        <v>25</v>
      </c>
      <c r="AO905" s="468">
        <v>3</v>
      </c>
      <c r="AP905" s="468">
        <v>12</v>
      </c>
      <c r="AQ905" s="468">
        <f ca="1">IF($AP905=1,IF(INDIRECT(ADDRESS(($AN905-1)*3+$AO905+5,$AP905+7))="",0,INDIRECT(ADDRESS(($AN905-1)*3+$AO905+5,$AP905+7))),IF(INDIRECT(ADDRESS(($AN905-1)*3+$AO905+5,$AP905+7))="",0,IF(COUNTIF(INDIRECT(ADDRESS(($AN905-1)*36+($AO905-1)*12+6,COLUMN())):INDIRECT(ADDRESS(($AN905-1)*36+($AO905-1)*12+$AP905+4,COLUMN())),INDIRECT(ADDRESS(($AN905-1)*3+$AO905+5,$AP905+7)))&gt;=1,0,INDIRECT(ADDRESS(($AN905-1)*3+$AO905+5,$AP905+7)))))</f>
        <v>0</v>
      </c>
      <c r="AR905" s="468">
        <f ca="1">COUNTIF(INDIRECT("H"&amp;(ROW()+12*(($AN905-1)*3+$AO905)-ROW())/12+5):INDIRECT("S"&amp;(ROW()+12*(($AN905-1)*3+$AO905)-ROW())/12+5),AQ905)</f>
        <v>0</v>
      </c>
      <c r="AU905" s="468">
        <f ca="1">IF(AND(AQ905&gt;0,AR905&gt;0),COUNTIF(AU$6:AU904,"&gt;0")+1,0)</f>
        <v>0</v>
      </c>
    </row>
    <row r="906" spans="40:47" x14ac:dyDescent="0.15">
      <c r="AN906" s="468">
        <v>26</v>
      </c>
      <c r="AO906" s="468">
        <v>1</v>
      </c>
      <c r="AP906" s="468">
        <v>1</v>
      </c>
      <c r="AQ906" s="468">
        <f ca="1">IF($AP906=1,IF(INDIRECT(ADDRESS(($AN906-1)*3+$AO906+5,$AP906+7))="",0,INDIRECT(ADDRESS(($AN906-1)*3+$AO906+5,$AP906+7))),IF(INDIRECT(ADDRESS(($AN906-1)*3+$AO906+5,$AP906+7))="",0,IF(COUNTIF(INDIRECT(ADDRESS(($AN906-1)*36+($AO906-1)*12+6,COLUMN())):INDIRECT(ADDRESS(($AN906-1)*36+($AO906-1)*12+$AP906+4,COLUMN())),INDIRECT(ADDRESS(($AN906-1)*3+$AO906+5,$AP906+7)))&gt;=1,0,INDIRECT(ADDRESS(($AN906-1)*3+$AO906+5,$AP906+7)))))</f>
        <v>0</v>
      </c>
      <c r="AR906" s="468">
        <f ca="1">COUNTIF(INDIRECT("H"&amp;(ROW()+12*(($AN906-1)*3+$AO906)-ROW())/12+5):INDIRECT("S"&amp;(ROW()+12*(($AN906-1)*3+$AO906)-ROW())/12+5),AQ906)</f>
        <v>0</v>
      </c>
      <c r="AU906" s="468">
        <f ca="1">IF(AND(AQ906&gt;0,AR906&gt;0),COUNTIF(AU$6:AU905,"&gt;0")+1,0)</f>
        <v>0</v>
      </c>
    </row>
    <row r="907" spans="40:47" x14ac:dyDescent="0.15">
      <c r="AN907" s="468">
        <v>26</v>
      </c>
      <c r="AO907" s="468">
        <v>1</v>
      </c>
      <c r="AP907" s="468">
        <v>2</v>
      </c>
      <c r="AQ907" s="468">
        <f ca="1">IF($AP907=1,IF(INDIRECT(ADDRESS(($AN907-1)*3+$AO907+5,$AP907+7))="",0,INDIRECT(ADDRESS(($AN907-1)*3+$AO907+5,$AP907+7))),IF(INDIRECT(ADDRESS(($AN907-1)*3+$AO907+5,$AP907+7))="",0,IF(COUNTIF(INDIRECT(ADDRESS(($AN907-1)*36+($AO907-1)*12+6,COLUMN())):INDIRECT(ADDRESS(($AN907-1)*36+($AO907-1)*12+$AP907+4,COLUMN())),INDIRECT(ADDRESS(($AN907-1)*3+$AO907+5,$AP907+7)))&gt;=1,0,INDIRECT(ADDRESS(($AN907-1)*3+$AO907+5,$AP907+7)))))</f>
        <v>0</v>
      </c>
      <c r="AR907" s="468">
        <f ca="1">COUNTIF(INDIRECT("H"&amp;(ROW()+12*(($AN907-1)*3+$AO907)-ROW())/12+5):INDIRECT("S"&amp;(ROW()+12*(($AN907-1)*3+$AO907)-ROW())/12+5),AQ907)</f>
        <v>0</v>
      </c>
      <c r="AU907" s="468">
        <f ca="1">IF(AND(AQ907&gt;0,AR907&gt;0),COUNTIF(AU$6:AU906,"&gt;0")+1,0)</f>
        <v>0</v>
      </c>
    </row>
    <row r="908" spans="40:47" x14ac:dyDescent="0.15">
      <c r="AN908" s="468">
        <v>26</v>
      </c>
      <c r="AO908" s="468">
        <v>1</v>
      </c>
      <c r="AP908" s="468">
        <v>3</v>
      </c>
      <c r="AQ908" s="468">
        <f ca="1">IF($AP908=1,IF(INDIRECT(ADDRESS(($AN908-1)*3+$AO908+5,$AP908+7))="",0,INDIRECT(ADDRESS(($AN908-1)*3+$AO908+5,$AP908+7))),IF(INDIRECT(ADDRESS(($AN908-1)*3+$AO908+5,$AP908+7))="",0,IF(COUNTIF(INDIRECT(ADDRESS(($AN908-1)*36+($AO908-1)*12+6,COLUMN())):INDIRECT(ADDRESS(($AN908-1)*36+($AO908-1)*12+$AP908+4,COLUMN())),INDIRECT(ADDRESS(($AN908-1)*3+$AO908+5,$AP908+7)))&gt;=1,0,INDIRECT(ADDRESS(($AN908-1)*3+$AO908+5,$AP908+7)))))</f>
        <v>0</v>
      </c>
      <c r="AR908" s="468">
        <f ca="1">COUNTIF(INDIRECT("H"&amp;(ROW()+12*(($AN908-1)*3+$AO908)-ROW())/12+5):INDIRECT("S"&amp;(ROW()+12*(($AN908-1)*3+$AO908)-ROW())/12+5),AQ908)</f>
        <v>0</v>
      </c>
      <c r="AU908" s="468">
        <f ca="1">IF(AND(AQ908&gt;0,AR908&gt;0),COUNTIF(AU$6:AU907,"&gt;0")+1,0)</f>
        <v>0</v>
      </c>
    </row>
    <row r="909" spans="40:47" x14ac:dyDescent="0.15">
      <c r="AN909" s="468">
        <v>26</v>
      </c>
      <c r="AO909" s="468">
        <v>1</v>
      </c>
      <c r="AP909" s="468">
        <v>4</v>
      </c>
      <c r="AQ909" s="468">
        <f ca="1">IF($AP909=1,IF(INDIRECT(ADDRESS(($AN909-1)*3+$AO909+5,$AP909+7))="",0,INDIRECT(ADDRESS(($AN909-1)*3+$AO909+5,$AP909+7))),IF(INDIRECT(ADDRESS(($AN909-1)*3+$AO909+5,$AP909+7))="",0,IF(COUNTIF(INDIRECT(ADDRESS(($AN909-1)*36+($AO909-1)*12+6,COLUMN())):INDIRECT(ADDRESS(($AN909-1)*36+($AO909-1)*12+$AP909+4,COLUMN())),INDIRECT(ADDRESS(($AN909-1)*3+$AO909+5,$AP909+7)))&gt;=1,0,INDIRECT(ADDRESS(($AN909-1)*3+$AO909+5,$AP909+7)))))</f>
        <v>0</v>
      </c>
      <c r="AR909" s="468">
        <f ca="1">COUNTIF(INDIRECT("H"&amp;(ROW()+12*(($AN909-1)*3+$AO909)-ROW())/12+5):INDIRECT("S"&amp;(ROW()+12*(($AN909-1)*3+$AO909)-ROW())/12+5),AQ909)</f>
        <v>0</v>
      </c>
      <c r="AU909" s="468">
        <f ca="1">IF(AND(AQ909&gt;0,AR909&gt;0),COUNTIF(AU$6:AU908,"&gt;0")+1,0)</f>
        <v>0</v>
      </c>
    </row>
    <row r="910" spans="40:47" x14ac:dyDescent="0.15">
      <c r="AN910" s="468">
        <v>26</v>
      </c>
      <c r="AO910" s="468">
        <v>1</v>
      </c>
      <c r="AP910" s="468">
        <v>5</v>
      </c>
      <c r="AQ910" s="468">
        <f ca="1">IF($AP910=1,IF(INDIRECT(ADDRESS(($AN910-1)*3+$AO910+5,$AP910+7))="",0,INDIRECT(ADDRESS(($AN910-1)*3+$AO910+5,$AP910+7))),IF(INDIRECT(ADDRESS(($AN910-1)*3+$AO910+5,$AP910+7))="",0,IF(COUNTIF(INDIRECT(ADDRESS(($AN910-1)*36+($AO910-1)*12+6,COLUMN())):INDIRECT(ADDRESS(($AN910-1)*36+($AO910-1)*12+$AP910+4,COLUMN())),INDIRECT(ADDRESS(($AN910-1)*3+$AO910+5,$AP910+7)))&gt;=1,0,INDIRECT(ADDRESS(($AN910-1)*3+$AO910+5,$AP910+7)))))</f>
        <v>0</v>
      </c>
      <c r="AR910" s="468">
        <f ca="1">COUNTIF(INDIRECT("H"&amp;(ROW()+12*(($AN910-1)*3+$AO910)-ROW())/12+5):INDIRECT("S"&amp;(ROW()+12*(($AN910-1)*3+$AO910)-ROW())/12+5),AQ910)</f>
        <v>0</v>
      </c>
      <c r="AU910" s="468">
        <f ca="1">IF(AND(AQ910&gt;0,AR910&gt;0),COUNTIF(AU$6:AU909,"&gt;0")+1,0)</f>
        <v>0</v>
      </c>
    </row>
    <row r="911" spans="40:47" x14ac:dyDescent="0.15">
      <c r="AN911" s="468">
        <v>26</v>
      </c>
      <c r="AO911" s="468">
        <v>1</v>
      </c>
      <c r="AP911" s="468">
        <v>6</v>
      </c>
      <c r="AQ911" s="468">
        <f ca="1">IF($AP911=1,IF(INDIRECT(ADDRESS(($AN911-1)*3+$AO911+5,$AP911+7))="",0,INDIRECT(ADDRESS(($AN911-1)*3+$AO911+5,$AP911+7))),IF(INDIRECT(ADDRESS(($AN911-1)*3+$AO911+5,$AP911+7))="",0,IF(COUNTIF(INDIRECT(ADDRESS(($AN911-1)*36+($AO911-1)*12+6,COLUMN())):INDIRECT(ADDRESS(($AN911-1)*36+($AO911-1)*12+$AP911+4,COLUMN())),INDIRECT(ADDRESS(($AN911-1)*3+$AO911+5,$AP911+7)))&gt;=1,0,INDIRECT(ADDRESS(($AN911-1)*3+$AO911+5,$AP911+7)))))</f>
        <v>0</v>
      </c>
      <c r="AR911" s="468">
        <f ca="1">COUNTIF(INDIRECT("H"&amp;(ROW()+12*(($AN911-1)*3+$AO911)-ROW())/12+5):INDIRECT("S"&amp;(ROW()+12*(($AN911-1)*3+$AO911)-ROW())/12+5),AQ911)</f>
        <v>0</v>
      </c>
      <c r="AU911" s="468">
        <f ca="1">IF(AND(AQ911&gt;0,AR911&gt;0),COUNTIF(AU$6:AU910,"&gt;0")+1,0)</f>
        <v>0</v>
      </c>
    </row>
    <row r="912" spans="40:47" x14ac:dyDescent="0.15">
      <c r="AN912" s="468">
        <v>26</v>
      </c>
      <c r="AO912" s="468">
        <v>1</v>
      </c>
      <c r="AP912" s="468">
        <v>7</v>
      </c>
      <c r="AQ912" s="468">
        <f ca="1">IF($AP912=1,IF(INDIRECT(ADDRESS(($AN912-1)*3+$AO912+5,$AP912+7))="",0,INDIRECT(ADDRESS(($AN912-1)*3+$AO912+5,$AP912+7))),IF(INDIRECT(ADDRESS(($AN912-1)*3+$AO912+5,$AP912+7))="",0,IF(COUNTIF(INDIRECT(ADDRESS(($AN912-1)*36+($AO912-1)*12+6,COLUMN())):INDIRECT(ADDRESS(($AN912-1)*36+($AO912-1)*12+$AP912+4,COLUMN())),INDIRECT(ADDRESS(($AN912-1)*3+$AO912+5,$AP912+7)))&gt;=1,0,INDIRECT(ADDRESS(($AN912-1)*3+$AO912+5,$AP912+7)))))</f>
        <v>0</v>
      </c>
      <c r="AR912" s="468">
        <f ca="1">COUNTIF(INDIRECT("H"&amp;(ROW()+12*(($AN912-1)*3+$AO912)-ROW())/12+5):INDIRECT("S"&amp;(ROW()+12*(($AN912-1)*3+$AO912)-ROW())/12+5),AQ912)</f>
        <v>0</v>
      </c>
      <c r="AU912" s="468">
        <f ca="1">IF(AND(AQ912&gt;0,AR912&gt;0),COUNTIF(AU$6:AU911,"&gt;0")+1,0)</f>
        <v>0</v>
      </c>
    </row>
    <row r="913" spans="40:47" x14ac:dyDescent="0.15">
      <c r="AN913" s="468">
        <v>26</v>
      </c>
      <c r="AO913" s="468">
        <v>1</v>
      </c>
      <c r="AP913" s="468">
        <v>8</v>
      </c>
      <c r="AQ913" s="468">
        <f ca="1">IF($AP913=1,IF(INDIRECT(ADDRESS(($AN913-1)*3+$AO913+5,$AP913+7))="",0,INDIRECT(ADDRESS(($AN913-1)*3+$AO913+5,$AP913+7))),IF(INDIRECT(ADDRESS(($AN913-1)*3+$AO913+5,$AP913+7))="",0,IF(COUNTIF(INDIRECT(ADDRESS(($AN913-1)*36+($AO913-1)*12+6,COLUMN())):INDIRECT(ADDRESS(($AN913-1)*36+($AO913-1)*12+$AP913+4,COLUMN())),INDIRECT(ADDRESS(($AN913-1)*3+$AO913+5,$AP913+7)))&gt;=1,0,INDIRECT(ADDRESS(($AN913-1)*3+$AO913+5,$AP913+7)))))</f>
        <v>0</v>
      </c>
      <c r="AR913" s="468">
        <f ca="1">COUNTIF(INDIRECT("H"&amp;(ROW()+12*(($AN913-1)*3+$AO913)-ROW())/12+5):INDIRECT("S"&amp;(ROW()+12*(($AN913-1)*3+$AO913)-ROW())/12+5),AQ913)</f>
        <v>0</v>
      </c>
      <c r="AU913" s="468">
        <f ca="1">IF(AND(AQ913&gt;0,AR913&gt;0),COUNTIF(AU$6:AU912,"&gt;0")+1,0)</f>
        <v>0</v>
      </c>
    </row>
    <row r="914" spans="40:47" x14ac:dyDescent="0.15">
      <c r="AN914" s="468">
        <v>26</v>
      </c>
      <c r="AO914" s="468">
        <v>1</v>
      </c>
      <c r="AP914" s="468">
        <v>9</v>
      </c>
      <c r="AQ914" s="468">
        <f ca="1">IF($AP914=1,IF(INDIRECT(ADDRESS(($AN914-1)*3+$AO914+5,$AP914+7))="",0,INDIRECT(ADDRESS(($AN914-1)*3+$AO914+5,$AP914+7))),IF(INDIRECT(ADDRESS(($AN914-1)*3+$AO914+5,$AP914+7))="",0,IF(COUNTIF(INDIRECT(ADDRESS(($AN914-1)*36+($AO914-1)*12+6,COLUMN())):INDIRECT(ADDRESS(($AN914-1)*36+($AO914-1)*12+$AP914+4,COLUMN())),INDIRECT(ADDRESS(($AN914-1)*3+$AO914+5,$AP914+7)))&gt;=1,0,INDIRECT(ADDRESS(($AN914-1)*3+$AO914+5,$AP914+7)))))</f>
        <v>0</v>
      </c>
      <c r="AR914" s="468">
        <f ca="1">COUNTIF(INDIRECT("H"&amp;(ROW()+12*(($AN914-1)*3+$AO914)-ROW())/12+5):INDIRECT("S"&amp;(ROW()+12*(($AN914-1)*3+$AO914)-ROW())/12+5),AQ914)</f>
        <v>0</v>
      </c>
      <c r="AU914" s="468">
        <f ca="1">IF(AND(AQ914&gt;0,AR914&gt;0),COUNTIF(AU$6:AU913,"&gt;0")+1,0)</f>
        <v>0</v>
      </c>
    </row>
    <row r="915" spans="40:47" x14ac:dyDescent="0.15">
      <c r="AN915" s="468">
        <v>26</v>
      </c>
      <c r="AO915" s="468">
        <v>1</v>
      </c>
      <c r="AP915" s="468">
        <v>10</v>
      </c>
      <c r="AQ915" s="468">
        <f ca="1">IF($AP915=1,IF(INDIRECT(ADDRESS(($AN915-1)*3+$AO915+5,$AP915+7))="",0,INDIRECT(ADDRESS(($AN915-1)*3+$AO915+5,$AP915+7))),IF(INDIRECT(ADDRESS(($AN915-1)*3+$AO915+5,$AP915+7))="",0,IF(COUNTIF(INDIRECT(ADDRESS(($AN915-1)*36+($AO915-1)*12+6,COLUMN())):INDIRECT(ADDRESS(($AN915-1)*36+($AO915-1)*12+$AP915+4,COLUMN())),INDIRECT(ADDRESS(($AN915-1)*3+$AO915+5,$AP915+7)))&gt;=1,0,INDIRECT(ADDRESS(($AN915-1)*3+$AO915+5,$AP915+7)))))</f>
        <v>0</v>
      </c>
      <c r="AR915" s="468">
        <f ca="1">COUNTIF(INDIRECT("H"&amp;(ROW()+12*(($AN915-1)*3+$AO915)-ROW())/12+5):INDIRECT("S"&amp;(ROW()+12*(($AN915-1)*3+$AO915)-ROW())/12+5),AQ915)</f>
        <v>0</v>
      </c>
      <c r="AU915" s="468">
        <f ca="1">IF(AND(AQ915&gt;0,AR915&gt;0),COUNTIF(AU$6:AU914,"&gt;0")+1,0)</f>
        <v>0</v>
      </c>
    </row>
    <row r="916" spans="40:47" x14ac:dyDescent="0.15">
      <c r="AN916" s="468">
        <v>26</v>
      </c>
      <c r="AO916" s="468">
        <v>1</v>
      </c>
      <c r="AP916" s="468">
        <v>11</v>
      </c>
      <c r="AQ916" s="468">
        <f ca="1">IF($AP916=1,IF(INDIRECT(ADDRESS(($AN916-1)*3+$AO916+5,$AP916+7))="",0,INDIRECT(ADDRESS(($AN916-1)*3+$AO916+5,$AP916+7))),IF(INDIRECT(ADDRESS(($AN916-1)*3+$AO916+5,$AP916+7))="",0,IF(COUNTIF(INDIRECT(ADDRESS(($AN916-1)*36+($AO916-1)*12+6,COLUMN())):INDIRECT(ADDRESS(($AN916-1)*36+($AO916-1)*12+$AP916+4,COLUMN())),INDIRECT(ADDRESS(($AN916-1)*3+$AO916+5,$AP916+7)))&gt;=1,0,INDIRECT(ADDRESS(($AN916-1)*3+$AO916+5,$AP916+7)))))</f>
        <v>0</v>
      </c>
      <c r="AR916" s="468">
        <f ca="1">COUNTIF(INDIRECT("H"&amp;(ROW()+12*(($AN916-1)*3+$AO916)-ROW())/12+5):INDIRECT("S"&amp;(ROW()+12*(($AN916-1)*3+$AO916)-ROW())/12+5),AQ916)</f>
        <v>0</v>
      </c>
      <c r="AU916" s="468">
        <f ca="1">IF(AND(AQ916&gt;0,AR916&gt;0),COUNTIF(AU$6:AU915,"&gt;0")+1,0)</f>
        <v>0</v>
      </c>
    </row>
    <row r="917" spans="40:47" x14ac:dyDescent="0.15">
      <c r="AN917" s="468">
        <v>26</v>
      </c>
      <c r="AO917" s="468">
        <v>1</v>
      </c>
      <c r="AP917" s="468">
        <v>12</v>
      </c>
      <c r="AQ917" s="468">
        <f ca="1">IF($AP917=1,IF(INDIRECT(ADDRESS(($AN917-1)*3+$AO917+5,$AP917+7))="",0,INDIRECT(ADDRESS(($AN917-1)*3+$AO917+5,$AP917+7))),IF(INDIRECT(ADDRESS(($AN917-1)*3+$AO917+5,$AP917+7))="",0,IF(COUNTIF(INDIRECT(ADDRESS(($AN917-1)*36+($AO917-1)*12+6,COLUMN())):INDIRECT(ADDRESS(($AN917-1)*36+($AO917-1)*12+$AP917+4,COLUMN())),INDIRECT(ADDRESS(($AN917-1)*3+$AO917+5,$AP917+7)))&gt;=1,0,INDIRECT(ADDRESS(($AN917-1)*3+$AO917+5,$AP917+7)))))</f>
        <v>0</v>
      </c>
      <c r="AR917" s="468">
        <f ca="1">COUNTIF(INDIRECT("H"&amp;(ROW()+12*(($AN917-1)*3+$AO917)-ROW())/12+5):INDIRECT("S"&amp;(ROW()+12*(($AN917-1)*3+$AO917)-ROW())/12+5),AQ917)</f>
        <v>0</v>
      </c>
      <c r="AU917" s="468">
        <f ca="1">IF(AND(AQ917&gt;0,AR917&gt;0),COUNTIF(AU$6:AU916,"&gt;0")+1,0)</f>
        <v>0</v>
      </c>
    </row>
    <row r="918" spans="40:47" x14ac:dyDescent="0.15">
      <c r="AN918" s="468">
        <v>26</v>
      </c>
      <c r="AO918" s="468">
        <v>2</v>
      </c>
      <c r="AP918" s="468">
        <v>1</v>
      </c>
      <c r="AQ918" s="468">
        <f ca="1">IF($AP918=1,IF(INDIRECT(ADDRESS(($AN918-1)*3+$AO918+5,$AP918+7))="",0,INDIRECT(ADDRESS(($AN918-1)*3+$AO918+5,$AP918+7))),IF(INDIRECT(ADDRESS(($AN918-1)*3+$AO918+5,$AP918+7))="",0,IF(COUNTIF(INDIRECT(ADDRESS(($AN918-1)*36+($AO918-1)*12+6,COLUMN())):INDIRECT(ADDRESS(($AN918-1)*36+($AO918-1)*12+$AP918+4,COLUMN())),INDIRECT(ADDRESS(($AN918-1)*3+$AO918+5,$AP918+7)))&gt;=1,0,INDIRECT(ADDRESS(($AN918-1)*3+$AO918+5,$AP918+7)))))</f>
        <v>0</v>
      </c>
      <c r="AR918" s="468">
        <f ca="1">COUNTIF(INDIRECT("H"&amp;(ROW()+12*(($AN918-1)*3+$AO918)-ROW())/12+5):INDIRECT("S"&amp;(ROW()+12*(($AN918-1)*3+$AO918)-ROW())/12+5),AQ918)</f>
        <v>0</v>
      </c>
      <c r="AU918" s="468">
        <f ca="1">IF(AND(AQ918&gt;0,AR918&gt;0),COUNTIF(AU$6:AU917,"&gt;0")+1,0)</f>
        <v>0</v>
      </c>
    </row>
    <row r="919" spans="40:47" x14ac:dyDescent="0.15">
      <c r="AN919" s="468">
        <v>26</v>
      </c>
      <c r="AO919" s="468">
        <v>2</v>
      </c>
      <c r="AP919" s="468">
        <v>2</v>
      </c>
      <c r="AQ919" s="468">
        <f ca="1">IF($AP919=1,IF(INDIRECT(ADDRESS(($AN919-1)*3+$AO919+5,$AP919+7))="",0,INDIRECT(ADDRESS(($AN919-1)*3+$AO919+5,$AP919+7))),IF(INDIRECT(ADDRESS(($AN919-1)*3+$AO919+5,$AP919+7))="",0,IF(COUNTIF(INDIRECT(ADDRESS(($AN919-1)*36+($AO919-1)*12+6,COLUMN())):INDIRECT(ADDRESS(($AN919-1)*36+($AO919-1)*12+$AP919+4,COLUMN())),INDIRECT(ADDRESS(($AN919-1)*3+$AO919+5,$AP919+7)))&gt;=1,0,INDIRECT(ADDRESS(($AN919-1)*3+$AO919+5,$AP919+7)))))</f>
        <v>0</v>
      </c>
      <c r="AR919" s="468">
        <f ca="1">COUNTIF(INDIRECT("H"&amp;(ROW()+12*(($AN919-1)*3+$AO919)-ROW())/12+5):INDIRECT("S"&amp;(ROW()+12*(($AN919-1)*3+$AO919)-ROW())/12+5),AQ919)</f>
        <v>0</v>
      </c>
      <c r="AU919" s="468">
        <f ca="1">IF(AND(AQ919&gt;0,AR919&gt;0),COUNTIF(AU$6:AU918,"&gt;0")+1,0)</f>
        <v>0</v>
      </c>
    </row>
    <row r="920" spans="40:47" x14ac:dyDescent="0.15">
      <c r="AN920" s="468">
        <v>26</v>
      </c>
      <c r="AO920" s="468">
        <v>2</v>
      </c>
      <c r="AP920" s="468">
        <v>3</v>
      </c>
      <c r="AQ920" s="468">
        <f ca="1">IF($AP920=1,IF(INDIRECT(ADDRESS(($AN920-1)*3+$AO920+5,$AP920+7))="",0,INDIRECT(ADDRESS(($AN920-1)*3+$AO920+5,$AP920+7))),IF(INDIRECT(ADDRESS(($AN920-1)*3+$AO920+5,$AP920+7))="",0,IF(COUNTIF(INDIRECT(ADDRESS(($AN920-1)*36+($AO920-1)*12+6,COLUMN())):INDIRECT(ADDRESS(($AN920-1)*36+($AO920-1)*12+$AP920+4,COLUMN())),INDIRECT(ADDRESS(($AN920-1)*3+$AO920+5,$AP920+7)))&gt;=1,0,INDIRECT(ADDRESS(($AN920-1)*3+$AO920+5,$AP920+7)))))</f>
        <v>0</v>
      </c>
      <c r="AR920" s="468">
        <f ca="1">COUNTIF(INDIRECT("H"&amp;(ROW()+12*(($AN920-1)*3+$AO920)-ROW())/12+5):INDIRECT("S"&amp;(ROW()+12*(($AN920-1)*3+$AO920)-ROW())/12+5),AQ920)</f>
        <v>0</v>
      </c>
      <c r="AU920" s="468">
        <f ca="1">IF(AND(AQ920&gt;0,AR920&gt;0),COUNTIF(AU$6:AU919,"&gt;0")+1,0)</f>
        <v>0</v>
      </c>
    </row>
    <row r="921" spans="40:47" x14ac:dyDescent="0.15">
      <c r="AN921" s="468">
        <v>26</v>
      </c>
      <c r="AO921" s="468">
        <v>2</v>
      </c>
      <c r="AP921" s="468">
        <v>4</v>
      </c>
      <c r="AQ921" s="468">
        <f ca="1">IF($AP921=1,IF(INDIRECT(ADDRESS(($AN921-1)*3+$AO921+5,$AP921+7))="",0,INDIRECT(ADDRESS(($AN921-1)*3+$AO921+5,$AP921+7))),IF(INDIRECT(ADDRESS(($AN921-1)*3+$AO921+5,$AP921+7))="",0,IF(COUNTIF(INDIRECT(ADDRESS(($AN921-1)*36+($AO921-1)*12+6,COLUMN())):INDIRECT(ADDRESS(($AN921-1)*36+($AO921-1)*12+$AP921+4,COLUMN())),INDIRECT(ADDRESS(($AN921-1)*3+$AO921+5,$AP921+7)))&gt;=1,0,INDIRECT(ADDRESS(($AN921-1)*3+$AO921+5,$AP921+7)))))</f>
        <v>0</v>
      </c>
      <c r="AR921" s="468">
        <f ca="1">COUNTIF(INDIRECT("H"&amp;(ROW()+12*(($AN921-1)*3+$AO921)-ROW())/12+5):INDIRECT("S"&amp;(ROW()+12*(($AN921-1)*3+$AO921)-ROW())/12+5),AQ921)</f>
        <v>0</v>
      </c>
      <c r="AU921" s="468">
        <f ca="1">IF(AND(AQ921&gt;0,AR921&gt;0),COUNTIF(AU$6:AU920,"&gt;0")+1,0)</f>
        <v>0</v>
      </c>
    </row>
    <row r="922" spans="40:47" x14ac:dyDescent="0.15">
      <c r="AN922" s="468">
        <v>26</v>
      </c>
      <c r="AO922" s="468">
        <v>2</v>
      </c>
      <c r="AP922" s="468">
        <v>5</v>
      </c>
      <c r="AQ922" s="468">
        <f ca="1">IF($AP922=1,IF(INDIRECT(ADDRESS(($AN922-1)*3+$AO922+5,$AP922+7))="",0,INDIRECT(ADDRESS(($AN922-1)*3+$AO922+5,$AP922+7))),IF(INDIRECT(ADDRESS(($AN922-1)*3+$AO922+5,$AP922+7))="",0,IF(COUNTIF(INDIRECT(ADDRESS(($AN922-1)*36+($AO922-1)*12+6,COLUMN())):INDIRECT(ADDRESS(($AN922-1)*36+($AO922-1)*12+$AP922+4,COLUMN())),INDIRECT(ADDRESS(($AN922-1)*3+$AO922+5,$AP922+7)))&gt;=1,0,INDIRECT(ADDRESS(($AN922-1)*3+$AO922+5,$AP922+7)))))</f>
        <v>0</v>
      </c>
      <c r="AR922" s="468">
        <f ca="1">COUNTIF(INDIRECT("H"&amp;(ROW()+12*(($AN922-1)*3+$AO922)-ROW())/12+5):INDIRECT("S"&amp;(ROW()+12*(($AN922-1)*3+$AO922)-ROW())/12+5),AQ922)</f>
        <v>0</v>
      </c>
      <c r="AU922" s="468">
        <f ca="1">IF(AND(AQ922&gt;0,AR922&gt;0),COUNTIF(AU$6:AU921,"&gt;0")+1,0)</f>
        <v>0</v>
      </c>
    </row>
    <row r="923" spans="40:47" x14ac:dyDescent="0.15">
      <c r="AN923" s="468">
        <v>26</v>
      </c>
      <c r="AO923" s="468">
        <v>2</v>
      </c>
      <c r="AP923" s="468">
        <v>6</v>
      </c>
      <c r="AQ923" s="468">
        <f ca="1">IF($AP923=1,IF(INDIRECT(ADDRESS(($AN923-1)*3+$AO923+5,$AP923+7))="",0,INDIRECT(ADDRESS(($AN923-1)*3+$AO923+5,$AP923+7))),IF(INDIRECT(ADDRESS(($AN923-1)*3+$AO923+5,$AP923+7))="",0,IF(COUNTIF(INDIRECT(ADDRESS(($AN923-1)*36+($AO923-1)*12+6,COLUMN())):INDIRECT(ADDRESS(($AN923-1)*36+($AO923-1)*12+$AP923+4,COLUMN())),INDIRECT(ADDRESS(($AN923-1)*3+$AO923+5,$AP923+7)))&gt;=1,0,INDIRECT(ADDRESS(($AN923-1)*3+$AO923+5,$AP923+7)))))</f>
        <v>0</v>
      </c>
      <c r="AR923" s="468">
        <f ca="1">COUNTIF(INDIRECT("H"&amp;(ROW()+12*(($AN923-1)*3+$AO923)-ROW())/12+5):INDIRECT("S"&amp;(ROW()+12*(($AN923-1)*3+$AO923)-ROW())/12+5),AQ923)</f>
        <v>0</v>
      </c>
      <c r="AU923" s="468">
        <f ca="1">IF(AND(AQ923&gt;0,AR923&gt;0),COUNTIF(AU$6:AU922,"&gt;0")+1,0)</f>
        <v>0</v>
      </c>
    </row>
    <row r="924" spans="40:47" x14ac:dyDescent="0.15">
      <c r="AN924" s="468">
        <v>26</v>
      </c>
      <c r="AO924" s="468">
        <v>2</v>
      </c>
      <c r="AP924" s="468">
        <v>7</v>
      </c>
      <c r="AQ924" s="468">
        <f ca="1">IF($AP924=1,IF(INDIRECT(ADDRESS(($AN924-1)*3+$AO924+5,$AP924+7))="",0,INDIRECT(ADDRESS(($AN924-1)*3+$AO924+5,$AP924+7))),IF(INDIRECT(ADDRESS(($AN924-1)*3+$AO924+5,$AP924+7))="",0,IF(COUNTIF(INDIRECT(ADDRESS(($AN924-1)*36+($AO924-1)*12+6,COLUMN())):INDIRECT(ADDRESS(($AN924-1)*36+($AO924-1)*12+$AP924+4,COLUMN())),INDIRECT(ADDRESS(($AN924-1)*3+$AO924+5,$AP924+7)))&gt;=1,0,INDIRECT(ADDRESS(($AN924-1)*3+$AO924+5,$AP924+7)))))</f>
        <v>0</v>
      </c>
      <c r="AR924" s="468">
        <f ca="1">COUNTIF(INDIRECT("H"&amp;(ROW()+12*(($AN924-1)*3+$AO924)-ROW())/12+5):INDIRECT("S"&amp;(ROW()+12*(($AN924-1)*3+$AO924)-ROW())/12+5),AQ924)</f>
        <v>0</v>
      </c>
      <c r="AU924" s="468">
        <f ca="1">IF(AND(AQ924&gt;0,AR924&gt;0),COUNTIF(AU$6:AU923,"&gt;0")+1,0)</f>
        <v>0</v>
      </c>
    </row>
    <row r="925" spans="40:47" x14ac:dyDescent="0.15">
      <c r="AN925" s="468">
        <v>26</v>
      </c>
      <c r="AO925" s="468">
        <v>2</v>
      </c>
      <c r="AP925" s="468">
        <v>8</v>
      </c>
      <c r="AQ925" s="468">
        <f ca="1">IF($AP925=1,IF(INDIRECT(ADDRESS(($AN925-1)*3+$AO925+5,$AP925+7))="",0,INDIRECT(ADDRESS(($AN925-1)*3+$AO925+5,$AP925+7))),IF(INDIRECT(ADDRESS(($AN925-1)*3+$AO925+5,$AP925+7))="",0,IF(COUNTIF(INDIRECT(ADDRESS(($AN925-1)*36+($AO925-1)*12+6,COLUMN())):INDIRECT(ADDRESS(($AN925-1)*36+($AO925-1)*12+$AP925+4,COLUMN())),INDIRECT(ADDRESS(($AN925-1)*3+$AO925+5,$AP925+7)))&gt;=1,0,INDIRECT(ADDRESS(($AN925-1)*3+$AO925+5,$AP925+7)))))</f>
        <v>0</v>
      </c>
      <c r="AR925" s="468">
        <f ca="1">COUNTIF(INDIRECT("H"&amp;(ROW()+12*(($AN925-1)*3+$AO925)-ROW())/12+5):INDIRECT("S"&amp;(ROW()+12*(($AN925-1)*3+$AO925)-ROW())/12+5),AQ925)</f>
        <v>0</v>
      </c>
      <c r="AU925" s="468">
        <f ca="1">IF(AND(AQ925&gt;0,AR925&gt;0),COUNTIF(AU$6:AU924,"&gt;0")+1,0)</f>
        <v>0</v>
      </c>
    </row>
    <row r="926" spans="40:47" x14ac:dyDescent="0.15">
      <c r="AN926" s="468">
        <v>26</v>
      </c>
      <c r="AO926" s="468">
        <v>2</v>
      </c>
      <c r="AP926" s="468">
        <v>9</v>
      </c>
      <c r="AQ926" s="468">
        <f ca="1">IF($AP926=1,IF(INDIRECT(ADDRESS(($AN926-1)*3+$AO926+5,$AP926+7))="",0,INDIRECT(ADDRESS(($AN926-1)*3+$AO926+5,$AP926+7))),IF(INDIRECT(ADDRESS(($AN926-1)*3+$AO926+5,$AP926+7))="",0,IF(COUNTIF(INDIRECT(ADDRESS(($AN926-1)*36+($AO926-1)*12+6,COLUMN())):INDIRECT(ADDRESS(($AN926-1)*36+($AO926-1)*12+$AP926+4,COLUMN())),INDIRECT(ADDRESS(($AN926-1)*3+$AO926+5,$AP926+7)))&gt;=1,0,INDIRECT(ADDRESS(($AN926-1)*3+$AO926+5,$AP926+7)))))</f>
        <v>0</v>
      </c>
      <c r="AR926" s="468">
        <f ca="1">COUNTIF(INDIRECT("H"&amp;(ROW()+12*(($AN926-1)*3+$AO926)-ROW())/12+5):INDIRECT("S"&amp;(ROW()+12*(($AN926-1)*3+$AO926)-ROW())/12+5),AQ926)</f>
        <v>0</v>
      </c>
      <c r="AU926" s="468">
        <f ca="1">IF(AND(AQ926&gt;0,AR926&gt;0),COUNTIF(AU$6:AU925,"&gt;0")+1,0)</f>
        <v>0</v>
      </c>
    </row>
    <row r="927" spans="40:47" x14ac:dyDescent="0.15">
      <c r="AN927" s="468">
        <v>26</v>
      </c>
      <c r="AO927" s="468">
        <v>2</v>
      </c>
      <c r="AP927" s="468">
        <v>10</v>
      </c>
      <c r="AQ927" s="468">
        <f ca="1">IF($AP927=1,IF(INDIRECT(ADDRESS(($AN927-1)*3+$AO927+5,$AP927+7))="",0,INDIRECT(ADDRESS(($AN927-1)*3+$AO927+5,$AP927+7))),IF(INDIRECT(ADDRESS(($AN927-1)*3+$AO927+5,$AP927+7))="",0,IF(COUNTIF(INDIRECT(ADDRESS(($AN927-1)*36+($AO927-1)*12+6,COLUMN())):INDIRECT(ADDRESS(($AN927-1)*36+($AO927-1)*12+$AP927+4,COLUMN())),INDIRECT(ADDRESS(($AN927-1)*3+$AO927+5,$AP927+7)))&gt;=1,0,INDIRECT(ADDRESS(($AN927-1)*3+$AO927+5,$AP927+7)))))</f>
        <v>0</v>
      </c>
      <c r="AR927" s="468">
        <f ca="1">COUNTIF(INDIRECT("H"&amp;(ROW()+12*(($AN927-1)*3+$AO927)-ROW())/12+5):INDIRECT("S"&amp;(ROW()+12*(($AN927-1)*3+$AO927)-ROW())/12+5),AQ927)</f>
        <v>0</v>
      </c>
      <c r="AU927" s="468">
        <f ca="1">IF(AND(AQ927&gt;0,AR927&gt;0),COUNTIF(AU$6:AU926,"&gt;0")+1,0)</f>
        <v>0</v>
      </c>
    </row>
    <row r="928" spans="40:47" x14ac:dyDescent="0.15">
      <c r="AN928" s="468">
        <v>26</v>
      </c>
      <c r="AO928" s="468">
        <v>2</v>
      </c>
      <c r="AP928" s="468">
        <v>11</v>
      </c>
      <c r="AQ928" s="468">
        <f ca="1">IF($AP928=1,IF(INDIRECT(ADDRESS(($AN928-1)*3+$AO928+5,$AP928+7))="",0,INDIRECT(ADDRESS(($AN928-1)*3+$AO928+5,$AP928+7))),IF(INDIRECT(ADDRESS(($AN928-1)*3+$AO928+5,$AP928+7))="",0,IF(COUNTIF(INDIRECT(ADDRESS(($AN928-1)*36+($AO928-1)*12+6,COLUMN())):INDIRECT(ADDRESS(($AN928-1)*36+($AO928-1)*12+$AP928+4,COLUMN())),INDIRECT(ADDRESS(($AN928-1)*3+$AO928+5,$AP928+7)))&gt;=1,0,INDIRECT(ADDRESS(($AN928-1)*3+$AO928+5,$AP928+7)))))</f>
        <v>0</v>
      </c>
      <c r="AR928" s="468">
        <f ca="1">COUNTIF(INDIRECT("H"&amp;(ROW()+12*(($AN928-1)*3+$AO928)-ROW())/12+5):INDIRECT("S"&amp;(ROW()+12*(($AN928-1)*3+$AO928)-ROW())/12+5),AQ928)</f>
        <v>0</v>
      </c>
      <c r="AU928" s="468">
        <f ca="1">IF(AND(AQ928&gt;0,AR928&gt;0),COUNTIF(AU$6:AU927,"&gt;0")+1,0)</f>
        <v>0</v>
      </c>
    </row>
    <row r="929" spans="40:47" x14ac:dyDescent="0.15">
      <c r="AN929" s="468">
        <v>26</v>
      </c>
      <c r="AO929" s="468">
        <v>2</v>
      </c>
      <c r="AP929" s="468">
        <v>12</v>
      </c>
      <c r="AQ929" s="468">
        <f ca="1">IF($AP929=1,IF(INDIRECT(ADDRESS(($AN929-1)*3+$AO929+5,$AP929+7))="",0,INDIRECT(ADDRESS(($AN929-1)*3+$AO929+5,$AP929+7))),IF(INDIRECT(ADDRESS(($AN929-1)*3+$AO929+5,$AP929+7))="",0,IF(COUNTIF(INDIRECT(ADDRESS(($AN929-1)*36+($AO929-1)*12+6,COLUMN())):INDIRECT(ADDRESS(($AN929-1)*36+($AO929-1)*12+$AP929+4,COLUMN())),INDIRECT(ADDRESS(($AN929-1)*3+$AO929+5,$AP929+7)))&gt;=1,0,INDIRECT(ADDRESS(($AN929-1)*3+$AO929+5,$AP929+7)))))</f>
        <v>0</v>
      </c>
      <c r="AR929" s="468">
        <f ca="1">COUNTIF(INDIRECT("H"&amp;(ROW()+12*(($AN929-1)*3+$AO929)-ROW())/12+5):INDIRECT("S"&amp;(ROW()+12*(($AN929-1)*3+$AO929)-ROW())/12+5),AQ929)</f>
        <v>0</v>
      </c>
      <c r="AU929" s="468">
        <f ca="1">IF(AND(AQ929&gt;0,AR929&gt;0),COUNTIF(AU$6:AU928,"&gt;0")+1,0)</f>
        <v>0</v>
      </c>
    </row>
    <row r="930" spans="40:47" x14ac:dyDescent="0.15">
      <c r="AN930" s="468">
        <v>26</v>
      </c>
      <c r="AO930" s="468">
        <v>3</v>
      </c>
      <c r="AP930" s="468">
        <v>1</v>
      </c>
      <c r="AQ930" s="468">
        <f ca="1">IF($AP930=1,IF(INDIRECT(ADDRESS(($AN930-1)*3+$AO930+5,$AP930+7))="",0,INDIRECT(ADDRESS(($AN930-1)*3+$AO930+5,$AP930+7))),IF(INDIRECT(ADDRESS(($AN930-1)*3+$AO930+5,$AP930+7))="",0,IF(COUNTIF(INDIRECT(ADDRESS(($AN930-1)*36+($AO930-1)*12+6,COLUMN())):INDIRECT(ADDRESS(($AN930-1)*36+($AO930-1)*12+$AP930+4,COLUMN())),INDIRECT(ADDRESS(($AN930-1)*3+$AO930+5,$AP930+7)))&gt;=1,0,INDIRECT(ADDRESS(($AN930-1)*3+$AO930+5,$AP930+7)))))</f>
        <v>0</v>
      </c>
      <c r="AR930" s="468">
        <f ca="1">COUNTIF(INDIRECT("H"&amp;(ROW()+12*(($AN930-1)*3+$AO930)-ROW())/12+5):INDIRECT("S"&amp;(ROW()+12*(($AN930-1)*3+$AO930)-ROW())/12+5),AQ930)</f>
        <v>0</v>
      </c>
      <c r="AU930" s="468">
        <f ca="1">IF(AND(AQ930&gt;0,AR930&gt;0),COUNTIF(AU$6:AU929,"&gt;0")+1,0)</f>
        <v>0</v>
      </c>
    </row>
    <row r="931" spans="40:47" x14ac:dyDescent="0.15">
      <c r="AN931" s="468">
        <v>26</v>
      </c>
      <c r="AO931" s="468">
        <v>3</v>
      </c>
      <c r="AP931" s="468">
        <v>2</v>
      </c>
      <c r="AQ931" s="468">
        <f ca="1">IF($AP931=1,IF(INDIRECT(ADDRESS(($AN931-1)*3+$AO931+5,$AP931+7))="",0,INDIRECT(ADDRESS(($AN931-1)*3+$AO931+5,$AP931+7))),IF(INDIRECT(ADDRESS(($AN931-1)*3+$AO931+5,$AP931+7))="",0,IF(COUNTIF(INDIRECT(ADDRESS(($AN931-1)*36+($AO931-1)*12+6,COLUMN())):INDIRECT(ADDRESS(($AN931-1)*36+($AO931-1)*12+$AP931+4,COLUMN())),INDIRECT(ADDRESS(($AN931-1)*3+$AO931+5,$AP931+7)))&gt;=1,0,INDIRECT(ADDRESS(($AN931-1)*3+$AO931+5,$AP931+7)))))</f>
        <v>0</v>
      </c>
      <c r="AR931" s="468">
        <f ca="1">COUNTIF(INDIRECT("H"&amp;(ROW()+12*(($AN931-1)*3+$AO931)-ROW())/12+5):INDIRECT("S"&amp;(ROW()+12*(($AN931-1)*3+$AO931)-ROW())/12+5),AQ931)</f>
        <v>0</v>
      </c>
      <c r="AU931" s="468">
        <f ca="1">IF(AND(AQ931&gt;0,AR931&gt;0),COUNTIF(AU$6:AU930,"&gt;0")+1,0)</f>
        <v>0</v>
      </c>
    </row>
    <row r="932" spans="40:47" x14ac:dyDescent="0.15">
      <c r="AN932" s="468">
        <v>26</v>
      </c>
      <c r="AO932" s="468">
        <v>3</v>
      </c>
      <c r="AP932" s="468">
        <v>3</v>
      </c>
      <c r="AQ932" s="468">
        <f ca="1">IF($AP932=1,IF(INDIRECT(ADDRESS(($AN932-1)*3+$AO932+5,$AP932+7))="",0,INDIRECT(ADDRESS(($AN932-1)*3+$AO932+5,$AP932+7))),IF(INDIRECT(ADDRESS(($AN932-1)*3+$AO932+5,$AP932+7))="",0,IF(COUNTIF(INDIRECT(ADDRESS(($AN932-1)*36+($AO932-1)*12+6,COLUMN())):INDIRECT(ADDRESS(($AN932-1)*36+($AO932-1)*12+$AP932+4,COLUMN())),INDIRECT(ADDRESS(($AN932-1)*3+$AO932+5,$AP932+7)))&gt;=1,0,INDIRECT(ADDRESS(($AN932-1)*3+$AO932+5,$AP932+7)))))</f>
        <v>0</v>
      </c>
      <c r="AR932" s="468">
        <f ca="1">COUNTIF(INDIRECT("H"&amp;(ROW()+12*(($AN932-1)*3+$AO932)-ROW())/12+5):INDIRECT("S"&amp;(ROW()+12*(($AN932-1)*3+$AO932)-ROW())/12+5),AQ932)</f>
        <v>0</v>
      </c>
      <c r="AU932" s="468">
        <f ca="1">IF(AND(AQ932&gt;0,AR932&gt;0),COUNTIF(AU$6:AU931,"&gt;0")+1,0)</f>
        <v>0</v>
      </c>
    </row>
    <row r="933" spans="40:47" x14ac:dyDescent="0.15">
      <c r="AN933" s="468">
        <v>26</v>
      </c>
      <c r="AO933" s="468">
        <v>3</v>
      </c>
      <c r="AP933" s="468">
        <v>4</v>
      </c>
      <c r="AQ933" s="468">
        <f ca="1">IF($AP933=1,IF(INDIRECT(ADDRESS(($AN933-1)*3+$AO933+5,$AP933+7))="",0,INDIRECT(ADDRESS(($AN933-1)*3+$AO933+5,$AP933+7))),IF(INDIRECT(ADDRESS(($AN933-1)*3+$AO933+5,$AP933+7))="",0,IF(COUNTIF(INDIRECT(ADDRESS(($AN933-1)*36+($AO933-1)*12+6,COLUMN())):INDIRECT(ADDRESS(($AN933-1)*36+($AO933-1)*12+$AP933+4,COLUMN())),INDIRECT(ADDRESS(($AN933-1)*3+$AO933+5,$AP933+7)))&gt;=1,0,INDIRECT(ADDRESS(($AN933-1)*3+$AO933+5,$AP933+7)))))</f>
        <v>0</v>
      </c>
      <c r="AR933" s="468">
        <f ca="1">COUNTIF(INDIRECT("H"&amp;(ROW()+12*(($AN933-1)*3+$AO933)-ROW())/12+5):INDIRECT("S"&amp;(ROW()+12*(($AN933-1)*3+$AO933)-ROW())/12+5),AQ933)</f>
        <v>0</v>
      </c>
      <c r="AU933" s="468">
        <f ca="1">IF(AND(AQ933&gt;0,AR933&gt;0),COUNTIF(AU$6:AU932,"&gt;0")+1,0)</f>
        <v>0</v>
      </c>
    </row>
    <row r="934" spans="40:47" x14ac:dyDescent="0.15">
      <c r="AN934" s="468">
        <v>26</v>
      </c>
      <c r="AO934" s="468">
        <v>3</v>
      </c>
      <c r="AP934" s="468">
        <v>5</v>
      </c>
      <c r="AQ934" s="468">
        <f ca="1">IF($AP934=1,IF(INDIRECT(ADDRESS(($AN934-1)*3+$AO934+5,$AP934+7))="",0,INDIRECT(ADDRESS(($AN934-1)*3+$AO934+5,$AP934+7))),IF(INDIRECT(ADDRESS(($AN934-1)*3+$AO934+5,$AP934+7))="",0,IF(COUNTIF(INDIRECT(ADDRESS(($AN934-1)*36+($AO934-1)*12+6,COLUMN())):INDIRECT(ADDRESS(($AN934-1)*36+($AO934-1)*12+$AP934+4,COLUMN())),INDIRECT(ADDRESS(($AN934-1)*3+$AO934+5,$AP934+7)))&gt;=1,0,INDIRECT(ADDRESS(($AN934-1)*3+$AO934+5,$AP934+7)))))</f>
        <v>0</v>
      </c>
      <c r="AR934" s="468">
        <f ca="1">COUNTIF(INDIRECT("H"&amp;(ROW()+12*(($AN934-1)*3+$AO934)-ROW())/12+5):INDIRECT("S"&amp;(ROW()+12*(($AN934-1)*3+$AO934)-ROW())/12+5),AQ934)</f>
        <v>0</v>
      </c>
      <c r="AU934" s="468">
        <f ca="1">IF(AND(AQ934&gt;0,AR934&gt;0),COUNTIF(AU$6:AU933,"&gt;0")+1,0)</f>
        <v>0</v>
      </c>
    </row>
    <row r="935" spans="40:47" x14ac:dyDescent="0.15">
      <c r="AN935" s="468">
        <v>26</v>
      </c>
      <c r="AO935" s="468">
        <v>3</v>
      </c>
      <c r="AP935" s="468">
        <v>6</v>
      </c>
      <c r="AQ935" s="468">
        <f ca="1">IF($AP935=1,IF(INDIRECT(ADDRESS(($AN935-1)*3+$AO935+5,$AP935+7))="",0,INDIRECT(ADDRESS(($AN935-1)*3+$AO935+5,$AP935+7))),IF(INDIRECT(ADDRESS(($AN935-1)*3+$AO935+5,$AP935+7))="",0,IF(COUNTIF(INDIRECT(ADDRESS(($AN935-1)*36+($AO935-1)*12+6,COLUMN())):INDIRECT(ADDRESS(($AN935-1)*36+($AO935-1)*12+$AP935+4,COLUMN())),INDIRECT(ADDRESS(($AN935-1)*3+$AO935+5,$AP935+7)))&gt;=1,0,INDIRECT(ADDRESS(($AN935-1)*3+$AO935+5,$AP935+7)))))</f>
        <v>0</v>
      </c>
      <c r="AR935" s="468">
        <f ca="1">COUNTIF(INDIRECT("H"&amp;(ROW()+12*(($AN935-1)*3+$AO935)-ROW())/12+5):INDIRECT("S"&amp;(ROW()+12*(($AN935-1)*3+$AO935)-ROW())/12+5),AQ935)</f>
        <v>0</v>
      </c>
      <c r="AU935" s="468">
        <f ca="1">IF(AND(AQ935&gt;0,AR935&gt;0),COUNTIF(AU$6:AU934,"&gt;0")+1,0)</f>
        <v>0</v>
      </c>
    </row>
    <row r="936" spans="40:47" x14ac:dyDescent="0.15">
      <c r="AN936" s="468">
        <v>26</v>
      </c>
      <c r="AO936" s="468">
        <v>3</v>
      </c>
      <c r="AP936" s="468">
        <v>7</v>
      </c>
      <c r="AQ936" s="468">
        <f ca="1">IF($AP936=1,IF(INDIRECT(ADDRESS(($AN936-1)*3+$AO936+5,$AP936+7))="",0,INDIRECT(ADDRESS(($AN936-1)*3+$AO936+5,$AP936+7))),IF(INDIRECT(ADDRESS(($AN936-1)*3+$AO936+5,$AP936+7))="",0,IF(COUNTIF(INDIRECT(ADDRESS(($AN936-1)*36+($AO936-1)*12+6,COLUMN())):INDIRECT(ADDRESS(($AN936-1)*36+($AO936-1)*12+$AP936+4,COLUMN())),INDIRECT(ADDRESS(($AN936-1)*3+$AO936+5,$AP936+7)))&gt;=1,0,INDIRECT(ADDRESS(($AN936-1)*3+$AO936+5,$AP936+7)))))</f>
        <v>0</v>
      </c>
      <c r="AR936" s="468">
        <f ca="1">COUNTIF(INDIRECT("H"&amp;(ROW()+12*(($AN936-1)*3+$AO936)-ROW())/12+5):INDIRECT("S"&amp;(ROW()+12*(($AN936-1)*3+$AO936)-ROW())/12+5),AQ936)</f>
        <v>0</v>
      </c>
      <c r="AU936" s="468">
        <f ca="1">IF(AND(AQ936&gt;0,AR936&gt;0),COUNTIF(AU$6:AU935,"&gt;0")+1,0)</f>
        <v>0</v>
      </c>
    </row>
    <row r="937" spans="40:47" x14ac:dyDescent="0.15">
      <c r="AN937" s="468">
        <v>26</v>
      </c>
      <c r="AO937" s="468">
        <v>3</v>
      </c>
      <c r="AP937" s="468">
        <v>8</v>
      </c>
      <c r="AQ937" s="468">
        <f ca="1">IF($AP937=1,IF(INDIRECT(ADDRESS(($AN937-1)*3+$AO937+5,$AP937+7))="",0,INDIRECT(ADDRESS(($AN937-1)*3+$AO937+5,$AP937+7))),IF(INDIRECT(ADDRESS(($AN937-1)*3+$AO937+5,$AP937+7))="",0,IF(COUNTIF(INDIRECT(ADDRESS(($AN937-1)*36+($AO937-1)*12+6,COLUMN())):INDIRECT(ADDRESS(($AN937-1)*36+($AO937-1)*12+$AP937+4,COLUMN())),INDIRECT(ADDRESS(($AN937-1)*3+$AO937+5,$AP937+7)))&gt;=1,0,INDIRECT(ADDRESS(($AN937-1)*3+$AO937+5,$AP937+7)))))</f>
        <v>0</v>
      </c>
      <c r="AR937" s="468">
        <f ca="1">COUNTIF(INDIRECT("H"&amp;(ROW()+12*(($AN937-1)*3+$AO937)-ROW())/12+5):INDIRECT("S"&amp;(ROW()+12*(($AN937-1)*3+$AO937)-ROW())/12+5),AQ937)</f>
        <v>0</v>
      </c>
      <c r="AU937" s="468">
        <f ca="1">IF(AND(AQ937&gt;0,AR937&gt;0),COUNTIF(AU$6:AU936,"&gt;0")+1,0)</f>
        <v>0</v>
      </c>
    </row>
    <row r="938" spans="40:47" x14ac:dyDescent="0.15">
      <c r="AN938" s="468">
        <v>26</v>
      </c>
      <c r="AO938" s="468">
        <v>3</v>
      </c>
      <c r="AP938" s="468">
        <v>9</v>
      </c>
      <c r="AQ938" s="468">
        <f ca="1">IF($AP938=1,IF(INDIRECT(ADDRESS(($AN938-1)*3+$AO938+5,$AP938+7))="",0,INDIRECT(ADDRESS(($AN938-1)*3+$AO938+5,$AP938+7))),IF(INDIRECT(ADDRESS(($AN938-1)*3+$AO938+5,$AP938+7))="",0,IF(COUNTIF(INDIRECT(ADDRESS(($AN938-1)*36+($AO938-1)*12+6,COLUMN())):INDIRECT(ADDRESS(($AN938-1)*36+($AO938-1)*12+$AP938+4,COLUMN())),INDIRECT(ADDRESS(($AN938-1)*3+$AO938+5,$AP938+7)))&gt;=1,0,INDIRECT(ADDRESS(($AN938-1)*3+$AO938+5,$AP938+7)))))</f>
        <v>0</v>
      </c>
      <c r="AR938" s="468">
        <f ca="1">COUNTIF(INDIRECT("H"&amp;(ROW()+12*(($AN938-1)*3+$AO938)-ROW())/12+5):INDIRECT("S"&amp;(ROW()+12*(($AN938-1)*3+$AO938)-ROW())/12+5),AQ938)</f>
        <v>0</v>
      </c>
      <c r="AU938" s="468">
        <f ca="1">IF(AND(AQ938&gt;0,AR938&gt;0),COUNTIF(AU$6:AU937,"&gt;0")+1,0)</f>
        <v>0</v>
      </c>
    </row>
    <row r="939" spans="40:47" x14ac:dyDescent="0.15">
      <c r="AN939" s="468">
        <v>26</v>
      </c>
      <c r="AO939" s="468">
        <v>3</v>
      </c>
      <c r="AP939" s="468">
        <v>10</v>
      </c>
      <c r="AQ939" s="468">
        <f ca="1">IF($AP939=1,IF(INDIRECT(ADDRESS(($AN939-1)*3+$AO939+5,$AP939+7))="",0,INDIRECT(ADDRESS(($AN939-1)*3+$AO939+5,$AP939+7))),IF(INDIRECT(ADDRESS(($AN939-1)*3+$AO939+5,$AP939+7))="",0,IF(COUNTIF(INDIRECT(ADDRESS(($AN939-1)*36+($AO939-1)*12+6,COLUMN())):INDIRECT(ADDRESS(($AN939-1)*36+($AO939-1)*12+$AP939+4,COLUMN())),INDIRECT(ADDRESS(($AN939-1)*3+$AO939+5,$AP939+7)))&gt;=1,0,INDIRECT(ADDRESS(($AN939-1)*3+$AO939+5,$AP939+7)))))</f>
        <v>0</v>
      </c>
      <c r="AR939" s="468">
        <f ca="1">COUNTIF(INDIRECT("H"&amp;(ROW()+12*(($AN939-1)*3+$AO939)-ROW())/12+5):INDIRECT("S"&amp;(ROW()+12*(($AN939-1)*3+$AO939)-ROW())/12+5),AQ939)</f>
        <v>0</v>
      </c>
      <c r="AU939" s="468">
        <f ca="1">IF(AND(AQ939&gt;0,AR939&gt;0),COUNTIF(AU$6:AU938,"&gt;0")+1,0)</f>
        <v>0</v>
      </c>
    </row>
    <row r="940" spans="40:47" x14ac:dyDescent="0.15">
      <c r="AN940" s="468">
        <v>26</v>
      </c>
      <c r="AO940" s="468">
        <v>3</v>
      </c>
      <c r="AP940" s="468">
        <v>11</v>
      </c>
      <c r="AQ940" s="468">
        <f ca="1">IF($AP940=1,IF(INDIRECT(ADDRESS(($AN940-1)*3+$AO940+5,$AP940+7))="",0,INDIRECT(ADDRESS(($AN940-1)*3+$AO940+5,$AP940+7))),IF(INDIRECT(ADDRESS(($AN940-1)*3+$AO940+5,$AP940+7))="",0,IF(COUNTIF(INDIRECT(ADDRESS(($AN940-1)*36+($AO940-1)*12+6,COLUMN())):INDIRECT(ADDRESS(($AN940-1)*36+($AO940-1)*12+$AP940+4,COLUMN())),INDIRECT(ADDRESS(($AN940-1)*3+$AO940+5,$AP940+7)))&gt;=1,0,INDIRECT(ADDRESS(($AN940-1)*3+$AO940+5,$AP940+7)))))</f>
        <v>0</v>
      </c>
      <c r="AR940" s="468">
        <f ca="1">COUNTIF(INDIRECT("H"&amp;(ROW()+12*(($AN940-1)*3+$AO940)-ROW())/12+5):INDIRECT("S"&amp;(ROW()+12*(($AN940-1)*3+$AO940)-ROW())/12+5),AQ940)</f>
        <v>0</v>
      </c>
      <c r="AU940" s="468">
        <f ca="1">IF(AND(AQ940&gt;0,AR940&gt;0),COUNTIF(AU$6:AU939,"&gt;0")+1,0)</f>
        <v>0</v>
      </c>
    </row>
    <row r="941" spans="40:47" x14ac:dyDescent="0.15">
      <c r="AN941" s="468">
        <v>26</v>
      </c>
      <c r="AO941" s="468">
        <v>3</v>
      </c>
      <c r="AP941" s="468">
        <v>12</v>
      </c>
      <c r="AQ941" s="468">
        <f ca="1">IF($AP941=1,IF(INDIRECT(ADDRESS(($AN941-1)*3+$AO941+5,$AP941+7))="",0,INDIRECT(ADDRESS(($AN941-1)*3+$AO941+5,$AP941+7))),IF(INDIRECT(ADDRESS(($AN941-1)*3+$AO941+5,$AP941+7))="",0,IF(COUNTIF(INDIRECT(ADDRESS(($AN941-1)*36+($AO941-1)*12+6,COLUMN())):INDIRECT(ADDRESS(($AN941-1)*36+($AO941-1)*12+$AP941+4,COLUMN())),INDIRECT(ADDRESS(($AN941-1)*3+$AO941+5,$AP941+7)))&gt;=1,0,INDIRECT(ADDRESS(($AN941-1)*3+$AO941+5,$AP941+7)))))</f>
        <v>0</v>
      </c>
      <c r="AR941" s="468">
        <f ca="1">COUNTIF(INDIRECT("H"&amp;(ROW()+12*(($AN941-1)*3+$AO941)-ROW())/12+5):INDIRECT("S"&amp;(ROW()+12*(($AN941-1)*3+$AO941)-ROW())/12+5),AQ941)</f>
        <v>0</v>
      </c>
      <c r="AU941" s="468">
        <f ca="1">IF(AND(AQ941&gt;0,AR941&gt;0),COUNTIF(AU$6:AU940,"&gt;0")+1,0)</f>
        <v>0</v>
      </c>
    </row>
    <row r="942" spans="40:47" x14ac:dyDescent="0.15">
      <c r="AN942" s="468">
        <v>27</v>
      </c>
      <c r="AO942" s="468">
        <v>1</v>
      </c>
      <c r="AP942" s="468">
        <v>1</v>
      </c>
      <c r="AQ942" s="468">
        <f ca="1">IF($AP942=1,IF(INDIRECT(ADDRESS(($AN942-1)*3+$AO942+5,$AP942+7))="",0,INDIRECT(ADDRESS(($AN942-1)*3+$AO942+5,$AP942+7))),IF(INDIRECT(ADDRESS(($AN942-1)*3+$AO942+5,$AP942+7))="",0,IF(COUNTIF(INDIRECT(ADDRESS(($AN942-1)*36+($AO942-1)*12+6,COLUMN())):INDIRECT(ADDRESS(($AN942-1)*36+($AO942-1)*12+$AP942+4,COLUMN())),INDIRECT(ADDRESS(($AN942-1)*3+$AO942+5,$AP942+7)))&gt;=1,0,INDIRECT(ADDRESS(($AN942-1)*3+$AO942+5,$AP942+7)))))</f>
        <v>0</v>
      </c>
      <c r="AR942" s="468">
        <f ca="1">COUNTIF(INDIRECT("H"&amp;(ROW()+12*(($AN942-1)*3+$AO942)-ROW())/12+5):INDIRECT("S"&amp;(ROW()+12*(($AN942-1)*3+$AO942)-ROW())/12+5),AQ942)</f>
        <v>0</v>
      </c>
      <c r="AU942" s="468">
        <f ca="1">IF(AND(AQ942&gt;0,AR942&gt;0),COUNTIF(AU$6:AU941,"&gt;0")+1,0)</f>
        <v>0</v>
      </c>
    </row>
    <row r="943" spans="40:47" x14ac:dyDescent="0.15">
      <c r="AN943" s="468">
        <v>27</v>
      </c>
      <c r="AO943" s="468">
        <v>1</v>
      </c>
      <c r="AP943" s="468">
        <v>2</v>
      </c>
      <c r="AQ943" s="468">
        <f ca="1">IF($AP943=1,IF(INDIRECT(ADDRESS(($AN943-1)*3+$AO943+5,$AP943+7))="",0,INDIRECT(ADDRESS(($AN943-1)*3+$AO943+5,$AP943+7))),IF(INDIRECT(ADDRESS(($AN943-1)*3+$AO943+5,$AP943+7))="",0,IF(COUNTIF(INDIRECT(ADDRESS(($AN943-1)*36+($AO943-1)*12+6,COLUMN())):INDIRECT(ADDRESS(($AN943-1)*36+($AO943-1)*12+$AP943+4,COLUMN())),INDIRECT(ADDRESS(($AN943-1)*3+$AO943+5,$AP943+7)))&gt;=1,0,INDIRECT(ADDRESS(($AN943-1)*3+$AO943+5,$AP943+7)))))</f>
        <v>0</v>
      </c>
      <c r="AR943" s="468">
        <f ca="1">COUNTIF(INDIRECT("H"&amp;(ROW()+12*(($AN943-1)*3+$AO943)-ROW())/12+5):INDIRECT("S"&amp;(ROW()+12*(($AN943-1)*3+$AO943)-ROW())/12+5),AQ943)</f>
        <v>0</v>
      </c>
      <c r="AU943" s="468">
        <f ca="1">IF(AND(AQ943&gt;0,AR943&gt;0),COUNTIF(AU$6:AU942,"&gt;0")+1,0)</f>
        <v>0</v>
      </c>
    </row>
    <row r="944" spans="40:47" x14ac:dyDescent="0.15">
      <c r="AN944" s="468">
        <v>27</v>
      </c>
      <c r="AO944" s="468">
        <v>1</v>
      </c>
      <c r="AP944" s="468">
        <v>3</v>
      </c>
      <c r="AQ944" s="468">
        <f ca="1">IF($AP944=1,IF(INDIRECT(ADDRESS(($AN944-1)*3+$AO944+5,$AP944+7))="",0,INDIRECT(ADDRESS(($AN944-1)*3+$AO944+5,$AP944+7))),IF(INDIRECT(ADDRESS(($AN944-1)*3+$AO944+5,$AP944+7))="",0,IF(COUNTIF(INDIRECT(ADDRESS(($AN944-1)*36+($AO944-1)*12+6,COLUMN())):INDIRECT(ADDRESS(($AN944-1)*36+($AO944-1)*12+$AP944+4,COLUMN())),INDIRECT(ADDRESS(($AN944-1)*3+$AO944+5,$AP944+7)))&gt;=1,0,INDIRECT(ADDRESS(($AN944-1)*3+$AO944+5,$AP944+7)))))</f>
        <v>0</v>
      </c>
      <c r="AR944" s="468">
        <f ca="1">COUNTIF(INDIRECT("H"&amp;(ROW()+12*(($AN944-1)*3+$AO944)-ROW())/12+5):INDIRECT("S"&amp;(ROW()+12*(($AN944-1)*3+$AO944)-ROW())/12+5),AQ944)</f>
        <v>0</v>
      </c>
      <c r="AU944" s="468">
        <f ca="1">IF(AND(AQ944&gt;0,AR944&gt;0),COUNTIF(AU$6:AU943,"&gt;0")+1,0)</f>
        <v>0</v>
      </c>
    </row>
    <row r="945" spans="40:47" x14ac:dyDescent="0.15">
      <c r="AN945" s="468">
        <v>27</v>
      </c>
      <c r="AO945" s="468">
        <v>1</v>
      </c>
      <c r="AP945" s="468">
        <v>4</v>
      </c>
      <c r="AQ945" s="468">
        <f ca="1">IF($AP945=1,IF(INDIRECT(ADDRESS(($AN945-1)*3+$AO945+5,$AP945+7))="",0,INDIRECT(ADDRESS(($AN945-1)*3+$AO945+5,$AP945+7))),IF(INDIRECT(ADDRESS(($AN945-1)*3+$AO945+5,$AP945+7))="",0,IF(COUNTIF(INDIRECT(ADDRESS(($AN945-1)*36+($AO945-1)*12+6,COLUMN())):INDIRECT(ADDRESS(($AN945-1)*36+($AO945-1)*12+$AP945+4,COLUMN())),INDIRECT(ADDRESS(($AN945-1)*3+$AO945+5,$AP945+7)))&gt;=1,0,INDIRECT(ADDRESS(($AN945-1)*3+$AO945+5,$AP945+7)))))</f>
        <v>0</v>
      </c>
      <c r="AR945" s="468">
        <f ca="1">COUNTIF(INDIRECT("H"&amp;(ROW()+12*(($AN945-1)*3+$AO945)-ROW())/12+5):INDIRECT("S"&amp;(ROW()+12*(($AN945-1)*3+$AO945)-ROW())/12+5),AQ945)</f>
        <v>0</v>
      </c>
      <c r="AU945" s="468">
        <f ca="1">IF(AND(AQ945&gt;0,AR945&gt;0),COUNTIF(AU$6:AU944,"&gt;0")+1,0)</f>
        <v>0</v>
      </c>
    </row>
    <row r="946" spans="40:47" x14ac:dyDescent="0.15">
      <c r="AN946" s="468">
        <v>27</v>
      </c>
      <c r="AO946" s="468">
        <v>1</v>
      </c>
      <c r="AP946" s="468">
        <v>5</v>
      </c>
      <c r="AQ946" s="468">
        <f ca="1">IF($AP946=1,IF(INDIRECT(ADDRESS(($AN946-1)*3+$AO946+5,$AP946+7))="",0,INDIRECT(ADDRESS(($AN946-1)*3+$AO946+5,$AP946+7))),IF(INDIRECT(ADDRESS(($AN946-1)*3+$AO946+5,$AP946+7))="",0,IF(COUNTIF(INDIRECT(ADDRESS(($AN946-1)*36+($AO946-1)*12+6,COLUMN())):INDIRECT(ADDRESS(($AN946-1)*36+($AO946-1)*12+$AP946+4,COLUMN())),INDIRECT(ADDRESS(($AN946-1)*3+$AO946+5,$AP946+7)))&gt;=1,0,INDIRECT(ADDRESS(($AN946-1)*3+$AO946+5,$AP946+7)))))</f>
        <v>0</v>
      </c>
      <c r="AR946" s="468">
        <f ca="1">COUNTIF(INDIRECT("H"&amp;(ROW()+12*(($AN946-1)*3+$AO946)-ROW())/12+5):INDIRECT("S"&amp;(ROW()+12*(($AN946-1)*3+$AO946)-ROW())/12+5),AQ946)</f>
        <v>0</v>
      </c>
      <c r="AU946" s="468">
        <f ca="1">IF(AND(AQ946&gt;0,AR946&gt;0),COUNTIF(AU$6:AU945,"&gt;0")+1,0)</f>
        <v>0</v>
      </c>
    </row>
    <row r="947" spans="40:47" x14ac:dyDescent="0.15">
      <c r="AN947" s="468">
        <v>27</v>
      </c>
      <c r="AO947" s="468">
        <v>1</v>
      </c>
      <c r="AP947" s="468">
        <v>6</v>
      </c>
      <c r="AQ947" s="468">
        <f ca="1">IF($AP947=1,IF(INDIRECT(ADDRESS(($AN947-1)*3+$AO947+5,$AP947+7))="",0,INDIRECT(ADDRESS(($AN947-1)*3+$AO947+5,$AP947+7))),IF(INDIRECT(ADDRESS(($AN947-1)*3+$AO947+5,$AP947+7))="",0,IF(COUNTIF(INDIRECT(ADDRESS(($AN947-1)*36+($AO947-1)*12+6,COLUMN())):INDIRECT(ADDRESS(($AN947-1)*36+($AO947-1)*12+$AP947+4,COLUMN())),INDIRECT(ADDRESS(($AN947-1)*3+$AO947+5,$AP947+7)))&gt;=1,0,INDIRECT(ADDRESS(($AN947-1)*3+$AO947+5,$AP947+7)))))</f>
        <v>0</v>
      </c>
      <c r="AR947" s="468">
        <f ca="1">COUNTIF(INDIRECT("H"&amp;(ROW()+12*(($AN947-1)*3+$AO947)-ROW())/12+5):INDIRECT("S"&amp;(ROW()+12*(($AN947-1)*3+$AO947)-ROW())/12+5),AQ947)</f>
        <v>0</v>
      </c>
      <c r="AU947" s="468">
        <f ca="1">IF(AND(AQ947&gt;0,AR947&gt;0),COUNTIF(AU$6:AU946,"&gt;0")+1,0)</f>
        <v>0</v>
      </c>
    </row>
    <row r="948" spans="40:47" x14ac:dyDescent="0.15">
      <c r="AN948" s="468">
        <v>27</v>
      </c>
      <c r="AO948" s="468">
        <v>1</v>
      </c>
      <c r="AP948" s="468">
        <v>7</v>
      </c>
      <c r="AQ948" s="468">
        <f ca="1">IF($AP948=1,IF(INDIRECT(ADDRESS(($AN948-1)*3+$AO948+5,$AP948+7))="",0,INDIRECT(ADDRESS(($AN948-1)*3+$AO948+5,$AP948+7))),IF(INDIRECT(ADDRESS(($AN948-1)*3+$AO948+5,$AP948+7))="",0,IF(COUNTIF(INDIRECT(ADDRESS(($AN948-1)*36+($AO948-1)*12+6,COLUMN())):INDIRECT(ADDRESS(($AN948-1)*36+($AO948-1)*12+$AP948+4,COLUMN())),INDIRECT(ADDRESS(($AN948-1)*3+$AO948+5,$AP948+7)))&gt;=1,0,INDIRECT(ADDRESS(($AN948-1)*3+$AO948+5,$AP948+7)))))</f>
        <v>0</v>
      </c>
      <c r="AR948" s="468">
        <f ca="1">COUNTIF(INDIRECT("H"&amp;(ROW()+12*(($AN948-1)*3+$AO948)-ROW())/12+5):INDIRECT("S"&amp;(ROW()+12*(($AN948-1)*3+$AO948)-ROW())/12+5),AQ948)</f>
        <v>0</v>
      </c>
      <c r="AU948" s="468">
        <f ca="1">IF(AND(AQ948&gt;0,AR948&gt;0),COUNTIF(AU$6:AU947,"&gt;0")+1,0)</f>
        <v>0</v>
      </c>
    </row>
    <row r="949" spans="40:47" x14ac:dyDescent="0.15">
      <c r="AN949" s="468">
        <v>27</v>
      </c>
      <c r="AO949" s="468">
        <v>1</v>
      </c>
      <c r="AP949" s="468">
        <v>8</v>
      </c>
      <c r="AQ949" s="468">
        <f ca="1">IF($AP949=1,IF(INDIRECT(ADDRESS(($AN949-1)*3+$AO949+5,$AP949+7))="",0,INDIRECT(ADDRESS(($AN949-1)*3+$AO949+5,$AP949+7))),IF(INDIRECT(ADDRESS(($AN949-1)*3+$AO949+5,$AP949+7))="",0,IF(COUNTIF(INDIRECT(ADDRESS(($AN949-1)*36+($AO949-1)*12+6,COLUMN())):INDIRECT(ADDRESS(($AN949-1)*36+($AO949-1)*12+$AP949+4,COLUMN())),INDIRECT(ADDRESS(($AN949-1)*3+$AO949+5,$AP949+7)))&gt;=1,0,INDIRECT(ADDRESS(($AN949-1)*3+$AO949+5,$AP949+7)))))</f>
        <v>0</v>
      </c>
      <c r="AR949" s="468">
        <f ca="1">COUNTIF(INDIRECT("H"&amp;(ROW()+12*(($AN949-1)*3+$AO949)-ROW())/12+5):INDIRECT("S"&amp;(ROW()+12*(($AN949-1)*3+$AO949)-ROW())/12+5),AQ949)</f>
        <v>0</v>
      </c>
      <c r="AU949" s="468">
        <f ca="1">IF(AND(AQ949&gt;0,AR949&gt;0),COUNTIF(AU$6:AU948,"&gt;0")+1,0)</f>
        <v>0</v>
      </c>
    </row>
    <row r="950" spans="40:47" x14ac:dyDescent="0.15">
      <c r="AN950" s="468">
        <v>27</v>
      </c>
      <c r="AO950" s="468">
        <v>1</v>
      </c>
      <c r="AP950" s="468">
        <v>9</v>
      </c>
      <c r="AQ950" s="468">
        <f ca="1">IF($AP950=1,IF(INDIRECT(ADDRESS(($AN950-1)*3+$AO950+5,$AP950+7))="",0,INDIRECT(ADDRESS(($AN950-1)*3+$AO950+5,$AP950+7))),IF(INDIRECT(ADDRESS(($AN950-1)*3+$AO950+5,$AP950+7))="",0,IF(COUNTIF(INDIRECT(ADDRESS(($AN950-1)*36+($AO950-1)*12+6,COLUMN())):INDIRECT(ADDRESS(($AN950-1)*36+($AO950-1)*12+$AP950+4,COLUMN())),INDIRECT(ADDRESS(($AN950-1)*3+$AO950+5,$AP950+7)))&gt;=1,0,INDIRECT(ADDRESS(($AN950-1)*3+$AO950+5,$AP950+7)))))</f>
        <v>0</v>
      </c>
      <c r="AR950" s="468">
        <f ca="1">COUNTIF(INDIRECT("H"&amp;(ROW()+12*(($AN950-1)*3+$AO950)-ROW())/12+5):INDIRECT("S"&amp;(ROW()+12*(($AN950-1)*3+$AO950)-ROW())/12+5),AQ950)</f>
        <v>0</v>
      </c>
      <c r="AU950" s="468">
        <f ca="1">IF(AND(AQ950&gt;0,AR950&gt;0),COUNTIF(AU$6:AU949,"&gt;0")+1,0)</f>
        <v>0</v>
      </c>
    </row>
    <row r="951" spans="40:47" x14ac:dyDescent="0.15">
      <c r="AN951" s="468">
        <v>27</v>
      </c>
      <c r="AO951" s="468">
        <v>1</v>
      </c>
      <c r="AP951" s="468">
        <v>10</v>
      </c>
      <c r="AQ951" s="468">
        <f ca="1">IF($AP951=1,IF(INDIRECT(ADDRESS(($AN951-1)*3+$AO951+5,$AP951+7))="",0,INDIRECT(ADDRESS(($AN951-1)*3+$AO951+5,$AP951+7))),IF(INDIRECT(ADDRESS(($AN951-1)*3+$AO951+5,$AP951+7))="",0,IF(COUNTIF(INDIRECT(ADDRESS(($AN951-1)*36+($AO951-1)*12+6,COLUMN())):INDIRECT(ADDRESS(($AN951-1)*36+($AO951-1)*12+$AP951+4,COLUMN())),INDIRECT(ADDRESS(($AN951-1)*3+$AO951+5,$AP951+7)))&gt;=1,0,INDIRECT(ADDRESS(($AN951-1)*3+$AO951+5,$AP951+7)))))</f>
        <v>0</v>
      </c>
      <c r="AR951" s="468">
        <f ca="1">COUNTIF(INDIRECT("H"&amp;(ROW()+12*(($AN951-1)*3+$AO951)-ROW())/12+5):INDIRECT("S"&amp;(ROW()+12*(($AN951-1)*3+$AO951)-ROW())/12+5),AQ951)</f>
        <v>0</v>
      </c>
      <c r="AU951" s="468">
        <f ca="1">IF(AND(AQ951&gt;0,AR951&gt;0),COUNTIF(AU$6:AU950,"&gt;0")+1,0)</f>
        <v>0</v>
      </c>
    </row>
    <row r="952" spans="40:47" x14ac:dyDescent="0.15">
      <c r="AN952" s="468">
        <v>27</v>
      </c>
      <c r="AO952" s="468">
        <v>1</v>
      </c>
      <c r="AP952" s="468">
        <v>11</v>
      </c>
      <c r="AQ952" s="468">
        <f ca="1">IF($AP952=1,IF(INDIRECT(ADDRESS(($AN952-1)*3+$AO952+5,$AP952+7))="",0,INDIRECT(ADDRESS(($AN952-1)*3+$AO952+5,$AP952+7))),IF(INDIRECT(ADDRESS(($AN952-1)*3+$AO952+5,$AP952+7))="",0,IF(COUNTIF(INDIRECT(ADDRESS(($AN952-1)*36+($AO952-1)*12+6,COLUMN())):INDIRECT(ADDRESS(($AN952-1)*36+($AO952-1)*12+$AP952+4,COLUMN())),INDIRECT(ADDRESS(($AN952-1)*3+$AO952+5,$AP952+7)))&gt;=1,0,INDIRECT(ADDRESS(($AN952-1)*3+$AO952+5,$AP952+7)))))</f>
        <v>0</v>
      </c>
      <c r="AR952" s="468">
        <f ca="1">COUNTIF(INDIRECT("H"&amp;(ROW()+12*(($AN952-1)*3+$AO952)-ROW())/12+5):INDIRECT("S"&amp;(ROW()+12*(($AN952-1)*3+$AO952)-ROW())/12+5),AQ952)</f>
        <v>0</v>
      </c>
      <c r="AU952" s="468">
        <f ca="1">IF(AND(AQ952&gt;0,AR952&gt;0),COUNTIF(AU$6:AU951,"&gt;0")+1,0)</f>
        <v>0</v>
      </c>
    </row>
    <row r="953" spans="40:47" x14ac:dyDescent="0.15">
      <c r="AN953" s="468">
        <v>27</v>
      </c>
      <c r="AO953" s="468">
        <v>1</v>
      </c>
      <c r="AP953" s="468">
        <v>12</v>
      </c>
      <c r="AQ953" s="468">
        <f ca="1">IF($AP953=1,IF(INDIRECT(ADDRESS(($AN953-1)*3+$AO953+5,$AP953+7))="",0,INDIRECT(ADDRESS(($AN953-1)*3+$AO953+5,$AP953+7))),IF(INDIRECT(ADDRESS(($AN953-1)*3+$AO953+5,$AP953+7))="",0,IF(COUNTIF(INDIRECT(ADDRESS(($AN953-1)*36+($AO953-1)*12+6,COLUMN())):INDIRECT(ADDRESS(($AN953-1)*36+($AO953-1)*12+$AP953+4,COLUMN())),INDIRECT(ADDRESS(($AN953-1)*3+$AO953+5,$AP953+7)))&gt;=1,0,INDIRECT(ADDRESS(($AN953-1)*3+$AO953+5,$AP953+7)))))</f>
        <v>0</v>
      </c>
      <c r="AR953" s="468">
        <f ca="1">COUNTIF(INDIRECT("H"&amp;(ROW()+12*(($AN953-1)*3+$AO953)-ROW())/12+5):INDIRECT("S"&amp;(ROW()+12*(($AN953-1)*3+$AO953)-ROW())/12+5),AQ953)</f>
        <v>0</v>
      </c>
      <c r="AU953" s="468">
        <f ca="1">IF(AND(AQ953&gt;0,AR953&gt;0),COUNTIF(AU$6:AU952,"&gt;0")+1,0)</f>
        <v>0</v>
      </c>
    </row>
    <row r="954" spans="40:47" x14ac:dyDescent="0.15">
      <c r="AN954" s="468">
        <v>27</v>
      </c>
      <c r="AO954" s="468">
        <v>2</v>
      </c>
      <c r="AP954" s="468">
        <v>1</v>
      </c>
      <c r="AQ954" s="468">
        <f ca="1">IF($AP954=1,IF(INDIRECT(ADDRESS(($AN954-1)*3+$AO954+5,$AP954+7))="",0,INDIRECT(ADDRESS(($AN954-1)*3+$AO954+5,$AP954+7))),IF(INDIRECT(ADDRESS(($AN954-1)*3+$AO954+5,$AP954+7))="",0,IF(COUNTIF(INDIRECT(ADDRESS(($AN954-1)*36+($AO954-1)*12+6,COLUMN())):INDIRECT(ADDRESS(($AN954-1)*36+($AO954-1)*12+$AP954+4,COLUMN())),INDIRECT(ADDRESS(($AN954-1)*3+$AO954+5,$AP954+7)))&gt;=1,0,INDIRECT(ADDRESS(($AN954-1)*3+$AO954+5,$AP954+7)))))</f>
        <v>0</v>
      </c>
      <c r="AR954" s="468">
        <f ca="1">COUNTIF(INDIRECT("H"&amp;(ROW()+12*(($AN954-1)*3+$AO954)-ROW())/12+5):INDIRECT("S"&amp;(ROW()+12*(($AN954-1)*3+$AO954)-ROW())/12+5),AQ954)</f>
        <v>0</v>
      </c>
      <c r="AU954" s="468">
        <f ca="1">IF(AND(AQ954&gt;0,AR954&gt;0),COUNTIF(AU$6:AU953,"&gt;0")+1,0)</f>
        <v>0</v>
      </c>
    </row>
    <row r="955" spans="40:47" x14ac:dyDescent="0.15">
      <c r="AN955" s="468">
        <v>27</v>
      </c>
      <c r="AO955" s="468">
        <v>2</v>
      </c>
      <c r="AP955" s="468">
        <v>2</v>
      </c>
      <c r="AQ955" s="468">
        <f ca="1">IF($AP955=1,IF(INDIRECT(ADDRESS(($AN955-1)*3+$AO955+5,$AP955+7))="",0,INDIRECT(ADDRESS(($AN955-1)*3+$AO955+5,$AP955+7))),IF(INDIRECT(ADDRESS(($AN955-1)*3+$AO955+5,$AP955+7))="",0,IF(COUNTIF(INDIRECT(ADDRESS(($AN955-1)*36+($AO955-1)*12+6,COLUMN())):INDIRECT(ADDRESS(($AN955-1)*36+($AO955-1)*12+$AP955+4,COLUMN())),INDIRECT(ADDRESS(($AN955-1)*3+$AO955+5,$AP955+7)))&gt;=1,0,INDIRECT(ADDRESS(($AN955-1)*3+$AO955+5,$AP955+7)))))</f>
        <v>0</v>
      </c>
      <c r="AR955" s="468">
        <f ca="1">COUNTIF(INDIRECT("H"&amp;(ROW()+12*(($AN955-1)*3+$AO955)-ROW())/12+5):INDIRECT("S"&amp;(ROW()+12*(($AN955-1)*3+$AO955)-ROW())/12+5),AQ955)</f>
        <v>0</v>
      </c>
      <c r="AU955" s="468">
        <f ca="1">IF(AND(AQ955&gt;0,AR955&gt;0),COUNTIF(AU$6:AU954,"&gt;0")+1,0)</f>
        <v>0</v>
      </c>
    </row>
    <row r="956" spans="40:47" x14ac:dyDescent="0.15">
      <c r="AN956" s="468">
        <v>27</v>
      </c>
      <c r="AO956" s="468">
        <v>2</v>
      </c>
      <c r="AP956" s="468">
        <v>3</v>
      </c>
      <c r="AQ956" s="468">
        <f ca="1">IF($AP956=1,IF(INDIRECT(ADDRESS(($AN956-1)*3+$AO956+5,$AP956+7))="",0,INDIRECT(ADDRESS(($AN956-1)*3+$AO956+5,$AP956+7))),IF(INDIRECT(ADDRESS(($AN956-1)*3+$AO956+5,$AP956+7))="",0,IF(COUNTIF(INDIRECT(ADDRESS(($AN956-1)*36+($AO956-1)*12+6,COLUMN())):INDIRECT(ADDRESS(($AN956-1)*36+($AO956-1)*12+$AP956+4,COLUMN())),INDIRECT(ADDRESS(($AN956-1)*3+$AO956+5,$AP956+7)))&gt;=1,0,INDIRECT(ADDRESS(($AN956-1)*3+$AO956+5,$AP956+7)))))</f>
        <v>0</v>
      </c>
      <c r="AR956" s="468">
        <f ca="1">COUNTIF(INDIRECT("H"&amp;(ROW()+12*(($AN956-1)*3+$AO956)-ROW())/12+5):INDIRECT("S"&amp;(ROW()+12*(($AN956-1)*3+$AO956)-ROW())/12+5),AQ956)</f>
        <v>0</v>
      </c>
      <c r="AU956" s="468">
        <f ca="1">IF(AND(AQ956&gt;0,AR956&gt;0),COUNTIF(AU$6:AU955,"&gt;0")+1,0)</f>
        <v>0</v>
      </c>
    </row>
    <row r="957" spans="40:47" x14ac:dyDescent="0.15">
      <c r="AN957" s="468">
        <v>27</v>
      </c>
      <c r="AO957" s="468">
        <v>2</v>
      </c>
      <c r="AP957" s="468">
        <v>4</v>
      </c>
      <c r="AQ957" s="468">
        <f ca="1">IF($AP957=1,IF(INDIRECT(ADDRESS(($AN957-1)*3+$AO957+5,$AP957+7))="",0,INDIRECT(ADDRESS(($AN957-1)*3+$AO957+5,$AP957+7))),IF(INDIRECT(ADDRESS(($AN957-1)*3+$AO957+5,$AP957+7))="",0,IF(COUNTIF(INDIRECT(ADDRESS(($AN957-1)*36+($AO957-1)*12+6,COLUMN())):INDIRECT(ADDRESS(($AN957-1)*36+($AO957-1)*12+$AP957+4,COLUMN())),INDIRECT(ADDRESS(($AN957-1)*3+$AO957+5,$AP957+7)))&gt;=1,0,INDIRECT(ADDRESS(($AN957-1)*3+$AO957+5,$AP957+7)))))</f>
        <v>0</v>
      </c>
      <c r="AR957" s="468">
        <f ca="1">COUNTIF(INDIRECT("H"&amp;(ROW()+12*(($AN957-1)*3+$AO957)-ROW())/12+5):INDIRECT("S"&amp;(ROW()+12*(($AN957-1)*3+$AO957)-ROW())/12+5),AQ957)</f>
        <v>0</v>
      </c>
      <c r="AU957" s="468">
        <f ca="1">IF(AND(AQ957&gt;0,AR957&gt;0),COUNTIF(AU$6:AU956,"&gt;0")+1,0)</f>
        <v>0</v>
      </c>
    </row>
    <row r="958" spans="40:47" x14ac:dyDescent="0.15">
      <c r="AN958" s="468">
        <v>27</v>
      </c>
      <c r="AO958" s="468">
        <v>2</v>
      </c>
      <c r="AP958" s="468">
        <v>5</v>
      </c>
      <c r="AQ958" s="468">
        <f ca="1">IF($AP958=1,IF(INDIRECT(ADDRESS(($AN958-1)*3+$AO958+5,$AP958+7))="",0,INDIRECT(ADDRESS(($AN958-1)*3+$AO958+5,$AP958+7))),IF(INDIRECT(ADDRESS(($AN958-1)*3+$AO958+5,$AP958+7))="",0,IF(COUNTIF(INDIRECT(ADDRESS(($AN958-1)*36+($AO958-1)*12+6,COLUMN())):INDIRECT(ADDRESS(($AN958-1)*36+($AO958-1)*12+$AP958+4,COLUMN())),INDIRECT(ADDRESS(($AN958-1)*3+$AO958+5,$AP958+7)))&gt;=1,0,INDIRECT(ADDRESS(($AN958-1)*3+$AO958+5,$AP958+7)))))</f>
        <v>0</v>
      </c>
      <c r="AR958" s="468">
        <f ca="1">COUNTIF(INDIRECT("H"&amp;(ROW()+12*(($AN958-1)*3+$AO958)-ROW())/12+5):INDIRECT("S"&amp;(ROW()+12*(($AN958-1)*3+$AO958)-ROW())/12+5),AQ958)</f>
        <v>0</v>
      </c>
      <c r="AU958" s="468">
        <f ca="1">IF(AND(AQ958&gt;0,AR958&gt;0),COUNTIF(AU$6:AU957,"&gt;0")+1,0)</f>
        <v>0</v>
      </c>
    </row>
    <row r="959" spans="40:47" x14ac:dyDescent="0.15">
      <c r="AN959" s="468">
        <v>27</v>
      </c>
      <c r="AO959" s="468">
        <v>2</v>
      </c>
      <c r="AP959" s="468">
        <v>6</v>
      </c>
      <c r="AQ959" s="468">
        <f ca="1">IF($AP959=1,IF(INDIRECT(ADDRESS(($AN959-1)*3+$AO959+5,$AP959+7))="",0,INDIRECT(ADDRESS(($AN959-1)*3+$AO959+5,$AP959+7))),IF(INDIRECT(ADDRESS(($AN959-1)*3+$AO959+5,$AP959+7))="",0,IF(COUNTIF(INDIRECT(ADDRESS(($AN959-1)*36+($AO959-1)*12+6,COLUMN())):INDIRECT(ADDRESS(($AN959-1)*36+($AO959-1)*12+$AP959+4,COLUMN())),INDIRECT(ADDRESS(($AN959-1)*3+$AO959+5,$AP959+7)))&gt;=1,0,INDIRECT(ADDRESS(($AN959-1)*3+$AO959+5,$AP959+7)))))</f>
        <v>0</v>
      </c>
      <c r="AR959" s="468">
        <f ca="1">COUNTIF(INDIRECT("H"&amp;(ROW()+12*(($AN959-1)*3+$AO959)-ROW())/12+5):INDIRECT("S"&amp;(ROW()+12*(($AN959-1)*3+$AO959)-ROW())/12+5),AQ959)</f>
        <v>0</v>
      </c>
      <c r="AU959" s="468">
        <f ca="1">IF(AND(AQ959&gt;0,AR959&gt;0),COUNTIF(AU$6:AU958,"&gt;0")+1,0)</f>
        <v>0</v>
      </c>
    </row>
    <row r="960" spans="40:47" x14ac:dyDescent="0.15">
      <c r="AN960" s="468">
        <v>27</v>
      </c>
      <c r="AO960" s="468">
        <v>2</v>
      </c>
      <c r="AP960" s="468">
        <v>7</v>
      </c>
      <c r="AQ960" s="468">
        <f ca="1">IF($AP960=1,IF(INDIRECT(ADDRESS(($AN960-1)*3+$AO960+5,$AP960+7))="",0,INDIRECT(ADDRESS(($AN960-1)*3+$AO960+5,$AP960+7))),IF(INDIRECT(ADDRESS(($AN960-1)*3+$AO960+5,$AP960+7))="",0,IF(COUNTIF(INDIRECT(ADDRESS(($AN960-1)*36+($AO960-1)*12+6,COLUMN())):INDIRECT(ADDRESS(($AN960-1)*36+($AO960-1)*12+$AP960+4,COLUMN())),INDIRECT(ADDRESS(($AN960-1)*3+$AO960+5,$AP960+7)))&gt;=1,0,INDIRECT(ADDRESS(($AN960-1)*3+$AO960+5,$AP960+7)))))</f>
        <v>0</v>
      </c>
      <c r="AR960" s="468">
        <f ca="1">COUNTIF(INDIRECT("H"&amp;(ROW()+12*(($AN960-1)*3+$AO960)-ROW())/12+5):INDIRECT("S"&amp;(ROW()+12*(($AN960-1)*3+$AO960)-ROW())/12+5),AQ960)</f>
        <v>0</v>
      </c>
      <c r="AU960" s="468">
        <f ca="1">IF(AND(AQ960&gt;0,AR960&gt;0),COUNTIF(AU$6:AU959,"&gt;0")+1,0)</f>
        <v>0</v>
      </c>
    </row>
    <row r="961" spans="40:47" x14ac:dyDescent="0.15">
      <c r="AN961" s="468">
        <v>27</v>
      </c>
      <c r="AO961" s="468">
        <v>2</v>
      </c>
      <c r="AP961" s="468">
        <v>8</v>
      </c>
      <c r="AQ961" s="468">
        <f ca="1">IF($AP961=1,IF(INDIRECT(ADDRESS(($AN961-1)*3+$AO961+5,$AP961+7))="",0,INDIRECT(ADDRESS(($AN961-1)*3+$AO961+5,$AP961+7))),IF(INDIRECT(ADDRESS(($AN961-1)*3+$AO961+5,$AP961+7))="",0,IF(COUNTIF(INDIRECT(ADDRESS(($AN961-1)*36+($AO961-1)*12+6,COLUMN())):INDIRECT(ADDRESS(($AN961-1)*36+($AO961-1)*12+$AP961+4,COLUMN())),INDIRECT(ADDRESS(($AN961-1)*3+$AO961+5,$AP961+7)))&gt;=1,0,INDIRECT(ADDRESS(($AN961-1)*3+$AO961+5,$AP961+7)))))</f>
        <v>0</v>
      </c>
      <c r="AR961" s="468">
        <f ca="1">COUNTIF(INDIRECT("H"&amp;(ROW()+12*(($AN961-1)*3+$AO961)-ROW())/12+5):INDIRECT("S"&amp;(ROW()+12*(($AN961-1)*3+$AO961)-ROW())/12+5),AQ961)</f>
        <v>0</v>
      </c>
      <c r="AU961" s="468">
        <f ca="1">IF(AND(AQ961&gt;0,AR961&gt;0),COUNTIF(AU$6:AU960,"&gt;0")+1,0)</f>
        <v>0</v>
      </c>
    </row>
    <row r="962" spans="40:47" x14ac:dyDescent="0.15">
      <c r="AN962" s="468">
        <v>27</v>
      </c>
      <c r="AO962" s="468">
        <v>2</v>
      </c>
      <c r="AP962" s="468">
        <v>9</v>
      </c>
      <c r="AQ962" s="468">
        <f ca="1">IF($AP962=1,IF(INDIRECT(ADDRESS(($AN962-1)*3+$AO962+5,$AP962+7))="",0,INDIRECT(ADDRESS(($AN962-1)*3+$AO962+5,$AP962+7))),IF(INDIRECT(ADDRESS(($AN962-1)*3+$AO962+5,$AP962+7))="",0,IF(COUNTIF(INDIRECT(ADDRESS(($AN962-1)*36+($AO962-1)*12+6,COLUMN())):INDIRECT(ADDRESS(($AN962-1)*36+($AO962-1)*12+$AP962+4,COLUMN())),INDIRECT(ADDRESS(($AN962-1)*3+$AO962+5,$AP962+7)))&gt;=1,0,INDIRECT(ADDRESS(($AN962-1)*3+$AO962+5,$AP962+7)))))</f>
        <v>0</v>
      </c>
      <c r="AR962" s="468">
        <f ca="1">COUNTIF(INDIRECT("H"&amp;(ROW()+12*(($AN962-1)*3+$AO962)-ROW())/12+5):INDIRECT("S"&amp;(ROW()+12*(($AN962-1)*3+$AO962)-ROW())/12+5),AQ962)</f>
        <v>0</v>
      </c>
      <c r="AU962" s="468">
        <f ca="1">IF(AND(AQ962&gt;0,AR962&gt;0),COUNTIF(AU$6:AU961,"&gt;0")+1,0)</f>
        <v>0</v>
      </c>
    </row>
    <row r="963" spans="40:47" x14ac:dyDescent="0.15">
      <c r="AN963" s="468">
        <v>27</v>
      </c>
      <c r="AO963" s="468">
        <v>2</v>
      </c>
      <c r="AP963" s="468">
        <v>10</v>
      </c>
      <c r="AQ963" s="468">
        <f ca="1">IF($AP963=1,IF(INDIRECT(ADDRESS(($AN963-1)*3+$AO963+5,$AP963+7))="",0,INDIRECT(ADDRESS(($AN963-1)*3+$AO963+5,$AP963+7))),IF(INDIRECT(ADDRESS(($AN963-1)*3+$AO963+5,$AP963+7))="",0,IF(COUNTIF(INDIRECT(ADDRESS(($AN963-1)*36+($AO963-1)*12+6,COLUMN())):INDIRECT(ADDRESS(($AN963-1)*36+($AO963-1)*12+$AP963+4,COLUMN())),INDIRECT(ADDRESS(($AN963-1)*3+$AO963+5,$AP963+7)))&gt;=1,0,INDIRECT(ADDRESS(($AN963-1)*3+$AO963+5,$AP963+7)))))</f>
        <v>0</v>
      </c>
      <c r="AR963" s="468">
        <f ca="1">COUNTIF(INDIRECT("H"&amp;(ROW()+12*(($AN963-1)*3+$AO963)-ROW())/12+5):INDIRECT("S"&amp;(ROW()+12*(($AN963-1)*3+$AO963)-ROW())/12+5),AQ963)</f>
        <v>0</v>
      </c>
      <c r="AU963" s="468">
        <f ca="1">IF(AND(AQ963&gt;0,AR963&gt;0),COUNTIF(AU$6:AU962,"&gt;0")+1,0)</f>
        <v>0</v>
      </c>
    </row>
    <row r="964" spans="40:47" x14ac:dyDescent="0.15">
      <c r="AN964" s="468">
        <v>27</v>
      </c>
      <c r="AO964" s="468">
        <v>2</v>
      </c>
      <c r="AP964" s="468">
        <v>11</v>
      </c>
      <c r="AQ964" s="468">
        <f ca="1">IF($AP964=1,IF(INDIRECT(ADDRESS(($AN964-1)*3+$AO964+5,$AP964+7))="",0,INDIRECT(ADDRESS(($AN964-1)*3+$AO964+5,$AP964+7))),IF(INDIRECT(ADDRESS(($AN964-1)*3+$AO964+5,$AP964+7))="",0,IF(COUNTIF(INDIRECT(ADDRESS(($AN964-1)*36+($AO964-1)*12+6,COLUMN())):INDIRECT(ADDRESS(($AN964-1)*36+($AO964-1)*12+$AP964+4,COLUMN())),INDIRECT(ADDRESS(($AN964-1)*3+$AO964+5,$AP964+7)))&gt;=1,0,INDIRECT(ADDRESS(($AN964-1)*3+$AO964+5,$AP964+7)))))</f>
        <v>0</v>
      </c>
      <c r="AR964" s="468">
        <f ca="1">COUNTIF(INDIRECT("H"&amp;(ROW()+12*(($AN964-1)*3+$AO964)-ROW())/12+5):INDIRECT("S"&amp;(ROW()+12*(($AN964-1)*3+$AO964)-ROW())/12+5),AQ964)</f>
        <v>0</v>
      </c>
      <c r="AU964" s="468">
        <f ca="1">IF(AND(AQ964&gt;0,AR964&gt;0),COUNTIF(AU$6:AU963,"&gt;0")+1,0)</f>
        <v>0</v>
      </c>
    </row>
    <row r="965" spans="40:47" x14ac:dyDescent="0.15">
      <c r="AN965" s="468">
        <v>27</v>
      </c>
      <c r="AO965" s="468">
        <v>2</v>
      </c>
      <c r="AP965" s="468">
        <v>12</v>
      </c>
      <c r="AQ965" s="468">
        <f ca="1">IF($AP965=1,IF(INDIRECT(ADDRESS(($AN965-1)*3+$AO965+5,$AP965+7))="",0,INDIRECT(ADDRESS(($AN965-1)*3+$AO965+5,$AP965+7))),IF(INDIRECT(ADDRESS(($AN965-1)*3+$AO965+5,$AP965+7))="",0,IF(COUNTIF(INDIRECT(ADDRESS(($AN965-1)*36+($AO965-1)*12+6,COLUMN())):INDIRECT(ADDRESS(($AN965-1)*36+($AO965-1)*12+$AP965+4,COLUMN())),INDIRECT(ADDRESS(($AN965-1)*3+$AO965+5,$AP965+7)))&gt;=1,0,INDIRECT(ADDRESS(($AN965-1)*3+$AO965+5,$AP965+7)))))</f>
        <v>0</v>
      </c>
      <c r="AR965" s="468">
        <f ca="1">COUNTIF(INDIRECT("H"&amp;(ROW()+12*(($AN965-1)*3+$AO965)-ROW())/12+5):INDIRECT("S"&amp;(ROW()+12*(($AN965-1)*3+$AO965)-ROW())/12+5),AQ965)</f>
        <v>0</v>
      </c>
      <c r="AU965" s="468">
        <f ca="1">IF(AND(AQ965&gt;0,AR965&gt;0),COUNTIF(AU$6:AU964,"&gt;0")+1,0)</f>
        <v>0</v>
      </c>
    </row>
    <row r="966" spans="40:47" x14ac:dyDescent="0.15">
      <c r="AN966" s="468">
        <v>27</v>
      </c>
      <c r="AO966" s="468">
        <v>3</v>
      </c>
      <c r="AP966" s="468">
        <v>1</v>
      </c>
      <c r="AQ966" s="468">
        <f ca="1">IF($AP966=1,IF(INDIRECT(ADDRESS(($AN966-1)*3+$AO966+5,$AP966+7))="",0,INDIRECT(ADDRESS(($AN966-1)*3+$AO966+5,$AP966+7))),IF(INDIRECT(ADDRESS(($AN966-1)*3+$AO966+5,$AP966+7))="",0,IF(COUNTIF(INDIRECT(ADDRESS(($AN966-1)*36+($AO966-1)*12+6,COLUMN())):INDIRECT(ADDRESS(($AN966-1)*36+($AO966-1)*12+$AP966+4,COLUMN())),INDIRECT(ADDRESS(($AN966-1)*3+$AO966+5,$AP966+7)))&gt;=1,0,INDIRECT(ADDRESS(($AN966-1)*3+$AO966+5,$AP966+7)))))</f>
        <v>0</v>
      </c>
      <c r="AR966" s="468">
        <f ca="1">COUNTIF(INDIRECT("H"&amp;(ROW()+12*(($AN966-1)*3+$AO966)-ROW())/12+5):INDIRECT("S"&amp;(ROW()+12*(($AN966-1)*3+$AO966)-ROW())/12+5),AQ966)</f>
        <v>0</v>
      </c>
      <c r="AU966" s="468">
        <f ca="1">IF(AND(AQ966&gt;0,AR966&gt;0),COUNTIF(AU$6:AU965,"&gt;0")+1,0)</f>
        <v>0</v>
      </c>
    </row>
    <row r="967" spans="40:47" x14ac:dyDescent="0.15">
      <c r="AN967" s="468">
        <v>27</v>
      </c>
      <c r="AO967" s="468">
        <v>3</v>
      </c>
      <c r="AP967" s="468">
        <v>2</v>
      </c>
      <c r="AQ967" s="468">
        <f ca="1">IF($AP967=1,IF(INDIRECT(ADDRESS(($AN967-1)*3+$AO967+5,$AP967+7))="",0,INDIRECT(ADDRESS(($AN967-1)*3+$AO967+5,$AP967+7))),IF(INDIRECT(ADDRESS(($AN967-1)*3+$AO967+5,$AP967+7))="",0,IF(COUNTIF(INDIRECT(ADDRESS(($AN967-1)*36+($AO967-1)*12+6,COLUMN())):INDIRECT(ADDRESS(($AN967-1)*36+($AO967-1)*12+$AP967+4,COLUMN())),INDIRECT(ADDRESS(($AN967-1)*3+$AO967+5,$AP967+7)))&gt;=1,0,INDIRECT(ADDRESS(($AN967-1)*3+$AO967+5,$AP967+7)))))</f>
        <v>0</v>
      </c>
      <c r="AR967" s="468">
        <f ca="1">COUNTIF(INDIRECT("H"&amp;(ROW()+12*(($AN967-1)*3+$AO967)-ROW())/12+5):INDIRECT("S"&amp;(ROW()+12*(($AN967-1)*3+$AO967)-ROW())/12+5),AQ967)</f>
        <v>0</v>
      </c>
      <c r="AU967" s="468">
        <f ca="1">IF(AND(AQ967&gt;0,AR967&gt;0),COUNTIF(AU$6:AU966,"&gt;0")+1,0)</f>
        <v>0</v>
      </c>
    </row>
    <row r="968" spans="40:47" x14ac:dyDescent="0.15">
      <c r="AN968" s="468">
        <v>27</v>
      </c>
      <c r="AO968" s="468">
        <v>3</v>
      </c>
      <c r="AP968" s="468">
        <v>3</v>
      </c>
      <c r="AQ968" s="468">
        <f ca="1">IF($AP968=1,IF(INDIRECT(ADDRESS(($AN968-1)*3+$AO968+5,$AP968+7))="",0,INDIRECT(ADDRESS(($AN968-1)*3+$AO968+5,$AP968+7))),IF(INDIRECT(ADDRESS(($AN968-1)*3+$AO968+5,$AP968+7))="",0,IF(COUNTIF(INDIRECT(ADDRESS(($AN968-1)*36+($AO968-1)*12+6,COLUMN())):INDIRECT(ADDRESS(($AN968-1)*36+($AO968-1)*12+$AP968+4,COLUMN())),INDIRECT(ADDRESS(($AN968-1)*3+$AO968+5,$AP968+7)))&gt;=1,0,INDIRECT(ADDRESS(($AN968-1)*3+$AO968+5,$AP968+7)))))</f>
        <v>0</v>
      </c>
      <c r="AR968" s="468">
        <f ca="1">COUNTIF(INDIRECT("H"&amp;(ROW()+12*(($AN968-1)*3+$AO968)-ROW())/12+5):INDIRECT("S"&amp;(ROW()+12*(($AN968-1)*3+$AO968)-ROW())/12+5),AQ968)</f>
        <v>0</v>
      </c>
      <c r="AU968" s="468">
        <f ca="1">IF(AND(AQ968&gt;0,AR968&gt;0),COUNTIF(AU$6:AU967,"&gt;0")+1,0)</f>
        <v>0</v>
      </c>
    </row>
    <row r="969" spans="40:47" x14ac:dyDescent="0.15">
      <c r="AN969" s="468">
        <v>27</v>
      </c>
      <c r="AO969" s="468">
        <v>3</v>
      </c>
      <c r="AP969" s="468">
        <v>4</v>
      </c>
      <c r="AQ969" s="468">
        <f ca="1">IF($AP969=1,IF(INDIRECT(ADDRESS(($AN969-1)*3+$AO969+5,$AP969+7))="",0,INDIRECT(ADDRESS(($AN969-1)*3+$AO969+5,$AP969+7))),IF(INDIRECT(ADDRESS(($AN969-1)*3+$AO969+5,$AP969+7))="",0,IF(COUNTIF(INDIRECT(ADDRESS(($AN969-1)*36+($AO969-1)*12+6,COLUMN())):INDIRECT(ADDRESS(($AN969-1)*36+($AO969-1)*12+$AP969+4,COLUMN())),INDIRECT(ADDRESS(($AN969-1)*3+$AO969+5,$AP969+7)))&gt;=1,0,INDIRECT(ADDRESS(($AN969-1)*3+$AO969+5,$AP969+7)))))</f>
        <v>0</v>
      </c>
      <c r="AR969" s="468">
        <f ca="1">COUNTIF(INDIRECT("H"&amp;(ROW()+12*(($AN969-1)*3+$AO969)-ROW())/12+5):INDIRECT("S"&amp;(ROW()+12*(($AN969-1)*3+$AO969)-ROW())/12+5),AQ969)</f>
        <v>0</v>
      </c>
      <c r="AU969" s="468">
        <f ca="1">IF(AND(AQ969&gt;0,AR969&gt;0),COUNTIF(AU$6:AU968,"&gt;0")+1,0)</f>
        <v>0</v>
      </c>
    </row>
    <row r="970" spans="40:47" x14ac:dyDescent="0.15">
      <c r="AN970" s="468">
        <v>27</v>
      </c>
      <c r="AO970" s="468">
        <v>3</v>
      </c>
      <c r="AP970" s="468">
        <v>5</v>
      </c>
      <c r="AQ970" s="468">
        <f ca="1">IF($AP970=1,IF(INDIRECT(ADDRESS(($AN970-1)*3+$AO970+5,$AP970+7))="",0,INDIRECT(ADDRESS(($AN970-1)*3+$AO970+5,$AP970+7))),IF(INDIRECT(ADDRESS(($AN970-1)*3+$AO970+5,$AP970+7))="",0,IF(COUNTIF(INDIRECT(ADDRESS(($AN970-1)*36+($AO970-1)*12+6,COLUMN())):INDIRECT(ADDRESS(($AN970-1)*36+($AO970-1)*12+$AP970+4,COLUMN())),INDIRECT(ADDRESS(($AN970-1)*3+$AO970+5,$AP970+7)))&gt;=1,0,INDIRECT(ADDRESS(($AN970-1)*3+$AO970+5,$AP970+7)))))</f>
        <v>0</v>
      </c>
      <c r="AR970" s="468">
        <f ca="1">COUNTIF(INDIRECT("H"&amp;(ROW()+12*(($AN970-1)*3+$AO970)-ROW())/12+5):INDIRECT("S"&amp;(ROW()+12*(($AN970-1)*3+$AO970)-ROW())/12+5),AQ970)</f>
        <v>0</v>
      </c>
      <c r="AU970" s="468">
        <f ca="1">IF(AND(AQ970&gt;0,AR970&gt;0),COUNTIF(AU$6:AU969,"&gt;0")+1,0)</f>
        <v>0</v>
      </c>
    </row>
    <row r="971" spans="40:47" x14ac:dyDescent="0.15">
      <c r="AN971" s="468">
        <v>27</v>
      </c>
      <c r="AO971" s="468">
        <v>3</v>
      </c>
      <c r="AP971" s="468">
        <v>6</v>
      </c>
      <c r="AQ971" s="468">
        <f ca="1">IF($AP971=1,IF(INDIRECT(ADDRESS(($AN971-1)*3+$AO971+5,$AP971+7))="",0,INDIRECT(ADDRESS(($AN971-1)*3+$AO971+5,$AP971+7))),IF(INDIRECT(ADDRESS(($AN971-1)*3+$AO971+5,$AP971+7))="",0,IF(COUNTIF(INDIRECT(ADDRESS(($AN971-1)*36+($AO971-1)*12+6,COLUMN())):INDIRECT(ADDRESS(($AN971-1)*36+($AO971-1)*12+$AP971+4,COLUMN())),INDIRECT(ADDRESS(($AN971-1)*3+$AO971+5,$AP971+7)))&gt;=1,0,INDIRECT(ADDRESS(($AN971-1)*3+$AO971+5,$AP971+7)))))</f>
        <v>0</v>
      </c>
      <c r="AR971" s="468">
        <f ca="1">COUNTIF(INDIRECT("H"&amp;(ROW()+12*(($AN971-1)*3+$AO971)-ROW())/12+5):INDIRECT("S"&amp;(ROW()+12*(($AN971-1)*3+$AO971)-ROW())/12+5),AQ971)</f>
        <v>0</v>
      </c>
      <c r="AU971" s="468">
        <f ca="1">IF(AND(AQ971&gt;0,AR971&gt;0),COUNTIF(AU$6:AU970,"&gt;0")+1,0)</f>
        <v>0</v>
      </c>
    </row>
    <row r="972" spans="40:47" x14ac:dyDescent="0.15">
      <c r="AN972" s="468">
        <v>27</v>
      </c>
      <c r="AO972" s="468">
        <v>3</v>
      </c>
      <c r="AP972" s="468">
        <v>7</v>
      </c>
      <c r="AQ972" s="468">
        <f ca="1">IF($AP972=1,IF(INDIRECT(ADDRESS(($AN972-1)*3+$AO972+5,$AP972+7))="",0,INDIRECT(ADDRESS(($AN972-1)*3+$AO972+5,$AP972+7))),IF(INDIRECT(ADDRESS(($AN972-1)*3+$AO972+5,$AP972+7))="",0,IF(COUNTIF(INDIRECT(ADDRESS(($AN972-1)*36+($AO972-1)*12+6,COLUMN())):INDIRECT(ADDRESS(($AN972-1)*36+($AO972-1)*12+$AP972+4,COLUMN())),INDIRECT(ADDRESS(($AN972-1)*3+$AO972+5,$AP972+7)))&gt;=1,0,INDIRECT(ADDRESS(($AN972-1)*3+$AO972+5,$AP972+7)))))</f>
        <v>0</v>
      </c>
      <c r="AR972" s="468">
        <f ca="1">COUNTIF(INDIRECT("H"&amp;(ROW()+12*(($AN972-1)*3+$AO972)-ROW())/12+5):INDIRECT("S"&amp;(ROW()+12*(($AN972-1)*3+$AO972)-ROW())/12+5),AQ972)</f>
        <v>0</v>
      </c>
      <c r="AU972" s="468">
        <f ca="1">IF(AND(AQ972&gt;0,AR972&gt;0),COUNTIF(AU$6:AU971,"&gt;0")+1,0)</f>
        <v>0</v>
      </c>
    </row>
    <row r="973" spans="40:47" x14ac:dyDescent="0.15">
      <c r="AN973" s="468">
        <v>27</v>
      </c>
      <c r="AO973" s="468">
        <v>3</v>
      </c>
      <c r="AP973" s="468">
        <v>8</v>
      </c>
      <c r="AQ973" s="468">
        <f ca="1">IF($AP973=1,IF(INDIRECT(ADDRESS(($AN973-1)*3+$AO973+5,$AP973+7))="",0,INDIRECT(ADDRESS(($AN973-1)*3+$AO973+5,$AP973+7))),IF(INDIRECT(ADDRESS(($AN973-1)*3+$AO973+5,$AP973+7))="",0,IF(COUNTIF(INDIRECT(ADDRESS(($AN973-1)*36+($AO973-1)*12+6,COLUMN())):INDIRECT(ADDRESS(($AN973-1)*36+($AO973-1)*12+$AP973+4,COLUMN())),INDIRECT(ADDRESS(($AN973-1)*3+$AO973+5,$AP973+7)))&gt;=1,0,INDIRECT(ADDRESS(($AN973-1)*3+$AO973+5,$AP973+7)))))</f>
        <v>0</v>
      </c>
      <c r="AR973" s="468">
        <f ca="1">COUNTIF(INDIRECT("H"&amp;(ROW()+12*(($AN973-1)*3+$AO973)-ROW())/12+5):INDIRECT("S"&amp;(ROW()+12*(($AN973-1)*3+$AO973)-ROW())/12+5),AQ973)</f>
        <v>0</v>
      </c>
      <c r="AU973" s="468">
        <f ca="1">IF(AND(AQ973&gt;0,AR973&gt;0),COUNTIF(AU$6:AU972,"&gt;0")+1,0)</f>
        <v>0</v>
      </c>
    </row>
    <row r="974" spans="40:47" x14ac:dyDescent="0.15">
      <c r="AN974" s="468">
        <v>27</v>
      </c>
      <c r="AO974" s="468">
        <v>3</v>
      </c>
      <c r="AP974" s="468">
        <v>9</v>
      </c>
      <c r="AQ974" s="468">
        <f ca="1">IF($AP974=1,IF(INDIRECT(ADDRESS(($AN974-1)*3+$AO974+5,$AP974+7))="",0,INDIRECT(ADDRESS(($AN974-1)*3+$AO974+5,$AP974+7))),IF(INDIRECT(ADDRESS(($AN974-1)*3+$AO974+5,$AP974+7))="",0,IF(COUNTIF(INDIRECT(ADDRESS(($AN974-1)*36+($AO974-1)*12+6,COLUMN())):INDIRECT(ADDRESS(($AN974-1)*36+($AO974-1)*12+$AP974+4,COLUMN())),INDIRECT(ADDRESS(($AN974-1)*3+$AO974+5,$AP974+7)))&gt;=1,0,INDIRECT(ADDRESS(($AN974-1)*3+$AO974+5,$AP974+7)))))</f>
        <v>0</v>
      </c>
      <c r="AR974" s="468">
        <f ca="1">COUNTIF(INDIRECT("H"&amp;(ROW()+12*(($AN974-1)*3+$AO974)-ROW())/12+5):INDIRECT("S"&amp;(ROW()+12*(($AN974-1)*3+$AO974)-ROW())/12+5),AQ974)</f>
        <v>0</v>
      </c>
      <c r="AU974" s="468">
        <f ca="1">IF(AND(AQ974&gt;0,AR974&gt;0),COUNTIF(AU$6:AU973,"&gt;0")+1,0)</f>
        <v>0</v>
      </c>
    </row>
    <row r="975" spans="40:47" x14ac:dyDescent="0.15">
      <c r="AN975" s="468">
        <v>27</v>
      </c>
      <c r="AO975" s="468">
        <v>3</v>
      </c>
      <c r="AP975" s="468">
        <v>10</v>
      </c>
      <c r="AQ975" s="468">
        <f ca="1">IF($AP975=1,IF(INDIRECT(ADDRESS(($AN975-1)*3+$AO975+5,$AP975+7))="",0,INDIRECT(ADDRESS(($AN975-1)*3+$AO975+5,$AP975+7))),IF(INDIRECT(ADDRESS(($AN975-1)*3+$AO975+5,$AP975+7))="",0,IF(COUNTIF(INDIRECT(ADDRESS(($AN975-1)*36+($AO975-1)*12+6,COLUMN())):INDIRECT(ADDRESS(($AN975-1)*36+($AO975-1)*12+$AP975+4,COLUMN())),INDIRECT(ADDRESS(($AN975-1)*3+$AO975+5,$AP975+7)))&gt;=1,0,INDIRECT(ADDRESS(($AN975-1)*3+$AO975+5,$AP975+7)))))</f>
        <v>0</v>
      </c>
      <c r="AR975" s="468">
        <f ca="1">COUNTIF(INDIRECT("H"&amp;(ROW()+12*(($AN975-1)*3+$AO975)-ROW())/12+5):INDIRECT("S"&amp;(ROW()+12*(($AN975-1)*3+$AO975)-ROW())/12+5),AQ975)</f>
        <v>0</v>
      </c>
      <c r="AU975" s="468">
        <f ca="1">IF(AND(AQ975&gt;0,AR975&gt;0),COUNTIF(AU$6:AU974,"&gt;0")+1,0)</f>
        <v>0</v>
      </c>
    </row>
    <row r="976" spans="40:47" x14ac:dyDescent="0.15">
      <c r="AN976" s="468">
        <v>27</v>
      </c>
      <c r="AO976" s="468">
        <v>3</v>
      </c>
      <c r="AP976" s="468">
        <v>11</v>
      </c>
      <c r="AQ976" s="468">
        <f ca="1">IF($AP976=1,IF(INDIRECT(ADDRESS(($AN976-1)*3+$AO976+5,$AP976+7))="",0,INDIRECT(ADDRESS(($AN976-1)*3+$AO976+5,$AP976+7))),IF(INDIRECT(ADDRESS(($AN976-1)*3+$AO976+5,$AP976+7))="",0,IF(COUNTIF(INDIRECT(ADDRESS(($AN976-1)*36+($AO976-1)*12+6,COLUMN())):INDIRECT(ADDRESS(($AN976-1)*36+($AO976-1)*12+$AP976+4,COLUMN())),INDIRECT(ADDRESS(($AN976-1)*3+$AO976+5,$AP976+7)))&gt;=1,0,INDIRECT(ADDRESS(($AN976-1)*3+$AO976+5,$AP976+7)))))</f>
        <v>0</v>
      </c>
      <c r="AR976" s="468">
        <f ca="1">COUNTIF(INDIRECT("H"&amp;(ROW()+12*(($AN976-1)*3+$AO976)-ROW())/12+5):INDIRECT("S"&amp;(ROW()+12*(($AN976-1)*3+$AO976)-ROW())/12+5),AQ976)</f>
        <v>0</v>
      </c>
      <c r="AU976" s="468">
        <f ca="1">IF(AND(AQ976&gt;0,AR976&gt;0),COUNTIF(AU$6:AU975,"&gt;0")+1,0)</f>
        <v>0</v>
      </c>
    </row>
    <row r="977" spans="40:47" x14ac:dyDescent="0.15">
      <c r="AN977" s="468">
        <v>27</v>
      </c>
      <c r="AO977" s="468">
        <v>3</v>
      </c>
      <c r="AP977" s="468">
        <v>12</v>
      </c>
      <c r="AQ977" s="468">
        <f ca="1">IF($AP977=1,IF(INDIRECT(ADDRESS(($AN977-1)*3+$AO977+5,$AP977+7))="",0,INDIRECT(ADDRESS(($AN977-1)*3+$AO977+5,$AP977+7))),IF(INDIRECT(ADDRESS(($AN977-1)*3+$AO977+5,$AP977+7))="",0,IF(COUNTIF(INDIRECT(ADDRESS(($AN977-1)*36+($AO977-1)*12+6,COLUMN())):INDIRECT(ADDRESS(($AN977-1)*36+($AO977-1)*12+$AP977+4,COLUMN())),INDIRECT(ADDRESS(($AN977-1)*3+$AO977+5,$AP977+7)))&gt;=1,0,INDIRECT(ADDRESS(($AN977-1)*3+$AO977+5,$AP977+7)))))</f>
        <v>0</v>
      </c>
      <c r="AR977" s="468">
        <f ca="1">COUNTIF(INDIRECT("H"&amp;(ROW()+12*(($AN977-1)*3+$AO977)-ROW())/12+5):INDIRECT("S"&amp;(ROW()+12*(($AN977-1)*3+$AO977)-ROW())/12+5),AQ977)</f>
        <v>0</v>
      </c>
      <c r="AU977" s="468">
        <f ca="1">IF(AND(AQ977&gt;0,AR977&gt;0),COUNTIF(AU$6:AU976,"&gt;0")+1,0)</f>
        <v>0</v>
      </c>
    </row>
    <row r="978" spans="40:47" x14ac:dyDescent="0.15">
      <c r="AN978" s="468">
        <v>28</v>
      </c>
      <c r="AO978" s="468">
        <v>1</v>
      </c>
      <c r="AP978" s="468">
        <v>1</v>
      </c>
      <c r="AQ978" s="468">
        <f ca="1">IF($AP978=1,IF(INDIRECT(ADDRESS(($AN978-1)*3+$AO978+5,$AP978+7))="",0,INDIRECT(ADDRESS(($AN978-1)*3+$AO978+5,$AP978+7))),IF(INDIRECT(ADDRESS(($AN978-1)*3+$AO978+5,$AP978+7))="",0,IF(COUNTIF(INDIRECT(ADDRESS(($AN978-1)*36+($AO978-1)*12+6,COLUMN())):INDIRECT(ADDRESS(($AN978-1)*36+($AO978-1)*12+$AP978+4,COLUMN())),INDIRECT(ADDRESS(($AN978-1)*3+$AO978+5,$AP978+7)))&gt;=1,0,INDIRECT(ADDRESS(($AN978-1)*3+$AO978+5,$AP978+7)))))</f>
        <v>0</v>
      </c>
      <c r="AR978" s="468">
        <f ca="1">COUNTIF(INDIRECT("H"&amp;(ROW()+12*(($AN978-1)*3+$AO978)-ROW())/12+5):INDIRECT("S"&amp;(ROW()+12*(($AN978-1)*3+$AO978)-ROW())/12+5),AQ978)</f>
        <v>0</v>
      </c>
      <c r="AU978" s="468">
        <f ca="1">IF(AND(AQ978&gt;0,AR978&gt;0),COUNTIF(AU$6:AU977,"&gt;0")+1,0)</f>
        <v>0</v>
      </c>
    </row>
    <row r="979" spans="40:47" x14ac:dyDescent="0.15">
      <c r="AN979" s="468">
        <v>28</v>
      </c>
      <c r="AO979" s="468">
        <v>1</v>
      </c>
      <c r="AP979" s="468">
        <v>2</v>
      </c>
      <c r="AQ979" s="468">
        <f ca="1">IF($AP979=1,IF(INDIRECT(ADDRESS(($AN979-1)*3+$AO979+5,$AP979+7))="",0,INDIRECT(ADDRESS(($AN979-1)*3+$AO979+5,$AP979+7))),IF(INDIRECT(ADDRESS(($AN979-1)*3+$AO979+5,$AP979+7))="",0,IF(COUNTIF(INDIRECT(ADDRESS(($AN979-1)*36+($AO979-1)*12+6,COLUMN())):INDIRECT(ADDRESS(($AN979-1)*36+($AO979-1)*12+$AP979+4,COLUMN())),INDIRECT(ADDRESS(($AN979-1)*3+$AO979+5,$AP979+7)))&gt;=1,0,INDIRECT(ADDRESS(($AN979-1)*3+$AO979+5,$AP979+7)))))</f>
        <v>0</v>
      </c>
      <c r="AR979" s="468">
        <f ca="1">COUNTIF(INDIRECT("H"&amp;(ROW()+12*(($AN979-1)*3+$AO979)-ROW())/12+5):INDIRECT("S"&amp;(ROW()+12*(($AN979-1)*3+$AO979)-ROW())/12+5),AQ979)</f>
        <v>0</v>
      </c>
      <c r="AU979" s="468">
        <f ca="1">IF(AND(AQ979&gt;0,AR979&gt;0),COUNTIF(AU$6:AU978,"&gt;0")+1,0)</f>
        <v>0</v>
      </c>
    </row>
    <row r="980" spans="40:47" x14ac:dyDescent="0.15">
      <c r="AN980" s="468">
        <v>28</v>
      </c>
      <c r="AO980" s="468">
        <v>1</v>
      </c>
      <c r="AP980" s="468">
        <v>3</v>
      </c>
      <c r="AQ980" s="468">
        <f ca="1">IF($AP980=1,IF(INDIRECT(ADDRESS(($AN980-1)*3+$AO980+5,$AP980+7))="",0,INDIRECT(ADDRESS(($AN980-1)*3+$AO980+5,$AP980+7))),IF(INDIRECT(ADDRESS(($AN980-1)*3+$AO980+5,$AP980+7))="",0,IF(COUNTIF(INDIRECT(ADDRESS(($AN980-1)*36+($AO980-1)*12+6,COLUMN())):INDIRECT(ADDRESS(($AN980-1)*36+($AO980-1)*12+$AP980+4,COLUMN())),INDIRECT(ADDRESS(($AN980-1)*3+$AO980+5,$AP980+7)))&gt;=1,0,INDIRECT(ADDRESS(($AN980-1)*3+$AO980+5,$AP980+7)))))</f>
        <v>0</v>
      </c>
      <c r="AR980" s="468">
        <f ca="1">COUNTIF(INDIRECT("H"&amp;(ROW()+12*(($AN980-1)*3+$AO980)-ROW())/12+5):INDIRECT("S"&amp;(ROW()+12*(($AN980-1)*3+$AO980)-ROW())/12+5),AQ980)</f>
        <v>0</v>
      </c>
      <c r="AU980" s="468">
        <f ca="1">IF(AND(AQ980&gt;0,AR980&gt;0),COUNTIF(AU$6:AU979,"&gt;0")+1,0)</f>
        <v>0</v>
      </c>
    </row>
    <row r="981" spans="40:47" x14ac:dyDescent="0.15">
      <c r="AN981" s="468">
        <v>28</v>
      </c>
      <c r="AO981" s="468">
        <v>1</v>
      </c>
      <c r="AP981" s="468">
        <v>4</v>
      </c>
      <c r="AQ981" s="468">
        <f ca="1">IF($AP981=1,IF(INDIRECT(ADDRESS(($AN981-1)*3+$AO981+5,$AP981+7))="",0,INDIRECT(ADDRESS(($AN981-1)*3+$AO981+5,$AP981+7))),IF(INDIRECT(ADDRESS(($AN981-1)*3+$AO981+5,$AP981+7))="",0,IF(COUNTIF(INDIRECT(ADDRESS(($AN981-1)*36+($AO981-1)*12+6,COLUMN())):INDIRECT(ADDRESS(($AN981-1)*36+($AO981-1)*12+$AP981+4,COLUMN())),INDIRECT(ADDRESS(($AN981-1)*3+$AO981+5,$AP981+7)))&gt;=1,0,INDIRECT(ADDRESS(($AN981-1)*3+$AO981+5,$AP981+7)))))</f>
        <v>0</v>
      </c>
      <c r="AR981" s="468">
        <f ca="1">COUNTIF(INDIRECT("H"&amp;(ROW()+12*(($AN981-1)*3+$AO981)-ROW())/12+5):INDIRECT("S"&amp;(ROW()+12*(($AN981-1)*3+$AO981)-ROW())/12+5),AQ981)</f>
        <v>0</v>
      </c>
      <c r="AU981" s="468">
        <f ca="1">IF(AND(AQ981&gt;0,AR981&gt;0),COUNTIF(AU$6:AU980,"&gt;0")+1,0)</f>
        <v>0</v>
      </c>
    </row>
    <row r="982" spans="40:47" x14ac:dyDescent="0.15">
      <c r="AN982" s="468">
        <v>28</v>
      </c>
      <c r="AO982" s="468">
        <v>1</v>
      </c>
      <c r="AP982" s="468">
        <v>5</v>
      </c>
      <c r="AQ982" s="468">
        <f ca="1">IF($AP982=1,IF(INDIRECT(ADDRESS(($AN982-1)*3+$AO982+5,$AP982+7))="",0,INDIRECT(ADDRESS(($AN982-1)*3+$AO982+5,$AP982+7))),IF(INDIRECT(ADDRESS(($AN982-1)*3+$AO982+5,$AP982+7))="",0,IF(COUNTIF(INDIRECT(ADDRESS(($AN982-1)*36+($AO982-1)*12+6,COLUMN())):INDIRECT(ADDRESS(($AN982-1)*36+($AO982-1)*12+$AP982+4,COLUMN())),INDIRECT(ADDRESS(($AN982-1)*3+$AO982+5,$AP982+7)))&gt;=1,0,INDIRECT(ADDRESS(($AN982-1)*3+$AO982+5,$AP982+7)))))</f>
        <v>0</v>
      </c>
      <c r="AR982" s="468">
        <f ca="1">COUNTIF(INDIRECT("H"&amp;(ROW()+12*(($AN982-1)*3+$AO982)-ROW())/12+5):INDIRECT("S"&amp;(ROW()+12*(($AN982-1)*3+$AO982)-ROW())/12+5),AQ982)</f>
        <v>0</v>
      </c>
      <c r="AU982" s="468">
        <f ca="1">IF(AND(AQ982&gt;0,AR982&gt;0),COUNTIF(AU$6:AU981,"&gt;0")+1,0)</f>
        <v>0</v>
      </c>
    </row>
    <row r="983" spans="40:47" x14ac:dyDescent="0.15">
      <c r="AN983" s="468">
        <v>28</v>
      </c>
      <c r="AO983" s="468">
        <v>1</v>
      </c>
      <c r="AP983" s="468">
        <v>6</v>
      </c>
      <c r="AQ983" s="468">
        <f ca="1">IF($AP983=1,IF(INDIRECT(ADDRESS(($AN983-1)*3+$AO983+5,$AP983+7))="",0,INDIRECT(ADDRESS(($AN983-1)*3+$AO983+5,$AP983+7))),IF(INDIRECT(ADDRESS(($AN983-1)*3+$AO983+5,$AP983+7))="",0,IF(COUNTIF(INDIRECT(ADDRESS(($AN983-1)*36+($AO983-1)*12+6,COLUMN())):INDIRECT(ADDRESS(($AN983-1)*36+($AO983-1)*12+$AP983+4,COLUMN())),INDIRECT(ADDRESS(($AN983-1)*3+$AO983+5,$AP983+7)))&gt;=1,0,INDIRECT(ADDRESS(($AN983-1)*3+$AO983+5,$AP983+7)))))</f>
        <v>0</v>
      </c>
      <c r="AR983" s="468">
        <f ca="1">COUNTIF(INDIRECT("H"&amp;(ROW()+12*(($AN983-1)*3+$AO983)-ROW())/12+5):INDIRECT("S"&amp;(ROW()+12*(($AN983-1)*3+$AO983)-ROW())/12+5),AQ983)</f>
        <v>0</v>
      </c>
      <c r="AU983" s="468">
        <f ca="1">IF(AND(AQ983&gt;0,AR983&gt;0),COUNTIF(AU$6:AU982,"&gt;0")+1,0)</f>
        <v>0</v>
      </c>
    </row>
    <row r="984" spans="40:47" x14ac:dyDescent="0.15">
      <c r="AN984" s="468">
        <v>28</v>
      </c>
      <c r="AO984" s="468">
        <v>1</v>
      </c>
      <c r="AP984" s="468">
        <v>7</v>
      </c>
      <c r="AQ984" s="468">
        <f ca="1">IF($AP984=1,IF(INDIRECT(ADDRESS(($AN984-1)*3+$AO984+5,$AP984+7))="",0,INDIRECT(ADDRESS(($AN984-1)*3+$AO984+5,$AP984+7))),IF(INDIRECT(ADDRESS(($AN984-1)*3+$AO984+5,$AP984+7))="",0,IF(COUNTIF(INDIRECT(ADDRESS(($AN984-1)*36+($AO984-1)*12+6,COLUMN())):INDIRECT(ADDRESS(($AN984-1)*36+($AO984-1)*12+$AP984+4,COLUMN())),INDIRECT(ADDRESS(($AN984-1)*3+$AO984+5,$AP984+7)))&gt;=1,0,INDIRECT(ADDRESS(($AN984-1)*3+$AO984+5,$AP984+7)))))</f>
        <v>0</v>
      </c>
      <c r="AR984" s="468">
        <f ca="1">COUNTIF(INDIRECT("H"&amp;(ROW()+12*(($AN984-1)*3+$AO984)-ROW())/12+5):INDIRECT("S"&amp;(ROW()+12*(($AN984-1)*3+$AO984)-ROW())/12+5),AQ984)</f>
        <v>0</v>
      </c>
      <c r="AU984" s="468">
        <f ca="1">IF(AND(AQ984&gt;0,AR984&gt;0),COUNTIF(AU$6:AU983,"&gt;0")+1,0)</f>
        <v>0</v>
      </c>
    </row>
    <row r="985" spans="40:47" x14ac:dyDescent="0.15">
      <c r="AN985" s="468">
        <v>28</v>
      </c>
      <c r="AO985" s="468">
        <v>1</v>
      </c>
      <c r="AP985" s="468">
        <v>8</v>
      </c>
      <c r="AQ985" s="468">
        <f ca="1">IF($AP985=1,IF(INDIRECT(ADDRESS(($AN985-1)*3+$AO985+5,$AP985+7))="",0,INDIRECT(ADDRESS(($AN985-1)*3+$AO985+5,$AP985+7))),IF(INDIRECT(ADDRESS(($AN985-1)*3+$AO985+5,$AP985+7))="",0,IF(COUNTIF(INDIRECT(ADDRESS(($AN985-1)*36+($AO985-1)*12+6,COLUMN())):INDIRECT(ADDRESS(($AN985-1)*36+($AO985-1)*12+$AP985+4,COLUMN())),INDIRECT(ADDRESS(($AN985-1)*3+$AO985+5,$AP985+7)))&gt;=1,0,INDIRECT(ADDRESS(($AN985-1)*3+$AO985+5,$AP985+7)))))</f>
        <v>0</v>
      </c>
      <c r="AR985" s="468">
        <f ca="1">COUNTIF(INDIRECT("H"&amp;(ROW()+12*(($AN985-1)*3+$AO985)-ROW())/12+5):INDIRECT("S"&amp;(ROW()+12*(($AN985-1)*3+$AO985)-ROW())/12+5),AQ985)</f>
        <v>0</v>
      </c>
      <c r="AU985" s="468">
        <f ca="1">IF(AND(AQ985&gt;0,AR985&gt;0),COUNTIF(AU$6:AU984,"&gt;0")+1,0)</f>
        <v>0</v>
      </c>
    </row>
    <row r="986" spans="40:47" x14ac:dyDescent="0.15">
      <c r="AN986" s="468">
        <v>28</v>
      </c>
      <c r="AO986" s="468">
        <v>1</v>
      </c>
      <c r="AP986" s="468">
        <v>9</v>
      </c>
      <c r="AQ986" s="468">
        <f ca="1">IF($AP986=1,IF(INDIRECT(ADDRESS(($AN986-1)*3+$AO986+5,$AP986+7))="",0,INDIRECT(ADDRESS(($AN986-1)*3+$AO986+5,$AP986+7))),IF(INDIRECT(ADDRESS(($AN986-1)*3+$AO986+5,$AP986+7))="",0,IF(COUNTIF(INDIRECT(ADDRESS(($AN986-1)*36+($AO986-1)*12+6,COLUMN())):INDIRECT(ADDRESS(($AN986-1)*36+($AO986-1)*12+$AP986+4,COLUMN())),INDIRECT(ADDRESS(($AN986-1)*3+$AO986+5,$AP986+7)))&gt;=1,0,INDIRECT(ADDRESS(($AN986-1)*3+$AO986+5,$AP986+7)))))</f>
        <v>0</v>
      </c>
      <c r="AR986" s="468">
        <f ca="1">COUNTIF(INDIRECT("H"&amp;(ROW()+12*(($AN986-1)*3+$AO986)-ROW())/12+5):INDIRECT("S"&amp;(ROW()+12*(($AN986-1)*3+$AO986)-ROW())/12+5),AQ986)</f>
        <v>0</v>
      </c>
      <c r="AU986" s="468">
        <f ca="1">IF(AND(AQ986&gt;0,AR986&gt;0),COUNTIF(AU$6:AU985,"&gt;0")+1,0)</f>
        <v>0</v>
      </c>
    </row>
    <row r="987" spans="40:47" x14ac:dyDescent="0.15">
      <c r="AN987" s="468">
        <v>28</v>
      </c>
      <c r="AO987" s="468">
        <v>1</v>
      </c>
      <c r="AP987" s="468">
        <v>10</v>
      </c>
      <c r="AQ987" s="468">
        <f ca="1">IF($AP987=1,IF(INDIRECT(ADDRESS(($AN987-1)*3+$AO987+5,$AP987+7))="",0,INDIRECT(ADDRESS(($AN987-1)*3+$AO987+5,$AP987+7))),IF(INDIRECT(ADDRESS(($AN987-1)*3+$AO987+5,$AP987+7))="",0,IF(COUNTIF(INDIRECT(ADDRESS(($AN987-1)*36+($AO987-1)*12+6,COLUMN())):INDIRECT(ADDRESS(($AN987-1)*36+($AO987-1)*12+$AP987+4,COLUMN())),INDIRECT(ADDRESS(($AN987-1)*3+$AO987+5,$AP987+7)))&gt;=1,0,INDIRECT(ADDRESS(($AN987-1)*3+$AO987+5,$AP987+7)))))</f>
        <v>0</v>
      </c>
      <c r="AR987" s="468">
        <f ca="1">COUNTIF(INDIRECT("H"&amp;(ROW()+12*(($AN987-1)*3+$AO987)-ROW())/12+5):INDIRECT("S"&amp;(ROW()+12*(($AN987-1)*3+$AO987)-ROW())/12+5),AQ987)</f>
        <v>0</v>
      </c>
      <c r="AU987" s="468">
        <f ca="1">IF(AND(AQ987&gt;0,AR987&gt;0),COUNTIF(AU$6:AU986,"&gt;0")+1,0)</f>
        <v>0</v>
      </c>
    </row>
    <row r="988" spans="40:47" x14ac:dyDescent="0.15">
      <c r="AN988" s="468">
        <v>28</v>
      </c>
      <c r="AO988" s="468">
        <v>1</v>
      </c>
      <c r="AP988" s="468">
        <v>11</v>
      </c>
      <c r="AQ988" s="468">
        <f ca="1">IF($AP988=1,IF(INDIRECT(ADDRESS(($AN988-1)*3+$AO988+5,$AP988+7))="",0,INDIRECT(ADDRESS(($AN988-1)*3+$AO988+5,$AP988+7))),IF(INDIRECT(ADDRESS(($AN988-1)*3+$AO988+5,$AP988+7))="",0,IF(COUNTIF(INDIRECT(ADDRESS(($AN988-1)*36+($AO988-1)*12+6,COLUMN())):INDIRECT(ADDRESS(($AN988-1)*36+($AO988-1)*12+$AP988+4,COLUMN())),INDIRECT(ADDRESS(($AN988-1)*3+$AO988+5,$AP988+7)))&gt;=1,0,INDIRECT(ADDRESS(($AN988-1)*3+$AO988+5,$AP988+7)))))</f>
        <v>0</v>
      </c>
      <c r="AR988" s="468">
        <f ca="1">COUNTIF(INDIRECT("H"&amp;(ROW()+12*(($AN988-1)*3+$AO988)-ROW())/12+5):INDIRECT("S"&amp;(ROW()+12*(($AN988-1)*3+$AO988)-ROW())/12+5),AQ988)</f>
        <v>0</v>
      </c>
      <c r="AU988" s="468">
        <f ca="1">IF(AND(AQ988&gt;0,AR988&gt;0),COUNTIF(AU$6:AU987,"&gt;0")+1,0)</f>
        <v>0</v>
      </c>
    </row>
    <row r="989" spans="40:47" x14ac:dyDescent="0.15">
      <c r="AN989" s="468">
        <v>28</v>
      </c>
      <c r="AO989" s="468">
        <v>1</v>
      </c>
      <c r="AP989" s="468">
        <v>12</v>
      </c>
      <c r="AQ989" s="468">
        <f ca="1">IF($AP989=1,IF(INDIRECT(ADDRESS(($AN989-1)*3+$AO989+5,$AP989+7))="",0,INDIRECT(ADDRESS(($AN989-1)*3+$AO989+5,$AP989+7))),IF(INDIRECT(ADDRESS(($AN989-1)*3+$AO989+5,$AP989+7))="",0,IF(COUNTIF(INDIRECT(ADDRESS(($AN989-1)*36+($AO989-1)*12+6,COLUMN())):INDIRECT(ADDRESS(($AN989-1)*36+($AO989-1)*12+$AP989+4,COLUMN())),INDIRECT(ADDRESS(($AN989-1)*3+$AO989+5,$AP989+7)))&gt;=1,0,INDIRECT(ADDRESS(($AN989-1)*3+$AO989+5,$AP989+7)))))</f>
        <v>0</v>
      </c>
      <c r="AR989" s="468">
        <f ca="1">COUNTIF(INDIRECT("H"&amp;(ROW()+12*(($AN989-1)*3+$AO989)-ROW())/12+5):INDIRECT("S"&amp;(ROW()+12*(($AN989-1)*3+$AO989)-ROW())/12+5),AQ989)</f>
        <v>0</v>
      </c>
      <c r="AU989" s="468">
        <f ca="1">IF(AND(AQ989&gt;0,AR989&gt;0),COUNTIF(AU$6:AU988,"&gt;0")+1,0)</f>
        <v>0</v>
      </c>
    </row>
    <row r="990" spans="40:47" x14ac:dyDescent="0.15">
      <c r="AN990" s="468">
        <v>28</v>
      </c>
      <c r="AO990" s="468">
        <v>2</v>
      </c>
      <c r="AP990" s="468">
        <v>1</v>
      </c>
      <c r="AQ990" s="468">
        <f ca="1">IF($AP990=1,IF(INDIRECT(ADDRESS(($AN990-1)*3+$AO990+5,$AP990+7))="",0,INDIRECT(ADDRESS(($AN990-1)*3+$AO990+5,$AP990+7))),IF(INDIRECT(ADDRESS(($AN990-1)*3+$AO990+5,$AP990+7))="",0,IF(COUNTIF(INDIRECT(ADDRESS(($AN990-1)*36+($AO990-1)*12+6,COLUMN())):INDIRECT(ADDRESS(($AN990-1)*36+($AO990-1)*12+$AP990+4,COLUMN())),INDIRECT(ADDRESS(($AN990-1)*3+$AO990+5,$AP990+7)))&gt;=1,0,INDIRECT(ADDRESS(($AN990-1)*3+$AO990+5,$AP990+7)))))</f>
        <v>0</v>
      </c>
      <c r="AR990" s="468">
        <f ca="1">COUNTIF(INDIRECT("H"&amp;(ROW()+12*(($AN990-1)*3+$AO990)-ROW())/12+5):INDIRECT("S"&amp;(ROW()+12*(($AN990-1)*3+$AO990)-ROW())/12+5),AQ990)</f>
        <v>0</v>
      </c>
      <c r="AU990" s="468">
        <f ca="1">IF(AND(AQ990&gt;0,AR990&gt;0),COUNTIF(AU$6:AU989,"&gt;0")+1,0)</f>
        <v>0</v>
      </c>
    </row>
    <row r="991" spans="40:47" x14ac:dyDescent="0.15">
      <c r="AN991" s="468">
        <v>28</v>
      </c>
      <c r="AO991" s="468">
        <v>2</v>
      </c>
      <c r="AP991" s="468">
        <v>2</v>
      </c>
      <c r="AQ991" s="468">
        <f ca="1">IF($AP991=1,IF(INDIRECT(ADDRESS(($AN991-1)*3+$AO991+5,$AP991+7))="",0,INDIRECT(ADDRESS(($AN991-1)*3+$AO991+5,$AP991+7))),IF(INDIRECT(ADDRESS(($AN991-1)*3+$AO991+5,$AP991+7))="",0,IF(COUNTIF(INDIRECT(ADDRESS(($AN991-1)*36+($AO991-1)*12+6,COLUMN())):INDIRECT(ADDRESS(($AN991-1)*36+($AO991-1)*12+$AP991+4,COLUMN())),INDIRECT(ADDRESS(($AN991-1)*3+$AO991+5,$AP991+7)))&gt;=1,0,INDIRECT(ADDRESS(($AN991-1)*3+$AO991+5,$AP991+7)))))</f>
        <v>0</v>
      </c>
      <c r="AR991" s="468">
        <f ca="1">COUNTIF(INDIRECT("H"&amp;(ROW()+12*(($AN991-1)*3+$AO991)-ROW())/12+5):INDIRECT("S"&amp;(ROW()+12*(($AN991-1)*3+$AO991)-ROW())/12+5),AQ991)</f>
        <v>0</v>
      </c>
      <c r="AU991" s="468">
        <f ca="1">IF(AND(AQ991&gt;0,AR991&gt;0),COUNTIF(AU$6:AU990,"&gt;0")+1,0)</f>
        <v>0</v>
      </c>
    </row>
    <row r="992" spans="40:47" x14ac:dyDescent="0.15">
      <c r="AN992" s="468">
        <v>28</v>
      </c>
      <c r="AO992" s="468">
        <v>2</v>
      </c>
      <c r="AP992" s="468">
        <v>3</v>
      </c>
      <c r="AQ992" s="468">
        <f ca="1">IF($AP992=1,IF(INDIRECT(ADDRESS(($AN992-1)*3+$AO992+5,$AP992+7))="",0,INDIRECT(ADDRESS(($AN992-1)*3+$AO992+5,$AP992+7))),IF(INDIRECT(ADDRESS(($AN992-1)*3+$AO992+5,$AP992+7))="",0,IF(COUNTIF(INDIRECT(ADDRESS(($AN992-1)*36+($AO992-1)*12+6,COLUMN())):INDIRECT(ADDRESS(($AN992-1)*36+($AO992-1)*12+$AP992+4,COLUMN())),INDIRECT(ADDRESS(($AN992-1)*3+$AO992+5,$AP992+7)))&gt;=1,0,INDIRECT(ADDRESS(($AN992-1)*3+$AO992+5,$AP992+7)))))</f>
        <v>0</v>
      </c>
      <c r="AR992" s="468">
        <f ca="1">COUNTIF(INDIRECT("H"&amp;(ROW()+12*(($AN992-1)*3+$AO992)-ROW())/12+5):INDIRECT("S"&amp;(ROW()+12*(($AN992-1)*3+$AO992)-ROW())/12+5),AQ992)</f>
        <v>0</v>
      </c>
      <c r="AU992" s="468">
        <f ca="1">IF(AND(AQ992&gt;0,AR992&gt;0),COUNTIF(AU$6:AU991,"&gt;0")+1,0)</f>
        <v>0</v>
      </c>
    </row>
    <row r="993" spans="40:47" x14ac:dyDescent="0.15">
      <c r="AN993" s="468">
        <v>28</v>
      </c>
      <c r="AO993" s="468">
        <v>2</v>
      </c>
      <c r="AP993" s="468">
        <v>4</v>
      </c>
      <c r="AQ993" s="468">
        <f ca="1">IF($AP993=1,IF(INDIRECT(ADDRESS(($AN993-1)*3+$AO993+5,$AP993+7))="",0,INDIRECT(ADDRESS(($AN993-1)*3+$AO993+5,$AP993+7))),IF(INDIRECT(ADDRESS(($AN993-1)*3+$AO993+5,$AP993+7))="",0,IF(COUNTIF(INDIRECT(ADDRESS(($AN993-1)*36+($AO993-1)*12+6,COLUMN())):INDIRECT(ADDRESS(($AN993-1)*36+($AO993-1)*12+$AP993+4,COLUMN())),INDIRECT(ADDRESS(($AN993-1)*3+$AO993+5,$AP993+7)))&gt;=1,0,INDIRECT(ADDRESS(($AN993-1)*3+$AO993+5,$AP993+7)))))</f>
        <v>0</v>
      </c>
      <c r="AR993" s="468">
        <f ca="1">COUNTIF(INDIRECT("H"&amp;(ROW()+12*(($AN993-1)*3+$AO993)-ROW())/12+5):INDIRECT("S"&amp;(ROW()+12*(($AN993-1)*3+$AO993)-ROW())/12+5),AQ993)</f>
        <v>0</v>
      </c>
      <c r="AU993" s="468">
        <f ca="1">IF(AND(AQ993&gt;0,AR993&gt;0),COUNTIF(AU$6:AU992,"&gt;0")+1,0)</f>
        <v>0</v>
      </c>
    </row>
    <row r="994" spans="40:47" x14ac:dyDescent="0.15">
      <c r="AN994" s="468">
        <v>28</v>
      </c>
      <c r="AO994" s="468">
        <v>2</v>
      </c>
      <c r="AP994" s="468">
        <v>5</v>
      </c>
      <c r="AQ994" s="468">
        <f ca="1">IF($AP994=1,IF(INDIRECT(ADDRESS(($AN994-1)*3+$AO994+5,$AP994+7))="",0,INDIRECT(ADDRESS(($AN994-1)*3+$AO994+5,$AP994+7))),IF(INDIRECT(ADDRESS(($AN994-1)*3+$AO994+5,$AP994+7))="",0,IF(COUNTIF(INDIRECT(ADDRESS(($AN994-1)*36+($AO994-1)*12+6,COLUMN())):INDIRECT(ADDRESS(($AN994-1)*36+($AO994-1)*12+$AP994+4,COLUMN())),INDIRECT(ADDRESS(($AN994-1)*3+$AO994+5,$AP994+7)))&gt;=1,0,INDIRECT(ADDRESS(($AN994-1)*3+$AO994+5,$AP994+7)))))</f>
        <v>0</v>
      </c>
      <c r="AR994" s="468">
        <f ca="1">COUNTIF(INDIRECT("H"&amp;(ROW()+12*(($AN994-1)*3+$AO994)-ROW())/12+5):INDIRECT("S"&amp;(ROW()+12*(($AN994-1)*3+$AO994)-ROW())/12+5),AQ994)</f>
        <v>0</v>
      </c>
      <c r="AU994" s="468">
        <f ca="1">IF(AND(AQ994&gt;0,AR994&gt;0),COUNTIF(AU$6:AU993,"&gt;0")+1,0)</f>
        <v>0</v>
      </c>
    </row>
    <row r="995" spans="40:47" x14ac:dyDescent="0.15">
      <c r="AN995" s="468">
        <v>28</v>
      </c>
      <c r="AO995" s="468">
        <v>2</v>
      </c>
      <c r="AP995" s="468">
        <v>6</v>
      </c>
      <c r="AQ995" s="468">
        <f ca="1">IF($AP995=1,IF(INDIRECT(ADDRESS(($AN995-1)*3+$AO995+5,$AP995+7))="",0,INDIRECT(ADDRESS(($AN995-1)*3+$AO995+5,$AP995+7))),IF(INDIRECT(ADDRESS(($AN995-1)*3+$AO995+5,$AP995+7))="",0,IF(COUNTIF(INDIRECT(ADDRESS(($AN995-1)*36+($AO995-1)*12+6,COLUMN())):INDIRECT(ADDRESS(($AN995-1)*36+($AO995-1)*12+$AP995+4,COLUMN())),INDIRECT(ADDRESS(($AN995-1)*3+$AO995+5,$AP995+7)))&gt;=1,0,INDIRECT(ADDRESS(($AN995-1)*3+$AO995+5,$AP995+7)))))</f>
        <v>0</v>
      </c>
      <c r="AR995" s="468">
        <f ca="1">COUNTIF(INDIRECT("H"&amp;(ROW()+12*(($AN995-1)*3+$AO995)-ROW())/12+5):INDIRECT("S"&amp;(ROW()+12*(($AN995-1)*3+$AO995)-ROW())/12+5),AQ995)</f>
        <v>0</v>
      </c>
      <c r="AU995" s="468">
        <f ca="1">IF(AND(AQ995&gt;0,AR995&gt;0),COUNTIF(AU$6:AU994,"&gt;0")+1,0)</f>
        <v>0</v>
      </c>
    </row>
    <row r="996" spans="40:47" x14ac:dyDescent="0.15">
      <c r="AN996" s="468">
        <v>28</v>
      </c>
      <c r="AO996" s="468">
        <v>2</v>
      </c>
      <c r="AP996" s="468">
        <v>7</v>
      </c>
      <c r="AQ996" s="468">
        <f ca="1">IF($AP996=1,IF(INDIRECT(ADDRESS(($AN996-1)*3+$AO996+5,$AP996+7))="",0,INDIRECT(ADDRESS(($AN996-1)*3+$AO996+5,$AP996+7))),IF(INDIRECT(ADDRESS(($AN996-1)*3+$AO996+5,$AP996+7))="",0,IF(COUNTIF(INDIRECT(ADDRESS(($AN996-1)*36+($AO996-1)*12+6,COLUMN())):INDIRECT(ADDRESS(($AN996-1)*36+($AO996-1)*12+$AP996+4,COLUMN())),INDIRECT(ADDRESS(($AN996-1)*3+$AO996+5,$AP996+7)))&gt;=1,0,INDIRECT(ADDRESS(($AN996-1)*3+$AO996+5,$AP996+7)))))</f>
        <v>0</v>
      </c>
      <c r="AR996" s="468">
        <f ca="1">COUNTIF(INDIRECT("H"&amp;(ROW()+12*(($AN996-1)*3+$AO996)-ROW())/12+5):INDIRECT("S"&amp;(ROW()+12*(($AN996-1)*3+$AO996)-ROW())/12+5),AQ996)</f>
        <v>0</v>
      </c>
      <c r="AU996" s="468">
        <f ca="1">IF(AND(AQ996&gt;0,AR996&gt;0),COUNTIF(AU$6:AU995,"&gt;0")+1,0)</f>
        <v>0</v>
      </c>
    </row>
    <row r="997" spans="40:47" x14ac:dyDescent="0.15">
      <c r="AN997" s="468">
        <v>28</v>
      </c>
      <c r="AO997" s="468">
        <v>2</v>
      </c>
      <c r="AP997" s="468">
        <v>8</v>
      </c>
      <c r="AQ997" s="468">
        <f ca="1">IF($AP997=1,IF(INDIRECT(ADDRESS(($AN997-1)*3+$AO997+5,$AP997+7))="",0,INDIRECT(ADDRESS(($AN997-1)*3+$AO997+5,$AP997+7))),IF(INDIRECT(ADDRESS(($AN997-1)*3+$AO997+5,$AP997+7))="",0,IF(COUNTIF(INDIRECT(ADDRESS(($AN997-1)*36+($AO997-1)*12+6,COLUMN())):INDIRECT(ADDRESS(($AN997-1)*36+($AO997-1)*12+$AP997+4,COLUMN())),INDIRECT(ADDRESS(($AN997-1)*3+$AO997+5,$AP997+7)))&gt;=1,0,INDIRECT(ADDRESS(($AN997-1)*3+$AO997+5,$AP997+7)))))</f>
        <v>0</v>
      </c>
      <c r="AR997" s="468">
        <f ca="1">COUNTIF(INDIRECT("H"&amp;(ROW()+12*(($AN997-1)*3+$AO997)-ROW())/12+5):INDIRECT("S"&amp;(ROW()+12*(($AN997-1)*3+$AO997)-ROW())/12+5),AQ997)</f>
        <v>0</v>
      </c>
      <c r="AU997" s="468">
        <f ca="1">IF(AND(AQ997&gt;0,AR997&gt;0),COUNTIF(AU$6:AU996,"&gt;0")+1,0)</f>
        <v>0</v>
      </c>
    </row>
    <row r="998" spans="40:47" x14ac:dyDescent="0.15">
      <c r="AN998" s="468">
        <v>28</v>
      </c>
      <c r="AO998" s="468">
        <v>2</v>
      </c>
      <c r="AP998" s="468">
        <v>9</v>
      </c>
      <c r="AQ998" s="468">
        <f ca="1">IF($AP998=1,IF(INDIRECT(ADDRESS(($AN998-1)*3+$AO998+5,$AP998+7))="",0,INDIRECT(ADDRESS(($AN998-1)*3+$AO998+5,$AP998+7))),IF(INDIRECT(ADDRESS(($AN998-1)*3+$AO998+5,$AP998+7))="",0,IF(COUNTIF(INDIRECT(ADDRESS(($AN998-1)*36+($AO998-1)*12+6,COLUMN())):INDIRECT(ADDRESS(($AN998-1)*36+($AO998-1)*12+$AP998+4,COLUMN())),INDIRECT(ADDRESS(($AN998-1)*3+$AO998+5,$AP998+7)))&gt;=1,0,INDIRECT(ADDRESS(($AN998-1)*3+$AO998+5,$AP998+7)))))</f>
        <v>0</v>
      </c>
      <c r="AR998" s="468">
        <f ca="1">COUNTIF(INDIRECT("H"&amp;(ROW()+12*(($AN998-1)*3+$AO998)-ROW())/12+5):INDIRECT("S"&amp;(ROW()+12*(($AN998-1)*3+$AO998)-ROW())/12+5),AQ998)</f>
        <v>0</v>
      </c>
      <c r="AU998" s="468">
        <f ca="1">IF(AND(AQ998&gt;0,AR998&gt;0),COUNTIF(AU$6:AU997,"&gt;0")+1,0)</f>
        <v>0</v>
      </c>
    </row>
    <row r="999" spans="40:47" x14ac:dyDescent="0.15">
      <c r="AN999" s="468">
        <v>28</v>
      </c>
      <c r="AO999" s="468">
        <v>2</v>
      </c>
      <c r="AP999" s="468">
        <v>10</v>
      </c>
      <c r="AQ999" s="468">
        <f ca="1">IF($AP999=1,IF(INDIRECT(ADDRESS(($AN999-1)*3+$AO999+5,$AP999+7))="",0,INDIRECT(ADDRESS(($AN999-1)*3+$AO999+5,$AP999+7))),IF(INDIRECT(ADDRESS(($AN999-1)*3+$AO999+5,$AP999+7))="",0,IF(COUNTIF(INDIRECT(ADDRESS(($AN999-1)*36+($AO999-1)*12+6,COLUMN())):INDIRECT(ADDRESS(($AN999-1)*36+($AO999-1)*12+$AP999+4,COLUMN())),INDIRECT(ADDRESS(($AN999-1)*3+$AO999+5,$AP999+7)))&gt;=1,0,INDIRECT(ADDRESS(($AN999-1)*3+$AO999+5,$AP999+7)))))</f>
        <v>0</v>
      </c>
      <c r="AR999" s="468">
        <f ca="1">COUNTIF(INDIRECT("H"&amp;(ROW()+12*(($AN999-1)*3+$AO999)-ROW())/12+5):INDIRECT("S"&amp;(ROW()+12*(($AN999-1)*3+$AO999)-ROW())/12+5),AQ999)</f>
        <v>0</v>
      </c>
      <c r="AU999" s="468">
        <f ca="1">IF(AND(AQ999&gt;0,AR999&gt;0),COUNTIF(AU$6:AU998,"&gt;0")+1,0)</f>
        <v>0</v>
      </c>
    </row>
    <row r="1000" spans="40:47" x14ac:dyDescent="0.15">
      <c r="AN1000" s="468">
        <v>28</v>
      </c>
      <c r="AO1000" s="468">
        <v>2</v>
      </c>
      <c r="AP1000" s="468">
        <v>11</v>
      </c>
      <c r="AQ1000" s="468">
        <f ca="1">IF($AP1000=1,IF(INDIRECT(ADDRESS(($AN1000-1)*3+$AO1000+5,$AP1000+7))="",0,INDIRECT(ADDRESS(($AN1000-1)*3+$AO1000+5,$AP1000+7))),IF(INDIRECT(ADDRESS(($AN1000-1)*3+$AO1000+5,$AP1000+7))="",0,IF(COUNTIF(INDIRECT(ADDRESS(($AN1000-1)*36+($AO1000-1)*12+6,COLUMN())):INDIRECT(ADDRESS(($AN1000-1)*36+($AO1000-1)*12+$AP1000+4,COLUMN())),INDIRECT(ADDRESS(($AN1000-1)*3+$AO1000+5,$AP1000+7)))&gt;=1,0,INDIRECT(ADDRESS(($AN1000-1)*3+$AO1000+5,$AP1000+7)))))</f>
        <v>0</v>
      </c>
      <c r="AR1000" s="468">
        <f ca="1">COUNTIF(INDIRECT("H"&amp;(ROW()+12*(($AN1000-1)*3+$AO1000)-ROW())/12+5):INDIRECT("S"&amp;(ROW()+12*(($AN1000-1)*3+$AO1000)-ROW())/12+5),AQ1000)</f>
        <v>0</v>
      </c>
      <c r="AU1000" s="468">
        <f ca="1">IF(AND(AQ1000&gt;0,AR1000&gt;0),COUNTIF(AU$6:AU999,"&gt;0")+1,0)</f>
        <v>0</v>
      </c>
    </row>
    <row r="1001" spans="40:47" x14ac:dyDescent="0.15">
      <c r="AN1001" s="468">
        <v>28</v>
      </c>
      <c r="AO1001" s="468">
        <v>2</v>
      </c>
      <c r="AP1001" s="468">
        <v>12</v>
      </c>
      <c r="AQ1001" s="468">
        <f ca="1">IF($AP1001=1,IF(INDIRECT(ADDRESS(($AN1001-1)*3+$AO1001+5,$AP1001+7))="",0,INDIRECT(ADDRESS(($AN1001-1)*3+$AO1001+5,$AP1001+7))),IF(INDIRECT(ADDRESS(($AN1001-1)*3+$AO1001+5,$AP1001+7))="",0,IF(COUNTIF(INDIRECT(ADDRESS(($AN1001-1)*36+($AO1001-1)*12+6,COLUMN())):INDIRECT(ADDRESS(($AN1001-1)*36+($AO1001-1)*12+$AP1001+4,COLUMN())),INDIRECT(ADDRESS(($AN1001-1)*3+$AO1001+5,$AP1001+7)))&gt;=1,0,INDIRECT(ADDRESS(($AN1001-1)*3+$AO1001+5,$AP1001+7)))))</f>
        <v>0</v>
      </c>
      <c r="AR1001" s="468">
        <f ca="1">COUNTIF(INDIRECT("H"&amp;(ROW()+12*(($AN1001-1)*3+$AO1001)-ROW())/12+5):INDIRECT("S"&amp;(ROW()+12*(($AN1001-1)*3+$AO1001)-ROW())/12+5),AQ1001)</f>
        <v>0</v>
      </c>
      <c r="AU1001" s="468">
        <f ca="1">IF(AND(AQ1001&gt;0,AR1001&gt;0),COUNTIF(AU$6:AU1000,"&gt;0")+1,0)</f>
        <v>0</v>
      </c>
    </row>
    <row r="1002" spans="40:47" x14ac:dyDescent="0.15">
      <c r="AN1002" s="468">
        <v>28</v>
      </c>
      <c r="AO1002" s="468">
        <v>3</v>
      </c>
      <c r="AP1002" s="468">
        <v>1</v>
      </c>
      <c r="AQ1002" s="468">
        <f ca="1">IF($AP1002=1,IF(INDIRECT(ADDRESS(($AN1002-1)*3+$AO1002+5,$AP1002+7))="",0,INDIRECT(ADDRESS(($AN1002-1)*3+$AO1002+5,$AP1002+7))),IF(INDIRECT(ADDRESS(($AN1002-1)*3+$AO1002+5,$AP1002+7))="",0,IF(COUNTIF(INDIRECT(ADDRESS(($AN1002-1)*36+($AO1002-1)*12+6,COLUMN())):INDIRECT(ADDRESS(($AN1002-1)*36+($AO1002-1)*12+$AP1002+4,COLUMN())),INDIRECT(ADDRESS(($AN1002-1)*3+$AO1002+5,$AP1002+7)))&gt;=1,0,INDIRECT(ADDRESS(($AN1002-1)*3+$AO1002+5,$AP1002+7)))))</f>
        <v>0</v>
      </c>
      <c r="AR1002" s="468">
        <f ca="1">COUNTIF(INDIRECT("H"&amp;(ROW()+12*(($AN1002-1)*3+$AO1002)-ROW())/12+5):INDIRECT("S"&amp;(ROW()+12*(($AN1002-1)*3+$AO1002)-ROW())/12+5),AQ1002)</f>
        <v>0</v>
      </c>
      <c r="AU1002" s="468">
        <f ca="1">IF(AND(AQ1002&gt;0,AR1002&gt;0),COUNTIF(AU$6:AU1001,"&gt;0")+1,0)</f>
        <v>0</v>
      </c>
    </row>
    <row r="1003" spans="40:47" x14ac:dyDescent="0.15">
      <c r="AN1003" s="468">
        <v>28</v>
      </c>
      <c r="AO1003" s="468">
        <v>3</v>
      </c>
      <c r="AP1003" s="468">
        <v>2</v>
      </c>
      <c r="AQ1003" s="468">
        <f ca="1">IF($AP1003=1,IF(INDIRECT(ADDRESS(($AN1003-1)*3+$AO1003+5,$AP1003+7))="",0,INDIRECT(ADDRESS(($AN1003-1)*3+$AO1003+5,$AP1003+7))),IF(INDIRECT(ADDRESS(($AN1003-1)*3+$AO1003+5,$AP1003+7))="",0,IF(COUNTIF(INDIRECT(ADDRESS(($AN1003-1)*36+($AO1003-1)*12+6,COLUMN())):INDIRECT(ADDRESS(($AN1003-1)*36+($AO1003-1)*12+$AP1003+4,COLUMN())),INDIRECT(ADDRESS(($AN1003-1)*3+$AO1003+5,$AP1003+7)))&gt;=1,0,INDIRECT(ADDRESS(($AN1003-1)*3+$AO1003+5,$AP1003+7)))))</f>
        <v>0</v>
      </c>
      <c r="AR1003" s="468">
        <f ca="1">COUNTIF(INDIRECT("H"&amp;(ROW()+12*(($AN1003-1)*3+$AO1003)-ROW())/12+5):INDIRECT("S"&amp;(ROW()+12*(($AN1003-1)*3+$AO1003)-ROW())/12+5),AQ1003)</f>
        <v>0</v>
      </c>
      <c r="AU1003" s="468">
        <f ca="1">IF(AND(AQ1003&gt;0,AR1003&gt;0),COUNTIF(AU$6:AU1002,"&gt;0")+1,0)</f>
        <v>0</v>
      </c>
    </row>
    <row r="1004" spans="40:47" x14ac:dyDescent="0.15">
      <c r="AN1004" s="468">
        <v>28</v>
      </c>
      <c r="AO1004" s="468">
        <v>3</v>
      </c>
      <c r="AP1004" s="468">
        <v>3</v>
      </c>
      <c r="AQ1004" s="468">
        <f ca="1">IF($AP1004=1,IF(INDIRECT(ADDRESS(($AN1004-1)*3+$AO1004+5,$AP1004+7))="",0,INDIRECT(ADDRESS(($AN1004-1)*3+$AO1004+5,$AP1004+7))),IF(INDIRECT(ADDRESS(($AN1004-1)*3+$AO1004+5,$AP1004+7))="",0,IF(COUNTIF(INDIRECT(ADDRESS(($AN1004-1)*36+($AO1004-1)*12+6,COLUMN())):INDIRECT(ADDRESS(($AN1004-1)*36+($AO1004-1)*12+$AP1004+4,COLUMN())),INDIRECT(ADDRESS(($AN1004-1)*3+$AO1004+5,$AP1004+7)))&gt;=1,0,INDIRECT(ADDRESS(($AN1004-1)*3+$AO1004+5,$AP1004+7)))))</f>
        <v>0</v>
      </c>
      <c r="AR1004" s="468">
        <f ca="1">COUNTIF(INDIRECT("H"&amp;(ROW()+12*(($AN1004-1)*3+$AO1004)-ROW())/12+5):INDIRECT("S"&amp;(ROW()+12*(($AN1004-1)*3+$AO1004)-ROW())/12+5),AQ1004)</f>
        <v>0</v>
      </c>
      <c r="AU1004" s="468">
        <f ca="1">IF(AND(AQ1004&gt;0,AR1004&gt;0),COUNTIF(AU$6:AU1003,"&gt;0")+1,0)</f>
        <v>0</v>
      </c>
    </row>
    <row r="1005" spans="40:47" x14ac:dyDescent="0.15">
      <c r="AN1005" s="468">
        <v>28</v>
      </c>
      <c r="AO1005" s="468">
        <v>3</v>
      </c>
      <c r="AP1005" s="468">
        <v>4</v>
      </c>
      <c r="AQ1005" s="468">
        <f ca="1">IF($AP1005=1,IF(INDIRECT(ADDRESS(($AN1005-1)*3+$AO1005+5,$AP1005+7))="",0,INDIRECT(ADDRESS(($AN1005-1)*3+$AO1005+5,$AP1005+7))),IF(INDIRECT(ADDRESS(($AN1005-1)*3+$AO1005+5,$AP1005+7))="",0,IF(COUNTIF(INDIRECT(ADDRESS(($AN1005-1)*36+($AO1005-1)*12+6,COLUMN())):INDIRECT(ADDRESS(($AN1005-1)*36+($AO1005-1)*12+$AP1005+4,COLUMN())),INDIRECT(ADDRESS(($AN1005-1)*3+$AO1005+5,$AP1005+7)))&gt;=1,0,INDIRECT(ADDRESS(($AN1005-1)*3+$AO1005+5,$AP1005+7)))))</f>
        <v>0</v>
      </c>
      <c r="AR1005" s="468">
        <f ca="1">COUNTIF(INDIRECT("H"&amp;(ROW()+12*(($AN1005-1)*3+$AO1005)-ROW())/12+5):INDIRECT("S"&amp;(ROW()+12*(($AN1005-1)*3+$AO1005)-ROW())/12+5),AQ1005)</f>
        <v>0</v>
      </c>
      <c r="AU1005" s="468">
        <f ca="1">IF(AND(AQ1005&gt;0,AR1005&gt;0),COUNTIF(AU$6:AU1004,"&gt;0")+1,0)</f>
        <v>0</v>
      </c>
    </row>
    <row r="1006" spans="40:47" x14ac:dyDescent="0.15">
      <c r="AN1006" s="468">
        <v>28</v>
      </c>
      <c r="AO1006" s="468">
        <v>3</v>
      </c>
      <c r="AP1006" s="468">
        <v>5</v>
      </c>
      <c r="AQ1006" s="468">
        <f ca="1">IF($AP1006=1,IF(INDIRECT(ADDRESS(($AN1006-1)*3+$AO1006+5,$AP1006+7))="",0,INDIRECT(ADDRESS(($AN1006-1)*3+$AO1006+5,$AP1006+7))),IF(INDIRECT(ADDRESS(($AN1006-1)*3+$AO1006+5,$AP1006+7))="",0,IF(COUNTIF(INDIRECT(ADDRESS(($AN1006-1)*36+($AO1006-1)*12+6,COLUMN())):INDIRECT(ADDRESS(($AN1006-1)*36+($AO1006-1)*12+$AP1006+4,COLUMN())),INDIRECT(ADDRESS(($AN1006-1)*3+$AO1006+5,$AP1006+7)))&gt;=1,0,INDIRECT(ADDRESS(($AN1006-1)*3+$AO1006+5,$AP1006+7)))))</f>
        <v>0</v>
      </c>
      <c r="AR1006" s="468">
        <f ca="1">COUNTIF(INDIRECT("H"&amp;(ROW()+12*(($AN1006-1)*3+$AO1006)-ROW())/12+5):INDIRECT("S"&amp;(ROW()+12*(($AN1006-1)*3+$AO1006)-ROW())/12+5),AQ1006)</f>
        <v>0</v>
      </c>
      <c r="AU1006" s="468">
        <f ca="1">IF(AND(AQ1006&gt;0,AR1006&gt;0),COUNTIF(AU$6:AU1005,"&gt;0")+1,0)</f>
        <v>0</v>
      </c>
    </row>
    <row r="1007" spans="40:47" x14ac:dyDescent="0.15">
      <c r="AN1007" s="468">
        <v>28</v>
      </c>
      <c r="AO1007" s="468">
        <v>3</v>
      </c>
      <c r="AP1007" s="468">
        <v>6</v>
      </c>
      <c r="AQ1007" s="468">
        <f ca="1">IF($AP1007=1,IF(INDIRECT(ADDRESS(($AN1007-1)*3+$AO1007+5,$AP1007+7))="",0,INDIRECT(ADDRESS(($AN1007-1)*3+$AO1007+5,$AP1007+7))),IF(INDIRECT(ADDRESS(($AN1007-1)*3+$AO1007+5,$AP1007+7))="",0,IF(COUNTIF(INDIRECT(ADDRESS(($AN1007-1)*36+($AO1007-1)*12+6,COLUMN())):INDIRECT(ADDRESS(($AN1007-1)*36+($AO1007-1)*12+$AP1007+4,COLUMN())),INDIRECT(ADDRESS(($AN1007-1)*3+$AO1007+5,$AP1007+7)))&gt;=1,0,INDIRECT(ADDRESS(($AN1007-1)*3+$AO1007+5,$AP1007+7)))))</f>
        <v>0</v>
      </c>
      <c r="AR1007" s="468">
        <f ca="1">COUNTIF(INDIRECT("H"&amp;(ROW()+12*(($AN1007-1)*3+$AO1007)-ROW())/12+5):INDIRECT("S"&amp;(ROW()+12*(($AN1007-1)*3+$AO1007)-ROW())/12+5),AQ1007)</f>
        <v>0</v>
      </c>
      <c r="AU1007" s="468">
        <f ca="1">IF(AND(AQ1007&gt;0,AR1007&gt;0),COUNTIF(AU$6:AU1006,"&gt;0")+1,0)</f>
        <v>0</v>
      </c>
    </row>
    <row r="1008" spans="40:47" x14ac:dyDescent="0.15">
      <c r="AN1008" s="468">
        <v>28</v>
      </c>
      <c r="AO1008" s="468">
        <v>3</v>
      </c>
      <c r="AP1008" s="468">
        <v>7</v>
      </c>
      <c r="AQ1008" s="468">
        <f ca="1">IF($AP1008=1,IF(INDIRECT(ADDRESS(($AN1008-1)*3+$AO1008+5,$AP1008+7))="",0,INDIRECT(ADDRESS(($AN1008-1)*3+$AO1008+5,$AP1008+7))),IF(INDIRECT(ADDRESS(($AN1008-1)*3+$AO1008+5,$AP1008+7))="",0,IF(COUNTIF(INDIRECT(ADDRESS(($AN1008-1)*36+($AO1008-1)*12+6,COLUMN())):INDIRECT(ADDRESS(($AN1008-1)*36+($AO1008-1)*12+$AP1008+4,COLUMN())),INDIRECT(ADDRESS(($AN1008-1)*3+$AO1008+5,$AP1008+7)))&gt;=1,0,INDIRECT(ADDRESS(($AN1008-1)*3+$AO1008+5,$AP1008+7)))))</f>
        <v>0</v>
      </c>
      <c r="AR1008" s="468">
        <f ca="1">COUNTIF(INDIRECT("H"&amp;(ROW()+12*(($AN1008-1)*3+$AO1008)-ROW())/12+5):INDIRECT("S"&amp;(ROW()+12*(($AN1008-1)*3+$AO1008)-ROW())/12+5),AQ1008)</f>
        <v>0</v>
      </c>
      <c r="AU1008" s="468">
        <f ca="1">IF(AND(AQ1008&gt;0,AR1008&gt;0),COUNTIF(AU$6:AU1007,"&gt;0")+1,0)</f>
        <v>0</v>
      </c>
    </row>
    <row r="1009" spans="40:47" x14ac:dyDescent="0.15">
      <c r="AN1009" s="468">
        <v>28</v>
      </c>
      <c r="AO1009" s="468">
        <v>3</v>
      </c>
      <c r="AP1009" s="468">
        <v>8</v>
      </c>
      <c r="AQ1009" s="468">
        <f ca="1">IF($AP1009=1,IF(INDIRECT(ADDRESS(($AN1009-1)*3+$AO1009+5,$AP1009+7))="",0,INDIRECT(ADDRESS(($AN1009-1)*3+$AO1009+5,$AP1009+7))),IF(INDIRECT(ADDRESS(($AN1009-1)*3+$AO1009+5,$AP1009+7))="",0,IF(COUNTIF(INDIRECT(ADDRESS(($AN1009-1)*36+($AO1009-1)*12+6,COLUMN())):INDIRECT(ADDRESS(($AN1009-1)*36+($AO1009-1)*12+$AP1009+4,COLUMN())),INDIRECT(ADDRESS(($AN1009-1)*3+$AO1009+5,$AP1009+7)))&gt;=1,0,INDIRECT(ADDRESS(($AN1009-1)*3+$AO1009+5,$AP1009+7)))))</f>
        <v>0</v>
      </c>
      <c r="AR1009" s="468">
        <f ca="1">COUNTIF(INDIRECT("H"&amp;(ROW()+12*(($AN1009-1)*3+$AO1009)-ROW())/12+5):INDIRECT("S"&amp;(ROW()+12*(($AN1009-1)*3+$AO1009)-ROW())/12+5),AQ1009)</f>
        <v>0</v>
      </c>
      <c r="AU1009" s="468">
        <f ca="1">IF(AND(AQ1009&gt;0,AR1009&gt;0),COUNTIF(AU$6:AU1008,"&gt;0")+1,0)</f>
        <v>0</v>
      </c>
    </row>
    <row r="1010" spans="40:47" x14ac:dyDescent="0.15">
      <c r="AN1010" s="468">
        <v>28</v>
      </c>
      <c r="AO1010" s="468">
        <v>3</v>
      </c>
      <c r="AP1010" s="468">
        <v>9</v>
      </c>
      <c r="AQ1010" s="468">
        <f ca="1">IF($AP1010=1,IF(INDIRECT(ADDRESS(($AN1010-1)*3+$AO1010+5,$AP1010+7))="",0,INDIRECT(ADDRESS(($AN1010-1)*3+$AO1010+5,$AP1010+7))),IF(INDIRECT(ADDRESS(($AN1010-1)*3+$AO1010+5,$AP1010+7))="",0,IF(COUNTIF(INDIRECT(ADDRESS(($AN1010-1)*36+($AO1010-1)*12+6,COLUMN())):INDIRECT(ADDRESS(($AN1010-1)*36+($AO1010-1)*12+$AP1010+4,COLUMN())),INDIRECT(ADDRESS(($AN1010-1)*3+$AO1010+5,$AP1010+7)))&gt;=1,0,INDIRECT(ADDRESS(($AN1010-1)*3+$AO1010+5,$AP1010+7)))))</f>
        <v>0</v>
      </c>
      <c r="AR1010" s="468">
        <f ca="1">COUNTIF(INDIRECT("H"&amp;(ROW()+12*(($AN1010-1)*3+$AO1010)-ROW())/12+5):INDIRECT("S"&amp;(ROW()+12*(($AN1010-1)*3+$AO1010)-ROW())/12+5),AQ1010)</f>
        <v>0</v>
      </c>
      <c r="AU1010" s="468">
        <f ca="1">IF(AND(AQ1010&gt;0,AR1010&gt;0),COUNTIF(AU$6:AU1009,"&gt;0")+1,0)</f>
        <v>0</v>
      </c>
    </row>
    <row r="1011" spans="40:47" x14ac:dyDescent="0.15">
      <c r="AN1011" s="468">
        <v>28</v>
      </c>
      <c r="AO1011" s="468">
        <v>3</v>
      </c>
      <c r="AP1011" s="468">
        <v>10</v>
      </c>
      <c r="AQ1011" s="468">
        <f ca="1">IF($AP1011=1,IF(INDIRECT(ADDRESS(($AN1011-1)*3+$AO1011+5,$AP1011+7))="",0,INDIRECT(ADDRESS(($AN1011-1)*3+$AO1011+5,$AP1011+7))),IF(INDIRECT(ADDRESS(($AN1011-1)*3+$AO1011+5,$AP1011+7))="",0,IF(COUNTIF(INDIRECT(ADDRESS(($AN1011-1)*36+($AO1011-1)*12+6,COLUMN())):INDIRECT(ADDRESS(($AN1011-1)*36+($AO1011-1)*12+$AP1011+4,COLUMN())),INDIRECT(ADDRESS(($AN1011-1)*3+$AO1011+5,$AP1011+7)))&gt;=1,0,INDIRECT(ADDRESS(($AN1011-1)*3+$AO1011+5,$AP1011+7)))))</f>
        <v>0</v>
      </c>
      <c r="AR1011" s="468">
        <f ca="1">COUNTIF(INDIRECT("H"&amp;(ROW()+12*(($AN1011-1)*3+$AO1011)-ROW())/12+5):INDIRECT("S"&amp;(ROW()+12*(($AN1011-1)*3+$AO1011)-ROW())/12+5),AQ1011)</f>
        <v>0</v>
      </c>
      <c r="AU1011" s="468">
        <f ca="1">IF(AND(AQ1011&gt;0,AR1011&gt;0),COUNTIF(AU$6:AU1010,"&gt;0")+1,0)</f>
        <v>0</v>
      </c>
    </row>
    <row r="1012" spans="40:47" x14ac:dyDescent="0.15">
      <c r="AN1012" s="468">
        <v>28</v>
      </c>
      <c r="AO1012" s="468">
        <v>3</v>
      </c>
      <c r="AP1012" s="468">
        <v>11</v>
      </c>
      <c r="AQ1012" s="468">
        <f ca="1">IF($AP1012=1,IF(INDIRECT(ADDRESS(($AN1012-1)*3+$AO1012+5,$AP1012+7))="",0,INDIRECT(ADDRESS(($AN1012-1)*3+$AO1012+5,$AP1012+7))),IF(INDIRECT(ADDRESS(($AN1012-1)*3+$AO1012+5,$AP1012+7))="",0,IF(COUNTIF(INDIRECT(ADDRESS(($AN1012-1)*36+($AO1012-1)*12+6,COLUMN())):INDIRECT(ADDRESS(($AN1012-1)*36+($AO1012-1)*12+$AP1012+4,COLUMN())),INDIRECT(ADDRESS(($AN1012-1)*3+$AO1012+5,$AP1012+7)))&gt;=1,0,INDIRECT(ADDRESS(($AN1012-1)*3+$AO1012+5,$AP1012+7)))))</f>
        <v>0</v>
      </c>
      <c r="AR1012" s="468">
        <f ca="1">COUNTIF(INDIRECT("H"&amp;(ROW()+12*(($AN1012-1)*3+$AO1012)-ROW())/12+5):INDIRECT("S"&amp;(ROW()+12*(($AN1012-1)*3+$AO1012)-ROW())/12+5),AQ1012)</f>
        <v>0</v>
      </c>
      <c r="AU1012" s="468">
        <f ca="1">IF(AND(AQ1012&gt;0,AR1012&gt;0),COUNTIF(AU$6:AU1011,"&gt;0")+1,0)</f>
        <v>0</v>
      </c>
    </row>
    <row r="1013" spans="40:47" x14ac:dyDescent="0.15">
      <c r="AN1013" s="468">
        <v>28</v>
      </c>
      <c r="AO1013" s="468">
        <v>3</v>
      </c>
      <c r="AP1013" s="468">
        <v>12</v>
      </c>
      <c r="AQ1013" s="468">
        <f ca="1">IF($AP1013=1,IF(INDIRECT(ADDRESS(($AN1013-1)*3+$AO1013+5,$AP1013+7))="",0,INDIRECT(ADDRESS(($AN1013-1)*3+$AO1013+5,$AP1013+7))),IF(INDIRECT(ADDRESS(($AN1013-1)*3+$AO1013+5,$AP1013+7))="",0,IF(COUNTIF(INDIRECT(ADDRESS(($AN1013-1)*36+($AO1013-1)*12+6,COLUMN())):INDIRECT(ADDRESS(($AN1013-1)*36+($AO1013-1)*12+$AP1013+4,COLUMN())),INDIRECT(ADDRESS(($AN1013-1)*3+$AO1013+5,$AP1013+7)))&gt;=1,0,INDIRECT(ADDRESS(($AN1013-1)*3+$AO1013+5,$AP1013+7)))))</f>
        <v>0</v>
      </c>
      <c r="AR1013" s="468">
        <f ca="1">COUNTIF(INDIRECT("H"&amp;(ROW()+12*(($AN1013-1)*3+$AO1013)-ROW())/12+5):INDIRECT("S"&amp;(ROW()+12*(($AN1013-1)*3+$AO1013)-ROW())/12+5),AQ1013)</f>
        <v>0</v>
      </c>
      <c r="AU1013" s="468">
        <f ca="1">IF(AND(AQ1013&gt;0,AR1013&gt;0),COUNTIF(AU$6:AU1012,"&gt;0")+1,0)</f>
        <v>0</v>
      </c>
    </row>
    <row r="1014" spans="40:47" x14ac:dyDescent="0.15">
      <c r="AN1014" s="468">
        <v>29</v>
      </c>
      <c r="AO1014" s="468">
        <v>1</v>
      </c>
      <c r="AP1014" s="468">
        <v>1</v>
      </c>
      <c r="AQ1014" s="468">
        <f ca="1">IF($AP1014=1,IF(INDIRECT(ADDRESS(($AN1014-1)*3+$AO1014+5,$AP1014+7))="",0,INDIRECT(ADDRESS(($AN1014-1)*3+$AO1014+5,$AP1014+7))),IF(INDIRECT(ADDRESS(($AN1014-1)*3+$AO1014+5,$AP1014+7))="",0,IF(COUNTIF(INDIRECT(ADDRESS(($AN1014-1)*36+($AO1014-1)*12+6,COLUMN())):INDIRECT(ADDRESS(($AN1014-1)*36+($AO1014-1)*12+$AP1014+4,COLUMN())),INDIRECT(ADDRESS(($AN1014-1)*3+$AO1014+5,$AP1014+7)))&gt;=1,0,INDIRECT(ADDRESS(($AN1014-1)*3+$AO1014+5,$AP1014+7)))))</f>
        <v>0</v>
      </c>
      <c r="AR1014" s="468">
        <f ca="1">COUNTIF(INDIRECT("H"&amp;(ROW()+12*(($AN1014-1)*3+$AO1014)-ROW())/12+5):INDIRECT("S"&amp;(ROW()+12*(($AN1014-1)*3+$AO1014)-ROW())/12+5),AQ1014)</f>
        <v>0</v>
      </c>
      <c r="AU1014" s="468">
        <f ca="1">IF(AND(AQ1014&gt;0,AR1014&gt;0),COUNTIF(AU$6:AU1013,"&gt;0")+1,0)</f>
        <v>0</v>
      </c>
    </row>
    <row r="1015" spans="40:47" x14ac:dyDescent="0.15">
      <c r="AN1015" s="468">
        <v>29</v>
      </c>
      <c r="AO1015" s="468">
        <v>1</v>
      </c>
      <c r="AP1015" s="468">
        <v>2</v>
      </c>
      <c r="AQ1015" s="468">
        <f ca="1">IF($AP1015=1,IF(INDIRECT(ADDRESS(($AN1015-1)*3+$AO1015+5,$AP1015+7))="",0,INDIRECT(ADDRESS(($AN1015-1)*3+$AO1015+5,$AP1015+7))),IF(INDIRECT(ADDRESS(($AN1015-1)*3+$AO1015+5,$AP1015+7))="",0,IF(COUNTIF(INDIRECT(ADDRESS(($AN1015-1)*36+($AO1015-1)*12+6,COLUMN())):INDIRECT(ADDRESS(($AN1015-1)*36+($AO1015-1)*12+$AP1015+4,COLUMN())),INDIRECT(ADDRESS(($AN1015-1)*3+$AO1015+5,$AP1015+7)))&gt;=1,0,INDIRECT(ADDRESS(($AN1015-1)*3+$AO1015+5,$AP1015+7)))))</f>
        <v>0</v>
      </c>
      <c r="AR1015" s="468">
        <f ca="1">COUNTIF(INDIRECT("H"&amp;(ROW()+12*(($AN1015-1)*3+$AO1015)-ROW())/12+5):INDIRECT("S"&amp;(ROW()+12*(($AN1015-1)*3+$AO1015)-ROW())/12+5),AQ1015)</f>
        <v>0</v>
      </c>
      <c r="AU1015" s="468">
        <f ca="1">IF(AND(AQ1015&gt;0,AR1015&gt;0),COUNTIF(AU$6:AU1014,"&gt;0")+1,0)</f>
        <v>0</v>
      </c>
    </row>
    <row r="1016" spans="40:47" x14ac:dyDescent="0.15">
      <c r="AN1016" s="468">
        <v>29</v>
      </c>
      <c r="AO1016" s="468">
        <v>1</v>
      </c>
      <c r="AP1016" s="468">
        <v>3</v>
      </c>
      <c r="AQ1016" s="468">
        <f ca="1">IF($AP1016=1,IF(INDIRECT(ADDRESS(($AN1016-1)*3+$AO1016+5,$AP1016+7))="",0,INDIRECT(ADDRESS(($AN1016-1)*3+$AO1016+5,$AP1016+7))),IF(INDIRECT(ADDRESS(($AN1016-1)*3+$AO1016+5,$AP1016+7))="",0,IF(COUNTIF(INDIRECT(ADDRESS(($AN1016-1)*36+($AO1016-1)*12+6,COLUMN())):INDIRECT(ADDRESS(($AN1016-1)*36+($AO1016-1)*12+$AP1016+4,COLUMN())),INDIRECT(ADDRESS(($AN1016-1)*3+$AO1016+5,$AP1016+7)))&gt;=1,0,INDIRECT(ADDRESS(($AN1016-1)*3+$AO1016+5,$AP1016+7)))))</f>
        <v>0</v>
      </c>
      <c r="AR1016" s="468">
        <f ca="1">COUNTIF(INDIRECT("H"&amp;(ROW()+12*(($AN1016-1)*3+$AO1016)-ROW())/12+5):INDIRECT("S"&amp;(ROW()+12*(($AN1016-1)*3+$AO1016)-ROW())/12+5),AQ1016)</f>
        <v>0</v>
      </c>
      <c r="AU1016" s="468">
        <f ca="1">IF(AND(AQ1016&gt;0,AR1016&gt;0),COUNTIF(AU$6:AU1015,"&gt;0")+1,0)</f>
        <v>0</v>
      </c>
    </row>
    <row r="1017" spans="40:47" x14ac:dyDescent="0.15">
      <c r="AN1017" s="468">
        <v>29</v>
      </c>
      <c r="AO1017" s="468">
        <v>1</v>
      </c>
      <c r="AP1017" s="468">
        <v>4</v>
      </c>
      <c r="AQ1017" s="468">
        <f ca="1">IF($AP1017=1,IF(INDIRECT(ADDRESS(($AN1017-1)*3+$AO1017+5,$AP1017+7))="",0,INDIRECT(ADDRESS(($AN1017-1)*3+$AO1017+5,$AP1017+7))),IF(INDIRECT(ADDRESS(($AN1017-1)*3+$AO1017+5,$AP1017+7))="",0,IF(COUNTIF(INDIRECT(ADDRESS(($AN1017-1)*36+($AO1017-1)*12+6,COLUMN())):INDIRECT(ADDRESS(($AN1017-1)*36+($AO1017-1)*12+$AP1017+4,COLUMN())),INDIRECT(ADDRESS(($AN1017-1)*3+$AO1017+5,$AP1017+7)))&gt;=1,0,INDIRECT(ADDRESS(($AN1017-1)*3+$AO1017+5,$AP1017+7)))))</f>
        <v>0</v>
      </c>
      <c r="AR1017" s="468">
        <f ca="1">COUNTIF(INDIRECT("H"&amp;(ROW()+12*(($AN1017-1)*3+$AO1017)-ROW())/12+5):INDIRECT("S"&amp;(ROW()+12*(($AN1017-1)*3+$AO1017)-ROW())/12+5),AQ1017)</f>
        <v>0</v>
      </c>
      <c r="AU1017" s="468">
        <f ca="1">IF(AND(AQ1017&gt;0,AR1017&gt;0),COUNTIF(AU$6:AU1016,"&gt;0")+1,0)</f>
        <v>0</v>
      </c>
    </row>
    <row r="1018" spans="40:47" x14ac:dyDescent="0.15">
      <c r="AN1018" s="468">
        <v>29</v>
      </c>
      <c r="AO1018" s="468">
        <v>1</v>
      </c>
      <c r="AP1018" s="468">
        <v>5</v>
      </c>
      <c r="AQ1018" s="468">
        <f ca="1">IF($AP1018=1,IF(INDIRECT(ADDRESS(($AN1018-1)*3+$AO1018+5,$AP1018+7))="",0,INDIRECT(ADDRESS(($AN1018-1)*3+$AO1018+5,$AP1018+7))),IF(INDIRECT(ADDRESS(($AN1018-1)*3+$AO1018+5,$AP1018+7))="",0,IF(COUNTIF(INDIRECT(ADDRESS(($AN1018-1)*36+($AO1018-1)*12+6,COLUMN())):INDIRECT(ADDRESS(($AN1018-1)*36+($AO1018-1)*12+$AP1018+4,COLUMN())),INDIRECT(ADDRESS(($AN1018-1)*3+$AO1018+5,$AP1018+7)))&gt;=1,0,INDIRECT(ADDRESS(($AN1018-1)*3+$AO1018+5,$AP1018+7)))))</f>
        <v>0</v>
      </c>
      <c r="AR1018" s="468">
        <f ca="1">COUNTIF(INDIRECT("H"&amp;(ROW()+12*(($AN1018-1)*3+$AO1018)-ROW())/12+5):INDIRECT("S"&amp;(ROW()+12*(($AN1018-1)*3+$AO1018)-ROW())/12+5),AQ1018)</f>
        <v>0</v>
      </c>
      <c r="AU1018" s="468">
        <f ca="1">IF(AND(AQ1018&gt;0,AR1018&gt;0),COUNTIF(AU$6:AU1017,"&gt;0")+1,0)</f>
        <v>0</v>
      </c>
    </row>
    <row r="1019" spans="40:47" x14ac:dyDescent="0.15">
      <c r="AN1019" s="468">
        <v>29</v>
      </c>
      <c r="AO1019" s="468">
        <v>1</v>
      </c>
      <c r="AP1019" s="468">
        <v>6</v>
      </c>
      <c r="AQ1019" s="468">
        <f ca="1">IF($AP1019=1,IF(INDIRECT(ADDRESS(($AN1019-1)*3+$AO1019+5,$AP1019+7))="",0,INDIRECT(ADDRESS(($AN1019-1)*3+$AO1019+5,$AP1019+7))),IF(INDIRECT(ADDRESS(($AN1019-1)*3+$AO1019+5,$AP1019+7))="",0,IF(COUNTIF(INDIRECT(ADDRESS(($AN1019-1)*36+($AO1019-1)*12+6,COLUMN())):INDIRECT(ADDRESS(($AN1019-1)*36+($AO1019-1)*12+$AP1019+4,COLUMN())),INDIRECT(ADDRESS(($AN1019-1)*3+$AO1019+5,$AP1019+7)))&gt;=1,0,INDIRECT(ADDRESS(($AN1019-1)*3+$AO1019+5,$AP1019+7)))))</f>
        <v>0</v>
      </c>
      <c r="AR1019" s="468">
        <f ca="1">COUNTIF(INDIRECT("H"&amp;(ROW()+12*(($AN1019-1)*3+$AO1019)-ROW())/12+5):INDIRECT("S"&amp;(ROW()+12*(($AN1019-1)*3+$AO1019)-ROW())/12+5),AQ1019)</f>
        <v>0</v>
      </c>
      <c r="AU1019" s="468">
        <f ca="1">IF(AND(AQ1019&gt;0,AR1019&gt;0),COUNTIF(AU$6:AU1018,"&gt;0")+1,0)</f>
        <v>0</v>
      </c>
    </row>
    <row r="1020" spans="40:47" x14ac:dyDescent="0.15">
      <c r="AN1020" s="468">
        <v>29</v>
      </c>
      <c r="AO1020" s="468">
        <v>1</v>
      </c>
      <c r="AP1020" s="468">
        <v>7</v>
      </c>
      <c r="AQ1020" s="468">
        <f ca="1">IF($AP1020=1,IF(INDIRECT(ADDRESS(($AN1020-1)*3+$AO1020+5,$AP1020+7))="",0,INDIRECT(ADDRESS(($AN1020-1)*3+$AO1020+5,$AP1020+7))),IF(INDIRECT(ADDRESS(($AN1020-1)*3+$AO1020+5,$AP1020+7))="",0,IF(COUNTIF(INDIRECT(ADDRESS(($AN1020-1)*36+($AO1020-1)*12+6,COLUMN())):INDIRECT(ADDRESS(($AN1020-1)*36+($AO1020-1)*12+$AP1020+4,COLUMN())),INDIRECT(ADDRESS(($AN1020-1)*3+$AO1020+5,$AP1020+7)))&gt;=1,0,INDIRECT(ADDRESS(($AN1020-1)*3+$AO1020+5,$AP1020+7)))))</f>
        <v>0</v>
      </c>
      <c r="AR1020" s="468">
        <f ca="1">COUNTIF(INDIRECT("H"&amp;(ROW()+12*(($AN1020-1)*3+$AO1020)-ROW())/12+5):INDIRECT("S"&amp;(ROW()+12*(($AN1020-1)*3+$AO1020)-ROW())/12+5),AQ1020)</f>
        <v>0</v>
      </c>
      <c r="AU1020" s="468">
        <f ca="1">IF(AND(AQ1020&gt;0,AR1020&gt;0),COUNTIF(AU$6:AU1019,"&gt;0")+1,0)</f>
        <v>0</v>
      </c>
    </row>
    <row r="1021" spans="40:47" x14ac:dyDescent="0.15">
      <c r="AN1021" s="468">
        <v>29</v>
      </c>
      <c r="AO1021" s="468">
        <v>1</v>
      </c>
      <c r="AP1021" s="468">
        <v>8</v>
      </c>
      <c r="AQ1021" s="468">
        <f ca="1">IF($AP1021=1,IF(INDIRECT(ADDRESS(($AN1021-1)*3+$AO1021+5,$AP1021+7))="",0,INDIRECT(ADDRESS(($AN1021-1)*3+$AO1021+5,$AP1021+7))),IF(INDIRECT(ADDRESS(($AN1021-1)*3+$AO1021+5,$AP1021+7))="",0,IF(COUNTIF(INDIRECT(ADDRESS(($AN1021-1)*36+($AO1021-1)*12+6,COLUMN())):INDIRECT(ADDRESS(($AN1021-1)*36+($AO1021-1)*12+$AP1021+4,COLUMN())),INDIRECT(ADDRESS(($AN1021-1)*3+$AO1021+5,$AP1021+7)))&gt;=1,0,INDIRECT(ADDRESS(($AN1021-1)*3+$AO1021+5,$AP1021+7)))))</f>
        <v>0</v>
      </c>
      <c r="AR1021" s="468">
        <f ca="1">COUNTIF(INDIRECT("H"&amp;(ROW()+12*(($AN1021-1)*3+$AO1021)-ROW())/12+5):INDIRECT("S"&amp;(ROW()+12*(($AN1021-1)*3+$AO1021)-ROW())/12+5),AQ1021)</f>
        <v>0</v>
      </c>
      <c r="AU1021" s="468">
        <f ca="1">IF(AND(AQ1021&gt;0,AR1021&gt;0),COUNTIF(AU$6:AU1020,"&gt;0")+1,0)</f>
        <v>0</v>
      </c>
    </row>
    <row r="1022" spans="40:47" x14ac:dyDescent="0.15">
      <c r="AN1022" s="468">
        <v>29</v>
      </c>
      <c r="AO1022" s="468">
        <v>1</v>
      </c>
      <c r="AP1022" s="468">
        <v>9</v>
      </c>
      <c r="AQ1022" s="468">
        <f ca="1">IF($AP1022=1,IF(INDIRECT(ADDRESS(($AN1022-1)*3+$AO1022+5,$AP1022+7))="",0,INDIRECT(ADDRESS(($AN1022-1)*3+$AO1022+5,$AP1022+7))),IF(INDIRECT(ADDRESS(($AN1022-1)*3+$AO1022+5,$AP1022+7))="",0,IF(COUNTIF(INDIRECT(ADDRESS(($AN1022-1)*36+($AO1022-1)*12+6,COLUMN())):INDIRECT(ADDRESS(($AN1022-1)*36+($AO1022-1)*12+$AP1022+4,COLUMN())),INDIRECT(ADDRESS(($AN1022-1)*3+$AO1022+5,$AP1022+7)))&gt;=1,0,INDIRECT(ADDRESS(($AN1022-1)*3+$AO1022+5,$AP1022+7)))))</f>
        <v>0</v>
      </c>
      <c r="AR1022" s="468">
        <f ca="1">COUNTIF(INDIRECT("H"&amp;(ROW()+12*(($AN1022-1)*3+$AO1022)-ROW())/12+5):INDIRECT("S"&amp;(ROW()+12*(($AN1022-1)*3+$AO1022)-ROW())/12+5),AQ1022)</f>
        <v>0</v>
      </c>
      <c r="AU1022" s="468">
        <f ca="1">IF(AND(AQ1022&gt;0,AR1022&gt;0),COUNTIF(AU$6:AU1021,"&gt;0")+1,0)</f>
        <v>0</v>
      </c>
    </row>
    <row r="1023" spans="40:47" x14ac:dyDescent="0.15">
      <c r="AN1023" s="468">
        <v>29</v>
      </c>
      <c r="AO1023" s="468">
        <v>1</v>
      </c>
      <c r="AP1023" s="468">
        <v>10</v>
      </c>
      <c r="AQ1023" s="468">
        <f ca="1">IF($AP1023=1,IF(INDIRECT(ADDRESS(($AN1023-1)*3+$AO1023+5,$AP1023+7))="",0,INDIRECT(ADDRESS(($AN1023-1)*3+$AO1023+5,$AP1023+7))),IF(INDIRECT(ADDRESS(($AN1023-1)*3+$AO1023+5,$AP1023+7))="",0,IF(COUNTIF(INDIRECT(ADDRESS(($AN1023-1)*36+($AO1023-1)*12+6,COLUMN())):INDIRECT(ADDRESS(($AN1023-1)*36+($AO1023-1)*12+$AP1023+4,COLUMN())),INDIRECT(ADDRESS(($AN1023-1)*3+$AO1023+5,$AP1023+7)))&gt;=1,0,INDIRECT(ADDRESS(($AN1023-1)*3+$AO1023+5,$AP1023+7)))))</f>
        <v>0</v>
      </c>
      <c r="AR1023" s="468">
        <f ca="1">COUNTIF(INDIRECT("H"&amp;(ROW()+12*(($AN1023-1)*3+$AO1023)-ROW())/12+5):INDIRECT("S"&amp;(ROW()+12*(($AN1023-1)*3+$AO1023)-ROW())/12+5),AQ1023)</f>
        <v>0</v>
      </c>
      <c r="AU1023" s="468">
        <f ca="1">IF(AND(AQ1023&gt;0,AR1023&gt;0),COUNTIF(AU$6:AU1022,"&gt;0")+1,0)</f>
        <v>0</v>
      </c>
    </row>
    <row r="1024" spans="40:47" x14ac:dyDescent="0.15">
      <c r="AN1024" s="468">
        <v>29</v>
      </c>
      <c r="AO1024" s="468">
        <v>1</v>
      </c>
      <c r="AP1024" s="468">
        <v>11</v>
      </c>
      <c r="AQ1024" s="468">
        <f ca="1">IF($AP1024=1,IF(INDIRECT(ADDRESS(($AN1024-1)*3+$AO1024+5,$AP1024+7))="",0,INDIRECT(ADDRESS(($AN1024-1)*3+$AO1024+5,$AP1024+7))),IF(INDIRECT(ADDRESS(($AN1024-1)*3+$AO1024+5,$AP1024+7))="",0,IF(COUNTIF(INDIRECT(ADDRESS(($AN1024-1)*36+($AO1024-1)*12+6,COLUMN())):INDIRECT(ADDRESS(($AN1024-1)*36+($AO1024-1)*12+$AP1024+4,COLUMN())),INDIRECT(ADDRESS(($AN1024-1)*3+$AO1024+5,$AP1024+7)))&gt;=1,0,INDIRECT(ADDRESS(($AN1024-1)*3+$AO1024+5,$AP1024+7)))))</f>
        <v>0</v>
      </c>
      <c r="AR1024" s="468">
        <f ca="1">COUNTIF(INDIRECT("H"&amp;(ROW()+12*(($AN1024-1)*3+$AO1024)-ROW())/12+5):INDIRECT("S"&amp;(ROW()+12*(($AN1024-1)*3+$AO1024)-ROW())/12+5),AQ1024)</f>
        <v>0</v>
      </c>
      <c r="AU1024" s="468">
        <f ca="1">IF(AND(AQ1024&gt;0,AR1024&gt;0),COUNTIF(AU$6:AU1023,"&gt;0")+1,0)</f>
        <v>0</v>
      </c>
    </row>
    <row r="1025" spans="40:47" x14ac:dyDescent="0.15">
      <c r="AN1025" s="468">
        <v>29</v>
      </c>
      <c r="AO1025" s="468">
        <v>1</v>
      </c>
      <c r="AP1025" s="468">
        <v>12</v>
      </c>
      <c r="AQ1025" s="468">
        <f ca="1">IF($AP1025=1,IF(INDIRECT(ADDRESS(($AN1025-1)*3+$AO1025+5,$AP1025+7))="",0,INDIRECT(ADDRESS(($AN1025-1)*3+$AO1025+5,$AP1025+7))),IF(INDIRECT(ADDRESS(($AN1025-1)*3+$AO1025+5,$AP1025+7))="",0,IF(COUNTIF(INDIRECT(ADDRESS(($AN1025-1)*36+($AO1025-1)*12+6,COLUMN())):INDIRECT(ADDRESS(($AN1025-1)*36+($AO1025-1)*12+$AP1025+4,COLUMN())),INDIRECT(ADDRESS(($AN1025-1)*3+$AO1025+5,$AP1025+7)))&gt;=1,0,INDIRECT(ADDRESS(($AN1025-1)*3+$AO1025+5,$AP1025+7)))))</f>
        <v>0</v>
      </c>
      <c r="AR1025" s="468">
        <f ca="1">COUNTIF(INDIRECT("H"&amp;(ROW()+12*(($AN1025-1)*3+$AO1025)-ROW())/12+5):INDIRECT("S"&amp;(ROW()+12*(($AN1025-1)*3+$AO1025)-ROW())/12+5),AQ1025)</f>
        <v>0</v>
      </c>
      <c r="AU1025" s="468">
        <f ca="1">IF(AND(AQ1025&gt;0,AR1025&gt;0),COUNTIF(AU$6:AU1024,"&gt;0")+1,0)</f>
        <v>0</v>
      </c>
    </row>
    <row r="1026" spans="40:47" x14ac:dyDescent="0.15">
      <c r="AN1026" s="468">
        <v>29</v>
      </c>
      <c r="AO1026" s="468">
        <v>2</v>
      </c>
      <c r="AP1026" s="468">
        <v>1</v>
      </c>
      <c r="AQ1026" s="468">
        <f ca="1">IF($AP1026=1,IF(INDIRECT(ADDRESS(($AN1026-1)*3+$AO1026+5,$AP1026+7))="",0,INDIRECT(ADDRESS(($AN1026-1)*3+$AO1026+5,$AP1026+7))),IF(INDIRECT(ADDRESS(($AN1026-1)*3+$AO1026+5,$AP1026+7))="",0,IF(COUNTIF(INDIRECT(ADDRESS(($AN1026-1)*36+($AO1026-1)*12+6,COLUMN())):INDIRECT(ADDRESS(($AN1026-1)*36+($AO1026-1)*12+$AP1026+4,COLUMN())),INDIRECT(ADDRESS(($AN1026-1)*3+$AO1026+5,$AP1026+7)))&gt;=1,0,INDIRECT(ADDRESS(($AN1026-1)*3+$AO1026+5,$AP1026+7)))))</f>
        <v>0</v>
      </c>
      <c r="AR1026" s="468">
        <f ca="1">COUNTIF(INDIRECT("H"&amp;(ROW()+12*(($AN1026-1)*3+$AO1026)-ROW())/12+5):INDIRECT("S"&amp;(ROW()+12*(($AN1026-1)*3+$AO1026)-ROW())/12+5),AQ1026)</f>
        <v>0</v>
      </c>
      <c r="AU1026" s="468">
        <f ca="1">IF(AND(AQ1026&gt;0,AR1026&gt;0),COUNTIF(AU$6:AU1025,"&gt;0")+1,0)</f>
        <v>0</v>
      </c>
    </row>
    <row r="1027" spans="40:47" x14ac:dyDescent="0.15">
      <c r="AN1027" s="468">
        <v>29</v>
      </c>
      <c r="AO1027" s="468">
        <v>2</v>
      </c>
      <c r="AP1027" s="468">
        <v>2</v>
      </c>
      <c r="AQ1027" s="468">
        <f ca="1">IF($AP1027=1,IF(INDIRECT(ADDRESS(($AN1027-1)*3+$AO1027+5,$AP1027+7))="",0,INDIRECT(ADDRESS(($AN1027-1)*3+$AO1027+5,$AP1027+7))),IF(INDIRECT(ADDRESS(($AN1027-1)*3+$AO1027+5,$AP1027+7))="",0,IF(COUNTIF(INDIRECT(ADDRESS(($AN1027-1)*36+($AO1027-1)*12+6,COLUMN())):INDIRECT(ADDRESS(($AN1027-1)*36+($AO1027-1)*12+$AP1027+4,COLUMN())),INDIRECT(ADDRESS(($AN1027-1)*3+$AO1027+5,$AP1027+7)))&gt;=1,0,INDIRECT(ADDRESS(($AN1027-1)*3+$AO1027+5,$AP1027+7)))))</f>
        <v>0</v>
      </c>
      <c r="AR1027" s="468">
        <f ca="1">COUNTIF(INDIRECT("H"&amp;(ROW()+12*(($AN1027-1)*3+$AO1027)-ROW())/12+5):INDIRECT("S"&amp;(ROW()+12*(($AN1027-1)*3+$AO1027)-ROW())/12+5),AQ1027)</f>
        <v>0</v>
      </c>
      <c r="AU1027" s="468">
        <f ca="1">IF(AND(AQ1027&gt;0,AR1027&gt;0),COUNTIF(AU$6:AU1026,"&gt;0")+1,0)</f>
        <v>0</v>
      </c>
    </row>
    <row r="1028" spans="40:47" x14ac:dyDescent="0.15">
      <c r="AN1028" s="468">
        <v>29</v>
      </c>
      <c r="AO1028" s="468">
        <v>2</v>
      </c>
      <c r="AP1028" s="468">
        <v>3</v>
      </c>
      <c r="AQ1028" s="468">
        <f ca="1">IF($AP1028=1,IF(INDIRECT(ADDRESS(($AN1028-1)*3+$AO1028+5,$AP1028+7))="",0,INDIRECT(ADDRESS(($AN1028-1)*3+$AO1028+5,$AP1028+7))),IF(INDIRECT(ADDRESS(($AN1028-1)*3+$AO1028+5,$AP1028+7))="",0,IF(COUNTIF(INDIRECT(ADDRESS(($AN1028-1)*36+($AO1028-1)*12+6,COLUMN())):INDIRECT(ADDRESS(($AN1028-1)*36+($AO1028-1)*12+$AP1028+4,COLUMN())),INDIRECT(ADDRESS(($AN1028-1)*3+$AO1028+5,$AP1028+7)))&gt;=1,0,INDIRECT(ADDRESS(($AN1028-1)*3+$AO1028+5,$AP1028+7)))))</f>
        <v>0</v>
      </c>
      <c r="AR1028" s="468">
        <f ca="1">COUNTIF(INDIRECT("H"&amp;(ROW()+12*(($AN1028-1)*3+$AO1028)-ROW())/12+5):INDIRECT("S"&amp;(ROW()+12*(($AN1028-1)*3+$AO1028)-ROW())/12+5),AQ1028)</f>
        <v>0</v>
      </c>
      <c r="AU1028" s="468">
        <f ca="1">IF(AND(AQ1028&gt;0,AR1028&gt;0),COUNTIF(AU$6:AU1027,"&gt;0")+1,0)</f>
        <v>0</v>
      </c>
    </row>
    <row r="1029" spans="40:47" x14ac:dyDescent="0.15">
      <c r="AN1029" s="468">
        <v>29</v>
      </c>
      <c r="AO1029" s="468">
        <v>2</v>
      </c>
      <c r="AP1029" s="468">
        <v>4</v>
      </c>
      <c r="AQ1029" s="468">
        <f ca="1">IF($AP1029=1,IF(INDIRECT(ADDRESS(($AN1029-1)*3+$AO1029+5,$AP1029+7))="",0,INDIRECT(ADDRESS(($AN1029-1)*3+$AO1029+5,$AP1029+7))),IF(INDIRECT(ADDRESS(($AN1029-1)*3+$AO1029+5,$AP1029+7))="",0,IF(COUNTIF(INDIRECT(ADDRESS(($AN1029-1)*36+($AO1029-1)*12+6,COLUMN())):INDIRECT(ADDRESS(($AN1029-1)*36+($AO1029-1)*12+$AP1029+4,COLUMN())),INDIRECT(ADDRESS(($AN1029-1)*3+$AO1029+5,$AP1029+7)))&gt;=1,0,INDIRECT(ADDRESS(($AN1029-1)*3+$AO1029+5,$AP1029+7)))))</f>
        <v>0</v>
      </c>
      <c r="AR1029" s="468">
        <f ca="1">COUNTIF(INDIRECT("H"&amp;(ROW()+12*(($AN1029-1)*3+$AO1029)-ROW())/12+5):INDIRECT("S"&amp;(ROW()+12*(($AN1029-1)*3+$AO1029)-ROW())/12+5),AQ1029)</f>
        <v>0</v>
      </c>
      <c r="AU1029" s="468">
        <f ca="1">IF(AND(AQ1029&gt;0,AR1029&gt;0),COUNTIF(AU$6:AU1028,"&gt;0")+1,0)</f>
        <v>0</v>
      </c>
    </row>
    <row r="1030" spans="40:47" x14ac:dyDescent="0.15">
      <c r="AN1030" s="468">
        <v>29</v>
      </c>
      <c r="AO1030" s="468">
        <v>2</v>
      </c>
      <c r="AP1030" s="468">
        <v>5</v>
      </c>
      <c r="AQ1030" s="468">
        <f ca="1">IF($AP1030=1,IF(INDIRECT(ADDRESS(($AN1030-1)*3+$AO1030+5,$AP1030+7))="",0,INDIRECT(ADDRESS(($AN1030-1)*3+$AO1030+5,$AP1030+7))),IF(INDIRECT(ADDRESS(($AN1030-1)*3+$AO1030+5,$AP1030+7))="",0,IF(COUNTIF(INDIRECT(ADDRESS(($AN1030-1)*36+($AO1030-1)*12+6,COLUMN())):INDIRECT(ADDRESS(($AN1030-1)*36+($AO1030-1)*12+$AP1030+4,COLUMN())),INDIRECT(ADDRESS(($AN1030-1)*3+$AO1030+5,$AP1030+7)))&gt;=1,0,INDIRECT(ADDRESS(($AN1030-1)*3+$AO1030+5,$AP1030+7)))))</f>
        <v>0</v>
      </c>
      <c r="AR1030" s="468">
        <f ca="1">COUNTIF(INDIRECT("H"&amp;(ROW()+12*(($AN1030-1)*3+$AO1030)-ROW())/12+5):INDIRECT("S"&amp;(ROW()+12*(($AN1030-1)*3+$AO1030)-ROW())/12+5),AQ1030)</f>
        <v>0</v>
      </c>
      <c r="AU1030" s="468">
        <f ca="1">IF(AND(AQ1030&gt;0,AR1030&gt;0),COUNTIF(AU$6:AU1029,"&gt;0")+1,0)</f>
        <v>0</v>
      </c>
    </row>
    <row r="1031" spans="40:47" x14ac:dyDescent="0.15">
      <c r="AN1031" s="468">
        <v>29</v>
      </c>
      <c r="AO1031" s="468">
        <v>2</v>
      </c>
      <c r="AP1031" s="468">
        <v>6</v>
      </c>
      <c r="AQ1031" s="468">
        <f ca="1">IF($AP1031=1,IF(INDIRECT(ADDRESS(($AN1031-1)*3+$AO1031+5,$AP1031+7))="",0,INDIRECT(ADDRESS(($AN1031-1)*3+$AO1031+5,$AP1031+7))),IF(INDIRECT(ADDRESS(($AN1031-1)*3+$AO1031+5,$AP1031+7))="",0,IF(COUNTIF(INDIRECT(ADDRESS(($AN1031-1)*36+($AO1031-1)*12+6,COLUMN())):INDIRECT(ADDRESS(($AN1031-1)*36+($AO1031-1)*12+$AP1031+4,COLUMN())),INDIRECT(ADDRESS(($AN1031-1)*3+$AO1031+5,$AP1031+7)))&gt;=1,0,INDIRECT(ADDRESS(($AN1031-1)*3+$AO1031+5,$AP1031+7)))))</f>
        <v>0</v>
      </c>
      <c r="AR1031" s="468">
        <f ca="1">COUNTIF(INDIRECT("H"&amp;(ROW()+12*(($AN1031-1)*3+$AO1031)-ROW())/12+5):INDIRECT("S"&amp;(ROW()+12*(($AN1031-1)*3+$AO1031)-ROW())/12+5),AQ1031)</f>
        <v>0</v>
      </c>
      <c r="AU1031" s="468">
        <f ca="1">IF(AND(AQ1031&gt;0,AR1031&gt;0),COUNTIF(AU$6:AU1030,"&gt;0")+1,0)</f>
        <v>0</v>
      </c>
    </row>
    <row r="1032" spans="40:47" x14ac:dyDescent="0.15">
      <c r="AN1032" s="468">
        <v>29</v>
      </c>
      <c r="AO1032" s="468">
        <v>2</v>
      </c>
      <c r="AP1032" s="468">
        <v>7</v>
      </c>
      <c r="AQ1032" s="468">
        <f ca="1">IF($AP1032=1,IF(INDIRECT(ADDRESS(($AN1032-1)*3+$AO1032+5,$AP1032+7))="",0,INDIRECT(ADDRESS(($AN1032-1)*3+$AO1032+5,$AP1032+7))),IF(INDIRECT(ADDRESS(($AN1032-1)*3+$AO1032+5,$AP1032+7))="",0,IF(COUNTIF(INDIRECT(ADDRESS(($AN1032-1)*36+($AO1032-1)*12+6,COLUMN())):INDIRECT(ADDRESS(($AN1032-1)*36+($AO1032-1)*12+$AP1032+4,COLUMN())),INDIRECT(ADDRESS(($AN1032-1)*3+$AO1032+5,$AP1032+7)))&gt;=1,0,INDIRECT(ADDRESS(($AN1032-1)*3+$AO1032+5,$AP1032+7)))))</f>
        <v>0</v>
      </c>
      <c r="AR1032" s="468">
        <f ca="1">COUNTIF(INDIRECT("H"&amp;(ROW()+12*(($AN1032-1)*3+$AO1032)-ROW())/12+5):INDIRECT("S"&amp;(ROW()+12*(($AN1032-1)*3+$AO1032)-ROW())/12+5),AQ1032)</f>
        <v>0</v>
      </c>
      <c r="AU1032" s="468">
        <f ca="1">IF(AND(AQ1032&gt;0,AR1032&gt;0),COUNTIF(AU$6:AU1031,"&gt;0")+1,0)</f>
        <v>0</v>
      </c>
    </row>
    <row r="1033" spans="40:47" x14ac:dyDescent="0.15">
      <c r="AN1033" s="468">
        <v>29</v>
      </c>
      <c r="AO1033" s="468">
        <v>2</v>
      </c>
      <c r="AP1033" s="468">
        <v>8</v>
      </c>
      <c r="AQ1033" s="468">
        <f ca="1">IF($AP1033=1,IF(INDIRECT(ADDRESS(($AN1033-1)*3+$AO1033+5,$AP1033+7))="",0,INDIRECT(ADDRESS(($AN1033-1)*3+$AO1033+5,$AP1033+7))),IF(INDIRECT(ADDRESS(($AN1033-1)*3+$AO1033+5,$AP1033+7))="",0,IF(COUNTIF(INDIRECT(ADDRESS(($AN1033-1)*36+($AO1033-1)*12+6,COLUMN())):INDIRECT(ADDRESS(($AN1033-1)*36+($AO1033-1)*12+$AP1033+4,COLUMN())),INDIRECT(ADDRESS(($AN1033-1)*3+$AO1033+5,$AP1033+7)))&gt;=1,0,INDIRECT(ADDRESS(($AN1033-1)*3+$AO1033+5,$AP1033+7)))))</f>
        <v>0</v>
      </c>
      <c r="AR1033" s="468">
        <f ca="1">COUNTIF(INDIRECT("H"&amp;(ROW()+12*(($AN1033-1)*3+$AO1033)-ROW())/12+5):INDIRECT("S"&amp;(ROW()+12*(($AN1033-1)*3+$AO1033)-ROW())/12+5),AQ1033)</f>
        <v>0</v>
      </c>
      <c r="AU1033" s="468">
        <f ca="1">IF(AND(AQ1033&gt;0,AR1033&gt;0),COUNTIF(AU$6:AU1032,"&gt;0")+1,0)</f>
        <v>0</v>
      </c>
    </row>
    <row r="1034" spans="40:47" x14ac:dyDescent="0.15">
      <c r="AN1034" s="468">
        <v>29</v>
      </c>
      <c r="AO1034" s="468">
        <v>2</v>
      </c>
      <c r="AP1034" s="468">
        <v>9</v>
      </c>
      <c r="AQ1034" s="468">
        <f ca="1">IF($AP1034=1,IF(INDIRECT(ADDRESS(($AN1034-1)*3+$AO1034+5,$AP1034+7))="",0,INDIRECT(ADDRESS(($AN1034-1)*3+$AO1034+5,$AP1034+7))),IF(INDIRECT(ADDRESS(($AN1034-1)*3+$AO1034+5,$AP1034+7))="",0,IF(COUNTIF(INDIRECT(ADDRESS(($AN1034-1)*36+($AO1034-1)*12+6,COLUMN())):INDIRECT(ADDRESS(($AN1034-1)*36+($AO1034-1)*12+$AP1034+4,COLUMN())),INDIRECT(ADDRESS(($AN1034-1)*3+$AO1034+5,$AP1034+7)))&gt;=1,0,INDIRECT(ADDRESS(($AN1034-1)*3+$AO1034+5,$AP1034+7)))))</f>
        <v>0</v>
      </c>
      <c r="AR1034" s="468">
        <f ca="1">COUNTIF(INDIRECT("H"&amp;(ROW()+12*(($AN1034-1)*3+$AO1034)-ROW())/12+5):INDIRECT("S"&amp;(ROW()+12*(($AN1034-1)*3+$AO1034)-ROW())/12+5),AQ1034)</f>
        <v>0</v>
      </c>
      <c r="AU1034" s="468">
        <f ca="1">IF(AND(AQ1034&gt;0,AR1034&gt;0),COUNTIF(AU$6:AU1033,"&gt;0")+1,0)</f>
        <v>0</v>
      </c>
    </row>
    <row r="1035" spans="40:47" x14ac:dyDescent="0.15">
      <c r="AN1035" s="468">
        <v>29</v>
      </c>
      <c r="AO1035" s="468">
        <v>2</v>
      </c>
      <c r="AP1035" s="468">
        <v>10</v>
      </c>
      <c r="AQ1035" s="468">
        <f ca="1">IF($AP1035=1,IF(INDIRECT(ADDRESS(($AN1035-1)*3+$AO1035+5,$AP1035+7))="",0,INDIRECT(ADDRESS(($AN1035-1)*3+$AO1035+5,$AP1035+7))),IF(INDIRECT(ADDRESS(($AN1035-1)*3+$AO1035+5,$AP1035+7))="",0,IF(COUNTIF(INDIRECT(ADDRESS(($AN1035-1)*36+($AO1035-1)*12+6,COLUMN())):INDIRECT(ADDRESS(($AN1035-1)*36+($AO1035-1)*12+$AP1035+4,COLUMN())),INDIRECT(ADDRESS(($AN1035-1)*3+$AO1035+5,$AP1035+7)))&gt;=1,0,INDIRECT(ADDRESS(($AN1035-1)*3+$AO1035+5,$AP1035+7)))))</f>
        <v>0</v>
      </c>
      <c r="AR1035" s="468">
        <f ca="1">COUNTIF(INDIRECT("H"&amp;(ROW()+12*(($AN1035-1)*3+$AO1035)-ROW())/12+5):INDIRECT("S"&amp;(ROW()+12*(($AN1035-1)*3+$AO1035)-ROW())/12+5),AQ1035)</f>
        <v>0</v>
      </c>
      <c r="AU1035" s="468">
        <f ca="1">IF(AND(AQ1035&gt;0,AR1035&gt;0),COUNTIF(AU$6:AU1034,"&gt;0")+1,0)</f>
        <v>0</v>
      </c>
    </row>
    <row r="1036" spans="40:47" x14ac:dyDescent="0.15">
      <c r="AN1036" s="468">
        <v>29</v>
      </c>
      <c r="AO1036" s="468">
        <v>2</v>
      </c>
      <c r="AP1036" s="468">
        <v>11</v>
      </c>
      <c r="AQ1036" s="468">
        <f ca="1">IF($AP1036=1,IF(INDIRECT(ADDRESS(($AN1036-1)*3+$AO1036+5,$AP1036+7))="",0,INDIRECT(ADDRESS(($AN1036-1)*3+$AO1036+5,$AP1036+7))),IF(INDIRECT(ADDRESS(($AN1036-1)*3+$AO1036+5,$AP1036+7))="",0,IF(COUNTIF(INDIRECT(ADDRESS(($AN1036-1)*36+($AO1036-1)*12+6,COLUMN())):INDIRECT(ADDRESS(($AN1036-1)*36+($AO1036-1)*12+$AP1036+4,COLUMN())),INDIRECT(ADDRESS(($AN1036-1)*3+$AO1036+5,$AP1036+7)))&gt;=1,0,INDIRECT(ADDRESS(($AN1036-1)*3+$AO1036+5,$AP1036+7)))))</f>
        <v>0</v>
      </c>
      <c r="AR1036" s="468">
        <f ca="1">COUNTIF(INDIRECT("H"&amp;(ROW()+12*(($AN1036-1)*3+$AO1036)-ROW())/12+5):INDIRECT("S"&amp;(ROW()+12*(($AN1036-1)*3+$AO1036)-ROW())/12+5),AQ1036)</f>
        <v>0</v>
      </c>
      <c r="AU1036" s="468">
        <f ca="1">IF(AND(AQ1036&gt;0,AR1036&gt;0),COUNTIF(AU$6:AU1035,"&gt;0")+1,0)</f>
        <v>0</v>
      </c>
    </row>
    <row r="1037" spans="40:47" x14ac:dyDescent="0.15">
      <c r="AN1037" s="468">
        <v>29</v>
      </c>
      <c r="AO1037" s="468">
        <v>2</v>
      </c>
      <c r="AP1037" s="468">
        <v>12</v>
      </c>
      <c r="AQ1037" s="468">
        <f ca="1">IF($AP1037=1,IF(INDIRECT(ADDRESS(($AN1037-1)*3+$AO1037+5,$AP1037+7))="",0,INDIRECT(ADDRESS(($AN1037-1)*3+$AO1037+5,$AP1037+7))),IF(INDIRECT(ADDRESS(($AN1037-1)*3+$AO1037+5,$AP1037+7))="",0,IF(COUNTIF(INDIRECT(ADDRESS(($AN1037-1)*36+($AO1037-1)*12+6,COLUMN())):INDIRECT(ADDRESS(($AN1037-1)*36+($AO1037-1)*12+$AP1037+4,COLUMN())),INDIRECT(ADDRESS(($AN1037-1)*3+$AO1037+5,$AP1037+7)))&gt;=1,0,INDIRECT(ADDRESS(($AN1037-1)*3+$AO1037+5,$AP1037+7)))))</f>
        <v>0</v>
      </c>
      <c r="AR1037" s="468">
        <f ca="1">COUNTIF(INDIRECT("H"&amp;(ROW()+12*(($AN1037-1)*3+$AO1037)-ROW())/12+5):INDIRECT("S"&amp;(ROW()+12*(($AN1037-1)*3+$AO1037)-ROW())/12+5),AQ1037)</f>
        <v>0</v>
      </c>
      <c r="AU1037" s="468">
        <f ca="1">IF(AND(AQ1037&gt;0,AR1037&gt;0),COUNTIF(AU$6:AU1036,"&gt;0")+1,0)</f>
        <v>0</v>
      </c>
    </row>
    <row r="1038" spans="40:47" x14ac:dyDescent="0.15">
      <c r="AN1038" s="468">
        <v>29</v>
      </c>
      <c r="AO1038" s="468">
        <v>3</v>
      </c>
      <c r="AP1038" s="468">
        <v>1</v>
      </c>
      <c r="AQ1038" s="468">
        <f ca="1">IF($AP1038=1,IF(INDIRECT(ADDRESS(($AN1038-1)*3+$AO1038+5,$AP1038+7))="",0,INDIRECT(ADDRESS(($AN1038-1)*3+$AO1038+5,$AP1038+7))),IF(INDIRECT(ADDRESS(($AN1038-1)*3+$AO1038+5,$AP1038+7))="",0,IF(COUNTIF(INDIRECT(ADDRESS(($AN1038-1)*36+($AO1038-1)*12+6,COLUMN())):INDIRECT(ADDRESS(($AN1038-1)*36+($AO1038-1)*12+$AP1038+4,COLUMN())),INDIRECT(ADDRESS(($AN1038-1)*3+$AO1038+5,$AP1038+7)))&gt;=1,0,INDIRECT(ADDRESS(($AN1038-1)*3+$AO1038+5,$AP1038+7)))))</f>
        <v>0</v>
      </c>
      <c r="AR1038" s="468">
        <f ca="1">COUNTIF(INDIRECT("H"&amp;(ROW()+12*(($AN1038-1)*3+$AO1038)-ROW())/12+5):INDIRECT("S"&amp;(ROW()+12*(($AN1038-1)*3+$AO1038)-ROW())/12+5),AQ1038)</f>
        <v>0</v>
      </c>
      <c r="AU1038" s="468">
        <f ca="1">IF(AND(AQ1038&gt;0,AR1038&gt;0),COUNTIF(AU$6:AU1037,"&gt;0")+1,0)</f>
        <v>0</v>
      </c>
    </row>
    <row r="1039" spans="40:47" x14ac:dyDescent="0.15">
      <c r="AN1039" s="468">
        <v>29</v>
      </c>
      <c r="AO1039" s="468">
        <v>3</v>
      </c>
      <c r="AP1039" s="468">
        <v>2</v>
      </c>
      <c r="AQ1039" s="468">
        <f ca="1">IF($AP1039=1,IF(INDIRECT(ADDRESS(($AN1039-1)*3+$AO1039+5,$AP1039+7))="",0,INDIRECT(ADDRESS(($AN1039-1)*3+$AO1039+5,$AP1039+7))),IF(INDIRECT(ADDRESS(($AN1039-1)*3+$AO1039+5,$AP1039+7))="",0,IF(COUNTIF(INDIRECT(ADDRESS(($AN1039-1)*36+($AO1039-1)*12+6,COLUMN())):INDIRECT(ADDRESS(($AN1039-1)*36+($AO1039-1)*12+$AP1039+4,COLUMN())),INDIRECT(ADDRESS(($AN1039-1)*3+$AO1039+5,$AP1039+7)))&gt;=1,0,INDIRECT(ADDRESS(($AN1039-1)*3+$AO1039+5,$AP1039+7)))))</f>
        <v>0</v>
      </c>
      <c r="AR1039" s="468">
        <f ca="1">COUNTIF(INDIRECT("H"&amp;(ROW()+12*(($AN1039-1)*3+$AO1039)-ROW())/12+5):INDIRECT("S"&amp;(ROW()+12*(($AN1039-1)*3+$AO1039)-ROW())/12+5),AQ1039)</f>
        <v>0</v>
      </c>
      <c r="AU1039" s="468">
        <f ca="1">IF(AND(AQ1039&gt;0,AR1039&gt;0),COUNTIF(AU$6:AU1038,"&gt;0")+1,0)</f>
        <v>0</v>
      </c>
    </row>
    <row r="1040" spans="40:47" x14ac:dyDescent="0.15">
      <c r="AN1040" s="468">
        <v>29</v>
      </c>
      <c r="AO1040" s="468">
        <v>3</v>
      </c>
      <c r="AP1040" s="468">
        <v>3</v>
      </c>
      <c r="AQ1040" s="468">
        <f ca="1">IF($AP1040=1,IF(INDIRECT(ADDRESS(($AN1040-1)*3+$AO1040+5,$AP1040+7))="",0,INDIRECT(ADDRESS(($AN1040-1)*3+$AO1040+5,$AP1040+7))),IF(INDIRECT(ADDRESS(($AN1040-1)*3+$AO1040+5,$AP1040+7))="",0,IF(COUNTIF(INDIRECT(ADDRESS(($AN1040-1)*36+($AO1040-1)*12+6,COLUMN())):INDIRECT(ADDRESS(($AN1040-1)*36+($AO1040-1)*12+$AP1040+4,COLUMN())),INDIRECT(ADDRESS(($AN1040-1)*3+$AO1040+5,$AP1040+7)))&gt;=1,0,INDIRECT(ADDRESS(($AN1040-1)*3+$AO1040+5,$AP1040+7)))))</f>
        <v>0</v>
      </c>
      <c r="AR1040" s="468">
        <f ca="1">COUNTIF(INDIRECT("H"&amp;(ROW()+12*(($AN1040-1)*3+$AO1040)-ROW())/12+5):INDIRECT("S"&amp;(ROW()+12*(($AN1040-1)*3+$AO1040)-ROW())/12+5),AQ1040)</f>
        <v>0</v>
      </c>
      <c r="AU1040" s="468">
        <f ca="1">IF(AND(AQ1040&gt;0,AR1040&gt;0),COUNTIF(AU$6:AU1039,"&gt;0")+1,0)</f>
        <v>0</v>
      </c>
    </row>
    <row r="1041" spans="40:47" x14ac:dyDescent="0.15">
      <c r="AN1041" s="468">
        <v>29</v>
      </c>
      <c r="AO1041" s="468">
        <v>3</v>
      </c>
      <c r="AP1041" s="468">
        <v>4</v>
      </c>
      <c r="AQ1041" s="468">
        <f ca="1">IF($AP1041=1,IF(INDIRECT(ADDRESS(($AN1041-1)*3+$AO1041+5,$AP1041+7))="",0,INDIRECT(ADDRESS(($AN1041-1)*3+$AO1041+5,$AP1041+7))),IF(INDIRECT(ADDRESS(($AN1041-1)*3+$AO1041+5,$AP1041+7))="",0,IF(COUNTIF(INDIRECT(ADDRESS(($AN1041-1)*36+($AO1041-1)*12+6,COLUMN())):INDIRECT(ADDRESS(($AN1041-1)*36+($AO1041-1)*12+$AP1041+4,COLUMN())),INDIRECT(ADDRESS(($AN1041-1)*3+$AO1041+5,$AP1041+7)))&gt;=1,0,INDIRECT(ADDRESS(($AN1041-1)*3+$AO1041+5,$AP1041+7)))))</f>
        <v>0</v>
      </c>
      <c r="AR1041" s="468">
        <f ca="1">COUNTIF(INDIRECT("H"&amp;(ROW()+12*(($AN1041-1)*3+$AO1041)-ROW())/12+5):INDIRECT("S"&amp;(ROW()+12*(($AN1041-1)*3+$AO1041)-ROW())/12+5),AQ1041)</f>
        <v>0</v>
      </c>
      <c r="AU1041" s="468">
        <f ca="1">IF(AND(AQ1041&gt;0,AR1041&gt;0),COUNTIF(AU$6:AU1040,"&gt;0")+1,0)</f>
        <v>0</v>
      </c>
    </row>
    <row r="1042" spans="40:47" x14ac:dyDescent="0.15">
      <c r="AN1042" s="468">
        <v>29</v>
      </c>
      <c r="AO1042" s="468">
        <v>3</v>
      </c>
      <c r="AP1042" s="468">
        <v>5</v>
      </c>
      <c r="AQ1042" s="468">
        <f ca="1">IF($AP1042=1,IF(INDIRECT(ADDRESS(($AN1042-1)*3+$AO1042+5,$AP1042+7))="",0,INDIRECT(ADDRESS(($AN1042-1)*3+$AO1042+5,$AP1042+7))),IF(INDIRECT(ADDRESS(($AN1042-1)*3+$AO1042+5,$AP1042+7))="",0,IF(COUNTIF(INDIRECT(ADDRESS(($AN1042-1)*36+($AO1042-1)*12+6,COLUMN())):INDIRECT(ADDRESS(($AN1042-1)*36+($AO1042-1)*12+$AP1042+4,COLUMN())),INDIRECT(ADDRESS(($AN1042-1)*3+$AO1042+5,$AP1042+7)))&gt;=1,0,INDIRECT(ADDRESS(($AN1042-1)*3+$AO1042+5,$AP1042+7)))))</f>
        <v>0</v>
      </c>
      <c r="AR1042" s="468">
        <f ca="1">COUNTIF(INDIRECT("H"&amp;(ROW()+12*(($AN1042-1)*3+$AO1042)-ROW())/12+5):INDIRECT("S"&amp;(ROW()+12*(($AN1042-1)*3+$AO1042)-ROW())/12+5),AQ1042)</f>
        <v>0</v>
      </c>
      <c r="AU1042" s="468">
        <f ca="1">IF(AND(AQ1042&gt;0,AR1042&gt;0),COUNTIF(AU$6:AU1041,"&gt;0")+1,0)</f>
        <v>0</v>
      </c>
    </row>
    <row r="1043" spans="40:47" x14ac:dyDescent="0.15">
      <c r="AN1043" s="468">
        <v>29</v>
      </c>
      <c r="AO1043" s="468">
        <v>3</v>
      </c>
      <c r="AP1043" s="468">
        <v>6</v>
      </c>
      <c r="AQ1043" s="468">
        <f ca="1">IF($AP1043=1,IF(INDIRECT(ADDRESS(($AN1043-1)*3+$AO1043+5,$AP1043+7))="",0,INDIRECT(ADDRESS(($AN1043-1)*3+$AO1043+5,$AP1043+7))),IF(INDIRECT(ADDRESS(($AN1043-1)*3+$AO1043+5,$AP1043+7))="",0,IF(COUNTIF(INDIRECT(ADDRESS(($AN1043-1)*36+($AO1043-1)*12+6,COLUMN())):INDIRECT(ADDRESS(($AN1043-1)*36+($AO1043-1)*12+$AP1043+4,COLUMN())),INDIRECT(ADDRESS(($AN1043-1)*3+$AO1043+5,$AP1043+7)))&gt;=1,0,INDIRECT(ADDRESS(($AN1043-1)*3+$AO1043+5,$AP1043+7)))))</f>
        <v>0</v>
      </c>
      <c r="AR1043" s="468">
        <f ca="1">COUNTIF(INDIRECT("H"&amp;(ROW()+12*(($AN1043-1)*3+$AO1043)-ROW())/12+5):INDIRECT("S"&amp;(ROW()+12*(($AN1043-1)*3+$AO1043)-ROW())/12+5),AQ1043)</f>
        <v>0</v>
      </c>
      <c r="AU1043" s="468">
        <f ca="1">IF(AND(AQ1043&gt;0,AR1043&gt;0),COUNTIF(AU$6:AU1042,"&gt;0")+1,0)</f>
        <v>0</v>
      </c>
    </row>
    <row r="1044" spans="40:47" x14ac:dyDescent="0.15">
      <c r="AN1044" s="468">
        <v>29</v>
      </c>
      <c r="AO1044" s="468">
        <v>3</v>
      </c>
      <c r="AP1044" s="468">
        <v>7</v>
      </c>
      <c r="AQ1044" s="468">
        <f ca="1">IF($AP1044=1,IF(INDIRECT(ADDRESS(($AN1044-1)*3+$AO1044+5,$AP1044+7))="",0,INDIRECT(ADDRESS(($AN1044-1)*3+$AO1044+5,$AP1044+7))),IF(INDIRECT(ADDRESS(($AN1044-1)*3+$AO1044+5,$AP1044+7))="",0,IF(COUNTIF(INDIRECT(ADDRESS(($AN1044-1)*36+($AO1044-1)*12+6,COLUMN())):INDIRECT(ADDRESS(($AN1044-1)*36+($AO1044-1)*12+$AP1044+4,COLUMN())),INDIRECT(ADDRESS(($AN1044-1)*3+$AO1044+5,$AP1044+7)))&gt;=1,0,INDIRECT(ADDRESS(($AN1044-1)*3+$AO1044+5,$AP1044+7)))))</f>
        <v>0</v>
      </c>
      <c r="AR1044" s="468">
        <f ca="1">COUNTIF(INDIRECT("H"&amp;(ROW()+12*(($AN1044-1)*3+$AO1044)-ROW())/12+5):INDIRECT("S"&amp;(ROW()+12*(($AN1044-1)*3+$AO1044)-ROW())/12+5),AQ1044)</f>
        <v>0</v>
      </c>
      <c r="AU1044" s="468">
        <f ca="1">IF(AND(AQ1044&gt;0,AR1044&gt;0),COUNTIF(AU$6:AU1043,"&gt;0")+1,0)</f>
        <v>0</v>
      </c>
    </row>
    <row r="1045" spans="40:47" x14ac:dyDescent="0.15">
      <c r="AN1045" s="468">
        <v>29</v>
      </c>
      <c r="AO1045" s="468">
        <v>3</v>
      </c>
      <c r="AP1045" s="468">
        <v>8</v>
      </c>
      <c r="AQ1045" s="468">
        <f ca="1">IF($AP1045=1,IF(INDIRECT(ADDRESS(($AN1045-1)*3+$AO1045+5,$AP1045+7))="",0,INDIRECT(ADDRESS(($AN1045-1)*3+$AO1045+5,$AP1045+7))),IF(INDIRECT(ADDRESS(($AN1045-1)*3+$AO1045+5,$AP1045+7))="",0,IF(COUNTIF(INDIRECT(ADDRESS(($AN1045-1)*36+($AO1045-1)*12+6,COLUMN())):INDIRECT(ADDRESS(($AN1045-1)*36+($AO1045-1)*12+$AP1045+4,COLUMN())),INDIRECT(ADDRESS(($AN1045-1)*3+$AO1045+5,$AP1045+7)))&gt;=1,0,INDIRECT(ADDRESS(($AN1045-1)*3+$AO1045+5,$AP1045+7)))))</f>
        <v>0</v>
      </c>
      <c r="AR1045" s="468">
        <f ca="1">COUNTIF(INDIRECT("H"&amp;(ROW()+12*(($AN1045-1)*3+$AO1045)-ROW())/12+5):INDIRECT("S"&amp;(ROW()+12*(($AN1045-1)*3+$AO1045)-ROW())/12+5),AQ1045)</f>
        <v>0</v>
      </c>
      <c r="AU1045" s="468">
        <f ca="1">IF(AND(AQ1045&gt;0,AR1045&gt;0),COUNTIF(AU$6:AU1044,"&gt;0")+1,0)</f>
        <v>0</v>
      </c>
    </row>
    <row r="1046" spans="40:47" x14ac:dyDescent="0.15">
      <c r="AN1046" s="468">
        <v>29</v>
      </c>
      <c r="AO1046" s="468">
        <v>3</v>
      </c>
      <c r="AP1046" s="468">
        <v>9</v>
      </c>
      <c r="AQ1046" s="468">
        <f ca="1">IF($AP1046=1,IF(INDIRECT(ADDRESS(($AN1046-1)*3+$AO1046+5,$AP1046+7))="",0,INDIRECT(ADDRESS(($AN1046-1)*3+$AO1046+5,$AP1046+7))),IF(INDIRECT(ADDRESS(($AN1046-1)*3+$AO1046+5,$AP1046+7))="",0,IF(COUNTIF(INDIRECT(ADDRESS(($AN1046-1)*36+($AO1046-1)*12+6,COLUMN())):INDIRECT(ADDRESS(($AN1046-1)*36+($AO1046-1)*12+$AP1046+4,COLUMN())),INDIRECT(ADDRESS(($AN1046-1)*3+$AO1046+5,$AP1046+7)))&gt;=1,0,INDIRECT(ADDRESS(($AN1046-1)*3+$AO1046+5,$AP1046+7)))))</f>
        <v>0</v>
      </c>
      <c r="AR1046" s="468">
        <f ca="1">COUNTIF(INDIRECT("H"&amp;(ROW()+12*(($AN1046-1)*3+$AO1046)-ROW())/12+5):INDIRECT("S"&amp;(ROW()+12*(($AN1046-1)*3+$AO1046)-ROW())/12+5),AQ1046)</f>
        <v>0</v>
      </c>
      <c r="AU1046" s="468">
        <f ca="1">IF(AND(AQ1046&gt;0,AR1046&gt;0),COUNTIF(AU$6:AU1045,"&gt;0")+1,0)</f>
        <v>0</v>
      </c>
    </row>
    <row r="1047" spans="40:47" x14ac:dyDescent="0.15">
      <c r="AN1047" s="468">
        <v>29</v>
      </c>
      <c r="AO1047" s="468">
        <v>3</v>
      </c>
      <c r="AP1047" s="468">
        <v>10</v>
      </c>
      <c r="AQ1047" s="468">
        <f ca="1">IF($AP1047=1,IF(INDIRECT(ADDRESS(($AN1047-1)*3+$AO1047+5,$AP1047+7))="",0,INDIRECT(ADDRESS(($AN1047-1)*3+$AO1047+5,$AP1047+7))),IF(INDIRECT(ADDRESS(($AN1047-1)*3+$AO1047+5,$AP1047+7))="",0,IF(COUNTIF(INDIRECT(ADDRESS(($AN1047-1)*36+($AO1047-1)*12+6,COLUMN())):INDIRECT(ADDRESS(($AN1047-1)*36+($AO1047-1)*12+$AP1047+4,COLUMN())),INDIRECT(ADDRESS(($AN1047-1)*3+$AO1047+5,$AP1047+7)))&gt;=1,0,INDIRECT(ADDRESS(($AN1047-1)*3+$AO1047+5,$AP1047+7)))))</f>
        <v>0</v>
      </c>
      <c r="AR1047" s="468">
        <f ca="1">COUNTIF(INDIRECT("H"&amp;(ROW()+12*(($AN1047-1)*3+$AO1047)-ROW())/12+5):INDIRECT("S"&amp;(ROW()+12*(($AN1047-1)*3+$AO1047)-ROW())/12+5),AQ1047)</f>
        <v>0</v>
      </c>
      <c r="AU1047" s="468">
        <f ca="1">IF(AND(AQ1047&gt;0,AR1047&gt;0),COUNTIF(AU$6:AU1046,"&gt;0")+1,0)</f>
        <v>0</v>
      </c>
    </row>
    <row r="1048" spans="40:47" x14ac:dyDescent="0.15">
      <c r="AN1048" s="468">
        <v>29</v>
      </c>
      <c r="AO1048" s="468">
        <v>3</v>
      </c>
      <c r="AP1048" s="468">
        <v>11</v>
      </c>
      <c r="AQ1048" s="468">
        <f ca="1">IF($AP1048=1,IF(INDIRECT(ADDRESS(($AN1048-1)*3+$AO1048+5,$AP1048+7))="",0,INDIRECT(ADDRESS(($AN1048-1)*3+$AO1048+5,$AP1048+7))),IF(INDIRECT(ADDRESS(($AN1048-1)*3+$AO1048+5,$AP1048+7))="",0,IF(COUNTIF(INDIRECT(ADDRESS(($AN1048-1)*36+($AO1048-1)*12+6,COLUMN())):INDIRECT(ADDRESS(($AN1048-1)*36+($AO1048-1)*12+$AP1048+4,COLUMN())),INDIRECT(ADDRESS(($AN1048-1)*3+$AO1048+5,$AP1048+7)))&gt;=1,0,INDIRECT(ADDRESS(($AN1048-1)*3+$AO1048+5,$AP1048+7)))))</f>
        <v>0</v>
      </c>
      <c r="AR1048" s="468">
        <f ca="1">COUNTIF(INDIRECT("H"&amp;(ROW()+12*(($AN1048-1)*3+$AO1048)-ROW())/12+5):INDIRECT("S"&amp;(ROW()+12*(($AN1048-1)*3+$AO1048)-ROW())/12+5),AQ1048)</f>
        <v>0</v>
      </c>
      <c r="AU1048" s="468">
        <f ca="1">IF(AND(AQ1048&gt;0,AR1048&gt;0),COUNTIF(AU$6:AU1047,"&gt;0")+1,0)</f>
        <v>0</v>
      </c>
    </row>
    <row r="1049" spans="40:47" x14ac:dyDescent="0.15">
      <c r="AN1049" s="468">
        <v>29</v>
      </c>
      <c r="AO1049" s="468">
        <v>3</v>
      </c>
      <c r="AP1049" s="468">
        <v>12</v>
      </c>
      <c r="AQ1049" s="468">
        <f ca="1">IF($AP1049=1,IF(INDIRECT(ADDRESS(($AN1049-1)*3+$AO1049+5,$AP1049+7))="",0,INDIRECT(ADDRESS(($AN1049-1)*3+$AO1049+5,$AP1049+7))),IF(INDIRECT(ADDRESS(($AN1049-1)*3+$AO1049+5,$AP1049+7))="",0,IF(COUNTIF(INDIRECT(ADDRESS(($AN1049-1)*36+($AO1049-1)*12+6,COLUMN())):INDIRECT(ADDRESS(($AN1049-1)*36+($AO1049-1)*12+$AP1049+4,COLUMN())),INDIRECT(ADDRESS(($AN1049-1)*3+$AO1049+5,$AP1049+7)))&gt;=1,0,INDIRECT(ADDRESS(($AN1049-1)*3+$AO1049+5,$AP1049+7)))))</f>
        <v>0</v>
      </c>
      <c r="AR1049" s="468">
        <f ca="1">COUNTIF(INDIRECT("H"&amp;(ROW()+12*(($AN1049-1)*3+$AO1049)-ROW())/12+5):INDIRECT("S"&amp;(ROW()+12*(($AN1049-1)*3+$AO1049)-ROW())/12+5),AQ1049)</f>
        <v>0</v>
      </c>
      <c r="AU1049" s="468">
        <f ca="1">IF(AND(AQ1049&gt;0,AR1049&gt;0),COUNTIF(AU$6:AU1048,"&gt;0")+1,0)</f>
        <v>0</v>
      </c>
    </row>
    <row r="1050" spans="40:47" x14ac:dyDescent="0.15">
      <c r="AN1050" s="468">
        <v>30</v>
      </c>
      <c r="AO1050" s="468">
        <v>1</v>
      </c>
      <c r="AP1050" s="468">
        <v>1</v>
      </c>
      <c r="AQ1050" s="468">
        <f ca="1">IF($AP1050=1,IF(INDIRECT(ADDRESS(($AN1050-1)*3+$AO1050+5,$AP1050+7))="",0,INDIRECT(ADDRESS(($AN1050-1)*3+$AO1050+5,$AP1050+7))),IF(INDIRECT(ADDRESS(($AN1050-1)*3+$AO1050+5,$AP1050+7))="",0,IF(COUNTIF(INDIRECT(ADDRESS(($AN1050-1)*36+($AO1050-1)*12+6,COLUMN())):INDIRECT(ADDRESS(($AN1050-1)*36+($AO1050-1)*12+$AP1050+4,COLUMN())),INDIRECT(ADDRESS(($AN1050-1)*3+$AO1050+5,$AP1050+7)))&gt;=1,0,INDIRECT(ADDRESS(($AN1050-1)*3+$AO1050+5,$AP1050+7)))))</f>
        <v>0</v>
      </c>
      <c r="AR1050" s="468">
        <f ca="1">COUNTIF(INDIRECT("H"&amp;(ROW()+12*(($AN1050-1)*3+$AO1050)-ROW())/12+5):INDIRECT("S"&amp;(ROW()+12*(($AN1050-1)*3+$AO1050)-ROW())/12+5),AQ1050)</f>
        <v>0</v>
      </c>
      <c r="AU1050" s="468">
        <f ca="1">IF(AND(AQ1050&gt;0,AR1050&gt;0),COUNTIF(AU$6:AU1049,"&gt;0")+1,0)</f>
        <v>0</v>
      </c>
    </row>
    <row r="1051" spans="40:47" x14ac:dyDescent="0.15">
      <c r="AN1051" s="468">
        <v>30</v>
      </c>
      <c r="AO1051" s="468">
        <v>1</v>
      </c>
      <c r="AP1051" s="468">
        <v>2</v>
      </c>
      <c r="AQ1051" s="468">
        <f ca="1">IF($AP1051=1,IF(INDIRECT(ADDRESS(($AN1051-1)*3+$AO1051+5,$AP1051+7))="",0,INDIRECT(ADDRESS(($AN1051-1)*3+$AO1051+5,$AP1051+7))),IF(INDIRECT(ADDRESS(($AN1051-1)*3+$AO1051+5,$AP1051+7))="",0,IF(COUNTIF(INDIRECT(ADDRESS(($AN1051-1)*36+($AO1051-1)*12+6,COLUMN())):INDIRECT(ADDRESS(($AN1051-1)*36+($AO1051-1)*12+$AP1051+4,COLUMN())),INDIRECT(ADDRESS(($AN1051-1)*3+$AO1051+5,$AP1051+7)))&gt;=1,0,INDIRECT(ADDRESS(($AN1051-1)*3+$AO1051+5,$AP1051+7)))))</f>
        <v>0</v>
      </c>
      <c r="AR1051" s="468">
        <f ca="1">COUNTIF(INDIRECT("H"&amp;(ROW()+12*(($AN1051-1)*3+$AO1051)-ROW())/12+5):INDIRECT("S"&amp;(ROW()+12*(($AN1051-1)*3+$AO1051)-ROW())/12+5),AQ1051)</f>
        <v>0</v>
      </c>
      <c r="AU1051" s="468">
        <f ca="1">IF(AND(AQ1051&gt;0,AR1051&gt;0),COUNTIF(AU$6:AU1050,"&gt;0")+1,0)</f>
        <v>0</v>
      </c>
    </row>
    <row r="1052" spans="40:47" x14ac:dyDescent="0.15">
      <c r="AN1052" s="468">
        <v>30</v>
      </c>
      <c r="AO1052" s="468">
        <v>1</v>
      </c>
      <c r="AP1052" s="468">
        <v>3</v>
      </c>
      <c r="AQ1052" s="468">
        <f ca="1">IF($AP1052=1,IF(INDIRECT(ADDRESS(($AN1052-1)*3+$AO1052+5,$AP1052+7))="",0,INDIRECT(ADDRESS(($AN1052-1)*3+$AO1052+5,$AP1052+7))),IF(INDIRECT(ADDRESS(($AN1052-1)*3+$AO1052+5,$AP1052+7))="",0,IF(COUNTIF(INDIRECT(ADDRESS(($AN1052-1)*36+($AO1052-1)*12+6,COLUMN())):INDIRECT(ADDRESS(($AN1052-1)*36+($AO1052-1)*12+$AP1052+4,COLUMN())),INDIRECT(ADDRESS(($AN1052-1)*3+$AO1052+5,$AP1052+7)))&gt;=1,0,INDIRECT(ADDRESS(($AN1052-1)*3+$AO1052+5,$AP1052+7)))))</f>
        <v>0</v>
      </c>
      <c r="AR1052" s="468">
        <f ca="1">COUNTIF(INDIRECT("H"&amp;(ROW()+12*(($AN1052-1)*3+$AO1052)-ROW())/12+5):INDIRECT("S"&amp;(ROW()+12*(($AN1052-1)*3+$AO1052)-ROW())/12+5),AQ1052)</f>
        <v>0</v>
      </c>
      <c r="AU1052" s="468">
        <f ca="1">IF(AND(AQ1052&gt;0,AR1052&gt;0),COUNTIF(AU$6:AU1051,"&gt;0")+1,0)</f>
        <v>0</v>
      </c>
    </row>
    <row r="1053" spans="40:47" x14ac:dyDescent="0.15">
      <c r="AN1053" s="468">
        <v>30</v>
      </c>
      <c r="AO1053" s="468">
        <v>1</v>
      </c>
      <c r="AP1053" s="468">
        <v>4</v>
      </c>
      <c r="AQ1053" s="468">
        <f ca="1">IF($AP1053=1,IF(INDIRECT(ADDRESS(($AN1053-1)*3+$AO1053+5,$AP1053+7))="",0,INDIRECT(ADDRESS(($AN1053-1)*3+$AO1053+5,$AP1053+7))),IF(INDIRECT(ADDRESS(($AN1053-1)*3+$AO1053+5,$AP1053+7))="",0,IF(COUNTIF(INDIRECT(ADDRESS(($AN1053-1)*36+($AO1053-1)*12+6,COLUMN())):INDIRECT(ADDRESS(($AN1053-1)*36+($AO1053-1)*12+$AP1053+4,COLUMN())),INDIRECT(ADDRESS(($AN1053-1)*3+$AO1053+5,$AP1053+7)))&gt;=1,0,INDIRECT(ADDRESS(($AN1053-1)*3+$AO1053+5,$AP1053+7)))))</f>
        <v>0</v>
      </c>
      <c r="AR1053" s="468">
        <f ca="1">COUNTIF(INDIRECT("H"&amp;(ROW()+12*(($AN1053-1)*3+$AO1053)-ROW())/12+5):INDIRECT("S"&amp;(ROW()+12*(($AN1053-1)*3+$AO1053)-ROW())/12+5),AQ1053)</f>
        <v>0</v>
      </c>
      <c r="AU1053" s="468">
        <f ca="1">IF(AND(AQ1053&gt;0,AR1053&gt;0),COUNTIF(AU$6:AU1052,"&gt;0")+1,0)</f>
        <v>0</v>
      </c>
    </row>
    <row r="1054" spans="40:47" x14ac:dyDescent="0.15">
      <c r="AN1054" s="468">
        <v>30</v>
      </c>
      <c r="AO1054" s="468">
        <v>1</v>
      </c>
      <c r="AP1054" s="468">
        <v>5</v>
      </c>
      <c r="AQ1054" s="468">
        <f ca="1">IF($AP1054=1,IF(INDIRECT(ADDRESS(($AN1054-1)*3+$AO1054+5,$AP1054+7))="",0,INDIRECT(ADDRESS(($AN1054-1)*3+$AO1054+5,$AP1054+7))),IF(INDIRECT(ADDRESS(($AN1054-1)*3+$AO1054+5,$AP1054+7))="",0,IF(COUNTIF(INDIRECT(ADDRESS(($AN1054-1)*36+($AO1054-1)*12+6,COLUMN())):INDIRECT(ADDRESS(($AN1054-1)*36+($AO1054-1)*12+$AP1054+4,COLUMN())),INDIRECT(ADDRESS(($AN1054-1)*3+$AO1054+5,$AP1054+7)))&gt;=1,0,INDIRECT(ADDRESS(($AN1054-1)*3+$AO1054+5,$AP1054+7)))))</f>
        <v>0</v>
      </c>
      <c r="AR1054" s="468">
        <f ca="1">COUNTIF(INDIRECT("H"&amp;(ROW()+12*(($AN1054-1)*3+$AO1054)-ROW())/12+5):INDIRECT("S"&amp;(ROW()+12*(($AN1054-1)*3+$AO1054)-ROW())/12+5),AQ1054)</f>
        <v>0</v>
      </c>
      <c r="AU1054" s="468">
        <f ca="1">IF(AND(AQ1054&gt;0,AR1054&gt;0),COUNTIF(AU$6:AU1053,"&gt;0")+1,0)</f>
        <v>0</v>
      </c>
    </row>
    <row r="1055" spans="40:47" x14ac:dyDescent="0.15">
      <c r="AN1055" s="468">
        <v>30</v>
      </c>
      <c r="AO1055" s="468">
        <v>1</v>
      </c>
      <c r="AP1055" s="468">
        <v>6</v>
      </c>
      <c r="AQ1055" s="468">
        <f ca="1">IF($AP1055=1,IF(INDIRECT(ADDRESS(($AN1055-1)*3+$AO1055+5,$AP1055+7))="",0,INDIRECT(ADDRESS(($AN1055-1)*3+$AO1055+5,$AP1055+7))),IF(INDIRECT(ADDRESS(($AN1055-1)*3+$AO1055+5,$AP1055+7))="",0,IF(COUNTIF(INDIRECT(ADDRESS(($AN1055-1)*36+($AO1055-1)*12+6,COLUMN())):INDIRECT(ADDRESS(($AN1055-1)*36+($AO1055-1)*12+$AP1055+4,COLUMN())),INDIRECT(ADDRESS(($AN1055-1)*3+$AO1055+5,$AP1055+7)))&gt;=1,0,INDIRECT(ADDRESS(($AN1055-1)*3+$AO1055+5,$AP1055+7)))))</f>
        <v>0</v>
      </c>
      <c r="AR1055" s="468">
        <f ca="1">COUNTIF(INDIRECT("H"&amp;(ROW()+12*(($AN1055-1)*3+$AO1055)-ROW())/12+5):INDIRECT("S"&amp;(ROW()+12*(($AN1055-1)*3+$AO1055)-ROW())/12+5),AQ1055)</f>
        <v>0</v>
      </c>
      <c r="AU1055" s="468">
        <f ca="1">IF(AND(AQ1055&gt;0,AR1055&gt;0),COUNTIF(AU$6:AU1054,"&gt;0")+1,0)</f>
        <v>0</v>
      </c>
    </row>
    <row r="1056" spans="40:47" x14ac:dyDescent="0.15">
      <c r="AN1056" s="468">
        <v>30</v>
      </c>
      <c r="AO1056" s="468">
        <v>1</v>
      </c>
      <c r="AP1056" s="468">
        <v>7</v>
      </c>
      <c r="AQ1056" s="468">
        <f ca="1">IF($AP1056=1,IF(INDIRECT(ADDRESS(($AN1056-1)*3+$AO1056+5,$AP1056+7))="",0,INDIRECT(ADDRESS(($AN1056-1)*3+$AO1056+5,$AP1056+7))),IF(INDIRECT(ADDRESS(($AN1056-1)*3+$AO1056+5,$AP1056+7))="",0,IF(COUNTIF(INDIRECT(ADDRESS(($AN1056-1)*36+($AO1056-1)*12+6,COLUMN())):INDIRECT(ADDRESS(($AN1056-1)*36+($AO1056-1)*12+$AP1056+4,COLUMN())),INDIRECT(ADDRESS(($AN1056-1)*3+$AO1056+5,$AP1056+7)))&gt;=1,0,INDIRECT(ADDRESS(($AN1056-1)*3+$AO1056+5,$AP1056+7)))))</f>
        <v>0</v>
      </c>
      <c r="AR1056" s="468">
        <f ca="1">COUNTIF(INDIRECT("H"&amp;(ROW()+12*(($AN1056-1)*3+$AO1056)-ROW())/12+5):INDIRECT("S"&amp;(ROW()+12*(($AN1056-1)*3+$AO1056)-ROW())/12+5),AQ1056)</f>
        <v>0</v>
      </c>
      <c r="AU1056" s="468">
        <f ca="1">IF(AND(AQ1056&gt;0,AR1056&gt;0),COUNTIF(AU$6:AU1055,"&gt;0")+1,0)</f>
        <v>0</v>
      </c>
    </row>
    <row r="1057" spans="40:47" x14ac:dyDescent="0.15">
      <c r="AN1057" s="468">
        <v>30</v>
      </c>
      <c r="AO1057" s="468">
        <v>1</v>
      </c>
      <c r="AP1057" s="468">
        <v>8</v>
      </c>
      <c r="AQ1057" s="468">
        <f ca="1">IF($AP1057=1,IF(INDIRECT(ADDRESS(($AN1057-1)*3+$AO1057+5,$AP1057+7))="",0,INDIRECT(ADDRESS(($AN1057-1)*3+$AO1057+5,$AP1057+7))),IF(INDIRECT(ADDRESS(($AN1057-1)*3+$AO1057+5,$AP1057+7))="",0,IF(COUNTIF(INDIRECT(ADDRESS(($AN1057-1)*36+($AO1057-1)*12+6,COLUMN())):INDIRECT(ADDRESS(($AN1057-1)*36+($AO1057-1)*12+$AP1057+4,COLUMN())),INDIRECT(ADDRESS(($AN1057-1)*3+$AO1057+5,$AP1057+7)))&gt;=1,0,INDIRECT(ADDRESS(($AN1057-1)*3+$AO1057+5,$AP1057+7)))))</f>
        <v>0</v>
      </c>
      <c r="AR1057" s="468">
        <f ca="1">COUNTIF(INDIRECT("H"&amp;(ROW()+12*(($AN1057-1)*3+$AO1057)-ROW())/12+5):INDIRECT("S"&amp;(ROW()+12*(($AN1057-1)*3+$AO1057)-ROW())/12+5),AQ1057)</f>
        <v>0</v>
      </c>
      <c r="AU1057" s="468">
        <f ca="1">IF(AND(AQ1057&gt;0,AR1057&gt;0),COUNTIF(AU$6:AU1056,"&gt;0")+1,0)</f>
        <v>0</v>
      </c>
    </row>
    <row r="1058" spans="40:47" x14ac:dyDescent="0.15">
      <c r="AN1058" s="468">
        <v>30</v>
      </c>
      <c r="AO1058" s="468">
        <v>1</v>
      </c>
      <c r="AP1058" s="468">
        <v>9</v>
      </c>
      <c r="AQ1058" s="468">
        <f ca="1">IF($AP1058=1,IF(INDIRECT(ADDRESS(($AN1058-1)*3+$AO1058+5,$AP1058+7))="",0,INDIRECT(ADDRESS(($AN1058-1)*3+$AO1058+5,$AP1058+7))),IF(INDIRECT(ADDRESS(($AN1058-1)*3+$AO1058+5,$AP1058+7))="",0,IF(COUNTIF(INDIRECT(ADDRESS(($AN1058-1)*36+($AO1058-1)*12+6,COLUMN())):INDIRECT(ADDRESS(($AN1058-1)*36+($AO1058-1)*12+$AP1058+4,COLUMN())),INDIRECT(ADDRESS(($AN1058-1)*3+$AO1058+5,$AP1058+7)))&gt;=1,0,INDIRECT(ADDRESS(($AN1058-1)*3+$AO1058+5,$AP1058+7)))))</f>
        <v>0</v>
      </c>
      <c r="AR1058" s="468">
        <f ca="1">COUNTIF(INDIRECT("H"&amp;(ROW()+12*(($AN1058-1)*3+$AO1058)-ROW())/12+5):INDIRECT("S"&amp;(ROW()+12*(($AN1058-1)*3+$AO1058)-ROW())/12+5),AQ1058)</f>
        <v>0</v>
      </c>
      <c r="AU1058" s="468">
        <f ca="1">IF(AND(AQ1058&gt;0,AR1058&gt;0),COUNTIF(AU$6:AU1057,"&gt;0")+1,0)</f>
        <v>0</v>
      </c>
    </row>
    <row r="1059" spans="40:47" x14ac:dyDescent="0.15">
      <c r="AN1059" s="468">
        <v>30</v>
      </c>
      <c r="AO1059" s="468">
        <v>1</v>
      </c>
      <c r="AP1059" s="468">
        <v>10</v>
      </c>
      <c r="AQ1059" s="468">
        <f ca="1">IF($AP1059=1,IF(INDIRECT(ADDRESS(($AN1059-1)*3+$AO1059+5,$AP1059+7))="",0,INDIRECT(ADDRESS(($AN1059-1)*3+$AO1059+5,$AP1059+7))),IF(INDIRECT(ADDRESS(($AN1059-1)*3+$AO1059+5,$AP1059+7))="",0,IF(COUNTIF(INDIRECT(ADDRESS(($AN1059-1)*36+($AO1059-1)*12+6,COLUMN())):INDIRECT(ADDRESS(($AN1059-1)*36+($AO1059-1)*12+$AP1059+4,COLUMN())),INDIRECT(ADDRESS(($AN1059-1)*3+$AO1059+5,$AP1059+7)))&gt;=1,0,INDIRECT(ADDRESS(($AN1059-1)*3+$AO1059+5,$AP1059+7)))))</f>
        <v>0</v>
      </c>
      <c r="AR1059" s="468">
        <f ca="1">COUNTIF(INDIRECT("H"&amp;(ROW()+12*(($AN1059-1)*3+$AO1059)-ROW())/12+5):INDIRECT("S"&amp;(ROW()+12*(($AN1059-1)*3+$AO1059)-ROW())/12+5),AQ1059)</f>
        <v>0</v>
      </c>
      <c r="AU1059" s="468">
        <f ca="1">IF(AND(AQ1059&gt;0,AR1059&gt;0),COUNTIF(AU$6:AU1058,"&gt;0")+1,0)</f>
        <v>0</v>
      </c>
    </row>
    <row r="1060" spans="40:47" x14ac:dyDescent="0.15">
      <c r="AN1060" s="468">
        <v>30</v>
      </c>
      <c r="AO1060" s="468">
        <v>1</v>
      </c>
      <c r="AP1060" s="468">
        <v>11</v>
      </c>
      <c r="AQ1060" s="468">
        <f ca="1">IF($AP1060=1,IF(INDIRECT(ADDRESS(($AN1060-1)*3+$AO1060+5,$AP1060+7))="",0,INDIRECT(ADDRESS(($AN1060-1)*3+$AO1060+5,$AP1060+7))),IF(INDIRECT(ADDRESS(($AN1060-1)*3+$AO1060+5,$AP1060+7))="",0,IF(COUNTIF(INDIRECT(ADDRESS(($AN1060-1)*36+($AO1060-1)*12+6,COLUMN())):INDIRECT(ADDRESS(($AN1060-1)*36+($AO1060-1)*12+$AP1060+4,COLUMN())),INDIRECT(ADDRESS(($AN1060-1)*3+$AO1060+5,$AP1060+7)))&gt;=1,0,INDIRECT(ADDRESS(($AN1060-1)*3+$AO1060+5,$AP1060+7)))))</f>
        <v>0</v>
      </c>
      <c r="AR1060" s="468">
        <f ca="1">COUNTIF(INDIRECT("H"&amp;(ROW()+12*(($AN1060-1)*3+$AO1060)-ROW())/12+5):INDIRECT("S"&amp;(ROW()+12*(($AN1060-1)*3+$AO1060)-ROW())/12+5),AQ1060)</f>
        <v>0</v>
      </c>
      <c r="AU1060" s="468">
        <f ca="1">IF(AND(AQ1060&gt;0,AR1060&gt;0),COUNTIF(AU$6:AU1059,"&gt;0")+1,0)</f>
        <v>0</v>
      </c>
    </row>
    <row r="1061" spans="40:47" x14ac:dyDescent="0.15">
      <c r="AN1061" s="468">
        <v>30</v>
      </c>
      <c r="AO1061" s="468">
        <v>1</v>
      </c>
      <c r="AP1061" s="468">
        <v>12</v>
      </c>
      <c r="AQ1061" s="468">
        <f ca="1">IF($AP1061=1,IF(INDIRECT(ADDRESS(($AN1061-1)*3+$AO1061+5,$AP1061+7))="",0,INDIRECT(ADDRESS(($AN1061-1)*3+$AO1061+5,$AP1061+7))),IF(INDIRECT(ADDRESS(($AN1061-1)*3+$AO1061+5,$AP1061+7))="",0,IF(COUNTIF(INDIRECT(ADDRESS(($AN1061-1)*36+($AO1061-1)*12+6,COLUMN())):INDIRECT(ADDRESS(($AN1061-1)*36+($AO1061-1)*12+$AP1061+4,COLUMN())),INDIRECT(ADDRESS(($AN1061-1)*3+$AO1061+5,$AP1061+7)))&gt;=1,0,INDIRECT(ADDRESS(($AN1061-1)*3+$AO1061+5,$AP1061+7)))))</f>
        <v>0</v>
      </c>
      <c r="AR1061" s="468">
        <f ca="1">COUNTIF(INDIRECT("H"&amp;(ROW()+12*(($AN1061-1)*3+$AO1061)-ROW())/12+5):INDIRECT("S"&amp;(ROW()+12*(($AN1061-1)*3+$AO1061)-ROW())/12+5),AQ1061)</f>
        <v>0</v>
      </c>
      <c r="AU1061" s="468">
        <f ca="1">IF(AND(AQ1061&gt;0,AR1061&gt;0),COUNTIF(AU$6:AU1060,"&gt;0")+1,0)</f>
        <v>0</v>
      </c>
    </row>
    <row r="1062" spans="40:47" x14ac:dyDescent="0.15">
      <c r="AN1062" s="468">
        <v>30</v>
      </c>
      <c r="AO1062" s="468">
        <v>2</v>
      </c>
      <c r="AP1062" s="468">
        <v>1</v>
      </c>
      <c r="AQ1062" s="468">
        <f ca="1">IF($AP1062=1,IF(INDIRECT(ADDRESS(($AN1062-1)*3+$AO1062+5,$AP1062+7))="",0,INDIRECT(ADDRESS(($AN1062-1)*3+$AO1062+5,$AP1062+7))),IF(INDIRECT(ADDRESS(($AN1062-1)*3+$AO1062+5,$AP1062+7))="",0,IF(COUNTIF(INDIRECT(ADDRESS(($AN1062-1)*36+($AO1062-1)*12+6,COLUMN())):INDIRECT(ADDRESS(($AN1062-1)*36+($AO1062-1)*12+$AP1062+4,COLUMN())),INDIRECT(ADDRESS(($AN1062-1)*3+$AO1062+5,$AP1062+7)))&gt;=1,0,INDIRECT(ADDRESS(($AN1062-1)*3+$AO1062+5,$AP1062+7)))))</f>
        <v>0</v>
      </c>
      <c r="AR1062" s="468">
        <f ca="1">COUNTIF(INDIRECT("H"&amp;(ROW()+12*(($AN1062-1)*3+$AO1062)-ROW())/12+5):INDIRECT("S"&amp;(ROW()+12*(($AN1062-1)*3+$AO1062)-ROW())/12+5),AQ1062)</f>
        <v>0</v>
      </c>
      <c r="AU1062" s="468">
        <f ca="1">IF(AND(AQ1062&gt;0,AR1062&gt;0),COUNTIF(AU$6:AU1061,"&gt;0")+1,0)</f>
        <v>0</v>
      </c>
    </row>
    <row r="1063" spans="40:47" x14ac:dyDescent="0.15">
      <c r="AN1063" s="468">
        <v>30</v>
      </c>
      <c r="AO1063" s="468">
        <v>2</v>
      </c>
      <c r="AP1063" s="468">
        <v>2</v>
      </c>
      <c r="AQ1063" s="468">
        <f ca="1">IF($AP1063=1,IF(INDIRECT(ADDRESS(($AN1063-1)*3+$AO1063+5,$AP1063+7))="",0,INDIRECT(ADDRESS(($AN1063-1)*3+$AO1063+5,$AP1063+7))),IF(INDIRECT(ADDRESS(($AN1063-1)*3+$AO1063+5,$AP1063+7))="",0,IF(COUNTIF(INDIRECT(ADDRESS(($AN1063-1)*36+($AO1063-1)*12+6,COLUMN())):INDIRECT(ADDRESS(($AN1063-1)*36+($AO1063-1)*12+$AP1063+4,COLUMN())),INDIRECT(ADDRESS(($AN1063-1)*3+$AO1063+5,$AP1063+7)))&gt;=1,0,INDIRECT(ADDRESS(($AN1063-1)*3+$AO1063+5,$AP1063+7)))))</f>
        <v>0</v>
      </c>
      <c r="AR1063" s="468">
        <f ca="1">COUNTIF(INDIRECT("H"&amp;(ROW()+12*(($AN1063-1)*3+$AO1063)-ROW())/12+5):INDIRECT("S"&amp;(ROW()+12*(($AN1063-1)*3+$AO1063)-ROW())/12+5),AQ1063)</f>
        <v>0</v>
      </c>
      <c r="AU1063" s="468">
        <f ca="1">IF(AND(AQ1063&gt;0,AR1063&gt;0),COUNTIF(AU$6:AU1062,"&gt;0")+1,0)</f>
        <v>0</v>
      </c>
    </row>
    <row r="1064" spans="40:47" x14ac:dyDescent="0.15">
      <c r="AN1064" s="468">
        <v>30</v>
      </c>
      <c r="AO1064" s="468">
        <v>2</v>
      </c>
      <c r="AP1064" s="468">
        <v>3</v>
      </c>
      <c r="AQ1064" s="468">
        <f ca="1">IF($AP1064=1,IF(INDIRECT(ADDRESS(($AN1064-1)*3+$AO1064+5,$AP1064+7))="",0,INDIRECT(ADDRESS(($AN1064-1)*3+$AO1064+5,$AP1064+7))),IF(INDIRECT(ADDRESS(($AN1064-1)*3+$AO1064+5,$AP1064+7))="",0,IF(COUNTIF(INDIRECT(ADDRESS(($AN1064-1)*36+($AO1064-1)*12+6,COLUMN())):INDIRECT(ADDRESS(($AN1064-1)*36+($AO1064-1)*12+$AP1064+4,COLUMN())),INDIRECT(ADDRESS(($AN1064-1)*3+$AO1064+5,$AP1064+7)))&gt;=1,0,INDIRECT(ADDRESS(($AN1064-1)*3+$AO1064+5,$AP1064+7)))))</f>
        <v>0</v>
      </c>
      <c r="AR1064" s="468">
        <f ca="1">COUNTIF(INDIRECT("H"&amp;(ROW()+12*(($AN1064-1)*3+$AO1064)-ROW())/12+5):INDIRECT("S"&amp;(ROW()+12*(($AN1064-1)*3+$AO1064)-ROW())/12+5),AQ1064)</f>
        <v>0</v>
      </c>
      <c r="AU1064" s="468">
        <f ca="1">IF(AND(AQ1064&gt;0,AR1064&gt;0),COUNTIF(AU$6:AU1063,"&gt;0")+1,0)</f>
        <v>0</v>
      </c>
    </row>
    <row r="1065" spans="40:47" x14ac:dyDescent="0.15">
      <c r="AN1065" s="468">
        <v>30</v>
      </c>
      <c r="AO1065" s="468">
        <v>2</v>
      </c>
      <c r="AP1065" s="468">
        <v>4</v>
      </c>
      <c r="AQ1065" s="468">
        <f ca="1">IF($AP1065=1,IF(INDIRECT(ADDRESS(($AN1065-1)*3+$AO1065+5,$AP1065+7))="",0,INDIRECT(ADDRESS(($AN1065-1)*3+$AO1065+5,$AP1065+7))),IF(INDIRECT(ADDRESS(($AN1065-1)*3+$AO1065+5,$AP1065+7))="",0,IF(COUNTIF(INDIRECT(ADDRESS(($AN1065-1)*36+($AO1065-1)*12+6,COLUMN())):INDIRECT(ADDRESS(($AN1065-1)*36+($AO1065-1)*12+$AP1065+4,COLUMN())),INDIRECT(ADDRESS(($AN1065-1)*3+$AO1065+5,$AP1065+7)))&gt;=1,0,INDIRECT(ADDRESS(($AN1065-1)*3+$AO1065+5,$AP1065+7)))))</f>
        <v>0</v>
      </c>
      <c r="AR1065" s="468">
        <f ca="1">COUNTIF(INDIRECT("H"&amp;(ROW()+12*(($AN1065-1)*3+$AO1065)-ROW())/12+5):INDIRECT("S"&amp;(ROW()+12*(($AN1065-1)*3+$AO1065)-ROW())/12+5),AQ1065)</f>
        <v>0</v>
      </c>
      <c r="AU1065" s="468">
        <f ca="1">IF(AND(AQ1065&gt;0,AR1065&gt;0),COUNTIF(AU$6:AU1064,"&gt;0")+1,0)</f>
        <v>0</v>
      </c>
    </row>
    <row r="1066" spans="40:47" x14ac:dyDescent="0.15">
      <c r="AN1066" s="468">
        <v>30</v>
      </c>
      <c r="AO1066" s="468">
        <v>2</v>
      </c>
      <c r="AP1066" s="468">
        <v>5</v>
      </c>
      <c r="AQ1066" s="468">
        <f ca="1">IF($AP1066=1,IF(INDIRECT(ADDRESS(($AN1066-1)*3+$AO1066+5,$AP1066+7))="",0,INDIRECT(ADDRESS(($AN1066-1)*3+$AO1066+5,$AP1066+7))),IF(INDIRECT(ADDRESS(($AN1066-1)*3+$AO1066+5,$AP1066+7))="",0,IF(COUNTIF(INDIRECT(ADDRESS(($AN1066-1)*36+($AO1066-1)*12+6,COLUMN())):INDIRECT(ADDRESS(($AN1066-1)*36+($AO1066-1)*12+$AP1066+4,COLUMN())),INDIRECT(ADDRESS(($AN1066-1)*3+$AO1066+5,$AP1066+7)))&gt;=1,0,INDIRECT(ADDRESS(($AN1066-1)*3+$AO1066+5,$AP1066+7)))))</f>
        <v>0</v>
      </c>
      <c r="AR1066" s="468">
        <f ca="1">COUNTIF(INDIRECT("H"&amp;(ROW()+12*(($AN1066-1)*3+$AO1066)-ROW())/12+5):INDIRECT("S"&amp;(ROW()+12*(($AN1066-1)*3+$AO1066)-ROW())/12+5),AQ1066)</f>
        <v>0</v>
      </c>
      <c r="AU1066" s="468">
        <f ca="1">IF(AND(AQ1066&gt;0,AR1066&gt;0),COUNTIF(AU$6:AU1065,"&gt;0")+1,0)</f>
        <v>0</v>
      </c>
    </row>
    <row r="1067" spans="40:47" x14ac:dyDescent="0.15">
      <c r="AN1067" s="468">
        <v>30</v>
      </c>
      <c r="AO1067" s="468">
        <v>2</v>
      </c>
      <c r="AP1067" s="468">
        <v>6</v>
      </c>
      <c r="AQ1067" s="468">
        <f ca="1">IF($AP1067=1,IF(INDIRECT(ADDRESS(($AN1067-1)*3+$AO1067+5,$AP1067+7))="",0,INDIRECT(ADDRESS(($AN1067-1)*3+$AO1067+5,$AP1067+7))),IF(INDIRECT(ADDRESS(($AN1067-1)*3+$AO1067+5,$AP1067+7))="",0,IF(COUNTIF(INDIRECT(ADDRESS(($AN1067-1)*36+($AO1067-1)*12+6,COLUMN())):INDIRECT(ADDRESS(($AN1067-1)*36+($AO1067-1)*12+$AP1067+4,COLUMN())),INDIRECT(ADDRESS(($AN1067-1)*3+$AO1067+5,$AP1067+7)))&gt;=1,0,INDIRECT(ADDRESS(($AN1067-1)*3+$AO1067+5,$AP1067+7)))))</f>
        <v>0</v>
      </c>
      <c r="AR1067" s="468">
        <f ca="1">COUNTIF(INDIRECT("H"&amp;(ROW()+12*(($AN1067-1)*3+$AO1067)-ROW())/12+5):INDIRECT("S"&amp;(ROW()+12*(($AN1067-1)*3+$AO1067)-ROW())/12+5),AQ1067)</f>
        <v>0</v>
      </c>
      <c r="AU1067" s="468">
        <f ca="1">IF(AND(AQ1067&gt;0,AR1067&gt;0),COUNTIF(AU$6:AU1066,"&gt;0")+1,0)</f>
        <v>0</v>
      </c>
    </row>
    <row r="1068" spans="40:47" x14ac:dyDescent="0.15">
      <c r="AN1068" s="468">
        <v>30</v>
      </c>
      <c r="AO1068" s="468">
        <v>2</v>
      </c>
      <c r="AP1068" s="468">
        <v>7</v>
      </c>
      <c r="AQ1068" s="468">
        <f ca="1">IF($AP1068=1,IF(INDIRECT(ADDRESS(($AN1068-1)*3+$AO1068+5,$AP1068+7))="",0,INDIRECT(ADDRESS(($AN1068-1)*3+$AO1068+5,$AP1068+7))),IF(INDIRECT(ADDRESS(($AN1068-1)*3+$AO1068+5,$AP1068+7))="",0,IF(COUNTIF(INDIRECT(ADDRESS(($AN1068-1)*36+($AO1068-1)*12+6,COLUMN())):INDIRECT(ADDRESS(($AN1068-1)*36+($AO1068-1)*12+$AP1068+4,COLUMN())),INDIRECT(ADDRESS(($AN1068-1)*3+$AO1068+5,$AP1068+7)))&gt;=1,0,INDIRECT(ADDRESS(($AN1068-1)*3+$AO1068+5,$AP1068+7)))))</f>
        <v>0</v>
      </c>
      <c r="AR1068" s="468">
        <f ca="1">COUNTIF(INDIRECT("H"&amp;(ROW()+12*(($AN1068-1)*3+$AO1068)-ROW())/12+5):INDIRECT("S"&amp;(ROW()+12*(($AN1068-1)*3+$AO1068)-ROW())/12+5),AQ1068)</f>
        <v>0</v>
      </c>
      <c r="AU1068" s="468">
        <f ca="1">IF(AND(AQ1068&gt;0,AR1068&gt;0),COUNTIF(AU$6:AU1067,"&gt;0")+1,0)</f>
        <v>0</v>
      </c>
    </row>
    <row r="1069" spans="40:47" x14ac:dyDescent="0.15">
      <c r="AN1069" s="468">
        <v>30</v>
      </c>
      <c r="AO1069" s="468">
        <v>2</v>
      </c>
      <c r="AP1069" s="468">
        <v>8</v>
      </c>
      <c r="AQ1069" s="468">
        <f ca="1">IF($AP1069=1,IF(INDIRECT(ADDRESS(($AN1069-1)*3+$AO1069+5,$AP1069+7))="",0,INDIRECT(ADDRESS(($AN1069-1)*3+$AO1069+5,$AP1069+7))),IF(INDIRECT(ADDRESS(($AN1069-1)*3+$AO1069+5,$AP1069+7))="",0,IF(COUNTIF(INDIRECT(ADDRESS(($AN1069-1)*36+($AO1069-1)*12+6,COLUMN())):INDIRECT(ADDRESS(($AN1069-1)*36+($AO1069-1)*12+$AP1069+4,COLUMN())),INDIRECT(ADDRESS(($AN1069-1)*3+$AO1069+5,$AP1069+7)))&gt;=1,0,INDIRECT(ADDRESS(($AN1069-1)*3+$AO1069+5,$AP1069+7)))))</f>
        <v>0</v>
      </c>
      <c r="AR1069" s="468">
        <f ca="1">COUNTIF(INDIRECT("H"&amp;(ROW()+12*(($AN1069-1)*3+$AO1069)-ROW())/12+5):INDIRECT("S"&amp;(ROW()+12*(($AN1069-1)*3+$AO1069)-ROW())/12+5),AQ1069)</f>
        <v>0</v>
      </c>
      <c r="AU1069" s="468">
        <f ca="1">IF(AND(AQ1069&gt;0,AR1069&gt;0),COUNTIF(AU$6:AU1068,"&gt;0")+1,0)</f>
        <v>0</v>
      </c>
    </row>
    <row r="1070" spans="40:47" x14ac:dyDescent="0.15">
      <c r="AN1070" s="468">
        <v>30</v>
      </c>
      <c r="AO1070" s="468">
        <v>2</v>
      </c>
      <c r="AP1070" s="468">
        <v>9</v>
      </c>
      <c r="AQ1070" s="468">
        <f ca="1">IF($AP1070=1,IF(INDIRECT(ADDRESS(($AN1070-1)*3+$AO1070+5,$AP1070+7))="",0,INDIRECT(ADDRESS(($AN1070-1)*3+$AO1070+5,$AP1070+7))),IF(INDIRECT(ADDRESS(($AN1070-1)*3+$AO1070+5,$AP1070+7))="",0,IF(COUNTIF(INDIRECT(ADDRESS(($AN1070-1)*36+($AO1070-1)*12+6,COLUMN())):INDIRECT(ADDRESS(($AN1070-1)*36+($AO1070-1)*12+$AP1070+4,COLUMN())),INDIRECT(ADDRESS(($AN1070-1)*3+$AO1070+5,$AP1070+7)))&gt;=1,0,INDIRECT(ADDRESS(($AN1070-1)*3+$AO1070+5,$AP1070+7)))))</f>
        <v>0</v>
      </c>
      <c r="AR1070" s="468">
        <f ca="1">COUNTIF(INDIRECT("H"&amp;(ROW()+12*(($AN1070-1)*3+$AO1070)-ROW())/12+5):INDIRECT("S"&amp;(ROW()+12*(($AN1070-1)*3+$AO1070)-ROW())/12+5),AQ1070)</f>
        <v>0</v>
      </c>
      <c r="AU1070" s="468">
        <f ca="1">IF(AND(AQ1070&gt;0,AR1070&gt;0),COUNTIF(AU$6:AU1069,"&gt;0")+1,0)</f>
        <v>0</v>
      </c>
    </row>
    <row r="1071" spans="40:47" x14ac:dyDescent="0.15">
      <c r="AN1071" s="468">
        <v>30</v>
      </c>
      <c r="AO1071" s="468">
        <v>2</v>
      </c>
      <c r="AP1071" s="468">
        <v>10</v>
      </c>
      <c r="AQ1071" s="468">
        <f ca="1">IF($AP1071=1,IF(INDIRECT(ADDRESS(($AN1071-1)*3+$AO1071+5,$AP1071+7))="",0,INDIRECT(ADDRESS(($AN1071-1)*3+$AO1071+5,$AP1071+7))),IF(INDIRECT(ADDRESS(($AN1071-1)*3+$AO1071+5,$AP1071+7))="",0,IF(COUNTIF(INDIRECT(ADDRESS(($AN1071-1)*36+($AO1071-1)*12+6,COLUMN())):INDIRECT(ADDRESS(($AN1071-1)*36+($AO1071-1)*12+$AP1071+4,COLUMN())),INDIRECT(ADDRESS(($AN1071-1)*3+$AO1071+5,$AP1071+7)))&gt;=1,0,INDIRECT(ADDRESS(($AN1071-1)*3+$AO1071+5,$AP1071+7)))))</f>
        <v>0</v>
      </c>
      <c r="AR1071" s="468">
        <f ca="1">COUNTIF(INDIRECT("H"&amp;(ROW()+12*(($AN1071-1)*3+$AO1071)-ROW())/12+5):INDIRECT("S"&amp;(ROW()+12*(($AN1071-1)*3+$AO1071)-ROW())/12+5),AQ1071)</f>
        <v>0</v>
      </c>
      <c r="AU1071" s="468">
        <f ca="1">IF(AND(AQ1071&gt;0,AR1071&gt;0),COUNTIF(AU$6:AU1070,"&gt;0")+1,0)</f>
        <v>0</v>
      </c>
    </row>
    <row r="1072" spans="40:47" x14ac:dyDescent="0.15">
      <c r="AN1072" s="468">
        <v>30</v>
      </c>
      <c r="AO1072" s="468">
        <v>2</v>
      </c>
      <c r="AP1072" s="468">
        <v>11</v>
      </c>
      <c r="AQ1072" s="468">
        <f ca="1">IF($AP1072=1,IF(INDIRECT(ADDRESS(($AN1072-1)*3+$AO1072+5,$AP1072+7))="",0,INDIRECT(ADDRESS(($AN1072-1)*3+$AO1072+5,$AP1072+7))),IF(INDIRECT(ADDRESS(($AN1072-1)*3+$AO1072+5,$AP1072+7))="",0,IF(COUNTIF(INDIRECT(ADDRESS(($AN1072-1)*36+($AO1072-1)*12+6,COLUMN())):INDIRECT(ADDRESS(($AN1072-1)*36+($AO1072-1)*12+$AP1072+4,COLUMN())),INDIRECT(ADDRESS(($AN1072-1)*3+$AO1072+5,$AP1072+7)))&gt;=1,0,INDIRECT(ADDRESS(($AN1072-1)*3+$AO1072+5,$AP1072+7)))))</f>
        <v>0</v>
      </c>
      <c r="AR1072" s="468">
        <f ca="1">COUNTIF(INDIRECT("H"&amp;(ROW()+12*(($AN1072-1)*3+$AO1072)-ROW())/12+5):INDIRECT("S"&amp;(ROW()+12*(($AN1072-1)*3+$AO1072)-ROW())/12+5),AQ1072)</f>
        <v>0</v>
      </c>
      <c r="AU1072" s="468">
        <f ca="1">IF(AND(AQ1072&gt;0,AR1072&gt;0),COUNTIF(AU$6:AU1071,"&gt;0")+1,0)</f>
        <v>0</v>
      </c>
    </row>
    <row r="1073" spans="40:47" x14ac:dyDescent="0.15">
      <c r="AN1073" s="468">
        <v>30</v>
      </c>
      <c r="AO1073" s="468">
        <v>2</v>
      </c>
      <c r="AP1073" s="468">
        <v>12</v>
      </c>
      <c r="AQ1073" s="468">
        <f ca="1">IF($AP1073=1,IF(INDIRECT(ADDRESS(($AN1073-1)*3+$AO1073+5,$AP1073+7))="",0,INDIRECT(ADDRESS(($AN1073-1)*3+$AO1073+5,$AP1073+7))),IF(INDIRECT(ADDRESS(($AN1073-1)*3+$AO1073+5,$AP1073+7))="",0,IF(COUNTIF(INDIRECT(ADDRESS(($AN1073-1)*36+($AO1073-1)*12+6,COLUMN())):INDIRECT(ADDRESS(($AN1073-1)*36+($AO1073-1)*12+$AP1073+4,COLUMN())),INDIRECT(ADDRESS(($AN1073-1)*3+$AO1073+5,$AP1073+7)))&gt;=1,0,INDIRECT(ADDRESS(($AN1073-1)*3+$AO1073+5,$AP1073+7)))))</f>
        <v>0</v>
      </c>
      <c r="AR1073" s="468">
        <f ca="1">COUNTIF(INDIRECT("H"&amp;(ROW()+12*(($AN1073-1)*3+$AO1073)-ROW())/12+5):INDIRECT("S"&amp;(ROW()+12*(($AN1073-1)*3+$AO1073)-ROW())/12+5),AQ1073)</f>
        <v>0</v>
      </c>
      <c r="AU1073" s="468">
        <f ca="1">IF(AND(AQ1073&gt;0,AR1073&gt;0),COUNTIF(AU$6:AU1072,"&gt;0")+1,0)</f>
        <v>0</v>
      </c>
    </row>
    <row r="1074" spans="40:47" x14ac:dyDescent="0.15">
      <c r="AN1074" s="468">
        <v>30</v>
      </c>
      <c r="AO1074" s="468">
        <v>3</v>
      </c>
      <c r="AP1074" s="468">
        <v>1</v>
      </c>
      <c r="AQ1074" s="468">
        <f ca="1">IF($AP1074=1,IF(INDIRECT(ADDRESS(($AN1074-1)*3+$AO1074+5,$AP1074+7))="",0,INDIRECT(ADDRESS(($AN1074-1)*3+$AO1074+5,$AP1074+7))),IF(INDIRECT(ADDRESS(($AN1074-1)*3+$AO1074+5,$AP1074+7))="",0,IF(COUNTIF(INDIRECT(ADDRESS(($AN1074-1)*36+($AO1074-1)*12+6,COLUMN())):INDIRECT(ADDRESS(($AN1074-1)*36+($AO1074-1)*12+$AP1074+4,COLUMN())),INDIRECT(ADDRESS(($AN1074-1)*3+$AO1074+5,$AP1074+7)))&gt;=1,0,INDIRECT(ADDRESS(($AN1074-1)*3+$AO1074+5,$AP1074+7)))))</f>
        <v>0</v>
      </c>
      <c r="AR1074" s="468">
        <f ca="1">COUNTIF(INDIRECT("H"&amp;(ROW()+12*(($AN1074-1)*3+$AO1074)-ROW())/12+5):INDIRECT("S"&amp;(ROW()+12*(($AN1074-1)*3+$AO1074)-ROW())/12+5),AQ1074)</f>
        <v>0</v>
      </c>
      <c r="AU1074" s="468">
        <f ca="1">IF(AND(AQ1074&gt;0,AR1074&gt;0),COUNTIF(AU$6:AU1073,"&gt;0")+1,0)</f>
        <v>0</v>
      </c>
    </row>
    <row r="1075" spans="40:47" x14ac:dyDescent="0.15">
      <c r="AN1075" s="468">
        <v>30</v>
      </c>
      <c r="AO1075" s="468">
        <v>3</v>
      </c>
      <c r="AP1075" s="468">
        <v>2</v>
      </c>
      <c r="AQ1075" s="468">
        <f ca="1">IF($AP1075=1,IF(INDIRECT(ADDRESS(($AN1075-1)*3+$AO1075+5,$AP1075+7))="",0,INDIRECT(ADDRESS(($AN1075-1)*3+$AO1075+5,$AP1075+7))),IF(INDIRECT(ADDRESS(($AN1075-1)*3+$AO1075+5,$AP1075+7))="",0,IF(COUNTIF(INDIRECT(ADDRESS(($AN1075-1)*36+($AO1075-1)*12+6,COLUMN())):INDIRECT(ADDRESS(($AN1075-1)*36+($AO1075-1)*12+$AP1075+4,COLUMN())),INDIRECT(ADDRESS(($AN1075-1)*3+$AO1075+5,$AP1075+7)))&gt;=1,0,INDIRECT(ADDRESS(($AN1075-1)*3+$AO1075+5,$AP1075+7)))))</f>
        <v>0</v>
      </c>
      <c r="AR1075" s="468">
        <f ca="1">COUNTIF(INDIRECT("H"&amp;(ROW()+12*(($AN1075-1)*3+$AO1075)-ROW())/12+5):INDIRECT("S"&amp;(ROW()+12*(($AN1075-1)*3+$AO1075)-ROW())/12+5),AQ1075)</f>
        <v>0</v>
      </c>
      <c r="AU1075" s="468">
        <f ca="1">IF(AND(AQ1075&gt;0,AR1075&gt;0),COUNTIF(AU$6:AU1074,"&gt;0")+1,0)</f>
        <v>0</v>
      </c>
    </row>
    <row r="1076" spans="40:47" x14ac:dyDescent="0.15">
      <c r="AN1076" s="468">
        <v>30</v>
      </c>
      <c r="AO1076" s="468">
        <v>3</v>
      </c>
      <c r="AP1076" s="468">
        <v>3</v>
      </c>
      <c r="AQ1076" s="468">
        <f ca="1">IF($AP1076=1,IF(INDIRECT(ADDRESS(($AN1076-1)*3+$AO1076+5,$AP1076+7))="",0,INDIRECT(ADDRESS(($AN1076-1)*3+$AO1076+5,$AP1076+7))),IF(INDIRECT(ADDRESS(($AN1076-1)*3+$AO1076+5,$AP1076+7))="",0,IF(COUNTIF(INDIRECT(ADDRESS(($AN1076-1)*36+($AO1076-1)*12+6,COLUMN())):INDIRECT(ADDRESS(($AN1076-1)*36+($AO1076-1)*12+$AP1076+4,COLUMN())),INDIRECT(ADDRESS(($AN1076-1)*3+$AO1076+5,$AP1076+7)))&gt;=1,0,INDIRECT(ADDRESS(($AN1076-1)*3+$AO1076+5,$AP1076+7)))))</f>
        <v>0</v>
      </c>
      <c r="AR1076" s="468">
        <f ca="1">COUNTIF(INDIRECT("H"&amp;(ROW()+12*(($AN1076-1)*3+$AO1076)-ROW())/12+5):INDIRECT("S"&amp;(ROW()+12*(($AN1076-1)*3+$AO1076)-ROW())/12+5),AQ1076)</f>
        <v>0</v>
      </c>
      <c r="AU1076" s="468">
        <f ca="1">IF(AND(AQ1076&gt;0,AR1076&gt;0),COUNTIF(AU$6:AU1075,"&gt;0")+1,0)</f>
        <v>0</v>
      </c>
    </row>
    <row r="1077" spans="40:47" x14ac:dyDescent="0.15">
      <c r="AN1077" s="468">
        <v>30</v>
      </c>
      <c r="AO1077" s="468">
        <v>3</v>
      </c>
      <c r="AP1077" s="468">
        <v>4</v>
      </c>
      <c r="AQ1077" s="468">
        <f ca="1">IF($AP1077=1,IF(INDIRECT(ADDRESS(($AN1077-1)*3+$AO1077+5,$AP1077+7))="",0,INDIRECT(ADDRESS(($AN1077-1)*3+$AO1077+5,$AP1077+7))),IF(INDIRECT(ADDRESS(($AN1077-1)*3+$AO1077+5,$AP1077+7))="",0,IF(COUNTIF(INDIRECT(ADDRESS(($AN1077-1)*36+($AO1077-1)*12+6,COLUMN())):INDIRECT(ADDRESS(($AN1077-1)*36+($AO1077-1)*12+$AP1077+4,COLUMN())),INDIRECT(ADDRESS(($AN1077-1)*3+$AO1077+5,$AP1077+7)))&gt;=1,0,INDIRECT(ADDRESS(($AN1077-1)*3+$AO1077+5,$AP1077+7)))))</f>
        <v>0</v>
      </c>
      <c r="AR1077" s="468">
        <f ca="1">COUNTIF(INDIRECT("H"&amp;(ROW()+12*(($AN1077-1)*3+$AO1077)-ROW())/12+5):INDIRECT("S"&amp;(ROW()+12*(($AN1077-1)*3+$AO1077)-ROW())/12+5),AQ1077)</f>
        <v>0</v>
      </c>
      <c r="AU1077" s="468">
        <f ca="1">IF(AND(AQ1077&gt;0,AR1077&gt;0),COUNTIF(AU$6:AU1076,"&gt;0")+1,0)</f>
        <v>0</v>
      </c>
    </row>
    <row r="1078" spans="40:47" x14ac:dyDescent="0.15">
      <c r="AN1078" s="468">
        <v>30</v>
      </c>
      <c r="AO1078" s="468">
        <v>3</v>
      </c>
      <c r="AP1078" s="468">
        <v>5</v>
      </c>
      <c r="AQ1078" s="468">
        <f ca="1">IF($AP1078=1,IF(INDIRECT(ADDRESS(($AN1078-1)*3+$AO1078+5,$AP1078+7))="",0,INDIRECT(ADDRESS(($AN1078-1)*3+$AO1078+5,$AP1078+7))),IF(INDIRECT(ADDRESS(($AN1078-1)*3+$AO1078+5,$AP1078+7))="",0,IF(COUNTIF(INDIRECT(ADDRESS(($AN1078-1)*36+($AO1078-1)*12+6,COLUMN())):INDIRECT(ADDRESS(($AN1078-1)*36+($AO1078-1)*12+$AP1078+4,COLUMN())),INDIRECT(ADDRESS(($AN1078-1)*3+$AO1078+5,$AP1078+7)))&gt;=1,0,INDIRECT(ADDRESS(($AN1078-1)*3+$AO1078+5,$AP1078+7)))))</f>
        <v>0</v>
      </c>
      <c r="AR1078" s="468">
        <f ca="1">COUNTIF(INDIRECT("H"&amp;(ROW()+12*(($AN1078-1)*3+$AO1078)-ROW())/12+5):INDIRECT("S"&amp;(ROW()+12*(($AN1078-1)*3+$AO1078)-ROW())/12+5),AQ1078)</f>
        <v>0</v>
      </c>
      <c r="AU1078" s="468">
        <f ca="1">IF(AND(AQ1078&gt;0,AR1078&gt;0),COUNTIF(AU$6:AU1077,"&gt;0")+1,0)</f>
        <v>0</v>
      </c>
    </row>
    <row r="1079" spans="40:47" x14ac:dyDescent="0.15">
      <c r="AN1079" s="468">
        <v>30</v>
      </c>
      <c r="AO1079" s="468">
        <v>3</v>
      </c>
      <c r="AP1079" s="468">
        <v>6</v>
      </c>
      <c r="AQ1079" s="468">
        <f ca="1">IF($AP1079=1,IF(INDIRECT(ADDRESS(($AN1079-1)*3+$AO1079+5,$AP1079+7))="",0,INDIRECT(ADDRESS(($AN1079-1)*3+$AO1079+5,$AP1079+7))),IF(INDIRECT(ADDRESS(($AN1079-1)*3+$AO1079+5,$AP1079+7))="",0,IF(COUNTIF(INDIRECT(ADDRESS(($AN1079-1)*36+($AO1079-1)*12+6,COLUMN())):INDIRECT(ADDRESS(($AN1079-1)*36+($AO1079-1)*12+$AP1079+4,COLUMN())),INDIRECT(ADDRESS(($AN1079-1)*3+$AO1079+5,$AP1079+7)))&gt;=1,0,INDIRECT(ADDRESS(($AN1079-1)*3+$AO1079+5,$AP1079+7)))))</f>
        <v>0</v>
      </c>
      <c r="AR1079" s="468">
        <f ca="1">COUNTIF(INDIRECT("H"&amp;(ROW()+12*(($AN1079-1)*3+$AO1079)-ROW())/12+5):INDIRECT("S"&amp;(ROW()+12*(($AN1079-1)*3+$AO1079)-ROW())/12+5),AQ1079)</f>
        <v>0</v>
      </c>
      <c r="AU1079" s="468">
        <f ca="1">IF(AND(AQ1079&gt;0,AR1079&gt;0),COUNTIF(AU$6:AU1078,"&gt;0")+1,0)</f>
        <v>0</v>
      </c>
    </row>
    <row r="1080" spans="40:47" x14ac:dyDescent="0.15">
      <c r="AN1080" s="468">
        <v>30</v>
      </c>
      <c r="AO1080" s="468">
        <v>3</v>
      </c>
      <c r="AP1080" s="468">
        <v>7</v>
      </c>
      <c r="AQ1080" s="468">
        <f ca="1">IF($AP1080=1,IF(INDIRECT(ADDRESS(($AN1080-1)*3+$AO1080+5,$AP1080+7))="",0,INDIRECT(ADDRESS(($AN1080-1)*3+$AO1080+5,$AP1080+7))),IF(INDIRECT(ADDRESS(($AN1080-1)*3+$AO1080+5,$AP1080+7))="",0,IF(COUNTIF(INDIRECT(ADDRESS(($AN1080-1)*36+($AO1080-1)*12+6,COLUMN())):INDIRECT(ADDRESS(($AN1080-1)*36+($AO1080-1)*12+$AP1080+4,COLUMN())),INDIRECT(ADDRESS(($AN1080-1)*3+$AO1080+5,$AP1080+7)))&gt;=1,0,INDIRECT(ADDRESS(($AN1080-1)*3+$AO1080+5,$AP1080+7)))))</f>
        <v>0</v>
      </c>
      <c r="AR1080" s="468">
        <f ca="1">COUNTIF(INDIRECT("H"&amp;(ROW()+12*(($AN1080-1)*3+$AO1080)-ROW())/12+5):INDIRECT("S"&amp;(ROW()+12*(($AN1080-1)*3+$AO1080)-ROW())/12+5),AQ1080)</f>
        <v>0</v>
      </c>
      <c r="AU1080" s="468">
        <f ca="1">IF(AND(AQ1080&gt;0,AR1080&gt;0),COUNTIF(AU$6:AU1079,"&gt;0")+1,0)</f>
        <v>0</v>
      </c>
    </row>
    <row r="1081" spans="40:47" x14ac:dyDescent="0.15">
      <c r="AN1081" s="468">
        <v>30</v>
      </c>
      <c r="AO1081" s="468">
        <v>3</v>
      </c>
      <c r="AP1081" s="468">
        <v>8</v>
      </c>
      <c r="AQ1081" s="468">
        <f ca="1">IF($AP1081=1,IF(INDIRECT(ADDRESS(($AN1081-1)*3+$AO1081+5,$AP1081+7))="",0,INDIRECT(ADDRESS(($AN1081-1)*3+$AO1081+5,$AP1081+7))),IF(INDIRECT(ADDRESS(($AN1081-1)*3+$AO1081+5,$AP1081+7))="",0,IF(COUNTIF(INDIRECT(ADDRESS(($AN1081-1)*36+($AO1081-1)*12+6,COLUMN())):INDIRECT(ADDRESS(($AN1081-1)*36+($AO1081-1)*12+$AP1081+4,COLUMN())),INDIRECT(ADDRESS(($AN1081-1)*3+$AO1081+5,$AP1081+7)))&gt;=1,0,INDIRECT(ADDRESS(($AN1081-1)*3+$AO1081+5,$AP1081+7)))))</f>
        <v>0</v>
      </c>
      <c r="AR1081" s="468">
        <f ca="1">COUNTIF(INDIRECT("H"&amp;(ROW()+12*(($AN1081-1)*3+$AO1081)-ROW())/12+5):INDIRECT("S"&amp;(ROW()+12*(($AN1081-1)*3+$AO1081)-ROW())/12+5),AQ1081)</f>
        <v>0</v>
      </c>
      <c r="AU1081" s="468">
        <f ca="1">IF(AND(AQ1081&gt;0,AR1081&gt;0),COUNTIF(AU$6:AU1080,"&gt;0")+1,0)</f>
        <v>0</v>
      </c>
    </row>
    <row r="1082" spans="40:47" x14ac:dyDescent="0.15">
      <c r="AN1082" s="468">
        <v>30</v>
      </c>
      <c r="AO1082" s="468">
        <v>3</v>
      </c>
      <c r="AP1082" s="468">
        <v>9</v>
      </c>
      <c r="AQ1082" s="468">
        <f ca="1">IF($AP1082=1,IF(INDIRECT(ADDRESS(($AN1082-1)*3+$AO1082+5,$AP1082+7))="",0,INDIRECT(ADDRESS(($AN1082-1)*3+$AO1082+5,$AP1082+7))),IF(INDIRECT(ADDRESS(($AN1082-1)*3+$AO1082+5,$AP1082+7))="",0,IF(COUNTIF(INDIRECT(ADDRESS(($AN1082-1)*36+($AO1082-1)*12+6,COLUMN())):INDIRECT(ADDRESS(($AN1082-1)*36+($AO1082-1)*12+$AP1082+4,COLUMN())),INDIRECT(ADDRESS(($AN1082-1)*3+$AO1082+5,$AP1082+7)))&gt;=1,0,INDIRECT(ADDRESS(($AN1082-1)*3+$AO1082+5,$AP1082+7)))))</f>
        <v>0</v>
      </c>
      <c r="AR1082" s="468">
        <f ca="1">COUNTIF(INDIRECT("H"&amp;(ROW()+12*(($AN1082-1)*3+$AO1082)-ROW())/12+5):INDIRECT("S"&amp;(ROW()+12*(($AN1082-1)*3+$AO1082)-ROW())/12+5),AQ1082)</f>
        <v>0</v>
      </c>
      <c r="AU1082" s="468">
        <f ca="1">IF(AND(AQ1082&gt;0,AR1082&gt;0),COUNTIF(AU$6:AU1081,"&gt;0")+1,0)</f>
        <v>0</v>
      </c>
    </row>
    <row r="1083" spans="40:47" x14ac:dyDescent="0.15">
      <c r="AN1083" s="468">
        <v>30</v>
      </c>
      <c r="AO1083" s="468">
        <v>3</v>
      </c>
      <c r="AP1083" s="468">
        <v>10</v>
      </c>
      <c r="AQ1083" s="468">
        <f ca="1">IF($AP1083=1,IF(INDIRECT(ADDRESS(($AN1083-1)*3+$AO1083+5,$AP1083+7))="",0,INDIRECT(ADDRESS(($AN1083-1)*3+$AO1083+5,$AP1083+7))),IF(INDIRECT(ADDRESS(($AN1083-1)*3+$AO1083+5,$AP1083+7))="",0,IF(COUNTIF(INDIRECT(ADDRESS(($AN1083-1)*36+($AO1083-1)*12+6,COLUMN())):INDIRECT(ADDRESS(($AN1083-1)*36+($AO1083-1)*12+$AP1083+4,COLUMN())),INDIRECT(ADDRESS(($AN1083-1)*3+$AO1083+5,$AP1083+7)))&gt;=1,0,INDIRECT(ADDRESS(($AN1083-1)*3+$AO1083+5,$AP1083+7)))))</f>
        <v>0</v>
      </c>
      <c r="AR1083" s="468">
        <f ca="1">COUNTIF(INDIRECT("H"&amp;(ROW()+12*(($AN1083-1)*3+$AO1083)-ROW())/12+5):INDIRECT("S"&amp;(ROW()+12*(($AN1083-1)*3+$AO1083)-ROW())/12+5),AQ1083)</f>
        <v>0</v>
      </c>
      <c r="AU1083" s="468">
        <f ca="1">IF(AND(AQ1083&gt;0,AR1083&gt;0),COUNTIF(AU$6:AU1082,"&gt;0")+1,0)</f>
        <v>0</v>
      </c>
    </row>
    <row r="1084" spans="40:47" x14ac:dyDescent="0.15">
      <c r="AN1084" s="468">
        <v>30</v>
      </c>
      <c r="AO1084" s="468">
        <v>3</v>
      </c>
      <c r="AP1084" s="468">
        <v>11</v>
      </c>
      <c r="AQ1084" s="468">
        <f ca="1">IF($AP1084=1,IF(INDIRECT(ADDRESS(($AN1084-1)*3+$AO1084+5,$AP1084+7))="",0,INDIRECT(ADDRESS(($AN1084-1)*3+$AO1084+5,$AP1084+7))),IF(INDIRECT(ADDRESS(($AN1084-1)*3+$AO1084+5,$AP1084+7))="",0,IF(COUNTIF(INDIRECT(ADDRESS(($AN1084-1)*36+($AO1084-1)*12+6,COLUMN())):INDIRECT(ADDRESS(($AN1084-1)*36+($AO1084-1)*12+$AP1084+4,COLUMN())),INDIRECT(ADDRESS(($AN1084-1)*3+$AO1084+5,$AP1084+7)))&gt;=1,0,INDIRECT(ADDRESS(($AN1084-1)*3+$AO1084+5,$AP1084+7)))))</f>
        <v>0</v>
      </c>
      <c r="AR1084" s="468">
        <f ca="1">COUNTIF(INDIRECT("H"&amp;(ROW()+12*(($AN1084-1)*3+$AO1084)-ROW())/12+5):INDIRECT("S"&amp;(ROW()+12*(($AN1084-1)*3+$AO1084)-ROW())/12+5),AQ1084)</f>
        <v>0</v>
      </c>
      <c r="AU1084" s="468">
        <f ca="1">IF(AND(AQ1084&gt;0,AR1084&gt;0),COUNTIF(AU$6:AU1083,"&gt;0")+1,0)</f>
        <v>0</v>
      </c>
    </row>
    <row r="1085" spans="40:47" x14ac:dyDescent="0.15">
      <c r="AN1085" s="468">
        <v>30</v>
      </c>
      <c r="AO1085" s="468">
        <v>3</v>
      </c>
      <c r="AP1085" s="468">
        <v>12</v>
      </c>
      <c r="AQ1085" s="468">
        <f ca="1">IF($AP1085=1,IF(INDIRECT(ADDRESS(($AN1085-1)*3+$AO1085+5,$AP1085+7))="",0,INDIRECT(ADDRESS(($AN1085-1)*3+$AO1085+5,$AP1085+7))),IF(INDIRECT(ADDRESS(($AN1085-1)*3+$AO1085+5,$AP1085+7))="",0,IF(COUNTIF(INDIRECT(ADDRESS(($AN1085-1)*36+($AO1085-1)*12+6,COLUMN())):INDIRECT(ADDRESS(($AN1085-1)*36+($AO1085-1)*12+$AP1085+4,COLUMN())),INDIRECT(ADDRESS(($AN1085-1)*3+$AO1085+5,$AP1085+7)))&gt;=1,0,INDIRECT(ADDRESS(($AN1085-1)*3+$AO1085+5,$AP1085+7)))))</f>
        <v>0</v>
      </c>
      <c r="AR1085" s="468">
        <f ca="1">COUNTIF(INDIRECT("H"&amp;(ROW()+12*(($AN1085-1)*3+$AO1085)-ROW())/12+5):INDIRECT("S"&amp;(ROW()+12*(($AN1085-1)*3+$AO1085)-ROW())/12+5),AQ1085)</f>
        <v>0</v>
      </c>
      <c r="AU1085" s="468">
        <f ca="1">IF(AND(AQ1085&gt;0,AR1085&gt;0),COUNTIF(AU$6:AU1084,"&gt;0")+1,0)</f>
        <v>0</v>
      </c>
    </row>
  </sheetData>
  <sheetProtection algorithmName="SHA-512" hashValue="MIId0ZUrqo4lJiGovxU9qO60sf76f6lzGCx9cUuEsBPN3q+e5DcxxP4jYvKSNNv8KCQTJ5TpR8XqmvMDRFR0Fw==" saltValue="45B3EwEIapNi9MkAwk7StQ==" spinCount="100000" sheet="1" objects="1" scenarios="1"/>
  <mergeCells count="183">
    <mergeCell ref="A93:A95"/>
    <mergeCell ref="B93:B95"/>
    <mergeCell ref="C93:C95"/>
    <mergeCell ref="D93:D95"/>
    <mergeCell ref="E93:E95"/>
    <mergeCell ref="F93:F95"/>
    <mergeCell ref="A90:A92"/>
    <mergeCell ref="B90:B92"/>
    <mergeCell ref="C90:C92"/>
    <mergeCell ref="D90:D92"/>
    <mergeCell ref="E90:E92"/>
    <mergeCell ref="F90:F92"/>
    <mergeCell ref="A87:A89"/>
    <mergeCell ref="B87:B89"/>
    <mergeCell ref="C87:C89"/>
    <mergeCell ref="D87:D89"/>
    <mergeCell ref="E87:E89"/>
    <mergeCell ref="F87:F89"/>
    <mergeCell ref="A84:A86"/>
    <mergeCell ref="B84:B86"/>
    <mergeCell ref="C84:C86"/>
    <mergeCell ref="D84:D86"/>
    <mergeCell ref="E84:E86"/>
    <mergeCell ref="F84:F86"/>
    <mergeCell ref="A81:A83"/>
    <mergeCell ref="B81:B83"/>
    <mergeCell ref="C81:C83"/>
    <mergeCell ref="D81:D83"/>
    <mergeCell ref="E81:E83"/>
    <mergeCell ref="F81:F83"/>
    <mergeCell ref="A78:A80"/>
    <mergeCell ref="B78:B80"/>
    <mergeCell ref="C78:C80"/>
    <mergeCell ref="D78:D80"/>
    <mergeCell ref="E78:E80"/>
    <mergeCell ref="F78:F80"/>
    <mergeCell ref="A75:A77"/>
    <mergeCell ref="B75:B77"/>
    <mergeCell ref="C75:C77"/>
    <mergeCell ref="D75:D77"/>
    <mergeCell ref="E75:E77"/>
    <mergeCell ref="F75:F77"/>
    <mergeCell ref="A72:A74"/>
    <mergeCell ref="B72:B74"/>
    <mergeCell ref="C72:C74"/>
    <mergeCell ref="D72:D74"/>
    <mergeCell ref="E72:E74"/>
    <mergeCell ref="F72:F74"/>
    <mergeCell ref="A69:A71"/>
    <mergeCell ref="B69:B71"/>
    <mergeCell ref="C69:C71"/>
    <mergeCell ref="D69:D71"/>
    <mergeCell ref="E69:E71"/>
    <mergeCell ref="F69:F71"/>
    <mergeCell ref="A66:A68"/>
    <mergeCell ref="B66:B68"/>
    <mergeCell ref="C66:C68"/>
    <mergeCell ref="D66:D68"/>
    <mergeCell ref="E66:E68"/>
    <mergeCell ref="F66:F68"/>
    <mergeCell ref="A63:A65"/>
    <mergeCell ref="B63:B65"/>
    <mergeCell ref="C63:C65"/>
    <mergeCell ref="D63:D65"/>
    <mergeCell ref="E63:E65"/>
    <mergeCell ref="F63:F65"/>
    <mergeCell ref="A60:A62"/>
    <mergeCell ref="B60:B62"/>
    <mergeCell ref="C60:C62"/>
    <mergeCell ref="D60:D62"/>
    <mergeCell ref="E60:E62"/>
    <mergeCell ref="F60:F62"/>
    <mergeCell ref="A57:A59"/>
    <mergeCell ref="B57:B59"/>
    <mergeCell ref="C57:C59"/>
    <mergeCell ref="D57:D59"/>
    <mergeCell ref="E57:E59"/>
    <mergeCell ref="F57:F59"/>
    <mergeCell ref="A54:A56"/>
    <mergeCell ref="B54:B56"/>
    <mergeCell ref="C54:C56"/>
    <mergeCell ref="D54:D56"/>
    <mergeCell ref="E54:E56"/>
    <mergeCell ref="F54:F56"/>
    <mergeCell ref="A51:A53"/>
    <mergeCell ref="B51:B53"/>
    <mergeCell ref="C51:C53"/>
    <mergeCell ref="D51:D53"/>
    <mergeCell ref="E51:E53"/>
    <mergeCell ref="F51:F53"/>
    <mergeCell ref="A48:A50"/>
    <mergeCell ref="B48:B50"/>
    <mergeCell ref="C48:C50"/>
    <mergeCell ref="D48:D50"/>
    <mergeCell ref="E48:E50"/>
    <mergeCell ref="F48:F50"/>
    <mergeCell ref="A45:A47"/>
    <mergeCell ref="B45:B47"/>
    <mergeCell ref="C45:C47"/>
    <mergeCell ref="D45:D47"/>
    <mergeCell ref="E45:E47"/>
    <mergeCell ref="F45:F47"/>
    <mergeCell ref="A42:A44"/>
    <mergeCell ref="B42:B44"/>
    <mergeCell ref="C42:C44"/>
    <mergeCell ref="D42:D44"/>
    <mergeCell ref="E42:E44"/>
    <mergeCell ref="F42:F44"/>
    <mergeCell ref="A39:A41"/>
    <mergeCell ref="B39:B41"/>
    <mergeCell ref="C39:C41"/>
    <mergeCell ref="D39:D41"/>
    <mergeCell ref="E39:E41"/>
    <mergeCell ref="F39:F41"/>
    <mergeCell ref="A36:A38"/>
    <mergeCell ref="B36:B38"/>
    <mergeCell ref="C36:C38"/>
    <mergeCell ref="D36:D38"/>
    <mergeCell ref="E36:E38"/>
    <mergeCell ref="F36:F38"/>
    <mergeCell ref="A33:A35"/>
    <mergeCell ref="B33:B35"/>
    <mergeCell ref="C33:C35"/>
    <mergeCell ref="D33:D35"/>
    <mergeCell ref="E33:E35"/>
    <mergeCell ref="F33:F35"/>
    <mergeCell ref="A30:A32"/>
    <mergeCell ref="B30:B32"/>
    <mergeCell ref="C30:C32"/>
    <mergeCell ref="D30:D32"/>
    <mergeCell ref="E30:E32"/>
    <mergeCell ref="F30:F32"/>
    <mergeCell ref="A27:A29"/>
    <mergeCell ref="B27:B29"/>
    <mergeCell ref="C27:C29"/>
    <mergeCell ref="D27:D29"/>
    <mergeCell ref="E27:E29"/>
    <mergeCell ref="F27:F29"/>
    <mergeCell ref="A24:A26"/>
    <mergeCell ref="B24:B26"/>
    <mergeCell ref="C24:C26"/>
    <mergeCell ref="D24:D26"/>
    <mergeCell ref="E24:E26"/>
    <mergeCell ref="F24:F26"/>
    <mergeCell ref="A21:A23"/>
    <mergeCell ref="B21:B23"/>
    <mergeCell ref="C21:C23"/>
    <mergeCell ref="D21:D23"/>
    <mergeCell ref="E21:E23"/>
    <mergeCell ref="F21:F23"/>
    <mergeCell ref="A18:A20"/>
    <mergeCell ref="B18:B20"/>
    <mergeCell ref="C18:C20"/>
    <mergeCell ref="D18:D20"/>
    <mergeCell ref="E18:E20"/>
    <mergeCell ref="F18:F20"/>
    <mergeCell ref="A15:A17"/>
    <mergeCell ref="B15:B17"/>
    <mergeCell ref="C15:C17"/>
    <mergeCell ref="D15:D17"/>
    <mergeCell ref="E15:E17"/>
    <mergeCell ref="F15:F17"/>
    <mergeCell ref="A12:A14"/>
    <mergeCell ref="B12:B14"/>
    <mergeCell ref="C12:C14"/>
    <mergeCell ref="D12:D14"/>
    <mergeCell ref="E12:E14"/>
    <mergeCell ref="F12:F14"/>
    <mergeCell ref="A9:A11"/>
    <mergeCell ref="B9:B11"/>
    <mergeCell ref="C9:C11"/>
    <mergeCell ref="D9:D11"/>
    <mergeCell ref="E9:E11"/>
    <mergeCell ref="F9:F11"/>
    <mergeCell ref="Q1:T1"/>
    <mergeCell ref="A4:G4"/>
    <mergeCell ref="H4:T4"/>
    <mergeCell ref="A6:A8"/>
    <mergeCell ref="B6:B8"/>
    <mergeCell ref="C6:C8"/>
    <mergeCell ref="D6:D8"/>
    <mergeCell ref="E6:E8"/>
    <mergeCell ref="F6:F8"/>
  </mergeCells>
  <phoneticPr fontId="7"/>
  <conditionalFormatting sqref="H6:S6">
    <cfRule type="expression" dxfId="288" priority="92">
      <formula>BG7=1</formula>
    </cfRule>
  </conditionalFormatting>
  <conditionalFormatting sqref="H7:S7">
    <cfRule type="expression" dxfId="287" priority="41">
      <formula>BG7=1</formula>
    </cfRule>
  </conditionalFormatting>
  <conditionalFormatting sqref="H9:S9">
    <cfRule type="expression" dxfId="286" priority="89">
      <formula>BG10=1</formula>
    </cfRule>
  </conditionalFormatting>
  <conditionalFormatting sqref="H10:S10">
    <cfRule type="expression" dxfId="285" priority="88">
      <formula>BG10=1</formula>
    </cfRule>
  </conditionalFormatting>
  <conditionalFormatting sqref="H12:S12">
    <cfRule type="expression" dxfId="284" priority="87">
      <formula>BG13=1</formula>
    </cfRule>
  </conditionalFormatting>
  <conditionalFormatting sqref="H13:S13">
    <cfRule type="expression" dxfId="283" priority="86">
      <formula>BG13=1</formula>
    </cfRule>
  </conditionalFormatting>
  <conditionalFormatting sqref="H15:S15">
    <cfRule type="expression" dxfId="282" priority="85">
      <formula>BG16=1</formula>
    </cfRule>
  </conditionalFormatting>
  <conditionalFormatting sqref="H16:S16">
    <cfRule type="expression" dxfId="281" priority="84">
      <formula>BG16=1</formula>
    </cfRule>
  </conditionalFormatting>
  <conditionalFormatting sqref="H18:S18">
    <cfRule type="expression" dxfId="280" priority="83">
      <formula>BG19=1</formula>
    </cfRule>
  </conditionalFormatting>
  <conditionalFormatting sqref="H19:S19">
    <cfRule type="expression" dxfId="279" priority="82">
      <formula>BG19=1</formula>
    </cfRule>
  </conditionalFormatting>
  <conditionalFormatting sqref="H21:S21">
    <cfRule type="expression" dxfId="278" priority="81">
      <formula>BG22=1</formula>
    </cfRule>
  </conditionalFormatting>
  <conditionalFormatting sqref="H22:S22">
    <cfRule type="expression" dxfId="277" priority="80">
      <formula>BG22=1</formula>
    </cfRule>
  </conditionalFormatting>
  <conditionalFormatting sqref="H24:S24">
    <cfRule type="expression" dxfId="276" priority="79">
      <formula>BG25=1</formula>
    </cfRule>
  </conditionalFormatting>
  <conditionalFormatting sqref="H25:S25">
    <cfRule type="expression" dxfId="275" priority="78">
      <formula>BG25=1</formula>
    </cfRule>
  </conditionalFormatting>
  <conditionalFormatting sqref="H27:S27">
    <cfRule type="expression" dxfId="274" priority="77">
      <formula>BG28=1</formula>
    </cfRule>
  </conditionalFormatting>
  <conditionalFormatting sqref="H28:S28">
    <cfRule type="expression" dxfId="273" priority="76">
      <formula>BG28=1</formula>
    </cfRule>
  </conditionalFormatting>
  <conditionalFormatting sqref="H30:P30">
    <cfRule type="expression" dxfId="272" priority="75">
      <formula>BG31=1</formula>
    </cfRule>
  </conditionalFormatting>
  <conditionalFormatting sqref="H31:P31">
    <cfRule type="expression" dxfId="271" priority="74">
      <formula>BG31=1</formula>
    </cfRule>
  </conditionalFormatting>
  <conditionalFormatting sqref="H33:P33">
    <cfRule type="expression" dxfId="270" priority="73">
      <formula>BG34=1</formula>
    </cfRule>
  </conditionalFormatting>
  <conditionalFormatting sqref="H34:P34">
    <cfRule type="expression" dxfId="269" priority="72">
      <formula>BG34=1</formula>
    </cfRule>
  </conditionalFormatting>
  <conditionalFormatting sqref="Q30:S30">
    <cfRule type="expression" dxfId="268" priority="69">
      <formula>BP31=1</formula>
    </cfRule>
  </conditionalFormatting>
  <conditionalFormatting sqref="Q31:S31">
    <cfRule type="expression" dxfId="267" priority="70">
      <formula>BP31=1</formula>
    </cfRule>
  </conditionalFormatting>
  <conditionalFormatting sqref="Q33:S33">
    <cfRule type="expression" dxfId="266" priority="67">
      <formula>BP34=1</formula>
    </cfRule>
  </conditionalFormatting>
  <conditionalFormatting sqref="Q34:S34">
    <cfRule type="expression" dxfId="265" priority="68">
      <formula>BP34=1</formula>
    </cfRule>
  </conditionalFormatting>
  <conditionalFormatting sqref="H36:S36">
    <cfRule type="expression" dxfId="264" priority="71">
      <formula>BG37=1</formula>
    </cfRule>
  </conditionalFormatting>
  <conditionalFormatting sqref="H37:S37">
    <cfRule type="expression" dxfId="263" priority="66">
      <formula>BG37=1</formula>
    </cfRule>
  </conditionalFormatting>
  <conditionalFormatting sqref="H39:S39">
    <cfRule type="expression" dxfId="262" priority="65">
      <formula>BG40=1</formula>
    </cfRule>
  </conditionalFormatting>
  <conditionalFormatting sqref="H40:S40">
    <cfRule type="expression" dxfId="261" priority="64">
      <formula>BG40=1</formula>
    </cfRule>
  </conditionalFormatting>
  <conditionalFormatting sqref="H42:S42">
    <cfRule type="expression" dxfId="260" priority="63">
      <formula>BG43=1</formula>
    </cfRule>
  </conditionalFormatting>
  <conditionalFormatting sqref="H43:S43">
    <cfRule type="expression" dxfId="259" priority="62">
      <formula>BG43=1</formula>
    </cfRule>
  </conditionalFormatting>
  <conditionalFormatting sqref="H45:S45">
    <cfRule type="expression" dxfId="258" priority="61">
      <formula>BG46=1</formula>
    </cfRule>
  </conditionalFormatting>
  <conditionalFormatting sqref="H46:S46">
    <cfRule type="expression" dxfId="257" priority="60">
      <formula>BG46=1</formula>
    </cfRule>
  </conditionalFormatting>
  <conditionalFormatting sqref="H48:S48">
    <cfRule type="expression" dxfId="256" priority="59">
      <formula>BG49=1</formula>
    </cfRule>
  </conditionalFormatting>
  <conditionalFormatting sqref="H49:S49">
    <cfRule type="expression" dxfId="255" priority="58">
      <formula>BG49=1</formula>
    </cfRule>
  </conditionalFormatting>
  <conditionalFormatting sqref="H51:S51">
    <cfRule type="expression" dxfId="254" priority="57">
      <formula>BG52=1</formula>
    </cfRule>
  </conditionalFormatting>
  <conditionalFormatting sqref="H52:S52">
    <cfRule type="expression" dxfId="253" priority="56">
      <formula>BG52=1</formula>
    </cfRule>
  </conditionalFormatting>
  <conditionalFormatting sqref="H54:S54">
    <cfRule type="expression" dxfId="252" priority="55">
      <formula>BG55=1</formula>
    </cfRule>
  </conditionalFormatting>
  <conditionalFormatting sqref="H55:S55">
    <cfRule type="expression" dxfId="251" priority="54">
      <formula>BG55=1</formula>
    </cfRule>
  </conditionalFormatting>
  <conditionalFormatting sqref="H57:S57">
    <cfRule type="expression" dxfId="250" priority="53">
      <formula>BG58=1</formula>
    </cfRule>
  </conditionalFormatting>
  <conditionalFormatting sqref="H58:S58">
    <cfRule type="expression" dxfId="249" priority="52">
      <formula>BG58=1</formula>
    </cfRule>
  </conditionalFormatting>
  <conditionalFormatting sqref="H60:R60">
    <cfRule type="expression" dxfId="248" priority="51">
      <formula>BG61=1</formula>
    </cfRule>
  </conditionalFormatting>
  <conditionalFormatting sqref="H61:P61">
    <cfRule type="expression" dxfId="247" priority="50">
      <formula>BG61=1</formula>
    </cfRule>
  </conditionalFormatting>
  <conditionalFormatting sqref="H63:P63">
    <cfRule type="expression" dxfId="246" priority="49">
      <formula>BG64=1</formula>
    </cfRule>
  </conditionalFormatting>
  <conditionalFormatting sqref="H64:P64">
    <cfRule type="expression" dxfId="245" priority="48">
      <formula>BG64=1</formula>
    </cfRule>
  </conditionalFormatting>
  <conditionalFormatting sqref="Q60:S60">
    <cfRule type="expression" dxfId="244" priority="45">
      <formula>BP61=1</formula>
    </cfRule>
  </conditionalFormatting>
  <conditionalFormatting sqref="Q61:S61">
    <cfRule type="expression" dxfId="243" priority="46">
      <formula>BP61=1</formula>
    </cfRule>
  </conditionalFormatting>
  <conditionalFormatting sqref="Q63:S63">
    <cfRule type="expression" dxfId="242" priority="43">
      <formula>BP64=1</formula>
    </cfRule>
  </conditionalFormatting>
  <conditionalFormatting sqref="Q64:S64">
    <cfRule type="expression" dxfId="241" priority="44">
      <formula>BP64=1</formula>
    </cfRule>
  </conditionalFormatting>
  <conditionalFormatting sqref="H7:S7 H10:S10 H13:S13 H16:S16 H19:S19 H22:S22 H25:S25 H28:S28 H31:S31 H34:S34 H37:S37 H40:S40 H43:S43 H46:S46 H49:S49 H52:S52 H55:S55 H58:S58 H61:S61 H64:S64">
    <cfRule type="expression" dxfId="240" priority="93">
      <formula>AND(BG6&gt;0,BG6&lt;5000)</formula>
    </cfRule>
  </conditionalFormatting>
  <conditionalFormatting sqref="H6:S6 H9:S9 H12:S12 H15:S15 H18:S18 H21:S21 H24:S24 H27:S27 H30:S30 H33:S33 H36:S36 H39:S39 H42:S42 H45:S45 H48:S48 H51:S51 H54:S54 H57:S57 H60:S60 H63:S63 H69:S69 H72:S72 H75:S75 H78:S78 H81:S81 H84:S84 H87:S87 H90:S90 H93:S93">
    <cfRule type="expression" dxfId="239" priority="95">
      <formula>AND(BG6&gt;0,BG6&lt;5000)</formula>
    </cfRule>
  </conditionalFormatting>
  <conditionalFormatting sqref="H66:S66">
    <cfRule type="expression" dxfId="238" priority="37">
      <formula>BG67=1</formula>
    </cfRule>
  </conditionalFormatting>
  <conditionalFormatting sqref="H67:S67">
    <cfRule type="expression" dxfId="237" priority="11">
      <formula>BG67=1</formula>
    </cfRule>
  </conditionalFormatting>
  <conditionalFormatting sqref="H69:S69">
    <cfRule type="expression" dxfId="236" priority="34">
      <formula>BG70=1</formula>
    </cfRule>
  </conditionalFormatting>
  <conditionalFormatting sqref="H70:S70">
    <cfRule type="expression" dxfId="235" priority="33">
      <formula>BG70=1</formula>
    </cfRule>
  </conditionalFormatting>
  <conditionalFormatting sqref="H72:S72">
    <cfRule type="expression" dxfId="234" priority="32">
      <formula>BG73=1</formula>
    </cfRule>
  </conditionalFormatting>
  <conditionalFormatting sqref="H73:S73">
    <cfRule type="expression" dxfId="233" priority="31">
      <formula>BG73=1</formula>
    </cfRule>
  </conditionalFormatting>
  <conditionalFormatting sqref="H75:S75">
    <cfRule type="expression" dxfId="232" priority="30">
      <formula>BG76=1</formula>
    </cfRule>
  </conditionalFormatting>
  <conditionalFormatting sqref="H76:S76">
    <cfRule type="expression" dxfId="231" priority="29">
      <formula>BG76=1</formula>
    </cfRule>
  </conditionalFormatting>
  <conditionalFormatting sqref="H78:S78">
    <cfRule type="expression" dxfId="230" priority="28">
      <formula>BG79=1</formula>
    </cfRule>
  </conditionalFormatting>
  <conditionalFormatting sqref="H79:S79">
    <cfRule type="expression" dxfId="229" priority="27">
      <formula>BG79=1</formula>
    </cfRule>
  </conditionalFormatting>
  <conditionalFormatting sqref="H81:S81">
    <cfRule type="expression" dxfId="228" priority="26">
      <formula>BG82=1</formula>
    </cfRule>
  </conditionalFormatting>
  <conditionalFormatting sqref="H82:S82">
    <cfRule type="expression" dxfId="227" priority="25">
      <formula>BG82=1</formula>
    </cfRule>
  </conditionalFormatting>
  <conditionalFormatting sqref="H84:S84">
    <cfRule type="expression" dxfId="226" priority="24">
      <formula>BG85=1</formula>
    </cfRule>
  </conditionalFormatting>
  <conditionalFormatting sqref="H85:S85">
    <cfRule type="expression" dxfId="225" priority="23">
      <formula>BG85=1</formula>
    </cfRule>
  </conditionalFormatting>
  <conditionalFormatting sqref="H87:S87">
    <cfRule type="expression" dxfId="224" priority="22">
      <formula>BG88=1</formula>
    </cfRule>
  </conditionalFormatting>
  <conditionalFormatting sqref="H88:S88">
    <cfRule type="expression" dxfId="223" priority="21">
      <formula>BG88=1</formula>
    </cfRule>
  </conditionalFormatting>
  <conditionalFormatting sqref="H90:P90">
    <cfRule type="expression" dxfId="222" priority="20">
      <formula>BG91=1</formula>
    </cfRule>
  </conditionalFormatting>
  <conditionalFormatting sqref="H91:P91">
    <cfRule type="expression" dxfId="221" priority="19">
      <formula>BG91=1</formula>
    </cfRule>
  </conditionalFormatting>
  <conditionalFormatting sqref="H93:P93">
    <cfRule type="expression" dxfId="220" priority="18">
      <formula>BG94=1</formula>
    </cfRule>
  </conditionalFormatting>
  <conditionalFormatting sqref="H94:P94">
    <cfRule type="expression" dxfId="219" priority="17">
      <formula>BG94=1</formula>
    </cfRule>
  </conditionalFormatting>
  <conditionalFormatting sqref="Q90:S90">
    <cfRule type="expression" dxfId="218" priority="14">
      <formula>BP91=1</formula>
    </cfRule>
  </conditionalFormatting>
  <conditionalFormatting sqref="Q91:S91">
    <cfRule type="expression" dxfId="217" priority="15">
      <formula>BP91=1</formula>
    </cfRule>
  </conditionalFormatting>
  <conditionalFormatting sqref="Q93:S93">
    <cfRule type="expression" dxfId="216" priority="12">
      <formula>BP94=1</formula>
    </cfRule>
  </conditionalFormatting>
  <conditionalFormatting sqref="Q94:S94">
    <cfRule type="expression" dxfId="215" priority="13">
      <formula>BP94=1</formula>
    </cfRule>
  </conditionalFormatting>
  <conditionalFormatting sqref="H66:S66">
    <cfRule type="expression" dxfId="214" priority="39">
      <formula>AND(BG66&gt;0,BG66&lt;5000)</formula>
    </cfRule>
  </conditionalFormatting>
  <conditionalFormatting sqref="H66:H67 H69:H70 H72:H73 H75:H76 H78:H79 H81:H82 H84:H85 H87:H88 H90:H91 H93:H94">
    <cfRule type="expression" dxfId="213" priority="10">
      <formula>#REF!&gt;#REF!</formula>
    </cfRule>
  </conditionalFormatting>
  <conditionalFormatting sqref="B6:B95">
    <cfRule type="expression" dxfId="212" priority="824">
      <formula>$BG$4&lt;$L$2</formula>
    </cfRule>
  </conditionalFormatting>
  <conditionalFormatting sqref="H69:S69 H72:S72 H75:S75 H78:S78 H81:S81 H84:S84 H87:S87 H90:S90 H93:S93 H66:S66">
    <cfRule type="expression" dxfId="211" priority="864">
      <formula>AND(OR($D66="副園長",$D66="教頭",$D66="主幹教諭",$D66="主任保育士"),BG66=40000)</formula>
    </cfRule>
  </conditionalFormatting>
  <conditionalFormatting sqref="H67:S67 H70:S70 H73:S73 H76:S76 H79:S79 H82:S82 H85:S85 H88:S88 H91:S91 H94:S94">
    <cfRule type="expression" dxfId="210" priority="874">
      <formula>AND(OR($D66="副園長",$D66="教頭",$D66="主幹教諭",$D66="主任保育士"),BG66=40000)</formula>
    </cfRule>
    <cfRule type="expression" dxfId="209" priority="875">
      <formula>AND(BG66&gt;0,BG66&lt;5000)</formula>
    </cfRule>
  </conditionalFormatting>
  <dataValidations count="1">
    <dataValidation type="list" allowBlank="1" showInputMessage="1" showErrorMessage="1" sqref="D6:D95">
      <formula1>"副園長,教頭,主任保育士,主幹教諭,職務分野別リーダー等"</formula1>
    </dataValidation>
  </dataValidations>
  <pageMargins left="0.7" right="0.7" top="0.75" bottom="0.75" header="0.3" footer="0.3"/>
  <pageSetup paperSize="9" scale="41" orientation="portrait" r:id="rId1"/>
  <extLst>
    <ext xmlns:x14="http://schemas.microsoft.com/office/spreadsheetml/2009/9/main" uri="{78C0D931-6437-407d-A8EE-F0AAD7539E65}">
      <x14:conditionalFormattings>
        <x14:conditionalFormatting xmlns:xm="http://schemas.microsoft.com/office/excel/2006/main">
          <x14:cfRule type="expression" priority="9" id="{65BE257A-99DC-4CE4-91D9-458F5AD384AD}">
            <xm:f>③入力シート２!$AO$2&gt;③入力シート２!$AO$3</xm:f>
            <x14:dxf>
              <fill>
                <patternFill>
                  <bgColor rgb="FFFF3300"/>
                </patternFill>
              </fill>
            </x14:dxf>
          </x14:cfRule>
          <xm:sqref>H6:H7 H9:H10 H12:H13 H15:H16 H18:H19 H21:H22 H24:H25 H27:H28 H30:H31 H33:H34 H36:H37 H39:H40 H42:H43 H45:H46 H48:H49 H51:H52 H54:H55 H57:H58 H60:H61 H63:H64 H66:H67 H69:H70 H72:H73 H75:H76 H78:H79 H81:H82 H84:H85 H87:H88 H90:H91 H93:H94</xm:sqref>
        </x14:conditionalFormatting>
        <x14:conditionalFormatting xmlns:xm="http://schemas.microsoft.com/office/excel/2006/main">
          <x14:cfRule type="expression" priority="94" id="{675939CD-F557-4545-90F9-E5B4C63A4580}">
            <xm:f>AND(BG$5&gt;③入力シート２!CI$5,BG$5=BG6)</xm:f>
            <x14:dxf>
              <fill>
                <patternFill>
                  <bgColor rgb="FFCC00CC"/>
                </patternFill>
              </fill>
            </x14:dxf>
          </x14:cfRule>
          <xm:sqref>H6:S6 H9:S9 H12:S12 H15:S15 H18:S18 H21:S21 H24:S24 H27:S27 H30:S30 H33:S33 H36:S36 H39:S39 H42:S42 H45:S45 H48:S48 H51:S51 H54:S54 H57:S57 H60:S60 H63:S63 H66:S66 H69:S69 H72:S72 H75:S75 H78:S78 H81:S81 H84:S84 H87:S87 H90:S90 H93:S93</xm:sqref>
        </x14:conditionalFormatting>
        <x14:conditionalFormatting xmlns:xm="http://schemas.microsoft.com/office/excel/2006/main">
          <x14:cfRule type="expression" priority="90" id="{38CE314B-B8E4-4BE6-A67E-09BB0D6785D4}">
            <xm:f>AND(BG$5&gt;③入力シート２!CI$5,BG$5=BG6)</xm:f>
            <x14:dxf>
              <fill>
                <patternFill>
                  <bgColor rgb="FFCC00CC"/>
                </patternFill>
              </fill>
            </x14:dxf>
          </x14:cfRule>
          <xm:sqref>H7:S7 H10:S10 H13:S13 H16:S16 H19:S19 H22:S22 H25:S25 H28:S28 H31:S31 H34:S34 H37:S37 H40:S40 H43:S43 H46:S46 H49:S49 H52:S52 H55:S55 H58:S58 H61:S61 H64:S64 H67:S67 H70:S70 H73:S73 H76:S76 H79:S79 H82:S82 H85:S85 H88:S88 H91:S91 H94:S94</xm:sqref>
        </x14:conditionalFormatting>
        <x14:conditionalFormatting xmlns:xm="http://schemas.microsoft.com/office/excel/2006/main">
          <x14:cfRule type="expression" priority="903" id="{25EAD656-6C5B-419C-A470-B36E4ACF006F}">
            <xm:f>AND(OR($D6="副園長",$D6="教頭",$D6="主幹教諭",$D6="主任保育士"),BG6=マスタ!$C$3)</xm:f>
            <x14:dxf>
              <fill>
                <patternFill>
                  <bgColor rgb="FF92D050"/>
                </patternFill>
              </fill>
            </x14:dxf>
          </x14:cfRule>
          <xm:sqref>H7:S7 H10:S10 H13:S13 H16:S16 H19:S19 H22:S22 H25:S25 H28:S28 H31:S31 H34:S34 H37:S37 H40:S40 H43:S43 H46:S46 H49:S49 H52:S52 H55:S55 H58:S58 H61:S61 H64:S64</xm:sqref>
        </x14:conditionalFormatting>
        <x14:conditionalFormatting xmlns:xm="http://schemas.microsoft.com/office/excel/2006/main">
          <x14:cfRule type="expression" priority="923" id="{F3FA00EB-4B26-4E43-8ED3-176B00DB165F}">
            <xm:f>AND(OR($D6="副園長",$D6="教頭",$D6="主幹教諭",$D6="主任保育士"),BG6=マスタ!$C$3)</xm:f>
            <x14:dxf>
              <fill>
                <patternFill>
                  <bgColor rgb="FF92D050"/>
                </patternFill>
              </fill>
            </x14:dxf>
          </x14:cfRule>
          <xm:sqref>H9:S9 H12:S12 H15:S15 H18:S18 H21:S21 H24:S24 H27:S27 H30:S30 H33:S33 H36:S36 H39:S39 H42:S42 H45:S45 H48:S48 H51:S51 H54:S54 H57:S57 H63:S63 H6:S6 H60:S60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マスタ!$F$3:$F$15</xm:f>
          </x14:formula1>
          <xm:sqref>E6:E95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CC165"/>
  <sheetViews>
    <sheetView view="pageBreakPreview" zoomScale="55" zoomScaleNormal="55" zoomScaleSheetLayoutView="55" workbookViewId="0">
      <selection activeCell="AW117" sqref="AW117:CB118"/>
    </sheetView>
  </sheetViews>
  <sheetFormatPr defaultColWidth="9" defaultRowHeight="14.25" x14ac:dyDescent="0.15"/>
  <cols>
    <col min="1" max="1" width="5.625" style="77" customWidth="1"/>
    <col min="2" max="6" width="3.25" style="77" customWidth="1"/>
    <col min="7" max="9" width="3.625" style="77" customWidth="1"/>
    <col min="10" max="10" width="9.75" style="77" customWidth="1"/>
    <col min="11" max="14" width="3.25" style="77" customWidth="1"/>
    <col min="15" max="17" width="2.875" style="77" customWidth="1"/>
    <col min="18" max="19" width="3.125" style="77" customWidth="1"/>
    <col min="20" max="20" width="4.625" style="77" customWidth="1"/>
    <col min="21" max="22" width="3.125" style="77" customWidth="1"/>
    <col min="23" max="23" width="4.625" style="77" customWidth="1"/>
    <col min="24" max="25" width="3.125" style="77" customWidth="1"/>
    <col min="26" max="29" width="2.875" style="77" customWidth="1"/>
    <col min="30" max="30" width="2.625" style="77" customWidth="1"/>
    <col min="31" max="33" width="2.875" style="77" customWidth="1"/>
    <col min="34" max="35" width="3" style="77" customWidth="1"/>
    <col min="36" max="36" width="4.625" style="77" customWidth="1"/>
    <col min="37" max="38" width="3" style="77" customWidth="1"/>
    <col min="39" max="39" width="4.625" style="77" customWidth="1"/>
    <col min="40" max="41" width="3" style="77" customWidth="1"/>
    <col min="42" max="45" width="2.875" style="77" customWidth="1"/>
    <col min="46" max="46" width="2.625" style="77" customWidth="1"/>
    <col min="47" max="49" width="2.875" style="77" customWidth="1"/>
    <col min="50" max="51" width="3.125" style="77" customWidth="1"/>
    <col min="52" max="52" width="4.625" style="77" customWidth="1"/>
    <col min="53" max="54" width="3.125" style="77" customWidth="1"/>
    <col min="55" max="55" width="4.625" style="77" customWidth="1"/>
    <col min="56" max="57" width="3.125" style="77" customWidth="1"/>
    <col min="58" max="61" width="2.875" style="77" customWidth="1"/>
    <col min="62" max="62" width="2.625" style="77" customWidth="1"/>
    <col min="63" max="65" width="2.875" style="77" customWidth="1"/>
    <col min="66" max="67" width="3" style="77" customWidth="1"/>
    <col min="68" max="68" width="4.625" style="77" customWidth="1"/>
    <col min="69" max="70" width="3" style="77" customWidth="1"/>
    <col min="71" max="71" width="4.625" style="77" customWidth="1"/>
    <col min="72" max="73" width="3" style="77" customWidth="1"/>
    <col min="74" max="77" width="2.875" style="77" customWidth="1"/>
    <col min="78" max="78" width="2.625" style="77" customWidth="1"/>
    <col min="79" max="79" width="9.875" style="77" customWidth="1"/>
    <col min="80" max="80" width="17.75" style="77" customWidth="1"/>
    <col min="81" max="81" width="31.375" style="77" customWidth="1"/>
    <col min="82" max="16384" width="9" style="77"/>
  </cols>
  <sheetData>
    <row r="1" spans="1:81" ht="17.25" customHeight="1" x14ac:dyDescent="0.15">
      <c r="A1" s="131" t="s">
        <v>200</v>
      </c>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784"/>
      <c r="AY1" s="784"/>
      <c r="AZ1" s="784"/>
      <c r="BC1" s="785" t="s">
        <v>239</v>
      </c>
      <c r="BD1" s="786"/>
      <c r="BE1" s="786"/>
      <c r="BF1" s="786"/>
      <c r="BG1" s="786"/>
      <c r="BH1" s="786"/>
      <c r="BI1" s="786"/>
      <c r="BJ1" s="786"/>
      <c r="BK1" s="875" t="s">
        <v>45</v>
      </c>
      <c r="BL1" s="876"/>
      <c r="BM1" s="876"/>
      <c r="BN1" s="876"/>
      <c r="BO1" s="876"/>
      <c r="BP1" s="876">
        <f>②第６号様式添付書類２!F2</f>
        <v>0</v>
      </c>
      <c r="BQ1" s="876"/>
      <c r="BR1" s="876"/>
      <c r="BS1" s="876"/>
      <c r="BT1" s="876"/>
      <c r="BU1" s="876"/>
      <c r="BV1" s="876"/>
      <c r="BW1" s="876" t="s">
        <v>44</v>
      </c>
      <c r="BX1" s="876"/>
      <c r="BY1" s="876"/>
      <c r="BZ1" s="877"/>
      <c r="CA1" s="101"/>
      <c r="CB1" s="106"/>
    </row>
    <row r="2" spans="1:81" ht="17.25" customHeight="1" x14ac:dyDescent="0.15">
      <c r="A2" s="131"/>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784"/>
      <c r="AU2" s="784"/>
      <c r="AV2" s="784"/>
      <c r="AW2" s="784"/>
      <c r="AX2" s="784"/>
      <c r="AY2" s="784"/>
      <c r="AZ2" s="784"/>
      <c r="BC2" s="778" t="s">
        <v>231</v>
      </c>
      <c r="BD2" s="779"/>
      <c r="BE2" s="779"/>
      <c r="BF2" s="779"/>
      <c r="BG2" s="779"/>
      <c r="BH2" s="779"/>
      <c r="BI2" s="779"/>
      <c r="BJ2" s="779"/>
      <c r="BK2" s="780">
        <f>②第６号様式添付書類２!E4</f>
        <v>0</v>
      </c>
      <c r="BL2" s="780"/>
      <c r="BM2" s="780"/>
      <c r="BN2" s="780"/>
      <c r="BO2" s="780"/>
      <c r="BP2" s="780"/>
      <c r="BQ2" s="780"/>
      <c r="BR2" s="780"/>
      <c r="BS2" s="780"/>
      <c r="BT2" s="780"/>
      <c r="BU2" s="780"/>
      <c r="BV2" s="780"/>
      <c r="BW2" s="780"/>
      <c r="BX2" s="780"/>
      <c r="BY2" s="780"/>
      <c r="BZ2" s="781"/>
      <c r="CA2" s="101"/>
      <c r="CB2" s="106"/>
    </row>
    <row r="3" spans="1:81" ht="22.5" customHeight="1" thickBot="1" x14ac:dyDescent="0.2">
      <c r="A3" s="783" t="s">
        <v>244</v>
      </c>
      <c r="B3" s="783"/>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c r="AN3" s="783"/>
      <c r="AO3" s="783"/>
      <c r="AP3" s="783"/>
      <c r="AQ3" s="783"/>
      <c r="AR3" s="783"/>
      <c r="AS3" s="783"/>
      <c r="AT3" s="783"/>
      <c r="AU3" s="783"/>
      <c r="AV3" s="783"/>
      <c r="AW3" s="783"/>
      <c r="AX3" s="783"/>
      <c r="AY3" s="783"/>
      <c r="AZ3" s="783"/>
      <c r="BA3" s="783"/>
      <c r="BC3" s="787" t="s">
        <v>230</v>
      </c>
      <c r="BD3" s="788"/>
      <c r="BE3" s="788"/>
      <c r="BF3" s="788"/>
      <c r="BG3" s="788"/>
      <c r="BH3" s="788"/>
      <c r="BI3" s="788"/>
      <c r="BJ3" s="788"/>
      <c r="BK3" s="788">
        <f>②第６号様式添付書類２!E5</f>
        <v>0</v>
      </c>
      <c r="BL3" s="788"/>
      <c r="BM3" s="788"/>
      <c r="BN3" s="788"/>
      <c r="BO3" s="788"/>
      <c r="BP3" s="788"/>
      <c r="BQ3" s="788"/>
      <c r="BR3" s="788"/>
      <c r="BS3" s="788"/>
      <c r="BT3" s="788"/>
      <c r="BU3" s="788"/>
      <c r="BV3" s="788"/>
      <c r="BW3" s="788"/>
      <c r="BX3" s="788"/>
      <c r="BY3" s="788"/>
      <c r="BZ3" s="874"/>
      <c r="CA3" s="101"/>
      <c r="CB3" s="106"/>
    </row>
    <row r="4" spans="1:81" ht="30" customHeight="1" thickBot="1" x14ac:dyDescent="0.2">
      <c r="A4" s="782"/>
      <c r="B4" s="782"/>
      <c r="C4" s="782"/>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782"/>
      <c r="AY4" s="782"/>
      <c r="AZ4" s="782"/>
      <c r="BA4" s="78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01"/>
      <c r="CB4" s="106"/>
    </row>
    <row r="5" spans="1:81" s="78" customFormat="1" ht="20.100000000000001" customHeight="1" x14ac:dyDescent="0.15">
      <c r="A5" s="789" t="s">
        <v>65</v>
      </c>
      <c r="B5" s="762" t="s">
        <v>201</v>
      </c>
      <c r="C5" s="763"/>
      <c r="D5" s="763"/>
      <c r="E5" s="763"/>
      <c r="F5" s="791"/>
      <c r="G5" s="762" t="s">
        <v>202</v>
      </c>
      <c r="H5" s="763"/>
      <c r="I5" s="791"/>
      <c r="J5" s="728" t="s">
        <v>269</v>
      </c>
      <c r="K5" s="730" t="s">
        <v>291</v>
      </c>
      <c r="L5" s="795"/>
      <c r="M5" s="795"/>
      <c r="N5" s="731"/>
      <c r="O5" s="762" t="s">
        <v>203</v>
      </c>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763"/>
      <c r="AT5" s="799"/>
      <c r="AU5" s="762" t="s">
        <v>245</v>
      </c>
      <c r="AV5" s="763"/>
      <c r="AW5" s="763"/>
      <c r="AX5" s="763"/>
      <c r="AY5" s="763"/>
      <c r="AZ5" s="763"/>
      <c r="BA5" s="763"/>
      <c r="BB5" s="763"/>
      <c r="BC5" s="763"/>
      <c r="BD5" s="763"/>
      <c r="BE5" s="763"/>
      <c r="BF5" s="763"/>
      <c r="BG5" s="763"/>
      <c r="BH5" s="763"/>
      <c r="BI5" s="763"/>
      <c r="BJ5" s="763"/>
      <c r="BK5" s="763"/>
      <c r="BL5" s="763"/>
      <c r="BM5" s="763"/>
      <c r="BN5" s="763"/>
      <c r="BO5" s="763"/>
      <c r="BP5" s="763"/>
      <c r="BQ5" s="763"/>
      <c r="BR5" s="763"/>
      <c r="BS5" s="763"/>
      <c r="BT5" s="763"/>
      <c r="BU5" s="763"/>
      <c r="BV5" s="763"/>
      <c r="BW5" s="763"/>
      <c r="BX5" s="763"/>
      <c r="BY5" s="763"/>
      <c r="BZ5" s="763"/>
      <c r="CA5" s="765" t="s">
        <v>54</v>
      </c>
      <c r="CB5" s="766"/>
    </row>
    <row r="6" spans="1:81" s="78" customFormat="1" ht="60" customHeight="1" thickBot="1" x14ac:dyDescent="0.2">
      <c r="A6" s="790"/>
      <c r="B6" s="792"/>
      <c r="C6" s="793"/>
      <c r="D6" s="793"/>
      <c r="E6" s="793"/>
      <c r="F6" s="794"/>
      <c r="G6" s="792"/>
      <c r="H6" s="793"/>
      <c r="I6" s="794"/>
      <c r="J6" s="729"/>
      <c r="K6" s="796"/>
      <c r="L6" s="797"/>
      <c r="M6" s="797"/>
      <c r="N6" s="798"/>
      <c r="O6" s="419"/>
      <c r="P6" s="420"/>
      <c r="Q6" s="420"/>
      <c r="R6" s="420"/>
      <c r="S6" s="420"/>
      <c r="T6" s="420"/>
      <c r="U6" s="420"/>
      <c r="V6" s="420"/>
      <c r="W6" s="420"/>
      <c r="X6" s="420"/>
      <c r="Y6" s="420"/>
      <c r="Z6" s="420"/>
      <c r="AA6" s="420"/>
      <c r="AB6" s="420"/>
      <c r="AC6" s="420"/>
      <c r="AD6" s="420"/>
      <c r="AE6" s="755" t="s">
        <v>204</v>
      </c>
      <c r="AF6" s="756"/>
      <c r="AG6" s="756"/>
      <c r="AH6" s="756"/>
      <c r="AI6" s="756"/>
      <c r="AJ6" s="756"/>
      <c r="AK6" s="756"/>
      <c r="AL6" s="756"/>
      <c r="AM6" s="756"/>
      <c r="AN6" s="756"/>
      <c r="AO6" s="756"/>
      <c r="AP6" s="756"/>
      <c r="AQ6" s="756"/>
      <c r="AR6" s="756"/>
      <c r="AS6" s="756"/>
      <c r="AT6" s="767"/>
      <c r="AU6" s="419"/>
      <c r="AV6" s="420"/>
      <c r="AW6" s="420"/>
      <c r="AX6" s="420"/>
      <c r="AY6" s="420"/>
      <c r="AZ6" s="420"/>
      <c r="BA6" s="420"/>
      <c r="BB6" s="420"/>
      <c r="BC6" s="420"/>
      <c r="BD6" s="420"/>
      <c r="BE6" s="420"/>
      <c r="BF6" s="420"/>
      <c r="BG6" s="420"/>
      <c r="BH6" s="420"/>
      <c r="BI6" s="420"/>
      <c r="BJ6" s="420"/>
      <c r="BK6" s="755" t="s">
        <v>204</v>
      </c>
      <c r="BL6" s="756"/>
      <c r="BM6" s="756"/>
      <c r="BN6" s="756"/>
      <c r="BO6" s="756"/>
      <c r="BP6" s="756"/>
      <c r="BQ6" s="756"/>
      <c r="BR6" s="756"/>
      <c r="BS6" s="756"/>
      <c r="BT6" s="756"/>
      <c r="BU6" s="756"/>
      <c r="BV6" s="756"/>
      <c r="BW6" s="756"/>
      <c r="BX6" s="756"/>
      <c r="BY6" s="756"/>
      <c r="BZ6" s="756"/>
      <c r="CA6" s="133"/>
      <c r="CB6" s="134" t="s">
        <v>205</v>
      </c>
    </row>
    <row r="7" spans="1:81" ht="26.1" customHeight="1" x14ac:dyDescent="0.15">
      <c r="A7" s="79" t="s">
        <v>206</v>
      </c>
      <c r="B7" s="768" t="s">
        <v>207</v>
      </c>
      <c r="C7" s="769"/>
      <c r="D7" s="769"/>
      <c r="E7" s="769"/>
      <c r="F7" s="769"/>
      <c r="G7" s="770" t="s">
        <v>208</v>
      </c>
      <c r="H7" s="769"/>
      <c r="I7" s="769"/>
      <c r="J7" s="80">
        <v>9</v>
      </c>
      <c r="K7" s="770" t="s">
        <v>209</v>
      </c>
      <c r="L7" s="769"/>
      <c r="M7" s="769"/>
      <c r="N7" s="771"/>
      <c r="O7" s="772">
        <v>40000</v>
      </c>
      <c r="P7" s="773"/>
      <c r="Q7" s="773"/>
      <c r="R7" s="81" t="s">
        <v>1</v>
      </c>
      <c r="S7" s="81" t="s">
        <v>210</v>
      </c>
      <c r="T7" s="74">
        <v>12</v>
      </c>
      <c r="U7" s="81" t="s">
        <v>211</v>
      </c>
      <c r="V7" s="81" t="s">
        <v>210</v>
      </c>
      <c r="W7" s="502">
        <v>1</v>
      </c>
      <c r="X7" s="81" t="s">
        <v>170</v>
      </c>
      <c r="Y7" s="81" t="s">
        <v>212</v>
      </c>
      <c r="Z7" s="774">
        <f>O7*T7*W7</f>
        <v>480000</v>
      </c>
      <c r="AA7" s="774"/>
      <c r="AB7" s="774"/>
      <c r="AC7" s="774"/>
      <c r="AD7" s="82" t="s">
        <v>1</v>
      </c>
      <c r="AE7" s="775">
        <v>0</v>
      </c>
      <c r="AF7" s="776"/>
      <c r="AG7" s="776"/>
      <c r="AH7" s="83" t="s">
        <v>1</v>
      </c>
      <c r="AI7" s="83" t="s">
        <v>210</v>
      </c>
      <c r="AJ7" s="75">
        <v>12</v>
      </c>
      <c r="AK7" s="83" t="s">
        <v>211</v>
      </c>
      <c r="AL7" s="83" t="s">
        <v>210</v>
      </c>
      <c r="AM7" s="75">
        <v>1</v>
      </c>
      <c r="AN7" s="83" t="s">
        <v>170</v>
      </c>
      <c r="AO7" s="83" t="s">
        <v>212</v>
      </c>
      <c r="AP7" s="777">
        <f>AE7*AJ7*AM7</f>
        <v>0</v>
      </c>
      <c r="AQ7" s="777"/>
      <c r="AR7" s="777"/>
      <c r="AS7" s="777"/>
      <c r="AT7" s="84" t="s">
        <v>1</v>
      </c>
      <c r="AU7" s="772">
        <f>40000-O7</f>
        <v>0</v>
      </c>
      <c r="AV7" s="773"/>
      <c r="AW7" s="773"/>
      <c r="AX7" s="81" t="s">
        <v>1</v>
      </c>
      <c r="AY7" s="81" t="s">
        <v>210</v>
      </c>
      <c r="AZ7" s="74">
        <v>12</v>
      </c>
      <c r="BA7" s="81" t="s">
        <v>211</v>
      </c>
      <c r="BB7" s="81" t="s">
        <v>210</v>
      </c>
      <c r="BC7" s="502">
        <v>1</v>
      </c>
      <c r="BD7" s="81" t="s">
        <v>170</v>
      </c>
      <c r="BE7" s="81" t="s">
        <v>212</v>
      </c>
      <c r="BF7" s="774">
        <f>AU7*AZ7*BC7</f>
        <v>0</v>
      </c>
      <c r="BG7" s="774"/>
      <c r="BH7" s="774"/>
      <c r="BI7" s="774"/>
      <c r="BJ7" s="82" t="s">
        <v>1</v>
      </c>
      <c r="BK7" s="775">
        <v>0</v>
      </c>
      <c r="BL7" s="776"/>
      <c r="BM7" s="776"/>
      <c r="BN7" s="83" t="s">
        <v>1</v>
      </c>
      <c r="BO7" s="83" t="s">
        <v>210</v>
      </c>
      <c r="BP7" s="75">
        <v>12</v>
      </c>
      <c r="BQ7" s="83" t="s">
        <v>211</v>
      </c>
      <c r="BR7" s="83" t="s">
        <v>210</v>
      </c>
      <c r="BS7" s="503">
        <v>1</v>
      </c>
      <c r="BT7" s="83" t="s">
        <v>170</v>
      </c>
      <c r="BU7" s="83" t="s">
        <v>212</v>
      </c>
      <c r="BV7" s="777">
        <f>BK7*BP7*BS7</f>
        <v>0</v>
      </c>
      <c r="BW7" s="777"/>
      <c r="BX7" s="777"/>
      <c r="BY7" s="777"/>
      <c r="BZ7" s="85" t="s">
        <v>1</v>
      </c>
      <c r="CA7" s="86">
        <f>IFERROR(Z7+BF7,"NG")</f>
        <v>480000</v>
      </c>
      <c r="CB7" s="105">
        <f>IFERROR(AP7+BV7,"NG")</f>
        <v>0</v>
      </c>
    </row>
    <row r="8" spans="1:81" ht="26.1" customHeight="1" thickBot="1" x14ac:dyDescent="0.2">
      <c r="A8" s="401" t="s">
        <v>213</v>
      </c>
      <c r="B8" s="755" t="s">
        <v>215</v>
      </c>
      <c r="C8" s="756"/>
      <c r="D8" s="756"/>
      <c r="E8" s="756"/>
      <c r="F8" s="756"/>
      <c r="G8" s="757" t="s">
        <v>208</v>
      </c>
      <c r="H8" s="756"/>
      <c r="I8" s="756"/>
      <c r="J8" s="402">
        <v>7</v>
      </c>
      <c r="K8" s="757" t="s">
        <v>214</v>
      </c>
      <c r="L8" s="756"/>
      <c r="M8" s="756"/>
      <c r="N8" s="758"/>
      <c r="O8" s="759">
        <v>30000</v>
      </c>
      <c r="P8" s="760"/>
      <c r="Q8" s="760"/>
      <c r="R8" s="108" t="s">
        <v>1</v>
      </c>
      <c r="S8" s="108" t="s">
        <v>210</v>
      </c>
      <c r="T8" s="403">
        <v>12</v>
      </c>
      <c r="U8" s="108" t="s">
        <v>211</v>
      </c>
      <c r="V8" s="108" t="s">
        <v>210</v>
      </c>
      <c r="W8" s="403">
        <v>1</v>
      </c>
      <c r="X8" s="108" t="s">
        <v>170</v>
      </c>
      <c r="Y8" s="108" t="s">
        <v>212</v>
      </c>
      <c r="Z8" s="761">
        <f>O8*T8*W8</f>
        <v>360000</v>
      </c>
      <c r="AA8" s="761"/>
      <c r="AB8" s="761"/>
      <c r="AC8" s="761"/>
      <c r="AD8" s="283" t="s">
        <v>1</v>
      </c>
      <c r="AE8" s="759">
        <v>0</v>
      </c>
      <c r="AF8" s="760"/>
      <c r="AG8" s="760"/>
      <c r="AH8" s="108" t="s">
        <v>1</v>
      </c>
      <c r="AI8" s="108" t="s">
        <v>210</v>
      </c>
      <c r="AJ8" s="403">
        <v>12</v>
      </c>
      <c r="AK8" s="108" t="s">
        <v>211</v>
      </c>
      <c r="AL8" s="108" t="s">
        <v>210</v>
      </c>
      <c r="AM8" s="403">
        <v>1</v>
      </c>
      <c r="AN8" s="108" t="s">
        <v>170</v>
      </c>
      <c r="AO8" s="108" t="s">
        <v>212</v>
      </c>
      <c r="AP8" s="764">
        <f>AE8*AJ8*AM8</f>
        <v>0</v>
      </c>
      <c r="AQ8" s="764"/>
      <c r="AR8" s="764"/>
      <c r="AS8" s="764"/>
      <c r="AT8" s="284" t="s">
        <v>1</v>
      </c>
      <c r="AU8" s="759">
        <f>40000-O8</f>
        <v>10000</v>
      </c>
      <c r="AV8" s="760"/>
      <c r="AW8" s="760"/>
      <c r="AX8" s="108" t="s">
        <v>1</v>
      </c>
      <c r="AY8" s="108" t="s">
        <v>210</v>
      </c>
      <c r="AZ8" s="403">
        <v>12</v>
      </c>
      <c r="BA8" s="108" t="s">
        <v>211</v>
      </c>
      <c r="BB8" s="108" t="s">
        <v>210</v>
      </c>
      <c r="BC8" s="403">
        <v>1</v>
      </c>
      <c r="BD8" s="108" t="s">
        <v>170</v>
      </c>
      <c r="BE8" s="108" t="s">
        <v>212</v>
      </c>
      <c r="BF8" s="761">
        <f>AU8*AZ8*BC8</f>
        <v>120000</v>
      </c>
      <c r="BG8" s="761"/>
      <c r="BH8" s="761"/>
      <c r="BI8" s="761"/>
      <c r="BJ8" s="283" t="s">
        <v>1</v>
      </c>
      <c r="BK8" s="759">
        <v>0</v>
      </c>
      <c r="BL8" s="760"/>
      <c r="BM8" s="760"/>
      <c r="BN8" s="108" t="s">
        <v>1</v>
      </c>
      <c r="BO8" s="108" t="s">
        <v>210</v>
      </c>
      <c r="BP8" s="403">
        <v>12</v>
      </c>
      <c r="BQ8" s="108" t="s">
        <v>211</v>
      </c>
      <c r="BR8" s="108" t="s">
        <v>210</v>
      </c>
      <c r="BS8" s="403">
        <v>1</v>
      </c>
      <c r="BT8" s="108" t="s">
        <v>170</v>
      </c>
      <c r="BU8" s="108" t="s">
        <v>212</v>
      </c>
      <c r="BV8" s="764">
        <f>BK8*BP8*BS8</f>
        <v>0</v>
      </c>
      <c r="BW8" s="764"/>
      <c r="BX8" s="764"/>
      <c r="BY8" s="764"/>
      <c r="BZ8" s="283" t="s">
        <v>1</v>
      </c>
      <c r="CA8" s="404">
        <f>IFERROR(Z8+BF8,"NG")</f>
        <v>480000</v>
      </c>
      <c r="CB8" s="405">
        <f>IFERROR(AP8+BV8,"NG")</f>
        <v>0</v>
      </c>
      <c r="CC8" s="101"/>
    </row>
    <row r="9" spans="1:81" ht="26.1" customHeight="1" x14ac:dyDescent="0.15">
      <c r="A9" s="397">
        <v>1</v>
      </c>
      <c r="B9"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9" s="813"/>
      <c r="D9" s="813"/>
      <c r="E9" s="813"/>
      <c r="F9" s="813"/>
      <c r="G9"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9" s="815"/>
      <c r="I9" s="816"/>
      <c r="J9"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9" s="814" t="str">
        <f ca="1">IF((ROW()-8)&lt;=MAX(③入力シート２!$AU$6:$AU$2165),IF(INDEX(③入力シート２!AO$6:AO$2165,MATCH(ROW()-8,③入力シート２!$AU$6:$AU$2165,0))=1,"基本給",IF(INDEX(③入力シート２!AO$6:AO$2165,MATCH(ROW()-8,③入力シート２!$AU$6:$AU$2165,0))=2,"手当","法定福利費残")),"")</f>
        <v/>
      </c>
      <c r="L9" s="815"/>
      <c r="M9" s="815"/>
      <c r="N9" s="816"/>
      <c r="O9" s="803" t="str">
        <f ca="1">IF((ROW()-8)&lt;=MAX(③入力シート２!$AU$6:$AU$2165),INDEX(③入力シート２!AQ$6:AQ$2165,MATCH(ROW()-8,③入力シート２!$AU$6:$AU$2165,0)),"")</f>
        <v/>
      </c>
      <c r="P9" s="804"/>
      <c r="Q9" s="804"/>
      <c r="R9" s="83" t="s">
        <v>1</v>
      </c>
      <c r="S9" s="83" t="s">
        <v>210</v>
      </c>
      <c r="T9" s="505" t="str">
        <f ca="1">IF((ROW()-8)&lt;=MAX(③入力シート２!$AU$6:$AU$2165),INDEX(③入力シート２!AR$6:AR$2165,MATCH(ROW()-8,③入力シート２!$AU$6:$AU$2165,0)),"")</f>
        <v/>
      </c>
      <c r="U9" s="83" t="s">
        <v>211</v>
      </c>
      <c r="V9" s="83" t="s">
        <v>210</v>
      </c>
      <c r="W9" s="398">
        <v>1</v>
      </c>
      <c r="X9" s="83" t="s">
        <v>170</v>
      </c>
      <c r="Y9" s="83" t="s">
        <v>212</v>
      </c>
      <c r="Z9" s="810" t="str">
        <f ca="1">IFERROR(O9*T9*W9,"")</f>
        <v/>
      </c>
      <c r="AA9" s="810"/>
      <c r="AB9" s="810"/>
      <c r="AC9" s="810"/>
      <c r="AD9" s="85" t="s">
        <v>1</v>
      </c>
      <c r="AE9" s="800">
        <f>IF(①入力シート!$F$30="あり",O9,0)</f>
        <v>0</v>
      </c>
      <c r="AF9" s="801"/>
      <c r="AG9" s="801"/>
      <c r="AH9" s="83" t="s">
        <v>1</v>
      </c>
      <c r="AI9" s="83" t="s">
        <v>210</v>
      </c>
      <c r="AJ9" s="503">
        <f>IF(①入力シート!$F$30="あり",T9,0)</f>
        <v>0</v>
      </c>
      <c r="AK9" s="83" t="s">
        <v>211</v>
      </c>
      <c r="AL9" s="83" t="s">
        <v>210</v>
      </c>
      <c r="AM9" s="75">
        <v>1</v>
      </c>
      <c r="AN9" s="83" t="s">
        <v>170</v>
      </c>
      <c r="AO9" s="83" t="s">
        <v>212</v>
      </c>
      <c r="AP9" s="809">
        <f>IFERROR(AE9*AJ9*AM9,"")</f>
        <v>0</v>
      </c>
      <c r="AQ9" s="809"/>
      <c r="AR9" s="809"/>
      <c r="AS9" s="809"/>
      <c r="AT9" s="84" t="s">
        <v>1</v>
      </c>
      <c r="AU9" s="803" t="str">
        <f ca="1">IF((ROW()-8)&lt;=MAX(③入力シート２!$AU$6:$AU$2165),INDEX(③入力シート２!AS$6:AS$2165,MATCH(ROW()-8,③入力シート２!$AU$6:$AU$2165,0)),"")</f>
        <v/>
      </c>
      <c r="AV9" s="804"/>
      <c r="AW9" s="804"/>
      <c r="AX9" s="83" t="s">
        <v>1</v>
      </c>
      <c r="AY9" s="83" t="s">
        <v>210</v>
      </c>
      <c r="AZ9" s="505" t="str">
        <f ca="1">IF((ROW()-8)&lt;=MAX(③入力シート２!$AU$6:$AU$2165),INDEX(③入力シート２!AT$6:AT$2165,MATCH(ROW()-8,③入力シート２!$AU$6:$AU$2165,0)),"")</f>
        <v/>
      </c>
      <c r="BA9" s="83" t="s">
        <v>211</v>
      </c>
      <c r="BB9" s="83" t="s">
        <v>210</v>
      </c>
      <c r="BC9" s="398">
        <v>1</v>
      </c>
      <c r="BD9" s="83" t="s">
        <v>170</v>
      </c>
      <c r="BE9" s="83" t="s">
        <v>212</v>
      </c>
      <c r="BF9" s="810" t="str">
        <f t="shared" ref="BF9:BF20" ca="1" si="0">IFERROR(AU9*AZ9*BC9,"")</f>
        <v/>
      </c>
      <c r="BG9" s="810"/>
      <c r="BH9" s="810"/>
      <c r="BI9" s="810"/>
      <c r="BJ9" s="85" t="s">
        <v>1</v>
      </c>
      <c r="BK9" s="806">
        <f>IF(①入力シート!$F$30="あり",AU9,0)</f>
        <v>0</v>
      </c>
      <c r="BL9" s="807"/>
      <c r="BM9" s="807"/>
      <c r="BN9" s="83" t="s">
        <v>1</v>
      </c>
      <c r="BO9" s="83" t="s">
        <v>210</v>
      </c>
      <c r="BP9" s="602">
        <f>IF(①入力シート!$F$30="あり",AZ9,0)</f>
        <v>0</v>
      </c>
      <c r="BQ9" s="83" t="s">
        <v>211</v>
      </c>
      <c r="BR9" s="83" t="s">
        <v>210</v>
      </c>
      <c r="BS9" s="398">
        <v>1</v>
      </c>
      <c r="BT9" s="83" t="s">
        <v>170</v>
      </c>
      <c r="BU9" s="83" t="s">
        <v>212</v>
      </c>
      <c r="BV9" s="811">
        <f t="shared" ref="BV9:BV20" si="1">IFERROR(BK9*BP9*BS9,"")</f>
        <v>0</v>
      </c>
      <c r="BW9" s="811"/>
      <c r="BX9" s="811"/>
      <c r="BY9" s="811"/>
      <c r="BZ9" s="85" t="s">
        <v>1</v>
      </c>
      <c r="CA9" s="399" t="str">
        <f ca="1">IFERROR(Z9+BF9,"")</f>
        <v/>
      </c>
      <c r="CB9" s="400">
        <f>IFERROR(AP9+BV9,"")</f>
        <v>0</v>
      </c>
      <c r="CC9" s="101"/>
    </row>
    <row r="10" spans="1:81" ht="26.1" customHeight="1" x14ac:dyDescent="0.15">
      <c r="A10" s="79">
        <v>2</v>
      </c>
      <c r="B10"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0" s="813"/>
      <c r="D10" s="813"/>
      <c r="E10" s="813"/>
      <c r="F10" s="813"/>
      <c r="G10"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0" s="815"/>
      <c r="I10" s="816"/>
      <c r="J10"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0" s="814" t="str">
        <f ca="1">IF((ROW()-8)&lt;=MAX(③入力シート２!$AU$6:$AU$2165),IF(INDEX(③入力シート２!AO$6:AO$2165,MATCH(ROW()-8,③入力シート２!$AU$6:$AU$2165,0))=1,"基本給",IF(INDEX(③入力シート２!AO$6:AO$2165,MATCH(ROW()-8,③入力シート２!$AU$6:$AU$2165,0))=2,"手当","法定福利費残")),"")</f>
        <v/>
      </c>
      <c r="L10" s="815"/>
      <c r="M10" s="815"/>
      <c r="N10" s="816"/>
      <c r="O10" s="803" t="str">
        <f ca="1">IF((ROW()-8)&lt;=MAX(③入力シート２!$AU$6:$AU$2165),INDEX(③入力シート２!AQ$6:AQ$2165,MATCH(ROW()-8,③入力シート２!$AU$6:$AU$2165,0)),"")</f>
        <v/>
      </c>
      <c r="P10" s="804"/>
      <c r="Q10" s="804"/>
      <c r="R10" s="81" t="s">
        <v>1</v>
      </c>
      <c r="S10" s="81" t="s">
        <v>210</v>
      </c>
      <c r="T10" s="505" t="str">
        <f ca="1">IF((ROW()-8)&lt;=MAX(③入力シート２!$AU$6:$AU$2165),INDEX(③入力シート２!AR$6:AR$2165,MATCH(ROW()-8,③入力シート２!$AU$6:$AU$2165,0)),"")</f>
        <v/>
      </c>
      <c r="U10" s="81" t="s">
        <v>211</v>
      </c>
      <c r="V10" s="81" t="s">
        <v>210</v>
      </c>
      <c r="W10" s="274">
        <v>1</v>
      </c>
      <c r="X10" s="81" t="s">
        <v>170</v>
      </c>
      <c r="Y10" s="81" t="s">
        <v>212</v>
      </c>
      <c r="Z10" s="805" t="str">
        <f t="shared" ref="Z10:Z20" ca="1" si="2">IFERROR(O10*T10*W10,"")</f>
        <v/>
      </c>
      <c r="AA10" s="805"/>
      <c r="AB10" s="805"/>
      <c r="AC10" s="805"/>
      <c r="AD10" s="82" t="s">
        <v>1</v>
      </c>
      <c r="AE10" s="800">
        <f>IF(①入力シート!$F$30="あり",O10,0)</f>
        <v>0</v>
      </c>
      <c r="AF10" s="801"/>
      <c r="AG10" s="801"/>
      <c r="AH10" s="81" t="s">
        <v>1</v>
      </c>
      <c r="AI10" s="81" t="s">
        <v>210</v>
      </c>
      <c r="AJ10" s="503">
        <f>IF(①入力シート!$F$30="あり",T10,0)</f>
        <v>0</v>
      </c>
      <c r="AK10" s="81" t="s">
        <v>211</v>
      </c>
      <c r="AL10" s="81" t="s">
        <v>210</v>
      </c>
      <c r="AM10" s="74">
        <v>1</v>
      </c>
      <c r="AN10" s="81" t="s">
        <v>170</v>
      </c>
      <c r="AO10" s="81" t="s">
        <v>212</v>
      </c>
      <c r="AP10" s="802">
        <f t="shared" ref="AP10:AP20" si="3">IFERROR(AE10*AJ10*AM10,"")</f>
        <v>0</v>
      </c>
      <c r="AQ10" s="802"/>
      <c r="AR10" s="802"/>
      <c r="AS10" s="802"/>
      <c r="AT10" s="88" t="s">
        <v>1</v>
      </c>
      <c r="AU10" s="803" t="str">
        <f ca="1">IF((ROW()-8)&lt;=MAX(③入力シート２!$AU$6:$AU$2165),INDEX(③入力シート２!AS$6:AS$2165,MATCH(ROW()-8,③入力シート２!$AU$6:$AU$2165,0)),"")</f>
        <v/>
      </c>
      <c r="AV10" s="804"/>
      <c r="AW10" s="804"/>
      <c r="AX10" s="81" t="s">
        <v>1</v>
      </c>
      <c r="AY10" s="81" t="s">
        <v>210</v>
      </c>
      <c r="AZ10" s="505" t="str">
        <f ca="1">IF((ROW()-8)&lt;=MAX(③入力シート２!$AU$6:$AU$2165),INDEX(③入力シート２!AT$6:AT$2165,MATCH(ROW()-8,③入力シート２!$AU$6:$AU$2165,0)),"")</f>
        <v/>
      </c>
      <c r="BA10" s="81" t="s">
        <v>211</v>
      </c>
      <c r="BB10" s="81" t="s">
        <v>210</v>
      </c>
      <c r="BC10" s="274">
        <v>1</v>
      </c>
      <c r="BD10" s="81" t="s">
        <v>170</v>
      </c>
      <c r="BE10" s="81" t="s">
        <v>212</v>
      </c>
      <c r="BF10" s="805" t="str">
        <f t="shared" ca="1" si="0"/>
        <v/>
      </c>
      <c r="BG10" s="805"/>
      <c r="BH10" s="805"/>
      <c r="BI10" s="805"/>
      <c r="BJ10" s="82" t="s">
        <v>1</v>
      </c>
      <c r="BK10" s="806">
        <f>IF(①入力シート!$F$30="あり",AU10,0)</f>
        <v>0</v>
      </c>
      <c r="BL10" s="807"/>
      <c r="BM10" s="807"/>
      <c r="BN10" s="81" t="s">
        <v>1</v>
      </c>
      <c r="BO10" s="81" t="s">
        <v>210</v>
      </c>
      <c r="BP10" s="602">
        <f>IF(①入力シート!$F$30="あり",AZ10,0)</f>
        <v>0</v>
      </c>
      <c r="BQ10" s="81" t="s">
        <v>211</v>
      </c>
      <c r="BR10" s="81" t="s">
        <v>210</v>
      </c>
      <c r="BS10" s="274">
        <v>1</v>
      </c>
      <c r="BT10" s="81" t="s">
        <v>170</v>
      </c>
      <c r="BU10" s="81" t="s">
        <v>212</v>
      </c>
      <c r="BV10" s="808">
        <f t="shared" si="1"/>
        <v>0</v>
      </c>
      <c r="BW10" s="808"/>
      <c r="BX10" s="808"/>
      <c r="BY10" s="808"/>
      <c r="BZ10" s="82" t="s">
        <v>1</v>
      </c>
      <c r="CA10" s="275" t="str">
        <f ca="1">IFERROR(Z10+BF10,"")</f>
        <v/>
      </c>
      <c r="CB10" s="276">
        <f>IFERROR(AP10+BV10,"")</f>
        <v>0</v>
      </c>
      <c r="CC10" s="101"/>
    </row>
    <row r="11" spans="1:81" ht="26.1" customHeight="1" x14ac:dyDescent="0.15">
      <c r="A11" s="79">
        <v>3</v>
      </c>
      <c r="B11"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1" s="813"/>
      <c r="D11" s="813"/>
      <c r="E11" s="813"/>
      <c r="F11" s="813"/>
      <c r="G11"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1" s="815"/>
      <c r="I11" s="816"/>
      <c r="J11"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1" s="814" t="str">
        <f ca="1">IF((ROW()-8)&lt;=MAX(③入力シート２!$AU$6:$AU$2165),IF(INDEX(③入力シート２!AO$6:AO$2165,MATCH(ROW()-8,③入力シート２!$AU$6:$AU$2165,0))=1,"基本給",IF(INDEX(③入力シート２!AO$6:AO$2165,MATCH(ROW()-8,③入力シート２!$AU$6:$AU$2165,0))=2,"手当","法定福利費残")),"")</f>
        <v/>
      </c>
      <c r="L11" s="815"/>
      <c r="M11" s="815"/>
      <c r="N11" s="816"/>
      <c r="O11" s="803" t="str">
        <f ca="1">IF((ROW()-8)&lt;=MAX(③入力シート２!$AU$6:$AU$2165),INDEX(③入力シート２!AQ$6:AQ$2165,MATCH(ROW()-8,③入力シート２!$AU$6:$AU$2165,0)),"")</f>
        <v/>
      </c>
      <c r="P11" s="804"/>
      <c r="Q11" s="804"/>
      <c r="R11" s="81" t="s">
        <v>1</v>
      </c>
      <c r="S11" s="81" t="s">
        <v>210</v>
      </c>
      <c r="T11" s="505" t="str">
        <f ca="1">IF((ROW()-8)&lt;=MAX(③入力シート２!$AU$6:$AU$2165),INDEX(③入力シート２!AR$6:AR$2165,MATCH(ROW()-8,③入力シート２!$AU$6:$AU$2165,0)),"")</f>
        <v/>
      </c>
      <c r="U11" s="81" t="s">
        <v>211</v>
      </c>
      <c r="V11" s="81" t="s">
        <v>210</v>
      </c>
      <c r="W11" s="274">
        <v>1</v>
      </c>
      <c r="X11" s="81" t="s">
        <v>170</v>
      </c>
      <c r="Y11" s="81" t="s">
        <v>212</v>
      </c>
      <c r="Z11" s="805" t="str">
        <f t="shared" ca="1" si="2"/>
        <v/>
      </c>
      <c r="AA11" s="805"/>
      <c r="AB11" s="805"/>
      <c r="AC11" s="805"/>
      <c r="AD11" s="82" t="s">
        <v>1</v>
      </c>
      <c r="AE11" s="800">
        <f>IF(①入力シート!$F$30="あり",O11,0)</f>
        <v>0</v>
      </c>
      <c r="AF11" s="801"/>
      <c r="AG11" s="801"/>
      <c r="AH11" s="81" t="s">
        <v>1</v>
      </c>
      <c r="AI11" s="81" t="s">
        <v>210</v>
      </c>
      <c r="AJ11" s="503">
        <f>IF(①入力シート!$F$30="あり",T11,0)</f>
        <v>0</v>
      </c>
      <c r="AK11" s="81" t="s">
        <v>211</v>
      </c>
      <c r="AL11" s="81" t="s">
        <v>210</v>
      </c>
      <c r="AM11" s="74">
        <v>1</v>
      </c>
      <c r="AN11" s="81" t="s">
        <v>170</v>
      </c>
      <c r="AO11" s="81" t="s">
        <v>212</v>
      </c>
      <c r="AP11" s="802">
        <f t="shared" si="3"/>
        <v>0</v>
      </c>
      <c r="AQ11" s="802"/>
      <c r="AR11" s="802"/>
      <c r="AS11" s="802"/>
      <c r="AT11" s="88" t="s">
        <v>1</v>
      </c>
      <c r="AU11" s="803" t="str">
        <f ca="1">IF((ROW()-8)&lt;=MAX(③入力シート２!$AU$6:$AU$2165),INDEX(③入力シート２!AS$6:AS$2165,MATCH(ROW()-8,③入力シート２!$AU$6:$AU$2165,0)),"")</f>
        <v/>
      </c>
      <c r="AV11" s="804"/>
      <c r="AW11" s="804"/>
      <c r="AX11" s="81" t="s">
        <v>1</v>
      </c>
      <c r="AY11" s="81" t="s">
        <v>210</v>
      </c>
      <c r="AZ11" s="505" t="str">
        <f ca="1">IF((ROW()-8)&lt;=MAX(③入力シート２!$AU$6:$AU$2165),INDEX(③入力シート２!AT$6:AT$2165,MATCH(ROW()-8,③入力シート２!$AU$6:$AU$2165,0)),"")</f>
        <v/>
      </c>
      <c r="BA11" s="81" t="s">
        <v>211</v>
      </c>
      <c r="BB11" s="81" t="s">
        <v>210</v>
      </c>
      <c r="BC11" s="274">
        <v>1</v>
      </c>
      <c r="BD11" s="81" t="s">
        <v>170</v>
      </c>
      <c r="BE11" s="81" t="s">
        <v>212</v>
      </c>
      <c r="BF11" s="805" t="str">
        <f t="shared" ca="1" si="0"/>
        <v/>
      </c>
      <c r="BG11" s="805"/>
      <c r="BH11" s="805"/>
      <c r="BI11" s="805"/>
      <c r="BJ11" s="82" t="s">
        <v>1</v>
      </c>
      <c r="BK11" s="806">
        <f>IF(①入力シート!$F$30="あり",AU11,0)</f>
        <v>0</v>
      </c>
      <c r="BL11" s="807"/>
      <c r="BM11" s="807"/>
      <c r="BN11" s="81" t="s">
        <v>1</v>
      </c>
      <c r="BO11" s="81" t="s">
        <v>210</v>
      </c>
      <c r="BP11" s="602">
        <f>IF(①入力シート!$F$30="あり",AZ11,0)</f>
        <v>0</v>
      </c>
      <c r="BQ11" s="81" t="s">
        <v>211</v>
      </c>
      <c r="BR11" s="81" t="s">
        <v>210</v>
      </c>
      <c r="BS11" s="274">
        <v>1</v>
      </c>
      <c r="BT11" s="81" t="s">
        <v>170</v>
      </c>
      <c r="BU11" s="81" t="s">
        <v>212</v>
      </c>
      <c r="BV11" s="808">
        <f t="shared" si="1"/>
        <v>0</v>
      </c>
      <c r="BW11" s="808"/>
      <c r="BX11" s="808"/>
      <c r="BY11" s="808"/>
      <c r="BZ11" s="82" t="s">
        <v>1</v>
      </c>
      <c r="CA11" s="275" t="str">
        <f ca="1">IFERROR(Z11+BF11,"")</f>
        <v/>
      </c>
      <c r="CB11" s="276">
        <f>IFERROR(AP11+BV11,"")</f>
        <v>0</v>
      </c>
      <c r="CC11" s="101"/>
    </row>
    <row r="12" spans="1:81" ht="26.1" customHeight="1" x14ac:dyDescent="0.15">
      <c r="A12" s="79">
        <v>4</v>
      </c>
      <c r="B12"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2" s="813"/>
      <c r="D12" s="813"/>
      <c r="E12" s="813"/>
      <c r="F12" s="813"/>
      <c r="G12"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2" s="815"/>
      <c r="I12" s="816"/>
      <c r="J12"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2" s="814" t="str">
        <f ca="1">IF((ROW()-8)&lt;=MAX(③入力シート２!$AU$6:$AU$2165),IF(INDEX(③入力シート２!AO$6:AO$2165,MATCH(ROW()-8,③入力シート２!$AU$6:$AU$2165,0))=1,"基本給",IF(INDEX(③入力シート２!AO$6:AO$2165,MATCH(ROW()-8,③入力シート２!$AU$6:$AU$2165,0))=2,"手当","法定福利費残")),"")</f>
        <v/>
      </c>
      <c r="L12" s="815"/>
      <c r="M12" s="815"/>
      <c r="N12" s="816"/>
      <c r="O12" s="803" t="str">
        <f ca="1">IF((ROW()-8)&lt;=MAX(③入力シート２!$AU$6:$AU$2165),INDEX(③入力シート２!AQ$6:AQ$2165,MATCH(ROW()-8,③入力シート２!$AU$6:$AU$2165,0)),"")</f>
        <v/>
      </c>
      <c r="P12" s="804"/>
      <c r="Q12" s="804"/>
      <c r="R12" s="81" t="s">
        <v>1</v>
      </c>
      <c r="S12" s="81" t="s">
        <v>210</v>
      </c>
      <c r="T12" s="505" t="str">
        <f ca="1">IF((ROW()-8)&lt;=MAX(③入力シート２!$AU$6:$AU$2165),INDEX(③入力シート２!AR$6:AR$2165,MATCH(ROW()-8,③入力シート２!$AU$6:$AU$2165,0)),"")</f>
        <v/>
      </c>
      <c r="U12" s="81" t="s">
        <v>211</v>
      </c>
      <c r="V12" s="81" t="s">
        <v>210</v>
      </c>
      <c r="W12" s="274">
        <v>1</v>
      </c>
      <c r="X12" s="81" t="s">
        <v>170</v>
      </c>
      <c r="Y12" s="81" t="s">
        <v>212</v>
      </c>
      <c r="Z12" s="805" t="str">
        <f t="shared" ca="1" si="2"/>
        <v/>
      </c>
      <c r="AA12" s="805"/>
      <c r="AB12" s="805"/>
      <c r="AC12" s="805"/>
      <c r="AD12" s="82" t="s">
        <v>1</v>
      </c>
      <c r="AE12" s="800">
        <f>IF(①入力シート!$F$30="あり",O12,0)</f>
        <v>0</v>
      </c>
      <c r="AF12" s="801"/>
      <c r="AG12" s="801"/>
      <c r="AH12" s="81" t="s">
        <v>1</v>
      </c>
      <c r="AI12" s="81" t="s">
        <v>210</v>
      </c>
      <c r="AJ12" s="503">
        <f>IF(①入力シート!$F$30="あり",T12,0)</f>
        <v>0</v>
      </c>
      <c r="AK12" s="81" t="s">
        <v>211</v>
      </c>
      <c r="AL12" s="81" t="s">
        <v>210</v>
      </c>
      <c r="AM12" s="74">
        <v>1</v>
      </c>
      <c r="AN12" s="81" t="s">
        <v>170</v>
      </c>
      <c r="AO12" s="81" t="s">
        <v>212</v>
      </c>
      <c r="AP12" s="802">
        <f t="shared" si="3"/>
        <v>0</v>
      </c>
      <c r="AQ12" s="802"/>
      <c r="AR12" s="802"/>
      <c r="AS12" s="802"/>
      <c r="AT12" s="88" t="s">
        <v>1</v>
      </c>
      <c r="AU12" s="803" t="str">
        <f ca="1">IF((ROW()-8)&lt;=MAX(③入力シート２!$AU$6:$AU$2165),INDEX(③入力シート２!AS$6:AS$2165,MATCH(ROW()-8,③入力シート２!$AU$6:$AU$2165,0)),"")</f>
        <v/>
      </c>
      <c r="AV12" s="804"/>
      <c r="AW12" s="804"/>
      <c r="AX12" s="81" t="s">
        <v>1</v>
      </c>
      <c r="AY12" s="81" t="s">
        <v>210</v>
      </c>
      <c r="AZ12" s="505" t="str">
        <f ca="1">IF((ROW()-8)&lt;=MAX(③入力シート２!$AU$6:$AU$2165),INDEX(③入力シート２!AT$6:AT$2165,MATCH(ROW()-8,③入力シート２!$AU$6:$AU$2165,0)),"")</f>
        <v/>
      </c>
      <c r="BA12" s="81" t="s">
        <v>211</v>
      </c>
      <c r="BB12" s="81" t="s">
        <v>210</v>
      </c>
      <c r="BC12" s="274">
        <v>1</v>
      </c>
      <c r="BD12" s="81" t="s">
        <v>170</v>
      </c>
      <c r="BE12" s="81" t="s">
        <v>212</v>
      </c>
      <c r="BF12" s="805" t="str">
        <f t="shared" ca="1" si="0"/>
        <v/>
      </c>
      <c r="BG12" s="805"/>
      <c r="BH12" s="805"/>
      <c r="BI12" s="805"/>
      <c r="BJ12" s="82" t="s">
        <v>1</v>
      </c>
      <c r="BK12" s="806">
        <f>IF(①入力シート!$F$30="あり",AU12,0)</f>
        <v>0</v>
      </c>
      <c r="BL12" s="807"/>
      <c r="BM12" s="807"/>
      <c r="BN12" s="81" t="s">
        <v>1</v>
      </c>
      <c r="BO12" s="81" t="s">
        <v>210</v>
      </c>
      <c r="BP12" s="602">
        <f>IF(①入力シート!$F$30="あり",AZ12,0)</f>
        <v>0</v>
      </c>
      <c r="BQ12" s="81" t="s">
        <v>211</v>
      </c>
      <c r="BR12" s="81" t="s">
        <v>210</v>
      </c>
      <c r="BS12" s="274">
        <v>1</v>
      </c>
      <c r="BT12" s="81" t="s">
        <v>170</v>
      </c>
      <c r="BU12" s="81" t="s">
        <v>212</v>
      </c>
      <c r="BV12" s="808">
        <f t="shared" si="1"/>
        <v>0</v>
      </c>
      <c r="BW12" s="808"/>
      <c r="BX12" s="808"/>
      <c r="BY12" s="808"/>
      <c r="BZ12" s="82" t="s">
        <v>1</v>
      </c>
      <c r="CA12" s="275" t="str">
        <f t="shared" ref="CA12:CA98" ca="1" si="4">IFERROR(Z12+BF12,"")</f>
        <v/>
      </c>
      <c r="CB12" s="276">
        <f t="shared" ref="CB12:CB98" si="5">IFERROR(AP12+BV12,"")</f>
        <v>0</v>
      </c>
      <c r="CC12" s="101"/>
    </row>
    <row r="13" spans="1:81" ht="26.1" customHeight="1" x14ac:dyDescent="0.15">
      <c r="A13" s="79">
        <v>5</v>
      </c>
      <c r="B13"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3" s="813"/>
      <c r="D13" s="813"/>
      <c r="E13" s="813"/>
      <c r="F13" s="813"/>
      <c r="G13"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3" s="815"/>
      <c r="I13" s="816"/>
      <c r="J13"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3" s="814" t="str">
        <f ca="1">IF((ROW()-8)&lt;=MAX(③入力シート２!$AU$6:$AU$2165),IF(INDEX(③入力シート２!AO$6:AO$2165,MATCH(ROW()-8,③入力シート２!$AU$6:$AU$2165,0))=1,"基本給",IF(INDEX(③入力シート２!AO$6:AO$2165,MATCH(ROW()-8,③入力シート２!$AU$6:$AU$2165,0))=2,"手当","法定福利費残")),"")</f>
        <v/>
      </c>
      <c r="L13" s="815"/>
      <c r="M13" s="815"/>
      <c r="N13" s="816"/>
      <c r="O13" s="803" t="str">
        <f ca="1">IF((ROW()-8)&lt;=MAX(③入力シート２!$AU$6:$AU$2165),INDEX(③入力シート２!AQ$6:AQ$2165,MATCH(ROW()-8,③入力シート２!$AU$6:$AU$2165,0)),"")</f>
        <v/>
      </c>
      <c r="P13" s="804"/>
      <c r="Q13" s="804"/>
      <c r="R13" s="81" t="s">
        <v>1</v>
      </c>
      <c r="S13" s="81" t="s">
        <v>210</v>
      </c>
      <c r="T13" s="505" t="str">
        <f ca="1">IF((ROW()-8)&lt;=MAX(③入力シート２!$AU$6:$AU$2165),INDEX(③入力シート２!AR$6:AR$2165,MATCH(ROW()-8,③入力シート２!$AU$6:$AU$2165,0)),"")</f>
        <v/>
      </c>
      <c r="U13" s="81" t="s">
        <v>211</v>
      </c>
      <c r="V13" s="81" t="s">
        <v>210</v>
      </c>
      <c r="W13" s="274">
        <v>1</v>
      </c>
      <c r="X13" s="81" t="s">
        <v>170</v>
      </c>
      <c r="Y13" s="81" t="s">
        <v>212</v>
      </c>
      <c r="Z13" s="805" t="str">
        <f t="shared" ca="1" si="2"/>
        <v/>
      </c>
      <c r="AA13" s="805"/>
      <c r="AB13" s="805"/>
      <c r="AC13" s="805"/>
      <c r="AD13" s="82" t="s">
        <v>1</v>
      </c>
      <c r="AE13" s="800">
        <f>IF(①入力シート!$F$30="あり",O13,0)</f>
        <v>0</v>
      </c>
      <c r="AF13" s="801"/>
      <c r="AG13" s="801"/>
      <c r="AH13" s="81" t="s">
        <v>1</v>
      </c>
      <c r="AI13" s="81" t="s">
        <v>210</v>
      </c>
      <c r="AJ13" s="503">
        <f>IF(①入力シート!$F$30="あり",T13,0)</f>
        <v>0</v>
      </c>
      <c r="AK13" s="81" t="s">
        <v>211</v>
      </c>
      <c r="AL13" s="81" t="s">
        <v>210</v>
      </c>
      <c r="AM13" s="74">
        <v>1</v>
      </c>
      <c r="AN13" s="81" t="s">
        <v>170</v>
      </c>
      <c r="AO13" s="81" t="s">
        <v>212</v>
      </c>
      <c r="AP13" s="802">
        <f t="shared" si="3"/>
        <v>0</v>
      </c>
      <c r="AQ13" s="802"/>
      <c r="AR13" s="802"/>
      <c r="AS13" s="802"/>
      <c r="AT13" s="88" t="s">
        <v>1</v>
      </c>
      <c r="AU13" s="803" t="str">
        <f ca="1">IF((ROW()-8)&lt;=MAX(③入力シート２!$AU$6:$AU$2165),INDEX(③入力シート２!AS$6:AS$2165,MATCH(ROW()-8,③入力シート２!$AU$6:$AU$2165,0)),"")</f>
        <v/>
      </c>
      <c r="AV13" s="804"/>
      <c r="AW13" s="804"/>
      <c r="AX13" s="81" t="s">
        <v>1</v>
      </c>
      <c r="AY13" s="81" t="s">
        <v>210</v>
      </c>
      <c r="AZ13" s="505" t="str">
        <f ca="1">IF((ROW()-8)&lt;=MAX(③入力シート２!$AU$6:$AU$2165),INDEX(③入力シート２!AT$6:AT$2165,MATCH(ROW()-8,③入力シート２!$AU$6:$AU$2165,0)),"")</f>
        <v/>
      </c>
      <c r="BA13" s="81" t="s">
        <v>211</v>
      </c>
      <c r="BB13" s="81" t="s">
        <v>210</v>
      </c>
      <c r="BC13" s="274">
        <v>1</v>
      </c>
      <c r="BD13" s="81" t="s">
        <v>170</v>
      </c>
      <c r="BE13" s="81" t="s">
        <v>212</v>
      </c>
      <c r="BF13" s="805" t="str">
        <f t="shared" ca="1" si="0"/>
        <v/>
      </c>
      <c r="BG13" s="805"/>
      <c r="BH13" s="805"/>
      <c r="BI13" s="805"/>
      <c r="BJ13" s="82" t="s">
        <v>1</v>
      </c>
      <c r="BK13" s="806">
        <f>IF(①入力シート!$F$30="あり",AU13,0)</f>
        <v>0</v>
      </c>
      <c r="BL13" s="807"/>
      <c r="BM13" s="807"/>
      <c r="BN13" s="81" t="s">
        <v>1</v>
      </c>
      <c r="BO13" s="81" t="s">
        <v>210</v>
      </c>
      <c r="BP13" s="602">
        <f>IF(①入力シート!$F$30="あり",AZ13,0)</f>
        <v>0</v>
      </c>
      <c r="BQ13" s="81" t="s">
        <v>211</v>
      </c>
      <c r="BR13" s="81" t="s">
        <v>210</v>
      </c>
      <c r="BS13" s="274">
        <v>1</v>
      </c>
      <c r="BT13" s="81" t="s">
        <v>170</v>
      </c>
      <c r="BU13" s="81" t="s">
        <v>212</v>
      </c>
      <c r="BV13" s="808">
        <f t="shared" si="1"/>
        <v>0</v>
      </c>
      <c r="BW13" s="808"/>
      <c r="BX13" s="808"/>
      <c r="BY13" s="808"/>
      <c r="BZ13" s="82" t="s">
        <v>1</v>
      </c>
      <c r="CA13" s="275" t="str">
        <f t="shared" ca="1" si="4"/>
        <v/>
      </c>
      <c r="CB13" s="276">
        <f t="shared" si="5"/>
        <v>0</v>
      </c>
      <c r="CC13" s="101"/>
    </row>
    <row r="14" spans="1:81" ht="26.1" customHeight="1" x14ac:dyDescent="0.15">
      <c r="A14" s="79">
        <v>6</v>
      </c>
      <c r="B14"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4" s="813"/>
      <c r="D14" s="813"/>
      <c r="E14" s="813"/>
      <c r="F14" s="813"/>
      <c r="G14"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4" s="815"/>
      <c r="I14" s="816"/>
      <c r="J14"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4" s="814" t="str">
        <f ca="1">IF((ROW()-8)&lt;=MAX(③入力シート２!$AU$6:$AU$2165),IF(INDEX(③入力シート２!AO$6:AO$2165,MATCH(ROW()-8,③入力シート２!$AU$6:$AU$2165,0))=1,"基本給",IF(INDEX(③入力シート２!AO$6:AO$2165,MATCH(ROW()-8,③入力シート２!$AU$6:$AU$2165,0))=2,"手当","法定福利費残")),"")</f>
        <v/>
      </c>
      <c r="L14" s="815"/>
      <c r="M14" s="815"/>
      <c r="N14" s="816"/>
      <c r="O14" s="803" t="str">
        <f ca="1">IF((ROW()-8)&lt;=MAX(③入力シート２!$AU$6:$AU$2165),INDEX(③入力シート２!AQ$6:AQ$2165,MATCH(ROW()-8,③入力シート２!$AU$6:$AU$2165,0)),"")</f>
        <v/>
      </c>
      <c r="P14" s="804"/>
      <c r="Q14" s="804"/>
      <c r="R14" s="81" t="s">
        <v>1</v>
      </c>
      <c r="S14" s="81" t="s">
        <v>210</v>
      </c>
      <c r="T14" s="505" t="str">
        <f ca="1">IF((ROW()-8)&lt;=MAX(③入力シート２!$AU$6:$AU$2165),INDEX(③入力シート２!AR$6:AR$2165,MATCH(ROW()-8,③入力シート２!$AU$6:$AU$2165,0)),"")</f>
        <v/>
      </c>
      <c r="U14" s="81" t="s">
        <v>211</v>
      </c>
      <c r="V14" s="81" t="s">
        <v>210</v>
      </c>
      <c r="W14" s="274">
        <v>1</v>
      </c>
      <c r="X14" s="81" t="s">
        <v>170</v>
      </c>
      <c r="Y14" s="81" t="s">
        <v>212</v>
      </c>
      <c r="Z14" s="805" t="str">
        <f t="shared" ca="1" si="2"/>
        <v/>
      </c>
      <c r="AA14" s="805"/>
      <c r="AB14" s="805"/>
      <c r="AC14" s="805"/>
      <c r="AD14" s="82" t="s">
        <v>1</v>
      </c>
      <c r="AE14" s="800">
        <f>IF(①入力シート!$F$30="あり",O14,0)</f>
        <v>0</v>
      </c>
      <c r="AF14" s="801"/>
      <c r="AG14" s="801"/>
      <c r="AH14" s="81" t="s">
        <v>1</v>
      </c>
      <c r="AI14" s="81" t="s">
        <v>210</v>
      </c>
      <c r="AJ14" s="503">
        <f>IF(①入力シート!$F$30="あり",T14,0)</f>
        <v>0</v>
      </c>
      <c r="AK14" s="81" t="s">
        <v>211</v>
      </c>
      <c r="AL14" s="81" t="s">
        <v>210</v>
      </c>
      <c r="AM14" s="74">
        <v>1</v>
      </c>
      <c r="AN14" s="81" t="s">
        <v>170</v>
      </c>
      <c r="AO14" s="81" t="s">
        <v>212</v>
      </c>
      <c r="AP14" s="802">
        <f t="shared" si="3"/>
        <v>0</v>
      </c>
      <c r="AQ14" s="802"/>
      <c r="AR14" s="802"/>
      <c r="AS14" s="802"/>
      <c r="AT14" s="88" t="s">
        <v>1</v>
      </c>
      <c r="AU14" s="803" t="str">
        <f ca="1">IF((ROW()-8)&lt;=MAX(③入力シート２!$AU$6:$AU$2165),INDEX(③入力シート２!AS$6:AS$2165,MATCH(ROW()-8,③入力シート２!$AU$6:$AU$2165,0)),"")</f>
        <v/>
      </c>
      <c r="AV14" s="804"/>
      <c r="AW14" s="804"/>
      <c r="AX14" s="81" t="s">
        <v>1</v>
      </c>
      <c r="AY14" s="81" t="s">
        <v>210</v>
      </c>
      <c r="AZ14" s="505" t="str">
        <f ca="1">IF((ROW()-8)&lt;=MAX(③入力シート２!$AU$6:$AU$2165),INDEX(③入力シート２!AT$6:AT$2165,MATCH(ROW()-8,③入力シート２!$AU$6:$AU$2165,0)),"")</f>
        <v/>
      </c>
      <c r="BA14" s="81" t="s">
        <v>211</v>
      </c>
      <c r="BB14" s="81" t="s">
        <v>210</v>
      </c>
      <c r="BC14" s="274">
        <v>1</v>
      </c>
      <c r="BD14" s="81" t="s">
        <v>170</v>
      </c>
      <c r="BE14" s="81" t="s">
        <v>212</v>
      </c>
      <c r="BF14" s="805" t="str">
        <f t="shared" ca="1" si="0"/>
        <v/>
      </c>
      <c r="BG14" s="805"/>
      <c r="BH14" s="805"/>
      <c r="BI14" s="805"/>
      <c r="BJ14" s="82" t="s">
        <v>1</v>
      </c>
      <c r="BK14" s="806">
        <f>IF(①入力シート!$F$30="あり",AU14,0)</f>
        <v>0</v>
      </c>
      <c r="BL14" s="807"/>
      <c r="BM14" s="807"/>
      <c r="BN14" s="81" t="s">
        <v>1</v>
      </c>
      <c r="BO14" s="81" t="s">
        <v>210</v>
      </c>
      <c r="BP14" s="602">
        <f>IF(①入力シート!$F$30="あり",AZ14,0)</f>
        <v>0</v>
      </c>
      <c r="BQ14" s="81" t="s">
        <v>211</v>
      </c>
      <c r="BR14" s="81" t="s">
        <v>210</v>
      </c>
      <c r="BS14" s="274">
        <v>1</v>
      </c>
      <c r="BT14" s="81" t="s">
        <v>170</v>
      </c>
      <c r="BU14" s="81" t="s">
        <v>212</v>
      </c>
      <c r="BV14" s="808">
        <f t="shared" si="1"/>
        <v>0</v>
      </c>
      <c r="BW14" s="808"/>
      <c r="BX14" s="808"/>
      <c r="BY14" s="808"/>
      <c r="BZ14" s="82" t="s">
        <v>1</v>
      </c>
      <c r="CA14" s="275" t="str">
        <f t="shared" ca="1" si="4"/>
        <v/>
      </c>
      <c r="CB14" s="276">
        <f t="shared" si="5"/>
        <v>0</v>
      </c>
      <c r="CC14" s="101"/>
    </row>
    <row r="15" spans="1:81" ht="26.1" customHeight="1" x14ac:dyDescent="0.15">
      <c r="A15" s="79">
        <v>7</v>
      </c>
      <c r="B15"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5" s="813"/>
      <c r="D15" s="813"/>
      <c r="E15" s="813"/>
      <c r="F15" s="813"/>
      <c r="G15"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5" s="815"/>
      <c r="I15" s="816"/>
      <c r="J15"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5" s="814" t="str">
        <f ca="1">IF((ROW()-8)&lt;=MAX(③入力シート２!$AU$6:$AU$2165),IF(INDEX(③入力シート２!AO$6:AO$2165,MATCH(ROW()-8,③入力シート２!$AU$6:$AU$2165,0))=1,"基本給",IF(INDEX(③入力シート２!AO$6:AO$2165,MATCH(ROW()-8,③入力シート２!$AU$6:$AU$2165,0))=2,"手当","法定福利費残")),"")</f>
        <v/>
      </c>
      <c r="L15" s="815"/>
      <c r="M15" s="815"/>
      <c r="N15" s="816"/>
      <c r="O15" s="803" t="str">
        <f ca="1">IF((ROW()-8)&lt;=MAX(③入力シート２!$AU$6:$AU$2165),INDEX(③入力シート２!AQ$6:AQ$2165,MATCH(ROW()-8,③入力シート２!$AU$6:$AU$2165,0)),"")</f>
        <v/>
      </c>
      <c r="P15" s="804"/>
      <c r="Q15" s="804"/>
      <c r="R15" s="81" t="s">
        <v>1</v>
      </c>
      <c r="S15" s="81" t="s">
        <v>210</v>
      </c>
      <c r="T15" s="505" t="str">
        <f ca="1">IF((ROW()-8)&lt;=MAX(③入力シート２!$AU$6:$AU$2165),INDEX(③入力シート２!AR$6:AR$2165,MATCH(ROW()-8,③入力シート２!$AU$6:$AU$2165,0)),"")</f>
        <v/>
      </c>
      <c r="U15" s="81" t="s">
        <v>211</v>
      </c>
      <c r="V15" s="81" t="s">
        <v>210</v>
      </c>
      <c r="W15" s="274">
        <v>1</v>
      </c>
      <c r="X15" s="81" t="s">
        <v>170</v>
      </c>
      <c r="Y15" s="81" t="s">
        <v>212</v>
      </c>
      <c r="Z15" s="805" t="str">
        <f t="shared" ca="1" si="2"/>
        <v/>
      </c>
      <c r="AA15" s="805"/>
      <c r="AB15" s="805"/>
      <c r="AC15" s="805"/>
      <c r="AD15" s="82" t="s">
        <v>1</v>
      </c>
      <c r="AE15" s="800">
        <f>IF(①入力シート!$F$30="あり",O15,0)</f>
        <v>0</v>
      </c>
      <c r="AF15" s="801"/>
      <c r="AG15" s="801"/>
      <c r="AH15" s="81" t="s">
        <v>1</v>
      </c>
      <c r="AI15" s="81" t="s">
        <v>210</v>
      </c>
      <c r="AJ15" s="503">
        <f>IF(①入力シート!$F$30="あり",T15,0)</f>
        <v>0</v>
      </c>
      <c r="AK15" s="81" t="s">
        <v>211</v>
      </c>
      <c r="AL15" s="81" t="s">
        <v>210</v>
      </c>
      <c r="AM15" s="74">
        <v>1</v>
      </c>
      <c r="AN15" s="81" t="s">
        <v>170</v>
      </c>
      <c r="AO15" s="81" t="s">
        <v>212</v>
      </c>
      <c r="AP15" s="802">
        <f t="shared" si="3"/>
        <v>0</v>
      </c>
      <c r="AQ15" s="802"/>
      <c r="AR15" s="802"/>
      <c r="AS15" s="802"/>
      <c r="AT15" s="88" t="s">
        <v>1</v>
      </c>
      <c r="AU15" s="803" t="str">
        <f ca="1">IF((ROW()-8)&lt;=MAX(③入力シート２!$AU$6:$AU$2165),INDEX(③入力シート２!AS$6:AS$2165,MATCH(ROW()-8,③入力シート２!$AU$6:$AU$2165,0)),"")</f>
        <v/>
      </c>
      <c r="AV15" s="804"/>
      <c r="AW15" s="804"/>
      <c r="AX15" s="81" t="s">
        <v>1</v>
      </c>
      <c r="AY15" s="81" t="s">
        <v>210</v>
      </c>
      <c r="AZ15" s="505" t="str">
        <f ca="1">IF((ROW()-8)&lt;=MAX(③入力シート２!$AU$6:$AU$2165),INDEX(③入力シート２!AT$6:AT$2165,MATCH(ROW()-8,③入力シート２!$AU$6:$AU$2165,0)),"")</f>
        <v/>
      </c>
      <c r="BA15" s="81" t="s">
        <v>211</v>
      </c>
      <c r="BB15" s="81" t="s">
        <v>210</v>
      </c>
      <c r="BC15" s="274">
        <v>1</v>
      </c>
      <c r="BD15" s="81" t="s">
        <v>170</v>
      </c>
      <c r="BE15" s="81" t="s">
        <v>212</v>
      </c>
      <c r="BF15" s="805" t="str">
        <f t="shared" ca="1" si="0"/>
        <v/>
      </c>
      <c r="BG15" s="805"/>
      <c r="BH15" s="805"/>
      <c r="BI15" s="805"/>
      <c r="BJ15" s="82" t="s">
        <v>1</v>
      </c>
      <c r="BK15" s="806">
        <f>IF(①入力シート!$F$30="あり",AU15,0)</f>
        <v>0</v>
      </c>
      <c r="BL15" s="807"/>
      <c r="BM15" s="807"/>
      <c r="BN15" s="81" t="s">
        <v>1</v>
      </c>
      <c r="BO15" s="81" t="s">
        <v>210</v>
      </c>
      <c r="BP15" s="602">
        <f>IF(①入力シート!$F$30="あり",AZ15,0)</f>
        <v>0</v>
      </c>
      <c r="BQ15" s="81" t="s">
        <v>211</v>
      </c>
      <c r="BR15" s="81" t="s">
        <v>210</v>
      </c>
      <c r="BS15" s="274">
        <v>1</v>
      </c>
      <c r="BT15" s="81" t="s">
        <v>170</v>
      </c>
      <c r="BU15" s="81" t="s">
        <v>212</v>
      </c>
      <c r="BV15" s="808">
        <f t="shared" si="1"/>
        <v>0</v>
      </c>
      <c r="BW15" s="808"/>
      <c r="BX15" s="808"/>
      <c r="BY15" s="808"/>
      <c r="BZ15" s="82" t="s">
        <v>1</v>
      </c>
      <c r="CA15" s="275" t="str">
        <f t="shared" ca="1" si="4"/>
        <v/>
      </c>
      <c r="CB15" s="276">
        <f t="shared" si="5"/>
        <v>0</v>
      </c>
      <c r="CC15" s="101"/>
    </row>
    <row r="16" spans="1:81" ht="26.1" customHeight="1" x14ac:dyDescent="0.15">
      <c r="A16" s="79">
        <v>8</v>
      </c>
      <c r="B16"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6" s="813"/>
      <c r="D16" s="813"/>
      <c r="E16" s="813"/>
      <c r="F16" s="813"/>
      <c r="G16"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6" s="815"/>
      <c r="I16" s="816"/>
      <c r="J16"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6" s="814" t="str">
        <f ca="1">IF((ROW()-8)&lt;=MAX(③入力シート２!$AU$6:$AU$2165),IF(INDEX(③入力シート２!AO$6:AO$2165,MATCH(ROW()-8,③入力シート２!$AU$6:$AU$2165,0))=1,"基本給",IF(INDEX(③入力シート２!AO$6:AO$2165,MATCH(ROW()-8,③入力シート２!$AU$6:$AU$2165,0))=2,"手当","法定福利費残")),"")</f>
        <v/>
      </c>
      <c r="L16" s="815"/>
      <c r="M16" s="815"/>
      <c r="N16" s="816"/>
      <c r="O16" s="803" t="str">
        <f ca="1">IF((ROW()-8)&lt;=MAX(③入力シート２!$AU$6:$AU$2165),INDEX(③入力シート２!AQ$6:AQ$2165,MATCH(ROW()-8,③入力シート２!$AU$6:$AU$2165,0)),"")</f>
        <v/>
      </c>
      <c r="P16" s="804"/>
      <c r="Q16" s="804"/>
      <c r="R16" s="81" t="s">
        <v>1</v>
      </c>
      <c r="S16" s="81" t="s">
        <v>210</v>
      </c>
      <c r="T16" s="505" t="str">
        <f ca="1">IF((ROW()-8)&lt;=MAX(③入力シート２!$AU$6:$AU$2165),INDEX(③入力シート２!AR$6:AR$2165,MATCH(ROW()-8,③入力シート２!$AU$6:$AU$2165,0)),"")</f>
        <v/>
      </c>
      <c r="U16" s="81" t="s">
        <v>211</v>
      </c>
      <c r="V16" s="81" t="s">
        <v>210</v>
      </c>
      <c r="W16" s="274">
        <v>1</v>
      </c>
      <c r="X16" s="81" t="s">
        <v>170</v>
      </c>
      <c r="Y16" s="81" t="s">
        <v>212</v>
      </c>
      <c r="Z16" s="805" t="str">
        <f t="shared" ca="1" si="2"/>
        <v/>
      </c>
      <c r="AA16" s="805"/>
      <c r="AB16" s="805"/>
      <c r="AC16" s="805"/>
      <c r="AD16" s="82" t="s">
        <v>1</v>
      </c>
      <c r="AE16" s="800">
        <f>IF(①入力シート!$F$30="あり",O16,0)</f>
        <v>0</v>
      </c>
      <c r="AF16" s="801"/>
      <c r="AG16" s="801"/>
      <c r="AH16" s="81" t="s">
        <v>1</v>
      </c>
      <c r="AI16" s="81" t="s">
        <v>210</v>
      </c>
      <c r="AJ16" s="503">
        <f>IF(①入力シート!$F$30="あり",T16,0)</f>
        <v>0</v>
      </c>
      <c r="AK16" s="81" t="s">
        <v>211</v>
      </c>
      <c r="AL16" s="81" t="s">
        <v>210</v>
      </c>
      <c r="AM16" s="74">
        <v>1</v>
      </c>
      <c r="AN16" s="81" t="s">
        <v>170</v>
      </c>
      <c r="AO16" s="81" t="s">
        <v>212</v>
      </c>
      <c r="AP16" s="802">
        <f t="shared" si="3"/>
        <v>0</v>
      </c>
      <c r="AQ16" s="802"/>
      <c r="AR16" s="802"/>
      <c r="AS16" s="802"/>
      <c r="AT16" s="88" t="s">
        <v>1</v>
      </c>
      <c r="AU16" s="803" t="str">
        <f ca="1">IF((ROW()-8)&lt;=MAX(③入力シート２!$AU$6:$AU$2165),INDEX(③入力シート２!AS$6:AS$2165,MATCH(ROW()-8,③入力シート２!$AU$6:$AU$2165,0)),"")</f>
        <v/>
      </c>
      <c r="AV16" s="804"/>
      <c r="AW16" s="804"/>
      <c r="AX16" s="81" t="s">
        <v>1</v>
      </c>
      <c r="AY16" s="81" t="s">
        <v>210</v>
      </c>
      <c r="AZ16" s="505" t="str">
        <f ca="1">IF((ROW()-8)&lt;=MAX(③入力シート２!$AU$6:$AU$2165),INDEX(③入力シート２!AT$6:AT$2165,MATCH(ROW()-8,③入力シート２!$AU$6:$AU$2165,0)),"")</f>
        <v/>
      </c>
      <c r="BA16" s="81" t="s">
        <v>211</v>
      </c>
      <c r="BB16" s="81" t="s">
        <v>210</v>
      </c>
      <c r="BC16" s="274">
        <v>1</v>
      </c>
      <c r="BD16" s="81" t="s">
        <v>170</v>
      </c>
      <c r="BE16" s="81" t="s">
        <v>212</v>
      </c>
      <c r="BF16" s="805" t="str">
        <f t="shared" ca="1" si="0"/>
        <v/>
      </c>
      <c r="BG16" s="805"/>
      <c r="BH16" s="805"/>
      <c r="BI16" s="805"/>
      <c r="BJ16" s="82" t="s">
        <v>1</v>
      </c>
      <c r="BK16" s="806">
        <f>IF(①入力シート!$F$30="あり",AU16,0)</f>
        <v>0</v>
      </c>
      <c r="BL16" s="807"/>
      <c r="BM16" s="807"/>
      <c r="BN16" s="81" t="s">
        <v>1</v>
      </c>
      <c r="BO16" s="81" t="s">
        <v>210</v>
      </c>
      <c r="BP16" s="602">
        <f>IF(①入力シート!$F$30="あり",AZ16,0)</f>
        <v>0</v>
      </c>
      <c r="BQ16" s="81" t="s">
        <v>211</v>
      </c>
      <c r="BR16" s="81" t="s">
        <v>210</v>
      </c>
      <c r="BS16" s="274">
        <v>1</v>
      </c>
      <c r="BT16" s="81" t="s">
        <v>170</v>
      </c>
      <c r="BU16" s="81" t="s">
        <v>212</v>
      </c>
      <c r="BV16" s="808">
        <f t="shared" si="1"/>
        <v>0</v>
      </c>
      <c r="BW16" s="808"/>
      <c r="BX16" s="808"/>
      <c r="BY16" s="808"/>
      <c r="BZ16" s="82" t="s">
        <v>1</v>
      </c>
      <c r="CA16" s="275" t="str">
        <f t="shared" ca="1" si="4"/>
        <v/>
      </c>
      <c r="CB16" s="276">
        <f t="shared" si="5"/>
        <v>0</v>
      </c>
      <c r="CC16" s="101"/>
    </row>
    <row r="17" spans="1:81" ht="26.1" customHeight="1" x14ac:dyDescent="0.15">
      <c r="A17" s="79">
        <v>9</v>
      </c>
      <c r="B17"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7" s="813"/>
      <c r="D17" s="813"/>
      <c r="E17" s="813"/>
      <c r="F17" s="813"/>
      <c r="G17"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7" s="815"/>
      <c r="I17" s="816"/>
      <c r="J17"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7" s="814" t="str">
        <f ca="1">IF((ROW()-8)&lt;=MAX(③入力シート２!$AU$6:$AU$2165),IF(INDEX(③入力シート２!AO$6:AO$2165,MATCH(ROW()-8,③入力シート２!$AU$6:$AU$2165,0))=1,"基本給",IF(INDEX(③入力シート２!AO$6:AO$2165,MATCH(ROW()-8,③入力シート２!$AU$6:$AU$2165,0))=2,"手当","法定福利費残")),"")</f>
        <v/>
      </c>
      <c r="L17" s="815"/>
      <c r="M17" s="815"/>
      <c r="N17" s="816"/>
      <c r="O17" s="803" t="str">
        <f ca="1">IF((ROW()-8)&lt;=MAX(③入力シート２!$AU$6:$AU$2165),INDEX(③入力シート２!AQ$6:AQ$2165,MATCH(ROW()-8,③入力シート２!$AU$6:$AU$2165,0)),"")</f>
        <v/>
      </c>
      <c r="P17" s="804"/>
      <c r="Q17" s="804"/>
      <c r="R17" s="81" t="s">
        <v>1</v>
      </c>
      <c r="S17" s="81" t="s">
        <v>210</v>
      </c>
      <c r="T17" s="505" t="str">
        <f ca="1">IF((ROW()-8)&lt;=MAX(③入力シート２!$AU$6:$AU$2165),INDEX(③入力シート２!AR$6:AR$2165,MATCH(ROW()-8,③入力シート２!$AU$6:$AU$2165,0)),"")</f>
        <v/>
      </c>
      <c r="U17" s="81" t="s">
        <v>211</v>
      </c>
      <c r="V17" s="81" t="s">
        <v>210</v>
      </c>
      <c r="W17" s="274">
        <v>1</v>
      </c>
      <c r="X17" s="81" t="s">
        <v>170</v>
      </c>
      <c r="Y17" s="81" t="s">
        <v>212</v>
      </c>
      <c r="Z17" s="805" t="str">
        <f t="shared" ca="1" si="2"/>
        <v/>
      </c>
      <c r="AA17" s="805"/>
      <c r="AB17" s="805"/>
      <c r="AC17" s="805"/>
      <c r="AD17" s="82" t="s">
        <v>1</v>
      </c>
      <c r="AE17" s="800">
        <f>IF(①入力シート!$F$30="あり",O17,0)</f>
        <v>0</v>
      </c>
      <c r="AF17" s="801"/>
      <c r="AG17" s="801"/>
      <c r="AH17" s="81" t="s">
        <v>1</v>
      </c>
      <c r="AI17" s="81" t="s">
        <v>210</v>
      </c>
      <c r="AJ17" s="503">
        <f>IF(①入力シート!$F$30="あり",T17,0)</f>
        <v>0</v>
      </c>
      <c r="AK17" s="81" t="s">
        <v>211</v>
      </c>
      <c r="AL17" s="81" t="s">
        <v>210</v>
      </c>
      <c r="AM17" s="74">
        <v>1</v>
      </c>
      <c r="AN17" s="81" t="s">
        <v>170</v>
      </c>
      <c r="AO17" s="81" t="s">
        <v>212</v>
      </c>
      <c r="AP17" s="802">
        <f t="shared" si="3"/>
        <v>0</v>
      </c>
      <c r="AQ17" s="802"/>
      <c r="AR17" s="802"/>
      <c r="AS17" s="802"/>
      <c r="AT17" s="88" t="s">
        <v>1</v>
      </c>
      <c r="AU17" s="803" t="str">
        <f ca="1">IF((ROW()-8)&lt;=MAX(③入力シート２!$AU$6:$AU$2165),INDEX(③入力シート２!AS$6:AS$2165,MATCH(ROW()-8,③入力シート２!$AU$6:$AU$2165,0)),"")</f>
        <v/>
      </c>
      <c r="AV17" s="804"/>
      <c r="AW17" s="804"/>
      <c r="AX17" s="81" t="s">
        <v>1</v>
      </c>
      <c r="AY17" s="81" t="s">
        <v>210</v>
      </c>
      <c r="AZ17" s="505" t="str">
        <f ca="1">IF((ROW()-8)&lt;=MAX(③入力シート２!$AU$6:$AU$2165),INDEX(③入力シート２!AT$6:AT$2165,MATCH(ROW()-8,③入力シート２!$AU$6:$AU$2165,0)),"")</f>
        <v/>
      </c>
      <c r="BA17" s="81" t="s">
        <v>211</v>
      </c>
      <c r="BB17" s="81" t="s">
        <v>210</v>
      </c>
      <c r="BC17" s="274">
        <v>1</v>
      </c>
      <c r="BD17" s="81" t="s">
        <v>170</v>
      </c>
      <c r="BE17" s="81" t="s">
        <v>212</v>
      </c>
      <c r="BF17" s="805" t="str">
        <f t="shared" ca="1" si="0"/>
        <v/>
      </c>
      <c r="BG17" s="805"/>
      <c r="BH17" s="805"/>
      <c r="BI17" s="805"/>
      <c r="BJ17" s="82" t="s">
        <v>1</v>
      </c>
      <c r="BK17" s="806">
        <f>IF(①入力シート!$F$30="あり",AU17,0)</f>
        <v>0</v>
      </c>
      <c r="BL17" s="807"/>
      <c r="BM17" s="807"/>
      <c r="BN17" s="81" t="s">
        <v>1</v>
      </c>
      <c r="BO17" s="81" t="s">
        <v>210</v>
      </c>
      <c r="BP17" s="602">
        <f>IF(①入力シート!$F$30="あり",AZ17,0)</f>
        <v>0</v>
      </c>
      <c r="BQ17" s="81" t="s">
        <v>211</v>
      </c>
      <c r="BR17" s="81" t="s">
        <v>210</v>
      </c>
      <c r="BS17" s="274">
        <v>1</v>
      </c>
      <c r="BT17" s="81" t="s">
        <v>170</v>
      </c>
      <c r="BU17" s="81" t="s">
        <v>212</v>
      </c>
      <c r="BV17" s="808">
        <f t="shared" si="1"/>
        <v>0</v>
      </c>
      <c r="BW17" s="808"/>
      <c r="BX17" s="808"/>
      <c r="BY17" s="808"/>
      <c r="BZ17" s="82" t="s">
        <v>1</v>
      </c>
      <c r="CA17" s="275" t="str">
        <f t="shared" ca="1" si="4"/>
        <v/>
      </c>
      <c r="CB17" s="276">
        <f t="shared" si="5"/>
        <v>0</v>
      </c>
      <c r="CC17" s="101"/>
    </row>
    <row r="18" spans="1:81" ht="26.1" customHeight="1" x14ac:dyDescent="0.15">
      <c r="A18" s="79">
        <v>10</v>
      </c>
      <c r="B18"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8" s="813"/>
      <c r="D18" s="813"/>
      <c r="E18" s="813"/>
      <c r="F18" s="813"/>
      <c r="G18"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8" s="815"/>
      <c r="I18" s="816"/>
      <c r="J18"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8" s="814" t="str">
        <f ca="1">IF((ROW()-8)&lt;=MAX(③入力シート２!$AU$6:$AU$2165),IF(INDEX(③入力シート２!AO$6:AO$2165,MATCH(ROW()-8,③入力シート２!$AU$6:$AU$2165,0))=1,"基本給",IF(INDEX(③入力シート２!AO$6:AO$2165,MATCH(ROW()-8,③入力シート２!$AU$6:$AU$2165,0))=2,"手当","法定福利費残")),"")</f>
        <v/>
      </c>
      <c r="L18" s="815"/>
      <c r="M18" s="815"/>
      <c r="N18" s="816"/>
      <c r="O18" s="803" t="str">
        <f ca="1">IF((ROW()-8)&lt;=MAX(③入力シート２!$AU$6:$AU$2165),INDEX(③入力シート２!AQ$6:AQ$2165,MATCH(ROW()-8,③入力シート２!$AU$6:$AU$2165,0)),"")</f>
        <v/>
      </c>
      <c r="P18" s="804"/>
      <c r="Q18" s="804"/>
      <c r="R18" s="81" t="s">
        <v>1</v>
      </c>
      <c r="S18" s="81" t="s">
        <v>210</v>
      </c>
      <c r="T18" s="505" t="str">
        <f ca="1">IF((ROW()-8)&lt;=MAX(③入力シート２!$AU$6:$AU$2165),INDEX(③入力シート２!AR$6:AR$2165,MATCH(ROW()-8,③入力シート２!$AU$6:$AU$2165,0)),"")</f>
        <v/>
      </c>
      <c r="U18" s="81" t="s">
        <v>211</v>
      </c>
      <c r="V18" s="81" t="s">
        <v>210</v>
      </c>
      <c r="W18" s="274">
        <v>1</v>
      </c>
      <c r="X18" s="81" t="s">
        <v>170</v>
      </c>
      <c r="Y18" s="81" t="s">
        <v>212</v>
      </c>
      <c r="Z18" s="805" t="str">
        <f t="shared" ca="1" si="2"/>
        <v/>
      </c>
      <c r="AA18" s="805"/>
      <c r="AB18" s="805"/>
      <c r="AC18" s="805"/>
      <c r="AD18" s="82" t="s">
        <v>1</v>
      </c>
      <c r="AE18" s="800">
        <f>IF(①入力シート!$F$30="あり",O18,0)</f>
        <v>0</v>
      </c>
      <c r="AF18" s="801"/>
      <c r="AG18" s="801"/>
      <c r="AH18" s="81" t="s">
        <v>1</v>
      </c>
      <c r="AI18" s="81" t="s">
        <v>210</v>
      </c>
      <c r="AJ18" s="503">
        <f>IF(①入力シート!$F$30="あり",T18,0)</f>
        <v>0</v>
      </c>
      <c r="AK18" s="81" t="s">
        <v>211</v>
      </c>
      <c r="AL18" s="81" t="s">
        <v>210</v>
      </c>
      <c r="AM18" s="74">
        <v>1</v>
      </c>
      <c r="AN18" s="81" t="s">
        <v>170</v>
      </c>
      <c r="AO18" s="81" t="s">
        <v>212</v>
      </c>
      <c r="AP18" s="802">
        <f t="shared" si="3"/>
        <v>0</v>
      </c>
      <c r="AQ18" s="802"/>
      <c r="AR18" s="802"/>
      <c r="AS18" s="802"/>
      <c r="AT18" s="88" t="s">
        <v>1</v>
      </c>
      <c r="AU18" s="803" t="str">
        <f ca="1">IF((ROW()-8)&lt;=MAX(③入力シート２!$AU$6:$AU$2165),INDEX(③入力シート２!AS$6:AS$2165,MATCH(ROW()-8,③入力シート２!$AU$6:$AU$2165,0)),"")</f>
        <v/>
      </c>
      <c r="AV18" s="804"/>
      <c r="AW18" s="804"/>
      <c r="AX18" s="81" t="s">
        <v>1</v>
      </c>
      <c r="AY18" s="81" t="s">
        <v>210</v>
      </c>
      <c r="AZ18" s="505" t="str">
        <f ca="1">IF((ROW()-8)&lt;=MAX(③入力シート２!$AU$6:$AU$2165),INDEX(③入力シート２!AT$6:AT$2165,MATCH(ROW()-8,③入力シート２!$AU$6:$AU$2165,0)),"")</f>
        <v/>
      </c>
      <c r="BA18" s="81" t="s">
        <v>211</v>
      </c>
      <c r="BB18" s="81" t="s">
        <v>210</v>
      </c>
      <c r="BC18" s="274">
        <v>1</v>
      </c>
      <c r="BD18" s="81" t="s">
        <v>170</v>
      </c>
      <c r="BE18" s="81" t="s">
        <v>212</v>
      </c>
      <c r="BF18" s="805" t="str">
        <f t="shared" ca="1" si="0"/>
        <v/>
      </c>
      <c r="BG18" s="805"/>
      <c r="BH18" s="805"/>
      <c r="BI18" s="805"/>
      <c r="BJ18" s="82" t="s">
        <v>1</v>
      </c>
      <c r="BK18" s="806">
        <f>IF(①入力シート!$F$30="あり",AU18,0)</f>
        <v>0</v>
      </c>
      <c r="BL18" s="807"/>
      <c r="BM18" s="807"/>
      <c r="BN18" s="81" t="s">
        <v>1</v>
      </c>
      <c r="BO18" s="81" t="s">
        <v>210</v>
      </c>
      <c r="BP18" s="602">
        <f>IF(①入力シート!$F$30="あり",AZ18,0)</f>
        <v>0</v>
      </c>
      <c r="BQ18" s="81" t="s">
        <v>211</v>
      </c>
      <c r="BR18" s="81" t="s">
        <v>210</v>
      </c>
      <c r="BS18" s="274">
        <v>1</v>
      </c>
      <c r="BT18" s="81" t="s">
        <v>170</v>
      </c>
      <c r="BU18" s="81" t="s">
        <v>212</v>
      </c>
      <c r="BV18" s="808">
        <f t="shared" si="1"/>
        <v>0</v>
      </c>
      <c r="BW18" s="808"/>
      <c r="BX18" s="808"/>
      <c r="BY18" s="808"/>
      <c r="BZ18" s="82" t="s">
        <v>1</v>
      </c>
      <c r="CA18" s="275" t="str">
        <f t="shared" ca="1" si="4"/>
        <v/>
      </c>
      <c r="CB18" s="276">
        <f t="shared" si="5"/>
        <v>0</v>
      </c>
      <c r="CC18" s="101"/>
    </row>
    <row r="19" spans="1:81" ht="26.1" customHeight="1" x14ac:dyDescent="0.15">
      <c r="A19" s="79">
        <v>11</v>
      </c>
      <c r="B19"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9" s="813"/>
      <c r="D19" s="813"/>
      <c r="E19" s="813"/>
      <c r="F19" s="813"/>
      <c r="G19"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9" s="815"/>
      <c r="I19" s="816"/>
      <c r="J19"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9" s="814" t="str">
        <f ca="1">IF((ROW()-8)&lt;=MAX(③入力シート２!$AU$6:$AU$2165),IF(INDEX(③入力シート２!AO$6:AO$2165,MATCH(ROW()-8,③入力シート２!$AU$6:$AU$2165,0))=1,"基本給",IF(INDEX(③入力シート２!AO$6:AO$2165,MATCH(ROW()-8,③入力シート２!$AU$6:$AU$2165,0))=2,"手当","法定福利費残")),"")</f>
        <v/>
      </c>
      <c r="L19" s="815"/>
      <c r="M19" s="815"/>
      <c r="N19" s="816"/>
      <c r="O19" s="803" t="str">
        <f ca="1">IF((ROW()-8)&lt;=MAX(③入力シート２!$AU$6:$AU$2165),INDEX(③入力シート２!AQ$6:AQ$2165,MATCH(ROW()-8,③入力シート２!$AU$6:$AU$2165,0)),"")</f>
        <v/>
      </c>
      <c r="P19" s="804"/>
      <c r="Q19" s="804"/>
      <c r="R19" s="81" t="s">
        <v>1</v>
      </c>
      <c r="S19" s="81" t="s">
        <v>210</v>
      </c>
      <c r="T19" s="505" t="str">
        <f ca="1">IF((ROW()-8)&lt;=MAX(③入力シート２!$AU$6:$AU$2165),INDEX(③入力シート２!AR$6:AR$2165,MATCH(ROW()-8,③入力シート２!$AU$6:$AU$2165,0)),"")</f>
        <v/>
      </c>
      <c r="U19" s="81" t="s">
        <v>211</v>
      </c>
      <c r="V19" s="81" t="s">
        <v>210</v>
      </c>
      <c r="W19" s="274">
        <v>1</v>
      </c>
      <c r="X19" s="81" t="s">
        <v>170</v>
      </c>
      <c r="Y19" s="81" t="s">
        <v>212</v>
      </c>
      <c r="Z19" s="805" t="str">
        <f t="shared" ca="1" si="2"/>
        <v/>
      </c>
      <c r="AA19" s="805"/>
      <c r="AB19" s="805"/>
      <c r="AC19" s="805"/>
      <c r="AD19" s="82" t="s">
        <v>1</v>
      </c>
      <c r="AE19" s="800">
        <f>IF(①入力シート!$F$30="あり",O19,0)</f>
        <v>0</v>
      </c>
      <c r="AF19" s="801"/>
      <c r="AG19" s="801"/>
      <c r="AH19" s="81" t="s">
        <v>1</v>
      </c>
      <c r="AI19" s="81" t="s">
        <v>210</v>
      </c>
      <c r="AJ19" s="503">
        <f>IF(①入力シート!$F$30="あり",T19,0)</f>
        <v>0</v>
      </c>
      <c r="AK19" s="81" t="s">
        <v>211</v>
      </c>
      <c r="AL19" s="81" t="s">
        <v>210</v>
      </c>
      <c r="AM19" s="74">
        <v>1</v>
      </c>
      <c r="AN19" s="81" t="s">
        <v>170</v>
      </c>
      <c r="AO19" s="81" t="s">
        <v>212</v>
      </c>
      <c r="AP19" s="802">
        <f t="shared" si="3"/>
        <v>0</v>
      </c>
      <c r="AQ19" s="802"/>
      <c r="AR19" s="802"/>
      <c r="AS19" s="802"/>
      <c r="AT19" s="88" t="s">
        <v>1</v>
      </c>
      <c r="AU19" s="803" t="str">
        <f ca="1">IF((ROW()-8)&lt;=MAX(③入力シート２!$AU$6:$AU$2165),INDEX(③入力シート２!AS$6:AS$2165,MATCH(ROW()-8,③入力シート２!$AU$6:$AU$2165,0)),"")</f>
        <v/>
      </c>
      <c r="AV19" s="804"/>
      <c r="AW19" s="804"/>
      <c r="AX19" s="81" t="s">
        <v>1</v>
      </c>
      <c r="AY19" s="81" t="s">
        <v>210</v>
      </c>
      <c r="AZ19" s="505" t="str">
        <f ca="1">IF((ROW()-8)&lt;=MAX(③入力シート２!$AU$6:$AU$2165),INDEX(③入力シート２!AT$6:AT$2165,MATCH(ROW()-8,③入力シート２!$AU$6:$AU$2165,0)),"")</f>
        <v/>
      </c>
      <c r="BA19" s="81" t="s">
        <v>211</v>
      </c>
      <c r="BB19" s="81" t="s">
        <v>210</v>
      </c>
      <c r="BC19" s="274">
        <v>1</v>
      </c>
      <c r="BD19" s="81" t="s">
        <v>170</v>
      </c>
      <c r="BE19" s="81" t="s">
        <v>212</v>
      </c>
      <c r="BF19" s="805" t="str">
        <f t="shared" ca="1" si="0"/>
        <v/>
      </c>
      <c r="BG19" s="805"/>
      <c r="BH19" s="805"/>
      <c r="BI19" s="805"/>
      <c r="BJ19" s="82" t="s">
        <v>1</v>
      </c>
      <c r="BK19" s="806">
        <f>IF(①入力シート!$F$30="あり",AU19,0)</f>
        <v>0</v>
      </c>
      <c r="BL19" s="807"/>
      <c r="BM19" s="807"/>
      <c r="BN19" s="81" t="s">
        <v>1</v>
      </c>
      <c r="BO19" s="81" t="s">
        <v>210</v>
      </c>
      <c r="BP19" s="602">
        <f>IF(①入力シート!$F$30="あり",AZ19,0)</f>
        <v>0</v>
      </c>
      <c r="BQ19" s="81" t="s">
        <v>211</v>
      </c>
      <c r="BR19" s="81" t="s">
        <v>210</v>
      </c>
      <c r="BS19" s="274">
        <v>1</v>
      </c>
      <c r="BT19" s="81" t="s">
        <v>170</v>
      </c>
      <c r="BU19" s="81" t="s">
        <v>212</v>
      </c>
      <c r="BV19" s="808">
        <f t="shared" si="1"/>
        <v>0</v>
      </c>
      <c r="BW19" s="808"/>
      <c r="BX19" s="808"/>
      <c r="BY19" s="808"/>
      <c r="BZ19" s="82" t="s">
        <v>1</v>
      </c>
      <c r="CA19" s="275" t="str">
        <f t="shared" ca="1" si="4"/>
        <v/>
      </c>
      <c r="CB19" s="276">
        <f t="shared" si="5"/>
        <v>0</v>
      </c>
      <c r="CC19" s="101"/>
    </row>
    <row r="20" spans="1:81" ht="26.1" customHeight="1" x14ac:dyDescent="0.15">
      <c r="A20" s="79">
        <v>12</v>
      </c>
      <c r="B20"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20" s="813"/>
      <c r="D20" s="813"/>
      <c r="E20" s="813"/>
      <c r="F20" s="813"/>
      <c r="G20"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20" s="815"/>
      <c r="I20" s="816"/>
      <c r="J20"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20" s="814" t="str">
        <f ca="1">IF((ROW()-8)&lt;=MAX(③入力シート２!$AU$6:$AU$2165),IF(INDEX(③入力シート２!AO$6:AO$2165,MATCH(ROW()-8,③入力シート２!$AU$6:$AU$2165,0))=1,"基本給",IF(INDEX(③入力シート２!AO$6:AO$2165,MATCH(ROW()-8,③入力シート２!$AU$6:$AU$2165,0))=2,"手当","法定福利費残")),"")</f>
        <v/>
      </c>
      <c r="L20" s="815"/>
      <c r="M20" s="815"/>
      <c r="N20" s="816"/>
      <c r="O20" s="803" t="str">
        <f ca="1">IF((ROW()-8)&lt;=MAX(③入力シート２!$AU$6:$AU$2165),INDEX(③入力シート２!AQ$6:AQ$2165,MATCH(ROW()-8,③入力シート２!$AU$6:$AU$2165,0)),"")</f>
        <v/>
      </c>
      <c r="P20" s="804"/>
      <c r="Q20" s="804"/>
      <c r="R20" s="81" t="s">
        <v>1</v>
      </c>
      <c r="S20" s="81" t="s">
        <v>210</v>
      </c>
      <c r="T20" s="505" t="str">
        <f ca="1">IF((ROW()-8)&lt;=MAX(③入力シート２!$AU$6:$AU$2165),INDEX(③入力シート２!AR$6:AR$2165,MATCH(ROW()-8,③入力シート２!$AU$6:$AU$2165,0)),"")</f>
        <v/>
      </c>
      <c r="U20" s="81" t="s">
        <v>211</v>
      </c>
      <c r="V20" s="81" t="s">
        <v>210</v>
      </c>
      <c r="W20" s="274">
        <v>1</v>
      </c>
      <c r="X20" s="81" t="s">
        <v>170</v>
      </c>
      <c r="Y20" s="81" t="s">
        <v>212</v>
      </c>
      <c r="Z20" s="805" t="str">
        <f t="shared" ca="1" si="2"/>
        <v/>
      </c>
      <c r="AA20" s="805"/>
      <c r="AB20" s="805"/>
      <c r="AC20" s="805"/>
      <c r="AD20" s="82" t="s">
        <v>1</v>
      </c>
      <c r="AE20" s="800">
        <f>IF(①入力シート!$F$30="あり",O20,0)</f>
        <v>0</v>
      </c>
      <c r="AF20" s="801"/>
      <c r="AG20" s="801"/>
      <c r="AH20" s="81" t="s">
        <v>1</v>
      </c>
      <c r="AI20" s="81" t="s">
        <v>210</v>
      </c>
      <c r="AJ20" s="503">
        <f>IF(①入力シート!$F$30="あり",T20,0)</f>
        <v>0</v>
      </c>
      <c r="AK20" s="81" t="s">
        <v>211</v>
      </c>
      <c r="AL20" s="81" t="s">
        <v>210</v>
      </c>
      <c r="AM20" s="74">
        <v>1</v>
      </c>
      <c r="AN20" s="81" t="s">
        <v>170</v>
      </c>
      <c r="AO20" s="81" t="s">
        <v>212</v>
      </c>
      <c r="AP20" s="802">
        <f t="shared" si="3"/>
        <v>0</v>
      </c>
      <c r="AQ20" s="802"/>
      <c r="AR20" s="802"/>
      <c r="AS20" s="802"/>
      <c r="AT20" s="88" t="s">
        <v>1</v>
      </c>
      <c r="AU20" s="803" t="str">
        <f ca="1">IF((ROW()-8)&lt;=MAX(③入力シート２!$AU$6:$AU$2165),INDEX(③入力シート２!AS$6:AS$2165,MATCH(ROW()-8,③入力シート２!$AU$6:$AU$2165,0)),"")</f>
        <v/>
      </c>
      <c r="AV20" s="804"/>
      <c r="AW20" s="804"/>
      <c r="AX20" s="81" t="s">
        <v>1</v>
      </c>
      <c r="AY20" s="81" t="s">
        <v>210</v>
      </c>
      <c r="AZ20" s="505" t="str">
        <f ca="1">IF((ROW()-8)&lt;=MAX(③入力シート２!$AU$6:$AU$2165),INDEX(③入力シート２!AT$6:AT$2165,MATCH(ROW()-8,③入力シート２!$AU$6:$AU$2165,0)),"")</f>
        <v/>
      </c>
      <c r="BA20" s="81" t="s">
        <v>211</v>
      </c>
      <c r="BB20" s="81" t="s">
        <v>210</v>
      </c>
      <c r="BC20" s="274">
        <v>1</v>
      </c>
      <c r="BD20" s="81" t="s">
        <v>170</v>
      </c>
      <c r="BE20" s="81" t="s">
        <v>212</v>
      </c>
      <c r="BF20" s="805" t="str">
        <f t="shared" ca="1" si="0"/>
        <v/>
      </c>
      <c r="BG20" s="805"/>
      <c r="BH20" s="805"/>
      <c r="BI20" s="805"/>
      <c r="BJ20" s="82" t="s">
        <v>1</v>
      </c>
      <c r="BK20" s="806">
        <f>IF(①入力シート!$F$30="あり",AU20,0)</f>
        <v>0</v>
      </c>
      <c r="BL20" s="807"/>
      <c r="BM20" s="807"/>
      <c r="BN20" s="81" t="s">
        <v>1</v>
      </c>
      <c r="BO20" s="81" t="s">
        <v>210</v>
      </c>
      <c r="BP20" s="602">
        <f>IF(①入力シート!$F$30="あり",AZ20,0)</f>
        <v>0</v>
      </c>
      <c r="BQ20" s="81" t="s">
        <v>211</v>
      </c>
      <c r="BR20" s="81" t="s">
        <v>210</v>
      </c>
      <c r="BS20" s="274">
        <v>1</v>
      </c>
      <c r="BT20" s="81" t="s">
        <v>170</v>
      </c>
      <c r="BU20" s="81" t="s">
        <v>212</v>
      </c>
      <c r="BV20" s="808">
        <f t="shared" si="1"/>
        <v>0</v>
      </c>
      <c r="BW20" s="808"/>
      <c r="BX20" s="808"/>
      <c r="BY20" s="808"/>
      <c r="BZ20" s="82" t="s">
        <v>1</v>
      </c>
      <c r="CA20" s="275" t="str">
        <f t="shared" ca="1" si="4"/>
        <v/>
      </c>
      <c r="CB20" s="276">
        <f t="shared" si="5"/>
        <v>0</v>
      </c>
      <c r="CC20" s="101"/>
    </row>
    <row r="21" spans="1:81" ht="26.1" customHeight="1" x14ac:dyDescent="0.15">
      <c r="A21" s="79">
        <v>13</v>
      </c>
      <c r="B21"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21" s="813"/>
      <c r="D21" s="813"/>
      <c r="E21" s="813"/>
      <c r="F21" s="813"/>
      <c r="G21"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21" s="815"/>
      <c r="I21" s="816"/>
      <c r="J21"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21" s="814" t="str">
        <f ca="1">IF((ROW()-8)&lt;=MAX(③入力シート２!$AU$6:$AU$2165),IF(INDEX(③入力シート２!AO$6:AO$2165,MATCH(ROW()-8,③入力シート２!$AU$6:$AU$2165,0))=1,"基本給",IF(INDEX(③入力シート２!AO$6:AO$2165,MATCH(ROW()-8,③入力シート２!$AU$6:$AU$2165,0))=2,"手当","法定福利費残")),"")</f>
        <v/>
      </c>
      <c r="L21" s="815"/>
      <c r="M21" s="815"/>
      <c r="N21" s="816"/>
      <c r="O21" s="803" t="str">
        <f ca="1">IF((ROW()-8)&lt;=MAX(③入力シート２!$AU$6:$AU$2165),INDEX(③入力シート２!AQ$6:AQ$2165,MATCH(ROW()-8,③入力シート２!$AU$6:$AU$2165,0)),"")</f>
        <v/>
      </c>
      <c r="P21" s="804"/>
      <c r="Q21" s="804"/>
      <c r="R21" s="81" t="s">
        <v>1</v>
      </c>
      <c r="S21" s="81" t="s">
        <v>210</v>
      </c>
      <c r="T21" s="505" t="str">
        <f ca="1">IF((ROW()-8)&lt;=MAX(③入力シート２!$AU$6:$AU$2165),INDEX(③入力シート２!AR$6:AR$2165,MATCH(ROW()-8,③入力シート２!$AU$6:$AU$2165,0)),"")</f>
        <v/>
      </c>
      <c r="U21" s="81" t="s">
        <v>211</v>
      </c>
      <c r="V21" s="81" t="s">
        <v>210</v>
      </c>
      <c r="W21" s="274">
        <v>1</v>
      </c>
      <c r="X21" s="81" t="s">
        <v>170</v>
      </c>
      <c r="Y21" s="81" t="s">
        <v>212</v>
      </c>
      <c r="Z21" s="805" t="str">
        <f t="shared" ref="Z21:Z37" ca="1" si="6">IFERROR(O21*T21*W21,"")</f>
        <v/>
      </c>
      <c r="AA21" s="805"/>
      <c r="AB21" s="805"/>
      <c r="AC21" s="805"/>
      <c r="AD21" s="82" t="s">
        <v>1</v>
      </c>
      <c r="AE21" s="800">
        <f>IF(①入力シート!$F$30="あり",O21,0)</f>
        <v>0</v>
      </c>
      <c r="AF21" s="801"/>
      <c r="AG21" s="801"/>
      <c r="AH21" s="81" t="s">
        <v>1</v>
      </c>
      <c r="AI21" s="81" t="s">
        <v>210</v>
      </c>
      <c r="AJ21" s="503">
        <f>IF(①入力シート!$F$30="あり",T21,0)</f>
        <v>0</v>
      </c>
      <c r="AK21" s="81" t="s">
        <v>211</v>
      </c>
      <c r="AL21" s="81" t="s">
        <v>210</v>
      </c>
      <c r="AM21" s="74">
        <v>1</v>
      </c>
      <c r="AN21" s="81" t="s">
        <v>170</v>
      </c>
      <c r="AO21" s="81" t="s">
        <v>212</v>
      </c>
      <c r="AP21" s="802">
        <f t="shared" ref="AP21:AP37" si="7">IFERROR(AE21*AJ21*AM21,"")</f>
        <v>0</v>
      </c>
      <c r="AQ21" s="802"/>
      <c r="AR21" s="802"/>
      <c r="AS21" s="802"/>
      <c r="AT21" s="88" t="s">
        <v>1</v>
      </c>
      <c r="AU21" s="803" t="str">
        <f ca="1">IF((ROW()-8)&lt;=MAX(③入力シート２!$AU$6:$AU$2165),INDEX(③入力シート２!AS$6:AS$2165,MATCH(ROW()-8,③入力シート２!$AU$6:$AU$2165,0)),"")</f>
        <v/>
      </c>
      <c r="AV21" s="804"/>
      <c r="AW21" s="804"/>
      <c r="AX21" s="81" t="s">
        <v>1</v>
      </c>
      <c r="AY21" s="81" t="s">
        <v>210</v>
      </c>
      <c r="AZ21" s="505" t="str">
        <f ca="1">IF((ROW()-8)&lt;=MAX(③入力シート２!$AU$6:$AU$2165),INDEX(③入力シート２!AT$6:AT$2165,MATCH(ROW()-8,③入力シート２!$AU$6:$AU$2165,0)),"")</f>
        <v/>
      </c>
      <c r="BA21" s="81" t="s">
        <v>211</v>
      </c>
      <c r="BB21" s="81" t="s">
        <v>210</v>
      </c>
      <c r="BC21" s="274">
        <v>1</v>
      </c>
      <c r="BD21" s="81" t="s">
        <v>170</v>
      </c>
      <c r="BE21" s="81" t="s">
        <v>212</v>
      </c>
      <c r="BF21" s="805" t="str">
        <f t="shared" ref="BF21:BF37" ca="1" si="8">IFERROR(AU21*AZ21*BC21,"")</f>
        <v/>
      </c>
      <c r="BG21" s="805"/>
      <c r="BH21" s="805"/>
      <c r="BI21" s="805"/>
      <c r="BJ21" s="82" t="s">
        <v>1</v>
      </c>
      <c r="BK21" s="806">
        <f>IF(①入力シート!$F$30="あり",AU21,0)</f>
        <v>0</v>
      </c>
      <c r="BL21" s="807"/>
      <c r="BM21" s="807"/>
      <c r="BN21" s="81" t="s">
        <v>1</v>
      </c>
      <c r="BO21" s="81" t="s">
        <v>210</v>
      </c>
      <c r="BP21" s="602">
        <f>IF(①入力シート!$F$30="あり",AZ21,0)</f>
        <v>0</v>
      </c>
      <c r="BQ21" s="81" t="s">
        <v>211</v>
      </c>
      <c r="BR21" s="81" t="s">
        <v>210</v>
      </c>
      <c r="BS21" s="274">
        <v>1</v>
      </c>
      <c r="BT21" s="81" t="s">
        <v>170</v>
      </c>
      <c r="BU21" s="81" t="s">
        <v>212</v>
      </c>
      <c r="BV21" s="808">
        <f t="shared" ref="BV21:BV37" si="9">IFERROR(BK21*BP21*BS21,"")</f>
        <v>0</v>
      </c>
      <c r="BW21" s="808"/>
      <c r="BX21" s="808"/>
      <c r="BY21" s="808"/>
      <c r="BZ21" s="82" t="s">
        <v>1</v>
      </c>
      <c r="CA21" s="275" t="str">
        <f t="shared" ca="1" si="4"/>
        <v/>
      </c>
      <c r="CB21" s="276">
        <f t="shared" si="5"/>
        <v>0</v>
      </c>
      <c r="CC21" s="101"/>
    </row>
    <row r="22" spans="1:81" ht="26.1" customHeight="1" x14ac:dyDescent="0.15">
      <c r="A22" s="79">
        <v>14</v>
      </c>
      <c r="B22"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22" s="813"/>
      <c r="D22" s="813"/>
      <c r="E22" s="813"/>
      <c r="F22" s="813"/>
      <c r="G22"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22" s="815"/>
      <c r="I22" s="816"/>
      <c r="J22"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22" s="814" t="str">
        <f ca="1">IF((ROW()-8)&lt;=MAX(③入力シート２!$AU$6:$AU$2165),IF(INDEX(③入力シート２!AO$6:AO$2165,MATCH(ROW()-8,③入力シート２!$AU$6:$AU$2165,0))=1,"基本給",IF(INDEX(③入力シート２!AO$6:AO$2165,MATCH(ROW()-8,③入力シート２!$AU$6:$AU$2165,0))=2,"手当","法定福利費残")),"")</f>
        <v/>
      </c>
      <c r="L22" s="815"/>
      <c r="M22" s="815"/>
      <c r="N22" s="816"/>
      <c r="O22" s="803" t="str">
        <f ca="1">IF((ROW()-8)&lt;=MAX(③入力シート２!$AU$6:$AU$2165),INDEX(③入力シート２!AQ$6:AQ$2165,MATCH(ROW()-8,③入力シート２!$AU$6:$AU$2165,0)),"")</f>
        <v/>
      </c>
      <c r="P22" s="804"/>
      <c r="Q22" s="804"/>
      <c r="R22" s="81" t="s">
        <v>1</v>
      </c>
      <c r="S22" s="81" t="s">
        <v>210</v>
      </c>
      <c r="T22" s="505" t="str">
        <f ca="1">IF((ROW()-8)&lt;=MAX(③入力シート２!$AU$6:$AU$2165),INDEX(③入力シート２!AR$6:AR$2165,MATCH(ROW()-8,③入力シート２!$AU$6:$AU$2165,0)),"")</f>
        <v/>
      </c>
      <c r="U22" s="81" t="s">
        <v>211</v>
      </c>
      <c r="V22" s="81" t="s">
        <v>210</v>
      </c>
      <c r="W22" s="274">
        <v>1</v>
      </c>
      <c r="X22" s="81" t="s">
        <v>170</v>
      </c>
      <c r="Y22" s="81" t="s">
        <v>212</v>
      </c>
      <c r="Z22" s="805" t="str">
        <f t="shared" ca="1" si="6"/>
        <v/>
      </c>
      <c r="AA22" s="805"/>
      <c r="AB22" s="805"/>
      <c r="AC22" s="805"/>
      <c r="AD22" s="82" t="s">
        <v>1</v>
      </c>
      <c r="AE22" s="800">
        <f>IF(①入力シート!$F$30="あり",O22,0)</f>
        <v>0</v>
      </c>
      <c r="AF22" s="801"/>
      <c r="AG22" s="801"/>
      <c r="AH22" s="81" t="s">
        <v>1</v>
      </c>
      <c r="AI22" s="81" t="s">
        <v>210</v>
      </c>
      <c r="AJ22" s="503">
        <f>IF(①入力シート!$F$30="あり",T22,0)</f>
        <v>0</v>
      </c>
      <c r="AK22" s="81" t="s">
        <v>211</v>
      </c>
      <c r="AL22" s="81" t="s">
        <v>210</v>
      </c>
      <c r="AM22" s="74">
        <v>1</v>
      </c>
      <c r="AN22" s="81" t="s">
        <v>170</v>
      </c>
      <c r="AO22" s="81" t="s">
        <v>212</v>
      </c>
      <c r="AP22" s="802">
        <f t="shared" si="7"/>
        <v>0</v>
      </c>
      <c r="AQ22" s="802"/>
      <c r="AR22" s="802"/>
      <c r="AS22" s="802"/>
      <c r="AT22" s="88" t="s">
        <v>1</v>
      </c>
      <c r="AU22" s="803" t="str">
        <f ca="1">IF((ROW()-8)&lt;=MAX(③入力シート２!$AU$6:$AU$2165),INDEX(③入力シート２!AS$6:AS$2165,MATCH(ROW()-8,③入力シート２!$AU$6:$AU$2165,0)),"")</f>
        <v/>
      </c>
      <c r="AV22" s="804"/>
      <c r="AW22" s="804"/>
      <c r="AX22" s="81" t="s">
        <v>1</v>
      </c>
      <c r="AY22" s="81" t="s">
        <v>210</v>
      </c>
      <c r="AZ22" s="505" t="str">
        <f ca="1">IF((ROW()-8)&lt;=MAX(③入力シート２!$AU$6:$AU$2165),INDEX(③入力シート２!AT$6:AT$2165,MATCH(ROW()-8,③入力シート２!$AU$6:$AU$2165,0)),"")</f>
        <v/>
      </c>
      <c r="BA22" s="81" t="s">
        <v>211</v>
      </c>
      <c r="BB22" s="81" t="s">
        <v>210</v>
      </c>
      <c r="BC22" s="274">
        <v>1</v>
      </c>
      <c r="BD22" s="81" t="s">
        <v>170</v>
      </c>
      <c r="BE22" s="81" t="s">
        <v>212</v>
      </c>
      <c r="BF22" s="805" t="str">
        <f t="shared" ca="1" si="8"/>
        <v/>
      </c>
      <c r="BG22" s="805"/>
      <c r="BH22" s="805"/>
      <c r="BI22" s="805"/>
      <c r="BJ22" s="82" t="s">
        <v>1</v>
      </c>
      <c r="BK22" s="806">
        <f>IF(①入力シート!$F$30="あり",AU22,0)</f>
        <v>0</v>
      </c>
      <c r="BL22" s="807"/>
      <c r="BM22" s="807"/>
      <c r="BN22" s="81" t="s">
        <v>1</v>
      </c>
      <c r="BO22" s="81" t="s">
        <v>210</v>
      </c>
      <c r="BP22" s="602">
        <f>IF(①入力シート!$F$30="あり",AZ22,0)</f>
        <v>0</v>
      </c>
      <c r="BQ22" s="81" t="s">
        <v>211</v>
      </c>
      <c r="BR22" s="81" t="s">
        <v>210</v>
      </c>
      <c r="BS22" s="274">
        <v>1</v>
      </c>
      <c r="BT22" s="81" t="s">
        <v>170</v>
      </c>
      <c r="BU22" s="81" t="s">
        <v>212</v>
      </c>
      <c r="BV22" s="808">
        <f t="shared" si="9"/>
        <v>0</v>
      </c>
      <c r="BW22" s="808"/>
      <c r="BX22" s="808"/>
      <c r="BY22" s="808"/>
      <c r="BZ22" s="82" t="s">
        <v>1</v>
      </c>
      <c r="CA22" s="275" t="str">
        <f t="shared" ca="1" si="4"/>
        <v/>
      </c>
      <c r="CB22" s="276">
        <f t="shared" si="5"/>
        <v>0</v>
      </c>
      <c r="CC22" s="101"/>
    </row>
    <row r="23" spans="1:81" ht="26.1" customHeight="1" x14ac:dyDescent="0.15">
      <c r="A23" s="79">
        <v>15</v>
      </c>
      <c r="B23"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23" s="813"/>
      <c r="D23" s="813"/>
      <c r="E23" s="813"/>
      <c r="F23" s="813"/>
      <c r="G23"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23" s="815"/>
      <c r="I23" s="816"/>
      <c r="J23"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23" s="814" t="str">
        <f ca="1">IF((ROW()-8)&lt;=MAX(③入力シート２!$AU$6:$AU$2165),IF(INDEX(③入力シート２!AO$6:AO$2165,MATCH(ROW()-8,③入力シート２!$AU$6:$AU$2165,0))=1,"基本給",IF(INDEX(③入力シート２!AO$6:AO$2165,MATCH(ROW()-8,③入力シート２!$AU$6:$AU$2165,0))=2,"手当","法定福利費残")),"")</f>
        <v/>
      </c>
      <c r="L23" s="815"/>
      <c r="M23" s="815"/>
      <c r="N23" s="816"/>
      <c r="O23" s="803" t="str">
        <f ca="1">IF((ROW()-8)&lt;=MAX(③入力シート２!$AU$6:$AU$2165),INDEX(③入力シート２!AQ$6:AQ$2165,MATCH(ROW()-8,③入力シート２!$AU$6:$AU$2165,0)),"")</f>
        <v/>
      </c>
      <c r="P23" s="804"/>
      <c r="Q23" s="804"/>
      <c r="R23" s="81" t="s">
        <v>1</v>
      </c>
      <c r="S23" s="81" t="s">
        <v>210</v>
      </c>
      <c r="T23" s="505" t="str">
        <f ca="1">IF((ROW()-8)&lt;=MAX(③入力シート２!$AU$6:$AU$2165),INDEX(③入力シート２!AR$6:AR$2165,MATCH(ROW()-8,③入力シート２!$AU$6:$AU$2165,0)),"")</f>
        <v/>
      </c>
      <c r="U23" s="81" t="s">
        <v>211</v>
      </c>
      <c r="V23" s="81" t="s">
        <v>210</v>
      </c>
      <c r="W23" s="274">
        <v>1</v>
      </c>
      <c r="X23" s="81" t="s">
        <v>170</v>
      </c>
      <c r="Y23" s="81" t="s">
        <v>212</v>
      </c>
      <c r="Z23" s="805" t="str">
        <f t="shared" ca="1" si="6"/>
        <v/>
      </c>
      <c r="AA23" s="805"/>
      <c r="AB23" s="805"/>
      <c r="AC23" s="805"/>
      <c r="AD23" s="82" t="s">
        <v>1</v>
      </c>
      <c r="AE23" s="800">
        <f>IF(①入力シート!$F$30="あり",O23,0)</f>
        <v>0</v>
      </c>
      <c r="AF23" s="801"/>
      <c r="AG23" s="801"/>
      <c r="AH23" s="81" t="s">
        <v>1</v>
      </c>
      <c r="AI23" s="81" t="s">
        <v>210</v>
      </c>
      <c r="AJ23" s="503">
        <f>IF(①入力シート!$F$30="あり",T23,0)</f>
        <v>0</v>
      </c>
      <c r="AK23" s="81" t="s">
        <v>211</v>
      </c>
      <c r="AL23" s="81" t="s">
        <v>210</v>
      </c>
      <c r="AM23" s="74">
        <v>1</v>
      </c>
      <c r="AN23" s="81" t="s">
        <v>170</v>
      </c>
      <c r="AO23" s="81" t="s">
        <v>212</v>
      </c>
      <c r="AP23" s="802">
        <f t="shared" si="7"/>
        <v>0</v>
      </c>
      <c r="AQ23" s="802"/>
      <c r="AR23" s="802"/>
      <c r="AS23" s="802"/>
      <c r="AT23" s="88" t="s">
        <v>1</v>
      </c>
      <c r="AU23" s="803" t="str">
        <f ca="1">IF((ROW()-8)&lt;=MAX(③入力シート２!$AU$6:$AU$2165),INDEX(③入力シート２!AS$6:AS$2165,MATCH(ROW()-8,③入力シート２!$AU$6:$AU$2165,0)),"")</f>
        <v/>
      </c>
      <c r="AV23" s="804"/>
      <c r="AW23" s="804"/>
      <c r="AX23" s="81" t="s">
        <v>1</v>
      </c>
      <c r="AY23" s="81" t="s">
        <v>210</v>
      </c>
      <c r="AZ23" s="505" t="str">
        <f ca="1">IF((ROW()-8)&lt;=MAX(③入力シート２!$AU$6:$AU$2165),INDEX(③入力シート２!AT$6:AT$2165,MATCH(ROW()-8,③入力シート２!$AU$6:$AU$2165,0)),"")</f>
        <v/>
      </c>
      <c r="BA23" s="81" t="s">
        <v>211</v>
      </c>
      <c r="BB23" s="81" t="s">
        <v>210</v>
      </c>
      <c r="BC23" s="274">
        <v>1</v>
      </c>
      <c r="BD23" s="81" t="s">
        <v>170</v>
      </c>
      <c r="BE23" s="81" t="s">
        <v>212</v>
      </c>
      <c r="BF23" s="805" t="str">
        <f t="shared" ca="1" si="8"/>
        <v/>
      </c>
      <c r="BG23" s="805"/>
      <c r="BH23" s="805"/>
      <c r="BI23" s="805"/>
      <c r="BJ23" s="82" t="s">
        <v>1</v>
      </c>
      <c r="BK23" s="806">
        <f>IF(①入力シート!$F$30="あり",AU23,0)</f>
        <v>0</v>
      </c>
      <c r="BL23" s="807"/>
      <c r="BM23" s="807"/>
      <c r="BN23" s="81" t="s">
        <v>1</v>
      </c>
      <c r="BO23" s="81" t="s">
        <v>210</v>
      </c>
      <c r="BP23" s="602">
        <f>IF(①入力シート!$F$30="あり",AZ23,0)</f>
        <v>0</v>
      </c>
      <c r="BQ23" s="81" t="s">
        <v>211</v>
      </c>
      <c r="BR23" s="81" t="s">
        <v>210</v>
      </c>
      <c r="BS23" s="274">
        <v>1</v>
      </c>
      <c r="BT23" s="81" t="s">
        <v>170</v>
      </c>
      <c r="BU23" s="81" t="s">
        <v>212</v>
      </c>
      <c r="BV23" s="808">
        <f t="shared" si="9"/>
        <v>0</v>
      </c>
      <c r="BW23" s="808"/>
      <c r="BX23" s="808"/>
      <c r="BY23" s="808"/>
      <c r="BZ23" s="82" t="s">
        <v>1</v>
      </c>
      <c r="CA23" s="275" t="str">
        <f t="shared" ca="1" si="4"/>
        <v/>
      </c>
      <c r="CB23" s="276">
        <f t="shared" si="5"/>
        <v>0</v>
      </c>
      <c r="CC23" s="101"/>
    </row>
    <row r="24" spans="1:81" ht="26.1" customHeight="1" x14ac:dyDescent="0.15">
      <c r="A24" s="79">
        <v>16</v>
      </c>
      <c r="B24"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24" s="813"/>
      <c r="D24" s="813"/>
      <c r="E24" s="813"/>
      <c r="F24" s="813"/>
      <c r="G24"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24" s="815"/>
      <c r="I24" s="816"/>
      <c r="J24"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24" s="814" t="str">
        <f ca="1">IF((ROW()-8)&lt;=MAX(③入力シート２!$AU$6:$AU$2165),IF(INDEX(③入力シート２!AO$6:AO$2165,MATCH(ROW()-8,③入力シート２!$AU$6:$AU$2165,0))=1,"基本給",IF(INDEX(③入力シート２!AO$6:AO$2165,MATCH(ROW()-8,③入力シート２!$AU$6:$AU$2165,0))=2,"手当","法定福利費残")),"")</f>
        <v/>
      </c>
      <c r="L24" s="815"/>
      <c r="M24" s="815"/>
      <c r="N24" s="816"/>
      <c r="O24" s="803" t="str">
        <f ca="1">IF((ROW()-8)&lt;=MAX(③入力シート２!$AU$6:$AU$2165),INDEX(③入力シート２!AQ$6:AQ$2165,MATCH(ROW()-8,③入力シート２!$AU$6:$AU$2165,0)),"")</f>
        <v/>
      </c>
      <c r="P24" s="804"/>
      <c r="Q24" s="804"/>
      <c r="R24" s="81" t="s">
        <v>1</v>
      </c>
      <c r="S24" s="81" t="s">
        <v>210</v>
      </c>
      <c r="T24" s="505" t="str">
        <f ca="1">IF((ROW()-8)&lt;=MAX(③入力シート２!$AU$6:$AU$2165),INDEX(③入力シート２!AR$6:AR$2165,MATCH(ROW()-8,③入力シート２!$AU$6:$AU$2165,0)),"")</f>
        <v/>
      </c>
      <c r="U24" s="81" t="s">
        <v>211</v>
      </c>
      <c r="V24" s="81" t="s">
        <v>210</v>
      </c>
      <c r="W24" s="274">
        <v>1</v>
      </c>
      <c r="X24" s="81" t="s">
        <v>170</v>
      </c>
      <c r="Y24" s="81" t="s">
        <v>212</v>
      </c>
      <c r="Z24" s="805" t="str">
        <f t="shared" ca="1" si="6"/>
        <v/>
      </c>
      <c r="AA24" s="805"/>
      <c r="AB24" s="805"/>
      <c r="AC24" s="805"/>
      <c r="AD24" s="82" t="s">
        <v>1</v>
      </c>
      <c r="AE24" s="800">
        <f>IF(①入力シート!$F$30="あり",O24,0)</f>
        <v>0</v>
      </c>
      <c r="AF24" s="801"/>
      <c r="AG24" s="801"/>
      <c r="AH24" s="81" t="s">
        <v>1</v>
      </c>
      <c r="AI24" s="81" t="s">
        <v>210</v>
      </c>
      <c r="AJ24" s="503">
        <f>IF(①入力シート!$F$30="あり",T24,0)</f>
        <v>0</v>
      </c>
      <c r="AK24" s="81" t="s">
        <v>211</v>
      </c>
      <c r="AL24" s="81" t="s">
        <v>210</v>
      </c>
      <c r="AM24" s="74">
        <v>1</v>
      </c>
      <c r="AN24" s="81" t="s">
        <v>170</v>
      </c>
      <c r="AO24" s="81" t="s">
        <v>212</v>
      </c>
      <c r="AP24" s="802">
        <f t="shared" si="7"/>
        <v>0</v>
      </c>
      <c r="AQ24" s="802"/>
      <c r="AR24" s="802"/>
      <c r="AS24" s="802"/>
      <c r="AT24" s="88" t="s">
        <v>1</v>
      </c>
      <c r="AU24" s="803" t="str">
        <f ca="1">IF((ROW()-8)&lt;=MAX(③入力シート２!$AU$6:$AU$2165),INDEX(③入力シート２!AS$6:AS$2165,MATCH(ROW()-8,③入力シート２!$AU$6:$AU$2165,0)),"")</f>
        <v/>
      </c>
      <c r="AV24" s="804"/>
      <c r="AW24" s="804"/>
      <c r="AX24" s="81" t="s">
        <v>1</v>
      </c>
      <c r="AY24" s="81" t="s">
        <v>210</v>
      </c>
      <c r="AZ24" s="505" t="str">
        <f ca="1">IF((ROW()-8)&lt;=MAX(③入力シート２!$AU$6:$AU$2165),INDEX(③入力シート２!AT$6:AT$2165,MATCH(ROW()-8,③入力シート２!$AU$6:$AU$2165,0)),"")</f>
        <v/>
      </c>
      <c r="BA24" s="81" t="s">
        <v>211</v>
      </c>
      <c r="BB24" s="81" t="s">
        <v>210</v>
      </c>
      <c r="BC24" s="274">
        <v>1</v>
      </c>
      <c r="BD24" s="81" t="s">
        <v>170</v>
      </c>
      <c r="BE24" s="81" t="s">
        <v>212</v>
      </c>
      <c r="BF24" s="805" t="str">
        <f t="shared" ca="1" si="8"/>
        <v/>
      </c>
      <c r="BG24" s="805"/>
      <c r="BH24" s="805"/>
      <c r="BI24" s="805"/>
      <c r="BJ24" s="82" t="s">
        <v>1</v>
      </c>
      <c r="BK24" s="806">
        <f>IF(①入力シート!$F$30="あり",AU24,0)</f>
        <v>0</v>
      </c>
      <c r="BL24" s="807"/>
      <c r="BM24" s="807"/>
      <c r="BN24" s="81" t="s">
        <v>1</v>
      </c>
      <c r="BO24" s="81" t="s">
        <v>210</v>
      </c>
      <c r="BP24" s="602">
        <f>IF(①入力シート!$F$30="あり",AZ24,0)</f>
        <v>0</v>
      </c>
      <c r="BQ24" s="81" t="s">
        <v>211</v>
      </c>
      <c r="BR24" s="81" t="s">
        <v>210</v>
      </c>
      <c r="BS24" s="274">
        <v>1</v>
      </c>
      <c r="BT24" s="81" t="s">
        <v>170</v>
      </c>
      <c r="BU24" s="81" t="s">
        <v>212</v>
      </c>
      <c r="BV24" s="808">
        <f t="shared" si="9"/>
        <v>0</v>
      </c>
      <c r="BW24" s="808"/>
      <c r="BX24" s="808"/>
      <c r="BY24" s="808"/>
      <c r="BZ24" s="82" t="s">
        <v>1</v>
      </c>
      <c r="CA24" s="275" t="str">
        <f t="shared" ca="1" si="4"/>
        <v/>
      </c>
      <c r="CB24" s="276">
        <f t="shared" si="5"/>
        <v>0</v>
      </c>
      <c r="CC24" s="101"/>
    </row>
    <row r="25" spans="1:81" ht="26.1" customHeight="1" x14ac:dyDescent="0.15">
      <c r="A25" s="79">
        <v>17</v>
      </c>
      <c r="B25"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25" s="813"/>
      <c r="D25" s="813"/>
      <c r="E25" s="813"/>
      <c r="F25" s="813"/>
      <c r="G25"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25" s="815"/>
      <c r="I25" s="816"/>
      <c r="J25"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25" s="814" t="str">
        <f ca="1">IF((ROW()-8)&lt;=MAX(③入力シート２!$AU$6:$AU$2165),IF(INDEX(③入力シート２!AO$6:AO$2165,MATCH(ROW()-8,③入力シート２!$AU$6:$AU$2165,0))=1,"基本給",IF(INDEX(③入力シート２!AO$6:AO$2165,MATCH(ROW()-8,③入力シート２!$AU$6:$AU$2165,0))=2,"手当","法定福利費残")),"")</f>
        <v/>
      </c>
      <c r="L25" s="815"/>
      <c r="M25" s="815"/>
      <c r="N25" s="816"/>
      <c r="O25" s="803" t="str">
        <f ca="1">IF((ROW()-8)&lt;=MAX(③入力シート２!$AU$6:$AU$2165),INDEX(③入力シート２!AQ$6:AQ$2165,MATCH(ROW()-8,③入力シート２!$AU$6:$AU$2165,0)),"")</f>
        <v/>
      </c>
      <c r="P25" s="804"/>
      <c r="Q25" s="804"/>
      <c r="R25" s="81" t="s">
        <v>1</v>
      </c>
      <c r="S25" s="81" t="s">
        <v>210</v>
      </c>
      <c r="T25" s="505" t="str">
        <f ca="1">IF((ROW()-8)&lt;=MAX(③入力シート２!$AU$6:$AU$2165),INDEX(③入力シート２!AR$6:AR$2165,MATCH(ROW()-8,③入力シート２!$AU$6:$AU$2165,0)),"")</f>
        <v/>
      </c>
      <c r="U25" s="81" t="s">
        <v>211</v>
      </c>
      <c r="V25" s="81" t="s">
        <v>210</v>
      </c>
      <c r="W25" s="274">
        <v>1</v>
      </c>
      <c r="X25" s="81" t="s">
        <v>170</v>
      </c>
      <c r="Y25" s="81" t="s">
        <v>212</v>
      </c>
      <c r="Z25" s="805" t="str">
        <f t="shared" ca="1" si="6"/>
        <v/>
      </c>
      <c r="AA25" s="805"/>
      <c r="AB25" s="805"/>
      <c r="AC25" s="805"/>
      <c r="AD25" s="82" t="s">
        <v>1</v>
      </c>
      <c r="AE25" s="800">
        <f>IF(①入力シート!$F$30="あり",O25,0)</f>
        <v>0</v>
      </c>
      <c r="AF25" s="801"/>
      <c r="AG25" s="801"/>
      <c r="AH25" s="81" t="s">
        <v>1</v>
      </c>
      <c r="AI25" s="81" t="s">
        <v>210</v>
      </c>
      <c r="AJ25" s="503">
        <f>IF(①入力シート!$F$30="あり",T25,0)</f>
        <v>0</v>
      </c>
      <c r="AK25" s="81" t="s">
        <v>211</v>
      </c>
      <c r="AL25" s="81" t="s">
        <v>210</v>
      </c>
      <c r="AM25" s="74">
        <v>1</v>
      </c>
      <c r="AN25" s="81" t="s">
        <v>170</v>
      </c>
      <c r="AO25" s="81" t="s">
        <v>212</v>
      </c>
      <c r="AP25" s="802">
        <f t="shared" si="7"/>
        <v>0</v>
      </c>
      <c r="AQ25" s="802"/>
      <c r="AR25" s="802"/>
      <c r="AS25" s="802"/>
      <c r="AT25" s="88" t="s">
        <v>1</v>
      </c>
      <c r="AU25" s="803" t="str">
        <f ca="1">IF((ROW()-8)&lt;=MAX(③入力シート２!$AU$6:$AU$2165),INDEX(③入力シート２!AS$6:AS$2165,MATCH(ROW()-8,③入力シート２!$AU$6:$AU$2165,0)),"")</f>
        <v/>
      </c>
      <c r="AV25" s="804"/>
      <c r="AW25" s="804"/>
      <c r="AX25" s="81" t="s">
        <v>1</v>
      </c>
      <c r="AY25" s="81" t="s">
        <v>210</v>
      </c>
      <c r="AZ25" s="505" t="str">
        <f ca="1">IF((ROW()-8)&lt;=MAX(③入力シート２!$AU$6:$AU$2165),INDEX(③入力シート２!AT$6:AT$2165,MATCH(ROW()-8,③入力シート２!$AU$6:$AU$2165,0)),"")</f>
        <v/>
      </c>
      <c r="BA25" s="81" t="s">
        <v>211</v>
      </c>
      <c r="BB25" s="81" t="s">
        <v>210</v>
      </c>
      <c r="BC25" s="274">
        <v>1</v>
      </c>
      <c r="BD25" s="81" t="s">
        <v>170</v>
      </c>
      <c r="BE25" s="81" t="s">
        <v>212</v>
      </c>
      <c r="BF25" s="805" t="str">
        <f t="shared" ca="1" si="8"/>
        <v/>
      </c>
      <c r="BG25" s="805"/>
      <c r="BH25" s="805"/>
      <c r="BI25" s="805"/>
      <c r="BJ25" s="82" t="s">
        <v>1</v>
      </c>
      <c r="BK25" s="806">
        <f>IF(①入力シート!$F$30="あり",AU25,0)</f>
        <v>0</v>
      </c>
      <c r="BL25" s="807"/>
      <c r="BM25" s="807"/>
      <c r="BN25" s="81" t="s">
        <v>1</v>
      </c>
      <c r="BO25" s="81" t="s">
        <v>210</v>
      </c>
      <c r="BP25" s="602">
        <f>IF(①入力シート!$F$30="あり",AZ25,0)</f>
        <v>0</v>
      </c>
      <c r="BQ25" s="81" t="s">
        <v>211</v>
      </c>
      <c r="BR25" s="81" t="s">
        <v>210</v>
      </c>
      <c r="BS25" s="274">
        <v>1</v>
      </c>
      <c r="BT25" s="81" t="s">
        <v>170</v>
      </c>
      <c r="BU25" s="81" t="s">
        <v>212</v>
      </c>
      <c r="BV25" s="808">
        <f t="shared" si="9"/>
        <v>0</v>
      </c>
      <c r="BW25" s="808"/>
      <c r="BX25" s="808"/>
      <c r="BY25" s="808"/>
      <c r="BZ25" s="82" t="s">
        <v>1</v>
      </c>
      <c r="CA25" s="275" t="str">
        <f t="shared" ca="1" si="4"/>
        <v/>
      </c>
      <c r="CB25" s="276">
        <f t="shared" si="5"/>
        <v>0</v>
      </c>
      <c r="CC25" s="101"/>
    </row>
    <row r="26" spans="1:81" ht="26.1" customHeight="1" x14ac:dyDescent="0.15">
      <c r="A26" s="79">
        <v>18</v>
      </c>
      <c r="B26"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26" s="813"/>
      <c r="D26" s="813"/>
      <c r="E26" s="813"/>
      <c r="F26" s="813"/>
      <c r="G26"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26" s="815"/>
      <c r="I26" s="816"/>
      <c r="J26"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26" s="814" t="str">
        <f ca="1">IF((ROW()-8)&lt;=MAX(③入力シート２!$AU$6:$AU$2165),IF(INDEX(③入力シート２!AO$6:AO$2165,MATCH(ROW()-8,③入力シート２!$AU$6:$AU$2165,0))=1,"基本給",IF(INDEX(③入力シート２!AO$6:AO$2165,MATCH(ROW()-8,③入力シート２!$AU$6:$AU$2165,0))=2,"手当","法定福利費残")),"")</f>
        <v/>
      </c>
      <c r="L26" s="815"/>
      <c r="M26" s="815"/>
      <c r="N26" s="816"/>
      <c r="O26" s="803" t="str">
        <f ca="1">IF((ROW()-8)&lt;=MAX(③入力シート２!$AU$6:$AU$2165),INDEX(③入力シート２!AQ$6:AQ$2165,MATCH(ROW()-8,③入力シート２!$AU$6:$AU$2165,0)),"")</f>
        <v/>
      </c>
      <c r="P26" s="804"/>
      <c r="Q26" s="804"/>
      <c r="R26" s="81" t="s">
        <v>1</v>
      </c>
      <c r="S26" s="81" t="s">
        <v>210</v>
      </c>
      <c r="T26" s="505" t="str">
        <f ca="1">IF((ROW()-8)&lt;=MAX(③入力シート２!$AU$6:$AU$2165),INDEX(③入力シート２!AR$6:AR$2165,MATCH(ROW()-8,③入力シート２!$AU$6:$AU$2165,0)),"")</f>
        <v/>
      </c>
      <c r="U26" s="81" t="s">
        <v>211</v>
      </c>
      <c r="V26" s="81" t="s">
        <v>210</v>
      </c>
      <c r="W26" s="274">
        <v>1</v>
      </c>
      <c r="X26" s="81" t="s">
        <v>170</v>
      </c>
      <c r="Y26" s="81" t="s">
        <v>212</v>
      </c>
      <c r="Z26" s="805" t="str">
        <f t="shared" ca="1" si="6"/>
        <v/>
      </c>
      <c r="AA26" s="805"/>
      <c r="AB26" s="805"/>
      <c r="AC26" s="805"/>
      <c r="AD26" s="82" t="s">
        <v>1</v>
      </c>
      <c r="AE26" s="800">
        <f>IF(①入力シート!$F$30="あり",O26,0)</f>
        <v>0</v>
      </c>
      <c r="AF26" s="801"/>
      <c r="AG26" s="801"/>
      <c r="AH26" s="81" t="s">
        <v>1</v>
      </c>
      <c r="AI26" s="81" t="s">
        <v>210</v>
      </c>
      <c r="AJ26" s="503">
        <f>IF(①入力シート!$F$30="あり",T26,0)</f>
        <v>0</v>
      </c>
      <c r="AK26" s="81" t="s">
        <v>211</v>
      </c>
      <c r="AL26" s="81" t="s">
        <v>210</v>
      </c>
      <c r="AM26" s="74">
        <v>1</v>
      </c>
      <c r="AN26" s="81" t="s">
        <v>170</v>
      </c>
      <c r="AO26" s="81" t="s">
        <v>212</v>
      </c>
      <c r="AP26" s="802">
        <f t="shared" si="7"/>
        <v>0</v>
      </c>
      <c r="AQ26" s="802"/>
      <c r="AR26" s="802"/>
      <c r="AS26" s="802"/>
      <c r="AT26" s="88" t="s">
        <v>1</v>
      </c>
      <c r="AU26" s="803" t="str">
        <f ca="1">IF((ROW()-8)&lt;=MAX(③入力シート２!$AU$6:$AU$2165),INDEX(③入力シート２!AS$6:AS$2165,MATCH(ROW()-8,③入力シート２!$AU$6:$AU$2165,0)),"")</f>
        <v/>
      </c>
      <c r="AV26" s="804"/>
      <c r="AW26" s="804"/>
      <c r="AX26" s="81" t="s">
        <v>1</v>
      </c>
      <c r="AY26" s="81" t="s">
        <v>210</v>
      </c>
      <c r="AZ26" s="505" t="str">
        <f ca="1">IF((ROW()-8)&lt;=MAX(③入力シート２!$AU$6:$AU$2165),INDEX(③入力シート２!AT$6:AT$2165,MATCH(ROW()-8,③入力シート２!$AU$6:$AU$2165,0)),"")</f>
        <v/>
      </c>
      <c r="BA26" s="81" t="s">
        <v>211</v>
      </c>
      <c r="BB26" s="81" t="s">
        <v>210</v>
      </c>
      <c r="BC26" s="274">
        <v>1</v>
      </c>
      <c r="BD26" s="81" t="s">
        <v>170</v>
      </c>
      <c r="BE26" s="81" t="s">
        <v>212</v>
      </c>
      <c r="BF26" s="805" t="str">
        <f t="shared" ca="1" si="8"/>
        <v/>
      </c>
      <c r="BG26" s="805"/>
      <c r="BH26" s="805"/>
      <c r="BI26" s="805"/>
      <c r="BJ26" s="82" t="s">
        <v>1</v>
      </c>
      <c r="BK26" s="806">
        <f>IF(①入力シート!$F$30="あり",AU26,0)</f>
        <v>0</v>
      </c>
      <c r="BL26" s="807"/>
      <c r="BM26" s="807"/>
      <c r="BN26" s="81" t="s">
        <v>1</v>
      </c>
      <c r="BO26" s="81" t="s">
        <v>210</v>
      </c>
      <c r="BP26" s="602">
        <f>IF(①入力シート!$F$30="あり",AZ26,0)</f>
        <v>0</v>
      </c>
      <c r="BQ26" s="81" t="s">
        <v>211</v>
      </c>
      <c r="BR26" s="81" t="s">
        <v>210</v>
      </c>
      <c r="BS26" s="274">
        <v>1</v>
      </c>
      <c r="BT26" s="81" t="s">
        <v>170</v>
      </c>
      <c r="BU26" s="81" t="s">
        <v>212</v>
      </c>
      <c r="BV26" s="808">
        <f t="shared" si="9"/>
        <v>0</v>
      </c>
      <c r="BW26" s="808"/>
      <c r="BX26" s="808"/>
      <c r="BY26" s="808"/>
      <c r="BZ26" s="82" t="s">
        <v>1</v>
      </c>
      <c r="CA26" s="275" t="str">
        <f t="shared" ca="1" si="4"/>
        <v/>
      </c>
      <c r="CB26" s="276">
        <f t="shared" si="5"/>
        <v>0</v>
      </c>
      <c r="CC26" s="101"/>
    </row>
    <row r="27" spans="1:81" ht="26.1" customHeight="1" x14ac:dyDescent="0.15">
      <c r="A27" s="79">
        <v>19</v>
      </c>
      <c r="B27"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27" s="813"/>
      <c r="D27" s="813"/>
      <c r="E27" s="813"/>
      <c r="F27" s="813"/>
      <c r="G27"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27" s="815"/>
      <c r="I27" s="816"/>
      <c r="J27"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27" s="814" t="str">
        <f ca="1">IF((ROW()-8)&lt;=MAX(③入力シート２!$AU$6:$AU$2165),IF(INDEX(③入力シート２!AO$6:AO$2165,MATCH(ROW()-8,③入力シート２!$AU$6:$AU$2165,0))=1,"基本給",IF(INDEX(③入力シート２!AO$6:AO$2165,MATCH(ROW()-8,③入力シート２!$AU$6:$AU$2165,0))=2,"手当","法定福利費残")),"")</f>
        <v/>
      </c>
      <c r="L27" s="815"/>
      <c r="M27" s="815"/>
      <c r="N27" s="816"/>
      <c r="O27" s="803" t="str">
        <f ca="1">IF((ROW()-8)&lt;=MAX(③入力シート２!$AU$6:$AU$2165),INDEX(③入力シート２!AQ$6:AQ$2165,MATCH(ROW()-8,③入力シート２!$AU$6:$AU$2165,0)),"")</f>
        <v/>
      </c>
      <c r="P27" s="804"/>
      <c r="Q27" s="804"/>
      <c r="R27" s="81" t="s">
        <v>1</v>
      </c>
      <c r="S27" s="81" t="s">
        <v>210</v>
      </c>
      <c r="T27" s="505" t="str">
        <f ca="1">IF((ROW()-8)&lt;=MAX(③入力シート２!$AU$6:$AU$2165),INDEX(③入力シート２!AR$6:AR$2165,MATCH(ROW()-8,③入力シート２!$AU$6:$AU$2165,0)),"")</f>
        <v/>
      </c>
      <c r="U27" s="81" t="s">
        <v>211</v>
      </c>
      <c r="V27" s="81" t="s">
        <v>210</v>
      </c>
      <c r="W27" s="274">
        <v>1</v>
      </c>
      <c r="X27" s="81" t="s">
        <v>170</v>
      </c>
      <c r="Y27" s="81" t="s">
        <v>212</v>
      </c>
      <c r="Z27" s="805" t="str">
        <f t="shared" ca="1" si="6"/>
        <v/>
      </c>
      <c r="AA27" s="805"/>
      <c r="AB27" s="805"/>
      <c r="AC27" s="805"/>
      <c r="AD27" s="82" t="s">
        <v>1</v>
      </c>
      <c r="AE27" s="800">
        <f>IF(①入力シート!$F$30="あり",O27,0)</f>
        <v>0</v>
      </c>
      <c r="AF27" s="801"/>
      <c r="AG27" s="801"/>
      <c r="AH27" s="81" t="s">
        <v>1</v>
      </c>
      <c r="AI27" s="81" t="s">
        <v>210</v>
      </c>
      <c r="AJ27" s="503">
        <f>IF(①入力シート!$F$30="あり",T27,0)</f>
        <v>0</v>
      </c>
      <c r="AK27" s="81" t="s">
        <v>211</v>
      </c>
      <c r="AL27" s="81" t="s">
        <v>210</v>
      </c>
      <c r="AM27" s="74">
        <v>1</v>
      </c>
      <c r="AN27" s="81" t="s">
        <v>170</v>
      </c>
      <c r="AO27" s="81" t="s">
        <v>212</v>
      </c>
      <c r="AP27" s="802">
        <f t="shared" si="7"/>
        <v>0</v>
      </c>
      <c r="AQ27" s="802"/>
      <c r="AR27" s="802"/>
      <c r="AS27" s="802"/>
      <c r="AT27" s="88" t="s">
        <v>1</v>
      </c>
      <c r="AU27" s="803" t="str">
        <f ca="1">IF((ROW()-8)&lt;=MAX(③入力シート２!$AU$6:$AU$2165),INDEX(③入力シート２!AS$6:AS$2165,MATCH(ROW()-8,③入力シート２!$AU$6:$AU$2165,0)),"")</f>
        <v/>
      </c>
      <c r="AV27" s="804"/>
      <c r="AW27" s="804"/>
      <c r="AX27" s="81" t="s">
        <v>1</v>
      </c>
      <c r="AY27" s="81" t="s">
        <v>210</v>
      </c>
      <c r="AZ27" s="505" t="str">
        <f ca="1">IF((ROW()-8)&lt;=MAX(③入力シート２!$AU$6:$AU$2165),INDEX(③入力シート２!AT$6:AT$2165,MATCH(ROW()-8,③入力シート２!$AU$6:$AU$2165,0)),"")</f>
        <v/>
      </c>
      <c r="BA27" s="81" t="s">
        <v>211</v>
      </c>
      <c r="BB27" s="81" t="s">
        <v>210</v>
      </c>
      <c r="BC27" s="274">
        <v>1</v>
      </c>
      <c r="BD27" s="81" t="s">
        <v>170</v>
      </c>
      <c r="BE27" s="81" t="s">
        <v>212</v>
      </c>
      <c r="BF27" s="805" t="str">
        <f t="shared" ca="1" si="8"/>
        <v/>
      </c>
      <c r="BG27" s="805"/>
      <c r="BH27" s="805"/>
      <c r="BI27" s="805"/>
      <c r="BJ27" s="82" t="s">
        <v>1</v>
      </c>
      <c r="BK27" s="806">
        <f>IF(①入力シート!$F$30="あり",AU27,0)</f>
        <v>0</v>
      </c>
      <c r="BL27" s="807"/>
      <c r="BM27" s="807"/>
      <c r="BN27" s="81" t="s">
        <v>1</v>
      </c>
      <c r="BO27" s="81" t="s">
        <v>210</v>
      </c>
      <c r="BP27" s="602">
        <f>IF(①入力シート!$F$30="あり",AZ27,0)</f>
        <v>0</v>
      </c>
      <c r="BQ27" s="81" t="s">
        <v>211</v>
      </c>
      <c r="BR27" s="81" t="s">
        <v>210</v>
      </c>
      <c r="BS27" s="274">
        <v>1</v>
      </c>
      <c r="BT27" s="81" t="s">
        <v>170</v>
      </c>
      <c r="BU27" s="81" t="s">
        <v>212</v>
      </c>
      <c r="BV27" s="808">
        <f t="shared" si="9"/>
        <v>0</v>
      </c>
      <c r="BW27" s="808"/>
      <c r="BX27" s="808"/>
      <c r="BY27" s="808"/>
      <c r="BZ27" s="82" t="s">
        <v>1</v>
      </c>
      <c r="CA27" s="275" t="str">
        <f t="shared" ca="1" si="4"/>
        <v/>
      </c>
      <c r="CB27" s="276">
        <f t="shared" si="5"/>
        <v>0</v>
      </c>
      <c r="CC27" s="101"/>
    </row>
    <row r="28" spans="1:81" ht="26.1" customHeight="1" x14ac:dyDescent="0.15">
      <c r="A28" s="79">
        <v>20</v>
      </c>
      <c r="B28"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28" s="813"/>
      <c r="D28" s="813"/>
      <c r="E28" s="813"/>
      <c r="F28" s="813"/>
      <c r="G28"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28" s="815"/>
      <c r="I28" s="816"/>
      <c r="J28"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28" s="814" t="str">
        <f ca="1">IF((ROW()-8)&lt;=MAX(③入力シート２!$AU$6:$AU$2165),IF(INDEX(③入力シート２!AO$6:AO$2165,MATCH(ROW()-8,③入力シート２!$AU$6:$AU$2165,0))=1,"基本給",IF(INDEX(③入力シート２!AO$6:AO$2165,MATCH(ROW()-8,③入力シート２!$AU$6:$AU$2165,0))=2,"手当","法定福利費残")),"")</f>
        <v/>
      </c>
      <c r="L28" s="815"/>
      <c r="M28" s="815"/>
      <c r="N28" s="816"/>
      <c r="O28" s="803" t="str">
        <f ca="1">IF((ROW()-8)&lt;=MAX(③入力シート２!$AU$6:$AU$2165),INDEX(③入力シート２!AQ$6:AQ$2165,MATCH(ROW()-8,③入力シート２!$AU$6:$AU$2165,0)),"")</f>
        <v/>
      </c>
      <c r="P28" s="804"/>
      <c r="Q28" s="804"/>
      <c r="R28" s="81" t="s">
        <v>1</v>
      </c>
      <c r="S28" s="81" t="s">
        <v>210</v>
      </c>
      <c r="T28" s="505" t="str">
        <f ca="1">IF((ROW()-8)&lt;=MAX(③入力シート２!$AU$6:$AU$2165),INDEX(③入力シート２!AR$6:AR$2165,MATCH(ROW()-8,③入力シート２!$AU$6:$AU$2165,0)),"")</f>
        <v/>
      </c>
      <c r="U28" s="81" t="s">
        <v>211</v>
      </c>
      <c r="V28" s="81" t="s">
        <v>210</v>
      </c>
      <c r="W28" s="274">
        <v>1</v>
      </c>
      <c r="X28" s="81" t="s">
        <v>170</v>
      </c>
      <c r="Y28" s="81" t="s">
        <v>212</v>
      </c>
      <c r="Z28" s="805" t="str">
        <f t="shared" ca="1" si="6"/>
        <v/>
      </c>
      <c r="AA28" s="805"/>
      <c r="AB28" s="805"/>
      <c r="AC28" s="805"/>
      <c r="AD28" s="82" t="s">
        <v>1</v>
      </c>
      <c r="AE28" s="800">
        <f>IF(①入力シート!$F$30="あり",O28,0)</f>
        <v>0</v>
      </c>
      <c r="AF28" s="801"/>
      <c r="AG28" s="801"/>
      <c r="AH28" s="81" t="s">
        <v>1</v>
      </c>
      <c r="AI28" s="81" t="s">
        <v>210</v>
      </c>
      <c r="AJ28" s="503">
        <f>IF(①入力シート!$F$30="あり",T28,0)</f>
        <v>0</v>
      </c>
      <c r="AK28" s="81" t="s">
        <v>211</v>
      </c>
      <c r="AL28" s="81" t="s">
        <v>210</v>
      </c>
      <c r="AM28" s="74">
        <v>1</v>
      </c>
      <c r="AN28" s="81" t="s">
        <v>170</v>
      </c>
      <c r="AO28" s="81" t="s">
        <v>212</v>
      </c>
      <c r="AP28" s="802">
        <f t="shared" si="7"/>
        <v>0</v>
      </c>
      <c r="AQ28" s="802"/>
      <c r="AR28" s="802"/>
      <c r="AS28" s="802"/>
      <c r="AT28" s="88" t="s">
        <v>1</v>
      </c>
      <c r="AU28" s="803" t="str">
        <f ca="1">IF((ROW()-8)&lt;=MAX(③入力シート２!$AU$6:$AU$2165),INDEX(③入力シート２!AS$6:AS$2165,MATCH(ROW()-8,③入力シート２!$AU$6:$AU$2165,0)),"")</f>
        <v/>
      </c>
      <c r="AV28" s="804"/>
      <c r="AW28" s="804"/>
      <c r="AX28" s="81" t="s">
        <v>1</v>
      </c>
      <c r="AY28" s="81" t="s">
        <v>210</v>
      </c>
      <c r="AZ28" s="505" t="str">
        <f ca="1">IF((ROW()-8)&lt;=MAX(③入力シート２!$AU$6:$AU$2165),INDEX(③入力シート２!AT$6:AT$2165,MATCH(ROW()-8,③入力シート２!$AU$6:$AU$2165,0)),"")</f>
        <v/>
      </c>
      <c r="BA28" s="81" t="s">
        <v>211</v>
      </c>
      <c r="BB28" s="81" t="s">
        <v>210</v>
      </c>
      <c r="BC28" s="274">
        <v>1</v>
      </c>
      <c r="BD28" s="81" t="s">
        <v>170</v>
      </c>
      <c r="BE28" s="81" t="s">
        <v>212</v>
      </c>
      <c r="BF28" s="805" t="str">
        <f t="shared" ca="1" si="8"/>
        <v/>
      </c>
      <c r="BG28" s="805"/>
      <c r="BH28" s="805"/>
      <c r="BI28" s="805"/>
      <c r="BJ28" s="82" t="s">
        <v>1</v>
      </c>
      <c r="BK28" s="806">
        <f>IF(①入力シート!$F$30="あり",AU28,0)</f>
        <v>0</v>
      </c>
      <c r="BL28" s="807"/>
      <c r="BM28" s="807"/>
      <c r="BN28" s="81" t="s">
        <v>1</v>
      </c>
      <c r="BO28" s="81" t="s">
        <v>210</v>
      </c>
      <c r="BP28" s="602">
        <f>IF(①入力シート!$F$30="あり",AZ28,0)</f>
        <v>0</v>
      </c>
      <c r="BQ28" s="81" t="s">
        <v>211</v>
      </c>
      <c r="BR28" s="81" t="s">
        <v>210</v>
      </c>
      <c r="BS28" s="274">
        <v>1</v>
      </c>
      <c r="BT28" s="81" t="s">
        <v>170</v>
      </c>
      <c r="BU28" s="81" t="s">
        <v>212</v>
      </c>
      <c r="BV28" s="808">
        <f t="shared" si="9"/>
        <v>0</v>
      </c>
      <c r="BW28" s="808"/>
      <c r="BX28" s="808"/>
      <c r="BY28" s="808"/>
      <c r="BZ28" s="82" t="s">
        <v>1</v>
      </c>
      <c r="CA28" s="275" t="str">
        <f t="shared" ca="1" si="4"/>
        <v/>
      </c>
      <c r="CB28" s="276">
        <f t="shared" si="5"/>
        <v>0</v>
      </c>
      <c r="CC28" s="101"/>
    </row>
    <row r="29" spans="1:81" ht="26.1" customHeight="1" x14ac:dyDescent="0.15">
      <c r="A29" s="79">
        <v>21</v>
      </c>
      <c r="B29"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29" s="813"/>
      <c r="D29" s="813"/>
      <c r="E29" s="813"/>
      <c r="F29" s="813"/>
      <c r="G29"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29" s="815"/>
      <c r="I29" s="816"/>
      <c r="J29"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29" s="814" t="str">
        <f ca="1">IF((ROW()-8)&lt;=MAX(③入力シート２!$AU$6:$AU$2165),IF(INDEX(③入力シート２!AO$6:AO$2165,MATCH(ROW()-8,③入力シート２!$AU$6:$AU$2165,0))=1,"基本給",IF(INDEX(③入力シート２!AO$6:AO$2165,MATCH(ROW()-8,③入力シート２!$AU$6:$AU$2165,0))=2,"手当","法定福利費残")),"")</f>
        <v/>
      </c>
      <c r="L29" s="815"/>
      <c r="M29" s="815"/>
      <c r="N29" s="816"/>
      <c r="O29" s="803" t="str">
        <f ca="1">IF((ROW()-8)&lt;=MAX(③入力シート２!$AU$6:$AU$2165),INDEX(③入力シート２!AQ$6:AQ$2165,MATCH(ROW()-8,③入力シート２!$AU$6:$AU$2165,0)),"")</f>
        <v/>
      </c>
      <c r="P29" s="804"/>
      <c r="Q29" s="804"/>
      <c r="R29" s="81" t="s">
        <v>1</v>
      </c>
      <c r="S29" s="81" t="s">
        <v>210</v>
      </c>
      <c r="T29" s="505" t="str">
        <f ca="1">IF((ROW()-8)&lt;=MAX(③入力シート２!$AU$6:$AU$2165),INDEX(③入力シート２!AR$6:AR$2165,MATCH(ROW()-8,③入力シート２!$AU$6:$AU$2165,0)),"")</f>
        <v/>
      </c>
      <c r="U29" s="81" t="s">
        <v>211</v>
      </c>
      <c r="V29" s="81" t="s">
        <v>210</v>
      </c>
      <c r="W29" s="274">
        <v>1</v>
      </c>
      <c r="X29" s="81" t="s">
        <v>170</v>
      </c>
      <c r="Y29" s="81" t="s">
        <v>212</v>
      </c>
      <c r="Z29" s="805" t="str">
        <f t="shared" ca="1" si="6"/>
        <v/>
      </c>
      <c r="AA29" s="805"/>
      <c r="AB29" s="805"/>
      <c r="AC29" s="805"/>
      <c r="AD29" s="82" t="s">
        <v>1</v>
      </c>
      <c r="AE29" s="800">
        <f>IF(①入力シート!$F$30="あり",O29,0)</f>
        <v>0</v>
      </c>
      <c r="AF29" s="801"/>
      <c r="AG29" s="801"/>
      <c r="AH29" s="81" t="s">
        <v>1</v>
      </c>
      <c r="AI29" s="81" t="s">
        <v>210</v>
      </c>
      <c r="AJ29" s="503">
        <f>IF(①入力シート!$F$30="あり",T29,0)</f>
        <v>0</v>
      </c>
      <c r="AK29" s="81" t="s">
        <v>211</v>
      </c>
      <c r="AL29" s="81" t="s">
        <v>210</v>
      </c>
      <c r="AM29" s="74">
        <v>1</v>
      </c>
      <c r="AN29" s="81" t="s">
        <v>170</v>
      </c>
      <c r="AO29" s="81" t="s">
        <v>212</v>
      </c>
      <c r="AP29" s="802">
        <f t="shared" si="7"/>
        <v>0</v>
      </c>
      <c r="AQ29" s="802"/>
      <c r="AR29" s="802"/>
      <c r="AS29" s="802"/>
      <c r="AT29" s="88" t="s">
        <v>1</v>
      </c>
      <c r="AU29" s="803" t="str">
        <f ca="1">IF((ROW()-8)&lt;=MAX(③入力シート２!$AU$6:$AU$2165),INDEX(③入力シート２!AS$6:AS$2165,MATCH(ROW()-8,③入力シート２!$AU$6:$AU$2165,0)),"")</f>
        <v/>
      </c>
      <c r="AV29" s="804"/>
      <c r="AW29" s="804"/>
      <c r="AX29" s="81" t="s">
        <v>1</v>
      </c>
      <c r="AY29" s="81" t="s">
        <v>210</v>
      </c>
      <c r="AZ29" s="505" t="str">
        <f ca="1">IF((ROW()-8)&lt;=MAX(③入力シート２!$AU$6:$AU$2165),INDEX(③入力シート２!AT$6:AT$2165,MATCH(ROW()-8,③入力シート２!$AU$6:$AU$2165,0)),"")</f>
        <v/>
      </c>
      <c r="BA29" s="81" t="s">
        <v>211</v>
      </c>
      <c r="BB29" s="81" t="s">
        <v>210</v>
      </c>
      <c r="BC29" s="274">
        <v>1</v>
      </c>
      <c r="BD29" s="81" t="s">
        <v>170</v>
      </c>
      <c r="BE29" s="81" t="s">
        <v>212</v>
      </c>
      <c r="BF29" s="805" t="str">
        <f t="shared" ca="1" si="8"/>
        <v/>
      </c>
      <c r="BG29" s="805"/>
      <c r="BH29" s="805"/>
      <c r="BI29" s="805"/>
      <c r="BJ29" s="82" t="s">
        <v>1</v>
      </c>
      <c r="BK29" s="806">
        <f>IF(①入力シート!$F$30="あり",AU29,0)</f>
        <v>0</v>
      </c>
      <c r="BL29" s="807"/>
      <c r="BM29" s="807"/>
      <c r="BN29" s="81" t="s">
        <v>1</v>
      </c>
      <c r="BO29" s="81" t="s">
        <v>210</v>
      </c>
      <c r="BP29" s="602">
        <f>IF(①入力シート!$F$30="あり",AZ29,0)</f>
        <v>0</v>
      </c>
      <c r="BQ29" s="81" t="s">
        <v>211</v>
      </c>
      <c r="BR29" s="81" t="s">
        <v>210</v>
      </c>
      <c r="BS29" s="274">
        <v>1</v>
      </c>
      <c r="BT29" s="81" t="s">
        <v>170</v>
      </c>
      <c r="BU29" s="81" t="s">
        <v>212</v>
      </c>
      <c r="BV29" s="808">
        <f t="shared" si="9"/>
        <v>0</v>
      </c>
      <c r="BW29" s="808"/>
      <c r="BX29" s="808"/>
      <c r="BY29" s="808"/>
      <c r="BZ29" s="82" t="s">
        <v>1</v>
      </c>
      <c r="CA29" s="275" t="str">
        <f t="shared" ca="1" si="4"/>
        <v/>
      </c>
      <c r="CB29" s="276">
        <f t="shared" si="5"/>
        <v>0</v>
      </c>
      <c r="CC29" s="101"/>
    </row>
    <row r="30" spans="1:81" ht="26.1" customHeight="1" x14ac:dyDescent="0.15">
      <c r="A30" s="79">
        <v>22</v>
      </c>
      <c r="B30"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30" s="813"/>
      <c r="D30" s="813"/>
      <c r="E30" s="813"/>
      <c r="F30" s="813"/>
      <c r="G30"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30" s="815"/>
      <c r="I30" s="816"/>
      <c r="J30"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30" s="814" t="str">
        <f ca="1">IF((ROW()-8)&lt;=MAX(③入力シート２!$AU$6:$AU$2165),IF(INDEX(③入力シート２!AO$6:AO$2165,MATCH(ROW()-8,③入力シート２!$AU$6:$AU$2165,0))=1,"基本給",IF(INDEX(③入力シート２!AO$6:AO$2165,MATCH(ROW()-8,③入力シート２!$AU$6:$AU$2165,0))=2,"手当","法定福利費残")),"")</f>
        <v/>
      </c>
      <c r="L30" s="815"/>
      <c r="M30" s="815"/>
      <c r="N30" s="816"/>
      <c r="O30" s="803" t="str">
        <f ca="1">IF((ROW()-8)&lt;=MAX(③入力シート２!$AU$6:$AU$2165),INDEX(③入力シート２!AQ$6:AQ$2165,MATCH(ROW()-8,③入力シート２!$AU$6:$AU$2165,0)),"")</f>
        <v/>
      </c>
      <c r="P30" s="804"/>
      <c r="Q30" s="804"/>
      <c r="R30" s="81" t="s">
        <v>1</v>
      </c>
      <c r="S30" s="81" t="s">
        <v>210</v>
      </c>
      <c r="T30" s="505" t="str">
        <f ca="1">IF((ROW()-8)&lt;=MAX(③入力シート２!$AU$6:$AU$2165),INDEX(③入力シート２!AR$6:AR$2165,MATCH(ROW()-8,③入力シート２!$AU$6:$AU$2165,0)),"")</f>
        <v/>
      </c>
      <c r="U30" s="81" t="s">
        <v>211</v>
      </c>
      <c r="V30" s="81" t="s">
        <v>210</v>
      </c>
      <c r="W30" s="274">
        <v>1</v>
      </c>
      <c r="X30" s="81" t="s">
        <v>170</v>
      </c>
      <c r="Y30" s="81" t="s">
        <v>212</v>
      </c>
      <c r="Z30" s="805" t="str">
        <f t="shared" ca="1" si="6"/>
        <v/>
      </c>
      <c r="AA30" s="805"/>
      <c r="AB30" s="805"/>
      <c r="AC30" s="805"/>
      <c r="AD30" s="82" t="s">
        <v>1</v>
      </c>
      <c r="AE30" s="800">
        <f>IF(①入力シート!$F$30="あり",O30,0)</f>
        <v>0</v>
      </c>
      <c r="AF30" s="801"/>
      <c r="AG30" s="801"/>
      <c r="AH30" s="81" t="s">
        <v>1</v>
      </c>
      <c r="AI30" s="81" t="s">
        <v>210</v>
      </c>
      <c r="AJ30" s="503">
        <f>IF(①入力シート!$F$30="あり",T30,0)</f>
        <v>0</v>
      </c>
      <c r="AK30" s="81" t="s">
        <v>211</v>
      </c>
      <c r="AL30" s="81" t="s">
        <v>210</v>
      </c>
      <c r="AM30" s="74">
        <v>1</v>
      </c>
      <c r="AN30" s="81" t="s">
        <v>170</v>
      </c>
      <c r="AO30" s="81" t="s">
        <v>212</v>
      </c>
      <c r="AP30" s="802">
        <f t="shared" si="7"/>
        <v>0</v>
      </c>
      <c r="AQ30" s="802"/>
      <c r="AR30" s="802"/>
      <c r="AS30" s="802"/>
      <c r="AT30" s="88" t="s">
        <v>1</v>
      </c>
      <c r="AU30" s="803" t="str">
        <f ca="1">IF((ROW()-8)&lt;=MAX(③入力シート２!$AU$6:$AU$2165),INDEX(③入力シート２!AS$6:AS$2165,MATCH(ROW()-8,③入力シート２!$AU$6:$AU$2165,0)),"")</f>
        <v/>
      </c>
      <c r="AV30" s="804"/>
      <c r="AW30" s="804"/>
      <c r="AX30" s="81" t="s">
        <v>1</v>
      </c>
      <c r="AY30" s="81" t="s">
        <v>210</v>
      </c>
      <c r="AZ30" s="505" t="str">
        <f ca="1">IF((ROW()-8)&lt;=MAX(③入力シート２!$AU$6:$AU$2165),INDEX(③入力シート２!AT$6:AT$2165,MATCH(ROW()-8,③入力シート２!$AU$6:$AU$2165,0)),"")</f>
        <v/>
      </c>
      <c r="BA30" s="81" t="s">
        <v>211</v>
      </c>
      <c r="BB30" s="81" t="s">
        <v>210</v>
      </c>
      <c r="BC30" s="274">
        <v>1</v>
      </c>
      <c r="BD30" s="81" t="s">
        <v>170</v>
      </c>
      <c r="BE30" s="81" t="s">
        <v>212</v>
      </c>
      <c r="BF30" s="805" t="str">
        <f t="shared" ca="1" si="8"/>
        <v/>
      </c>
      <c r="BG30" s="805"/>
      <c r="BH30" s="805"/>
      <c r="BI30" s="805"/>
      <c r="BJ30" s="82" t="s">
        <v>1</v>
      </c>
      <c r="BK30" s="806">
        <f>IF(①入力シート!$F$30="あり",AU30,0)</f>
        <v>0</v>
      </c>
      <c r="BL30" s="807"/>
      <c r="BM30" s="807"/>
      <c r="BN30" s="81" t="s">
        <v>1</v>
      </c>
      <c r="BO30" s="81" t="s">
        <v>210</v>
      </c>
      <c r="BP30" s="602">
        <f>IF(①入力シート!$F$30="あり",AZ30,0)</f>
        <v>0</v>
      </c>
      <c r="BQ30" s="81" t="s">
        <v>211</v>
      </c>
      <c r="BR30" s="81" t="s">
        <v>210</v>
      </c>
      <c r="BS30" s="274">
        <v>1</v>
      </c>
      <c r="BT30" s="81" t="s">
        <v>170</v>
      </c>
      <c r="BU30" s="81" t="s">
        <v>212</v>
      </c>
      <c r="BV30" s="808">
        <f t="shared" si="9"/>
        <v>0</v>
      </c>
      <c r="BW30" s="808"/>
      <c r="BX30" s="808"/>
      <c r="BY30" s="808"/>
      <c r="BZ30" s="82" t="s">
        <v>1</v>
      </c>
      <c r="CA30" s="275" t="str">
        <f t="shared" ca="1" si="4"/>
        <v/>
      </c>
      <c r="CB30" s="276">
        <f t="shared" si="5"/>
        <v>0</v>
      </c>
      <c r="CC30" s="101"/>
    </row>
    <row r="31" spans="1:81" ht="26.1" customHeight="1" x14ac:dyDescent="0.15">
      <c r="A31" s="79">
        <v>23</v>
      </c>
      <c r="B31"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31" s="813"/>
      <c r="D31" s="813"/>
      <c r="E31" s="813"/>
      <c r="F31" s="813"/>
      <c r="G31"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31" s="815"/>
      <c r="I31" s="816"/>
      <c r="J31"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31" s="814" t="str">
        <f ca="1">IF((ROW()-8)&lt;=MAX(③入力シート２!$AU$6:$AU$2165),IF(INDEX(③入力シート２!AO$6:AO$2165,MATCH(ROW()-8,③入力シート２!$AU$6:$AU$2165,0))=1,"基本給",IF(INDEX(③入力シート２!AO$6:AO$2165,MATCH(ROW()-8,③入力シート２!$AU$6:$AU$2165,0))=2,"手当","法定福利費残")),"")</f>
        <v/>
      </c>
      <c r="L31" s="815"/>
      <c r="M31" s="815"/>
      <c r="N31" s="816"/>
      <c r="O31" s="803" t="str">
        <f ca="1">IF((ROW()-8)&lt;=MAX(③入力シート２!$AU$6:$AU$2165),INDEX(③入力シート２!AQ$6:AQ$2165,MATCH(ROW()-8,③入力シート２!$AU$6:$AU$2165,0)),"")</f>
        <v/>
      </c>
      <c r="P31" s="804"/>
      <c r="Q31" s="804"/>
      <c r="R31" s="81" t="s">
        <v>1</v>
      </c>
      <c r="S31" s="81" t="s">
        <v>210</v>
      </c>
      <c r="T31" s="505" t="str">
        <f ca="1">IF((ROW()-8)&lt;=MAX(③入力シート２!$AU$6:$AU$2165),INDEX(③入力シート２!AR$6:AR$2165,MATCH(ROW()-8,③入力シート２!$AU$6:$AU$2165,0)),"")</f>
        <v/>
      </c>
      <c r="U31" s="81" t="s">
        <v>211</v>
      </c>
      <c r="V31" s="81" t="s">
        <v>210</v>
      </c>
      <c r="W31" s="274">
        <v>1</v>
      </c>
      <c r="X31" s="81" t="s">
        <v>170</v>
      </c>
      <c r="Y31" s="81" t="s">
        <v>212</v>
      </c>
      <c r="Z31" s="805" t="str">
        <f t="shared" ca="1" si="6"/>
        <v/>
      </c>
      <c r="AA31" s="805"/>
      <c r="AB31" s="805"/>
      <c r="AC31" s="805"/>
      <c r="AD31" s="82" t="s">
        <v>1</v>
      </c>
      <c r="AE31" s="800">
        <f>IF(①入力シート!$F$30="あり",O31,0)</f>
        <v>0</v>
      </c>
      <c r="AF31" s="801"/>
      <c r="AG31" s="801"/>
      <c r="AH31" s="81" t="s">
        <v>1</v>
      </c>
      <c r="AI31" s="81" t="s">
        <v>210</v>
      </c>
      <c r="AJ31" s="503">
        <f>IF(①入力シート!$F$30="あり",T31,0)</f>
        <v>0</v>
      </c>
      <c r="AK31" s="81" t="s">
        <v>211</v>
      </c>
      <c r="AL31" s="81" t="s">
        <v>210</v>
      </c>
      <c r="AM31" s="74">
        <v>1</v>
      </c>
      <c r="AN31" s="81" t="s">
        <v>170</v>
      </c>
      <c r="AO31" s="81" t="s">
        <v>212</v>
      </c>
      <c r="AP31" s="802">
        <f t="shared" si="7"/>
        <v>0</v>
      </c>
      <c r="AQ31" s="802"/>
      <c r="AR31" s="802"/>
      <c r="AS31" s="802"/>
      <c r="AT31" s="88" t="s">
        <v>1</v>
      </c>
      <c r="AU31" s="803" t="str">
        <f ca="1">IF((ROW()-8)&lt;=MAX(③入力シート２!$AU$6:$AU$2165),INDEX(③入力シート２!AS$6:AS$2165,MATCH(ROW()-8,③入力シート２!$AU$6:$AU$2165,0)),"")</f>
        <v/>
      </c>
      <c r="AV31" s="804"/>
      <c r="AW31" s="804"/>
      <c r="AX31" s="81" t="s">
        <v>1</v>
      </c>
      <c r="AY31" s="81" t="s">
        <v>210</v>
      </c>
      <c r="AZ31" s="505" t="str">
        <f ca="1">IF((ROW()-8)&lt;=MAX(③入力シート２!$AU$6:$AU$2165),INDEX(③入力シート２!AT$6:AT$2165,MATCH(ROW()-8,③入力シート２!$AU$6:$AU$2165,0)),"")</f>
        <v/>
      </c>
      <c r="BA31" s="81" t="s">
        <v>211</v>
      </c>
      <c r="BB31" s="81" t="s">
        <v>210</v>
      </c>
      <c r="BC31" s="274">
        <v>1</v>
      </c>
      <c r="BD31" s="81" t="s">
        <v>170</v>
      </c>
      <c r="BE31" s="81" t="s">
        <v>212</v>
      </c>
      <c r="BF31" s="805" t="str">
        <f t="shared" ca="1" si="8"/>
        <v/>
      </c>
      <c r="BG31" s="805"/>
      <c r="BH31" s="805"/>
      <c r="BI31" s="805"/>
      <c r="BJ31" s="82" t="s">
        <v>1</v>
      </c>
      <c r="BK31" s="806">
        <f>IF(①入力シート!$F$30="あり",AU31,0)</f>
        <v>0</v>
      </c>
      <c r="BL31" s="807"/>
      <c r="BM31" s="807"/>
      <c r="BN31" s="81" t="s">
        <v>1</v>
      </c>
      <c r="BO31" s="81" t="s">
        <v>210</v>
      </c>
      <c r="BP31" s="602">
        <f>IF(①入力シート!$F$30="あり",AZ31,0)</f>
        <v>0</v>
      </c>
      <c r="BQ31" s="81" t="s">
        <v>211</v>
      </c>
      <c r="BR31" s="81" t="s">
        <v>210</v>
      </c>
      <c r="BS31" s="274">
        <v>1</v>
      </c>
      <c r="BT31" s="81" t="s">
        <v>170</v>
      </c>
      <c r="BU31" s="81" t="s">
        <v>212</v>
      </c>
      <c r="BV31" s="808">
        <f t="shared" si="9"/>
        <v>0</v>
      </c>
      <c r="BW31" s="808"/>
      <c r="BX31" s="808"/>
      <c r="BY31" s="808"/>
      <c r="BZ31" s="82" t="s">
        <v>1</v>
      </c>
      <c r="CA31" s="275" t="str">
        <f t="shared" ca="1" si="4"/>
        <v/>
      </c>
      <c r="CB31" s="276">
        <f t="shared" si="5"/>
        <v>0</v>
      </c>
      <c r="CC31" s="101"/>
    </row>
    <row r="32" spans="1:81" ht="26.1" customHeight="1" x14ac:dyDescent="0.15">
      <c r="A32" s="79">
        <v>24</v>
      </c>
      <c r="B32"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32" s="813"/>
      <c r="D32" s="813"/>
      <c r="E32" s="813"/>
      <c r="F32" s="813"/>
      <c r="G32"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32" s="815"/>
      <c r="I32" s="816"/>
      <c r="J32"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32" s="814" t="str">
        <f ca="1">IF((ROW()-8)&lt;=MAX(③入力シート２!$AU$6:$AU$2165),IF(INDEX(③入力シート２!AO$6:AO$2165,MATCH(ROW()-8,③入力シート２!$AU$6:$AU$2165,0))=1,"基本給",IF(INDEX(③入力シート２!AO$6:AO$2165,MATCH(ROW()-8,③入力シート２!$AU$6:$AU$2165,0))=2,"手当","法定福利費残")),"")</f>
        <v/>
      </c>
      <c r="L32" s="815"/>
      <c r="M32" s="815"/>
      <c r="N32" s="816"/>
      <c r="O32" s="803" t="str">
        <f ca="1">IF((ROW()-8)&lt;=MAX(③入力シート２!$AU$6:$AU$2165),INDEX(③入力シート２!AQ$6:AQ$2165,MATCH(ROW()-8,③入力シート２!$AU$6:$AU$2165,0)),"")</f>
        <v/>
      </c>
      <c r="P32" s="804"/>
      <c r="Q32" s="804"/>
      <c r="R32" s="81" t="s">
        <v>1</v>
      </c>
      <c r="S32" s="81" t="s">
        <v>210</v>
      </c>
      <c r="T32" s="505" t="str">
        <f ca="1">IF((ROW()-8)&lt;=MAX(③入力シート２!$AU$6:$AU$2165),INDEX(③入力シート２!AR$6:AR$2165,MATCH(ROW()-8,③入力シート２!$AU$6:$AU$2165,0)),"")</f>
        <v/>
      </c>
      <c r="U32" s="81" t="s">
        <v>211</v>
      </c>
      <c r="V32" s="81" t="s">
        <v>210</v>
      </c>
      <c r="W32" s="274">
        <v>1</v>
      </c>
      <c r="X32" s="81" t="s">
        <v>170</v>
      </c>
      <c r="Y32" s="81" t="s">
        <v>212</v>
      </c>
      <c r="Z32" s="805" t="str">
        <f t="shared" ca="1" si="6"/>
        <v/>
      </c>
      <c r="AA32" s="805"/>
      <c r="AB32" s="805"/>
      <c r="AC32" s="805"/>
      <c r="AD32" s="82" t="s">
        <v>1</v>
      </c>
      <c r="AE32" s="800">
        <f>IF(①入力シート!$F$30="あり",O32,0)</f>
        <v>0</v>
      </c>
      <c r="AF32" s="801"/>
      <c r="AG32" s="801"/>
      <c r="AH32" s="81" t="s">
        <v>1</v>
      </c>
      <c r="AI32" s="81" t="s">
        <v>210</v>
      </c>
      <c r="AJ32" s="503">
        <f>IF(①入力シート!$F$30="あり",T32,0)</f>
        <v>0</v>
      </c>
      <c r="AK32" s="81" t="s">
        <v>211</v>
      </c>
      <c r="AL32" s="81" t="s">
        <v>210</v>
      </c>
      <c r="AM32" s="74">
        <v>1</v>
      </c>
      <c r="AN32" s="81" t="s">
        <v>170</v>
      </c>
      <c r="AO32" s="81" t="s">
        <v>212</v>
      </c>
      <c r="AP32" s="802">
        <f t="shared" si="7"/>
        <v>0</v>
      </c>
      <c r="AQ32" s="802"/>
      <c r="AR32" s="802"/>
      <c r="AS32" s="802"/>
      <c r="AT32" s="88" t="s">
        <v>1</v>
      </c>
      <c r="AU32" s="803" t="str">
        <f ca="1">IF((ROW()-8)&lt;=MAX(③入力シート２!$AU$6:$AU$2165),INDEX(③入力シート２!AS$6:AS$2165,MATCH(ROW()-8,③入力シート２!$AU$6:$AU$2165,0)),"")</f>
        <v/>
      </c>
      <c r="AV32" s="804"/>
      <c r="AW32" s="804"/>
      <c r="AX32" s="81" t="s">
        <v>1</v>
      </c>
      <c r="AY32" s="81" t="s">
        <v>210</v>
      </c>
      <c r="AZ32" s="505" t="str">
        <f ca="1">IF((ROW()-8)&lt;=MAX(③入力シート２!$AU$6:$AU$2165),INDEX(③入力シート２!AT$6:AT$2165,MATCH(ROW()-8,③入力シート２!$AU$6:$AU$2165,0)),"")</f>
        <v/>
      </c>
      <c r="BA32" s="81" t="s">
        <v>211</v>
      </c>
      <c r="BB32" s="81" t="s">
        <v>210</v>
      </c>
      <c r="BC32" s="274">
        <v>1</v>
      </c>
      <c r="BD32" s="81" t="s">
        <v>170</v>
      </c>
      <c r="BE32" s="81" t="s">
        <v>212</v>
      </c>
      <c r="BF32" s="805" t="str">
        <f t="shared" ca="1" si="8"/>
        <v/>
      </c>
      <c r="BG32" s="805"/>
      <c r="BH32" s="805"/>
      <c r="BI32" s="805"/>
      <c r="BJ32" s="82" t="s">
        <v>1</v>
      </c>
      <c r="BK32" s="806">
        <f>IF(①入力シート!$F$30="あり",AU32,0)</f>
        <v>0</v>
      </c>
      <c r="BL32" s="807"/>
      <c r="BM32" s="807"/>
      <c r="BN32" s="81" t="s">
        <v>1</v>
      </c>
      <c r="BO32" s="81" t="s">
        <v>210</v>
      </c>
      <c r="BP32" s="602">
        <f>IF(①入力シート!$F$30="あり",AZ32,0)</f>
        <v>0</v>
      </c>
      <c r="BQ32" s="81" t="s">
        <v>211</v>
      </c>
      <c r="BR32" s="81" t="s">
        <v>210</v>
      </c>
      <c r="BS32" s="274">
        <v>1</v>
      </c>
      <c r="BT32" s="81" t="s">
        <v>170</v>
      </c>
      <c r="BU32" s="81" t="s">
        <v>212</v>
      </c>
      <c r="BV32" s="808">
        <f t="shared" si="9"/>
        <v>0</v>
      </c>
      <c r="BW32" s="808"/>
      <c r="BX32" s="808"/>
      <c r="BY32" s="808"/>
      <c r="BZ32" s="82" t="s">
        <v>1</v>
      </c>
      <c r="CA32" s="275" t="str">
        <f t="shared" ca="1" si="4"/>
        <v/>
      </c>
      <c r="CB32" s="276">
        <f t="shared" si="5"/>
        <v>0</v>
      </c>
      <c r="CC32" s="101"/>
    </row>
    <row r="33" spans="1:81" ht="26.1" customHeight="1" x14ac:dyDescent="0.15">
      <c r="A33" s="79">
        <v>25</v>
      </c>
      <c r="B33"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33" s="813"/>
      <c r="D33" s="813"/>
      <c r="E33" s="813"/>
      <c r="F33" s="813"/>
      <c r="G33"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33" s="815"/>
      <c r="I33" s="816"/>
      <c r="J33"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33" s="814" t="str">
        <f ca="1">IF((ROW()-8)&lt;=MAX(③入力シート２!$AU$6:$AU$2165),IF(INDEX(③入力シート２!AO$6:AO$2165,MATCH(ROW()-8,③入力シート２!$AU$6:$AU$2165,0))=1,"基本給",IF(INDEX(③入力シート２!AO$6:AO$2165,MATCH(ROW()-8,③入力シート２!$AU$6:$AU$2165,0))=2,"手当","法定福利費残")),"")</f>
        <v/>
      </c>
      <c r="L33" s="815"/>
      <c r="M33" s="815"/>
      <c r="N33" s="816"/>
      <c r="O33" s="803" t="str">
        <f ca="1">IF((ROW()-8)&lt;=MAX(③入力シート２!$AU$6:$AU$2165),INDEX(③入力シート２!AQ$6:AQ$2165,MATCH(ROW()-8,③入力シート２!$AU$6:$AU$2165,0)),"")</f>
        <v/>
      </c>
      <c r="P33" s="804"/>
      <c r="Q33" s="804"/>
      <c r="R33" s="81" t="s">
        <v>1</v>
      </c>
      <c r="S33" s="81" t="s">
        <v>210</v>
      </c>
      <c r="T33" s="505" t="str">
        <f ca="1">IF((ROW()-8)&lt;=MAX(③入力シート２!$AU$6:$AU$2165),INDEX(③入力シート２!AR$6:AR$2165,MATCH(ROW()-8,③入力シート２!$AU$6:$AU$2165,0)),"")</f>
        <v/>
      </c>
      <c r="U33" s="81" t="s">
        <v>211</v>
      </c>
      <c r="V33" s="81" t="s">
        <v>210</v>
      </c>
      <c r="W33" s="274">
        <v>1</v>
      </c>
      <c r="X33" s="81" t="s">
        <v>170</v>
      </c>
      <c r="Y33" s="81" t="s">
        <v>212</v>
      </c>
      <c r="Z33" s="805" t="str">
        <f t="shared" ca="1" si="6"/>
        <v/>
      </c>
      <c r="AA33" s="805"/>
      <c r="AB33" s="805"/>
      <c r="AC33" s="805"/>
      <c r="AD33" s="82" t="s">
        <v>1</v>
      </c>
      <c r="AE33" s="800">
        <f>IF(①入力シート!$F$30="あり",O33,0)</f>
        <v>0</v>
      </c>
      <c r="AF33" s="801"/>
      <c r="AG33" s="801"/>
      <c r="AH33" s="81" t="s">
        <v>1</v>
      </c>
      <c r="AI33" s="81" t="s">
        <v>210</v>
      </c>
      <c r="AJ33" s="503">
        <f>IF(①入力シート!$F$30="あり",T33,0)</f>
        <v>0</v>
      </c>
      <c r="AK33" s="81" t="s">
        <v>211</v>
      </c>
      <c r="AL33" s="81" t="s">
        <v>210</v>
      </c>
      <c r="AM33" s="74">
        <v>1</v>
      </c>
      <c r="AN33" s="81" t="s">
        <v>170</v>
      </c>
      <c r="AO33" s="81" t="s">
        <v>212</v>
      </c>
      <c r="AP33" s="802">
        <f t="shared" si="7"/>
        <v>0</v>
      </c>
      <c r="AQ33" s="802"/>
      <c r="AR33" s="802"/>
      <c r="AS33" s="802"/>
      <c r="AT33" s="88" t="s">
        <v>1</v>
      </c>
      <c r="AU33" s="803" t="str">
        <f ca="1">IF((ROW()-8)&lt;=MAX(③入力シート２!$AU$6:$AU$2165),INDEX(③入力シート２!AS$6:AS$2165,MATCH(ROW()-8,③入力シート２!$AU$6:$AU$2165,0)),"")</f>
        <v/>
      </c>
      <c r="AV33" s="804"/>
      <c r="AW33" s="804"/>
      <c r="AX33" s="81" t="s">
        <v>1</v>
      </c>
      <c r="AY33" s="81" t="s">
        <v>210</v>
      </c>
      <c r="AZ33" s="505" t="str">
        <f ca="1">IF((ROW()-8)&lt;=MAX(③入力シート２!$AU$6:$AU$2165),INDEX(③入力シート２!AT$6:AT$2165,MATCH(ROW()-8,③入力シート２!$AU$6:$AU$2165,0)),"")</f>
        <v/>
      </c>
      <c r="BA33" s="81" t="s">
        <v>211</v>
      </c>
      <c r="BB33" s="81" t="s">
        <v>210</v>
      </c>
      <c r="BC33" s="274">
        <v>1</v>
      </c>
      <c r="BD33" s="81" t="s">
        <v>170</v>
      </c>
      <c r="BE33" s="81" t="s">
        <v>212</v>
      </c>
      <c r="BF33" s="805" t="str">
        <f t="shared" ca="1" si="8"/>
        <v/>
      </c>
      <c r="BG33" s="805"/>
      <c r="BH33" s="805"/>
      <c r="BI33" s="805"/>
      <c r="BJ33" s="82" t="s">
        <v>1</v>
      </c>
      <c r="BK33" s="806">
        <f>IF(①入力シート!$F$30="あり",AU33,0)</f>
        <v>0</v>
      </c>
      <c r="BL33" s="807"/>
      <c r="BM33" s="807"/>
      <c r="BN33" s="81" t="s">
        <v>1</v>
      </c>
      <c r="BO33" s="81" t="s">
        <v>210</v>
      </c>
      <c r="BP33" s="602">
        <f>IF(①入力シート!$F$30="あり",AZ33,0)</f>
        <v>0</v>
      </c>
      <c r="BQ33" s="81" t="s">
        <v>211</v>
      </c>
      <c r="BR33" s="81" t="s">
        <v>210</v>
      </c>
      <c r="BS33" s="274">
        <v>1</v>
      </c>
      <c r="BT33" s="81" t="s">
        <v>170</v>
      </c>
      <c r="BU33" s="81" t="s">
        <v>212</v>
      </c>
      <c r="BV33" s="808">
        <f t="shared" si="9"/>
        <v>0</v>
      </c>
      <c r="BW33" s="808"/>
      <c r="BX33" s="808"/>
      <c r="BY33" s="808"/>
      <c r="BZ33" s="82" t="s">
        <v>1</v>
      </c>
      <c r="CA33" s="275" t="str">
        <f t="shared" ca="1" si="4"/>
        <v/>
      </c>
      <c r="CB33" s="276">
        <f t="shared" si="5"/>
        <v>0</v>
      </c>
      <c r="CC33" s="101"/>
    </row>
    <row r="34" spans="1:81" ht="26.1" customHeight="1" x14ac:dyDescent="0.15">
      <c r="A34" s="79">
        <v>26</v>
      </c>
      <c r="B34"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34" s="813"/>
      <c r="D34" s="813"/>
      <c r="E34" s="813"/>
      <c r="F34" s="813"/>
      <c r="G34"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34" s="815"/>
      <c r="I34" s="816"/>
      <c r="J34"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34" s="814" t="str">
        <f ca="1">IF((ROW()-8)&lt;=MAX(③入力シート２!$AU$6:$AU$2165),IF(INDEX(③入力シート２!AO$6:AO$2165,MATCH(ROW()-8,③入力シート２!$AU$6:$AU$2165,0))=1,"基本給",IF(INDEX(③入力シート２!AO$6:AO$2165,MATCH(ROW()-8,③入力シート２!$AU$6:$AU$2165,0))=2,"手当","法定福利費残")),"")</f>
        <v/>
      </c>
      <c r="L34" s="815"/>
      <c r="M34" s="815"/>
      <c r="N34" s="816"/>
      <c r="O34" s="803" t="str">
        <f ca="1">IF((ROW()-8)&lt;=MAX(③入力シート２!$AU$6:$AU$2165),INDEX(③入力シート２!AQ$6:AQ$2165,MATCH(ROW()-8,③入力シート２!$AU$6:$AU$2165,0)),"")</f>
        <v/>
      </c>
      <c r="P34" s="804"/>
      <c r="Q34" s="804"/>
      <c r="R34" s="81" t="s">
        <v>1</v>
      </c>
      <c r="S34" s="81" t="s">
        <v>210</v>
      </c>
      <c r="T34" s="505" t="str">
        <f ca="1">IF((ROW()-8)&lt;=MAX(③入力シート２!$AU$6:$AU$2165),INDEX(③入力シート２!AR$6:AR$2165,MATCH(ROW()-8,③入力シート２!$AU$6:$AU$2165,0)),"")</f>
        <v/>
      </c>
      <c r="U34" s="81" t="s">
        <v>211</v>
      </c>
      <c r="V34" s="81" t="s">
        <v>210</v>
      </c>
      <c r="W34" s="274">
        <v>1</v>
      </c>
      <c r="X34" s="81" t="s">
        <v>170</v>
      </c>
      <c r="Y34" s="81" t="s">
        <v>212</v>
      </c>
      <c r="Z34" s="805" t="str">
        <f t="shared" ca="1" si="6"/>
        <v/>
      </c>
      <c r="AA34" s="805"/>
      <c r="AB34" s="805"/>
      <c r="AC34" s="805"/>
      <c r="AD34" s="82" t="s">
        <v>1</v>
      </c>
      <c r="AE34" s="800">
        <f>IF(①入力シート!$F$30="あり",O34,0)</f>
        <v>0</v>
      </c>
      <c r="AF34" s="801"/>
      <c r="AG34" s="801"/>
      <c r="AH34" s="81" t="s">
        <v>1</v>
      </c>
      <c r="AI34" s="81" t="s">
        <v>210</v>
      </c>
      <c r="AJ34" s="503">
        <f>IF(①入力シート!$F$30="あり",T34,0)</f>
        <v>0</v>
      </c>
      <c r="AK34" s="81" t="s">
        <v>211</v>
      </c>
      <c r="AL34" s="81" t="s">
        <v>210</v>
      </c>
      <c r="AM34" s="74">
        <v>1</v>
      </c>
      <c r="AN34" s="81" t="s">
        <v>170</v>
      </c>
      <c r="AO34" s="81" t="s">
        <v>212</v>
      </c>
      <c r="AP34" s="802">
        <f t="shared" si="7"/>
        <v>0</v>
      </c>
      <c r="AQ34" s="802"/>
      <c r="AR34" s="802"/>
      <c r="AS34" s="802"/>
      <c r="AT34" s="88" t="s">
        <v>1</v>
      </c>
      <c r="AU34" s="803" t="str">
        <f ca="1">IF((ROW()-8)&lt;=MAX(③入力シート２!$AU$6:$AU$2165),INDEX(③入力シート２!AS$6:AS$2165,MATCH(ROW()-8,③入力シート２!$AU$6:$AU$2165,0)),"")</f>
        <v/>
      </c>
      <c r="AV34" s="804"/>
      <c r="AW34" s="804"/>
      <c r="AX34" s="81" t="s">
        <v>1</v>
      </c>
      <c r="AY34" s="81" t="s">
        <v>210</v>
      </c>
      <c r="AZ34" s="505" t="str">
        <f ca="1">IF((ROW()-8)&lt;=MAX(③入力シート２!$AU$6:$AU$2165),INDEX(③入力シート２!AT$6:AT$2165,MATCH(ROW()-8,③入力シート２!$AU$6:$AU$2165,0)),"")</f>
        <v/>
      </c>
      <c r="BA34" s="81" t="s">
        <v>211</v>
      </c>
      <c r="BB34" s="81" t="s">
        <v>210</v>
      </c>
      <c r="BC34" s="274">
        <v>1</v>
      </c>
      <c r="BD34" s="81" t="s">
        <v>170</v>
      </c>
      <c r="BE34" s="81" t="s">
        <v>212</v>
      </c>
      <c r="BF34" s="805" t="str">
        <f t="shared" ca="1" si="8"/>
        <v/>
      </c>
      <c r="BG34" s="805"/>
      <c r="BH34" s="805"/>
      <c r="BI34" s="805"/>
      <c r="BJ34" s="82" t="s">
        <v>1</v>
      </c>
      <c r="BK34" s="806">
        <f>IF(①入力シート!$F$30="あり",AU34,0)</f>
        <v>0</v>
      </c>
      <c r="BL34" s="807"/>
      <c r="BM34" s="807"/>
      <c r="BN34" s="81" t="s">
        <v>1</v>
      </c>
      <c r="BO34" s="81" t="s">
        <v>210</v>
      </c>
      <c r="BP34" s="602">
        <f>IF(①入力シート!$F$30="あり",AZ34,0)</f>
        <v>0</v>
      </c>
      <c r="BQ34" s="81" t="s">
        <v>211</v>
      </c>
      <c r="BR34" s="81" t="s">
        <v>210</v>
      </c>
      <c r="BS34" s="274">
        <v>1</v>
      </c>
      <c r="BT34" s="81" t="s">
        <v>170</v>
      </c>
      <c r="BU34" s="81" t="s">
        <v>212</v>
      </c>
      <c r="BV34" s="808">
        <f t="shared" si="9"/>
        <v>0</v>
      </c>
      <c r="BW34" s="808"/>
      <c r="BX34" s="808"/>
      <c r="BY34" s="808"/>
      <c r="BZ34" s="82" t="s">
        <v>1</v>
      </c>
      <c r="CA34" s="275" t="str">
        <f t="shared" ca="1" si="4"/>
        <v/>
      </c>
      <c r="CB34" s="276">
        <f t="shared" si="5"/>
        <v>0</v>
      </c>
      <c r="CC34" s="101"/>
    </row>
    <row r="35" spans="1:81" ht="26.1" customHeight="1" x14ac:dyDescent="0.15">
      <c r="A35" s="79">
        <v>27</v>
      </c>
      <c r="B35"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35" s="813"/>
      <c r="D35" s="813"/>
      <c r="E35" s="813"/>
      <c r="F35" s="813"/>
      <c r="G35"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35" s="883"/>
      <c r="I35" s="883"/>
      <c r="J35"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35" s="814" t="str">
        <f ca="1">IF((ROW()-8)&lt;=MAX(③入力シート２!$AU$6:$AU$2165),IF(INDEX(③入力シート２!AO$6:AO$2165,MATCH(ROW()-8,③入力シート２!$AU$6:$AU$2165,0))=1,"基本給",IF(INDEX(③入力シート２!AO$6:AO$2165,MATCH(ROW()-8,③入力シート２!$AU$6:$AU$2165,0))=2,"手当","法定福利費残")),"")</f>
        <v/>
      </c>
      <c r="L35" s="815"/>
      <c r="M35" s="815"/>
      <c r="N35" s="816"/>
      <c r="O35" s="803" t="str">
        <f ca="1">IF((ROW()-8)&lt;=MAX(③入力シート２!$AU$6:$AU$2165),INDEX(③入力シート２!AQ$6:AQ$2165,MATCH(ROW()-8,③入力シート２!$AU$6:$AU$2165,0)),"")</f>
        <v/>
      </c>
      <c r="P35" s="804"/>
      <c r="Q35" s="804"/>
      <c r="R35" s="81" t="s">
        <v>1</v>
      </c>
      <c r="S35" s="81" t="s">
        <v>210</v>
      </c>
      <c r="T35" s="505" t="str">
        <f ca="1">IF((ROW()-8)&lt;=MAX(③入力シート２!$AU$6:$AU$2165),INDEX(③入力シート２!AR$6:AR$2165,MATCH(ROW()-8,③入力シート２!$AU$6:$AU$2165,0)),"")</f>
        <v/>
      </c>
      <c r="U35" s="81" t="s">
        <v>211</v>
      </c>
      <c r="V35" s="81" t="s">
        <v>210</v>
      </c>
      <c r="W35" s="274">
        <v>1</v>
      </c>
      <c r="X35" s="81" t="s">
        <v>170</v>
      </c>
      <c r="Y35" s="81" t="s">
        <v>212</v>
      </c>
      <c r="Z35" s="805" t="str">
        <f t="shared" ca="1" si="6"/>
        <v/>
      </c>
      <c r="AA35" s="805"/>
      <c r="AB35" s="805"/>
      <c r="AC35" s="805"/>
      <c r="AD35" s="82" t="s">
        <v>1</v>
      </c>
      <c r="AE35" s="800">
        <f>IF(①入力シート!$F$30="あり",O35,0)</f>
        <v>0</v>
      </c>
      <c r="AF35" s="801"/>
      <c r="AG35" s="801"/>
      <c r="AH35" s="81" t="s">
        <v>1</v>
      </c>
      <c r="AI35" s="81" t="s">
        <v>210</v>
      </c>
      <c r="AJ35" s="503">
        <f>IF(①入力シート!$F$30="あり",T35,0)</f>
        <v>0</v>
      </c>
      <c r="AK35" s="81" t="s">
        <v>211</v>
      </c>
      <c r="AL35" s="81" t="s">
        <v>210</v>
      </c>
      <c r="AM35" s="74">
        <v>1</v>
      </c>
      <c r="AN35" s="81" t="s">
        <v>170</v>
      </c>
      <c r="AO35" s="81" t="s">
        <v>212</v>
      </c>
      <c r="AP35" s="802">
        <f t="shared" si="7"/>
        <v>0</v>
      </c>
      <c r="AQ35" s="802"/>
      <c r="AR35" s="802"/>
      <c r="AS35" s="802"/>
      <c r="AT35" s="88" t="s">
        <v>1</v>
      </c>
      <c r="AU35" s="803" t="str">
        <f ca="1">IF((ROW()-8)&lt;=MAX(③入力シート２!$AU$6:$AU$2165),INDEX(③入力シート２!AS$6:AS$2165,MATCH(ROW()-8,③入力シート２!$AU$6:$AU$2165,0)),"")</f>
        <v/>
      </c>
      <c r="AV35" s="804"/>
      <c r="AW35" s="804"/>
      <c r="AX35" s="81" t="s">
        <v>1</v>
      </c>
      <c r="AY35" s="81" t="s">
        <v>210</v>
      </c>
      <c r="AZ35" s="505" t="str">
        <f ca="1">IF((ROW()-8)&lt;=MAX(③入力シート２!$AU$6:$AU$2165),INDEX(③入力シート２!AT$6:AT$2165,MATCH(ROW()-8,③入力シート２!$AU$6:$AU$2165,0)),"")</f>
        <v/>
      </c>
      <c r="BA35" s="81" t="s">
        <v>211</v>
      </c>
      <c r="BB35" s="81" t="s">
        <v>210</v>
      </c>
      <c r="BC35" s="274">
        <v>1</v>
      </c>
      <c r="BD35" s="81" t="s">
        <v>170</v>
      </c>
      <c r="BE35" s="81" t="s">
        <v>212</v>
      </c>
      <c r="BF35" s="805" t="str">
        <f t="shared" ca="1" si="8"/>
        <v/>
      </c>
      <c r="BG35" s="805"/>
      <c r="BH35" s="805"/>
      <c r="BI35" s="805"/>
      <c r="BJ35" s="82" t="s">
        <v>1</v>
      </c>
      <c r="BK35" s="806">
        <f>IF(①入力シート!$F$30="あり",AU35,0)</f>
        <v>0</v>
      </c>
      <c r="BL35" s="807"/>
      <c r="BM35" s="807"/>
      <c r="BN35" s="81" t="s">
        <v>1</v>
      </c>
      <c r="BO35" s="81" t="s">
        <v>210</v>
      </c>
      <c r="BP35" s="602">
        <f>IF(①入力シート!$F$30="あり",AZ35,0)</f>
        <v>0</v>
      </c>
      <c r="BQ35" s="81" t="s">
        <v>211</v>
      </c>
      <c r="BR35" s="81" t="s">
        <v>210</v>
      </c>
      <c r="BS35" s="274">
        <v>1</v>
      </c>
      <c r="BT35" s="81" t="s">
        <v>170</v>
      </c>
      <c r="BU35" s="81" t="s">
        <v>212</v>
      </c>
      <c r="BV35" s="808">
        <f t="shared" si="9"/>
        <v>0</v>
      </c>
      <c r="BW35" s="808"/>
      <c r="BX35" s="808"/>
      <c r="BY35" s="808"/>
      <c r="BZ35" s="82" t="s">
        <v>1</v>
      </c>
      <c r="CA35" s="275" t="str">
        <f t="shared" ca="1" si="4"/>
        <v/>
      </c>
      <c r="CB35" s="276">
        <f t="shared" si="5"/>
        <v>0</v>
      </c>
      <c r="CC35" s="101"/>
    </row>
    <row r="36" spans="1:81" ht="26.1" customHeight="1" x14ac:dyDescent="0.15">
      <c r="A36" s="79">
        <v>28</v>
      </c>
      <c r="B36" s="812"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36" s="813"/>
      <c r="D36" s="813"/>
      <c r="E36" s="813"/>
      <c r="F36" s="813"/>
      <c r="G36" s="814"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36" s="815"/>
      <c r="I36" s="816"/>
      <c r="J36" s="504"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36" s="814" t="str">
        <f ca="1">IF((ROW()-8)&lt;=MAX(③入力シート２!$AU$6:$AU$2165),IF(INDEX(③入力シート２!AO$6:AO$2165,MATCH(ROW()-8,③入力シート２!$AU$6:$AU$2165,0))=1,"基本給",IF(INDEX(③入力シート２!AO$6:AO$2165,MATCH(ROW()-8,③入力シート２!$AU$6:$AU$2165,0))=2,"手当","法定福利費残")),"")</f>
        <v/>
      </c>
      <c r="L36" s="815"/>
      <c r="M36" s="815"/>
      <c r="N36" s="816"/>
      <c r="O36" s="803" t="str">
        <f ca="1">IF((ROW()-8)&lt;=MAX(③入力シート２!$AU$6:$AU$2165),INDEX(③入力シート２!AQ$6:AQ$2165,MATCH(ROW()-8,③入力シート２!$AU$6:$AU$2165,0)),"")</f>
        <v/>
      </c>
      <c r="P36" s="804"/>
      <c r="Q36" s="804"/>
      <c r="R36" s="81" t="s">
        <v>1</v>
      </c>
      <c r="S36" s="81" t="s">
        <v>210</v>
      </c>
      <c r="T36" s="505" t="str">
        <f ca="1">IF((ROW()-8)&lt;=MAX(③入力シート２!$AU$6:$AU$2165),INDEX(③入力シート２!AR$6:AR$2165,MATCH(ROW()-8,③入力シート２!$AU$6:$AU$2165,0)),"")</f>
        <v/>
      </c>
      <c r="U36" s="81" t="s">
        <v>211</v>
      </c>
      <c r="V36" s="81" t="s">
        <v>210</v>
      </c>
      <c r="W36" s="274">
        <v>1</v>
      </c>
      <c r="X36" s="81" t="s">
        <v>170</v>
      </c>
      <c r="Y36" s="81" t="s">
        <v>212</v>
      </c>
      <c r="Z36" s="805" t="str">
        <f t="shared" ca="1" si="6"/>
        <v/>
      </c>
      <c r="AA36" s="805"/>
      <c r="AB36" s="805"/>
      <c r="AC36" s="805"/>
      <c r="AD36" s="82" t="s">
        <v>1</v>
      </c>
      <c r="AE36" s="800">
        <f>IF(①入力シート!$F$30="あり",O36,0)</f>
        <v>0</v>
      </c>
      <c r="AF36" s="801"/>
      <c r="AG36" s="801"/>
      <c r="AH36" s="81" t="s">
        <v>1</v>
      </c>
      <c r="AI36" s="81" t="s">
        <v>210</v>
      </c>
      <c r="AJ36" s="503">
        <f>IF(①入力シート!$F$30="あり",T36,0)</f>
        <v>0</v>
      </c>
      <c r="AK36" s="81" t="s">
        <v>211</v>
      </c>
      <c r="AL36" s="81" t="s">
        <v>210</v>
      </c>
      <c r="AM36" s="74">
        <v>1</v>
      </c>
      <c r="AN36" s="81" t="s">
        <v>170</v>
      </c>
      <c r="AO36" s="81" t="s">
        <v>212</v>
      </c>
      <c r="AP36" s="802">
        <f t="shared" si="7"/>
        <v>0</v>
      </c>
      <c r="AQ36" s="802"/>
      <c r="AR36" s="802"/>
      <c r="AS36" s="802"/>
      <c r="AT36" s="88" t="s">
        <v>1</v>
      </c>
      <c r="AU36" s="803" t="str">
        <f ca="1">IF((ROW()-8)&lt;=MAX(③入力シート２!$AU$6:$AU$2165),INDEX(③入力シート２!AS$6:AS$2165,MATCH(ROW()-8,③入力シート２!$AU$6:$AU$2165,0)),"")</f>
        <v/>
      </c>
      <c r="AV36" s="804"/>
      <c r="AW36" s="804"/>
      <c r="AX36" s="81" t="s">
        <v>1</v>
      </c>
      <c r="AY36" s="81" t="s">
        <v>210</v>
      </c>
      <c r="AZ36" s="505" t="str">
        <f ca="1">IF((ROW()-8)&lt;=MAX(③入力シート２!$AU$6:$AU$2165),INDEX(③入力シート２!AT$6:AT$2165,MATCH(ROW()-8,③入力シート２!$AU$6:$AU$2165,0)),"")</f>
        <v/>
      </c>
      <c r="BA36" s="81" t="s">
        <v>211</v>
      </c>
      <c r="BB36" s="81" t="s">
        <v>210</v>
      </c>
      <c r="BC36" s="274">
        <v>1</v>
      </c>
      <c r="BD36" s="81" t="s">
        <v>170</v>
      </c>
      <c r="BE36" s="81" t="s">
        <v>212</v>
      </c>
      <c r="BF36" s="805" t="str">
        <f t="shared" ca="1" si="8"/>
        <v/>
      </c>
      <c r="BG36" s="805"/>
      <c r="BH36" s="805"/>
      <c r="BI36" s="805"/>
      <c r="BJ36" s="82" t="s">
        <v>1</v>
      </c>
      <c r="BK36" s="806">
        <f>IF(①入力シート!$F$30="あり",AU36,0)</f>
        <v>0</v>
      </c>
      <c r="BL36" s="807"/>
      <c r="BM36" s="807"/>
      <c r="BN36" s="81" t="s">
        <v>1</v>
      </c>
      <c r="BO36" s="81" t="s">
        <v>210</v>
      </c>
      <c r="BP36" s="602">
        <f>IF(①入力シート!$F$30="あり",AZ36,0)</f>
        <v>0</v>
      </c>
      <c r="BQ36" s="81" t="s">
        <v>211</v>
      </c>
      <c r="BR36" s="81" t="s">
        <v>210</v>
      </c>
      <c r="BS36" s="274">
        <v>1</v>
      </c>
      <c r="BT36" s="81" t="s">
        <v>170</v>
      </c>
      <c r="BU36" s="81" t="s">
        <v>212</v>
      </c>
      <c r="BV36" s="808">
        <f t="shared" si="9"/>
        <v>0</v>
      </c>
      <c r="BW36" s="808"/>
      <c r="BX36" s="808"/>
      <c r="BY36" s="808"/>
      <c r="BZ36" s="82" t="s">
        <v>1</v>
      </c>
      <c r="CA36" s="275" t="str">
        <f t="shared" ca="1" si="4"/>
        <v/>
      </c>
      <c r="CB36" s="276">
        <f t="shared" si="5"/>
        <v>0</v>
      </c>
      <c r="CC36" s="101"/>
    </row>
    <row r="37" spans="1:81" ht="26.1" customHeight="1" x14ac:dyDescent="0.15">
      <c r="A37" s="79">
        <v>29</v>
      </c>
      <c r="B37"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37" s="879"/>
      <c r="D37" s="879"/>
      <c r="E37" s="879"/>
      <c r="F37" s="879"/>
      <c r="G37"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37" s="881"/>
      <c r="I37" s="882"/>
      <c r="J37"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37" s="880" t="str">
        <f ca="1">IF((ROW()-8)&lt;=MAX(③入力シート２!$AU$6:$AU$2165),IF(INDEX(③入力シート２!AO$6:AO$2165,MATCH(ROW()-8,③入力シート２!$AU$6:$AU$2165,0))=1,"基本給",IF(INDEX(③入力シート２!AO$6:AO$2165,MATCH(ROW()-8,③入力シート２!$AU$6:$AU$2165,0))=2,"手当","法定福利費残")),"")</f>
        <v/>
      </c>
      <c r="L37" s="881"/>
      <c r="M37" s="881"/>
      <c r="N37" s="882"/>
      <c r="O37" s="803" t="str">
        <f ca="1">IF((ROW()-8)&lt;=MAX(③入力シート２!$AU$6:$AU$2165),INDEX(③入力シート２!AQ$6:AQ$2165,MATCH(ROW()-8,③入力シート２!$AU$6:$AU$2165,0)),"")</f>
        <v/>
      </c>
      <c r="P37" s="804"/>
      <c r="Q37" s="804"/>
      <c r="R37" s="81" t="s">
        <v>1</v>
      </c>
      <c r="S37" s="81" t="s">
        <v>210</v>
      </c>
      <c r="T37" s="505" t="str">
        <f ca="1">IF((ROW()-8)&lt;=MAX(③入力シート２!$AU$6:$AU$2165),INDEX(③入力シート２!AR$6:AR$2165,MATCH(ROW()-8,③入力シート２!$AU$6:$AU$2165,0)),"")</f>
        <v/>
      </c>
      <c r="U37" s="81" t="s">
        <v>211</v>
      </c>
      <c r="V37" s="81" t="s">
        <v>210</v>
      </c>
      <c r="W37" s="274">
        <v>1</v>
      </c>
      <c r="X37" s="81" t="s">
        <v>170</v>
      </c>
      <c r="Y37" s="81" t="s">
        <v>212</v>
      </c>
      <c r="Z37" s="805" t="str">
        <f t="shared" ca="1" si="6"/>
        <v/>
      </c>
      <c r="AA37" s="805"/>
      <c r="AB37" s="805"/>
      <c r="AC37" s="805"/>
      <c r="AD37" s="82" t="s">
        <v>1</v>
      </c>
      <c r="AE37" s="800">
        <f>IF(①入力シート!$F$30="あり",O37,0)</f>
        <v>0</v>
      </c>
      <c r="AF37" s="801"/>
      <c r="AG37" s="801"/>
      <c r="AH37" s="81" t="s">
        <v>1</v>
      </c>
      <c r="AI37" s="81" t="s">
        <v>210</v>
      </c>
      <c r="AJ37" s="503">
        <f>IF(①入力シート!$F$30="あり",T37,0)</f>
        <v>0</v>
      </c>
      <c r="AK37" s="81" t="s">
        <v>211</v>
      </c>
      <c r="AL37" s="81" t="s">
        <v>210</v>
      </c>
      <c r="AM37" s="74">
        <v>1</v>
      </c>
      <c r="AN37" s="81" t="s">
        <v>170</v>
      </c>
      <c r="AO37" s="81" t="s">
        <v>212</v>
      </c>
      <c r="AP37" s="802">
        <f t="shared" si="7"/>
        <v>0</v>
      </c>
      <c r="AQ37" s="802"/>
      <c r="AR37" s="802"/>
      <c r="AS37" s="802"/>
      <c r="AT37" s="88" t="s">
        <v>1</v>
      </c>
      <c r="AU37" s="803" t="str">
        <f ca="1">IF((ROW()-8)&lt;=MAX(③入力シート２!$AU$6:$AU$2165),INDEX(③入力シート２!AS$6:AS$2165,MATCH(ROW()-8,③入力シート２!$AU$6:$AU$2165,0)),"")</f>
        <v/>
      </c>
      <c r="AV37" s="804"/>
      <c r="AW37" s="804"/>
      <c r="AX37" s="81" t="s">
        <v>1</v>
      </c>
      <c r="AY37" s="81" t="s">
        <v>210</v>
      </c>
      <c r="AZ37" s="505" t="str">
        <f ca="1">IF((ROW()-8)&lt;=MAX(③入力シート２!$AU$6:$AU$2165),INDEX(③入力シート２!AT$6:AT$2165,MATCH(ROW()-8,③入力シート２!$AU$6:$AU$2165,0)),"")</f>
        <v/>
      </c>
      <c r="BA37" s="81" t="s">
        <v>211</v>
      </c>
      <c r="BB37" s="81" t="s">
        <v>210</v>
      </c>
      <c r="BC37" s="274">
        <v>1</v>
      </c>
      <c r="BD37" s="81" t="s">
        <v>170</v>
      </c>
      <c r="BE37" s="81" t="s">
        <v>212</v>
      </c>
      <c r="BF37" s="805" t="str">
        <f t="shared" ca="1" si="8"/>
        <v/>
      </c>
      <c r="BG37" s="805"/>
      <c r="BH37" s="805"/>
      <c r="BI37" s="805"/>
      <c r="BJ37" s="82" t="s">
        <v>1</v>
      </c>
      <c r="BK37" s="806">
        <f>IF(①入力シート!$F$30="あり",AU37,0)</f>
        <v>0</v>
      </c>
      <c r="BL37" s="807"/>
      <c r="BM37" s="807"/>
      <c r="BN37" s="81" t="s">
        <v>1</v>
      </c>
      <c r="BO37" s="81" t="s">
        <v>210</v>
      </c>
      <c r="BP37" s="602">
        <f>IF(①入力シート!$F$30="あり",AZ37,0)</f>
        <v>0</v>
      </c>
      <c r="BQ37" s="81" t="s">
        <v>211</v>
      </c>
      <c r="BR37" s="81" t="s">
        <v>210</v>
      </c>
      <c r="BS37" s="274">
        <v>1</v>
      </c>
      <c r="BT37" s="81" t="s">
        <v>170</v>
      </c>
      <c r="BU37" s="81" t="s">
        <v>212</v>
      </c>
      <c r="BV37" s="808">
        <f t="shared" si="9"/>
        <v>0</v>
      </c>
      <c r="BW37" s="808"/>
      <c r="BX37" s="808"/>
      <c r="BY37" s="808"/>
      <c r="BZ37" s="82" t="s">
        <v>1</v>
      </c>
      <c r="CA37" s="275" t="str">
        <f t="shared" ca="1" si="4"/>
        <v/>
      </c>
      <c r="CB37" s="276">
        <f t="shared" si="5"/>
        <v>0</v>
      </c>
      <c r="CC37" s="101"/>
    </row>
    <row r="38" spans="1:81" ht="26.1" customHeight="1" x14ac:dyDescent="0.15">
      <c r="A38" s="630">
        <v>30</v>
      </c>
      <c r="B38"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38" s="885"/>
      <c r="D38" s="885"/>
      <c r="E38" s="885"/>
      <c r="F38" s="885"/>
      <c r="G38"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38" s="883"/>
      <c r="I38" s="883"/>
      <c r="J38"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38" s="883" t="str">
        <f ca="1">IF((ROW()-8)&lt;=MAX(③入力シート２!$AU$6:$AU$2165),IF(INDEX(③入力シート２!AO$6:AO$2165,MATCH(ROW()-8,③入力シート２!$AU$6:$AU$2165,0))=1,"基本給",IF(INDEX(③入力シート２!AO$6:AO$2165,MATCH(ROW()-8,③入力シート２!$AU$6:$AU$2165,0))=2,"手当","法定福利費残")),"")</f>
        <v/>
      </c>
      <c r="L38" s="883"/>
      <c r="M38" s="883"/>
      <c r="N38" s="883"/>
      <c r="O38" s="804" t="str">
        <f ca="1">IF((ROW()-8)&lt;=MAX(③入力シート２!$AU$6:$AU$2165),INDEX(③入力シート２!AQ$6:AQ$2165,MATCH(ROW()-8,③入力シート２!$AU$6:$AU$2165,0)),"")</f>
        <v/>
      </c>
      <c r="P38" s="804"/>
      <c r="Q38" s="804"/>
      <c r="R38" s="81" t="s">
        <v>1</v>
      </c>
      <c r="S38" s="81" t="s">
        <v>210</v>
      </c>
      <c r="T38" s="505" t="str">
        <f ca="1">IF((ROW()-8)&lt;=MAX(③入力シート２!$AU$6:$AU$2165),INDEX(③入力シート２!AR$6:AR$2165,MATCH(ROW()-8,③入力シート２!$AU$6:$AU$2165,0)),"")</f>
        <v/>
      </c>
      <c r="U38" s="81" t="s">
        <v>211</v>
      </c>
      <c r="V38" s="81" t="s">
        <v>210</v>
      </c>
      <c r="W38" s="274">
        <v>1</v>
      </c>
      <c r="X38" s="81" t="s">
        <v>170</v>
      </c>
      <c r="Y38" s="81" t="s">
        <v>212</v>
      </c>
      <c r="Z38" s="805" t="str">
        <f t="shared" ref="Z38:Z69" ca="1" si="10">IFERROR(O38*T38*W38,"")</f>
        <v/>
      </c>
      <c r="AA38" s="805"/>
      <c r="AB38" s="805"/>
      <c r="AC38" s="805"/>
      <c r="AD38" s="82" t="s">
        <v>1</v>
      </c>
      <c r="AE38" s="800">
        <f>IF(①入力シート!$F$30="あり",O38,0)</f>
        <v>0</v>
      </c>
      <c r="AF38" s="801"/>
      <c r="AG38" s="801"/>
      <c r="AH38" s="81" t="s">
        <v>1</v>
      </c>
      <c r="AI38" s="81" t="s">
        <v>210</v>
      </c>
      <c r="AJ38" s="503">
        <f>IF(①入力シート!$F$30="あり",T38,0)</f>
        <v>0</v>
      </c>
      <c r="AK38" s="81" t="s">
        <v>211</v>
      </c>
      <c r="AL38" s="81" t="s">
        <v>210</v>
      </c>
      <c r="AM38" s="74">
        <v>1</v>
      </c>
      <c r="AN38" s="81" t="s">
        <v>170</v>
      </c>
      <c r="AO38" s="81" t="s">
        <v>212</v>
      </c>
      <c r="AP38" s="802">
        <f t="shared" ref="AP38:AP69" si="11">IFERROR(AE38*AJ38*AM38,"")</f>
        <v>0</v>
      </c>
      <c r="AQ38" s="802"/>
      <c r="AR38" s="802"/>
      <c r="AS38" s="802"/>
      <c r="AT38" s="88" t="s">
        <v>1</v>
      </c>
      <c r="AU38" s="803" t="str">
        <f ca="1">IF((ROW()-8)&lt;=MAX(③入力シート２!$AU$6:$AU$2165),INDEX(③入力シート２!AS$6:AS$2165,MATCH(ROW()-8,③入力シート２!$AU$6:$AU$2165,0)),"")</f>
        <v/>
      </c>
      <c r="AV38" s="804"/>
      <c r="AW38" s="804"/>
      <c r="AX38" s="81" t="s">
        <v>1</v>
      </c>
      <c r="AY38" s="81" t="s">
        <v>210</v>
      </c>
      <c r="AZ38" s="505" t="str">
        <f ca="1">IF((ROW()-8)&lt;=MAX(③入力シート２!$AU$6:$AU$2165),INDEX(③入力シート２!AT$6:AT$2165,MATCH(ROW()-8,③入力シート２!$AU$6:$AU$2165,0)),"")</f>
        <v/>
      </c>
      <c r="BA38" s="81" t="s">
        <v>211</v>
      </c>
      <c r="BB38" s="81" t="s">
        <v>210</v>
      </c>
      <c r="BC38" s="274">
        <v>1</v>
      </c>
      <c r="BD38" s="81" t="s">
        <v>170</v>
      </c>
      <c r="BE38" s="81" t="s">
        <v>212</v>
      </c>
      <c r="BF38" s="805" t="str">
        <f t="shared" ref="BF38:BF69" ca="1" si="12">IFERROR(AU38*AZ38*BC38,"")</f>
        <v/>
      </c>
      <c r="BG38" s="805"/>
      <c r="BH38" s="805"/>
      <c r="BI38" s="805"/>
      <c r="BJ38" s="82" t="s">
        <v>1</v>
      </c>
      <c r="BK38" s="806">
        <f>IF(①入力シート!$F$30="あり",AU38,0)</f>
        <v>0</v>
      </c>
      <c r="BL38" s="807"/>
      <c r="BM38" s="807"/>
      <c r="BN38" s="81" t="s">
        <v>1</v>
      </c>
      <c r="BO38" s="81" t="s">
        <v>210</v>
      </c>
      <c r="BP38" s="602">
        <f>IF(①入力シート!$F$30="あり",AZ38,0)</f>
        <v>0</v>
      </c>
      <c r="BQ38" s="81" t="s">
        <v>211</v>
      </c>
      <c r="BR38" s="81" t="s">
        <v>210</v>
      </c>
      <c r="BS38" s="274">
        <v>1</v>
      </c>
      <c r="BT38" s="81" t="s">
        <v>170</v>
      </c>
      <c r="BU38" s="81" t="s">
        <v>212</v>
      </c>
      <c r="BV38" s="808">
        <f t="shared" ref="BV38:BV69" si="13">IFERROR(BK38*BP38*BS38,"")</f>
        <v>0</v>
      </c>
      <c r="BW38" s="808"/>
      <c r="BX38" s="808"/>
      <c r="BY38" s="808"/>
      <c r="BZ38" s="82" t="s">
        <v>1</v>
      </c>
      <c r="CA38" s="275" t="str">
        <f t="shared" ca="1" si="4"/>
        <v/>
      </c>
      <c r="CB38" s="276">
        <f t="shared" si="5"/>
        <v>0</v>
      </c>
      <c r="CC38" s="101"/>
    </row>
    <row r="39" spans="1:81" ht="26.1" customHeight="1" x14ac:dyDescent="0.15">
      <c r="A39" s="629">
        <v>31</v>
      </c>
      <c r="B39" s="88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39" s="889"/>
      <c r="D39" s="889"/>
      <c r="E39" s="889"/>
      <c r="F39" s="890"/>
      <c r="G39"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39" s="881"/>
      <c r="I39" s="882"/>
      <c r="J39"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39" s="880" t="str">
        <f ca="1">IF((ROW()-8)&lt;=MAX(③入力シート２!$AU$6:$AU$2165),IF(INDEX(③入力シート２!AO$6:AO$2165,MATCH(ROW()-8,③入力シート２!$AU$6:$AU$2165,0))=1,"基本給",IF(INDEX(③入力シート２!AO$6:AO$2165,MATCH(ROW()-8,③入力シート２!$AU$6:$AU$2165,0))=2,"手当","法定福利費残")),"")</f>
        <v/>
      </c>
      <c r="L39" s="881"/>
      <c r="M39" s="881"/>
      <c r="N39" s="882"/>
      <c r="O39" s="803" t="str">
        <f ca="1">IF((ROW()-8)&lt;=MAX(③入力シート２!$AU$6:$AU$2165),INDEX(③入力シート２!AQ$6:AQ$2165,MATCH(ROW()-8,③入力シート２!$AU$6:$AU$2165,0)),"")</f>
        <v/>
      </c>
      <c r="P39" s="804"/>
      <c r="Q39" s="804"/>
      <c r="R39" s="81" t="s">
        <v>1</v>
      </c>
      <c r="S39" s="81" t="s">
        <v>210</v>
      </c>
      <c r="T39" s="505" t="str">
        <f ca="1">IF((ROW()-8)&lt;=MAX(③入力シート２!$AU$6:$AU$2165),INDEX(③入力シート２!AR$6:AR$2165,MATCH(ROW()-8,③入力シート２!$AU$6:$AU$2165,0)),"")</f>
        <v/>
      </c>
      <c r="U39" s="81" t="s">
        <v>211</v>
      </c>
      <c r="V39" s="81" t="s">
        <v>210</v>
      </c>
      <c r="W39" s="274">
        <v>1</v>
      </c>
      <c r="X39" s="81" t="s">
        <v>170</v>
      </c>
      <c r="Y39" s="81" t="s">
        <v>212</v>
      </c>
      <c r="Z39" s="805" t="str">
        <f t="shared" ca="1" si="10"/>
        <v/>
      </c>
      <c r="AA39" s="805"/>
      <c r="AB39" s="805"/>
      <c r="AC39" s="805"/>
      <c r="AD39" s="82" t="s">
        <v>1</v>
      </c>
      <c r="AE39" s="800">
        <f>IF(①入力シート!$F$30="あり",O39,0)</f>
        <v>0</v>
      </c>
      <c r="AF39" s="801"/>
      <c r="AG39" s="801"/>
      <c r="AH39" s="81" t="s">
        <v>1</v>
      </c>
      <c r="AI39" s="81" t="s">
        <v>210</v>
      </c>
      <c r="AJ39" s="503">
        <f>IF(①入力シート!$F$30="あり",T39,0)</f>
        <v>0</v>
      </c>
      <c r="AK39" s="81" t="s">
        <v>211</v>
      </c>
      <c r="AL39" s="81" t="s">
        <v>210</v>
      </c>
      <c r="AM39" s="74">
        <v>1</v>
      </c>
      <c r="AN39" s="81" t="s">
        <v>170</v>
      </c>
      <c r="AO39" s="81" t="s">
        <v>212</v>
      </c>
      <c r="AP39" s="802">
        <f t="shared" si="11"/>
        <v>0</v>
      </c>
      <c r="AQ39" s="802"/>
      <c r="AR39" s="802"/>
      <c r="AS39" s="802"/>
      <c r="AT39" s="88" t="s">
        <v>1</v>
      </c>
      <c r="AU39" s="803" t="str">
        <f ca="1">IF((ROW()-8)&lt;=MAX(③入力シート２!$AU$6:$AU$2165),INDEX(③入力シート２!AS$6:AS$2165,MATCH(ROW()-8,③入力シート２!$AU$6:$AU$2165,0)),"")</f>
        <v/>
      </c>
      <c r="AV39" s="804"/>
      <c r="AW39" s="804"/>
      <c r="AX39" s="81" t="s">
        <v>1</v>
      </c>
      <c r="AY39" s="81" t="s">
        <v>210</v>
      </c>
      <c r="AZ39" s="505" t="str">
        <f ca="1">IF((ROW()-8)&lt;=MAX(③入力シート２!$AU$6:$AU$2165),INDEX(③入力シート２!AT$6:AT$2165,MATCH(ROW()-8,③入力シート２!$AU$6:$AU$2165,0)),"")</f>
        <v/>
      </c>
      <c r="BA39" s="81" t="s">
        <v>211</v>
      </c>
      <c r="BB39" s="81" t="s">
        <v>210</v>
      </c>
      <c r="BC39" s="274">
        <v>1</v>
      </c>
      <c r="BD39" s="81" t="s">
        <v>170</v>
      </c>
      <c r="BE39" s="81" t="s">
        <v>212</v>
      </c>
      <c r="BF39" s="805" t="str">
        <f t="shared" ca="1" si="12"/>
        <v/>
      </c>
      <c r="BG39" s="805"/>
      <c r="BH39" s="805"/>
      <c r="BI39" s="805"/>
      <c r="BJ39" s="82" t="s">
        <v>1</v>
      </c>
      <c r="BK39" s="806">
        <f>IF(①入力シート!$F$30="あり",AU39,0)</f>
        <v>0</v>
      </c>
      <c r="BL39" s="807"/>
      <c r="BM39" s="807"/>
      <c r="BN39" s="81" t="s">
        <v>1</v>
      </c>
      <c r="BO39" s="81" t="s">
        <v>210</v>
      </c>
      <c r="BP39" s="602">
        <f>IF(①入力シート!$F$30="あり",AZ39,0)</f>
        <v>0</v>
      </c>
      <c r="BQ39" s="81" t="s">
        <v>211</v>
      </c>
      <c r="BR39" s="81" t="s">
        <v>210</v>
      </c>
      <c r="BS39" s="274">
        <v>1</v>
      </c>
      <c r="BT39" s="81" t="s">
        <v>170</v>
      </c>
      <c r="BU39" s="81" t="s">
        <v>212</v>
      </c>
      <c r="BV39" s="808">
        <f t="shared" si="13"/>
        <v>0</v>
      </c>
      <c r="BW39" s="808"/>
      <c r="BX39" s="808"/>
      <c r="BY39" s="808"/>
      <c r="BZ39" s="82" t="s">
        <v>1</v>
      </c>
      <c r="CA39" s="275" t="str">
        <f t="shared" ca="1" si="4"/>
        <v/>
      </c>
      <c r="CB39" s="276">
        <f t="shared" si="5"/>
        <v>0</v>
      </c>
      <c r="CC39" s="101"/>
    </row>
    <row r="40" spans="1:81" ht="26.1" customHeight="1" x14ac:dyDescent="0.15">
      <c r="A40" s="397">
        <v>32</v>
      </c>
      <c r="B40"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40" s="885"/>
      <c r="D40" s="885"/>
      <c r="E40" s="885"/>
      <c r="F40" s="885"/>
      <c r="G40"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40" s="883"/>
      <c r="I40" s="883"/>
      <c r="J40"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40" s="883" t="str">
        <f ca="1">IF((ROW()-8)&lt;=MAX(③入力シート２!$AU$6:$AU$2165),IF(INDEX(③入力シート２!AO$6:AO$2165,MATCH(ROW()-8,③入力シート２!$AU$6:$AU$2165,0))=1,"基本給",IF(INDEX(③入力シート２!AO$6:AO$2165,MATCH(ROW()-8,③入力シート２!$AU$6:$AU$2165,0))=2,"手当","法定福利費残")),"")</f>
        <v/>
      </c>
      <c r="L40" s="883"/>
      <c r="M40" s="883"/>
      <c r="N40" s="883"/>
      <c r="O40" s="804" t="str">
        <f ca="1">IF((ROW()-8)&lt;=MAX(③入力シート２!$AU$6:$AU$2165),INDEX(③入力シート２!AQ$6:AQ$2165,MATCH(ROW()-8,③入力シート２!$AU$6:$AU$2165,0)),"")</f>
        <v/>
      </c>
      <c r="P40" s="804"/>
      <c r="Q40" s="804"/>
      <c r="R40" s="81" t="s">
        <v>1</v>
      </c>
      <c r="S40" s="81" t="s">
        <v>210</v>
      </c>
      <c r="T40" s="505" t="str">
        <f ca="1">IF((ROW()-8)&lt;=MAX(③入力シート２!$AU$6:$AU$2165),INDEX(③入力シート２!AR$6:AR$2165,MATCH(ROW()-8,③入力シート２!$AU$6:$AU$2165,0)),"")</f>
        <v/>
      </c>
      <c r="U40" s="81" t="s">
        <v>211</v>
      </c>
      <c r="V40" s="81" t="s">
        <v>210</v>
      </c>
      <c r="W40" s="274">
        <v>1</v>
      </c>
      <c r="X40" s="81" t="s">
        <v>170</v>
      </c>
      <c r="Y40" s="81" t="s">
        <v>212</v>
      </c>
      <c r="Z40" s="805" t="str">
        <f t="shared" ca="1" si="10"/>
        <v/>
      </c>
      <c r="AA40" s="805"/>
      <c r="AB40" s="805"/>
      <c r="AC40" s="805"/>
      <c r="AD40" s="82" t="s">
        <v>1</v>
      </c>
      <c r="AE40" s="800">
        <f>IF(①入力シート!$F$30="あり",O40,0)</f>
        <v>0</v>
      </c>
      <c r="AF40" s="801"/>
      <c r="AG40" s="801"/>
      <c r="AH40" s="81" t="s">
        <v>1</v>
      </c>
      <c r="AI40" s="81" t="s">
        <v>210</v>
      </c>
      <c r="AJ40" s="503">
        <f>IF(①入力シート!$F$30="あり",T40,0)</f>
        <v>0</v>
      </c>
      <c r="AK40" s="81" t="s">
        <v>211</v>
      </c>
      <c r="AL40" s="81" t="s">
        <v>210</v>
      </c>
      <c r="AM40" s="74">
        <v>1</v>
      </c>
      <c r="AN40" s="81" t="s">
        <v>170</v>
      </c>
      <c r="AO40" s="81" t="s">
        <v>212</v>
      </c>
      <c r="AP40" s="802">
        <f t="shared" si="11"/>
        <v>0</v>
      </c>
      <c r="AQ40" s="802"/>
      <c r="AR40" s="802"/>
      <c r="AS40" s="802"/>
      <c r="AT40" s="88" t="s">
        <v>1</v>
      </c>
      <c r="AU40" s="803" t="str">
        <f ca="1">IF((ROW()-8)&lt;=MAX(③入力シート２!$AU$6:$AU$2165),INDEX(③入力シート２!AS$6:AS$2165,MATCH(ROW()-8,③入力シート２!$AU$6:$AU$2165,0)),"")</f>
        <v/>
      </c>
      <c r="AV40" s="804"/>
      <c r="AW40" s="804"/>
      <c r="AX40" s="81" t="s">
        <v>1</v>
      </c>
      <c r="AY40" s="81" t="s">
        <v>210</v>
      </c>
      <c r="AZ40" s="505" t="str">
        <f ca="1">IF((ROW()-8)&lt;=MAX(③入力シート２!$AU$6:$AU$2165),INDEX(③入力シート２!AT$6:AT$2165,MATCH(ROW()-8,③入力シート２!$AU$6:$AU$2165,0)),"")</f>
        <v/>
      </c>
      <c r="BA40" s="81" t="s">
        <v>211</v>
      </c>
      <c r="BB40" s="81" t="s">
        <v>210</v>
      </c>
      <c r="BC40" s="274">
        <v>1</v>
      </c>
      <c r="BD40" s="81" t="s">
        <v>170</v>
      </c>
      <c r="BE40" s="81" t="s">
        <v>212</v>
      </c>
      <c r="BF40" s="805" t="str">
        <f t="shared" ca="1" si="12"/>
        <v/>
      </c>
      <c r="BG40" s="805"/>
      <c r="BH40" s="805"/>
      <c r="BI40" s="805"/>
      <c r="BJ40" s="82" t="s">
        <v>1</v>
      </c>
      <c r="BK40" s="806">
        <f>IF(①入力シート!$F$30="あり",AU40,0)</f>
        <v>0</v>
      </c>
      <c r="BL40" s="807"/>
      <c r="BM40" s="807"/>
      <c r="BN40" s="81" t="s">
        <v>1</v>
      </c>
      <c r="BO40" s="81" t="s">
        <v>210</v>
      </c>
      <c r="BP40" s="602">
        <f>IF(①入力シート!$F$30="あり",AZ40,0)</f>
        <v>0</v>
      </c>
      <c r="BQ40" s="81" t="s">
        <v>211</v>
      </c>
      <c r="BR40" s="81" t="s">
        <v>210</v>
      </c>
      <c r="BS40" s="274">
        <v>1</v>
      </c>
      <c r="BT40" s="81" t="s">
        <v>170</v>
      </c>
      <c r="BU40" s="81" t="s">
        <v>212</v>
      </c>
      <c r="BV40" s="808">
        <f t="shared" si="13"/>
        <v>0</v>
      </c>
      <c r="BW40" s="808"/>
      <c r="BX40" s="808"/>
      <c r="BY40" s="808"/>
      <c r="BZ40" s="82" t="s">
        <v>1</v>
      </c>
      <c r="CA40" s="275" t="str">
        <f t="shared" ca="1" si="4"/>
        <v/>
      </c>
      <c r="CB40" s="276">
        <f t="shared" si="5"/>
        <v>0</v>
      </c>
      <c r="CC40" s="101"/>
    </row>
    <row r="41" spans="1:81" ht="26.1" customHeight="1" x14ac:dyDescent="0.15">
      <c r="A41" s="79">
        <v>33</v>
      </c>
      <c r="B41"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41" s="879"/>
      <c r="D41" s="879"/>
      <c r="E41" s="879"/>
      <c r="F41" s="879"/>
      <c r="G41"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41" s="881"/>
      <c r="I41" s="882"/>
      <c r="J41"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41" s="880" t="str">
        <f ca="1">IF((ROW()-8)&lt;=MAX(③入力シート２!$AU$6:$AU$2165),IF(INDEX(③入力シート２!AO$6:AO$2165,MATCH(ROW()-8,③入力シート２!$AU$6:$AU$2165,0))=1,"基本給",IF(INDEX(③入力シート２!AO$6:AO$2165,MATCH(ROW()-8,③入力シート２!$AU$6:$AU$2165,0))=2,"手当","法定福利費残")),"")</f>
        <v/>
      </c>
      <c r="L41" s="881"/>
      <c r="M41" s="881"/>
      <c r="N41" s="882"/>
      <c r="O41" s="803" t="str">
        <f ca="1">IF((ROW()-8)&lt;=MAX(③入力シート２!$AU$6:$AU$2165),INDEX(③入力シート２!AQ$6:AQ$2165,MATCH(ROW()-8,③入力シート２!$AU$6:$AU$2165,0)),"")</f>
        <v/>
      </c>
      <c r="P41" s="804"/>
      <c r="Q41" s="804"/>
      <c r="R41" s="81" t="s">
        <v>1</v>
      </c>
      <c r="S41" s="81" t="s">
        <v>210</v>
      </c>
      <c r="T41" s="505" t="str">
        <f ca="1">IF((ROW()-8)&lt;=MAX(③入力シート２!$AU$6:$AU$2165),INDEX(③入力シート２!AR$6:AR$2165,MATCH(ROW()-8,③入力シート２!$AU$6:$AU$2165,0)),"")</f>
        <v/>
      </c>
      <c r="U41" s="81" t="s">
        <v>211</v>
      </c>
      <c r="V41" s="81" t="s">
        <v>210</v>
      </c>
      <c r="W41" s="274">
        <v>1</v>
      </c>
      <c r="X41" s="81" t="s">
        <v>170</v>
      </c>
      <c r="Y41" s="81" t="s">
        <v>212</v>
      </c>
      <c r="Z41" s="805" t="str">
        <f t="shared" ca="1" si="10"/>
        <v/>
      </c>
      <c r="AA41" s="805"/>
      <c r="AB41" s="805"/>
      <c r="AC41" s="805"/>
      <c r="AD41" s="82" t="s">
        <v>1</v>
      </c>
      <c r="AE41" s="800">
        <f>IF(①入力シート!$F$30="あり",O41,0)</f>
        <v>0</v>
      </c>
      <c r="AF41" s="801"/>
      <c r="AG41" s="801"/>
      <c r="AH41" s="81" t="s">
        <v>1</v>
      </c>
      <c r="AI41" s="81" t="s">
        <v>210</v>
      </c>
      <c r="AJ41" s="503">
        <f>IF(①入力シート!$F$30="あり",T41,0)</f>
        <v>0</v>
      </c>
      <c r="AK41" s="81" t="s">
        <v>211</v>
      </c>
      <c r="AL41" s="81" t="s">
        <v>210</v>
      </c>
      <c r="AM41" s="74">
        <v>1</v>
      </c>
      <c r="AN41" s="81" t="s">
        <v>170</v>
      </c>
      <c r="AO41" s="81" t="s">
        <v>212</v>
      </c>
      <c r="AP41" s="802">
        <f t="shared" si="11"/>
        <v>0</v>
      </c>
      <c r="AQ41" s="802"/>
      <c r="AR41" s="802"/>
      <c r="AS41" s="802"/>
      <c r="AT41" s="88" t="s">
        <v>1</v>
      </c>
      <c r="AU41" s="803" t="str">
        <f ca="1">IF((ROW()-8)&lt;=MAX(③入力シート２!$AU$6:$AU$2165),INDEX(③入力シート２!AS$6:AS$2165,MATCH(ROW()-8,③入力シート２!$AU$6:$AU$2165,0)),"")</f>
        <v/>
      </c>
      <c r="AV41" s="804"/>
      <c r="AW41" s="804"/>
      <c r="AX41" s="81" t="s">
        <v>1</v>
      </c>
      <c r="AY41" s="81" t="s">
        <v>210</v>
      </c>
      <c r="AZ41" s="505" t="str">
        <f ca="1">IF((ROW()-8)&lt;=MAX(③入力シート２!$AU$6:$AU$2165),INDEX(③入力シート２!AT$6:AT$2165,MATCH(ROW()-8,③入力シート２!$AU$6:$AU$2165,0)),"")</f>
        <v/>
      </c>
      <c r="BA41" s="81" t="s">
        <v>211</v>
      </c>
      <c r="BB41" s="81" t="s">
        <v>210</v>
      </c>
      <c r="BC41" s="274">
        <v>1</v>
      </c>
      <c r="BD41" s="81" t="s">
        <v>170</v>
      </c>
      <c r="BE41" s="81" t="s">
        <v>212</v>
      </c>
      <c r="BF41" s="805" t="str">
        <f t="shared" ca="1" si="12"/>
        <v/>
      </c>
      <c r="BG41" s="805"/>
      <c r="BH41" s="805"/>
      <c r="BI41" s="805"/>
      <c r="BJ41" s="82" t="s">
        <v>1</v>
      </c>
      <c r="BK41" s="806">
        <f>IF(①入力シート!$F$30="あり",AU41,0)</f>
        <v>0</v>
      </c>
      <c r="BL41" s="807"/>
      <c r="BM41" s="807"/>
      <c r="BN41" s="81" t="s">
        <v>1</v>
      </c>
      <c r="BO41" s="81" t="s">
        <v>210</v>
      </c>
      <c r="BP41" s="602">
        <f>IF(①入力シート!$F$30="あり",AZ41,0)</f>
        <v>0</v>
      </c>
      <c r="BQ41" s="81" t="s">
        <v>211</v>
      </c>
      <c r="BR41" s="81" t="s">
        <v>210</v>
      </c>
      <c r="BS41" s="274">
        <v>1</v>
      </c>
      <c r="BT41" s="81" t="s">
        <v>170</v>
      </c>
      <c r="BU41" s="81" t="s">
        <v>212</v>
      </c>
      <c r="BV41" s="808">
        <f t="shared" si="13"/>
        <v>0</v>
      </c>
      <c r="BW41" s="808"/>
      <c r="BX41" s="808"/>
      <c r="BY41" s="808"/>
      <c r="BZ41" s="82" t="s">
        <v>1</v>
      </c>
      <c r="CA41" s="275" t="str">
        <f t="shared" ca="1" si="4"/>
        <v/>
      </c>
      <c r="CB41" s="276">
        <f t="shared" si="5"/>
        <v>0</v>
      </c>
      <c r="CC41" s="101"/>
    </row>
    <row r="42" spans="1:81" ht="26.1" customHeight="1" x14ac:dyDescent="0.15">
      <c r="A42" s="79">
        <v>34</v>
      </c>
      <c r="B42"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42" s="885"/>
      <c r="D42" s="885"/>
      <c r="E42" s="885"/>
      <c r="F42" s="885"/>
      <c r="G42"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42" s="883"/>
      <c r="I42" s="883"/>
      <c r="J42"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42" s="883" t="str">
        <f ca="1">IF((ROW()-8)&lt;=MAX(③入力シート２!$AU$6:$AU$2165),IF(INDEX(③入力シート２!AO$6:AO$2165,MATCH(ROW()-8,③入力シート２!$AU$6:$AU$2165,0))=1,"基本給",IF(INDEX(③入力シート２!AO$6:AO$2165,MATCH(ROW()-8,③入力シート２!$AU$6:$AU$2165,0))=2,"手当","法定福利費残")),"")</f>
        <v/>
      </c>
      <c r="L42" s="883"/>
      <c r="M42" s="883"/>
      <c r="N42" s="883"/>
      <c r="O42" s="804" t="str">
        <f ca="1">IF((ROW()-8)&lt;=MAX(③入力シート２!$AU$6:$AU$2165),INDEX(③入力シート２!AQ$6:AQ$2165,MATCH(ROW()-8,③入力シート２!$AU$6:$AU$2165,0)),"")</f>
        <v/>
      </c>
      <c r="P42" s="804"/>
      <c r="Q42" s="804"/>
      <c r="R42" s="81" t="s">
        <v>1</v>
      </c>
      <c r="S42" s="81" t="s">
        <v>210</v>
      </c>
      <c r="T42" s="505" t="str">
        <f ca="1">IF((ROW()-8)&lt;=MAX(③入力シート２!$AU$6:$AU$2165),INDEX(③入力シート２!AR$6:AR$2165,MATCH(ROW()-8,③入力シート２!$AU$6:$AU$2165,0)),"")</f>
        <v/>
      </c>
      <c r="U42" s="81" t="s">
        <v>211</v>
      </c>
      <c r="V42" s="81" t="s">
        <v>210</v>
      </c>
      <c r="W42" s="274">
        <v>1</v>
      </c>
      <c r="X42" s="81" t="s">
        <v>170</v>
      </c>
      <c r="Y42" s="81" t="s">
        <v>212</v>
      </c>
      <c r="Z42" s="805" t="str">
        <f t="shared" ca="1" si="10"/>
        <v/>
      </c>
      <c r="AA42" s="805"/>
      <c r="AB42" s="805"/>
      <c r="AC42" s="805"/>
      <c r="AD42" s="82" t="s">
        <v>1</v>
      </c>
      <c r="AE42" s="800">
        <f>IF(①入力シート!$F$30="あり",O42,0)</f>
        <v>0</v>
      </c>
      <c r="AF42" s="801"/>
      <c r="AG42" s="801"/>
      <c r="AH42" s="81" t="s">
        <v>1</v>
      </c>
      <c r="AI42" s="81" t="s">
        <v>210</v>
      </c>
      <c r="AJ42" s="503">
        <f>IF(①入力シート!$F$30="あり",T42,0)</f>
        <v>0</v>
      </c>
      <c r="AK42" s="81" t="s">
        <v>211</v>
      </c>
      <c r="AL42" s="81" t="s">
        <v>210</v>
      </c>
      <c r="AM42" s="74">
        <v>1</v>
      </c>
      <c r="AN42" s="81" t="s">
        <v>170</v>
      </c>
      <c r="AO42" s="81" t="s">
        <v>212</v>
      </c>
      <c r="AP42" s="802">
        <f t="shared" si="11"/>
        <v>0</v>
      </c>
      <c r="AQ42" s="802"/>
      <c r="AR42" s="802"/>
      <c r="AS42" s="802"/>
      <c r="AT42" s="88" t="s">
        <v>1</v>
      </c>
      <c r="AU42" s="803" t="str">
        <f ca="1">IF((ROW()-8)&lt;=MAX(③入力シート２!$AU$6:$AU$2165),INDEX(③入力シート２!AS$6:AS$2165,MATCH(ROW()-8,③入力シート２!$AU$6:$AU$2165,0)),"")</f>
        <v/>
      </c>
      <c r="AV42" s="804"/>
      <c r="AW42" s="804"/>
      <c r="AX42" s="81" t="s">
        <v>1</v>
      </c>
      <c r="AY42" s="81" t="s">
        <v>210</v>
      </c>
      <c r="AZ42" s="505" t="str">
        <f ca="1">IF((ROW()-8)&lt;=MAX(③入力シート２!$AU$6:$AU$2165),INDEX(③入力シート２!AT$6:AT$2165,MATCH(ROW()-8,③入力シート２!$AU$6:$AU$2165,0)),"")</f>
        <v/>
      </c>
      <c r="BA42" s="81" t="s">
        <v>211</v>
      </c>
      <c r="BB42" s="81" t="s">
        <v>210</v>
      </c>
      <c r="BC42" s="274">
        <v>1</v>
      </c>
      <c r="BD42" s="81" t="s">
        <v>170</v>
      </c>
      <c r="BE42" s="81" t="s">
        <v>212</v>
      </c>
      <c r="BF42" s="805" t="str">
        <f t="shared" ca="1" si="12"/>
        <v/>
      </c>
      <c r="BG42" s="805"/>
      <c r="BH42" s="805"/>
      <c r="BI42" s="805"/>
      <c r="BJ42" s="82" t="s">
        <v>1</v>
      </c>
      <c r="BK42" s="806">
        <f>IF(①入力シート!$F$30="あり",AU42,0)</f>
        <v>0</v>
      </c>
      <c r="BL42" s="807"/>
      <c r="BM42" s="807"/>
      <c r="BN42" s="81" t="s">
        <v>1</v>
      </c>
      <c r="BO42" s="81" t="s">
        <v>210</v>
      </c>
      <c r="BP42" s="602">
        <f>IF(①入力シート!$F$30="あり",AZ42,0)</f>
        <v>0</v>
      </c>
      <c r="BQ42" s="81" t="s">
        <v>211</v>
      </c>
      <c r="BR42" s="81" t="s">
        <v>210</v>
      </c>
      <c r="BS42" s="274">
        <v>1</v>
      </c>
      <c r="BT42" s="81" t="s">
        <v>170</v>
      </c>
      <c r="BU42" s="81" t="s">
        <v>212</v>
      </c>
      <c r="BV42" s="808">
        <f t="shared" si="13"/>
        <v>0</v>
      </c>
      <c r="BW42" s="808"/>
      <c r="BX42" s="808"/>
      <c r="BY42" s="808"/>
      <c r="BZ42" s="82" t="s">
        <v>1</v>
      </c>
      <c r="CA42" s="275" t="str">
        <f t="shared" ca="1" si="4"/>
        <v/>
      </c>
      <c r="CB42" s="276">
        <f t="shared" si="5"/>
        <v>0</v>
      </c>
      <c r="CC42" s="101"/>
    </row>
    <row r="43" spans="1:81" ht="26.1" customHeight="1" x14ac:dyDescent="0.15">
      <c r="A43" s="79">
        <v>35</v>
      </c>
      <c r="B43"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43" s="879"/>
      <c r="D43" s="879"/>
      <c r="E43" s="879"/>
      <c r="F43" s="879"/>
      <c r="G43"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43" s="881"/>
      <c r="I43" s="882"/>
      <c r="J43"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43" s="880" t="str">
        <f ca="1">IF((ROW()-8)&lt;=MAX(③入力シート２!$AU$6:$AU$2165),IF(INDEX(③入力シート２!AO$6:AO$2165,MATCH(ROW()-8,③入力シート２!$AU$6:$AU$2165,0))=1,"基本給",IF(INDEX(③入力シート２!AO$6:AO$2165,MATCH(ROW()-8,③入力シート２!$AU$6:$AU$2165,0))=2,"手当","法定福利費残")),"")</f>
        <v/>
      </c>
      <c r="L43" s="881"/>
      <c r="M43" s="881"/>
      <c r="N43" s="882"/>
      <c r="O43" s="803" t="str">
        <f ca="1">IF((ROW()-8)&lt;=MAX(③入力シート２!$AU$6:$AU$2165),INDEX(③入力シート２!AQ$6:AQ$2165,MATCH(ROW()-8,③入力シート２!$AU$6:$AU$2165,0)),"")</f>
        <v/>
      </c>
      <c r="P43" s="804"/>
      <c r="Q43" s="804"/>
      <c r="R43" s="81" t="s">
        <v>1</v>
      </c>
      <c r="S43" s="81" t="s">
        <v>210</v>
      </c>
      <c r="T43" s="505" t="str">
        <f ca="1">IF((ROW()-8)&lt;=MAX(③入力シート２!$AU$6:$AU$2165),INDEX(③入力シート２!AR$6:AR$2165,MATCH(ROW()-8,③入力シート２!$AU$6:$AU$2165,0)),"")</f>
        <v/>
      </c>
      <c r="U43" s="81" t="s">
        <v>211</v>
      </c>
      <c r="V43" s="81" t="s">
        <v>210</v>
      </c>
      <c r="W43" s="274">
        <v>1</v>
      </c>
      <c r="X43" s="81" t="s">
        <v>170</v>
      </c>
      <c r="Y43" s="81" t="s">
        <v>212</v>
      </c>
      <c r="Z43" s="805" t="str">
        <f t="shared" ca="1" si="10"/>
        <v/>
      </c>
      <c r="AA43" s="805"/>
      <c r="AB43" s="805"/>
      <c r="AC43" s="805"/>
      <c r="AD43" s="82" t="s">
        <v>1</v>
      </c>
      <c r="AE43" s="800">
        <f>IF(①入力シート!$F$30="あり",O43,0)</f>
        <v>0</v>
      </c>
      <c r="AF43" s="801"/>
      <c r="AG43" s="801"/>
      <c r="AH43" s="81" t="s">
        <v>1</v>
      </c>
      <c r="AI43" s="81" t="s">
        <v>210</v>
      </c>
      <c r="AJ43" s="503">
        <f>IF(①入力シート!$F$30="あり",T43,0)</f>
        <v>0</v>
      </c>
      <c r="AK43" s="81" t="s">
        <v>211</v>
      </c>
      <c r="AL43" s="81" t="s">
        <v>210</v>
      </c>
      <c r="AM43" s="74">
        <v>1</v>
      </c>
      <c r="AN43" s="81" t="s">
        <v>170</v>
      </c>
      <c r="AO43" s="81" t="s">
        <v>212</v>
      </c>
      <c r="AP43" s="802">
        <f t="shared" si="11"/>
        <v>0</v>
      </c>
      <c r="AQ43" s="802"/>
      <c r="AR43" s="802"/>
      <c r="AS43" s="802"/>
      <c r="AT43" s="88" t="s">
        <v>1</v>
      </c>
      <c r="AU43" s="803" t="str">
        <f ca="1">IF((ROW()-8)&lt;=MAX(③入力シート２!$AU$6:$AU$2165),INDEX(③入力シート２!AS$6:AS$2165,MATCH(ROW()-8,③入力シート２!$AU$6:$AU$2165,0)),"")</f>
        <v/>
      </c>
      <c r="AV43" s="804"/>
      <c r="AW43" s="804"/>
      <c r="AX43" s="81" t="s">
        <v>1</v>
      </c>
      <c r="AY43" s="81" t="s">
        <v>210</v>
      </c>
      <c r="AZ43" s="505" t="str">
        <f ca="1">IF((ROW()-8)&lt;=MAX(③入力シート２!$AU$6:$AU$2165),INDEX(③入力シート２!AT$6:AT$2165,MATCH(ROW()-8,③入力シート２!$AU$6:$AU$2165,0)),"")</f>
        <v/>
      </c>
      <c r="BA43" s="81" t="s">
        <v>211</v>
      </c>
      <c r="BB43" s="81" t="s">
        <v>210</v>
      </c>
      <c r="BC43" s="274">
        <v>1</v>
      </c>
      <c r="BD43" s="81" t="s">
        <v>170</v>
      </c>
      <c r="BE43" s="81" t="s">
        <v>212</v>
      </c>
      <c r="BF43" s="805" t="str">
        <f t="shared" ca="1" si="12"/>
        <v/>
      </c>
      <c r="BG43" s="805"/>
      <c r="BH43" s="805"/>
      <c r="BI43" s="805"/>
      <c r="BJ43" s="82" t="s">
        <v>1</v>
      </c>
      <c r="BK43" s="806">
        <f>IF(①入力シート!$F$30="あり",AU43,0)</f>
        <v>0</v>
      </c>
      <c r="BL43" s="807"/>
      <c r="BM43" s="807"/>
      <c r="BN43" s="81" t="s">
        <v>1</v>
      </c>
      <c r="BO43" s="81" t="s">
        <v>210</v>
      </c>
      <c r="BP43" s="602">
        <f>IF(①入力シート!$F$30="あり",AZ43,0)</f>
        <v>0</v>
      </c>
      <c r="BQ43" s="81" t="s">
        <v>211</v>
      </c>
      <c r="BR43" s="81" t="s">
        <v>210</v>
      </c>
      <c r="BS43" s="274">
        <v>1</v>
      </c>
      <c r="BT43" s="81" t="s">
        <v>170</v>
      </c>
      <c r="BU43" s="81" t="s">
        <v>212</v>
      </c>
      <c r="BV43" s="808">
        <f t="shared" si="13"/>
        <v>0</v>
      </c>
      <c r="BW43" s="808"/>
      <c r="BX43" s="808"/>
      <c r="BY43" s="808"/>
      <c r="BZ43" s="82" t="s">
        <v>1</v>
      </c>
      <c r="CA43" s="275" t="str">
        <f t="shared" ca="1" si="4"/>
        <v/>
      </c>
      <c r="CB43" s="276">
        <f t="shared" si="5"/>
        <v>0</v>
      </c>
      <c r="CC43" s="101"/>
    </row>
    <row r="44" spans="1:81" ht="26.1" customHeight="1" x14ac:dyDescent="0.15">
      <c r="A44" s="79">
        <v>36</v>
      </c>
      <c r="B44"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44" s="885"/>
      <c r="D44" s="885"/>
      <c r="E44" s="885"/>
      <c r="F44" s="885"/>
      <c r="G44"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44" s="883"/>
      <c r="I44" s="883"/>
      <c r="J44"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44" s="883" t="str">
        <f ca="1">IF((ROW()-8)&lt;=MAX(③入力シート２!$AU$6:$AU$2165),IF(INDEX(③入力シート２!AO$6:AO$2165,MATCH(ROW()-8,③入力シート２!$AU$6:$AU$2165,0))=1,"基本給",IF(INDEX(③入力シート２!AO$6:AO$2165,MATCH(ROW()-8,③入力シート２!$AU$6:$AU$2165,0))=2,"手当","法定福利費残")),"")</f>
        <v/>
      </c>
      <c r="L44" s="883"/>
      <c r="M44" s="883"/>
      <c r="N44" s="883"/>
      <c r="O44" s="804" t="str">
        <f ca="1">IF((ROW()-8)&lt;=MAX(③入力シート２!$AU$6:$AU$2165),INDEX(③入力シート２!AQ$6:AQ$2165,MATCH(ROW()-8,③入力シート２!$AU$6:$AU$2165,0)),"")</f>
        <v/>
      </c>
      <c r="P44" s="804"/>
      <c r="Q44" s="804"/>
      <c r="R44" s="81" t="s">
        <v>1</v>
      </c>
      <c r="S44" s="81" t="s">
        <v>210</v>
      </c>
      <c r="T44" s="505" t="str">
        <f ca="1">IF((ROW()-8)&lt;=MAX(③入力シート２!$AU$6:$AU$2165),INDEX(③入力シート２!AR$6:AR$2165,MATCH(ROW()-8,③入力シート２!$AU$6:$AU$2165,0)),"")</f>
        <v/>
      </c>
      <c r="U44" s="81" t="s">
        <v>211</v>
      </c>
      <c r="V44" s="81" t="s">
        <v>210</v>
      </c>
      <c r="W44" s="274">
        <v>1</v>
      </c>
      <c r="X44" s="81" t="s">
        <v>170</v>
      </c>
      <c r="Y44" s="81" t="s">
        <v>212</v>
      </c>
      <c r="Z44" s="805" t="str">
        <f t="shared" ca="1" si="10"/>
        <v/>
      </c>
      <c r="AA44" s="805"/>
      <c r="AB44" s="805"/>
      <c r="AC44" s="805"/>
      <c r="AD44" s="82" t="s">
        <v>1</v>
      </c>
      <c r="AE44" s="800">
        <f>IF(①入力シート!$F$30="あり",O44,0)</f>
        <v>0</v>
      </c>
      <c r="AF44" s="801"/>
      <c r="AG44" s="801"/>
      <c r="AH44" s="81" t="s">
        <v>1</v>
      </c>
      <c r="AI44" s="81" t="s">
        <v>210</v>
      </c>
      <c r="AJ44" s="503">
        <f>IF(①入力シート!$F$30="あり",T44,0)</f>
        <v>0</v>
      </c>
      <c r="AK44" s="81" t="s">
        <v>211</v>
      </c>
      <c r="AL44" s="81" t="s">
        <v>210</v>
      </c>
      <c r="AM44" s="74">
        <v>1</v>
      </c>
      <c r="AN44" s="81" t="s">
        <v>170</v>
      </c>
      <c r="AO44" s="81" t="s">
        <v>212</v>
      </c>
      <c r="AP44" s="802">
        <f t="shared" si="11"/>
        <v>0</v>
      </c>
      <c r="AQ44" s="802"/>
      <c r="AR44" s="802"/>
      <c r="AS44" s="802"/>
      <c r="AT44" s="88" t="s">
        <v>1</v>
      </c>
      <c r="AU44" s="803" t="str">
        <f ca="1">IF((ROW()-8)&lt;=MAX(③入力シート２!$AU$6:$AU$2165),INDEX(③入力シート２!AS$6:AS$2165,MATCH(ROW()-8,③入力シート２!$AU$6:$AU$2165,0)),"")</f>
        <v/>
      </c>
      <c r="AV44" s="804"/>
      <c r="AW44" s="804"/>
      <c r="AX44" s="81" t="s">
        <v>1</v>
      </c>
      <c r="AY44" s="81" t="s">
        <v>210</v>
      </c>
      <c r="AZ44" s="505" t="str">
        <f ca="1">IF((ROW()-8)&lt;=MAX(③入力シート２!$AU$6:$AU$2165),INDEX(③入力シート２!AT$6:AT$2165,MATCH(ROW()-8,③入力シート２!$AU$6:$AU$2165,0)),"")</f>
        <v/>
      </c>
      <c r="BA44" s="81" t="s">
        <v>211</v>
      </c>
      <c r="BB44" s="81" t="s">
        <v>210</v>
      </c>
      <c r="BC44" s="274">
        <v>1</v>
      </c>
      <c r="BD44" s="81" t="s">
        <v>170</v>
      </c>
      <c r="BE44" s="81" t="s">
        <v>212</v>
      </c>
      <c r="BF44" s="805" t="str">
        <f t="shared" ca="1" si="12"/>
        <v/>
      </c>
      <c r="BG44" s="805"/>
      <c r="BH44" s="805"/>
      <c r="BI44" s="805"/>
      <c r="BJ44" s="82" t="s">
        <v>1</v>
      </c>
      <c r="BK44" s="806">
        <f>IF(①入力シート!$F$30="あり",AU44,0)</f>
        <v>0</v>
      </c>
      <c r="BL44" s="807"/>
      <c r="BM44" s="807"/>
      <c r="BN44" s="81" t="s">
        <v>1</v>
      </c>
      <c r="BO44" s="81" t="s">
        <v>210</v>
      </c>
      <c r="BP44" s="602">
        <f>IF(①入力シート!$F$30="あり",AZ44,0)</f>
        <v>0</v>
      </c>
      <c r="BQ44" s="81" t="s">
        <v>211</v>
      </c>
      <c r="BR44" s="81" t="s">
        <v>210</v>
      </c>
      <c r="BS44" s="274">
        <v>1</v>
      </c>
      <c r="BT44" s="81" t="s">
        <v>170</v>
      </c>
      <c r="BU44" s="81" t="s">
        <v>212</v>
      </c>
      <c r="BV44" s="808">
        <f t="shared" si="13"/>
        <v>0</v>
      </c>
      <c r="BW44" s="808"/>
      <c r="BX44" s="808"/>
      <c r="BY44" s="808"/>
      <c r="BZ44" s="82" t="s">
        <v>1</v>
      </c>
      <c r="CA44" s="275" t="str">
        <f t="shared" ca="1" si="4"/>
        <v/>
      </c>
      <c r="CB44" s="276">
        <f t="shared" si="5"/>
        <v>0</v>
      </c>
      <c r="CC44" s="101"/>
    </row>
    <row r="45" spans="1:81" ht="26.1" customHeight="1" x14ac:dyDescent="0.15">
      <c r="A45" s="79">
        <v>37</v>
      </c>
      <c r="B45"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45" s="879"/>
      <c r="D45" s="879"/>
      <c r="E45" s="879"/>
      <c r="F45" s="879"/>
      <c r="G45"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45" s="881"/>
      <c r="I45" s="882"/>
      <c r="J45"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45" s="880" t="str">
        <f ca="1">IF((ROW()-8)&lt;=MAX(③入力シート２!$AU$6:$AU$2165),IF(INDEX(③入力シート２!AO$6:AO$2165,MATCH(ROW()-8,③入力シート２!$AU$6:$AU$2165,0))=1,"基本給",IF(INDEX(③入力シート２!AO$6:AO$2165,MATCH(ROW()-8,③入力シート２!$AU$6:$AU$2165,0))=2,"手当","法定福利費残")),"")</f>
        <v/>
      </c>
      <c r="L45" s="881"/>
      <c r="M45" s="881"/>
      <c r="N45" s="882"/>
      <c r="O45" s="803" t="str">
        <f ca="1">IF((ROW()-8)&lt;=MAX(③入力シート２!$AU$6:$AU$2165),INDEX(③入力シート２!AQ$6:AQ$2165,MATCH(ROW()-8,③入力シート２!$AU$6:$AU$2165,0)),"")</f>
        <v/>
      </c>
      <c r="P45" s="804"/>
      <c r="Q45" s="804"/>
      <c r="R45" s="81" t="s">
        <v>1</v>
      </c>
      <c r="S45" s="81" t="s">
        <v>210</v>
      </c>
      <c r="T45" s="505" t="str">
        <f ca="1">IF((ROW()-8)&lt;=MAX(③入力シート２!$AU$6:$AU$2165),INDEX(③入力シート２!AR$6:AR$2165,MATCH(ROW()-8,③入力シート２!$AU$6:$AU$2165,0)),"")</f>
        <v/>
      </c>
      <c r="U45" s="81" t="s">
        <v>211</v>
      </c>
      <c r="V45" s="81" t="s">
        <v>210</v>
      </c>
      <c r="W45" s="274">
        <v>1</v>
      </c>
      <c r="X45" s="81" t="s">
        <v>170</v>
      </c>
      <c r="Y45" s="81" t="s">
        <v>212</v>
      </c>
      <c r="Z45" s="805" t="str">
        <f t="shared" ca="1" si="10"/>
        <v/>
      </c>
      <c r="AA45" s="805"/>
      <c r="AB45" s="805"/>
      <c r="AC45" s="805"/>
      <c r="AD45" s="82" t="s">
        <v>1</v>
      </c>
      <c r="AE45" s="800">
        <f>IF(①入力シート!$F$30="あり",O45,0)</f>
        <v>0</v>
      </c>
      <c r="AF45" s="801"/>
      <c r="AG45" s="801"/>
      <c r="AH45" s="81" t="s">
        <v>1</v>
      </c>
      <c r="AI45" s="81" t="s">
        <v>210</v>
      </c>
      <c r="AJ45" s="503">
        <f>IF(①入力シート!$F$30="あり",T45,0)</f>
        <v>0</v>
      </c>
      <c r="AK45" s="81" t="s">
        <v>211</v>
      </c>
      <c r="AL45" s="81" t="s">
        <v>210</v>
      </c>
      <c r="AM45" s="74">
        <v>1</v>
      </c>
      <c r="AN45" s="81" t="s">
        <v>170</v>
      </c>
      <c r="AO45" s="81" t="s">
        <v>212</v>
      </c>
      <c r="AP45" s="802">
        <f t="shared" si="11"/>
        <v>0</v>
      </c>
      <c r="AQ45" s="802"/>
      <c r="AR45" s="802"/>
      <c r="AS45" s="802"/>
      <c r="AT45" s="88" t="s">
        <v>1</v>
      </c>
      <c r="AU45" s="803" t="str">
        <f ca="1">IF((ROW()-8)&lt;=MAX(③入力シート２!$AU$6:$AU$2165),INDEX(③入力シート２!AS$6:AS$2165,MATCH(ROW()-8,③入力シート２!$AU$6:$AU$2165,0)),"")</f>
        <v/>
      </c>
      <c r="AV45" s="804"/>
      <c r="AW45" s="804"/>
      <c r="AX45" s="81" t="s">
        <v>1</v>
      </c>
      <c r="AY45" s="81" t="s">
        <v>210</v>
      </c>
      <c r="AZ45" s="505" t="str">
        <f ca="1">IF((ROW()-8)&lt;=MAX(③入力シート２!$AU$6:$AU$2165),INDEX(③入力シート２!AT$6:AT$2165,MATCH(ROW()-8,③入力シート２!$AU$6:$AU$2165,0)),"")</f>
        <v/>
      </c>
      <c r="BA45" s="81" t="s">
        <v>211</v>
      </c>
      <c r="BB45" s="81" t="s">
        <v>210</v>
      </c>
      <c r="BC45" s="274">
        <v>1</v>
      </c>
      <c r="BD45" s="81" t="s">
        <v>170</v>
      </c>
      <c r="BE45" s="81" t="s">
        <v>212</v>
      </c>
      <c r="BF45" s="805" t="str">
        <f t="shared" ca="1" si="12"/>
        <v/>
      </c>
      <c r="BG45" s="805"/>
      <c r="BH45" s="805"/>
      <c r="BI45" s="805"/>
      <c r="BJ45" s="82" t="s">
        <v>1</v>
      </c>
      <c r="BK45" s="806">
        <f>IF(①入力シート!$F$30="あり",AU45,0)</f>
        <v>0</v>
      </c>
      <c r="BL45" s="807"/>
      <c r="BM45" s="807"/>
      <c r="BN45" s="81" t="s">
        <v>1</v>
      </c>
      <c r="BO45" s="81" t="s">
        <v>210</v>
      </c>
      <c r="BP45" s="602">
        <f>IF(①入力シート!$F$30="あり",AZ45,0)</f>
        <v>0</v>
      </c>
      <c r="BQ45" s="81" t="s">
        <v>211</v>
      </c>
      <c r="BR45" s="81" t="s">
        <v>210</v>
      </c>
      <c r="BS45" s="274">
        <v>1</v>
      </c>
      <c r="BT45" s="81" t="s">
        <v>170</v>
      </c>
      <c r="BU45" s="81" t="s">
        <v>212</v>
      </c>
      <c r="BV45" s="808">
        <f t="shared" si="13"/>
        <v>0</v>
      </c>
      <c r="BW45" s="808"/>
      <c r="BX45" s="808"/>
      <c r="BY45" s="808"/>
      <c r="BZ45" s="82" t="s">
        <v>1</v>
      </c>
      <c r="CA45" s="275" t="str">
        <f t="shared" ca="1" si="4"/>
        <v/>
      </c>
      <c r="CB45" s="276">
        <f t="shared" si="5"/>
        <v>0</v>
      </c>
      <c r="CC45" s="101"/>
    </row>
    <row r="46" spans="1:81" ht="26.1" customHeight="1" x14ac:dyDescent="0.15">
      <c r="A46" s="79">
        <v>38</v>
      </c>
      <c r="B46"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46" s="885"/>
      <c r="D46" s="885"/>
      <c r="E46" s="885"/>
      <c r="F46" s="885"/>
      <c r="G46"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46" s="883"/>
      <c r="I46" s="883"/>
      <c r="J46"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46" s="883" t="str">
        <f ca="1">IF((ROW()-8)&lt;=MAX(③入力シート２!$AU$6:$AU$2165),IF(INDEX(③入力シート２!AO$6:AO$2165,MATCH(ROW()-8,③入力シート２!$AU$6:$AU$2165,0))=1,"基本給",IF(INDEX(③入力シート２!AO$6:AO$2165,MATCH(ROW()-8,③入力シート２!$AU$6:$AU$2165,0))=2,"手当","法定福利費残")),"")</f>
        <v/>
      </c>
      <c r="L46" s="883"/>
      <c r="M46" s="883"/>
      <c r="N46" s="883"/>
      <c r="O46" s="804" t="str">
        <f ca="1">IF((ROW()-8)&lt;=MAX(③入力シート２!$AU$6:$AU$2165),INDEX(③入力シート２!AQ$6:AQ$2165,MATCH(ROW()-8,③入力シート２!$AU$6:$AU$2165,0)),"")</f>
        <v/>
      </c>
      <c r="P46" s="804"/>
      <c r="Q46" s="804"/>
      <c r="R46" s="81" t="s">
        <v>1</v>
      </c>
      <c r="S46" s="81" t="s">
        <v>210</v>
      </c>
      <c r="T46" s="505" t="str">
        <f ca="1">IF((ROW()-8)&lt;=MAX(③入力シート２!$AU$6:$AU$2165),INDEX(③入力シート２!AR$6:AR$2165,MATCH(ROW()-8,③入力シート２!$AU$6:$AU$2165,0)),"")</f>
        <v/>
      </c>
      <c r="U46" s="81" t="s">
        <v>211</v>
      </c>
      <c r="V46" s="81" t="s">
        <v>210</v>
      </c>
      <c r="W46" s="274">
        <v>1</v>
      </c>
      <c r="X46" s="81" t="s">
        <v>170</v>
      </c>
      <c r="Y46" s="81" t="s">
        <v>212</v>
      </c>
      <c r="Z46" s="805" t="str">
        <f t="shared" ca="1" si="10"/>
        <v/>
      </c>
      <c r="AA46" s="805"/>
      <c r="AB46" s="805"/>
      <c r="AC46" s="805"/>
      <c r="AD46" s="82" t="s">
        <v>1</v>
      </c>
      <c r="AE46" s="800">
        <f>IF(①入力シート!$F$30="あり",O46,0)</f>
        <v>0</v>
      </c>
      <c r="AF46" s="801"/>
      <c r="AG46" s="801"/>
      <c r="AH46" s="81" t="s">
        <v>1</v>
      </c>
      <c r="AI46" s="81" t="s">
        <v>210</v>
      </c>
      <c r="AJ46" s="503">
        <f>IF(①入力シート!$F$30="あり",T46,0)</f>
        <v>0</v>
      </c>
      <c r="AK46" s="81" t="s">
        <v>211</v>
      </c>
      <c r="AL46" s="81" t="s">
        <v>210</v>
      </c>
      <c r="AM46" s="74">
        <v>1</v>
      </c>
      <c r="AN46" s="81" t="s">
        <v>170</v>
      </c>
      <c r="AO46" s="81" t="s">
        <v>212</v>
      </c>
      <c r="AP46" s="802">
        <f t="shared" si="11"/>
        <v>0</v>
      </c>
      <c r="AQ46" s="802"/>
      <c r="AR46" s="802"/>
      <c r="AS46" s="802"/>
      <c r="AT46" s="88" t="s">
        <v>1</v>
      </c>
      <c r="AU46" s="803" t="str">
        <f ca="1">IF((ROW()-8)&lt;=MAX(③入力シート２!$AU$6:$AU$2165),INDEX(③入力シート２!AS$6:AS$2165,MATCH(ROW()-8,③入力シート２!$AU$6:$AU$2165,0)),"")</f>
        <v/>
      </c>
      <c r="AV46" s="804"/>
      <c r="AW46" s="804"/>
      <c r="AX46" s="81" t="s">
        <v>1</v>
      </c>
      <c r="AY46" s="81" t="s">
        <v>210</v>
      </c>
      <c r="AZ46" s="505" t="str">
        <f ca="1">IF((ROW()-8)&lt;=MAX(③入力シート２!$AU$6:$AU$2165),INDEX(③入力シート２!AT$6:AT$2165,MATCH(ROW()-8,③入力シート２!$AU$6:$AU$2165,0)),"")</f>
        <v/>
      </c>
      <c r="BA46" s="81" t="s">
        <v>211</v>
      </c>
      <c r="BB46" s="81" t="s">
        <v>210</v>
      </c>
      <c r="BC46" s="274">
        <v>1</v>
      </c>
      <c r="BD46" s="81" t="s">
        <v>170</v>
      </c>
      <c r="BE46" s="81" t="s">
        <v>212</v>
      </c>
      <c r="BF46" s="805" t="str">
        <f t="shared" ca="1" si="12"/>
        <v/>
      </c>
      <c r="BG46" s="805"/>
      <c r="BH46" s="805"/>
      <c r="BI46" s="805"/>
      <c r="BJ46" s="82" t="s">
        <v>1</v>
      </c>
      <c r="BK46" s="806">
        <f>IF(①入力シート!$F$30="あり",AU46,0)</f>
        <v>0</v>
      </c>
      <c r="BL46" s="807"/>
      <c r="BM46" s="807"/>
      <c r="BN46" s="81" t="s">
        <v>1</v>
      </c>
      <c r="BO46" s="81" t="s">
        <v>210</v>
      </c>
      <c r="BP46" s="602">
        <f>IF(①入力シート!$F$30="あり",AZ46,0)</f>
        <v>0</v>
      </c>
      <c r="BQ46" s="81" t="s">
        <v>211</v>
      </c>
      <c r="BR46" s="81" t="s">
        <v>210</v>
      </c>
      <c r="BS46" s="274">
        <v>1</v>
      </c>
      <c r="BT46" s="81" t="s">
        <v>170</v>
      </c>
      <c r="BU46" s="81" t="s">
        <v>212</v>
      </c>
      <c r="BV46" s="808">
        <f t="shared" si="13"/>
        <v>0</v>
      </c>
      <c r="BW46" s="808"/>
      <c r="BX46" s="808"/>
      <c r="BY46" s="808"/>
      <c r="BZ46" s="82" t="s">
        <v>1</v>
      </c>
      <c r="CA46" s="275" t="str">
        <f t="shared" ca="1" si="4"/>
        <v/>
      </c>
      <c r="CB46" s="276">
        <f t="shared" si="5"/>
        <v>0</v>
      </c>
      <c r="CC46" s="101"/>
    </row>
    <row r="47" spans="1:81" ht="26.1" customHeight="1" x14ac:dyDescent="0.15">
      <c r="A47" s="79">
        <v>39</v>
      </c>
      <c r="B47"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47" s="879"/>
      <c r="D47" s="879"/>
      <c r="E47" s="879"/>
      <c r="F47" s="879"/>
      <c r="G47"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47" s="881"/>
      <c r="I47" s="882"/>
      <c r="J47"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47" s="880" t="str">
        <f ca="1">IF((ROW()-8)&lt;=MAX(③入力シート２!$AU$6:$AU$2165),IF(INDEX(③入力シート２!AO$6:AO$2165,MATCH(ROW()-8,③入力シート２!$AU$6:$AU$2165,0))=1,"基本給",IF(INDEX(③入力シート２!AO$6:AO$2165,MATCH(ROW()-8,③入力シート２!$AU$6:$AU$2165,0))=2,"手当","法定福利費残")),"")</f>
        <v/>
      </c>
      <c r="L47" s="881"/>
      <c r="M47" s="881"/>
      <c r="N47" s="882"/>
      <c r="O47" s="803" t="str">
        <f ca="1">IF((ROW()-8)&lt;=MAX(③入力シート２!$AU$6:$AU$2165),INDEX(③入力シート２!AQ$6:AQ$2165,MATCH(ROW()-8,③入力シート２!$AU$6:$AU$2165,0)),"")</f>
        <v/>
      </c>
      <c r="P47" s="804"/>
      <c r="Q47" s="804"/>
      <c r="R47" s="81" t="s">
        <v>1</v>
      </c>
      <c r="S47" s="81" t="s">
        <v>210</v>
      </c>
      <c r="T47" s="505" t="str">
        <f ca="1">IF((ROW()-8)&lt;=MAX(③入力シート２!$AU$6:$AU$2165),INDEX(③入力シート２!AR$6:AR$2165,MATCH(ROW()-8,③入力シート２!$AU$6:$AU$2165,0)),"")</f>
        <v/>
      </c>
      <c r="U47" s="81" t="s">
        <v>211</v>
      </c>
      <c r="V47" s="81" t="s">
        <v>210</v>
      </c>
      <c r="W47" s="274">
        <v>1</v>
      </c>
      <c r="X47" s="81" t="s">
        <v>170</v>
      </c>
      <c r="Y47" s="81" t="s">
        <v>212</v>
      </c>
      <c r="Z47" s="805" t="str">
        <f t="shared" ca="1" si="10"/>
        <v/>
      </c>
      <c r="AA47" s="805"/>
      <c r="AB47" s="805"/>
      <c r="AC47" s="805"/>
      <c r="AD47" s="82" t="s">
        <v>1</v>
      </c>
      <c r="AE47" s="800">
        <f>IF(①入力シート!$F$30="あり",O47,0)</f>
        <v>0</v>
      </c>
      <c r="AF47" s="801"/>
      <c r="AG47" s="801"/>
      <c r="AH47" s="81" t="s">
        <v>1</v>
      </c>
      <c r="AI47" s="81" t="s">
        <v>210</v>
      </c>
      <c r="AJ47" s="503">
        <f>IF(①入力シート!$F$30="あり",T47,0)</f>
        <v>0</v>
      </c>
      <c r="AK47" s="81" t="s">
        <v>211</v>
      </c>
      <c r="AL47" s="81" t="s">
        <v>210</v>
      </c>
      <c r="AM47" s="74">
        <v>1</v>
      </c>
      <c r="AN47" s="81" t="s">
        <v>170</v>
      </c>
      <c r="AO47" s="81" t="s">
        <v>212</v>
      </c>
      <c r="AP47" s="802">
        <f t="shared" si="11"/>
        <v>0</v>
      </c>
      <c r="AQ47" s="802"/>
      <c r="AR47" s="802"/>
      <c r="AS47" s="802"/>
      <c r="AT47" s="88" t="s">
        <v>1</v>
      </c>
      <c r="AU47" s="803" t="str">
        <f ca="1">IF((ROW()-8)&lt;=MAX(③入力シート２!$AU$6:$AU$2165),INDEX(③入力シート２!AS$6:AS$2165,MATCH(ROW()-8,③入力シート２!$AU$6:$AU$2165,0)),"")</f>
        <v/>
      </c>
      <c r="AV47" s="804"/>
      <c r="AW47" s="804"/>
      <c r="AX47" s="81" t="s">
        <v>1</v>
      </c>
      <c r="AY47" s="81" t="s">
        <v>210</v>
      </c>
      <c r="AZ47" s="505" t="str">
        <f ca="1">IF((ROW()-8)&lt;=MAX(③入力シート２!$AU$6:$AU$2165),INDEX(③入力シート２!AT$6:AT$2165,MATCH(ROW()-8,③入力シート２!$AU$6:$AU$2165,0)),"")</f>
        <v/>
      </c>
      <c r="BA47" s="81" t="s">
        <v>211</v>
      </c>
      <c r="BB47" s="81" t="s">
        <v>210</v>
      </c>
      <c r="BC47" s="274">
        <v>1</v>
      </c>
      <c r="BD47" s="81" t="s">
        <v>170</v>
      </c>
      <c r="BE47" s="81" t="s">
        <v>212</v>
      </c>
      <c r="BF47" s="805" t="str">
        <f t="shared" ca="1" si="12"/>
        <v/>
      </c>
      <c r="BG47" s="805"/>
      <c r="BH47" s="805"/>
      <c r="BI47" s="805"/>
      <c r="BJ47" s="82" t="s">
        <v>1</v>
      </c>
      <c r="BK47" s="806">
        <f>IF(①入力シート!$F$30="あり",AU47,0)</f>
        <v>0</v>
      </c>
      <c r="BL47" s="807"/>
      <c r="BM47" s="807"/>
      <c r="BN47" s="81" t="s">
        <v>1</v>
      </c>
      <c r="BO47" s="81" t="s">
        <v>210</v>
      </c>
      <c r="BP47" s="602">
        <f>IF(①入力シート!$F$30="あり",AZ47,0)</f>
        <v>0</v>
      </c>
      <c r="BQ47" s="81" t="s">
        <v>211</v>
      </c>
      <c r="BR47" s="81" t="s">
        <v>210</v>
      </c>
      <c r="BS47" s="274">
        <v>1</v>
      </c>
      <c r="BT47" s="81" t="s">
        <v>170</v>
      </c>
      <c r="BU47" s="81" t="s">
        <v>212</v>
      </c>
      <c r="BV47" s="808">
        <f t="shared" si="13"/>
        <v>0</v>
      </c>
      <c r="BW47" s="808"/>
      <c r="BX47" s="808"/>
      <c r="BY47" s="808"/>
      <c r="BZ47" s="82" t="s">
        <v>1</v>
      </c>
      <c r="CA47" s="275" t="str">
        <f t="shared" ca="1" si="4"/>
        <v/>
      </c>
      <c r="CB47" s="276">
        <f t="shared" si="5"/>
        <v>0</v>
      </c>
      <c r="CC47" s="101"/>
    </row>
    <row r="48" spans="1:81" ht="26.1" customHeight="1" x14ac:dyDescent="0.15">
      <c r="A48" s="79">
        <v>40</v>
      </c>
      <c r="B48"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48" s="885"/>
      <c r="D48" s="885"/>
      <c r="E48" s="885"/>
      <c r="F48" s="885"/>
      <c r="G48"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48" s="883"/>
      <c r="I48" s="883"/>
      <c r="J48"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48" s="883" t="str">
        <f ca="1">IF((ROW()-8)&lt;=MAX(③入力シート２!$AU$6:$AU$2165),IF(INDEX(③入力シート２!AO$6:AO$2165,MATCH(ROW()-8,③入力シート２!$AU$6:$AU$2165,0))=1,"基本給",IF(INDEX(③入力シート２!AO$6:AO$2165,MATCH(ROW()-8,③入力シート２!$AU$6:$AU$2165,0))=2,"手当","法定福利費残")),"")</f>
        <v/>
      </c>
      <c r="L48" s="883"/>
      <c r="M48" s="883"/>
      <c r="N48" s="883"/>
      <c r="O48" s="804" t="str">
        <f ca="1">IF((ROW()-8)&lt;=MAX(③入力シート２!$AU$6:$AU$2165),INDEX(③入力シート２!AQ$6:AQ$2165,MATCH(ROW()-8,③入力シート２!$AU$6:$AU$2165,0)),"")</f>
        <v/>
      </c>
      <c r="P48" s="804"/>
      <c r="Q48" s="804"/>
      <c r="R48" s="81" t="s">
        <v>1</v>
      </c>
      <c r="S48" s="81" t="s">
        <v>210</v>
      </c>
      <c r="T48" s="505" t="str">
        <f ca="1">IF((ROW()-8)&lt;=MAX(③入力シート２!$AU$6:$AU$2165),INDEX(③入力シート２!AR$6:AR$2165,MATCH(ROW()-8,③入力シート２!$AU$6:$AU$2165,0)),"")</f>
        <v/>
      </c>
      <c r="U48" s="81" t="s">
        <v>211</v>
      </c>
      <c r="V48" s="81" t="s">
        <v>210</v>
      </c>
      <c r="W48" s="274">
        <v>1</v>
      </c>
      <c r="X48" s="81" t="s">
        <v>170</v>
      </c>
      <c r="Y48" s="81" t="s">
        <v>212</v>
      </c>
      <c r="Z48" s="805" t="str">
        <f t="shared" ca="1" si="10"/>
        <v/>
      </c>
      <c r="AA48" s="805"/>
      <c r="AB48" s="805"/>
      <c r="AC48" s="805"/>
      <c r="AD48" s="82" t="s">
        <v>1</v>
      </c>
      <c r="AE48" s="800">
        <f>IF(①入力シート!$F$30="あり",O48,0)</f>
        <v>0</v>
      </c>
      <c r="AF48" s="801"/>
      <c r="AG48" s="801"/>
      <c r="AH48" s="81" t="s">
        <v>1</v>
      </c>
      <c r="AI48" s="81" t="s">
        <v>210</v>
      </c>
      <c r="AJ48" s="503">
        <f>IF(①入力シート!$F$30="あり",T48,0)</f>
        <v>0</v>
      </c>
      <c r="AK48" s="81" t="s">
        <v>211</v>
      </c>
      <c r="AL48" s="81" t="s">
        <v>210</v>
      </c>
      <c r="AM48" s="74">
        <v>1</v>
      </c>
      <c r="AN48" s="81" t="s">
        <v>170</v>
      </c>
      <c r="AO48" s="81" t="s">
        <v>212</v>
      </c>
      <c r="AP48" s="802">
        <f t="shared" si="11"/>
        <v>0</v>
      </c>
      <c r="AQ48" s="802"/>
      <c r="AR48" s="802"/>
      <c r="AS48" s="802"/>
      <c r="AT48" s="88" t="s">
        <v>1</v>
      </c>
      <c r="AU48" s="803" t="str">
        <f ca="1">IF((ROW()-8)&lt;=MAX(③入力シート２!$AU$6:$AU$2165),INDEX(③入力シート２!AS$6:AS$2165,MATCH(ROW()-8,③入力シート２!$AU$6:$AU$2165,0)),"")</f>
        <v/>
      </c>
      <c r="AV48" s="804"/>
      <c r="AW48" s="804"/>
      <c r="AX48" s="81" t="s">
        <v>1</v>
      </c>
      <c r="AY48" s="81" t="s">
        <v>210</v>
      </c>
      <c r="AZ48" s="505" t="str">
        <f ca="1">IF((ROW()-8)&lt;=MAX(③入力シート２!$AU$6:$AU$2165),INDEX(③入力シート２!AT$6:AT$2165,MATCH(ROW()-8,③入力シート２!$AU$6:$AU$2165,0)),"")</f>
        <v/>
      </c>
      <c r="BA48" s="81" t="s">
        <v>211</v>
      </c>
      <c r="BB48" s="81" t="s">
        <v>210</v>
      </c>
      <c r="BC48" s="274">
        <v>1</v>
      </c>
      <c r="BD48" s="81" t="s">
        <v>170</v>
      </c>
      <c r="BE48" s="81" t="s">
        <v>212</v>
      </c>
      <c r="BF48" s="805" t="str">
        <f t="shared" ca="1" si="12"/>
        <v/>
      </c>
      <c r="BG48" s="805"/>
      <c r="BH48" s="805"/>
      <c r="BI48" s="805"/>
      <c r="BJ48" s="82" t="s">
        <v>1</v>
      </c>
      <c r="BK48" s="806">
        <f>IF(①入力シート!$F$30="あり",AU48,0)</f>
        <v>0</v>
      </c>
      <c r="BL48" s="807"/>
      <c r="BM48" s="807"/>
      <c r="BN48" s="81" t="s">
        <v>1</v>
      </c>
      <c r="BO48" s="81" t="s">
        <v>210</v>
      </c>
      <c r="BP48" s="602">
        <f>IF(①入力シート!$F$30="あり",AZ48,0)</f>
        <v>0</v>
      </c>
      <c r="BQ48" s="81" t="s">
        <v>211</v>
      </c>
      <c r="BR48" s="81" t="s">
        <v>210</v>
      </c>
      <c r="BS48" s="274">
        <v>1</v>
      </c>
      <c r="BT48" s="81" t="s">
        <v>170</v>
      </c>
      <c r="BU48" s="81" t="s">
        <v>212</v>
      </c>
      <c r="BV48" s="808">
        <f t="shared" si="13"/>
        <v>0</v>
      </c>
      <c r="BW48" s="808"/>
      <c r="BX48" s="808"/>
      <c r="BY48" s="808"/>
      <c r="BZ48" s="82" t="s">
        <v>1</v>
      </c>
      <c r="CA48" s="275" t="str">
        <f t="shared" ca="1" si="4"/>
        <v/>
      </c>
      <c r="CB48" s="276">
        <f t="shared" si="5"/>
        <v>0</v>
      </c>
      <c r="CC48" s="101"/>
    </row>
    <row r="49" spans="1:81" ht="26.1" customHeight="1" x14ac:dyDescent="0.15">
      <c r="A49" s="79">
        <v>41</v>
      </c>
      <c r="B49"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49" s="879"/>
      <c r="D49" s="879"/>
      <c r="E49" s="879"/>
      <c r="F49" s="879"/>
      <c r="G49"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49" s="881"/>
      <c r="I49" s="882"/>
      <c r="J49"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49" s="880" t="str">
        <f ca="1">IF((ROW()-8)&lt;=MAX(③入力シート２!$AU$6:$AU$2165),IF(INDEX(③入力シート２!AO$6:AO$2165,MATCH(ROW()-8,③入力シート２!$AU$6:$AU$2165,0))=1,"基本給",IF(INDEX(③入力シート２!AO$6:AO$2165,MATCH(ROW()-8,③入力シート２!$AU$6:$AU$2165,0))=2,"手当","法定福利費残")),"")</f>
        <v/>
      </c>
      <c r="L49" s="881"/>
      <c r="M49" s="881"/>
      <c r="N49" s="882"/>
      <c r="O49" s="803" t="str">
        <f ca="1">IF((ROW()-8)&lt;=MAX(③入力シート２!$AU$6:$AU$2165),INDEX(③入力シート２!AQ$6:AQ$2165,MATCH(ROW()-8,③入力シート２!$AU$6:$AU$2165,0)),"")</f>
        <v/>
      </c>
      <c r="P49" s="804"/>
      <c r="Q49" s="804"/>
      <c r="R49" s="81" t="s">
        <v>1</v>
      </c>
      <c r="S49" s="81" t="s">
        <v>210</v>
      </c>
      <c r="T49" s="505" t="str">
        <f ca="1">IF((ROW()-8)&lt;=MAX(③入力シート２!$AU$6:$AU$2165),INDEX(③入力シート２!AR$6:AR$2165,MATCH(ROW()-8,③入力シート２!$AU$6:$AU$2165,0)),"")</f>
        <v/>
      </c>
      <c r="U49" s="81" t="s">
        <v>211</v>
      </c>
      <c r="V49" s="81" t="s">
        <v>210</v>
      </c>
      <c r="W49" s="274">
        <v>1</v>
      </c>
      <c r="X49" s="81" t="s">
        <v>170</v>
      </c>
      <c r="Y49" s="81" t="s">
        <v>212</v>
      </c>
      <c r="Z49" s="805" t="str">
        <f t="shared" ca="1" si="10"/>
        <v/>
      </c>
      <c r="AA49" s="805"/>
      <c r="AB49" s="805"/>
      <c r="AC49" s="805"/>
      <c r="AD49" s="82" t="s">
        <v>1</v>
      </c>
      <c r="AE49" s="800">
        <f>IF(①入力シート!$F$30="あり",O49,0)</f>
        <v>0</v>
      </c>
      <c r="AF49" s="801"/>
      <c r="AG49" s="801"/>
      <c r="AH49" s="81" t="s">
        <v>1</v>
      </c>
      <c r="AI49" s="81" t="s">
        <v>210</v>
      </c>
      <c r="AJ49" s="503">
        <f>IF(①入力シート!$F$30="あり",T49,0)</f>
        <v>0</v>
      </c>
      <c r="AK49" s="81" t="s">
        <v>211</v>
      </c>
      <c r="AL49" s="81" t="s">
        <v>210</v>
      </c>
      <c r="AM49" s="74">
        <v>1</v>
      </c>
      <c r="AN49" s="81" t="s">
        <v>170</v>
      </c>
      <c r="AO49" s="81" t="s">
        <v>212</v>
      </c>
      <c r="AP49" s="802">
        <f t="shared" si="11"/>
        <v>0</v>
      </c>
      <c r="AQ49" s="802"/>
      <c r="AR49" s="802"/>
      <c r="AS49" s="802"/>
      <c r="AT49" s="88" t="s">
        <v>1</v>
      </c>
      <c r="AU49" s="803" t="str">
        <f ca="1">IF((ROW()-8)&lt;=MAX(③入力シート２!$AU$6:$AU$2165),INDEX(③入力シート２!AS$6:AS$2165,MATCH(ROW()-8,③入力シート２!$AU$6:$AU$2165,0)),"")</f>
        <v/>
      </c>
      <c r="AV49" s="804"/>
      <c r="AW49" s="804"/>
      <c r="AX49" s="81" t="s">
        <v>1</v>
      </c>
      <c r="AY49" s="81" t="s">
        <v>210</v>
      </c>
      <c r="AZ49" s="505" t="str">
        <f ca="1">IF((ROW()-8)&lt;=MAX(③入力シート２!$AU$6:$AU$2165),INDEX(③入力シート２!AT$6:AT$2165,MATCH(ROW()-8,③入力シート２!$AU$6:$AU$2165,0)),"")</f>
        <v/>
      </c>
      <c r="BA49" s="81" t="s">
        <v>211</v>
      </c>
      <c r="BB49" s="81" t="s">
        <v>210</v>
      </c>
      <c r="BC49" s="274">
        <v>1</v>
      </c>
      <c r="BD49" s="81" t="s">
        <v>170</v>
      </c>
      <c r="BE49" s="81" t="s">
        <v>212</v>
      </c>
      <c r="BF49" s="805" t="str">
        <f t="shared" ca="1" si="12"/>
        <v/>
      </c>
      <c r="BG49" s="805"/>
      <c r="BH49" s="805"/>
      <c r="BI49" s="805"/>
      <c r="BJ49" s="82" t="s">
        <v>1</v>
      </c>
      <c r="BK49" s="806">
        <f>IF(①入力シート!$F$30="あり",AU49,0)</f>
        <v>0</v>
      </c>
      <c r="BL49" s="807"/>
      <c r="BM49" s="807"/>
      <c r="BN49" s="81" t="s">
        <v>1</v>
      </c>
      <c r="BO49" s="81" t="s">
        <v>210</v>
      </c>
      <c r="BP49" s="602">
        <f>IF(①入力シート!$F$30="あり",AZ49,0)</f>
        <v>0</v>
      </c>
      <c r="BQ49" s="81" t="s">
        <v>211</v>
      </c>
      <c r="BR49" s="81" t="s">
        <v>210</v>
      </c>
      <c r="BS49" s="274">
        <v>1</v>
      </c>
      <c r="BT49" s="81" t="s">
        <v>170</v>
      </c>
      <c r="BU49" s="81" t="s">
        <v>212</v>
      </c>
      <c r="BV49" s="808">
        <f t="shared" si="13"/>
        <v>0</v>
      </c>
      <c r="BW49" s="808"/>
      <c r="BX49" s="808"/>
      <c r="BY49" s="808"/>
      <c r="BZ49" s="82" t="s">
        <v>1</v>
      </c>
      <c r="CA49" s="275" t="str">
        <f t="shared" ca="1" si="4"/>
        <v/>
      </c>
      <c r="CB49" s="276">
        <f t="shared" si="5"/>
        <v>0</v>
      </c>
      <c r="CC49" s="101"/>
    </row>
    <row r="50" spans="1:81" ht="26.1" customHeight="1" x14ac:dyDescent="0.15">
      <c r="A50" s="79">
        <v>42</v>
      </c>
      <c r="B50"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50" s="885"/>
      <c r="D50" s="885"/>
      <c r="E50" s="885"/>
      <c r="F50" s="885"/>
      <c r="G50"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50" s="883"/>
      <c r="I50" s="883"/>
      <c r="J50"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50" s="883" t="str">
        <f ca="1">IF((ROW()-8)&lt;=MAX(③入力シート２!$AU$6:$AU$2165),IF(INDEX(③入力シート２!AO$6:AO$2165,MATCH(ROW()-8,③入力シート２!$AU$6:$AU$2165,0))=1,"基本給",IF(INDEX(③入力シート２!AO$6:AO$2165,MATCH(ROW()-8,③入力シート２!$AU$6:$AU$2165,0))=2,"手当","法定福利費残")),"")</f>
        <v/>
      </c>
      <c r="L50" s="883"/>
      <c r="M50" s="883"/>
      <c r="N50" s="883"/>
      <c r="O50" s="804" t="str">
        <f ca="1">IF((ROW()-8)&lt;=MAX(③入力シート２!$AU$6:$AU$2165),INDEX(③入力シート２!AQ$6:AQ$2165,MATCH(ROW()-8,③入力シート２!$AU$6:$AU$2165,0)),"")</f>
        <v/>
      </c>
      <c r="P50" s="804"/>
      <c r="Q50" s="804"/>
      <c r="R50" s="81" t="s">
        <v>1</v>
      </c>
      <c r="S50" s="81" t="s">
        <v>210</v>
      </c>
      <c r="T50" s="505" t="str">
        <f ca="1">IF((ROW()-8)&lt;=MAX(③入力シート２!$AU$6:$AU$2165),INDEX(③入力シート２!AR$6:AR$2165,MATCH(ROW()-8,③入力シート２!$AU$6:$AU$2165,0)),"")</f>
        <v/>
      </c>
      <c r="U50" s="81" t="s">
        <v>211</v>
      </c>
      <c r="V50" s="81" t="s">
        <v>210</v>
      </c>
      <c r="W50" s="274">
        <v>1</v>
      </c>
      <c r="X50" s="81" t="s">
        <v>170</v>
      </c>
      <c r="Y50" s="81" t="s">
        <v>212</v>
      </c>
      <c r="Z50" s="805" t="str">
        <f t="shared" ca="1" si="10"/>
        <v/>
      </c>
      <c r="AA50" s="805"/>
      <c r="AB50" s="805"/>
      <c r="AC50" s="805"/>
      <c r="AD50" s="82" t="s">
        <v>1</v>
      </c>
      <c r="AE50" s="800">
        <f>IF(①入力シート!$F$30="あり",O50,0)</f>
        <v>0</v>
      </c>
      <c r="AF50" s="801"/>
      <c r="AG50" s="801"/>
      <c r="AH50" s="81" t="s">
        <v>1</v>
      </c>
      <c r="AI50" s="81" t="s">
        <v>210</v>
      </c>
      <c r="AJ50" s="503">
        <f>IF(①入力シート!$F$30="あり",T50,0)</f>
        <v>0</v>
      </c>
      <c r="AK50" s="81" t="s">
        <v>211</v>
      </c>
      <c r="AL50" s="81" t="s">
        <v>210</v>
      </c>
      <c r="AM50" s="74">
        <v>1</v>
      </c>
      <c r="AN50" s="81" t="s">
        <v>170</v>
      </c>
      <c r="AO50" s="81" t="s">
        <v>212</v>
      </c>
      <c r="AP50" s="802">
        <f t="shared" si="11"/>
        <v>0</v>
      </c>
      <c r="AQ50" s="802"/>
      <c r="AR50" s="802"/>
      <c r="AS50" s="802"/>
      <c r="AT50" s="88" t="s">
        <v>1</v>
      </c>
      <c r="AU50" s="803" t="str">
        <f ca="1">IF((ROW()-8)&lt;=MAX(③入力シート２!$AU$6:$AU$2165),INDEX(③入力シート２!AS$6:AS$2165,MATCH(ROW()-8,③入力シート２!$AU$6:$AU$2165,0)),"")</f>
        <v/>
      </c>
      <c r="AV50" s="804"/>
      <c r="AW50" s="804"/>
      <c r="AX50" s="81" t="s">
        <v>1</v>
      </c>
      <c r="AY50" s="81" t="s">
        <v>210</v>
      </c>
      <c r="AZ50" s="505" t="str">
        <f ca="1">IF((ROW()-8)&lt;=MAX(③入力シート２!$AU$6:$AU$2165),INDEX(③入力シート２!AT$6:AT$2165,MATCH(ROW()-8,③入力シート２!$AU$6:$AU$2165,0)),"")</f>
        <v/>
      </c>
      <c r="BA50" s="81" t="s">
        <v>211</v>
      </c>
      <c r="BB50" s="81" t="s">
        <v>210</v>
      </c>
      <c r="BC50" s="274">
        <v>1</v>
      </c>
      <c r="BD50" s="81" t="s">
        <v>170</v>
      </c>
      <c r="BE50" s="81" t="s">
        <v>212</v>
      </c>
      <c r="BF50" s="805" t="str">
        <f t="shared" ca="1" si="12"/>
        <v/>
      </c>
      <c r="BG50" s="805"/>
      <c r="BH50" s="805"/>
      <c r="BI50" s="805"/>
      <c r="BJ50" s="82" t="s">
        <v>1</v>
      </c>
      <c r="BK50" s="806">
        <f>IF(①入力シート!$F$30="あり",AU50,0)</f>
        <v>0</v>
      </c>
      <c r="BL50" s="807"/>
      <c r="BM50" s="807"/>
      <c r="BN50" s="81" t="s">
        <v>1</v>
      </c>
      <c r="BO50" s="81" t="s">
        <v>210</v>
      </c>
      <c r="BP50" s="602">
        <f>IF(①入力シート!$F$30="あり",AZ50,0)</f>
        <v>0</v>
      </c>
      <c r="BQ50" s="81" t="s">
        <v>211</v>
      </c>
      <c r="BR50" s="81" t="s">
        <v>210</v>
      </c>
      <c r="BS50" s="274">
        <v>1</v>
      </c>
      <c r="BT50" s="81" t="s">
        <v>170</v>
      </c>
      <c r="BU50" s="81" t="s">
        <v>212</v>
      </c>
      <c r="BV50" s="808">
        <f t="shared" si="13"/>
        <v>0</v>
      </c>
      <c r="BW50" s="808"/>
      <c r="BX50" s="808"/>
      <c r="BY50" s="808"/>
      <c r="BZ50" s="82" t="s">
        <v>1</v>
      </c>
      <c r="CA50" s="275" t="str">
        <f t="shared" ca="1" si="4"/>
        <v/>
      </c>
      <c r="CB50" s="276">
        <f t="shared" si="5"/>
        <v>0</v>
      </c>
      <c r="CC50" s="101"/>
    </row>
    <row r="51" spans="1:81" ht="26.1" customHeight="1" x14ac:dyDescent="0.15">
      <c r="A51" s="79">
        <v>43</v>
      </c>
      <c r="B51"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51" s="879"/>
      <c r="D51" s="879"/>
      <c r="E51" s="879"/>
      <c r="F51" s="879"/>
      <c r="G51"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51" s="881"/>
      <c r="I51" s="882"/>
      <c r="J51"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51" s="880" t="str">
        <f ca="1">IF((ROW()-8)&lt;=MAX(③入力シート２!$AU$6:$AU$2165),IF(INDEX(③入力シート２!AO$6:AO$2165,MATCH(ROW()-8,③入力シート２!$AU$6:$AU$2165,0))=1,"基本給",IF(INDEX(③入力シート２!AO$6:AO$2165,MATCH(ROW()-8,③入力シート２!$AU$6:$AU$2165,0))=2,"手当","法定福利費残")),"")</f>
        <v/>
      </c>
      <c r="L51" s="881"/>
      <c r="M51" s="881"/>
      <c r="N51" s="882"/>
      <c r="O51" s="803" t="str">
        <f ca="1">IF((ROW()-8)&lt;=MAX(③入力シート２!$AU$6:$AU$2165),INDEX(③入力シート２!AQ$6:AQ$2165,MATCH(ROW()-8,③入力シート２!$AU$6:$AU$2165,0)),"")</f>
        <v/>
      </c>
      <c r="P51" s="804"/>
      <c r="Q51" s="804"/>
      <c r="R51" s="81" t="s">
        <v>1</v>
      </c>
      <c r="S51" s="81" t="s">
        <v>210</v>
      </c>
      <c r="T51" s="505" t="str">
        <f ca="1">IF((ROW()-8)&lt;=MAX(③入力シート２!$AU$6:$AU$2165),INDEX(③入力シート２!AR$6:AR$2165,MATCH(ROW()-8,③入力シート２!$AU$6:$AU$2165,0)),"")</f>
        <v/>
      </c>
      <c r="U51" s="81" t="s">
        <v>211</v>
      </c>
      <c r="V51" s="81" t="s">
        <v>210</v>
      </c>
      <c r="W51" s="274">
        <v>1</v>
      </c>
      <c r="X51" s="81" t="s">
        <v>170</v>
      </c>
      <c r="Y51" s="81" t="s">
        <v>212</v>
      </c>
      <c r="Z51" s="805" t="str">
        <f t="shared" ca="1" si="10"/>
        <v/>
      </c>
      <c r="AA51" s="805"/>
      <c r="AB51" s="805"/>
      <c r="AC51" s="805"/>
      <c r="AD51" s="82" t="s">
        <v>1</v>
      </c>
      <c r="AE51" s="800">
        <f>IF(①入力シート!$F$30="あり",O51,0)</f>
        <v>0</v>
      </c>
      <c r="AF51" s="801"/>
      <c r="AG51" s="801"/>
      <c r="AH51" s="81" t="s">
        <v>1</v>
      </c>
      <c r="AI51" s="81" t="s">
        <v>210</v>
      </c>
      <c r="AJ51" s="503">
        <f>IF(①入力シート!$F$30="あり",T51,0)</f>
        <v>0</v>
      </c>
      <c r="AK51" s="81" t="s">
        <v>211</v>
      </c>
      <c r="AL51" s="81" t="s">
        <v>210</v>
      </c>
      <c r="AM51" s="74">
        <v>1</v>
      </c>
      <c r="AN51" s="81" t="s">
        <v>170</v>
      </c>
      <c r="AO51" s="81" t="s">
        <v>212</v>
      </c>
      <c r="AP51" s="802">
        <f t="shared" si="11"/>
        <v>0</v>
      </c>
      <c r="AQ51" s="802"/>
      <c r="AR51" s="802"/>
      <c r="AS51" s="802"/>
      <c r="AT51" s="88" t="s">
        <v>1</v>
      </c>
      <c r="AU51" s="803" t="str">
        <f ca="1">IF((ROW()-8)&lt;=MAX(③入力シート２!$AU$6:$AU$2165),INDEX(③入力シート２!AS$6:AS$2165,MATCH(ROW()-8,③入力シート２!$AU$6:$AU$2165,0)),"")</f>
        <v/>
      </c>
      <c r="AV51" s="804"/>
      <c r="AW51" s="804"/>
      <c r="AX51" s="81" t="s">
        <v>1</v>
      </c>
      <c r="AY51" s="81" t="s">
        <v>210</v>
      </c>
      <c r="AZ51" s="505" t="str">
        <f ca="1">IF((ROW()-8)&lt;=MAX(③入力シート２!$AU$6:$AU$2165),INDEX(③入力シート２!AT$6:AT$2165,MATCH(ROW()-8,③入力シート２!$AU$6:$AU$2165,0)),"")</f>
        <v/>
      </c>
      <c r="BA51" s="81" t="s">
        <v>211</v>
      </c>
      <c r="BB51" s="81" t="s">
        <v>210</v>
      </c>
      <c r="BC51" s="274">
        <v>1</v>
      </c>
      <c r="BD51" s="81" t="s">
        <v>170</v>
      </c>
      <c r="BE51" s="81" t="s">
        <v>212</v>
      </c>
      <c r="BF51" s="805" t="str">
        <f t="shared" ca="1" si="12"/>
        <v/>
      </c>
      <c r="BG51" s="805"/>
      <c r="BH51" s="805"/>
      <c r="BI51" s="805"/>
      <c r="BJ51" s="82" t="s">
        <v>1</v>
      </c>
      <c r="BK51" s="806">
        <f>IF(①入力シート!$F$30="あり",AU51,0)</f>
        <v>0</v>
      </c>
      <c r="BL51" s="807"/>
      <c r="BM51" s="807"/>
      <c r="BN51" s="81" t="s">
        <v>1</v>
      </c>
      <c r="BO51" s="81" t="s">
        <v>210</v>
      </c>
      <c r="BP51" s="602">
        <f>IF(①入力シート!$F$30="あり",AZ51,0)</f>
        <v>0</v>
      </c>
      <c r="BQ51" s="81" t="s">
        <v>211</v>
      </c>
      <c r="BR51" s="81" t="s">
        <v>210</v>
      </c>
      <c r="BS51" s="274">
        <v>1</v>
      </c>
      <c r="BT51" s="81" t="s">
        <v>170</v>
      </c>
      <c r="BU51" s="81" t="s">
        <v>212</v>
      </c>
      <c r="BV51" s="808">
        <f t="shared" si="13"/>
        <v>0</v>
      </c>
      <c r="BW51" s="808"/>
      <c r="BX51" s="808"/>
      <c r="BY51" s="808"/>
      <c r="BZ51" s="82" t="s">
        <v>1</v>
      </c>
      <c r="CA51" s="275" t="str">
        <f t="shared" ca="1" si="4"/>
        <v/>
      </c>
      <c r="CB51" s="276">
        <f t="shared" si="5"/>
        <v>0</v>
      </c>
      <c r="CC51" s="101"/>
    </row>
    <row r="52" spans="1:81" ht="26.1" customHeight="1" x14ac:dyDescent="0.15">
      <c r="A52" s="79">
        <v>44</v>
      </c>
      <c r="B52"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52" s="885"/>
      <c r="D52" s="885"/>
      <c r="E52" s="885"/>
      <c r="F52" s="885"/>
      <c r="G52"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52" s="883"/>
      <c r="I52" s="883"/>
      <c r="J52"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52" s="883" t="str">
        <f ca="1">IF((ROW()-8)&lt;=MAX(③入力シート２!$AU$6:$AU$2165),IF(INDEX(③入力シート２!AO$6:AO$2165,MATCH(ROW()-8,③入力シート２!$AU$6:$AU$2165,0))=1,"基本給",IF(INDEX(③入力シート２!AO$6:AO$2165,MATCH(ROW()-8,③入力シート２!$AU$6:$AU$2165,0))=2,"手当","法定福利費残")),"")</f>
        <v/>
      </c>
      <c r="L52" s="883"/>
      <c r="M52" s="883"/>
      <c r="N52" s="883"/>
      <c r="O52" s="804" t="str">
        <f ca="1">IF((ROW()-8)&lt;=MAX(③入力シート２!$AU$6:$AU$2165),INDEX(③入力シート２!AQ$6:AQ$2165,MATCH(ROW()-8,③入力シート２!$AU$6:$AU$2165,0)),"")</f>
        <v/>
      </c>
      <c r="P52" s="804"/>
      <c r="Q52" s="804"/>
      <c r="R52" s="81" t="s">
        <v>1</v>
      </c>
      <c r="S52" s="81" t="s">
        <v>210</v>
      </c>
      <c r="T52" s="505" t="str">
        <f ca="1">IF((ROW()-8)&lt;=MAX(③入力シート２!$AU$6:$AU$2165),INDEX(③入力シート２!AR$6:AR$2165,MATCH(ROW()-8,③入力シート２!$AU$6:$AU$2165,0)),"")</f>
        <v/>
      </c>
      <c r="U52" s="81" t="s">
        <v>211</v>
      </c>
      <c r="V52" s="81" t="s">
        <v>210</v>
      </c>
      <c r="W52" s="274">
        <v>1</v>
      </c>
      <c r="X52" s="81" t="s">
        <v>170</v>
      </c>
      <c r="Y52" s="81" t="s">
        <v>212</v>
      </c>
      <c r="Z52" s="805" t="str">
        <f t="shared" ca="1" si="10"/>
        <v/>
      </c>
      <c r="AA52" s="805"/>
      <c r="AB52" s="805"/>
      <c r="AC52" s="805"/>
      <c r="AD52" s="82" t="s">
        <v>1</v>
      </c>
      <c r="AE52" s="800">
        <f>IF(①入力シート!$F$30="あり",O52,0)</f>
        <v>0</v>
      </c>
      <c r="AF52" s="801"/>
      <c r="AG52" s="801"/>
      <c r="AH52" s="81" t="s">
        <v>1</v>
      </c>
      <c r="AI52" s="81" t="s">
        <v>210</v>
      </c>
      <c r="AJ52" s="503">
        <f>IF(①入力シート!$F$30="あり",T52,0)</f>
        <v>0</v>
      </c>
      <c r="AK52" s="81" t="s">
        <v>211</v>
      </c>
      <c r="AL52" s="81" t="s">
        <v>210</v>
      </c>
      <c r="AM52" s="74">
        <v>1</v>
      </c>
      <c r="AN52" s="81" t="s">
        <v>170</v>
      </c>
      <c r="AO52" s="81" t="s">
        <v>212</v>
      </c>
      <c r="AP52" s="802">
        <f t="shared" si="11"/>
        <v>0</v>
      </c>
      <c r="AQ52" s="802"/>
      <c r="AR52" s="802"/>
      <c r="AS52" s="802"/>
      <c r="AT52" s="88" t="s">
        <v>1</v>
      </c>
      <c r="AU52" s="803" t="str">
        <f ca="1">IF((ROW()-8)&lt;=MAX(③入力シート２!$AU$6:$AU$2165),INDEX(③入力シート２!AS$6:AS$2165,MATCH(ROW()-8,③入力シート２!$AU$6:$AU$2165,0)),"")</f>
        <v/>
      </c>
      <c r="AV52" s="804"/>
      <c r="AW52" s="804"/>
      <c r="AX52" s="81" t="s">
        <v>1</v>
      </c>
      <c r="AY52" s="81" t="s">
        <v>210</v>
      </c>
      <c r="AZ52" s="505" t="str">
        <f ca="1">IF((ROW()-8)&lt;=MAX(③入力シート２!$AU$6:$AU$2165),INDEX(③入力シート２!AT$6:AT$2165,MATCH(ROW()-8,③入力シート２!$AU$6:$AU$2165,0)),"")</f>
        <v/>
      </c>
      <c r="BA52" s="81" t="s">
        <v>211</v>
      </c>
      <c r="BB52" s="81" t="s">
        <v>210</v>
      </c>
      <c r="BC52" s="274">
        <v>1</v>
      </c>
      <c r="BD52" s="81" t="s">
        <v>170</v>
      </c>
      <c r="BE52" s="81" t="s">
        <v>212</v>
      </c>
      <c r="BF52" s="805" t="str">
        <f t="shared" ca="1" si="12"/>
        <v/>
      </c>
      <c r="BG52" s="805"/>
      <c r="BH52" s="805"/>
      <c r="BI52" s="805"/>
      <c r="BJ52" s="82" t="s">
        <v>1</v>
      </c>
      <c r="BK52" s="806">
        <f>IF(①入力シート!$F$30="あり",AU52,0)</f>
        <v>0</v>
      </c>
      <c r="BL52" s="807"/>
      <c r="BM52" s="807"/>
      <c r="BN52" s="81" t="s">
        <v>1</v>
      </c>
      <c r="BO52" s="81" t="s">
        <v>210</v>
      </c>
      <c r="BP52" s="602">
        <f>IF(①入力シート!$F$30="あり",AZ52,0)</f>
        <v>0</v>
      </c>
      <c r="BQ52" s="81" t="s">
        <v>211</v>
      </c>
      <c r="BR52" s="81" t="s">
        <v>210</v>
      </c>
      <c r="BS52" s="274">
        <v>1</v>
      </c>
      <c r="BT52" s="81" t="s">
        <v>170</v>
      </c>
      <c r="BU52" s="81" t="s">
        <v>212</v>
      </c>
      <c r="BV52" s="808">
        <f t="shared" si="13"/>
        <v>0</v>
      </c>
      <c r="BW52" s="808"/>
      <c r="BX52" s="808"/>
      <c r="BY52" s="808"/>
      <c r="BZ52" s="82" t="s">
        <v>1</v>
      </c>
      <c r="CA52" s="275" t="str">
        <f t="shared" ca="1" si="4"/>
        <v/>
      </c>
      <c r="CB52" s="276">
        <f t="shared" si="5"/>
        <v>0</v>
      </c>
      <c r="CC52" s="101"/>
    </row>
    <row r="53" spans="1:81" ht="26.1" customHeight="1" x14ac:dyDescent="0.15">
      <c r="A53" s="79">
        <v>45</v>
      </c>
      <c r="B53"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53" s="879"/>
      <c r="D53" s="879"/>
      <c r="E53" s="879"/>
      <c r="F53" s="879"/>
      <c r="G53"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53" s="881"/>
      <c r="I53" s="882"/>
      <c r="J53"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53" s="880" t="str">
        <f ca="1">IF((ROW()-8)&lt;=MAX(③入力シート２!$AU$6:$AU$2165),IF(INDEX(③入力シート２!AO$6:AO$2165,MATCH(ROW()-8,③入力シート２!$AU$6:$AU$2165,0))=1,"基本給",IF(INDEX(③入力シート２!AO$6:AO$2165,MATCH(ROW()-8,③入力シート２!$AU$6:$AU$2165,0))=2,"手当","法定福利費残")),"")</f>
        <v/>
      </c>
      <c r="L53" s="881"/>
      <c r="M53" s="881"/>
      <c r="N53" s="882"/>
      <c r="O53" s="803" t="str">
        <f ca="1">IF((ROW()-8)&lt;=MAX(③入力シート２!$AU$6:$AU$2165),INDEX(③入力シート２!AQ$6:AQ$2165,MATCH(ROW()-8,③入力シート２!$AU$6:$AU$2165,0)),"")</f>
        <v/>
      </c>
      <c r="P53" s="804"/>
      <c r="Q53" s="804"/>
      <c r="R53" s="81" t="s">
        <v>1</v>
      </c>
      <c r="S53" s="81" t="s">
        <v>210</v>
      </c>
      <c r="T53" s="505" t="str">
        <f ca="1">IF((ROW()-8)&lt;=MAX(③入力シート２!$AU$6:$AU$2165),INDEX(③入力シート２!AR$6:AR$2165,MATCH(ROW()-8,③入力シート２!$AU$6:$AU$2165,0)),"")</f>
        <v/>
      </c>
      <c r="U53" s="81" t="s">
        <v>211</v>
      </c>
      <c r="V53" s="81" t="s">
        <v>210</v>
      </c>
      <c r="W53" s="274">
        <v>1</v>
      </c>
      <c r="X53" s="81" t="s">
        <v>170</v>
      </c>
      <c r="Y53" s="81" t="s">
        <v>212</v>
      </c>
      <c r="Z53" s="805" t="str">
        <f t="shared" ca="1" si="10"/>
        <v/>
      </c>
      <c r="AA53" s="805"/>
      <c r="AB53" s="805"/>
      <c r="AC53" s="805"/>
      <c r="AD53" s="82" t="s">
        <v>1</v>
      </c>
      <c r="AE53" s="800">
        <f>IF(①入力シート!$F$30="あり",O53,0)</f>
        <v>0</v>
      </c>
      <c r="AF53" s="801"/>
      <c r="AG53" s="801"/>
      <c r="AH53" s="81" t="s">
        <v>1</v>
      </c>
      <c r="AI53" s="81" t="s">
        <v>210</v>
      </c>
      <c r="AJ53" s="503">
        <f>IF(①入力シート!$F$30="あり",T53,0)</f>
        <v>0</v>
      </c>
      <c r="AK53" s="81" t="s">
        <v>211</v>
      </c>
      <c r="AL53" s="81" t="s">
        <v>210</v>
      </c>
      <c r="AM53" s="74">
        <v>1</v>
      </c>
      <c r="AN53" s="81" t="s">
        <v>170</v>
      </c>
      <c r="AO53" s="81" t="s">
        <v>212</v>
      </c>
      <c r="AP53" s="802">
        <f t="shared" si="11"/>
        <v>0</v>
      </c>
      <c r="AQ53" s="802"/>
      <c r="AR53" s="802"/>
      <c r="AS53" s="802"/>
      <c r="AT53" s="88" t="s">
        <v>1</v>
      </c>
      <c r="AU53" s="803" t="str">
        <f ca="1">IF((ROW()-8)&lt;=MAX(③入力シート２!$AU$6:$AU$2165),INDEX(③入力シート２!AS$6:AS$2165,MATCH(ROW()-8,③入力シート２!$AU$6:$AU$2165,0)),"")</f>
        <v/>
      </c>
      <c r="AV53" s="804"/>
      <c r="AW53" s="804"/>
      <c r="AX53" s="81" t="s">
        <v>1</v>
      </c>
      <c r="AY53" s="81" t="s">
        <v>210</v>
      </c>
      <c r="AZ53" s="505" t="str">
        <f ca="1">IF((ROW()-8)&lt;=MAX(③入力シート２!$AU$6:$AU$2165),INDEX(③入力シート２!AT$6:AT$2165,MATCH(ROW()-8,③入力シート２!$AU$6:$AU$2165,0)),"")</f>
        <v/>
      </c>
      <c r="BA53" s="81" t="s">
        <v>211</v>
      </c>
      <c r="BB53" s="81" t="s">
        <v>210</v>
      </c>
      <c r="BC53" s="274">
        <v>1</v>
      </c>
      <c r="BD53" s="81" t="s">
        <v>170</v>
      </c>
      <c r="BE53" s="81" t="s">
        <v>212</v>
      </c>
      <c r="BF53" s="805" t="str">
        <f t="shared" ca="1" si="12"/>
        <v/>
      </c>
      <c r="BG53" s="805"/>
      <c r="BH53" s="805"/>
      <c r="BI53" s="805"/>
      <c r="BJ53" s="82" t="s">
        <v>1</v>
      </c>
      <c r="BK53" s="806">
        <f>IF(①入力シート!$F$30="あり",AU53,0)</f>
        <v>0</v>
      </c>
      <c r="BL53" s="807"/>
      <c r="BM53" s="807"/>
      <c r="BN53" s="81" t="s">
        <v>1</v>
      </c>
      <c r="BO53" s="81" t="s">
        <v>210</v>
      </c>
      <c r="BP53" s="602">
        <f>IF(①入力シート!$F$30="あり",AZ53,0)</f>
        <v>0</v>
      </c>
      <c r="BQ53" s="81" t="s">
        <v>211</v>
      </c>
      <c r="BR53" s="81" t="s">
        <v>210</v>
      </c>
      <c r="BS53" s="274">
        <v>1</v>
      </c>
      <c r="BT53" s="81" t="s">
        <v>170</v>
      </c>
      <c r="BU53" s="81" t="s">
        <v>212</v>
      </c>
      <c r="BV53" s="808">
        <f t="shared" si="13"/>
        <v>0</v>
      </c>
      <c r="BW53" s="808"/>
      <c r="BX53" s="808"/>
      <c r="BY53" s="808"/>
      <c r="BZ53" s="82" t="s">
        <v>1</v>
      </c>
      <c r="CA53" s="275" t="str">
        <f t="shared" ca="1" si="4"/>
        <v/>
      </c>
      <c r="CB53" s="276">
        <f t="shared" si="5"/>
        <v>0</v>
      </c>
      <c r="CC53" s="101"/>
    </row>
    <row r="54" spans="1:81" ht="26.1" customHeight="1" x14ac:dyDescent="0.15">
      <c r="A54" s="79">
        <v>46</v>
      </c>
      <c r="B54"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54" s="885"/>
      <c r="D54" s="885"/>
      <c r="E54" s="885"/>
      <c r="F54" s="885"/>
      <c r="G54"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54" s="883"/>
      <c r="I54" s="883"/>
      <c r="J54"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54" s="883" t="str">
        <f ca="1">IF((ROW()-8)&lt;=MAX(③入力シート２!$AU$6:$AU$2165),IF(INDEX(③入力シート２!AO$6:AO$2165,MATCH(ROW()-8,③入力シート２!$AU$6:$AU$2165,0))=1,"基本給",IF(INDEX(③入力シート２!AO$6:AO$2165,MATCH(ROW()-8,③入力シート２!$AU$6:$AU$2165,0))=2,"手当","法定福利費残")),"")</f>
        <v/>
      </c>
      <c r="L54" s="883"/>
      <c r="M54" s="883"/>
      <c r="N54" s="883"/>
      <c r="O54" s="804" t="str">
        <f ca="1">IF((ROW()-8)&lt;=MAX(③入力シート２!$AU$6:$AU$2165),INDEX(③入力シート２!AQ$6:AQ$2165,MATCH(ROW()-8,③入力シート２!$AU$6:$AU$2165,0)),"")</f>
        <v/>
      </c>
      <c r="P54" s="804"/>
      <c r="Q54" s="804"/>
      <c r="R54" s="81" t="s">
        <v>1</v>
      </c>
      <c r="S54" s="81" t="s">
        <v>210</v>
      </c>
      <c r="T54" s="505" t="str">
        <f ca="1">IF((ROW()-8)&lt;=MAX(③入力シート２!$AU$6:$AU$2165),INDEX(③入力シート２!AR$6:AR$2165,MATCH(ROW()-8,③入力シート２!$AU$6:$AU$2165,0)),"")</f>
        <v/>
      </c>
      <c r="U54" s="81" t="s">
        <v>211</v>
      </c>
      <c r="V54" s="81" t="s">
        <v>210</v>
      </c>
      <c r="W54" s="274">
        <v>1</v>
      </c>
      <c r="X54" s="81" t="s">
        <v>170</v>
      </c>
      <c r="Y54" s="81" t="s">
        <v>212</v>
      </c>
      <c r="Z54" s="805" t="str">
        <f t="shared" ca="1" si="10"/>
        <v/>
      </c>
      <c r="AA54" s="805"/>
      <c r="AB54" s="805"/>
      <c r="AC54" s="805"/>
      <c r="AD54" s="82" t="s">
        <v>1</v>
      </c>
      <c r="AE54" s="800">
        <f>IF(①入力シート!$F$30="あり",O54,0)</f>
        <v>0</v>
      </c>
      <c r="AF54" s="801"/>
      <c r="AG54" s="801"/>
      <c r="AH54" s="81" t="s">
        <v>1</v>
      </c>
      <c r="AI54" s="81" t="s">
        <v>210</v>
      </c>
      <c r="AJ54" s="503">
        <f>IF(①入力シート!$F$30="あり",T54,0)</f>
        <v>0</v>
      </c>
      <c r="AK54" s="81" t="s">
        <v>211</v>
      </c>
      <c r="AL54" s="81" t="s">
        <v>210</v>
      </c>
      <c r="AM54" s="74">
        <v>1</v>
      </c>
      <c r="AN54" s="81" t="s">
        <v>170</v>
      </c>
      <c r="AO54" s="81" t="s">
        <v>212</v>
      </c>
      <c r="AP54" s="802">
        <f t="shared" si="11"/>
        <v>0</v>
      </c>
      <c r="AQ54" s="802"/>
      <c r="AR54" s="802"/>
      <c r="AS54" s="802"/>
      <c r="AT54" s="88" t="s">
        <v>1</v>
      </c>
      <c r="AU54" s="803" t="str">
        <f ca="1">IF((ROW()-8)&lt;=MAX(③入力シート２!$AU$6:$AU$2165),INDEX(③入力シート２!AS$6:AS$2165,MATCH(ROW()-8,③入力シート２!$AU$6:$AU$2165,0)),"")</f>
        <v/>
      </c>
      <c r="AV54" s="804"/>
      <c r="AW54" s="804"/>
      <c r="AX54" s="81" t="s">
        <v>1</v>
      </c>
      <c r="AY54" s="81" t="s">
        <v>210</v>
      </c>
      <c r="AZ54" s="505" t="str">
        <f ca="1">IF((ROW()-8)&lt;=MAX(③入力シート２!$AU$6:$AU$2165),INDEX(③入力シート２!AT$6:AT$2165,MATCH(ROW()-8,③入力シート２!$AU$6:$AU$2165,0)),"")</f>
        <v/>
      </c>
      <c r="BA54" s="81" t="s">
        <v>211</v>
      </c>
      <c r="BB54" s="81" t="s">
        <v>210</v>
      </c>
      <c r="BC54" s="274">
        <v>1</v>
      </c>
      <c r="BD54" s="81" t="s">
        <v>170</v>
      </c>
      <c r="BE54" s="81" t="s">
        <v>212</v>
      </c>
      <c r="BF54" s="805" t="str">
        <f t="shared" ca="1" si="12"/>
        <v/>
      </c>
      <c r="BG54" s="805"/>
      <c r="BH54" s="805"/>
      <c r="BI54" s="805"/>
      <c r="BJ54" s="82" t="s">
        <v>1</v>
      </c>
      <c r="BK54" s="806">
        <f>IF(①入力シート!$F$30="あり",AU54,0)</f>
        <v>0</v>
      </c>
      <c r="BL54" s="807"/>
      <c r="BM54" s="807"/>
      <c r="BN54" s="81" t="s">
        <v>1</v>
      </c>
      <c r="BO54" s="81" t="s">
        <v>210</v>
      </c>
      <c r="BP54" s="602">
        <f>IF(①入力シート!$F$30="あり",AZ54,0)</f>
        <v>0</v>
      </c>
      <c r="BQ54" s="81" t="s">
        <v>211</v>
      </c>
      <c r="BR54" s="81" t="s">
        <v>210</v>
      </c>
      <c r="BS54" s="274">
        <v>1</v>
      </c>
      <c r="BT54" s="81" t="s">
        <v>170</v>
      </c>
      <c r="BU54" s="81" t="s">
        <v>212</v>
      </c>
      <c r="BV54" s="808">
        <f t="shared" si="13"/>
        <v>0</v>
      </c>
      <c r="BW54" s="808"/>
      <c r="BX54" s="808"/>
      <c r="BY54" s="808"/>
      <c r="BZ54" s="82" t="s">
        <v>1</v>
      </c>
      <c r="CA54" s="275" t="str">
        <f t="shared" ref="CA54:CA69" ca="1" si="14">IFERROR(Z54+BF54,"")</f>
        <v/>
      </c>
      <c r="CB54" s="276">
        <f t="shared" ref="CB54:CB69" si="15">IFERROR(AP54+BV54,"")</f>
        <v>0</v>
      </c>
      <c r="CC54" s="101"/>
    </row>
    <row r="55" spans="1:81" ht="26.1" customHeight="1" x14ac:dyDescent="0.15">
      <c r="A55" s="79">
        <v>47</v>
      </c>
      <c r="B55"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55" s="879"/>
      <c r="D55" s="879"/>
      <c r="E55" s="879"/>
      <c r="F55" s="879"/>
      <c r="G55"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55" s="881"/>
      <c r="I55" s="882"/>
      <c r="J55"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55" s="880" t="str">
        <f ca="1">IF((ROW()-8)&lt;=MAX(③入力シート２!$AU$6:$AU$2165),IF(INDEX(③入力シート２!AO$6:AO$2165,MATCH(ROW()-8,③入力シート２!$AU$6:$AU$2165,0))=1,"基本給",IF(INDEX(③入力シート２!AO$6:AO$2165,MATCH(ROW()-8,③入力シート２!$AU$6:$AU$2165,0))=2,"手当","法定福利費残")),"")</f>
        <v/>
      </c>
      <c r="L55" s="881"/>
      <c r="M55" s="881"/>
      <c r="N55" s="882"/>
      <c r="O55" s="803" t="str">
        <f ca="1">IF((ROW()-8)&lt;=MAX(③入力シート２!$AU$6:$AU$2165),INDEX(③入力シート２!AQ$6:AQ$2165,MATCH(ROW()-8,③入力シート２!$AU$6:$AU$2165,0)),"")</f>
        <v/>
      </c>
      <c r="P55" s="804"/>
      <c r="Q55" s="804"/>
      <c r="R55" s="81" t="s">
        <v>1</v>
      </c>
      <c r="S55" s="81" t="s">
        <v>210</v>
      </c>
      <c r="T55" s="505" t="str">
        <f ca="1">IF((ROW()-8)&lt;=MAX(③入力シート２!$AU$6:$AU$2165),INDEX(③入力シート２!AR$6:AR$2165,MATCH(ROW()-8,③入力シート２!$AU$6:$AU$2165,0)),"")</f>
        <v/>
      </c>
      <c r="U55" s="81" t="s">
        <v>211</v>
      </c>
      <c r="V55" s="81" t="s">
        <v>210</v>
      </c>
      <c r="W55" s="274">
        <v>1</v>
      </c>
      <c r="X55" s="81" t="s">
        <v>170</v>
      </c>
      <c r="Y55" s="81" t="s">
        <v>212</v>
      </c>
      <c r="Z55" s="805" t="str">
        <f t="shared" ca="1" si="10"/>
        <v/>
      </c>
      <c r="AA55" s="805"/>
      <c r="AB55" s="805"/>
      <c r="AC55" s="805"/>
      <c r="AD55" s="82" t="s">
        <v>1</v>
      </c>
      <c r="AE55" s="800">
        <f>IF(①入力シート!$F$30="あり",O55,0)</f>
        <v>0</v>
      </c>
      <c r="AF55" s="801"/>
      <c r="AG55" s="801"/>
      <c r="AH55" s="81" t="s">
        <v>1</v>
      </c>
      <c r="AI55" s="81" t="s">
        <v>210</v>
      </c>
      <c r="AJ55" s="503">
        <f>IF(①入力シート!$F$30="あり",T55,0)</f>
        <v>0</v>
      </c>
      <c r="AK55" s="81" t="s">
        <v>211</v>
      </c>
      <c r="AL55" s="81" t="s">
        <v>210</v>
      </c>
      <c r="AM55" s="74">
        <v>1</v>
      </c>
      <c r="AN55" s="81" t="s">
        <v>170</v>
      </c>
      <c r="AO55" s="81" t="s">
        <v>212</v>
      </c>
      <c r="AP55" s="802">
        <f t="shared" si="11"/>
        <v>0</v>
      </c>
      <c r="AQ55" s="802"/>
      <c r="AR55" s="802"/>
      <c r="AS55" s="802"/>
      <c r="AT55" s="88" t="s">
        <v>1</v>
      </c>
      <c r="AU55" s="803" t="str">
        <f ca="1">IF((ROW()-8)&lt;=MAX(③入力シート２!$AU$6:$AU$2165),INDEX(③入力シート２!AS$6:AS$2165,MATCH(ROW()-8,③入力シート２!$AU$6:$AU$2165,0)),"")</f>
        <v/>
      </c>
      <c r="AV55" s="804"/>
      <c r="AW55" s="804"/>
      <c r="AX55" s="81" t="s">
        <v>1</v>
      </c>
      <c r="AY55" s="81" t="s">
        <v>210</v>
      </c>
      <c r="AZ55" s="505" t="str">
        <f ca="1">IF((ROW()-8)&lt;=MAX(③入力シート２!$AU$6:$AU$2165),INDEX(③入力シート２!AT$6:AT$2165,MATCH(ROW()-8,③入力シート２!$AU$6:$AU$2165,0)),"")</f>
        <v/>
      </c>
      <c r="BA55" s="81" t="s">
        <v>211</v>
      </c>
      <c r="BB55" s="81" t="s">
        <v>210</v>
      </c>
      <c r="BC55" s="274">
        <v>1</v>
      </c>
      <c r="BD55" s="81" t="s">
        <v>170</v>
      </c>
      <c r="BE55" s="81" t="s">
        <v>212</v>
      </c>
      <c r="BF55" s="805" t="str">
        <f t="shared" ca="1" si="12"/>
        <v/>
      </c>
      <c r="BG55" s="805"/>
      <c r="BH55" s="805"/>
      <c r="BI55" s="805"/>
      <c r="BJ55" s="82" t="s">
        <v>1</v>
      </c>
      <c r="BK55" s="806">
        <f>IF(①入力シート!$F$30="あり",AU55,0)</f>
        <v>0</v>
      </c>
      <c r="BL55" s="807"/>
      <c r="BM55" s="807"/>
      <c r="BN55" s="81" t="s">
        <v>1</v>
      </c>
      <c r="BO55" s="81" t="s">
        <v>210</v>
      </c>
      <c r="BP55" s="602">
        <f>IF(①入力シート!$F$30="あり",AZ55,0)</f>
        <v>0</v>
      </c>
      <c r="BQ55" s="81" t="s">
        <v>211</v>
      </c>
      <c r="BR55" s="81" t="s">
        <v>210</v>
      </c>
      <c r="BS55" s="274">
        <v>1</v>
      </c>
      <c r="BT55" s="81" t="s">
        <v>170</v>
      </c>
      <c r="BU55" s="81" t="s">
        <v>212</v>
      </c>
      <c r="BV55" s="808">
        <f t="shared" si="13"/>
        <v>0</v>
      </c>
      <c r="BW55" s="808"/>
      <c r="BX55" s="808"/>
      <c r="BY55" s="808"/>
      <c r="BZ55" s="82" t="s">
        <v>1</v>
      </c>
      <c r="CA55" s="275" t="str">
        <f t="shared" ca="1" si="14"/>
        <v/>
      </c>
      <c r="CB55" s="276">
        <f t="shared" si="15"/>
        <v>0</v>
      </c>
      <c r="CC55" s="101"/>
    </row>
    <row r="56" spans="1:81" ht="26.1" customHeight="1" x14ac:dyDescent="0.15">
      <c r="A56" s="79">
        <v>48</v>
      </c>
      <c r="B56"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56" s="885"/>
      <c r="D56" s="885"/>
      <c r="E56" s="885"/>
      <c r="F56" s="885"/>
      <c r="G56"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56" s="883"/>
      <c r="I56" s="883"/>
      <c r="J56"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56" s="883" t="str">
        <f ca="1">IF((ROW()-8)&lt;=MAX(③入力シート２!$AU$6:$AU$2165),IF(INDEX(③入力シート２!AO$6:AO$2165,MATCH(ROW()-8,③入力シート２!$AU$6:$AU$2165,0))=1,"基本給",IF(INDEX(③入力シート２!AO$6:AO$2165,MATCH(ROW()-8,③入力シート２!$AU$6:$AU$2165,0))=2,"手当","法定福利費残")),"")</f>
        <v/>
      </c>
      <c r="L56" s="883"/>
      <c r="M56" s="883"/>
      <c r="N56" s="883"/>
      <c r="O56" s="804" t="str">
        <f ca="1">IF((ROW()-8)&lt;=MAX(③入力シート２!$AU$6:$AU$2165),INDEX(③入力シート２!AQ$6:AQ$2165,MATCH(ROW()-8,③入力シート２!$AU$6:$AU$2165,0)),"")</f>
        <v/>
      </c>
      <c r="P56" s="804"/>
      <c r="Q56" s="804"/>
      <c r="R56" s="81" t="s">
        <v>1</v>
      </c>
      <c r="S56" s="81" t="s">
        <v>210</v>
      </c>
      <c r="T56" s="505" t="str">
        <f ca="1">IF((ROW()-8)&lt;=MAX(③入力シート２!$AU$6:$AU$2165),INDEX(③入力シート２!AR$6:AR$2165,MATCH(ROW()-8,③入力シート２!$AU$6:$AU$2165,0)),"")</f>
        <v/>
      </c>
      <c r="U56" s="81" t="s">
        <v>211</v>
      </c>
      <c r="V56" s="81" t="s">
        <v>210</v>
      </c>
      <c r="W56" s="274">
        <v>1</v>
      </c>
      <c r="X56" s="81" t="s">
        <v>170</v>
      </c>
      <c r="Y56" s="81" t="s">
        <v>212</v>
      </c>
      <c r="Z56" s="805" t="str">
        <f t="shared" ca="1" si="10"/>
        <v/>
      </c>
      <c r="AA56" s="805"/>
      <c r="AB56" s="805"/>
      <c r="AC56" s="805"/>
      <c r="AD56" s="82" t="s">
        <v>1</v>
      </c>
      <c r="AE56" s="800">
        <f>IF(①入力シート!$F$30="あり",O56,0)</f>
        <v>0</v>
      </c>
      <c r="AF56" s="801"/>
      <c r="AG56" s="801"/>
      <c r="AH56" s="81" t="s">
        <v>1</v>
      </c>
      <c r="AI56" s="81" t="s">
        <v>210</v>
      </c>
      <c r="AJ56" s="503">
        <f>IF(①入力シート!$F$30="あり",T56,0)</f>
        <v>0</v>
      </c>
      <c r="AK56" s="81" t="s">
        <v>211</v>
      </c>
      <c r="AL56" s="81" t="s">
        <v>210</v>
      </c>
      <c r="AM56" s="74">
        <v>1</v>
      </c>
      <c r="AN56" s="81" t="s">
        <v>170</v>
      </c>
      <c r="AO56" s="81" t="s">
        <v>212</v>
      </c>
      <c r="AP56" s="802">
        <f t="shared" si="11"/>
        <v>0</v>
      </c>
      <c r="AQ56" s="802"/>
      <c r="AR56" s="802"/>
      <c r="AS56" s="802"/>
      <c r="AT56" s="88" t="s">
        <v>1</v>
      </c>
      <c r="AU56" s="803" t="str">
        <f ca="1">IF((ROW()-8)&lt;=MAX(③入力シート２!$AU$6:$AU$2165),INDEX(③入力シート２!AS$6:AS$2165,MATCH(ROW()-8,③入力シート２!$AU$6:$AU$2165,0)),"")</f>
        <v/>
      </c>
      <c r="AV56" s="804"/>
      <c r="AW56" s="804"/>
      <c r="AX56" s="81" t="s">
        <v>1</v>
      </c>
      <c r="AY56" s="81" t="s">
        <v>210</v>
      </c>
      <c r="AZ56" s="505" t="str">
        <f ca="1">IF((ROW()-8)&lt;=MAX(③入力シート２!$AU$6:$AU$2165),INDEX(③入力シート２!AT$6:AT$2165,MATCH(ROW()-8,③入力シート２!$AU$6:$AU$2165,0)),"")</f>
        <v/>
      </c>
      <c r="BA56" s="81" t="s">
        <v>211</v>
      </c>
      <c r="BB56" s="81" t="s">
        <v>210</v>
      </c>
      <c r="BC56" s="274">
        <v>1</v>
      </c>
      <c r="BD56" s="81" t="s">
        <v>170</v>
      </c>
      <c r="BE56" s="81" t="s">
        <v>212</v>
      </c>
      <c r="BF56" s="805" t="str">
        <f t="shared" ca="1" si="12"/>
        <v/>
      </c>
      <c r="BG56" s="805"/>
      <c r="BH56" s="805"/>
      <c r="BI56" s="805"/>
      <c r="BJ56" s="82" t="s">
        <v>1</v>
      </c>
      <c r="BK56" s="806">
        <f>IF(①入力シート!$F$30="あり",AU56,0)</f>
        <v>0</v>
      </c>
      <c r="BL56" s="807"/>
      <c r="BM56" s="807"/>
      <c r="BN56" s="81" t="s">
        <v>1</v>
      </c>
      <c r="BO56" s="81" t="s">
        <v>210</v>
      </c>
      <c r="BP56" s="602">
        <f>IF(①入力シート!$F$30="あり",AZ56,0)</f>
        <v>0</v>
      </c>
      <c r="BQ56" s="81" t="s">
        <v>211</v>
      </c>
      <c r="BR56" s="81" t="s">
        <v>210</v>
      </c>
      <c r="BS56" s="274">
        <v>1</v>
      </c>
      <c r="BT56" s="81" t="s">
        <v>170</v>
      </c>
      <c r="BU56" s="81" t="s">
        <v>212</v>
      </c>
      <c r="BV56" s="808">
        <f t="shared" si="13"/>
        <v>0</v>
      </c>
      <c r="BW56" s="808"/>
      <c r="BX56" s="808"/>
      <c r="BY56" s="808"/>
      <c r="BZ56" s="82" t="s">
        <v>1</v>
      </c>
      <c r="CA56" s="275" t="str">
        <f t="shared" ca="1" si="14"/>
        <v/>
      </c>
      <c r="CB56" s="276">
        <f t="shared" si="15"/>
        <v>0</v>
      </c>
      <c r="CC56" s="101"/>
    </row>
    <row r="57" spans="1:81" ht="26.1" customHeight="1" x14ac:dyDescent="0.15">
      <c r="A57" s="79">
        <v>49</v>
      </c>
      <c r="B57"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57" s="879"/>
      <c r="D57" s="879"/>
      <c r="E57" s="879"/>
      <c r="F57" s="879"/>
      <c r="G57"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57" s="881"/>
      <c r="I57" s="882"/>
      <c r="J57"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57" s="880" t="str">
        <f ca="1">IF((ROW()-8)&lt;=MAX(③入力シート２!$AU$6:$AU$2165),IF(INDEX(③入力シート２!AO$6:AO$2165,MATCH(ROW()-8,③入力シート２!$AU$6:$AU$2165,0))=1,"基本給",IF(INDEX(③入力シート２!AO$6:AO$2165,MATCH(ROW()-8,③入力シート２!$AU$6:$AU$2165,0))=2,"手当","法定福利費残")),"")</f>
        <v/>
      </c>
      <c r="L57" s="881"/>
      <c r="M57" s="881"/>
      <c r="N57" s="882"/>
      <c r="O57" s="803" t="str">
        <f ca="1">IF((ROW()-8)&lt;=MAX(③入力シート２!$AU$6:$AU$2165),INDEX(③入力シート２!AQ$6:AQ$2165,MATCH(ROW()-8,③入力シート２!$AU$6:$AU$2165,0)),"")</f>
        <v/>
      </c>
      <c r="P57" s="804"/>
      <c r="Q57" s="804"/>
      <c r="R57" s="81" t="s">
        <v>1</v>
      </c>
      <c r="S57" s="81" t="s">
        <v>210</v>
      </c>
      <c r="T57" s="505" t="str">
        <f ca="1">IF((ROW()-8)&lt;=MAX(③入力シート２!$AU$6:$AU$2165),INDEX(③入力シート２!AR$6:AR$2165,MATCH(ROW()-8,③入力シート２!$AU$6:$AU$2165,0)),"")</f>
        <v/>
      </c>
      <c r="U57" s="81" t="s">
        <v>211</v>
      </c>
      <c r="V57" s="81" t="s">
        <v>210</v>
      </c>
      <c r="W57" s="274">
        <v>1</v>
      </c>
      <c r="X57" s="81" t="s">
        <v>170</v>
      </c>
      <c r="Y57" s="81" t="s">
        <v>212</v>
      </c>
      <c r="Z57" s="805" t="str">
        <f t="shared" ca="1" si="10"/>
        <v/>
      </c>
      <c r="AA57" s="805"/>
      <c r="AB57" s="805"/>
      <c r="AC57" s="805"/>
      <c r="AD57" s="82" t="s">
        <v>1</v>
      </c>
      <c r="AE57" s="800">
        <f>IF(①入力シート!$F$30="あり",O57,0)</f>
        <v>0</v>
      </c>
      <c r="AF57" s="801"/>
      <c r="AG57" s="801"/>
      <c r="AH57" s="81" t="s">
        <v>1</v>
      </c>
      <c r="AI57" s="81" t="s">
        <v>210</v>
      </c>
      <c r="AJ57" s="503">
        <f>IF(①入力シート!$F$30="あり",T57,0)</f>
        <v>0</v>
      </c>
      <c r="AK57" s="81" t="s">
        <v>211</v>
      </c>
      <c r="AL57" s="81" t="s">
        <v>210</v>
      </c>
      <c r="AM57" s="74">
        <v>1</v>
      </c>
      <c r="AN57" s="81" t="s">
        <v>170</v>
      </c>
      <c r="AO57" s="81" t="s">
        <v>212</v>
      </c>
      <c r="AP57" s="802">
        <f t="shared" si="11"/>
        <v>0</v>
      </c>
      <c r="AQ57" s="802"/>
      <c r="AR57" s="802"/>
      <c r="AS57" s="802"/>
      <c r="AT57" s="88" t="s">
        <v>1</v>
      </c>
      <c r="AU57" s="803" t="str">
        <f ca="1">IF((ROW()-8)&lt;=MAX(③入力シート２!$AU$6:$AU$2165),INDEX(③入力シート２!AS$6:AS$2165,MATCH(ROW()-8,③入力シート２!$AU$6:$AU$2165,0)),"")</f>
        <v/>
      </c>
      <c r="AV57" s="804"/>
      <c r="AW57" s="804"/>
      <c r="AX57" s="81" t="s">
        <v>1</v>
      </c>
      <c r="AY57" s="81" t="s">
        <v>210</v>
      </c>
      <c r="AZ57" s="505" t="str">
        <f ca="1">IF((ROW()-8)&lt;=MAX(③入力シート２!$AU$6:$AU$2165),INDEX(③入力シート２!AT$6:AT$2165,MATCH(ROW()-8,③入力シート２!$AU$6:$AU$2165,0)),"")</f>
        <v/>
      </c>
      <c r="BA57" s="81" t="s">
        <v>211</v>
      </c>
      <c r="BB57" s="81" t="s">
        <v>210</v>
      </c>
      <c r="BC57" s="274">
        <v>1</v>
      </c>
      <c r="BD57" s="81" t="s">
        <v>170</v>
      </c>
      <c r="BE57" s="81" t="s">
        <v>212</v>
      </c>
      <c r="BF57" s="805" t="str">
        <f t="shared" ca="1" si="12"/>
        <v/>
      </c>
      <c r="BG57" s="805"/>
      <c r="BH57" s="805"/>
      <c r="BI57" s="805"/>
      <c r="BJ57" s="82" t="s">
        <v>1</v>
      </c>
      <c r="BK57" s="806">
        <f>IF(①入力シート!$F$30="あり",AU57,0)</f>
        <v>0</v>
      </c>
      <c r="BL57" s="807"/>
      <c r="BM57" s="807"/>
      <c r="BN57" s="81" t="s">
        <v>1</v>
      </c>
      <c r="BO57" s="81" t="s">
        <v>210</v>
      </c>
      <c r="BP57" s="602">
        <f>IF(①入力シート!$F$30="あり",AZ57,0)</f>
        <v>0</v>
      </c>
      <c r="BQ57" s="81" t="s">
        <v>211</v>
      </c>
      <c r="BR57" s="81" t="s">
        <v>210</v>
      </c>
      <c r="BS57" s="274">
        <v>1</v>
      </c>
      <c r="BT57" s="81" t="s">
        <v>170</v>
      </c>
      <c r="BU57" s="81" t="s">
        <v>212</v>
      </c>
      <c r="BV57" s="808">
        <f t="shared" si="13"/>
        <v>0</v>
      </c>
      <c r="BW57" s="808"/>
      <c r="BX57" s="808"/>
      <c r="BY57" s="808"/>
      <c r="BZ57" s="82" t="s">
        <v>1</v>
      </c>
      <c r="CA57" s="275" t="str">
        <f t="shared" ca="1" si="14"/>
        <v/>
      </c>
      <c r="CB57" s="276">
        <f t="shared" si="15"/>
        <v>0</v>
      </c>
      <c r="CC57" s="101"/>
    </row>
    <row r="58" spans="1:81" ht="26.1" customHeight="1" x14ac:dyDescent="0.15">
      <c r="A58" s="79">
        <v>50</v>
      </c>
      <c r="B58"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58" s="885"/>
      <c r="D58" s="885"/>
      <c r="E58" s="885"/>
      <c r="F58" s="885"/>
      <c r="G58"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58" s="883"/>
      <c r="I58" s="883"/>
      <c r="J58"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58" s="883" t="str">
        <f ca="1">IF((ROW()-8)&lt;=MAX(③入力シート２!$AU$6:$AU$2165),IF(INDEX(③入力シート２!AO$6:AO$2165,MATCH(ROW()-8,③入力シート２!$AU$6:$AU$2165,0))=1,"基本給",IF(INDEX(③入力シート２!AO$6:AO$2165,MATCH(ROW()-8,③入力シート２!$AU$6:$AU$2165,0))=2,"手当","法定福利費残")),"")</f>
        <v/>
      </c>
      <c r="L58" s="883"/>
      <c r="M58" s="883"/>
      <c r="N58" s="883"/>
      <c r="O58" s="804" t="str">
        <f ca="1">IF((ROW()-8)&lt;=MAX(③入力シート２!$AU$6:$AU$2165),INDEX(③入力シート２!AQ$6:AQ$2165,MATCH(ROW()-8,③入力シート２!$AU$6:$AU$2165,0)),"")</f>
        <v/>
      </c>
      <c r="P58" s="804"/>
      <c r="Q58" s="804"/>
      <c r="R58" s="81" t="s">
        <v>1</v>
      </c>
      <c r="S58" s="81" t="s">
        <v>210</v>
      </c>
      <c r="T58" s="505" t="str">
        <f ca="1">IF((ROW()-8)&lt;=MAX(③入力シート２!$AU$6:$AU$2165),INDEX(③入力シート２!AR$6:AR$2165,MATCH(ROW()-8,③入力シート２!$AU$6:$AU$2165,0)),"")</f>
        <v/>
      </c>
      <c r="U58" s="81" t="s">
        <v>211</v>
      </c>
      <c r="V58" s="81" t="s">
        <v>210</v>
      </c>
      <c r="W58" s="274">
        <v>1</v>
      </c>
      <c r="X58" s="81" t="s">
        <v>170</v>
      </c>
      <c r="Y58" s="81" t="s">
        <v>212</v>
      </c>
      <c r="Z58" s="805" t="str">
        <f t="shared" ca="1" si="10"/>
        <v/>
      </c>
      <c r="AA58" s="805"/>
      <c r="AB58" s="805"/>
      <c r="AC58" s="805"/>
      <c r="AD58" s="82" t="s">
        <v>1</v>
      </c>
      <c r="AE58" s="800">
        <f>IF(①入力シート!$F$30="あり",O58,0)</f>
        <v>0</v>
      </c>
      <c r="AF58" s="801"/>
      <c r="AG58" s="801"/>
      <c r="AH58" s="81" t="s">
        <v>1</v>
      </c>
      <c r="AI58" s="81" t="s">
        <v>210</v>
      </c>
      <c r="AJ58" s="503">
        <f>IF(①入力シート!$F$30="あり",T58,0)</f>
        <v>0</v>
      </c>
      <c r="AK58" s="81" t="s">
        <v>211</v>
      </c>
      <c r="AL58" s="81" t="s">
        <v>210</v>
      </c>
      <c r="AM58" s="74">
        <v>1</v>
      </c>
      <c r="AN58" s="81" t="s">
        <v>170</v>
      </c>
      <c r="AO58" s="81" t="s">
        <v>212</v>
      </c>
      <c r="AP58" s="802">
        <f t="shared" si="11"/>
        <v>0</v>
      </c>
      <c r="AQ58" s="802"/>
      <c r="AR58" s="802"/>
      <c r="AS58" s="802"/>
      <c r="AT58" s="88" t="s">
        <v>1</v>
      </c>
      <c r="AU58" s="803" t="str">
        <f ca="1">IF((ROW()-8)&lt;=MAX(③入力シート２!$AU$6:$AU$2165),INDEX(③入力シート２!AS$6:AS$2165,MATCH(ROW()-8,③入力シート２!$AU$6:$AU$2165,0)),"")</f>
        <v/>
      </c>
      <c r="AV58" s="804"/>
      <c r="AW58" s="804"/>
      <c r="AX58" s="81" t="s">
        <v>1</v>
      </c>
      <c r="AY58" s="81" t="s">
        <v>210</v>
      </c>
      <c r="AZ58" s="505" t="str">
        <f ca="1">IF((ROW()-8)&lt;=MAX(③入力シート２!$AU$6:$AU$2165),INDEX(③入力シート２!AT$6:AT$2165,MATCH(ROW()-8,③入力シート２!$AU$6:$AU$2165,0)),"")</f>
        <v/>
      </c>
      <c r="BA58" s="81" t="s">
        <v>211</v>
      </c>
      <c r="BB58" s="81" t="s">
        <v>210</v>
      </c>
      <c r="BC58" s="274">
        <v>1</v>
      </c>
      <c r="BD58" s="81" t="s">
        <v>170</v>
      </c>
      <c r="BE58" s="81" t="s">
        <v>212</v>
      </c>
      <c r="BF58" s="805" t="str">
        <f t="shared" ca="1" si="12"/>
        <v/>
      </c>
      <c r="BG58" s="805"/>
      <c r="BH58" s="805"/>
      <c r="BI58" s="805"/>
      <c r="BJ58" s="82" t="s">
        <v>1</v>
      </c>
      <c r="BK58" s="806">
        <f>IF(①入力シート!$F$30="あり",AU58,0)</f>
        <v>0</v>
      </c>
      <c r="BL58" s="807"/>
      <c r="BM58" s="807"/>
      <c r="BN58" s="81" t="s">
        <v>1</v>
      </c>
      <c r="BO58" s="81" t="s">
        <v>210</v>
      </c>
      <c r="BP58" s="602">
        <f>IF(①入力シート!$F$30="あり",AZ58,0)</f>
        <v>0</v>
      </c>
      <c r="BQ58" s="81" t="s">
        <v>211</v>
      </c>
      <c r="BR58" s="81" t="s">
        <v>210</v>
      </c>
      <c r="BS58" s="274">
        <v>1</v>
      </c>
      <c r="BT58" s="81" t="s">
        <v>170</v>
      </c>
      <c r="BU58" s="81" t="s">
        <v>212</v>
      </c>
      <c r="BV58" s="808">
        <f t="shared" si="13"/>
        <v>0</v>
      </c>
      <c r="BW58" s="808"/>
      <c r="BX58" s="808"/>
      <c r="BY58" s="808"/>
      <c r="BZ58" s="82" t="s">
        <v>1</v>
      </c>
      <c r="CA58" s="275" t="str">
        <f t="shared" ca="1" si="14"/>
        <v/>
      </c>
      <c r="CB58" s="276">
        <f t="shared" si="15"/>
        <v>0</v>
      </c>
      <c r="CC58" s="101"/>
    </row>
    <row r="59" spans="1:81" ht="26.1" customHeight="1" x14ac:dyDescent="0.15">
      <c r="A59" s="79">
        <v>51</v>
      </c>
      <c r="B59"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59" s="879"/>
      <c r="D59" s="879"/>
      <c r="E59" s="879"/>
      <c r="F59" s="879"/>
      <c r="G59"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59" s="881"/>
      <c r="I59" s="882"/>
      <c r="J59"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59" s="880" t="str">
        <f ca="1">IF((ROW()-8)&lt;=MAX(③入力シート２!$AU$6:$AU$2165),IF(INDEX(③入力シート２!AO$6:AO$2165,MATCH(ROW()-8,③入力シート２!$AU$6:$AU$2165,0))=1,"基本給",IF(INDEX(③入力シート２!AO$6:AO$2165,MATCH(ROW()-8,③入力シート２!$AU$6:$AU$2165,0))=2,"手当","法定福利費残")),"")</f>
        <v/>
      </c>
      <c r="L59" s="881"/>
      <c r="M59" s="881"/>
      <c r="N59" s="882"/>
      <c r="O59" s="803" t="str">
        <f ca="1">IF((ROW()-8)&lt;=MAX(③入力シート２!$AU$6:$AU$2165),INDEX(③入力シート２!AQ$6:AQ$2165,MATCH(ROW()-8,③入力シート２!$AU$6:$AU$2165,0)),"")</f>
        <v/>
      </c>
      <c r="P59" s="804"/>
      <c r="Q59" s="804"/>
      <c r="R59" s="81" t="s">
        <v>1</v>
      </c>
      <c r="S59" s="81" t="s">
        <v>210</v>
      </c>
      <c r="T59" s="505" t="str">
        <f ca="1">IF((ROW()-8)&lt;=MAX(③入力シート２!$AU$6:$AU$2165),INDEX(③入力シート２!AR$6:AR$2165,MATCH(ROW()-8,③入力シート２!$AU$6:$AU$2165,0)),"")</f>
        <v/>
      </c>
      <c r="U59" s="81" t="s">
        <v>211</v>
      </c>
      <c r="V59" s="81" t="s">
        <v>210</v>
      </c>
      <c r="W59" s="274">
        <v>1</v>
      </c>
      <c r="X59" s="81" t="s">
        <v>170</v>
      </c>
      <c r="Y59" s="81" t="s">
        <v>212</v>
      </c>
      <c r="Z59" s="805" t="str">
        <f t="shared" ca="1" si="10"/>
        <v/>
      </c>
      <c r="AA59" s="805"/>
      <c r="AB59" s="805"/>
      <c r="AC59" s="805"/>
      <c r="AD59" s="82" t="s">
        <v>1</v>
      </c>
      <c r="AE59" s="800">
        <f>IF(①入力シート!$F$30="あり",O59,0)</f>
        <v>0</v>
      </c>
      <c r="AF59" s="801"/>
      <c r="AG59" s="801"/>
      <c r="AH59" s="81" t="s">
        <v>1</v>
      </c>
      <c r="AI59" s="81" t="s">
        <v>210</v>
      </c>
      <c r="AJ59" s="503">
        <f>IF(①入力シート!$F$30="あり",T59,0)</f>
        <v>0</v>
      </c>
      <c r="AK59" s="81" t="s">
        <v>211</v>
      </c>
      <c r="AL59" s="81" t="s">
        <v>210</v>
      </c>
      <c r="AM59" s="74">
        <v>1</v>
      </c>
      <c r="AN59" s="81" t="s">
        <v>170</v>
      </c>
      <c r="AO59" s="81" t="s">
        <v>212</v>
      </c>
      <c r="AP59" s="802">
        <f t="shared" si="11"/>
        <v>0</v>
      </c>
      <c r="AQ59" s="802"/>
      <c r="AR59" s="802"/>
      <c r="AS59" s="802"/>
      <c r="AT59" s="88" t="s">
        <v>1</v>
      </c>
      <c r="AU59" s="803" t="str">
        <f ca="1">IF((ROW()-8)&lt;=MAX(③入力シート２!$AU$6:$AU$2165),INDEX(③入力シート２!AS$6:AS$2165,MATCH(ROW()-8,③入力シート２!$AU$6:$AU$2165,0)),"")</f>
        <v/>
      </c>
      <c r="AV59" s="804"/>
      <c r="AW59" s="804"/>
      <c r="AX59" s="81" t="s">
        <v>1</v>
      </c>
      <c r="AY59" s="81" t="s">
        <v>210</v>
      </c>
      <c r="AZ59" s="505" t="str">
        <f ca="1">IF((ROW()-8)&lt;=MAX(③入力シート２!$AU$6:$AU$2165),INDEX(③入力シート２!AT$6:AT$2165,MATCH(ROW()-8,③入力シート２!$AU$6:$AU$2165,0)),"")</f>
        <v/>
      </c>
      <c r="BA59" s="81" t="s">
        <v>211</v>
      </c>
      <c r="BB59" s="81" t="s">
        <v>210</v>
      </c>
      <c r="BC59" s="274">
        <v>1</v>
      </c>
      <c r="BD59" s="81" t="s">
        <v>170</v>
      </c>
      <c r="BE59" s="81" t="s">
        <v>212</v>
      </c>
      <c r="BF59" s="805" t="str">
        <f t="shared" ca="1" si="12"/>
        <v/>
      </c>
      <c r="BG59" s="805"/>
      <c r="BH59" s="805"/>
      <c r="BI59" s="805"/>
      <c r="BJ59" s="82" t="s">
        <v>1</v>
      </c>
      <c r="BK59" s="806">
        <f>IF(①入力シート!$F$30="あり",AU59,0)</f>
        <v>0</v>
      </c>
      <c r="BL59" s="807"/>
      <c r="BM59" s="807"/>
      <c r="BN59" s="81" t="s">
        <v>1</v>
      </c>
      <c r="BO59" s="81" t="s">
        <v>210</v>
      </c>
      <c r="BP59" s="602">
        <f>IF(①入力シート!$F$30="あり",AZ59,0)</f>
        <v>0</v>
      </c>
      <c r="BQ59" s="81" t="s">
        <v>211</v>
      </c>
      <c r="BR59" s="81" t="s">
        <v>210</v>
      </c>
      <c r="BS59" s="274">
        <v>1</v>
      </c>
      <c r="BT59" s="81" t="s">
        <v>170</v>
      </c>
      <c r="BU59" s="81" t="s">
        <v>212</v>
      </c>
      <c r="BV59" s="808">
        <f t="shared" si="13"/>
        <v>0</v>
      </c>
      <c r="BW59" s="808"/>
      <c r="BX59" s="808"/>
      <c r="BY59" s="808"/>
      <c r="BZ59" s="82" t="s">
        <v>1</v>
      </c>
      <c r="CA59" s="275" t="str">
        <f t="shared" ca="1" si="14"/>
        <v/>
      </c>
      <c r="CB59" s="276">
        <f t="shared" si="15"/>
        <v>0</v>
      </c>
      <c r="CC59" s="101"/>
    </row>
    <row r="60" spans="1:81" ht="26.1" customHeight="1" x14ac:dyDescent="0.15">
      <c r="A60" s="79">
        <v>52</v>
      </c>
      <c r="B60"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60" s="885"/>
      <c r="D60" s="885"/>
      <c r="E60" s="885"/>
      <c r="F60" s="885"/>
      <c r="G60"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60" s="883"/>
      <c r="I60" s="883"/>
      <c r="J60"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60" s="883" t="str">
        <f ca="1">IF((ROW()-8)&lt;=MAX(③入力シート２!$AU$6:$AU$2165),IF(INDEX(③入力シート２!AO$6:AO$2165,MATCH(ROW()-8,③入力シート２!$AU$6:$AU$2165,0))=1,"基本給",IF(INDEX(③入力シート２!AO$6:AO$2165,MATCH(ROW()-8,③入力シート２!$AU$6:$AU$2165,0))=2,"手当","法定福利費残")),"")</f>
        <v/>
      </c>
      <c r="L60" s="883"/>
      <c r="M60" s="883"/>
      <c r="N60" s="883"/>
      <c r="O60" s="804" t="str">
        <f ca="1">IF((ROW()-8)&lt;=MAX(③入力シート２!$AU$6:$AU$2165),INDEX(③入力シート２!AQ$6:AQ$2165,MATCH(ROW()-8,③入力シート２!$AU$6:$AU$2165,0)),"")</f>
        <v/>
      </c>
      <c r="P60" s="804"/>
      <c r="Q60" s="804"/>
      <c r="R60" s="81" t="s">
        <v>1</v>
      </c>
      <c r="S60" s="81" t="s">
        <v>210</v>
      </c>
      <c r="T60" s="505" t="str">
        <f ca="1">IF((ROW()-8)&lt;=MAX(③入力シート２!$AU$6:$AU$2165),INDEX(③入力シート２!AR$6:AR$2165,MATCH(ROW()-8,③入力シート２!$AU$6:$AU$2165,0)),"")</f>
        <v/>
      </c>
      <c r="U60" s="81" t="s">
        <v>211</v>
      </c>
      <c r="V60" s="81" t="s">
        <v>210</v>
      </c>
      <c r="W60" s="274">
        <v>1</v>
      </c>
      <c r="X60" s="81" t="s">
        <v>170</v>
      </c>
      <c r="Y60" s="81" t="s">
        <v>212</v>
      </c>
      <c r="Z60" s="805" t="str">
        <f t="shared" ca="1" si="10"/>
        <v/>
      </c>
      <c r="AA60" s="805"/>
      <c r="AB60" s="805"/>
      <c r="AC60" s="805"/>
      <c r="AD60" s="82" t="s">
        <v>1</v>
      </c>
      <c r="AE60" s="800">
        <f>IF(①入力シート!$F$30="あり",O60,0)</f>
        <v>0</v>
      </c>
      <c r="AF60" s="801"/>
      <c r="AG60" s="801"/>
      <c r="AH60" s="81" t="s">
        <v>1</v>
      </c>
      <c r="AI60" s="81" t="s">
        <v>210</v>
      </c>
      <c r="AJ60" s="503">
        <f>IF(①入力シート!$F$30="あり",T60,0)</f>
        <v>0</v>
      </c>
      <c r="AK60" s="81" t="s">
        <v>211</v>
      </c>
      <c r="AL60" s="81" t="s">
        <v>210</v>
      </c>
      <c r="AM60" s="74">
        <v>1</v>
      </c>
      <c r="AN60" s="81" t="s">
        <v>170</v>
      </c>
      <c r="AO60" s="81" t="s">
        <v>212</v>
      </c>
      <c r="AP60" s="802">
        <f t="shared" si="11"/>
        <v>0</v>
      </c>
      <c r="AQ60" s="802"/>
      <c r="AR60" s="802"/>
      <c r="AS60" s="802"/>
      <c r="AT60" s="88" t="s">
        <v>1</v>
      </c>
      <c r="AU60" s="803" t="str">
        <f ca="1">IF((ROW()-8)&lt;=MAX(③入力シート２!$AU$6:$AU$2165),INDEX(③入力シート２!AS$6:AS$2165,MATCH(ROW()-8,③入力シート２!$AU$6:$AU$2165,0)),"")</f>
        <v/>
      </c>
      <c r="AV60" s="804"/>
      <c r="AW60" s="804"/>
      <c r="AX60" s="81" t="s">
        <v>1</v>
      </c>
      <c r="AY60" s="81" t="s">
        <v>210</v>
      </c>
      <c r="AZ60" s="505" t="str">
        <f ca="1">IF((ROW()-8)&lt;=MAX(③入力シート２!$AU$6:$AU$2165),INDEX(③入力シート２!AT$6:AT$2165,MATCH(ROW()-8,③入力シート２!$AU$6:$AU$2165,0)),"")</f>
        <v/>
      </c>
      <c r="BA60" s="81" t="s">
        <v>211</v>
      </c>
      <c r="BB60" s="81" t="s">
        <v>210</v>
      </c>
      <c r="BC60" s="274">
        <v>1</v>
      </c>
      <c r="BD60" s="81" t="s">
        <v>170</v>
      </c>
      <c r="BE60" s="81" t="s">
        <v>212</v>
      </c>
      <c r="BF60" s="805" t="str">
        <f t="shared" ca="1" si="12"/>
        <v/>
      </c>
      <c r="BG60" s="805"/>
      <c r="BH60" s="805"/>
      <c r="BI60" s="805"/>
      <c r="BJ60" s="82" t="s">
        <v>1</v>
      </c>
      <c r="BK60" s="806">
        <f>IF(①入力シート!$F$30="あり",AU60,0)</f>
        <v>0</v>
      </c>
      <c r="BL60" s="807"/>
      <c r="BM60" s="807"/>
      <c r="BN60" s="81" t="s">
        <v>1</v>
      </c>
      <c r="BO60" s="81" t="s">
        <v>210</v>
      </c>
      <c r="BP60" s="602">
        <f>IF(①入力シート!$F$30="あり",AZ60,0)</f>
        <v>0</v>
      </c>
      <c r="BQ60" s="81" t="s">
        <v>211</v>
      </c>
      <c r="BR60" s="81" t="s">
        <v>210</v>
      </c>
      <c r="BS60" s="274">
        <v>1</v>
      </c>
      <c r="BT60" s="81" t="s">
        <v>170</v>
      </c>
      <c r="BU60" s="81" t="s">
        <v>212</v>
      </c>
      <c r="BV60" s="808">
        <f t="shared" si="13"/>
        <v>0</v>
      </c>
      <c r="BW60" s="808"/>
      <c r="BX60" s="808"/>
      <c r="BY60" s="808"/>
      <c r="BZ60" s="82" t="s">
        <v>1</v>
      </c>
      <c r="CA60" s="275" t="str">
        <f t="shared" ca="1" si="14"/>
        <v/>
      </c>
      <c r="CB60" s="276">
        <f t="shared" si="15"/>
        <v>0</v>
      </c>
      <c r="CC60" s="101"/>
    </row>
    <row r="61" spans="1:81" ht="26.1" customHeight="1" x14ac:dyDescent="0.15">
      <c r="A61" s="79">
        <v>53</v>
      </c>
      <c r="B61"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61" s="879"/>
      <c r="D61" s="879"/>
      <c r="E61" s="879"/>
      <c r="F61" s="879"/>
      <c r="G61"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61" s="881"/>
      <c r="I61" s="882"/>
      <c r="J61"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61" s="880" t="str">
        <f ca="1">IF((ROW()-8)&lt;=MAX(③入力シート２!$AU$6:$AU$2165),IF(INDEX(③入力シート２!AO$6:AO$2165,MATCH(ROW()-8,③入力シート２!$AU$6:$AU$2165,0))=1,"基本給",IF(INDEX(③入力シート２!AO$6:AO$2165,MATCH(ROW()-8,③入力シート２!$AU$6:$AU$2165,0))=2,"手当","法定福利費残")),"")</f>
        <v/>
      </c>
      <c r="L61" s="881"/>
      <c r="M61" s="881"/>
      <c r="N61" s="882"/>
      <c r="O61" s="803" t="str">
        <f ca="1">IF((ROW()-8)&lt;=MAX(③入力シート２!$AU$6:$AU$2165),INDEX(③入力シート２!AQ$6:AQ$2165,MATCH(ROW()-8,③入力シート２!$AU$6:$AU$2165,0)),"")</f>
        <v/>
      </c>
      <c r="P61" s="804"/>
      <c r="Q61" s="804"/>
      <c r="R61" s="81" t="s">
        <v>1</v>
      </c>
      <c r="S61" s="81" t="s">
        <v>210</v>
      </c>
      <c r="T61" s="505" t="str">
        <f ca="1">IF((ROW()-8)&lt;=MAX(③入力シート２!$AU$6:$AU$2165),INDEX(③入力シート２!AR$6:AR$2165,MATCH(ROW()-8,③入力シート２!$AU$6:$AU$2165,0)),"")</f>
        <v/>
      </c>
      <c r="U61" s="81" t="s">
        <v>211</v>
      </c>
      <c r="V61" s="81" t="s">
        <v>210</v>
      </c>
      <c r="W61" s="274">
        <v>1</v>
      </c>
      <c r="X61" s="81" t="s">
        <v>170</v>
      </c>
      <c r="Y61" s="81" t="s">
        <v>212</v>
      </c>
      <c r="Z61" s="805" t="str">
        <f t="shared" ca="1" si="10"/>
        <v/>
      </c>
      <c r="AA61" s="805"/>
      <c r="AB61" s="805"/>
      <c r="AC61" s="805"/>
      <c r="AD61" s="82" t="s">
        <v>1</v>
      </c>
      <c r="AE61" s="800">
        <f>IF(①入力シート!$F$30="あり",O61,0)</f>
        <v>0</v>
      </c>
      <c r="AF61" s="801"/>
      <c r="AG61" s="801"/>
      <c r="AH61" s="81" t="s">
        <v>1</v>
      </c>
      <c r="AI61" s="81" t="s">
        <v>210</v>
      </c>
      <c r="AJ61" s="503">
        <f>IF(①入力シート!$F$30="あり",T61,0)</f>
        <v>0</v>
      </c>
      <c r="AK61" s="81" t="s">
        <v>211</v>
      </c>
      <c r="AL61" s="81" t="s">
        <v>210</v>
      </c>
      <c r="AM61" s="74">
        <v>1</v>
      </c>
      <c r="AN61" s="81" t="s">
        <v>170</v>
      </c>
      <c r="AO61" s="81" t="s">
        <v>212</v>
      </c>
      <c r="AP61" s="802">
        <f t="shared" si="11"/>
        <v>0</v>
      </c>
      <c r="AQ61" s="802"/>
      <c r="AR61" s="802"/>
      <c r="AS61" s="802"/>
      <c r="AT61" s="88" t="s">
        <v>1</v>
      </c>
      <c r="AU61" s="803" t="str">
        <f ca="1">IF((ROW()-8)&lt;=MAX(③入力シート２!$AU$6:$AU$2165),INDEX(③入力シート２!AS$6:AS$2165,MATCH(ROW()-8,③入力シート２!$AU$6:$AU$2165,0)),"")</f>
        <v/>
      </c>
      <c r="AV61" s="804"/>
      <c r="AW61" s="804"/>
      <c r="AX61" s="81" t="s">
        <v>1</v>
      </c>
      <c r="AY61" s="81" t="s">
        <v>210</v>
      </c>
      <c r="AZ61" s="505" t="str">
        <f ca="1">IF((ROW()-8)&lt;=MAX(③入力シート２!$AU$6:$AU$2165),INDEX(③入力シート２!AT$6:AT$2165,MATCH(ROW()-8,③入力シート２!$AU$6:$AU$2165,0)),"")</f>
        <v/>
      </c>
      <c r="BA61" s="81" t="s">
        <v>211</v>
      </c>
      <c r="BB61" s="81" t="s">
        <v>210</v>
      </c>
      <c r="BC61" s="274">
        <v>1</v>
      </c>
      <c r="BD61" s="81" t="s">
        <v>170</v>
      </c>
      <c r="BE61" s="81" t="s">
        <v>212</v>
      </c>
      <c r="BF61" s="805" t="str">
        <f t="shared" ca="1" si="12"/>
        <v/>
      </c>
      <c r="BG61" s="805"/>
      <c r="BH61" s="805"/>
      <c r="BI61" s="805"/>
      <c r="BJ61" s="82" t="s">
        <v>1</v>
      </c>
      <c r="BK61" s="806">
        <f>IF(①入力シート!$F$30="あり",AU61,0)</f>
        <v>0</v>
      </c>
      <c r="BL61" s="807"/>
      <c r="BM61" s="807"/>
      <c r="BN61" s="81" t="s">
        <v>1</v>
      </c>
      <c r="BO61" s="81" t="s">
        <v>210</v>
      </c>
      <c r="BP61" s="602">
        <f>IF(①入力シート!$F$30="あり",AZ61,0)</f>
        <v>0</v>
      </c>
      <c r="BQ61" s="81" t="s">
        <v>211</v>
      </c>
      <c r="BR61" s="81" t="s">
        <v>210</v>
      </c>
      <c r="BS61" s="274">
        <v>1</v>
      </c>
      <c r="BT61" s="81" t="s">
        <v>170</v>
      </c>
      <c r="BU61" s="81" t="s">
        <v>212</v>
      </c>
      <c r="BV61" s="808">
        <f t="shared" si="13"/>
        <v>0</v>
      </c>
      <c r="BW61" s="808"/>
      <c r="BX61" s="808"/>
      <c r="BY61" s="808"/>
      <c r="BZ61" s="82" t="s">
        <v>1</v>
      </c>
      <c r="CA61" s="275" t="str">
        <f t="shared" ca="1" si="14"/>
        <v/>
      </c>
      <c r="CB61" s="276">
        <f t="shared" si="15"/>
        <v>0</v>
      </c>
      <c r="CC61" s="101"/>
    </row>
    <row r="62" spans="1:81" ht="26.1" customHeight="1" x14ac:dyDescent="0.15">
      <c r="A62" s="79">
        <v>54</v>
      </c>
      <c r="B62"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62" s="885"/>
      <c r="D62" s="885"/>
      <c r="E62" s="885"/>
      <c r="F62" s="885"/>
      <c r="G62"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62" s="883"/>
      <c r="I62" s="883"/>
      <c r="J62"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62" s="883" t="str">
        <f ca="1">IF((ROW()-8)&lt;=MAX(③入力シート２!$AU$6:$AU$2165),IF(INDEX(③入力シート２!AO$6:AO$2165,MATCH(ROW()-8,③入力シート２!$AU$6:$AU$2165,0))=1,"基本給",IF(INDEX(③入力シート２!AO$6:AO$2165,MATCH(ROW()-8,③入力シート２!$AU$6:$AU$2165,0))=2,"手当","法定福利費残")),"")</f>
        <v/>
      </c>
      <c r="L62" s="883"/>
      <c r="M62" s="883"/>
      <c r="N62" s="883"/>
      <c r="O62" s="804" t="str">
        <f ca="1">IF((ROW()-8)&lt;=MAX(③入力シート２!$AU$6:$AU$2165),INDEX(③入力シート２!AQ$6:AQ$2165,MATCH(ROW()-8,③入力シート２!$AU$6:$AU$2165,0)),"")</f>
        <v/>
      </c>
      <c r="P62" s="804"/>
      <c r="Q62" s="804"/>
      <c r="R62" s="81" t="s">
        <v>1</v>
      </c>
      <c r="S62" s="81" t="s">
        <v>210</v>
      </c>
      <c r="T62" s="505" t="str">
        <f ca="1">IF((ROW()-8)&lt;=MAX(③入力シート２!$AU$6:$AU$2165),INDEX(③入力シート２!AR$6:AR$2165,MATCH(ROW()-8,③入力シート２!$AU$6:$AU$2165,0)),"")</f>
        <v/>
      </c>
      <c r="U62" s="81" t="s">
        <v>211</v>
      </c>
      <c r="V62" s="81" t="s">
        <v>210</v>
      </c>
      <c r="W62" s="274">
        <v>1</v>
      </c>
      <c r="X62" s="81" t="s">
        <v>170</v>
      </c>
      <c r="Y62" s="81" t="s">
        <v>212</v>
      </c>
      <c r="Z62" s="805" t="str">
        <f t="shared" ca="1" si="10"/>
        <v/>
      </c>
      <c r="AA62" s="805"/>
      <c r="AB62" s="805"/>
      <c r="AC62" s="805"/>
      <c r="AD62" s="82" t="s">
        <v>1</v>
      </c>
      <c r="AE62" s="800">
        <f>IF(①入力シート!$F$30="あり",O62,0)</f>
        <v>0</v>
      </c>
      <c r="AF62" s="801"/>
      <c r="AG62" s="801"/>
      <c r="AH62" s="81" t="s">
        <v>1</v>
      </c>
      <c r="AI62" s="81" t="s">
        <v>210</v>
      </c>
      <c r="AJ62" s="503">
        <f>IF(①入力シート!$F$30="あり",T62,0)</f>
        <v>0</v>
      </c>
      <c r="AK62" s="81" t="s">
        <v>211</v>
      </c>
      <c r="AL62" s="81" t="s">
        <v>210</v>
      </c>
      <c r="AM62" s="74">
        <v>1</v>
      </c>
      <c r="AN62" s="81" t="s">
        <v>170</v>
      </c>
      <c r="AO62" s="81" t="s">
        <v>212</v>
      </c>
      <c r="AP62" s="802">
        <f t="shared" si="11"/>
        <v>0</v>
      </c>
      <c r="AQ62" s="802"/>
      <c r="AR62" s="802"/>
      <c r="AS62" s="802"/>
      <c r="AT62" s="88" t="s">
        <v>1</v>
      </c>
      <c r="AU62" s="803" t="str">
        <f ca="1">IF((ROW()-8)&lt;=MAX(③入力シート２!$AU$6:$AU$2165),INDEX(③入力シート２!AS$6:AS$2165,MATCH(ROW()-8,③入力シート２!$AU$6:$AU$2165,0)),"")</f>
        <v/>
      </c>
      <c r="AV62" s="804"/>
      <c r="AW62" s="804"/>
      <c r="AX62" s="81" t="s">
        <v>1</v>
      </c>
      <c r="AY62" s="81" t="s">
        <v>210</v>
      </c>
      <c r="AZ62" s="505" t="str">
        <f ca="1">IF((ROW()-8)&lt;=MAX(③入力シート２!$AU$6:$AU$2165),INDEX(③入力シート２!AT$6:AT$2165,MATCH(ROW()-8,③入力シート２!$AU$6:$AU$2165,0)),"")</f>
        <v/>
      </c>
      <c r="BA62" s="81" t="s">
        <v>211</v>
      </c>
      <c r="BB62" s="81" t="s">
        <v>210</v>
      </c>
      <c r="BC62" s="274">
        <v>1</v>
      </c>
      <c r="BD62" s="81" t="s">
        <v>170</v>
      </c>
      <c r="BE62" s="81" t="s">
        <v>212</v>
      </c>
      <c r="BF62" s="805" t="str">
        <f t="shared" ca="1" si="12"/>
        <v/>
      </c>
      <c r="BG62" s="805"/>
      <c r="BH62" s="805"/>
      <c r="BI62" s="805"/>
      <c r="BJ62" s="82" t="s">
        <v>1</v>
      </c>
      <c r="BK62" s="806">
        <f>IF(①入力シート!$F$30="あり",AU62,0)</f>
        <v>0</v>
      </c>
      <c r="BL62" s="807"/>
      <c r="BM62" s="807"/>
      <c r="BN62" s="81" t="s">
        <v>1</v>
      </c>
      <c r="BO62" s="81" t="s">
        <v>210</v>
      </c>
      <c r="BP62" s="602">
        <f>IF(①入力シート!$F$30="あり",AZ62,0)</f>
        <v>0</v>
      </c>
      <c r="BQ62" s="81" t="s">
        <v>211</v>
      </c>
      <c r="BR62" s="81" t="s">
        <v>210</v>
      </c>
      <c r="BS62" s="274">
        <v>1</v>
      </c>
      <c r="BT62" s="81" t="s">
        <v>170</v>
      </c>
      <c r="BU62" s="81" t="s">
        <v>212</v>
      </c>
      <c r="BV62" s="808">
        <f t="shared" si="13"/>
        <v>0</v>
      </c>
      <c r="BW62" s="808"/>
      <c r="BX62" s="808"/>
      <c r="BY62" s="808"/>
      <c r="BZ62" s="82" t="s">
        <v>1</v>
      </c>
      <c r="CA62" s="275" t="str">
        <f t="shared" ca="1" si="14"/>
        <v/>
      </c>
      <c r="CB62" s="276">
        <f t="shared" si="15"/>
        <v>0</v>
      </c>
      <c r="CC62" s="101"/>
    </row>
    <row r="63" spans="1:81" ht="26.1" customHeight="1" x14ac:dyDescent="0.15">
      <c r="A63" s="79">
        <v>55</v>
      </c>
      <c r="B63"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63" s="879"/>
      <c r="D63" s="879"/>
      <c r="E63" s="879"/>
      <c r="F63" s="879"/>
      <c r="G63"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63" s="881"/>
      <c r="I63" s="882"/>
      <c r="J63"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63" s="880" t="str">
        <f ca="1">IF((ROW()-8)&lt;=MAX(③入力シート２!$AU$6:$AU$2165),IF(INDEX(③入力シート２!AO$6:AO$2165,MATCH(ROW()-8,③入力シート２!$AU$6:$AU$2165,0))=1,"基本給",IF(INDEX(③入力シート２!AO$6:AO$2165,MATCH(ROW()-8,③入力シート２!$AU$6:$AU$2165,0))=2,"手当","法定福利費残")),"")</f>
        <v/>
      </c>
      <c r="L63" s="881"/>
      <c r="M63" s="881"/>
      <c r="N63" s="882"/>
      <c r="O63" s="803" t="str">
        <f ca="1">IF((ROW()-8)&lt;=MAX(③入力シート２!$AU$6:$AU$2165),INDEX(③入力シート２!AQ$6:AQ$2165,MATCH(ROW()-8,③入力シート２!$AU$6:$AU$2165,0)),"")</f>
        <v/>
      </c>
      <c r="P63" s="804"/>
      <c r="Q63" s="804"/>
      <c r="R63" s="81" t="s">
        <v>1</v>
      </c>
      <c r="S63" s="81" t="s">
        <v>210</v>
      </c>
      <c r="T63" s="505" t="str">
        <f ca="1">IF((ROW()-8)&lt;=MAX(③入力シート２!$AU$6:$AU$2165),INDEX(③入力シート２!AR$6:AR$2165,MATCH(ROW()-8,③入力シート２!$AU$6:$AU$2165,0)),"")</f>
        <v/>
      </c>
      <c r="U63" s="81" t="s">
        <v>211</v>
      </c>
      <c r="V63" s="81" t="s">
        <v>210</v>
      </c>
      <c r="W63" s="274">
        <v>1</v>
      </c>
      <c r="X63" s="81" t="s">
        <v>170</v>
      </c>
      <c r="Y63" s="81" t="s">
        <v>212</v>
      </c>
      <c r="Z63" s="805" t="str">
        <f t="shared" ca="1" si="10"/>
        <v/>
      </c>
      <c r="AA63" s="805"/>
      <c r="AB63" s="805"/>
      <c r="AC63" s="805"/>
      <c r="AD63" s="82" t="s">
        <v>1</v>
      </c>
      <c r="AE63" s="800">
        <f>IF(①入力シート!$F$30="あり",O63,0)</f>
        <v>0</v>
      </c>
      <c r="AF63" s="801"/>
      <c r="AG63" s="801"/>
      <c r="AH63" s="81" t="s">
        <v>1</v>
      </c>
      <c r="AI63" s="81" t="s">
        <v>210</v>
      </c>
      <c r="AJ63" s="503">
        <f>IF(①入力シート!$F$30="あり",T63,0)</f>
        <v>0</v>
      </c>
      <c r="AK63" s="81" t="s">
        <v>211</v>
      </c>
      <c r="AL63" s="81" t="s">
        <v>210</v>
      </c>
      <c r="AM63" s="74">
        <v>1</v>
      </c>
      <c r="AN63" s="81" t="s">
        <v>170</v>
      </c>
      <c r="AO63" s="81" t="s">
        <v>212</v>
      </c>
      <c r="AP63" s="802">
        <f t="shared" si="11"/>
        <v>0</v>
      </c>
      <c r="AQ63" s="802"/>
      <c r="AR63" s="802"/>
      <c r="AS63" s="802"/>
      <c r="AT63" s="88" t="s">
        <v>1</v>
      </c>
      <c r="AU63" s="803" t="str">
        <f ca="1">IF((ROW()-8)&lt;=MAX(③入力シート２!$AU$6:$AU$2165),INDEX(③入力シート２!AS$6:AS$2165,MATCH(ROW()-8,③入力シート２!$AU$6:$AU$2165,0)),"")</f>
        <v/>
      </c>
      <c r="AV63" s="804"/>
      <c r="AW63" s="804"/>
      <c r="AX63" s="81" t="s">
        <v>1</v>
      </c>
      <c r="AY63" s="81" t="s">
        <v>210</v>
      </c>
      <c r="AZ63" s="505" t="str">
        <f ca="1">IF((ROW()-8)&lt;=MAX(③入力シート２!$AU$6:$AU$2165),INDEX(③入力シート２!AT$6:AT$2165,MATCH(ROW()-8,③入力シート２!$AU$6:$AU$2165,0)),"")</f>
        <v/>
      </c>
      <c r="BA63" s="81" t="s">
        <v>211</v>
      </c>
      <c r="BB63" s="81" t="s">
        <v>210</v>
      </c>
      <c r="BC63" s="274">
        <v>1</v>
      </c>
      <c r="BD63" s="81" t="s">
        <v>170</v>
      </c>
      <c r="BE63" s="81" t="s">
        <v>212</v>
      </c>
      <c r="BF63" s="805" t="str">
        <f t="shared" ca="1" si="12"/>
        <v/>
      </c>
      <c r="BG63" s="805"/>
      <c r="BH63" s="805"/>
      <c r="BI63" s="805"/>
      <c r="BJ63" s="82" t="s">
        <v>1</v>
      </c>
      <c r="BK63" s="806">
        <f>IF(①入力シート!$F$30="あり",AU63,0)</f>
        <v>0</v>
      </c>
      <c r="BL63" s="807"/>
      <c r="BM63" s="807"/>
      <c r="BN63" s="81" t="s">
        <v>1</v>
      </c>
      <c r="BO63" s="81" t="s">
        <v>210</v>
      </c>
      <c r="BP63" s="602">
        <f>IF(①入力シート!$F$30="あり",AZ63,0)</f>
        <v>0</v>
      </c>
      <c r="BQ63" s="81" t="s">
        <v>211</v>
      </c>
      <c r="BR63" s="81" t="s">
        <v>210</v>
      </c>
      <c r="BS63" s="274">
        <v>1</v>
      </c>
      <c r="BT63" s="81" t="s">
        <v>170</v>
      </c>
      <c r="BU63" s="81" t="s">
        <v>212</v>
      </c>
      <c r="BV63" s="808">
        <f t="shared" si="13"/>
        <v>0</v>
      </c>
      <c r="BW63" s="808"/>
      <c r="BX63" s="808"/>
      <c r="BY63" s="808"/>
      <c r="BZ63" s="82" t="s">
        <v>1</v>
      </c>
      <c r="CA63" s="275" t="str">
        <f t="shared" ca="1" si="14"/>
        <v/>
      </c>
      <c r="CB63" s="276">
        <f t="shared" si="15"/>
        <v>0</v>
      </c>
      <c r="CC63" s="101"/>
    </row>
    <row r="64" spans="1:81" ht="26.1" customHeight="1" x14ac:dyDescent="0.15">
      <c r="A64" s="79">
        <v>56</v>
      </c>
      <c r="B64"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64" s="885"/>
      <c r="D64" s="885"/>
      <c r="E64" s="885"/>
      <c r="F64" s="885"/>
      <c r="G64"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64" s="883"/>
      <c r="I64" s="883"/>
      <c r="J64"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64" s="883" t="str">
        <f ca="1">IF((ROW()-8)&lt;=MAX(③入力シート２!$AU$6:$AU$2165),IF(INDEX(③入力シート２!AO$6:AO$2165,MATCH(ROW()-8,③入力シート２!$AU$6:$AU$2165,0))=1,"基本給",IF(INDEX(③入力シート２!AO$6:AO$2165,MATCH(ROW()-8,③入力シート２!$AU$6:$AU$2165,0))=2,"手当","法定福利費残")),"")</f>
        <v/>
      </c>
      <c r="L64" s="883"/>
      <c r="M64" s="883"/>
      <c r="N64" s="883"/>
      <c r="O64" s="804" t="str">
        <f ca="1">IF((ROW()-8)&lt;=MAX(③入力シート２!$AU$6:$AU$2165),INDEX(③入力シート２!AQ$6:AQ$2165,MATCH(ROW()-8,③入力シート２!$AU$6:$AU$2165,0)),"")</f>
        <v/>
      </c>
      <c r="P64" s="804"/>
      <c r="Q64" s="804"/>
      <c r="R64" s="81" t="s">
        <v>1</v>
      </c>
      <c r="S64" s="81" t="s">
        <v>210</v>
      </c>
      <c r="T64" s="505" t="str">
        <f ca="1">IF((ROW()-8)&lt;=MAX(③入力シート２!$AU$6:$AU$2165),INDEX(③入力シート２!AR$6:AR$2165,MATCH(ROW()-8,③入力シート２!$AU$6:$AU$2165,0)),"")</f>
        <v/>
      </c>
      <c r="U64" s="81" t="s">
        <v>211</v>
      </c>
      <c r="V64" s="81" t="s">
        <v>210</v>
      </c>
      <c r="W64" s="274">
        <v>1</v>
      </c>
      <c r="X64" s="81" t="s">
        <v>170</v>
      </c>
      <c r="Y64" s="81" t="s">
        <v>212</v>
      </c>
      <c r="Z64" s="805" t="str">
        <f t="shared" ca="1" si="10"/>
        <v/>
      </c>
      <c r="AA64" s="805"/>
      <c r="AB64" s="805"/>
      <c r="AC64" s="805"/>
      <c r="AD64" s="82" t="s">
        <v>1</v>
      </c>
      <c r="AE64" s="800">
        <f>IF(①入力シート!$F$30="あり",O64,0)</f>
        <v>0</v>
      </c>
      <c r="AF64" s="801"/>
      <c r="AG64" s="801"/>
      <c r="AH64" s="81" t="s">
        <v>1</v>
      </c>
      <c r="AI64" s="81" t="s">
        <v>210</v>
      </c>
      <c r="AJ64" s="503">
        <f>IF(①入力シート!$F$30="あり",T64,0)</f>
        <v>0</v>
      </c>
      <c r="AK64" s="81" t="s">
        <v>211</v>
      </c>
      <c r="AL64" s="81" t="s">
        <v>210</v>
      </c>
      <c r="AM64" s="74">
        <v>1</v>
      </c>
      <c r="AN64" s="81" t="s">
        <v>170</v>
      </c>
      <c r="AO64" s="81" t="s">
        <v>212</v>
      </c>
      <c r="AP64" s="802">
        <f t="shared" si="11"/>
        <v>0</v>
      </c>
      <c r="AQ64" s="802"/>
      <c r="AR64" s="802"/>
      <c r="AS64" s="802"/>
      <c r="AT64" s="88" t="s">
        <v>1</v>
      </c>
      <c r="AU64" s="803" t="str">
        <f ca="1">IF((ROW()-8)&lt;=MAX(③入力シート２!$AU$6:$AU$2165),INDEX(③入力シート２!AS$6:AS$2165,MATCH(ROW()-8,③入力シート２!$AU$6:$AU$2165,0)),"")</f>
        <v/>
      </c>
      <c r="AV64" s="804"/>
      <c r="AW64" s="804"/>
      <c r="AX64" s="81" t="s">
        <v>1</v>
      </c>
      <c r="AY64" s="81" t="s">
        <v>210</v>
      </c>
      <c r="AZ64" s="505" t="str">
        <f ca="1">IF((ROW()-8)&lt;=MAX(③入力シート２!$AU$6:$AU$2165),INDEX(③入力シート２!AT$6:AT$2165,MATCH(ROW()-8,③入力シート２!$AU$6:$AU$2165,0)),"")</f>
        <v/>
      </c>
      <c r="BA64" s="81" t="s">
        <v>211</v>
      </c>
      <c r="BB64" s="81" t="s">
        <v>210</v>
      </c>
      <c r="BC64" s="274">
        <v>1</v>
      </c>
      <c r="BD64" s="81" t="s">
        <v>170</v>
      </c>
      <c r="BE64" s="81" t="s">
        <v>212</v>
      </c>
      <c r="BF64" s="805" t="str">
        <f t="shared" ca="1" si="12"/>
        <v/>
      </c>
      <c r="BG64" s="805"/>
      <c r="BH64" s="805"/>
      <c r="BI64" s="805"/>
      <c r="BJ64" s="82" t="s">
        <v>1</v>
      </c>
      <c r="BK64" s="806">
        <f>IF(①入力シート!$F$30="あり",AU64,0)</f>
        <v>0</v>
      </c>
      <c r="BL64" s="807"/>
      <c r="BM64" s="807"/>
      <c r="BN64" s="81" t="s">
        <v>1</v>
      </c>
      <c r="BO64" s="81" t="s">
        <v>210</v>
      </c>
      <c r="BP64" s="602">
        <f>IF(①入力シート!$F$30="あり",AZ64,0)</f>
        <v>0</v>
      </c>
      <c r="BQ64" s="81" t="s">
        <v>211</v>
      </c>
      <c r="BR64" s="81" t="s">
        <v>210</v>
      </c>
      <c r="BS64" s="274">
        <v>1</v>
      </c>
      <c r="BT64" s="81" t="s">
        <v>170</v>
      </c>
      <c r="BU64" s="81" t="s">
        <v>212</v>
      </c>
      <c r="BV64" s="808">
        <f t="shared" si="13"/>
        <v>0</v>
      </c>
      <c r="BW64" s="808"/>
      <c r="BX64" s="808"/>
      <c r="BY64" s="808"/>
      <c r="BZ64" s="82" t="s">
        <v>1</v>
      </c>
      <c r="CA64" s="275" t="str">
        <f t="shared" ca="1" si="14"/>
        <v/>
      </c>
      <c r="CB64" s="276">
        <f t="shared" si="15"/>
        <v>0</v>
      </c>
      <c r="CC64" s="101"/>
    </row>
    <row r="65" spans="1:81" ht="26.1" customHeight="1" x14ac:dyDescent="0.15">
      <c r="A65" s="79">
        <v>57</v>
      </c>
      <c r="B65"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65" s="879"/>
      <c r="D65" s="879"/>
      <c r="E65" s="879"/>
      <c r="F65" s="879"/>
      <c r="G65"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65" s="881"/>
      <c r="I65" s="882"/>
      <c r="J65"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65" s="880" t="str">
        <f ca="1">IF((ROW()-8)&lt;=MAX(③入力シート２!$AU$6:$AU$2165),IF(INDEX(③入力シート２!AO$6:AO$2165,MATCH(ROW()-8,③入力シート２!$AU$6:$AU$2165,0))=1,"基本給",IF(INDEX(③入力シート２!AO$6:AO$2165,MATCH(ROW()-8,③入力シート２!$AU$6:$AU$2165,0))=2,"手当","法定福利費残")),"")</f>
        <v/>
      </c>
      <c r="L65" s="881"/>
      <c r="M65" s="881"/>
      <c r="N65" s="882"/>
      <c r="O65" s="803" t="str">
        <f ca="1">IF((ROW()-8)&lt;=MAX(③入力シート２!$AU$6:$AU$2165),INDEX(③入力シート２!AQ$6:AQ$2165,MATCH(ROW()-8,③入力シート２!$AU$6:$AU$2165,0)),"")</f>
        <v/>
      </c>
      <c r="P65" s="804"/>
      <c r="Q65" s="804"/>
      <c r="R65" s="81" t="s">
        <v>1</v>
      </c>
      <c r="S65" s="81" t="s">
        <v>210</v>
      </c>
      <c r="T65" s="505" t="str">
        <f ca="1">IF((ROW()-8)&lt;=MAX(③入力シート２!$AU$6:$AU$2165),INDEX(③入力シート２!AR$6:AR$2165,MATCH(ROW()-8,③入力シート２!$AU$6:$AU$2165,0)),"")</f>
        <v/>
      </c>
      <c r="U65" s="81" t="s">
        <v>211</v>
      </c>
      <c r="V65" s="81" t="s">
        <v>210</v>
      </c>
      <c r="W65" s="274">
        <v>1</v>
      </c>
      <c r="X65" s="81" t="s">
        <v>170</v>
      </c>
      <c r="Y65" s="81" t="s">
        <v>212</v>
      </c>
      <c r="Z65" s="805" t="str">
        <f t="shared" ca="1" si="10"/>
        <v/>
      </c>
      <c r="AA65" s="805"/>
      <c r="AB65" s="805"/>
      <c r="AC65" s="805"/>
      <c r="AD65" s="82" t="s">
        <v>1</v>
      </c>
      <c r="AE65" s="800">
        <f>IF(①入力シート!$F$30="あり",O65,0)</f>
        <v>0</v>
      </c>
      <c r="AF65" s="801"/>
      <c r="AG65" s="801"/>
      <c r="AH65" s="81" t="s">
        <v>1</v>
      </c>
      <c r="AI65" s="81" t="s">
        <v>210</v>
      </c>
      <c r="AJ65" s="503">
        <f>IF(①入力シート!$F$30="あり",T65,0)</f>
        <v>0</v>
      </c>
      <c r="AK65" s="81" t="s">
        <v>211</v>
      </c>
      <c r="AL65" s="81" t="s">
        <v>210</v>
      </c>
      <c r="AM65" s="74">
        <v>1</v>
      </c>
      <c r="AN65" s="81" t="s">
        <v>170</v>
      </c>
      <c r="AO65" s="81" t="s">
        <v>212</v>
      </c>
      <c r="AP65" s="802">
        <f t="shared" si="11"/>
        <v>0</v>
      </c>
      <c r="AQ65" s="802"/>
      <c r="AR65" s="802"/>
      <c r="AS65" s="802"/>
      <c r="AT65" s="88" t="s">
        <v>1</v>
      </c>
      <c r="AU65" s="803" t="str">
        <f ca="1">IF((ROW()-8)&lt;=MAX(③入力シート２!$AU$6:$AU$2165),INDEX(③入力シート２!AS$6:AS$2165,MATCH(ROW()-8,③入力シート２!$AU$6:$AU$2165,0)),"")</f>
        <v/>
      </c>
      <c r="AV65" s="804"/>
      <c r="AW65" s="804"/>
      <c r="AX65" s="81" t="s">
        <v>1</v>
      </c>
      <c r="AY65" s="81" t="s">
        <v>210</v>
      </c>
      <c r="AZ65" s="505" t="str">
        <f ca="1">IF((ROW()-8)&lt;=MAX(③入力シート２!$AU$6:$AU$2165),INDEX(③入力シート２!AT$6:AT$2165,MATCH(ROW()-8,③入力シート２!$AU$6:$AU$2165,0)),"")</f>
        <v/>
      </c>
      <c r="BA65" s="81" t="s">
        <v>211</v>
      </c>
      <c r="BB65" s="81" t="s">
        <v>210</v>
      </c>
      <c r="BC65" s="274">
        <v>1</v>
      </c>
      <c r="BD65" s="81" t="s">
        <v>170</v>
      </c>
      <c r="BE65" s="81" t="s">
        <v>212</v>
      </c>
      <c r="BF65" s="805" t="str">
        <f t="shared" ca="1" si="12"/>
        <v/>
      </c>
      <c r="BG65" s="805"/>
      <c r="BH65" s="805"/>
      <c r="BI65" s="805"/>
      <c r="BJ65" s="82" t="s">
        <v>1</v>
      </c>
      <c r="BK65" s="806">
        <f>IF(①入力シート!$F$30="あり",AU65,0)</f>
        <v>0</v>
      </c>
      <c r="BL65" s="807"/>
      <c r="BM65" s="807"/>
      <c r="BN65" s="81" t="s">
        <v>1</v>
      </c>
      <c r="BO65" s="81" t="s">
        <v>210</v>
      </c>
      <c r="BP65" s="602">
        <f>IF(①入力シート!$F$30="あり",AZ65,0)</f>
        <v>0</v>
      </c>
      <c r="BQ65" s="81" t="s">
        <v>211</v>
      </c>
      <c r="BR65" s="81" t="s">
        <v>210</v>
      </c>
      <c r="BS65" s="274">
        <v>1</v>
      </c>
      <c r="BT65" s="81" t="s">
        <v>170</v>
      </c>
      <c r="BU65" s="81" t="s">
        <v>212</v>
      </c>
      <c r="BV65" s="808">
        <f t="shared" si="13"/>
        <v>0</v>
      </c>
      <c r="BW65" s="808"/>
      <c r="BX65" s="808"/>
      <c r="BY65" s="808"/>
      <c r="BZ65" s="82" t="s">
        <v>1</v>
      </c>
      <c r="CA65" s="275" t="str">
        <f t="shared" ca="1" si="14"/>
        <v/>
      </c>
      <c r="CB65" s="276">
        <f t="shared" si="15"/>
        <v>0</v>
      </c>
      <c r="CC65" s="101"/>
    </row>
    <row r="66" spans="1:81" ht="26.1" customHeight="1" x14ac:dyDescent="0.15">
      <c r="A66" s="79">
        <v>58</v>
      </c>
      <c r="B66"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66" s="885"/>
      <c r="D66" s="885"/>
      <c r="E66" s="885"/>
      <c r="F66" s="885"/>
      <c r="G66"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66" s="883"/>
      <c r="I66" s="883"/>
      <c r="J66"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66" s="883" t="str">
        <f ca="1">IF((ROW()-8)&lt;=MAX(③入力シート２!$AU$6:$AU$2165),IF(INDEX(③入力シート２!AO$6:AO$2165,MATCH(ROW()-8,③入力シート２!$AU$6:$AU$2165,0))=1,"基本給",IF(INDEX(③入力シート２!AO$6:AO$2165,MATCH(ROW()-8,③入力シート２!$AU$6:$AU$2165,0))=2,"手当","法定福利費残")),"")</f>
        <v/>
      </c>
      <c r="L66" s="883"/>
      <c r="M66" s="883"/>
      <c r="N66" s="883"/>
      <c r="O66" s="804" t="str">
        <f ca="1">IF((ROW()-8)&lt;=MAX(③入力シート２!$AU$6:$AU$2165),INDEX(③入力シート２!AQ$6:AQ$2165,MATCH(ROW()-8,③入力シート２!$AU$6:$AU$2165,0)),"")</f>
        <v/>
      </c>
      <c r="P66" s="804"/>
      <c r="Q66" s="804"/>
      <c r="R66" s="81" t="s">
        <v>1</v>
      </c>
      <c r="S66" s="81" t="s">
        <v>210</v>
      </c>
      <c r="T66" s="505" t="str">
        <f ca="1">IF((ROW()-8)&lt;=MAX(③入力シート２!$AU$6:$AU$2165),INDEX(③入力シート２!AR$6:AR$2165,MATCH(ROW()-8,③入力シート２!$AU$6:$AU$2165,0)),"")</f>
        <v/>
      </c>
      <c r="U66" s="81" t="s">
        <v>211</v>
      </c>
      <c r="V66" s="81" t="s">
        <v>210</v>
      </c>
      <c r="W66" s="274">
        <v>1</v>
      </c>
      <c r="X66" s="81" t="s">
        <v>170</v>
      </c>
      <c r="Y66" s="81" t="s">
        <v>212</v>
      </c>
      <c r="Z66" s="805" t="str">
        <f t="shared" ca="1" si="10"/>
        <v/>
      </c>
      <c r="AA66" s="805"/>
      <c r="AB66" s="805"/>
      <c r="AC66" s="805"/>
      <c r="AD66" s="82" t="s">
        <v>1</v>
      </c>
      <c r="AE66" s="800">
        <f>IF(①入力シート!$F$30="あり",O66,0)</f>
        <v>0</v>
      </c>
      <c r="AF66" s="801"/>
      <c r="AG66" s="801"/>
      <c r="AH66" s="81" t="s">
        <v>1</v>
      </c>
      <c r="AI66" s="81" t="s">
        <v>210</v>
      </c>
      <c r="AJ66" s="503">
        <f>IF(①入力シート!$F$30="あり",T66,0)</f>
        <v>0</v>
      </c>
      <c r="AK66" s="81" t="s">
        <v>211</v>
      </c>
      <c r="AL66" s="81" t="s">
        <v>210</v>
      </c>
      <c r="AM66" s="74">
        <v>1</v>
      </c>
      <c r="AN66" s="81" t="s">
        <v>170</v>
      </c>
      <c r="AO66" s="81" t="s">
        <v>212</v>
      </c>
      <c r="AP66" s="802">
        <f t="shared" si="11"/>
        <v>0</v>
      </c>
      <c r="AQ66" s="802"/>
      <c r="AR66" s="802"/>
      <c r="AS66" s="802"/>
      <c r="AT66" s="88" t="s">
        <v>1</v>
      </c>
      <c r="AU66" s="803" t="str">
        <f ca="1">IF((ROW()-8)&lt;=MAX(③入力シート２!$AU$6:$AU$2165),INDEX(③入力シート２!AS$6:AS$2165,MATCH(ROW()-8,③入力シート２!$AU$6:$AU$2165,0)),"")</f>
        <v/>
      </c>
      <c r="AV66" s="804"/>
      <c r="AW66" s="804"/>
      <c r="AX66" s="81" t="s">
        <v>1</v>
      </c>
      <c r="AY66" s="81" t="s">
        <v>210</v>
      </c>
      <c r="AZ66" s="505" t="str">
        <f ca="1">IF((ROW()-8)&lt;=MAX(③入力シート２!$AU$6:$AU$2165),INDEX(③入力シート２!AT$6:AT$2165,MATCH(ROW()-8,③入力シート２!$AU$6:$AU$2165,0)),"")</f>
        <v/>
      </c>
      <c r="BA66" s="81" t="s">
        <v>211</v>
      </c>
      <c r="BB66" s="81" t="s">
        <v>210</v>
      </c>
      <c r="BC66" s="274">
        <v>1</v>
      </c>
      <c r="BD66" s="81" t="s">
        <v>170</v>
      </c>
      <c r="BE66" s="81" t="s">
        <v>212</v>
      </c>
      <c r="BF66" s="805" t="str">
        <f t="shared" ca="1" si="12"/>
        <v/>
      </c>
      <c r="BG66" s="805"/>
      <c r="BH66" s="805"/>
      <c r="BI66" s="805"/>
      <c r="BJ66" s="82" t="s">
        <v>1</v>
      </c>
      <c r="BK66" s="806">
        <f>IF(①入力シート!$F$30="あり",AU66,0)</f>
        <v>0</v>
      </c>
      <c r="BL66" s="807"/>
      <c r="BM66" s="807"/>
      <c r="BN66" s="81" t="s">
        <v>1</v>
      </c>
      <c r="BO66" s="81" t="s">
        <v>210</v>
      </c>
      <c r="BP66" s="602">
        <f>IF(①入力シート!$F$30="あり",AZ66,0)</f>
        <v>0</v>
      </c>
      <c r="BQ66" s="81" t="s">
        <v>211</v>
      </c>
      <c r="BR66" s="81" t="s">
        <v>210</v>
      </c>
      <c r="BS66" s="274">
        <v>1</v>
      </c>
      <c r="BT66" s="81" t="s">
        <v>170</v>
      </c>
      <c r="BU66" s="81" t="s">
        <v>212</v>
      </c>
      <c r="BV66" s="808">
        <f t="shared" si="13"/>
        <v>0</v>
      </c>
      <c r="BW66" s="808"/>
      <c r="BX66" s="808"/>
      <c r="BY66" s="808"/>
      <c r="BZ66" s="82" t="s">
        <v>1</v>
      </c>
      <c r="CA66" s="275" t="str">
        <f t="shared" ca="1" si="14"/>
        <v/>
      </c>
      <c r="CB66" s="276">
        <f t="shared" si="15"/>
        <v>0</v>
      </c>
      <c r="CC66" s="101"/>
    </row>
    <row r="67" spans="1:81" ht="26.1" customHeight="1" x14ac:dyDescent="0.15">
      <c r="A67" s="79">
        <v>59</v>
      </c>
      <c r="B67"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67" s="879"/>
      <c r="D67" s="879"/>
      <c r="E67" s="879"/>
      <c r="F67" s="879"/>
      <c r="G67"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67" s="881"/>
      <c r="I67" s="882"/>
      <c r="J67"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67" s="880" t="str">
        <f ca="1">IF((ROW()-8)&lt;=MAX(③入力シート２!$AU$6:$AU$2165),IF(INDEX(③入力シート２!AO$6:AO$2165,MATCH(ROW()-8,③入力シート２!$AU$6:$AU$2165,0))=1,"基本給",IF(INDEX(③入力シート２!AO$6:AO$2165,MATCH(ROW()-8,③入力シート２!$AU$6:$AU$2165,0))=2,"手当","法定福利費残")),"")</f>
        <v/>
      </c>
      <c r="L67" s="881"/>
      <c r="M67" s="881"/>
      <c r="N67" s="882"/>
      <c r="O67" s="803" t="str">
        <f ca="1">IF((ROW()-8)&lt;=MAX(③入力シート２!$AU$6:$AU$2165),INDEX(③入力シート２!AQ$6:AQ$2165,MATCH(ROW()-8,③入力シート２!$AU$6:$AU$2165,0)),"")</f>
        <v/>
      </c>
      <c r="P67" s="804"/>
      <c r="Q67" s="804"/>
      <c r="R67" s="81" t="s">
        <v>1</v>
      </c>
      <c r="S67" s="81" t="s">
        <v>210</v>
      </c>
      <c r="T67" s="505" t="str">
        <f ca="1">IF((ROW()-8)&lt;=MAX(③入力シート２!$AU$6:$AU$2165),INDEX(③入力シート２!AR$6:AR$2165,MATCH(ROW()-8,③入力シート２!$AU$6:$AU$2165,0)),"")</f>
        <v/>
      </c>
      <c r="U67" s="81" t="s">
        <v>211</v>
      </c>
      <c r="V67" s="81" t="s">
        <v>210</v>
      </c>
      <c r="W67" s="274">
        <v>1</v>
      </c>
      <c r="X67" s="81" t="s">
        <v>170</v>
      </c>
      <c r="Y67" s="81" t="s">
        <v>212</v>
      </c>
      <c r="Z67" s="805" t="str">
        <f t="shared" ca="1" si="10"/>
        <v/>
      </c>
      <c r="AA67" s="805"/>
      <c r="AB67" s="805"/>
      <c r="AC67" s="805"/>
      <c r="AD67" s="82" t="s">
        <v>1</v>
      </c>
      <c r="AE67" s="800">
        <f>IF(①入力シート!$F$30="あり",O67,0)</f>
        <v>0</v>
      </c>
      <c r="AF67" s="801"/>
      <c r="AG67" s="801"/>
      <c r="AH67" s="81" t="s">
        <v>1</v>
      </c>
      <c r="AI67" s="81" t="s">
        <v>210</v>
      </c>
      <c r="AJ67" s="503">
        <f>IF(①入力シート!$F$30="あり",T67,0)</f>
        <v>0</v>
      </c>
      <c r="AK67" s="81" t="s">
        <v>211</v>
      </c>
      <c r="AL67" s="81" t="s">
        <v>210</v>
      </c>
      <c r="AM67" s="74">
        <v>1</v>
      </c>
      <c r="AN67" s="81" t="s">
        <v>170</v>
      </c>
      <c r="AO67" s="81" t="s">
        <v>212</v>
      </c>
      <c r="AP67" s="802">
        <f t="shared" si="11"/>
        <v>0</v>
      </c>
      <c r="AQ67" s="802"/>
      <c r="AR67" s="802"/>
      <c r="AS67" s="802"/>
      <c r="AT67" s="88" t="s">
        <v>1</v>
      </c>
      <c r="AU67" s="803" t="str">
        <f ca="1">IF((ROW()-8)&lt;=MAX(③入力シート２!$AU$6:$AU$2165),INDEX(③入力シート２!AS$6:AS$2165,MATCH(ROW()-8,③入力シート２!$AU$6:$AU$2165,0)),"")</f>
        <v/>
      </c>
      <c r="AV67" s="804"/>
      <c r="AW67" s="804"/>
      <c r="AX67" s="81" t="s">
        <v>1</v>
      </c>
      <c r="AY67" s="81" t="s">
        <v>210</v>
      </c>
      <c r="AZ67" s="505" t="str">
        <f ca="1">IF((ROW()-8)&lt;=MAX(③入力シート２!$AU$6:$AU$2165),INDEX(③入力シート２!AT$6:AT$2165,MATCH(ROW()-8,③入力シート２!$AU$6:$AU$2165,0)),"")</f>
        <v/>
      </c>
      <c r="BA67" s="81" t="s">
        <v>211</v>
      </c>
      <c r="BB67" s="81" t="s">
        <v>210</v>
      </c>
      <c r="BC67" s="274">
        <v>1</v>
      </c>
      <c r="BD67" s="81" t="s">
        <v>170</v>
      </c>
      <c r="BE67" s="81" t="s">
        <v>212</v>
      </c>
      <c r="BF67" s="805" t="str">
        <f t="shared" ca="1" si="12"/>
        <v/>
      </c>
      <c r="BG67" s="805"/>
      <c r="BH67" s="805"/>
      <c r="BI67" s="805"/>
      <c r="BJ67" s="82" t="s">
        <v>1</v>
      </c>
      <c r="BK67" s="806">
        <f>IF(①入力シート!$F$30="あり",AU67,0)</f>
        <v>0</v>
      </c>
      <c r="BL67" s="807"/>
      <c r="BM67" s="807"/>
      <c r="BN67" s="81" t="s">
        <v>1</v>
      </c>
      <c r="BO67" s="81" t="s">
        <v>210</v>
      </c>
      <c r="BP67" s="602">
        <f>IF(①入力シート!$F$30="あり",AZ67,0)</f>
        <v>0</v>
      </c>
      <c r="BQ67" s="81" t="s">
        <v>211</v>
      </c>
      <c r="BR67" s="81" t="s">
        <v>210</v>
      </c>
      <c r="BS67" s="274">
        <v>1</v>
      </c>
      <c r="BT67" s="81" t="s">
        <v>170</v>
      </c>
      <c r="BU67" s="81" t="s">
        <v>212</v>
      </c>
      <c r="BV67" s="808">
        <f t="shared" si="13"/>
        <v>0</v>
      </c>
      <c r="BW67" s="808"/>
      <c r="BX67" s="808"/>
      <c r="BY67" s="808"/>
      <c r="BZ67" s="82" t="s">
        <v>1</v>
      </c>
      <c r="CA67" s="275" t="str">
        <f t="shared" ca="1" si="14"/>
        <v/>
      </c>
      <c r="CB67" s="276">
        <f t="shared" si="15"/>
        <v>0</v>
      </c>
      <c r="CC67" s="101"/>
    </row>
    <row r="68" spans="1:81" ht="25.5" customHeight="1" x14ac:dyDescent="0.15">
      <c r="A68" s="79">
        <v>60</v>
      </c>
      <c r="B68"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68" s="885"/>
      <c r="D68" s="885"/>
      <c r="E68" s="885"/>
      <c r="F68" s="885"/>
      <c r="G68"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68" s="883"/>
      <c r="I68" s="883"/>
      <c r="J68"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68" s="883" t="str">
        <f ca="1">IF((ROW()-8)&lt;=MAX(③入力シート２!$AU$6:$AU$2165),IF(INDEX(③入力シート２!AO$6:AO$2165,MATCH(ROW()-8,③入力シート２!$AU$6:$AU$2165,0))=1,"基本給",IF(INDEX(③入力シート２!AO$6:AO$2165,MATCH(ROW()-8,③入力シート２!$AU$6:$AU$2165,0))=2,"手当","法定福利費残")),"")</f>
        <v/>
      </c>
      <c r="L68" s="883"/>
      <c r="M68" s="883"/>
      <c r="N68" s="883"/>
      <c r="O68" s="804" t="str">
        <f ca="1">IF((ROW()-8)&lt;=MAX(③入力シート２!$AU$6:$AU$2165),INDEX(③入力シート２!AQ$6:AQ$2165,MATCH(ROW()-8,③入力シート２!$AU$6:$AU$2165,0)),"")</f>
        <v/>
      </c>
      <c r="P68" s="804"/>
      <c r="Q68" s="804"/>
      <c r="R68" s="81" t="s">
        <v>1</v>
      </c>
      <c r="S68" s="81" t="s">
        <v>210</v>
      </c>
      <c r="T68" s="505" t="str">
        <f ca="1">IF((ROW()-8)&lt;=MAX(③入力シート２!$AU$6:$AU$2165),INDEX(③入力シート２!AR$6:AR$2165,MATCH(ROW()-8,③入力シート２!$AU$6:$AU$2165,0)),"")</f>
        <v/>
      </c>
      <c r="U68" s="81" t="s">
        <v>211</v>
      </c>
      <c r="V68" s="81" t="s">
        <v>210</v>
      </c>
      <c r="W68" s="274">
        <v>1</v>
      </c>
      <c r="X68" s="81" t="s">
        <v>170</v>
      </c>
      <c r="Y68" s="81" t="s">
        <v>212</v>
      </c>
      <c r="Z68" s="805" t="str">
        <f t="shared" ca="1" si="10"/>
        <v/>
      </c>
      <c r="AA68" s="805"/>
      <c r="AB68" s="805"/>
      <c r="AC68" s="805"/>
      <c r="AD68" s="82" t="s">
        <v>1</v>
      </c>
      <c r="AE68" s="800">
        <f>IF(①入力シート!$F$30="あり",O68,0)</f>
        <v>0</v>
      </c>
      <c r="AF68" s="801"/>
      <c r="AG68" s="801"/>
      <c r="AH68" s="81" t="s">
        <v>1</v>
      </c>
      <c r="AI68" s="81" t="s">
        <v>210</v>
      </c>
      <c r="AJ68" s="503">
        <f>IF(①入力シート!$F$30="あり",T68,0)</f>
        <v>0</v>
      </c>
      <c r="AK68" s="81" t="s">
        <v>211</v>
      </c>
      <c r="AL68" s="81" t="s">
        <v>210</v>
      </c>
      <c r="AM68" s="74">
        <v>1</v>
      </c>
      <c r="AN68" s="81" t="s">
        <v>170</v>
      </c>
      <c r="AO68" s="81" t="s">
        <v>212</v>
      </c>
      <c r="AP68" s="802">
        <f t="shared" si="11"/>
        <v>0</v>
      </c>
      <c r="AQ68" s="802"/>
      <c r="AR68" s="802"/>
      <c r="AS68" s="802"/>
      <c r="AT68" s="88" t="s">
        <v>1</v>
      </c>
      <c r="AU68" s="803" t="str">
        <f ca="1">IF((ROW()-8)&lt;=MAX(③入力シート２!$AU$6:$AU$2165),INDEX(③入力シート２!AS$6:AS$2165,MATCH(ROW()-8,③入力シート２!$AU$6:$AU$2165,0)),"")</f>
        <v/>
      </c>
      <c r="AV68" s="804"/>
      <c r="AW68" s="804"/>
      <c r="AX68" s="81" t="s">
        <v>1</v>
      </c>
      <c r="AY68" s="81" t="s">
        <v>210</v>
      </c>
      <c r="AZ68" s="505" t="str">
        <f ca="1">IF((ROW()-8)&lt;=MAX(③入力シート２!$AU$6:$AU$2165),INDEX(③入力シート２!AT$6:AT$2165,MATCH(ROW()-8,③入力シート２!$AU$6:$AU$2165,0)),"")</f>
        <v/>
      </c>
      <c r="BA68" s="81" t="s">
        <v>211</v>
      </c>
      <c r="BB68" s="81" t="s">
        <v>210</v>
      </c>
      <c r="BC68" s="274">
        <v>1</v>
      </c>
      <c r="BD68" s="81" t="s">
        <v>170</v>
      </c>
      <c r="BE68" s="81" t="s">
        <v>212</v>
      </c>
      <c r="BF68" s="805" t="str">
        <f t="shared" ca="1" si="12"/>
        <v/>
      </c>
      <c r="BG68" s="805"/>
      <c r="BH68" s="805"/>
      <c r="BI68" s="805"/>
      <c r="BJ68" s="82" t="s">
        <v>1</v>
      </c>
      <c r="BK68" s="806">
        <f>IF(①入力シート!$F$30="あり",AU68,0)</f>
        <v>0</v>
      </c>
      <c r="BL68" s="807"/>
      <c r="BM68" s="807"/>
      <c r="BN68" s="81" t="s">
        <v>1</v>
      </c>
      <c r="BO68" s="81" t="s">
        <v>210</v>
      </c>
      <c r="BP68" s="602">
        <f>IF(①入力シート!$F$30="あり",AZ68,0)</f>
        <v>0</v>
      </c>
      <c r="BQ68" s="81" t="s">
        <v>211</v>
      </c>
      <c r="BR68" s="81" t="s">
        <v>210</v>
      </c>
      <c r="BS68" s="274">
        <v>1</v>
      </c>
      <c r="BT68" s="81" t="s">
        <v>170</v>
      </c>
      <c r="BU68" s="81" t="s">
        <v>212</v>
      </c>
      <c r="BV68" s="808">
        <f t="shared" si="13"/>
        <v>0</v>
      </c>
      <c r="BW68" s="808"/>
      <c r="BX68" s="808"/>
      <c r="BY68" s="808"/>
      <c r="BZ68" s="82" t="s">
        <v>1</v>
      </c>
      <c r="CA68" s="275" t="str">
        <f t="shared" ca="1" si="14"/>
        <v/>
      </c>
      <c r="CB68" s="276">
        <f t="shared" si="15"/>
        <v>0</v>
      </c>
      <c r="CC68" s="101"/>
    </row>
    <row r="69" spans="1:81" ht="26.1" customHeight="1" x14ac:dyDescent="0.15">
      <c r="A69" s="630">
        <v>61</v>
      </c>
      <c r="B69"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69" s="879"/>
      <c r="D69" s="879"/>
      <c r="E69" s="879"/>
      <c r="F69" s="879"/>
      <c r="G69"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69" s="881"/>
      <c r="I69" s="882"/>
      <c r="J69"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69" s="880" t="str">
        <f ca="1">IF((ROW()-8)&lt;=MAX(③入力シート２!$AU$6:$AU$2165),IF(INDEX(③入力シート２!AO$6:AO$2165,MATCH(ROW()-8,③入力シート２!$AU$6:$AU$2165,0))=1,"基本給",IF(INDEX(③入力シート２!AO$6:AO$2165,MATCH(ROW()-8,③入力シート２!$AU$6:$AU$2165,0))=2,"手当","法定福利費残")),"")</f>
        <v/>
      </c>
      <c r="L69" s="881"/>
      <c r="M69" s="881"/>
      <c r="N69" s="882"/>
      <c r="O69" s="803" t="str">
        <f ca="1">IF((ROW()-8)&lt;=MAX(③入力シート２!$AU$6:$AU$2165),INDEX(③入力シート２!AQ$6:AQ$2165,MATCH(ROW()-8,③入力シート２!$AU$6:$AU$2165,0)),"")</f>
        <v/>
      </c>
      <c r="P69" s="804"/>
      <c r="Q69" s="804"/>
      <c r="R69" s="81" t="s">
        <v>1</v>
      </c>
      <c r="S69" s="81" t="s">
        <v>210</v>
      </c>
      <c r="T69" s="505" t="str">
        <f ca="1">IF((ROW()-8)&lt;=MAX(③入力シート２!$AU$6:$AU$2165),INDEX(③入力シート２!AR$6:AR$2165,MATCH(ROW()-8,③入力シート２!$AU$6:$AU$2165,0)),"")</f>
        <v/>
      </c>
      <c r="U69" s="81" t="s">
        <v>211</v>
      </c>
      <c r="V69" s="81" t="s">
        <v>210</v>
      </c>
      <c r="W69" s="274">
        <v>1</v>
      </c>
      <c r="X69" s="81" t="s">
        <v>170</v>
      </c>
      <c r="Y69" s="81" t="s">
        <v>212</v>
      </c>
      <c r="Z69" s="805" t="str">
        <f t="shared" ca="1" si="10"/>
        <v/>
      </c>
      <c r="AA69" s="805"/>
      <c r="AB69" s="805"/>
      <c r="AC69" s="805"/>
      <c r="AD69" s="82" t="s">
        <v>1</v>
      </c>
      <c r="AE69" s="800">
        <f>IF(①入力シート!$F$30="あり",O69,0)</f>
        <v>0</v>
      </c>
      <c r="AF69" s="801"/>
      <c r="AG69" s="801"/>
      <c r="AH69" s="81" t="s">
        <v>1</v>
      </c>
      <c r="AI69" s="81" t="s">
        <v>210</v>
      </c>
      <c r="AJ69" s="503">
        <f>IF(①入力シート!$F$30="あり",T69,0)</f>
        <v>0</v>
      </c>
      <c r="AK69" s="81" t="s">
        <v>211</v>
      </c>
      <c r="AL69" s="81" t="s">
        <v>210</v>
      </c>
      <c r="AM69" s="74">
        <v>1</v>
      </c>
      <c r="AN69" s="81" t="s">
        <v>170</v>
      </c>
      <c r="AO69" s="81" t="s">
        <v>212</v>
      </c>
      <c r="AP69" s="802">
        <f t="shared" si="11"/>
        <v>0</v>
      </c>
      <c r="AQ69" s="802"/>
      <c r="AR69" s="802"/>
      <c r="AS69" s="802"/>
      <c r="AT69" s="88" t="s">
        <v>1</v>
      </c>
      <c r="AU69" s="803" t="str">
        <f ca="1">IF((ROW()-8)&lt;=MAX(③入力シート２!$AU$6:$AU$2165),INDEX(③入力シート２!AS$6:AS$2165,MATCH(ROW()-8,③入力シート２!$AU$6:$AU$2165,0)),"")</f>
        <v/>
      </c>
      <c r="AV69" s="804"/>
      <c r="AW69" s="804"/>
      <c r="AX69" s="81" t="s">
        <v>1</v>
      </c>
      <c r="AY69" s="81" t="s">
        <v>210</v>
      </c>
      <c r="AZ69" s="505" t="str">
        <f ca="1">IF((ROW()-8)&lt;=MAX(③入力シート２!$AU$6:$AU$2165),INDEX(③入力シート２!AT$6:AT$2165,MATCH(ROW()-8,③入力シート２!$AU$6:$AU$2165,0)),"")</f>
        <v/>
      </c>
      <c r="BA69" s="81" t="s">
        <v>211</v>
      </c>
      <c r="BB69" s="81" t="s">
        <v>210</v>
      </c>
      <c r="BC69" s="274">
        <v>1</v>
      </c>
      <c r="BD69" s="81" t="s">
        <v>170</v>
      </c>
      <c r="BE69" s="81" t="s">
        <v>212</v>
      </c>
      <c r="BF69" s="805" t="str">
        <f t="shared" ca="1" si="12"/>
        <v/>
      </c>
      <c r="BG69" s="805"/>
      <c r="BH69" s="805"/>
      <c r="BI69" s="805"/>
      <c r="BJ69" s="82" t="s">
        <v>1</v>
      </c>
      <c r="BK69" s="806">
        <f>IF(①入力シート!$F$30="あり",AU69,0)</f>
        <v>0</v>
      </c>
      <c r="BL69" s="807"/>
      <c r="BM69" s="807"/>
      <c r="BN69" s="81" t="s">
        <v>1</v>
      </c>
      <c r="BO69" s="81" t="s">
        <v>210</v>
      </c>
      <c r="BP69" s="602">
        <f>IF(①入力シート!$F$30="あり",AZ69,0)</f>
        <v>0</v>
      </c>
      <c r="BQ69" s="81" t="s">
        <v>211</v>
      </c>
      <c r="BR69" s="81" t="s">
        <v>210</v>
      </c>
      <c r="BS69" s="274">
        <v>1</v>
      </c>
      <c r="BT69" s="81" t="s">
        <v>170</v>
      </c>
      <c r="BU69" s="81" t="s">
        <v>212</v>
      </c>
      <c r="BV69" s="808">
        <f t="shared" si="13"/>
        <v>0</v>
      </c>
      <c r="BW69" s="808"/>
      <c r="BX69" s="808"/>
      <c r="BY69" s="808"/>
      <c r="BZ69" s="82" t="s">
        <v>1</v>
      </c>
      <c r="CA69" s="275" t="str">
        <f t="shared" ca="1" si="14"/>
        <v/>
      </c>
      <c r="CB69" s="276">
        <f t="shared" si="15"/>
        <v>0</v>
      </c>
      <c r="CC69" s="101"/>
    </row>
    <row r="70" spans="1:81" ht="26.1" customHeight="1" x14ac:dyDescent="0.15">
      <c r="A70" s="629">
        <v>62</v>
      </c>
      <c r="B70"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70" s="885"/>
      <c r="D70" s="885"/>
      <c r="E70" s="885"/>
      <c r="F70" s="885"/>
      <c r="G70"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70" s="883"/>
      <c r="I70" s="883"/>
      <c r="J70"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70" s="883" t="str">
        <f ca="1">IF((ROW()-8)&lt;=MAX(③入力シート２!$AU$6:$AU$2165),IF(INDEX(③入力シート２!AO$6:AO$2165,MATCH(ROW()-8,③入力シート２!$AU$6:$AU$2165,0))=1,"基本給",IF(INDEX(③入力シート２!AO$6:AO$2165,MATCH(ROW()-8,③入力シート２!$AU$6:$AU$2165,0))=2,"手当","法定福利費残")),"")</f>
        <v/>
      </c>
      <c r="L70" s="883"/>
      <c r="M70" s="883"/>
      <c r="N70" s="883"/>
      <c r="O70" s="804" t="str">
        <f ca="1">IF((ROW()-8)&lt;=MAX(③入力シート２!$AU$6:$AU$2165),INDEX(③入力シート２!AQ$6:AQ$2165,MATCH(ROW()-8,③入力シート２!$AU$6:$AU$2165,0)),"")</f>
        <v/>
      </c>
      <c r="P70" s="804"/>
      <c r="Q70" s="804"/>
      <c r="R70" s="81" t="s">
        <v>1</v>
      </c>
      <c r="S70" s="81" t="s">
        <v>210</v>
      </c>
      <c r="T70" s="505" t="str">
        <f ca="1">IF((ROW()-8)&lt;=MAX(③入力シート２!$AU$6:$AU$2165),INDEX(③入力シート２!AR$6:AR$2165,MATCH(ROW()-8,③入力シート２!$AU$6:$AU$2165,0)),"")</f>
        <v/>
      </c>
      <c r="U70" s="81" t="s">
        <v>211</v>
      </c>
      <c r="V70" s="81" t="s">
        <v>210</v>
      </c>
      <c r="W70" s="274">
        <v>1</v>
      </c>
      <c r="X70" s="81" t="s">
        <v>170</v>
      </c>
      <c r="Y70" s="81" t="s">
        <v>212</v>
      </c>
      <c r="Z70" s="805" t="str">
        <f t="shared" ref="Z70:Z101" ca="1" si="16">IFERROR(O70*T70*W70,"")</f>
        <v/>
      </c>
      <c r="AA70" s="805"/>
      <c r="AB70" s="805"/>
      <c r="AC70" s="805"/>
      <c r="AD70" s="82" t="s">
        <v>1</v>
      </c>
      <c r="AE70" s="800">
        <f>IF(①入力シート!$F$30="あり",O70,0)</f>
        <v>0</v>
      </c>
      <c r="AF70" s="801"/>
      <c r="AG70" s="801"/>
      <c r="AH70" s="81" t="s">
        <v>1</v>
      </c>
      <c r="AI70" s="81" t="s">
        <v>210</v>
      </c>
      <c r="AJ70" s="503">
        <f>IF(①入力シート!$F$30="あり",T70,0)</f>
        <v>0</v>
      </c>
      <c r="AK70" s="81" t="s">
        <v>211</v>
      </c>
      <c r="AL70" s="81" t="s">
        <v>210</v>
      </c>
      <c r="AM70" s="74">
        <v>1</v>
      </c>
      <c r="AN70" s="81" t="s">
        <v>170</v>
      </c>
      <c r="AO70" s="81" t="s">
        <v>212</v>
      </c>
      <c r="AP70" s="802">
        <f t="shared" ref="AP70:AP101" si="17">IFERROR(AE70*AJ70*AM70,"")</f>
        <v>0</v>
      </c>
      <c r="AQ70" s="802"/>
      <c r="AR70" s="802"/>
      <c r="AS70" s="802"/>
      <c r="AT70" s="88" t="s">
        <v>1</v>
      </c>
      <c r="AU70" s="803" t="str">
        <f ca="1">IF((ROW()-8)&lt;=MAX(③入力シート２!$AU$6:$AU$2165),INDEX(③入力シート２!AS$6:AS$2165,MATCH(ROW()-8,③入力シート２!$AU$6:$AU$2165,0)),"")</f>
        <v/>
      </c>
      <c r="AV70" s="804"/>
      <c r="AW70" s="804"/>
      <c r="AX70" s="81" t="s">
        <v>1</v>
      </c>
      <c r="AY70" s="81" t="s">
        <v>210</v>
      </c>
      <c r="AZ70" s="505" t="str">
        <f ca="1">IF((ROW()-8)&lt;=MAX(③入力シート２!$AU$6:$AU$2165),INDEX(③入力シート２!AT$6:AT$2165,MATCH(ROW()-8,③入力シート２!$AU$6:$AU$2165,0)),"")</f>
        <v/>
      </c>
      <c r="BA70" s="81" t="s">
        <v>211</v>
      </c>
      <c r="BB70" s="81" t="s">
        <v>210</v>
      </c>
      <c r="BC70" s="274">
        <v>1</v>
      </c>
      <c r="BD70" s="81" t="s">
        <v>170</v>
      </c>
      <c r="BE70" s="81" t="s">
        <v>212</v>
      </c>
      <c r="BF70" s="805" t="str">
        <f t="shared" ref="BF70:BF101" ca="1" si="18">IFERROR(AU70*AZ70*BC70,"")</f>
        <v/>
      </c>
      <c r="BG70" s="805"/>
      <c r="BH70" s="805"/>
      <c r="BI70" s="805"/>
      <c r="BJ70" s="82" t="s">
        <v>1</v>
      </c>
      <c r="BK70" s="806">
        <f>IF(①入力シート!$F$30="あり",AU70,0)</f>
        <v>0</v>
      </c>
      <c r="BL70" s="807"/>
      <c r="BM70" s="807"/>
      <c r="BN70" s="81" t="s">
        <v>1</v>
      </c>
      <c r="BO70" s="81" t="s">
        <v>210</v>
      </c>
      <c r="BP70" s="602">
        <f>IF(①入力シート!$F$30="あり",AZ70,0)</f>
        <v>0</v>
      </c>
      <c r="BQ70" s="81" t="s">
        <v>211</v>
      </c>
      <c r="BR70" s="81" t="s">
        <v>210</v>
      </c>
      <c r="BS70" s="274">
        <v>1</v>
      </c>
      <c r="BT70" s="81" t="s">
        <v>170</v>
      </c>
      <c r="BU70" s="81" t="s">
        <v>212</v>
      </c>
      <c r="BV70" s="808">
        <f t="shared" ref="BV70:BV101" si="19">IFERROR(BK70*BP70*BS70,"")</f>
        <v>0</v>
      </c>
      <c r="BW70" s="808"/>
      <c r="BX70" s="808"/>
      <c r="BY70" s="808"/>
      <c r="BZ70" s="82" t="s">
        <v>1</v>
      </c>
      <c r="CA70" s="275" t="str">
        <f t="shared" ref="CA70:CA85" ca="1" si="20">IFERROR(Z70+BF70,"")</f>
        <v/>
      </c>
      <c r="CB70" s="276">
        <f t="shared" ref="CB70:CB85" si="21">IFERROR(AP70+BV70,"")</f>
        <v>0</v>
      </c>
      <c r="CC70" s="101"/>
    </row>
    <row r="71" spans="1:81" ht="26.1" customHeight="1" x14ac:dyDescent="0.15">
      <c r="A71" s="397">
        <v>63</v>
      </c>
      <c r="B71"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71" s="879"/>
      <c r="D71" s="879"/>
      <c r="E71" s="879"/>
      <c r="F71" s="879"/>
      <c r="G71"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71" s="881"/>
      <c r="I71" s="882"/>
      <c r="J71"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71" s="880" t="str">
        <f ca="1">IF((ROW()-8)&lt;=MAX(③入力シート２!$AU$6:$AU$2165),IF(INDEX(③入力シート２!AO$6:AO$2165,MATCH(ROW()-8,③入力シート２!$AU$6:$AU$2165,0))=1,"基本給",IF(INDEX(③入力シート２!AO$6:AO$2165,MATCH(ROW()-8,③入力シート２!$AU$6:$AU$2165,0))=2,"手当","法定福利費残")),"")</f>
        <v/>
      </c>
      <c r="L71" s="881"/>
      <c r="M71" s="881"/>
      <c r="N71" s="882"/>
      <c r="O71" s="803" t="str">
        <f ca="1">IF((ROW()-8)&lt;=MAX(③入力シート２!$AU$6:$AU$2165),INDEX(③入力シート２!AQ$6:AQ$2165,MATCH(ROW()-8,③入力シート２!$AU$6:$AU$2165,0)),"")</f>
        <v/>
      </c>
      <c r="P71" s="804"/>
      <c r="Q71" s="804"/>
      <c r="R71" s="81" t="s">
        <v>1</v>
      </c>
      <c r="S71" s="81" t="s">
        <v>210</v>
      </c>
      <c r="T71" s="505" t="str">
        <f ca="1">IF((ROW()-8)&lt;=MAX(③入力シート２!$AU$6:$AU$2165),INDEX(③入力シート２!AR$6:AR$2165,MATCH(ROW()-8,③入力シート２!$AU$6:$AU$2165,0)),"")</f>
        <v/>
      </c>
      <c r="U71" s="81" t="s">
        <v>211</v>
      </c>
      <c r="V71" s="81" t="s">
        <v>210</v>
      </c>
      <c r="W71" s="274">
        <v>1</v>
      </c>
      <c r="X71" s="81" t="s">
        <v>170</v>
      </c>
      <c r="Y71" s="81" t="s">
        <v>212</v>
      </c>
      <c r="Z71" s="805" t="str">
        <f t="shared" ca="1" si="16"/>
        <v/>
      </c>
      <c r="AA71" s="805"/>
      <c r="AB71" s="805"/>
      <c r="AC71" s="805"/>
      <c r="AD71" s="82" t="s">
        <v>1</v>
      </c>
      <c r="AE71" s="800">
        <f>IF(①入力シート!$F$30="あり",O71,0)</f>
        <v>0</v>
      </c>
      <c r="AF71" s="801"/>
      <c r="AG71" s="801"/>
      <c r="AH71" s="81" t="s">
        <v>1</v>
      </c>
      <c r="AI71" s="81" t="s">
        <v>210</v>
      </c>
      <c r="AJ71" s="503">
        <f>IF(①入力シート!$F$30="あり",T71,0)</f>
        <v>0</v>
      </c>
      <c r="AK71" s="81" t="s">
        <v>211</v>
      </c>
      <c r="AL71" s="81" t="s">
        <v>210</v>
      </c>
      <c r="AM71" s="74">
        <v>1</v>
      </c>
      <c r="AN71" s="81" t="s">
        <v>170</v>
      </c>
      <c r="AO71" s="81" t="s">
        <v>212</v>
      </c>
      <c r="AP71" s="802">
        <f t="shared" si="17"/>
        <v>0</v>
      </c>
      <c r="AQ71" s="802"/>
      <c r="AR71" s="802"/>
      <c r="AS71" s="802"/>
      <c r="AT71" s="88" t="s">
        <v>1</v>
      </c>
      <c r="AU71" s="803" t="str">
        <f ca="1">IF((ROW()-8)&lt;=MAX(③入力シート２!$AU$6:$AU$2165),INDEX(③入力シート２!AS$6:AS$2165,MATCH(ROW()-8,③入力シート２!$AU$6:$AU$2165,0)),"")</f>
        <v/>
      </c>
      <c r="AV71" s="804"/>
      <c r="AW71" s="804"/>
      <c r="AX71" s="81" t="s">
        <v>1</v>
      </c>
      <c r="AY71" s="81" t="s">
        <v>210</v>
      </c>
      <c r="AZ71" s="505" t="str">
        <f ca="1">IF((ROW()-8)&lt;=MAX(③入力シート２!$AU$6:$AU$2165),INDEX(③入力シート２!AT$6:AT$2165,MATCH(ROW()-8,③入力シート２!$AU$6:$AU$2165,0)),"")</f>
        <v/>
      </c>
      <c r="BA71" s="81" t="s">
        <v>211</v>
      </c>
      <c r="BB71" s="81" t="s">
        <v>210</v>
      </c>
      <c r="BC71" s="274">
        <v>1</v>
      </c>
      <c r="BD71" s="81" t="s">
        <v>170</v>
      </c>
      <c r="BE71" s="81" t="s">
        <v>212</v>
      </c>
      <c r="BF71" s="805" t="str">
        <f t="shared" ca="1" si="18"/>
        <v/>
      </c>
      <c r="BG71" s="805"/>
      <c r="BH71" s="805"/>
      <c r="BI71" s="805"/>
      <c r="BJ71" s="82" t="s">
        <v>1</v>
      </c>
      <c r="BK71" s="806">
        <f>IF(①入力シート!$F$30="あり",AU71,0)</f>
        <v>0</v>
      </c>
      <c r="BL71" s="807"/>
      <c r="BM71" s="807"/>
      <c r="BN71" s="81" t="s">
        <v>1</v>
      </c>
      <c r="BO71" s="81" t="s">
        <v>210</v>
      </c>
      <c r="BP71" s="602">
        <f>IF(①入力シート!$F$30="あり",AZ71,0)</f>
        <v>0</v>
      </c>
      <c r="BQ71" s="81" t="s">
        <v>211</v>
      </c>
      <c r="BR71" s="81" t="s">
        <v>210</v>
      </c>
      <c r="BS71" s="274">
        <v>1</v>
      </c>
      <c r="BT71" s="81" t="s">
        <v>170</v>
      </c>
      <c r="BU71" s="81" t="s">
        <v>212</v>
      </c>
      <c r="BV71" s="808">
        <f t="shared" si="19"/>
        <v>0</v>
      </c>
      <c r="BW71" s="808"/>
      <c r="BX71" s="808"/>
      <c r="BY71" s="808"/>
      <c r="BZ71" s="82" t="s">
        <v>1</v>
      </c>
      <c r="CA71" s="275" t="str">
        <f t="shared" ca="1" si="20"/>
        <v/>
      </c>
      <c r="CB71" s="276">
        <f t="shared" si="21"/>
        <v>0</v>
      </c>
      <c r="CC71" s="101"/>
    </row>
    <row r="72" spans="1:81" ht="26.1" customHeight="1" x14ac:dyDescent="0.15">
      <c r="A72" s="79">
        <v>64</v>
      </c>
      <c r="B72"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72" s="885"/>
      <c r="D72" s="885"/>
      <c r="E72" s="885"/>
      <c r="F72" s="885"/>
      <c r="G72"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72" s="883"/>
      <c r="I72" s="883"/>
      <c r="J72"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72" s="883" t="str">
        <f ca="1">IF((ROW()-8)&lt;=MAX(③入力シート２!$AU$6:$AU$2165),IF(INDEX(③入力シート２!AO$6:AO$2165,MATCH(ROW()-8,③入力シート２!$AU$6:$AU$2165,0))=1,"基本給",IF(INDEX(③入力シート２!AO$6:AO$2165,MATCH(ROW()-8,③入力シート２!$AU$6:$AU$2165,0))=2,"手当","法定福利費残")),"")</f>
        <v/>
      </c>
      <c r="L72" s="883"/>
      <c r="M72" s="883"/>
      <c r="N72" s="883"/>
      <c r="O72" s="804" t="str">
        <f ca="1">IF((ROW()-8)&lt;=MAX(③入力シート２!$AU$6:$AU$2165),INDEX(③入力シート２!AQ$6:AQ$2165,MATCH(ROW()-8,③入力シート２!$AU$6:$AU$2165,0)),"")</f>
        <v/>
      </c>
      <c r="P72" s="804"/>
      <c r="Q72" s="804"/>
      <c r="R72" s="81" t="s">
        <v>1</v>
      </c>
      <c r="S72" s="81" t="s">
        <v>210</v>
      </c>
      <c r="T72" s="505" t="str">
        <f ca="1">IF((ROW()-8)&lt;=MAX(③入力シート２!$AU$6:$AU$2165),INDEX(③入力シート２!AR$6:AR$2165,MATCH(ROW()-8,③入力シート２!$AU$6:$AU$2165,0)),"")</f>
        <v/>
      </c>
      <c r="U72" s="81" t="s">
        <v>211</v>
      </c>
      <c r="V72" s="81" t="s">
        <v>210</v>
      </c>
      <c r="W72" s="274">
        <v>1</v>
      </c>
      <c r="X72" s="81" t="s">
        <v>170</v>
      </c>
      <c r="Y72" s="81" t="s">
        <v>212</v>
      </c>
      <c r="Z72" s="805" t="str">
        <f t="shared" ca="1" si="16"/>
        <v/>
      </c>
      <c r="AA72" s="805"/>
      <c r="AB72" s="805"/>
      <c r="AC72" s="805"/>
      <c r="AD72" s="82" t="s">
        <v>1</v>
      </c>
      <c r="AE72" s="800">
        <f>IF(①入力シート!$F$30="あり",O72,0)</f>
        <v>0</v>
      </c>
      <c r="AF72" s="801"/>
      <c r="AG72" s="801"/>
      <c r="AH72" s="81" t="s">
        <v>1</v>
      </c>
      <c r="AI72" s="81" t="s">
        <v>210</v>
      </c>
      <c r="AJ72" s="503">
        <f>IF(①入力シート!$F$30="あり",T72,0)</f>
        <v>0</v>
      </c>
      <c r="AK72" s="81" t="s">
        <v>211</v>
      </c>
      <c r="AL72" s="81" t="s">
        <v>210</v>
      </c>
      <c r="AM72" s="74">
        <v>1</v>
      </c>
      <c r="AN72" s="81" t="s">
        <v>170</v>
      </c>
      <c r="AO72" s="81" t="s">
        <v>212</v>
      </c>
      <c r="AP72" s="802">
        <f t="shared" si="17"/>
        <v>0</v>
      </c>
      <c r="AQ72" s="802"/>
      <c r="AR72" s="802"/>
      <c r="AS72" s="802"/>
      <c r="AT72" s="88" t="s">
        <v>1</v>
      </c>
      <c r="AU72" s="803" t="str">
        <f ca="1">IF((ROW()-8)&lt;=MAX(③入力シート２!$AU$6:$AU$2165),INDEX(③入力シート２!AS$6:AS$2165,MATCH(ROW()-8,③入力シート２!$AU$6:$AU$2165,0)),"")</f>
        <v/>
      </c>
      <c r="AV72" s="804"/>
      <c r="AW72" s="804"/>
      <c r="AX72" s="81" t="s">
        <v>1</v>
      </c>
      <c r="AY72" s="81" t="s">
        <v>210</v>
      </c>
      <c r="AZ72" s="505" t="str">
        <f ca="1">IF((ROW()-8)&lt;=MAX(③入力シート２!$AU$6:$AU$2165),INDEX(③入力シート２!AT$6:AT$2165,MATCH(ROW()-8,③入力シート２!$AU$6:$AU$2165,0)),"")</f>
        <v/>
      </c>
      <c r="BA72" s="81" t="s">
        <v>211</v>
      </c>
      <c r="BB72" s="81" t="s">
        <v>210</v>
      </c>
      <c r="BC72" s="274">
        <v>1</v>
      </c>
      <c r="BD72" s="81" t="s">
        <v>170</v>
      </c>
      <c r="BE72" s="81" t="s">
        <v>212</v>
      </c>
      <c r="BF72" s="805" t="str">
        <f t="shared" ca="1" si="18"/>
        <v/>
      </c>
      <c r="BG72" s="805"/>
      <c r="BH72" s="805"/>
      <c r="BI72" s="805"/>
      <c r="BJ72" s="82" t="s">
        <v>1</v>
      </c>
      <c r="BK72" s="806">
        <f>IF(①入力シート!$F$30="あり",AU72,0)</f>
        <v>0</v>
      </c>
      <c r="BL72" s="807"/>
      <c r="BM72" s="807"/>
      <c r="BN72" s="81" t="s">
        <v>1</v>
      </c>
      <c r="BO72" s="81" t="s">
        <v>210</v>
      </c>
      <c r="BP72" s="602">
        <f>IF(①入力シート!$F$30="あり",AZ72,0)</f>
        <v>0</v>
      </c>
      <c r="BQ72" s="81" t="s">
        <v>211</v>
      </c>
      <c r="BR72" s="81" t="s">
        <v>210</v>
      </c>
      <c r="BS72" s="274">
        <v>1</v>
      </c>
      <c r="BT72" s="81" t="s">
        <v>170</v>
      </c>
      <c r="BU72" s="81" t="s">
        <v>212</v>
      </c>
      <c r="BV72" s="811">
        <f t="shared" si="19"/>
        <v>0</v>
      </c>
      <c r="BW72" s="811"/>
      <c r="BX72" s="811"/>
      <c r="BY72" s="811"/>
      <c r="BZ72" s="82" t="s">
        <v>1</v>
      </c>
      <c r="CA72" s="275" t="str">
        <f t="shared" ca="1" si="20"/>
        <v/>
      </c>
      <c r="CB72" s="276">
        <f t="shared" si="21"/>
        <v>0</v>
      </c>
      <c r="CC72" s="101"/>
    </row>
    <row r="73" spans="1:81" ht="26.1" customHeight="1" x14ac:dyDescent="0.15">
      <c r="A73" s="79">
        <v>65</v>
      </c>
      <c r="B73"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73" s="879"/>
      <c r="D73" s="879"/>
      <c r="E73" s="879"/>
      <c r="F73" s="879"/>
      <c r="G73"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73" s="881"/>
      <c r="I73" s="882"/>
      <c r="J73"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73" s="880" t="str">
        <f ca="1">IF((ROW()-8)&lt;=MAX(③入力シート２!$AU$6:$AU$2165),IF(INDEX(③入力シート２!AO$6:AO$2165,MATCH(ROW()-8,③入力シート２!$AU$6:$AU$2165,0))=1,"基本給",IF(INDEX(③入力シート２!AO$6:AO$2165,MATCH(ROW()-8,③入力シート２!$AU$6:$AU$2165,0))=2,"手当","法定福利費残")),"")</f>
        <v/>
      </c>
      <c r="L73" s="881"/>
      <c r="M73" s="881"/>
      <c r="N73" s="882"/>
      <c r="O73" s="803" t="str">
        <f ca="1">IF((ROW()-8)&lt;=MAX(③入力シート２!$AU$6:$AU$2165),INDEX(③入力シート２!AQ$6:AQ$2165,MATCH(ROW()-8,③入力シート２!$AU$6:$AU$2165,0)),"")</f>
        <v/>
      </c>
      <c r="P73" s="804"/>
      <c r="Q73" s="804"/>
      <c r="R73" s="81" t="s">
        <v>1</v>
      </c>
      <c r="S73" s="81" t="s">
        <v>210</v>
      </c>
      <c r="T73" s="505" t="str">
        <f ca="1">IF((ROW()-8)&lt;=MAX(③入力シート２!$AU$6:$AU$2165),INDEX(③入力シート２!AR$6:AR$2165,MATCH(ROW()-8,③入力シート２!$AU$6:$AU$2165,0)),"")</f>
        <v/>
      </c>
      <c r="U73" s="81" t="s">
        <v>211</v>
      </c>
      <c r="V73" s="81" t="s">
        <v>210</v>
      </c>
      <c r="W73" s="274">
        <v>1</v>
      </c>
      <c r="X73" s="81" t="s">
        <v>170</v>
      </c>
      <c r="Y73" s="81" t="s">
        <v>212</v>
      </c>
      <c r="Z73" s="805" t="str">
        <f t="shared" ca="1" si="16"/>
        <v/>
      </c>
      <c r="AA73" s="805"/>
      <c r="AB73" s="805"/>
      <c r="AC73" s="805"/>
      <c r="AD73" s="82" t="s">
        <v>1</v>
      </c>
      <c r="AE73" s="800">
        <f>IF(①入力シート!$F$30="あり",O73,0)</f>
        <v>0</v>
      </c>
      <c r="AF73" s="801"/>
      <c r="AG73" s="801"/>
      <c r="AH73" s="81" t="s">
        <v>1</v>
      </c>
      <c r="AI73" s="81" t="s">
        <v>210</v>
      </c>
      <c r="AJ73" s="503">
        <f>IF(①入力シート!$F$30="あり",T73,0)</f>
        <v>0</v>
      </c>
      <c r="AK73" s="81" t="s">
        <v>211</v>
      </c>
      <c r="AL73" s="81" t="s">
        <v>210</v>
      </c>
      <c r="AM73" s="74">
        <v>1</v>
      </c>
      <c r="AN73" s="81" t="s">
        <v>170</v>
      </c>
      <c r="AO73" s="81" t="s">
        <v>212</v>
      </c>
      <c r="AP73" s="802">
        <f t="shared" si="17"/>
        <v>0</v>
      </c>
      <c r="AQ73" s="802"/>
      <c r="AR73" s="802"/>
      <c r="AS73" s="802"/>
      <c r="AT73" s="88" t="s">
        <v>1</v>
      </c>
      <c r="AU73" s="803" t="str">
        <f ca="1">IF((ROW()-8)&lt;=MAX(③入力シート２!$AU$6:$AU$2165),INDEX(③入力シート２!AS$6:AS$2165,MATCH(ROW()-8,③入力シート２!$AU$6:$AU$2165,0)),"")</f>
        <v/>
      </c>
      <c r="AV73" s="804"/>
      <c r="AW73" s="804"/>
      <c r="AX73" s="81" t="s">
        <v>1</v>
      </c>
      <c r="AY73" s="81" t="s">
        <v>210</v>
      </c>
      <c r="AZ73" s="505" t="str">
        <f ca="1">IF((ROW()-8)&lt;=MAX(③入力シート２!$AU$6:$AU$2165),INDEX(③入力シート２!AT$6:AT$2165,MATCH(ROW()-8,③入力シート２!$AU$6:$AU$2165,0)),"")</f>
        <v/>
      </c>
      <c r="BA73" s="81" t="s">
        <v>211</v>
      </c>
      <c r="BB73" s="81" t="s">
        <v>210</v>
      </c>
      <c r="BC73" s="274">
        <v>1</v>
      </c>
      <c r="BD73" s="81" t="s">
        <v>170</v>
      </c>
      <c r="BE73" s="81" t="s">
        <v>212</v>
      </c>
      <c r="BF73" s="805" t="str">
        <f t="shared" ca="1" si="18"/>
        <v/>
      </c>
      <c r="BG73" s="805"/>
      <c r="BH73" s="805"/>
      <c r="BI73" s="805"/>
      <c r="BJ73" s="82" t="s">
        <v>1</v>
      </c>
      <c r="BK73" s="806">
        <f>IF(①入力シート!$F$30="あり",AU73,0)</f>
        <v>0</v>
      </c>
      <c r="BL73" s="807"/>
      <c r="BM73" s="807"/>
      <c r="BN73" s="81" t="s">
        <v>1</v>
      </c>
      <c r="BO73" s="81" t="s">
        <v>210</v>
      </c>
      <c r="BP73" s="602">
        <f>IF(①入力シート!$F$30="あり",AZ73,0)</f>
        <v>0</v>
      </c>
      <c r="BQ73" s="81" t="s">
        <v>211</v>
      </c>
      <c r="BR73" s="81" t="s">
        <v>210</v>
      </c>
      <c r="BS73" s="274">
        <v>1</v>
      </c>
      <c r="BT73" s="81" t="s">
        <v>170</v>
      </c>
      <c r="BU73" s="81" t="s">
        <v>212</v>
      </c>
      <c r="BV73" s="808">
        <f t="shared" si="19"/>
        <v>0</v>
      </c>
      <c r="BW73" s="808"/>
      <c r="BX73" s="808"/>
      <c r="BY73" s="808"/>
      <c r="BZ73" s="82" t="s">
        <v>1</v>
      </c>
      <c r="CA73" s="275" t="str">
        <f t="shared" ca="1" si="20"/>
        <v/>
      </c>
      <c r="CB73" s="276">
        <f t="shared" si="21"/>
        <v>0</v>
      </c>
      <c r="CC73" s="101"/>
    </row>
    <row r="74" spans="1:81" ht="26.1" customHeight="1" x14ac:dyDescent="0.15">
      <c r="A74" s="79">
        <v>66</v>
      </c>
      <c r="B74"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74" s="885"/>
      <c r="D74" s="885"/>
      <c r="E74" s="885"/>
      <c r="F74" s="885"/>
      <c r="G74"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74" s="883"/>
      <c r="I74" s="883"/>
      <c r="J74"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74" s="883" t="str">
        <f ca="1">IF((ROW()-8)&lt;=MAX(③入力シート２!$AU$6:$AU$2165),IF(INDEX(③入力シート２!AO$6:AO$2165,MATCH(ROW()-8,③入力シート２!$AU$6:$AU$2165,0))=1,"基本給",IF(INDEX(③入力シート２!AO$6:AO$2165,MATCH(ROW()-8,③入力シート２!$AU$6:$AU$2165,0))=2,"手当","法定福利費残")),"")</f>
        <v/>
      </c>
      <c r="L74" s="883"/>
      <c r="M74" s="883"/>
      <c r="N74" s="883"/>
      <c r="O74" s="804" t="str">
        <f ca="1">IF((ROW()-8)&lt;=MAX(③入力シート２!$AU$6:$AU$2165),INDEX(③入力シート２!AQ$6:AQ$2165,MATCH(ROW()-8,③入力シート２!$AU$6:$AU$2165,0)),"")</f>
        <v/>
      </c>
      <c r="P74" s="804"/>
      <c r="Q74" s="804"/>
      <c r="R74" s="81" t="s">
        <v>1</v>
      </c>
      <c r="S74" s="81" t="s">
        <v>210</v>
      </c>
      <c r="T74" s="505" t="str">
        <f ca="1">IF((ROW()-8)&lt;=MAX(③入力シート２!$AU$6:$AU$2165),INDEX(③入力シート２!AR$6:AR$2165,MATCH(ROW()-8,③入力シート２!$AU$6:$AU$2165,0)),"")</f>
        <v/>
      </c>
      <c r="U74" s="81" t="s">
        <v>211</v>
      </c>
      <c r="V74" s="81" t="s">
        <v>210</v>
      </c>
      <c r="W74" s="274">
        <v>1</v>
      </c>
      <c r="X74" s="81" t="s">
        <v>170</v>
      </c>
      <c r="Y74" s="81" t="s">
        <v>212</v>
      </c>
      <c r="Z74" s="805" t="str">
        <f t="shared" ca="1" si="16"/>
        <v/>
      </c>
      <c r="AA74" s="805"/>
      <c r="AB74" s="805"/>
      <c r="AC74" s="805"/>
      <c r="AD74" s="82" t="s">
        <v>1</v>
      </c>
      <c r="AE74" s="800">
        <f>IF(①入力シート!$F$30="あり",O74,0)</f>
        <v>0</v>
      </c>
      <c r="AF74" s="801"/>
      <c r="AG74" s="801"/>
      <c r="AH74" s="81" t="s">
        <v>1</v>
      </c>
      <c r="AI74" s="81" t="s">
        <v>210</v>
      </c>
      <c r="AJ74" s="503">
        <f>IF(①入力シート!$F$30="あり",T74,0)</f>
        <v>0</v>
      </c>
      <c r="AK74" s="81" t="s">
        <v>211</v>
      </c>
      <c r="AL74" s="81" t="s">
        <v>210</v>
      </c>
      <c r="AM74" s="74">
        <v>1</v>
      </c>
      <c r="AN74" s="81" t="s">
        <v>170</v>
      </c>
      <c r="AO74" s="81" t="s">
        <v>212</v>
      </c>
      <c r="AP74" s="802">
        <f t="shared" si="17"/>
        <v>0</v>
      </c>
      <c r="AQ74" s="802"/>
      <c r="AR74" s="802"/>
      <c r="AS74" s="802"/>
      <c r="AT74" s="88" t="s">
        <v>1</v>
      </c>
      <c r="AU74" s="803" t="str">
        <f ca="1">IF((ROW()-8)&lt;=MAX(③入力シート２!$AU$6:$AU$2165),INDEX(③入力シート２!AS$6:AS$2165,MATCH(ROW()-8,③入力シート２!$AU$6:$AU$2165,0)),"")</f>
        <v/>
      </c>
      <c r="AV74" s="804"/>
      <c r="AW74" s="804"/>
      <c r="AX74" s="81" t="s">
        <v>1</v>
      </c>
      <c r="AY74" s="81" t="s">
        <v>210</v>
      </c>
      <c r="AZ74" s="505" t="str">
        <f ca="1">IF((ROW()-8)&lt;=MAX(③入力シート２!$AU$6:$AU$2165),INDEX(③入力シート２!AT$6:AT$2165,MATCH(ROW()-8,③入力シート２!$AU$6:$AU$2165,0)),"")</f>
        <v/>
      </c>
      <c r="BA74" s="81" t="s">
        <v>211</v>
      </c>
      <c r="BB74" s="81" t="s">
        <v>210</v>
      </c>
      <c r="BC74" s="274">
        <v>1</v>
      </c>
      <c r="BD74" s="81" t="s">
        <v>170</v>
      </c>
      <c r="BE74" s="81" t="s">
        <v>212</v>
      </c>
      <c r="BF74" s="805" t="str">
        <f t="shared" ca="1" si="18"/>
        <v/>
      </c>
      <c r="BG74" s="805"/>
      <c r="BH74" s="805"/>
      <c r="BI74" s="805"/>
      <c r="BJ74" s="82" t="s">
        <v>1</v>
      </c>
      <c r="BK74" s="806">
        <f>IF(①入力シート!$F$30="あり",AU74,0)</f>
        <v>0</v>
      </c>
      <c r="BL74" s="807"/>
      <c r="BM74" s="807"/>
      <c r="BN74" s="81" t="s">
        <v>1</v>
      </c>
      <c r="BO74" s="81" t="s">
        <v>210</v>
      </c>
      <c r="BP74" s="602">
        <f>IF(①入力シート!$F$30="あり",AZ74,0)</f>
        <v>0</v>
      </c>
      <c r="BQ74" s="81" t="s">
        <v>211</v>
      </c>
      <c r="BR74" s="81" t="s">
        <v>210</v>
      </c>
      <c r="BS74" s="274">
        <v>1</v>
      </c>
      <c r="BT74" s="81" t="s">
        <v>170</v>
      </c>
      <c r="BU74" s="81" t="s">
        <v>212</v>
      </c>
      <c r="BV74" s="808">
        <f t="shared" si="19"/>
        <v>0</v>
      </c>
      <c r="BW74" s="808"/>
      <c r="BX74" s="808"/>
      <c r="BY74" s="808"/>
      <c r="BZ74" s="82" t="s">
        <v>1</v>
      </c>
      <c r="CA74" s="275" t="str">
        <f t="shared" ca="1" si="20"/>
        <v/>
      </c>
      <c r="CB74" s="276">
        <f t="shared" si="21"/>
        <v>0</v>
      </c>
      <c r="CC74" s="101"/>
    </row>
    <row r="75" spans="1:81" ht="26.1" customHeight="1" x14ac:dyDescent="0.15">
      <c r="A75" s="79">
        <v>67</v>
      </c>
      <c r="B75"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75" s="879"/>
      <c r="D75" s="879"/>
      <c r="E75" s="879"/>
      <c r="F75" s="879"/>
      <c r="G75"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75" s="881"/>
      <c r="I75" s="882"/>
      <c r="J75"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75" s="880" t="str">
        <f ca="1">IF((ROW()-8)&lt;=MAX(③入力シート２!$AU$6:$AU$2165),IF(INDEX(③入力シート２!AO$6:AO$2165,MATCH(ROW()-8,③入力シート２!$AU$6:$AU$2165,0))=1,"基本給",IF(INDEX(③入力シート２!AO$6:AO$2165,MATCH(ROW()-8,③入力シート２!$AU$6:$AU$2165,0))=2,"手当","法定福利費残")),"")</f>
        <v/>
      </c>
      <c r="L75" s="881"/>
      <c r="M75" s="881"/>
      <c r="N75" s="882"/>
      <c r="O75" s="803" t="str">
        <f ca="1">IF((ROW()-8)&lt;=MAX(③入力シート２!$AU$6:$AU$2165),INDEX(③入力シート２!AQ$6:AQ$2165,MATCH(ROW()-8,③入力シート２!$AU$6:$AU$2165,0)),"")</f>
        <v/>
      </c>
      <c r="P75" s="804"/>
      <c r="Q75" s="804"/>
      <c r="R75" s="81" t="s">
        <v>1</v>
      </c>
      <c r="S75" s="81" t="s">
        <v>210</v>
      </c>
      <c r="T75" s="505" t="str">
        <f ca="1">IF((ROW()-8)&lt;=MAX(③入力シート２!$AU$6:$AU$2165),INDEX(③入力シート２!AR$6:AR$2165,MATCH(ROW()-8,③入力シート２!$AU$6:$AU$2165,0)),"")</f>
        <v/>
      </c>
      <c r="U75" s="81" t="s">
        <v>211</v>
      </c>
      <c r="V75" s="81" t="s">
        <v>210</v>
      </c>
      <c r="W75" s="274">
        <v>1</v>
      </c>
      <c r="X75" s="81" t="s">
        <v>170</v>
      </c>
      <c r="Y75" s="81" t="s">
        <v>212</v>
      </c>
      <c r="Z75" s="805" t="str">
        <f t="shared" ca="1" si="16"/>
        <v/>
      </c>
      <c r="AA75" s="805"/>
      <c r="AB75" s="805"/>
      <c r="AC75" s="805"/>
      <c r="AD75" s="82" t="s">
        <v>1</v>
      </c>
      <c r="AE75" s="800">
        <f>IF(①入力シート!$F$30="あり",O75,0)</f>
        <v>0</v>
      </c>
      <c r="AF75" s="801"/>
      <c r="AG75" s="801"/>
      <c r="AH75" s="81" t="s">
        <v>1</v>
      </c>
      <c r="AI75" s="81" t="s">
        <v>210</v>
      </c>
      <c r="AJ75" s="503">
        <f>IF(①入力シート!$F$30="あり",T75,0)</f>
        <v>0</v>
      </c>
      <c r="AK75" s="81" t="s">
        <v>211</v>
      </c>
      <c r="AL75" s="81" t="s">
        <v>210</v>
      </c>
      <c r="AM75" s="74">
        <v>1</v>
      </c>
      <c r="AN75" s="81" t="s">
        <v>170</v>
      </c>
      <c r="AO75" s="81" t="s">
        <v>212</v>
      </c>
      <c r="AP75" s="802">
        <f t="shared" si="17"/>
        <v>0</v>
      </c>
      <c r="AQ75" s="802"/>
      <c r="AR75" s="802"/>
      <c r="AS75" s="802"/>
      <c r="AT75" s="88" t="s">
        <v>1</v>
      </c>
      <c r="AU75" s="803" t="str">
        <f ca="1">IF((ROW()-8)&lt;=MAX(③入力シート２!$AU$6:$AU$2165),INDEX(③入力シート２!AS$6:AS$2165,MATCH(ROW()-8,③入力シート２!$AU$6:$AU$2165,0)),"")</f>
        <v/>
      </c>
      <c r="AV75" s="804"/>
      <c r="AW75" s="804"/>
      <c r="AX75" s="81" t="s">
        <v>1</v>
      </c>
      <c r="AY75" s="81" t="s">
        <v>210</v>
      </c>
      <c r="AZ75" s="505" t="str">
        <f ca="1">IF((ROW()-8)&lt;=MAX(③入力シート２!$AU$6:$AU$2165),INDEX(③入力シート２!AT$6:AT$2165,MATCH(ROW()-8,③入力シート２!$AU$6:$AU$2165,0)),"")</f>
        <v/>
      </c>
      <c r="BA75" s="81" t="s">
        <v>211</v>
      </c>
      <c r="BB75" s="81" t="s">
        <v>210</v>
      </c>
      <c r="BC75" s="274">
        <v>1</v>
      </c>
      <c r="BD75" s="81" t="s">
        <v>170</v>
      </c>
      <c r="BE75" s="81" t="s">
        <v>212</v>
      </c>
      <c r="BF75" s="805" t="str">
        <f t="shared" ca="1" si="18"/>
        <v/>
      </c>
      <c r="BG75" s="805"/>
      <c r="BH75" s="805"/>
      <c r="BI75" s="805"/>
      <c r="BJ75" s="82" t="s">
        <v>1</v>
      </c>
      <c r="BK75" s="806">
        <f>IF(①入力シート!$F$30="あり",AU75,0)</f>
        <v>0</v>
      </c>
      <c r="BL75" s="807"/>
      <c r="BM75" s="807"/>
      <c r="BN75" s="81" t="s">
        <v>1</v>
      </c>
      <c r="BO75" s="81" t="s">
        <v>210</v>
      </c>
      <c r="BP75" s="602">
        <f>IF(①入力シート!$F$30="あり",AZ75,0)</f>
        <v>0</v>
      </c>
      <c r="BQ75" s="81" t="s">
        <v>211</v>
      </c>
      <c r="BR75" s="81" t="s">
        <v>210</v>
      </c>
      <c r="BS75" s="274">
        <v>1</v>
      </c>
      <c r="BT75" s="81" t="s">
        <v>170</v>
      </c>
      <c r="BU75" s="81" t="s">
        <v>212</v>
      </c>
      <c r="BV75" s="808">
        <f t="shared" si="19"/>
        <v>0</v>
      </c>
      <c r="BW75" s="808"/>
      <c r="BX75" s="808"/>
      <c r="BY75" s="808"/>
      <c r="BZ75" s="82" t="s">
        <v>1</v>
      </c>
      <c r="CA75" s="275" t="str">
        <f t="shared" ca="1" si="20"/>
        <v/>
      </c>
      <c r="CB75" s="276">
        <f t="shared" si="21"/>
        <v>0</v>
      </c>
      <c r="CC75" s="101"/>
    </row>
    <row r="76" spans="1:81" ht="26.1" customHeight="1" x14ac:dyDescent="0.15">
      <c r="A76" s="79">
        <v>68</v>
      </c>
      <c r="B76"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76" s="885"/>
      <c r="D76" s="885"/>
      <c r="E76" s="885"/>
      <c r="F76" s="885"/>
      <c r="G76"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76" s="883"/>
      <c r="I76" s="883"/>
      <c r="J76"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76" s="883" t="str">
        <f ca="1">IF((ROW()-8)&lt;=MAX(③入力シート２!$AU$6:$AU$2165),IF(INDEX(③入力シート２!AO$6:AO$2165,MATCH(ROW()-8,③入力シート２!$AU$6:$AU$2165,0))=1,"基本給",IF(INDEX(③入力シート２!AO$6:AO$2165,MATCH(ROW()-8,③入力シート２!$AU$6:$AU$2165,0))=2,"手当","法定福利費残")),"")</f>
        <v/>
      </c>
      <c r="L76" s="883"/>
      <c r="M76" s="883"/>
      <c r="N76" s="883"/>
      <c r="O76" s="804" t="str">
        <f ca="1">IF((ROW()-8)&lt;=MAX(③入力シート２!$AU$6:$AU$2165),INDEX(③入力シート２!AQ$6:AQ$2165,MATCH(ROW()-8,③入力シート２!$AU$6:$AU$2165,0)),"")</f>
        <v/>
      </c>
      <c r="P76" s="804"/>
      <c r="Q76" s="804"/>
      <c r="R76" s="81" t="s">
        <v>1</v>
      </c>
      <c r="S76" s="81" t="s">
        <v>210</v>
      </c>
      <c r="T76" s="505" t="str">
        <f ca="1">IF((ROW()-8)&lt;=MAX(③入力シート２!$AU$6:$AU$2165),INDEX(③入力シート２!AR$6:AR$2165,MATCH(ROW()-8,③入力シート２!$AU$6:$AU$2165,0)),"")</f>
        <v/>
      </c>
      <c r="U76" s="81" t="s">
        <v>211</v>
      </c>
      <c r="V76" s="81" t="s">
        <v>210</v>
      </c>
      <c r="W76" s="274">
        <v>1</v>
      </c>
      <c r="X76" s="81" t="s">
        <v>170</v>
      </c>
      <c r="Y76" s="81" t="s">
        <v>212</v>
      </c>
      <c r="Z76" s="805" t="str">
        <f t="shared" ca="1" si="16"/>
        <v/>
      </c>
      <c r="AA76" s="805"/>
      <c r="AB76" s="805"/>
      <c r="AC76" s="805"/>
      <c r="AD76" s="82" t="s">
        <v>1</v>
      </c>
      <c r="AE76" s="800">
        <f>IF(①入力シート!$F$30="あり",O76,0)</f>
        <v>0</v>
      </c>
      <c r="AF76" s="801"/>
      <c r="AG76" s="801"/>
      <c r="AH76" s="81" t="s">
        <v>1</v>
      </c>
      <c r="AI76" s="81" t="s">
        <v>210</v>
      </c>
      <c r="AJ76" s="503">
        <f>IF(①入力シート!$F$30="あり",T76,0)</f>
        <v>0</v>
      </c>
      <c r="AK76" s="81" t="s">
        <v>211</v>
      </c>
      <c r="AL76" s="81" t="s">
        <v>210</v>
      </c>
      <c r="AM76" s="74">
        <v>1</v>
      </c>
      <c r="AN76" s="81" t="s">
        <v>170</v>
      </c>
      <c r="AO76" s="81" t="s">
        <v>212</v>
      </c>
      <c r="AP76" s="802">
        <f t="shared" si="17"/>
        <v>0</v>
      </c>
      <c r="AQ76" s="802"/>
      <c r="AR76" s="802"/>
      <c r="AS76" s="802"/>
      <c r="AT76" s="88" t="s">
        <v>1</v>
      </c>
      <c r="AU76" s="803" t="str">
        <f ca="1">IF((ROW()-8)&lt;=MAX(③入力シート２!$AU$6:$AU$2165),INDEX(③入力シート２!AS$6:AS$2165,MATCH(ROW()-8,③入力シート２!$AU$6:$AU$2165,0)),"")</f>
        <v/>
      </c>
      <c r="AV76" s="804"/>
      <c r="AW76" s="804"/>
      <c r="AX76" s="81" t="s">
        <v>1</v>
      </c>
      <c r="AY76" s="81" t="s">
        <v>210</v>
      </c>
      <c r="AZ76" s="505" t="str">
        <f ca="1">IF((ROW()-8)&lt;=MAX(③入力シート２!$AU$6:$AU$2165),INDEX(③入力シート２!AT$6:AT$2165,MATCH(ROW()-8,③入力シート２!$AU$6:$AU$2165,0)),"")</f>
        <v/>
      </c>
      <c r="BA76" s="81" t="s">
        <v>211</v>
      </c>
      <c r="BB76" s="81" t="s">
        <v>210</v>
      </c>
      <c r="BC76" s="274">
        <v>1</v>
      </c>
      <c r="BD76" s="81" t="s">
        <v>170</v>
      </c>
      <c r="BE76" s="81" t="s">
        <v>212</v>
      </c>
      <c r="BF76" s="805" t="str">
        <f t="shared" ca="1" si="18"/>
        <v/>
      </c>
      <c r="BG76" s="805"/>
      <c r="BH76" s="805"/>
      <c r="BI76" s="805"/>
      <c r="BJ76" s="82" t="s">
        <v>1</v>
      </c>
      <c r="BK76" s="806">
        <f>IF(①入力シート!$F$30="あり",AU76,0)</f>
        <v>0</v>
      </c>
      <c r="BL76" s="807"/>
      <c r="BM76" s="807"/>
      <c r="BN76" s="81" t="s">
        <v>1</v>
      </c>
      <c r="BO76" s="81" t="s">
        <v>210</v>
      </c>
      <c r="BP76" s="602">
        <f>IF(①入力シート!$F$30="あり",AZ76,0)</f>
        <v>0</v>
      </c>
      <c r="BQ76" s="81" t="s">
        <v>211</v>
      </c>
      <c r="BR76" s="81" t="s">
        <v>210</v>
      </c>
      <c r="BS76" s="274">
        <v>1</v>
      </c>
      <c r="BT76" s="81" t="s">
        <v>170</v>
      </c>
      <c r="BU76" s="81" t="s">
        <v>212</v>
      </c>
      <c r="BV76" s="808">
        <f t="shared" si="19"/>
        <v>0</v>
      </c>
      <c r="BW76" s="808"/>
      <c r="BX76" s="808"/>
      <c r="BY76" s="808"/>
      <c r="BZ76" s="82" t="s">
        <v>1</v>
      </c>
      <c r="CA76" s="275" t="str">
        <f t="shared" ca="1" si="20"/>
        <v/>
      </c>
      <c r="CB76" s="276">
        <f t="shared" si="21"/>
        <v>0</v>
      </c>
      <c r="CC76" s="101"/>
    </row>
    <row r="77" spans="1:81" ht="26.1" customHeight="1" x14ac:dyDescent="0.15">
      <c r="A77" s="79">
        <v>69</v>
      </c>
      <c r="B77"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77" s="879"/>
      <c r="D77" s="879"/>
      <c r="E77" s="879"/>
      <c r="F77" s="879"/>
      <c r="G77"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77" s="881"/>
      <c r="I77" s="882"/>
      <c r="J77"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77" s="880" t="str">
        <f ca="1">IF((ROW()-8)&lt;=MAX(③入力シート２!$AU$6:$AU$2165),IF(INDEX(③入力シート２!AO$6:AO$2165,MATCH(ROW()-8,③入力シート２!$AU$6:$AU$2165,0))=1,"基本給",IF(INDEX(③入力シート２!AO$6:AO$2165,MATCH(ROW()-8,③入力シート２!$AU$6:$AU$2165,0))=2,"手当","法定福利費残")),"")</f>
        <v/>
      </c>
      <c r="L77" s="881"/>
      <c r="M77" s="881"/>
      <c r="N77" s="882"/>
      <c r="O77" s="803" t="str">
        <f ca="1">IF((ROW()-8)&lt;=MAX(③入力シート２!$AU$6:$AU$2165),INDEX(③入力シート２!AQ$6:AQ$2165,MATCH(ROW()-8,③入力シート２!$AU$6:$AU$2165,0)),"")</f>
        <v/>
      </c>
      <c r="P77" s="804"/>
      <c r="Q77" s="804"/>
      <c r="R77" s="81" t="s">
        <v>1</v>
      </c>
      <c r="S77" s="81" t="s">
        <v>210</v>
      </c>
      <c r="T77" s="505" t="str">
        <f ca="1">IF((ROW()-8)&lt;=MAX(③入力シート２!$AU$6:$AU$2165),INDEX(③入力シート２!AR$6:AR$2165,MATCH(ROW()-8,③入力シート２!$AU$6:$AU$2165,0)),"")</f>
        <v/>
      </c>
      <c r="U77" s="81" t="s">
        <v>211</v>
      </c>
      <c r="V77" s="81" t="s">
        <v>210</v>
      </c>
      <c r="W77" s="274">
        <v>1</v>
      </c>
      <c r="X77" s="81" t="s">
        <v>170</v>
      </c>
      <c r="Y77" s="81" t="s">
        <v>212</v>
      </c>
      <c r="Z77" s="805" t="str">
        <f t="shared" ca="1" si="16"/>
        <v/>
      </c>
      <c r="AA77" s="805"/>
      <c r="AB77" s="805"/>
      <c r="AC77" s="805"/>
      <c r="AD77" s="82" t="s">
        <v>1</v>
      </c>
      <c r="AE77" s="800">
        <f>IF(①入力シート!$F$30="あり",O77,0)</f>
        <v>0</v>
      </c>
      <c r="AF77" s="801"/>
      <c r="AG77" s="801"/>
      <c r="AH77" s="81" t="s">
        <v>1</v>
      </c>
      <c r="AI77" s="81" t="s">
        <v>210</v>
      </c>
      <c r="AJ77" s="503">
        <f>IF(①入力シート!$F$30="あり",T77,0)</f>
        <v>0</v>
      </c>
      <c r="AK77" s="81" t="s">
        <v>211</v>
      </c>
      <c r="AL77" s="81" t="s">
        <v>210</v>
      </c>
      <c r="AM77" s="74">
        <v>1</v>
      </c>
      <c r="AN77" s="81" t="s">
        <v>170</v>
      </c>
      <c r="AO77" s="81" t="s">
        <v>212</v>
      </c>
      <c r="AP77" s="802">
        <f t="shared" si="17"/>
        <v>0</v>
      </c>
      <c r="AQ77" s="802"/>
      <c r="AR77" s="802"/>
      <c r="AS77" s="802"/>
      <c r="AT77" s="88" t="s">
        <v>1</v>
      </c>
      <c r="AU77" s="803" t="str">
        <f ca="1">IF((ROW()-8)&lt;=MAX(③入力シート２!$AU$6:$AU$2165),INDEX(③入力シート２!AS$6:AS$2165,MATCH(ROW()-8,③入力シート２!$AU$6:$AU$2165,0)),"")</f>
        <v/>
      </c>
      <c r="AV77" s="804"/>
      <c r="AW77" s="804"/>
      <c r="AX77" s="81" t="s">
        <v>1</v>
      </c>
      <c r="AY77" s="81" t="s">
        <v>210</v>
      </c>
      <c r="AZ77" s="505" t="str">
        <f ca="1">IF((ROW()-8)&lt;=MAX(③入力シート２!$AU$6:$AU$2165),INDEX(③入力シート２!AT$6:AT$2165,MATCH(ROW()-8,③入力シート２!$AU$6:$AU$2165,0)),"")</f>
        <v/>
      </c>
      <c r="BA77" s="81" t="s">
        <v>211</v>
      </c>
      <c r="BB77" s="81" t="s">
        <v>210</v>
      </c>
      <c r="BC77" s="274">
        <v>1</v>
      </c>
      <c r="BD77" s="81" t="s">
        <v>170</v>
      </c>
      <c r="BE77" s="81" t="s">
        <v>212</v>
      </c>
      <c r="BF77" s="805" t="str">
        <f t="shared" ca="1" si="18"/>
        <v/>
      </c>
      <c r="BG77" s="805"/>
      <c r="BH77" s="805"/>
      <c r="BI77" s="805"/>
      <c r="BJ77" s="82" t="s">
        <v>1</v>
      </c>
      <c r="BK77" s="806">
        <f>IF(①入力シート!$F$30="あり",AU77,0)</f>
        <v>0</v>
      </c>
      <c r="BL77" s="807"/>
      <c r="BM77" s="807"/>
      <c r="BN77" s="81" t="s">
        <v>1</v>
      </c>
      <c r="BO77" s="81" t="s">
        <v>210</v>
      </c>
      <c r="BP77" s="602">
        <f>IF(①入力シート!$F$30="あり",AZ77,0)</f>
        <v>0</v>
      </c>
      <c r="BQ77" s="81" t="s">
        <v>211</v>
      </c>
      <c r="BR77" s="81" t="s">
        <v>210</v>
      </c>
      <c r="BS77" s="274">
        <v>1</v>
      </c>
      <c r="BT77" s="81" t="s">
        <v>170</v>
      </c>
      <c r="BU77" s="81" t="s">
        <v>212</v>
      </c>
      <c r="BV77" s="808">
        <f t="shared" si="19"/>
        <v>0</v>
      </c>
      <c r="BW77" s="808"/>
      <c r="BX77" s="808"/>
      <c r="BY77" s="808"/>
      <c r="BZ77" s="82" t="s">
        <v>1</v>
      </c>
      <c r="CA77" s="275" t="str">
        <f t="shared" ca="1" si="20"/>
        <v/>
      </c>
      <c r="CB77" s="276">
        <f t="shared" si="21"/>
        <v>0</v>
      </c>
      <c r="CC77" s="101"/>
    </row>
    <row r="78" spans="1:81" ht="26.1" customHeight="1" x14ac:dyDescent="0.15">
      <c r="A78" s="79">
        <v>70</v>
      </c>
      <c r="B78"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78" s="885"/>
      <c r="D78" s="885"/>
      <c r="E78" s="885"/>
      <c r="F78" s="885"/>
      <c r="G78"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78" s="883"/>
      <c r="I78" s="883"/>
      <c r="J78"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78" s="883" t="str">
        <f ca="1">IF((ROW()-8)&lt;=MAX(③入力シート２!$AU$6:$AU$2165),IF(INDEX(③入力シート２!AO$6:AO$2165,MATCH(ROW()-8,③入力シート２!$AU$6:$AU$2165,0))=1,"基本給",IF(INDEX(③入力シート２!AO$6:AO$2165,MATCH(ROW()-8,③入力シート２!$AU$6:$AU$2165,0))=2,"手当","法定福利費残")),"")</f>
        <v/>
      </c>
      <c r="L78" s="883"/>
      <c r="M78" s="883"/>
      <c r="N78" s="883"/>
      <c r="O78" s="804" t="str">
        <f ca="1">IF((ROW()-8)&lt;=MAX(③入力シート２!$AU$6:$AU$2165),INDEX(③入力シート２!AQ$6:AQ$2165,MATCH(ROW()-8,③入力シート２!$AU$6:$AU$2165,0)),"")</f>
        <v/>
      </c>
      <c r="P78" s="804"/>
      <c r="Q78" s="804"/>
      <c r="R78" s="81" t="s">
        <v>1</v>
      </c>
      <c r="S78" s="81" t="s">
        <v>210</v>
      </c>
      <c r="T78" s="505" t="str">
        <f ca="1">IF((ROW()-8)&lt;=MAX(③入力シート２!$AU$6:$AU$2165),INDEX(③入力シート２!AR$6:AR$2165,MATCH(ROW()-8,③入力シート２!$AU$6:$AU$2165,0)),"")</f>
        <v/>
      </c>
      <c r="U78" s="81" t="s">
        <v>211</v>
      </c>
      <c r="V78" s="81" t="s">
        <v>210</v>
      </c>
      <c r="W78" s="274">
        <v>1</v>
      </c>
      <c r="X78" s="81" t="s">
        <v>170</v>
      </c>
      <c r="Y78" s="81" t="s">
        <v>212</v>
      </c>
      <c r="Z78" s="805" t="str">
        <f t="shared" ca="1" si="16"/>
        <v/>
      </c>
      <c r="AA78" s="805"/>
      <c r="AB78" s="805"/>
      <c r="AC78" s="805"/>
      <c r="AD78" s="82" t="s">
        <v>1</v>
      </c>
      <c r="AE78" s="800">
        <f>IF(①入力シート!$F$30="あり",O78,0)</f>
        <v>0</v>
      </c>
      <c r="AF78" s="801"/>
      <c r="AG78" s="801"/>
      <c r="AH78" s="81" t="s">
        <v>1</v>
      </c>
      <c r="AI78" s="81" t="s">
        <v>210</v>
      </c>
      <c r="AJ78" s="503">
        <f>IF(①入力シート!$F$30="あり",T78,0)</f>
        <v>0</v>
      </c>
      <c r="AK78" s="81" t="s">
        <v>211</v>
      </c>
      <c r="AL78" s="81" t="s">
        <v>210</v>
      </c>
      <c r="AM78" s="74">
        <v>1</v>
      </c>
      <c r="AN78" s="81" t="s">
        <v>170</v>
      </c>
      <c r="AO78" s="81" t="s">
        <v>212</v>
      </c>
      <c r="AP78" s="802">
        <f t="shared" si="17"/>
        <v>0</v>
      </c>
      <c r="AQ78" s="802"/>
      <c r="AR78" s="802"/>
      <c r="AS78" s="802"/>
      <c r="AT78" s="88" t="s">
        <v>1</v>
      </c>
      <c r="AU78" s="803" t="str">
        <f ca="1">IF((ROW()-8)&lt;=MAX(③入力シート２!$AU$6:$AU$2165),INDEX(③入力シート２!AS$6:AS$2165,MATCH(ROW()-8,③入力シート２!$AU$6:$AU$2165,0)),"")</f>
        <v/>
      </c>
      <c r="AV78" s="804"/>
      <c r="AW78" s="804"/>
      <c r="AX78" s="81" t="s">
        <v>1</v>
      </c>
      <c r="AY78" s="81" t="s">
        <v>210</v>
      </c>
      <c r="AZ78" s="505" t="str">
        <f ca="1">IF((ROW()-8)&lt;=MAX(③入力シート２!$AU$6:$AU$2165),INDEX(③入力シート２!AT$6:AT$2165,MATCH(ROW()-8,③入力シート２!$AU$6:$AU$2165,0)),"")</f>
        <v/>
      </c>
      <c r="BA78" s="81" t="s">
        <v>211</v>
      </c>
      <c r="BB78" s="81" t="s">
        <v>210</v>
      </c>
      <c r="BC78" s="274">
        <v>1</v>
      </c>
      <c r="BD78" s="81" t="s">
        <v>170</v>
      </c>
      <c r="BE78" s="81" t="s">
        <v>212</v>
      </c>
      <c r="BF78" s="805" t="str">
        <f t="shared" ca="1" si="18"/>
        <v/>
      </c>
      <c r="BG78" s="805"/>
      <c r="BH78" s="805"/>
      <c r="BI78" s="805"/>
      <c r="BJ78" s="82" t="s">
        <v>1</v>
      </c>
      <c r="BK78" s="806">
        <f>IF(①入力シート!$F$30="あり",AU78,0)</f>
        <v>0</v>
      </c>
      <c r="BL78" s="807"/>
      <c r="BM78" s="807"/>
      <c r="BN78" s="81" t="s">
        <v>1</v>
      </c>
      <c r="BO78" s="81" t="s">
        <v>210</v>
      </c>
      <c r="BP78" s="602">
        <f>IF(①入力シート!$F$30="あり",AZ78,0)</f>
        <v>0</v>
      </c>
      <c r="BQ78" s="81" t="s">
        <v>211</v>
      </c>
      <c r="BR78" s="81" t="s">
        <v>210</v>
      </c>
      <c r="BS78" s="274">
        <v>1</v>
      </c>
      <c r="BT78" s="81" t="s">
        <v>170</v>
      </c>
      <c r="BU78" s="81" t="s">
        <v>212</v>
      </c>
      <c r="BV78" s="808">
        <f t="shared" si="19"/>
        <v>0</v>
      </c>
      <c r="BW78" s="808"/>
      <c r="BX78" s="808"/>
      <c r="BY78" s="808"/>
      <c r="BZ78" s="82" t="s">
        <v>1</v>
      </c>
      <c r="CA78" s="275" t="str">
        <f t="shared" ca="1" si="20"/>
        <v/>
      </c>
      <c r="CB78" s="276">
        <f t="shared" si="21"/>
        <v>0</v>
      </c>
      <c r="CC78" s="101"/>
    </row>
    <row r="79" spans="1:81" ht="26.1" customHeight="1" x14ac:dyDescent="0.15">
      <c r="A79" s="79">
        <v>71</v>
      </c>
      <c r="B79"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79" s="879"/>
      <c r="D79" s="879"/>
      <c r="E79" s="879"/>
      <c r="F79" s="879"/>
      <c r="G79"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79" s="881"/>
      <c r="I79" s="882"/>
      <c r="J79"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79" s="880" t="str">
        <f ca="1">IF((ROW()-8)&lt;=MAX(③入力シート２!$AU$6:$AU$2165),IF(INDEX(③入力シート２!AO$6:AO$2165,MATCH(ROW()-8,③入力シート２!$AU$6:$AU$2165,0))=1,"基本給",IF(INDEX(③入力シート２!AO$6:AO$2165,MATCH(ROW()-8,③入力シート２!$AU$6:$AU$2165,0))=2,"手当","法定福利費残")),"")</f>
        <v/>
      </c>
      <c r="L79" s="881"/>
      <c r="M79" s="881"/>
      <c r="N79" s="882"/>
      <c r="O79" s="803" t="str">
        <f ca="1">IF((ROW()-8)&lt;=MAX(③入力シート２!$AU$6:$AU$2165),INDEX(③入力シート２!AQ$6:AQ$2165,MATCH(ROW()-8,③入力シート２!$AU$6:$AU$2165,0)),"")</f>
        <v/>
      </c>
      <c r="P79" s="804"/>
      <c r="Q79" s="804"/>
      <c r="R79" s="81" t="s">
        <v>1</v>
      </c>
      <c r="S79" s="81" t="s">
        <v>210</v>
      </c>
      <c r="T79" s="505" t="str">
        <f ca="1">IF((ROW()-8)&lt;=MAX(③入力シート２!$AU$6:$AU$2165),INDEX(③入力シート２!AR$6:AR$2165,MATCH(ROW()-8,③入力シート２!$AU$6:$AU$2165,0)),"")</f>
        <v/>
      </c>
      <c r="U79" s="81" t="s">
        <v>211</v>
      </c>
      <c r="V79" s="81" t="s">
        <v>210</v>
      </c>
      <c r="W79" s="274">
        <v>1</v>
      </c>
      <c r="X79" s="81" t="s">
        <v>170</v>
      </c>
      <c r="Y79" s="81" t="s">
        <v>212</v>
      </c>
      <c r="Z79" s="805" t="str">
        <f t="shared" ca="1" si="16"/>
        <v/>
      </c>
      <c r="AA79" s="805"/>
      <c r="AB79" s="805"/>
      <c r="AC79" s="805"/>
      <c r="AD79" s="82" t="s">
        <v>1</v>
      </c>
      <c r="AE79" s="800">
        <f>IF(①入力シート!$F$30="あり",O79,0)</f>
        <v>0</v>
      </c>
      <c r="AF79" s="801"/>
      <c r="AG79" s="801"/>
      <c r="AH79" s="81" t="s">
        <v>1</v>
      </c>
      <c r="AI79" s="81" t="s">
        <v>210</v>
      </c>
      <c r="AJ79" s="503">
        <f>IF(①入力シート!$F$30="あり",T79,0)</f>
        <v>0</v>
      </c>
      <c r="AK79" s="81" t="s">
        <v>211</v>
      </c>
      <c r="AL79" s="81" t="s">
        <v>210</v>
      </c>
      <c r="AM79" s="74">
        <v>1</v>
      </c>
      <c r="AN79" s="81" t="s">
        <v>170</v>
      </c>
      <c r="AO79" s="81" t="s">
        <v>212</v>
      </c>
      <c r="AP79" s="802">
        <f t="shared" si="17"/>
        <v>0</v>
      </c>
      <c r="AQ79" s="802"/>
      <c r="AR79" s="802"/>
      <c r="AS79" s="802"/>
      <c r="AT79" s="88" t="s">
        <v>1</v>
      </c>
      <c r="AU79" s="803" t="str">
        <f ca="1">IF((ROW()-8)&lt;=MAX(③入力シート２!$AU$6:$AU$2165),INDEX(③入力シート２!AS$6:AS$2165,MATCH(ROW()-8,③入力シート２!$AU$6:$AU$2165,0)),"")</f>
        <v/>
      </c>
      <c r="AV79" s="804"/>
      <c r="AW79" s="804"/>
      <c r="AX79" s="81" t="s">
        <v>1</v>
      </c>
      <c r="AY79" s="81" t="s">
        <v>210</v>
      </c>
      <c r="AZ79" s="505" t="str">
        <f ca="1">IF((ROW()-8)&lt;=MAX(③入力シート２!$AU$6:$AU$2165),INDEX(③入力シート２!AT$6:AT$2165,MATCH(ROW()-8,③入力シート２!$AU$6:$AU$2165,0)),"")</f>
        <v/>
      </c>
      <c r="BA79" s="81" t="s">
        <v>211</v>
      </c>
      <c r="BB79" s="81" t="s">
        <v>210</v>
      </c>
      <c r="BC79" s="274">
        <v>1</v>
      </c>
      <c r="BD79" s="81" t="s">
        <v>170</v>
      </c>
      <c r="BE79" s="81" t="s">
        <v>212</v>
      </c>
      <c r="BF79" s="805" t="str">
        <f t="shared" ca="1" si="18"/>
        <v/>
      </c>
      <c r="BG79" s="805"/>
      <c r="BH79" s="805"/>
      <c r="BI79" s="805"/>
      <c r="BJ79" s="82" t="s">
        <v>1</v>
      </c>
      <c r="BK79" s="806">
        <f>IF(①入力シート!$F$30="あり",AU79,0)</f>
        <v>0</v>
      </c>
      <c r="BL79" s="807"/>
      <c r="BM79" s="807"/>
      <c r="BN79" s="81" t="s">
        <v>1</v>
      </c>
      <c r="BO79" s="81" t="s">
        <v>210</v>
      </c>
      <c r="BP79" s="602">
        <f>IF(①入力シート!$F$30="あり",AZ79,0)</f>
        <v>0</v>
      </c>
      <c r="BQ79" s="81" t="s">
        <v>211</v>
      </c>
      <c r="BR79" s="81" t="s">
        <v>210</v>
      </c>
      <c r="BS79" s="274">
        <v>1</v>
      </c>
      <c r="BT79" s="81" t="s">
        <v>170</v>
      </c>
      <c r="BU79" s="81" t="s">
        <v>212</v>
      </c>
      <c r="BV79" s="808">
        <f t="shared" si="19"/>
        <v>0</v>
      </c>
      <c r="BW79" s="808"/>
      <c r="BX79" s="808"/>
      <c r="BY79" s="808"/>
      <c r="BZ79" s="82" t="s">
        <v>1</v>
      </c>
      <c r="CA79" s="275" t="str">
        <f t="shared" ca="1" si="20"/>
        <v/>
      </c>
      <c r="CB79" s="276">
        <f t="shared" si="21"/>
        <v>0</v>
      </c>
      <c r="CC79" s="101"/>
    </row>
    <row r="80" spans="1:81" ht="26.1" customHeight="1" x14ac:dyDescent="0.15">
      <c r="A80" s="79">
        <v>72</v>
      </c>
      <c r="B80"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80" s="885"/>
      <c r="D80" s="885"/>
      <c r="E80" s="885"/>
      <c r="F80" s="885"/>
      <c r="G80"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80" s="883"/>
      <c r="I80" s="883"/>
      <c r="J80"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80" s="883" t="str">
        <f ca="1">IF((ROW()-8)&lt;=MAX(③入力シート２!$AU$6:$AU$2165),IF(INDEX(③入力シート２!AO$6:AO$2165,MATCH(ROW()-8,③入力シート２!$AU$6:$AU$2165,0))=1,"基本給",IF(INDEX(③入力シート２!AO$6:AO$2165,MATCH(ROW()-8,③入力シート２!$AU$6:$AU$2165,0))=2,"手当","法定福利費残")),"")</f>
        <v/>
      </c>
      <c r="L80" s="883"/>
      <c r="M80" s="883"/>
      <c r="N80" s="883"/>
      <c r="O80" s="804" t="str">
        <f ca="1">IF((ROW()-8)&lt;=MAX(③入力シート２!$AU$6:$AU$2165),INDEX(③入力シート２!AQ$6:AQ$2165,MATCH(ROW()-8,③入力シート２!$AU$6:$AU$2165,0)),"")</f>
        <v/>
      </c>
      <c r="P80" s="804"/>
      <c r="Q80" s="804"/>
      <c r="R80" s="81" t="s">
        <v>1</v>
      </c>
      <c r="S80" s="81" t="s">
        <v>210</v>
      </c>
      <c r="T80" s="505" t="str">
        <f ca="1">IF((ROW()-8)&lt;=MAX(③入力シート２!$AU$6:$AU$2165),INDEX(③入力シート２!AR$6:AR$2165,MATCH(ROW()-8,③入力シート２!$AU$6:$AU$2165,0)),"")</f>
        <v/>
      </c>
      <c r="U80" s="81" t="s">
        <v>211</v>
      </c>
      <c r="V80" s="81" t="s">
        <v>210</v>
      </c>
      <c r="W80" s="274">
        <v>1</v>
      </c>
      <c r="X80" s="81" t="s">
        <v>170</v>
      </c>
      <c r="Y80" s="81" t="s">
        <v>212</v>
      </c>
      <c r="Z80" s="805" t="str">
        <f t="shared" ca="1" si="16"/>
        <v/>
      </c>
      <c r="AA80" s="805"/>
      <c r="AB80" s="805"/>
      <c r="AC80" s="805"/>
      <c r="AD80" s="82" t="s">
        <v>1</v>
      </c>
      <c r="AE80" s="800">
        <f>IF(①入力シート!$F$30="あり",O80,0)</f>
        <v>0</v>
      </c>
      <c r="AF80" s="801"/>
      <c r="AG80" s="801"/>
      <c r="AH80" s="81" t="s">
        <v>1</v>
      </c>
      <c r="AI80" s="81" t="s">
        <v>210</v>
      </c>
      <c r="AJ80" s="503">
        <f>IF(①入力シート!$F$30="あり",T80,0)</f>
        <v>0</v>
      </c>
      <c r="AK80" s="81" t="s">
        <v>211</v>
      </c>
      <c r="AL80" s="81" t="s">
        <v>210</v>
      </c>
      <c r="AM80" s="74">
        <v>1</v>
      </c>
      <c r="AN80" s="81" t="s">
        <v>170</v>
      </c>
      <c r="AO80" s="81" t="s">
        <v>212</v>
      </c>
      <c r="AP80" s="802">
        <f t="shared" si="17"/>
        <v>0</v>
      </c>
      <c r="AQ80" s="802"/>
      <c r="AR80" s="802"/>
      <c r="AS80" s="802"/>
      <c r="AT80" s="88" t="s">
        <v>1</v>
      </c>
      <c r="AU80" s="803" t="str">
        <f ca="1">IF((ROW()-8)&lt;=MAX(③入力シート２!$AU$6:$AU$2165),INDEX(③入力シート２!AS$6:AS$2165,MATCH(ROW()-8,③入力シート２!$AU$6:$AU$2165,0)),"")</f>
        <v/>
      </c>
      <c r="AV80" s="804"/>
      <c r="AW80" s="804"/>
      <c r="AX80" s="81" t="s">
        <v>1</v>
      </c>
      <c r="AY80" s="81" t="s">
        <v>210</v>
      </c>
      <c r="AZ80" s="505" t="str">
        <f ca="1">IF((ROW()-8)&lt;=MAX(③入力シート２!$AU$6:$AU$2165),INDEX(③入力シート２!AT$6:AT$2165,MATCH(ROW()-8,③入力シート２!$AU$6:$AU$2165,0)),"")</f>
        <v/>
      </c>
      <c r="BA80" s="81" t="s">
        <v>211</v>
      </c>
      <c r="BB80" s="81" t="s">
        <v>210</v>
      </c>
      <c r="BC80" s="274">
        <v>1</v>
      </c>
      <c r="BD80" s="81" t="s">
        <v>170</v>
      </c>
      <c r="BE80" s="81" t="s">
        <v>212</v>
      </c>
      <c r="BF80" s="805" t="str">
        <f t="shared" ca="1" si="18"/>
        <v/>
      </c>
      <c r="BG80" s="805"/>
      <c r="BH80" s="805"/>
      <c r="BI80" s="805"/>
      <c r="BJ80" s="82" t="s">
        <v>1</v>
      </c>
      <c r="BK80" s="806">
        <f>IF(①入力シート!$F$30="あり",AU80,0)</f>
        <v>0</v>
      </c>
      <c r="BL80" s="807"/>
      <c r="BM80" s="807"/>
      <c r="BN80" s="81" t="s">
        <v>1</v>
      </c>
      <c r="BO80" s="81" t="s">
        <v>210</v>
      </c>
      <c r="BP80" s="602">
        <f>IF(①入力シート!$F$30="あり",AZ80,0)</f>
        <v>0</v>
      </c>
      <c r="BQ80" s="81" t="s">
        <v>211</v>
      </c>
      <c r="BR80" s="81" t="s">
        <v>210</v>
      </c>
      <c r="BS80" s="274">
        <v>1</v>
      </c>
      <c r="BT80" s="81" t="s">
        <v>170</v>
      </c>
      <c r="BU80" s="81" t="s">
        <v>212</v>
      </c>
      <c r="BV80" s="808">
        <f t="shared" si="19"/>
        <v>0</v>
      </c>
      <c r="BW80" s="808"/>
      <c r="BX80" s="808"/>
      <c r="BY80" s="808"/>
      <c r="BZ80" s="82" t="s">
        <v>1</v>
      </c>
      <c r="CA80" s="275" t="str">
        <f t="shared" ca="1" si="20"/>
        <v/>
      </c>
      <c r="CB80" s="276">
        <f t="shared" si="21"/>
        <v>0</v>
      </c>
      <c r="CC80" s="101"/>
    </row>
    <row r="81" spans="1:81" ht="26.1" customHeight="1" x14ac:dyDescent="0.15">
      <c r="A81" s="79">
        <v>73</v>
      </c>
      <c r="B81"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81" s="879"/>
      <c r="D81" s="879"/>
      <c r="E81" s="879"/>
      <c r="F81" s="879"/>
      <c r="G81"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81" s="881"/>
      <c r="I81" s="882"/>
      <c r="J81"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81" s="880" t="str">
        <f ca="1">IF((ROW()-8)&lt;=MAX(③入力シート２!$AU$6:$AU$2165),IF(INDEX(③入力シート２!AO$6:AO$2165,MATCH(ROW()-8,③入力シート２!$AU$6:$AU$2165,0))=1,"基本給",IF(INDEX(③入力シート２!AO$6:AO$2165,MATCH(ROW()-8,③入力シート２!$AU$6:$AU$2165,0))=2,"手当","法定福利費残")),"")</f>
        <v/>
      </c>
      <c r="L81" s="881"/>
      <c r="M81" s="881"/>
      <c r="N81" s="882"/>
      <c r="O81" s="803" t="str">
        <f ca="1">IF((ROW()-8)&lt;=MAX(③入力シート２!$AU$6:$AU$2165),INDEX(③入力シート２!AQ$6:AQ$2165,MATCH(ROW()-8,③入力シート２!$AU$6:$AU$2165,0)),"")</f>
        <v/>
      </c>
      <c r="P81" s="804"/>
      <c r="Q81" s="804"/>
      <c r="R81" s="81" t="s">
        <v>1</v>
      </c>
      <c r="S81" s="81" t="s">
        <v>210</v>
      </c>
      <c r="T81" s="505" t="str">
        <f ca="1">IF((ROW()-8)&lt;=MAX(③入力シート２!$AU$6:$AU$2165),INDEX(③入力シート２!AR$6:AR$2165,MATCH(ROW()-8,③入力シート２!$AU$6:$AU$2165,0)),"")</f>
        <v/>
      </c>
      <c r="U81" s="81" t="s">
        <v>211</v>
      </c>
      <c r="V81" s="81" t="s">
        <v>210</v>
      </c>
      <c r="W81" s="274">
        <v>1</v>
      </c>
      <c r="X81" s="81" t="s">
        <v>170</v>
      </c>
      <c r="Y81" s="81" t="s">
        <v>212</v>
      </c>
      <c r="Z81" s="805" t="str">
        <f t="shared" ca="1" si="16"/>
        <v/>
      </c>
      <c r="AA81" s="805"/>
      <c r="AB81" s="805"/>
      <c r="AC81" s="805"/>
      <c r="AD81" s="82" t="s">
        <v>1</v>
      </c>
      <c r="AE81" s="800">
        <f>IF(①入力シート!$F$30="あり",O81,0)</f>
        <v>0</v>
      </c>
      <c r="AF81" s="801"/>
      <c r="AG81" s="801"/>
      <c r="AH81" s="81" t="s">
        <v>1</v>
      </c>
      <c r="AI81" s="81" t="s">
        <v>210</v>
      </c>
      <c r="AJ81" s="503">
        <f>IF(①入力シート!$F$30="あり",T81,0)</f>
        <v>0</v>
      </c>
      <c r="AK81" s="81" t="s">
        <v>211</v>
      </c>
      <c r="AL81" s="81" t="s">
        <v>210</v>
      </c>
      <c r="AM81" s="74">
        <v>1</v>
      </c>
      <c r="AN81" s="81" t="s">
        <v>170</v>
      </c>
      <c r="AO81" s="81" t="s">
        <v>212</v>
      </c>
      <c r="AP81" s="802">
        <f t="shared" si="17"/>
        <v>0</v>
      </c>
      <c r="AQ81" s="802"/>
      <c r="AR81" s="802"/>
      <c r="AS81" s="802"/>
      <c r="AT81" s="88" t="s">
        <v>1</v>
      </c>
      <c r="AU81" s="803" t="str">
        <f ca="1">IF((ROW()-8)&lt;=MAX(③入力シート２!$AU$6:$AU$2165),INDEX(③入力シート２!AS$6:AS$2165,MATCH(ROW()-8,③入力シート２!$AU$6:$AU$2165,0)),"")</f>
        <v/>
      </c>
      <c r="AV81" s="804"/>
      <c r="AW81" s="804"/>
      <c r="AX81" s="81" t="s">
        <v>1</v>
      </c>
      <c r="AY81" s="81" t="s">
        <v>210</v>
      </c>
      <c r="AZ81" s="505" t="str">
        <f ca="1">IF((ROW()-8)&lt;=MAX(③入力シート２!$AU$6:$AU$2165),INDEX(③入力シート２!AT$6:AT$2165,MATCH(ROW()-8,③入力シート２!$AU$6:$AU$2165,0)),"")</f>
        <v/>
      </c>
      <c r="BA81" s="81" t="s">
        <v>211</v>
      </c>
      <c r="BB81" s="81" t="s">
        <v>210</v>
      </c>
      <c r="BC81" s="274">
        <v>1</v>
      </c>
      <c r="BD81" s="81" t="s">
        <v>170</v>
      </c>
      <c r="BE81" s="81" t="s">
        <v>212</v>
      </c>
      <c r="BF81" s="805" t="str">
        <f t="shared" ca="1" si="18"/>
        <v/>
      </c>
      <c r="BG81" s="805"/>
      <c r="BH81" s="805"/>
      <c r="BI81" s="805"/>
      <c r="BJ81" s="82" t="s">
        <v>1</v>
      </c>
      <c r="BK81" s="806">
        <f>IF(①入力シート!$F$30="あり",AU81,0)</f>
        <v>0</v>
      </c>
      <c r="BL81" s="807"/>
      <c r="BM81" s="807"/>
      <c r="BN81" s="81" t="s">
        <v>1</v>
      </c>
      <c r="BO81" s="81" t="s">
        <v>210</v>
      </c>
      <c r="BP81" s="602">
        <f>IF(①入力シート!$F$30="あり",AZ81,0)</f>
        <v>0</v>
      </c>
      <c r="BQ81" s="81" t="s">
        <v>211</v>
      </c>
      <c r="BR81" s="81" t="s">
        <v>210</v>
      </c>
      <c r="BS81" s="274">
        <v>1</v>
      </c>
      <c r="BT81" s="81" t="s">
        <v>170</v>
      </c>
      <c r="BU81" s="81" t="s">
        <v>212</v>
      </c>
      <c r="BV81" s="808">
        <f t="shared" si="19"/>
        <v>0</v>
      </c>
      <c r="BW81" s="808"/>
      <c r="BX81" s="808"/>
      <c r="BY81" s="808"/>
      <c r="BZ81" s="82" t="s">
        <v>1</v>
      </c>
      <c r="CA81" s="275" t="str">
        <f t="shared" ca="1" si="20"/>
        <v/>
      </c>
      <c r="CB81" s="276">
        <f t="shared" si="21"/>
        <v>0</v>
      </c>
      <c r="CC81" s="101"/>
    </row>
    <row r="82" spans="1:81" ht="26.1" customHeight="1" x14ac:dyDescent="0.15">
      <c r="A82" s="79">
        <v>74</v>
      </c>
      <c r="B82"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82" s="885"/>
      <c r="D82" s="885"/>
      <c r="E82" s="885"/>
      <c r="F82" s="885"/>
      <c r="G82"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82" s="883"/>
      <c r="I82" s="883"/>
      <c r="J82"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82" s="883" t="str">
        <f ca="1">IF((ROW()-8)&lt;=MAX(③入力シート２!$AU$6:$AU$2165),IF(INDEX(③入力シート２!AO$6:AO$2165,MATCH(ROW()-8,③入力シート２!$AU$6:$AU$2165,0))=1,"基本給",IF(INDEX(③入力シート２!AO$6:AO$2165,MATCH(ROW()-8,③入力シート２!$AU$6:$AU$2165,0))=2,"手当","法定福利費残")),"")</f>
        <v/>
      </c>
      <c r="L82" s="883"/>
      <c r="M82" s="883"/>
      <c r="N82" s="883"/>
      <c r="O82" s="804" t="str">
        <f ca="1">IF((ROW()-8)&lt;=MAX(③入力シート２!$AU$6:$AU$2165),INDEX(③入力シート２!AQ$6:AQ$2165,MATCH(ROW()-8,③入力シート２!$AU$6:$AU$2165,0)),"")</f>
        <v/>
      </c>
      <c r="P82" s="804"/>
      <c r="Q82" s="804"/>
      <c r="R82" s="81" t="s">
        <v>1</v>
      </c>
      <c r="S82" s="81" t="s">
        <v>210</v>
      </c>
      <c r="T82" s="505" t="str">
        <f ca="1">IF((ROW()-8)&lt;=MAX(③入力シート２!$AU$6:$AU$2165),INDEX(③入力シート２!AR$6:AR$2165,MATCH(ROW()-8,③入力シート２!$AU$6:$AU$2165,0)),"")</f>
        <v/>
      </c>
      <c r="U82" s="81" t="s">
        <v>211</v>
      </c>
      <c r="V82" s="81" t="s">
        <v>210</v>
      </c>
      <c r="W82" s="274">
        <v>1</v>
      </c>
      <c r="X82" s="81" t="s">
        <v>170</v>
      </c>
      <c r="Y82" s="81" t="s">
        <v>212</v>
      </c>
      <c r="Z82" s="805" t="str">
        <f t="shared" ca="1" si="16"/>
        <v/>
      </c>
      <c r="AA82" s="805"/>
      <c r="AB82" s="805"/>
      <c r="AC82" s="805"/>
      <c r="AD82" s="82" t="s">
        <v>1</v>
      </c>
      <c r="AE82" s="800">
        <f>IF(①入力シート!$F$30="あり",O82,0)</f>
        <v>0</v>
      </c>
      <c r="AF82" s="801"/>
      <c r="AG82" s="801"/>
      <c r="AH82" s="81" t="s">
        <v>1</v>
      </c>
      <c r="AI82" s="81" t="s">
        <v>210</v>
      </c>
      <c r="AJ82" s="503">
        <f>IF(①入力シート!$F$30="あり",T82,0)</f>
        <v>0</v>
      </c>
      <c r="AK82" s="81" t="s">
        <v>211</v>
      </c>
      <c r="AL82" s="81" t="s">
        <v>210</v>
      </c>
      <c r="AM82" s="74">
        <v>1</v>
      </c>
      <c r="AN82" s="81" t="s">
        <v>170</v>
      </c>
      <c r="AO82" s="81" t="s">
        <v>212</v>
      </c>
      <c r="AP82" s="802">
        <f t="shared" si="17"/>
        <v>0</v>
      </c>
      <c r="AQ82" s="802"/>
      <c r="AR82" s="802"/>
      <c r="AS82" s="802"/>
      <c r="AT82" s="88" t="s">
        <v>1</v>
      </c>
      <c r="AU82" s="803" t="str">
        <f ca="1">IF((ROW()-8)&lt;=MAX(③入力シート２!$AU$6:$AU$2165),INDEX(③入力シート２!AS$6:AS$2165,MATCH(ROW()-8,③入力シート２!$AU$6:$AU$2165,0)),"")</f>
        <v/>
      </c>
      <c r="AV82" s="804"/>
      <c r="AW82" s="804"/>
      <c r="AX82" s="81" t="s">
        <v>1</v>
      </c>
      <c r="AY82" s="81" t="s">
        <v>210</v>
      </c>
      <c r="AZ82" s="505" t="str">
        <f ca="1">IF((ROW()-8)&lt;=MAX(③入力シート２!$AU$6:$AU$2165),INDEX(③入力シート２!AT$6:AT$2165,MATCH(ROW()-8,③入力シート２!$AU$6:$AU$2165,0)),"")</f>
        <v/>
      </c>
      <c r="BA82" s="81" t="s">
        <v>211</v>
      </c>
      <c r="BB82" s="81" t="s">
        <v>210</v>
      </c>
      <c r="BC82" s="274">
        <v>1</v>
      </c>
      <c r="BD82" s="81" t="s">
        <v>170</v>
      </c>
      <c r="BE82" s="81" t="s">
        <v>212</v>
      </c>
      <c r="BF82" s="805" t="str">
        <f t="shared" ca="1" si="18"/>
        <v/>
      </c>
      <c r="BG82" s="805"/>
      <c r="BH82" s="805"/>
      <c r="BI82" s="805"/>
      <c r="BJ82" s="82" t="s">
        <v>1</v>
      </c>
      <c r="BK82" s="806">
        <f>IF(①入力シート!$F$30="あり",AU82,0)</f>
        <v>0</v>
      </c>
      <c r="BL82" s="807"/>
      <c r="BM82" s="807"/>
      <c r="BN82" s="81" t="s">
        <v>1</v>
      </c>
      <c r="BO82" s="81" t="s">
        <v>210</v>
      </c>
      <c r="BP82" s="602">
        <f>IF(①入力シート!$F$30="あり",AZ82,0)</f>
        <v>0</v>
      </c>
      <c r="BQ82" s="81" t="s">
        <v>211</v>
      </c>
      <c r="BR82" s="81" t="s">
        <v>210</v>
      </c>
      <c r="BS82" s="274">
        <v>1</v>
      </c>
      <c r="BT82" s="81" t="s">
        <v>170</v>
      </c>
      <c r="BU82" s="81" t="s">
        <v>212</v>
      </c>
      <c r="BV82" s="808">
        <f t="shared" si="19"/>
        <v>0</v>
      </c>
      <c r="BW82" s="808"/>
      <c r="BX82" s="808"/>
      <c r="BY82" s="808"/>
      <c r="BZ82" s="82" t="s">
        <v>1</v>
      </c>
      <c r="CA82" s="275" t="str">
        <f t="shared" ca="1" si="20"/>
        <v/>
      </c>
      <c r="CB82" s="276">
        <f t="shared" si="21"/>
        <v>0</v>
      </c>
      <c r="CC82" s="101"/>
    </row>
    <row r="83" spans="1:81" ht="26.1" customHeight="1" x14ac:dyDescent="0.15">
      <c r="A83" s="79">
        <v>75</v>
      </c>
      <c r="B83"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83" s="879"/>
      <c r="D83" s="879"/>
      <c r="E83" s="879"/>
      <c r="F83" s="879"/>
      <c r="G83"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83" s="881"/>
      <c r="I83" s="882"/>
      <c r="J83"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83" s="880" t="str">
        <f ca="1">IF((ROW()-8)&lt;=MAX(③入力シート２!$AU$6:$AU$2165),IF(INDEX(③入力シート２!AO$6:AO$2165,MATCH(ROW()-8,③入力シート２!$AU$6:$AU$2165,0))=1,"基本給",IF(INDEX(③入力シート２!AO$6:AO$2165,MATCH(ROW()-8,③入力シート２!$AU$6:$AU$2165,0))=2,"手当","法定福利費残")),"")</f>
        <v/>
      </c>
      <c r="L83" s="881"/>
      <c r="M83" s="881"/>
      <c r="N83" s="882"/>
      <c r="O83" s="803" t="str">
        <f ca="1">IF((ROW()-8)&lt;=MAX(③入力シート２!$AU$6:$AU$2165),INDEX(③入力シート２!AQ$6:AQ$2165,MATCH(ROW()-8,③入力シート２!$AU$6:$AU$2165,0)),"")</f>
        <v/>
      </c>
      <c r="P83" s="804"/>
      <c r="Q83" s="804"/>
      <c r="R83" s="81" t="s">
        <v>1</v>
      </c>
      <c r="S83" s="81" t="s">
        <v>210</v>
      </c>
      <c r="T83" s="505" t="str">
        <f ca="1">IF((ROW()-8)&lt;=MAX(③入力シート２!$AU$6:$AU$2165),INDEX(③入力シート２!AR$6:AR$2165,MATCH(ROW()-8,③入力シート２!$AU$6:$AU$2165,0)),"")</f>
        <v/>
      </c>
      <c r="U83" s="81" t="s">
        <v>211</v>
      </c>
      <c r="V83" s="81" t="s">
        <v>210</v>
      </c>
      <c r="W83" s="274">
        <v>1</v>
      </c>
      <c r="X83" s="81" t="s">
        <v>170</v>
      </c>
      <c r="Y83" s="81" t="s">
        <v>212</v>
      </c>
      <c r="Z83" s="805" t="str">
        <f t="shared" ca="1" si="16"/>
        <v/>
      </c>
      <c r="AA83" s="805"/>
      <c r="AB83" s="805"/>
      <c r="AC83" s="805"/>
      <c r="AD83" s="82" t="s">
        <v>1</v>
      </c>
      <c r="AE83" s="800">
        <f>IF(①入力シート!$F$30="あり",O83,0)</f>
        <v>0</v>
      </c>
      <c r="AF83" s="801"/>
      <c r="AG83" s="801"/>
      <c r="AH83" s="81" t="s">
        <v>1</v>
      </c>
      <c r="AI83" s="81" t="s">
        <v>210</v>
      </c>
      <c r="AJ83" s="503">
        <f>IF(①入力シート!$F$30="あり",T83,0)</f>
        <v>0</v>
      </c>
      <c r="AK83" s="81" t="s">
        <v>211</v>
      </c>
      <c r="AL83" s="81" t="s">
        <v>210</v>
      </c>
      <c r="AM83" s="74">
        <v>1</v>
      </c>
      <c r="AN83" s="81" t="s">
        <v>170</v>
      </c>
      <c r="AO83" s="81" t="s">
        <v>212</v>
      </c>
      <c r="AP83" s="802">
        <f t="shared" si="17"/>
        <v>0</v>
      </c>
      <c r="AQ83" s="802"/>
      <c r="AR83" s="802"/>
      <c r="AS83" s="802"/>
      <c r="AT83" s="88" t="s">
        <v>1</v>
      </c>
      <c r="AU83" s="803" t="str">
        <f ca="1">IF((ROW()-8)&lt;=MAX(③入力シート２!$AU$6:$AU$2165),INDEX(③入力シート２!AS$6:AS$2165,MATCH(ROW()-8,③入力シート２!$AU$6:$AU$2165,0)),"")</f>
        <v/>
      </c>
      <c r="AV83" s="804"/>
      <c r="AW83" s="804"/>
      <c r="AX83" s="81" t="s">
        <v>1</v>
      </c>
      <c r="AY83" s="81" t="s">
        <v>210</v>
      </c>
      <c r="AZ83" s="505" t="str">
        <f ca="1">IF((ROW()-8)&lt;=MAX(③入力シート２!$AU$6:$AU$2165),INDEX(③入力シート２!AT$6:AT$2165,MATCH(ROW()-8,③入力シート２!$AU$6:$AU$2165,0)),"")</f>
        <v/>
      </c>
      <c r="BA83" s="81" t="s">
        <v>211</v>
      </c>
      <c r="BB83" s="81" t="s">
        <v>210</v>
      </c>
      <c r="BC83" s="274">
        <v>1</v>
      </c>
      <c r="BD83" s="81" t="s">
        <v>170</v>
      </c>
      <c r="BE83" s="81" t="s">
        <v>212</v>
      </c>
      <c r="BF83" s="805" t="str">
        <f t="shared" ca="1" si="18"/>
        <v/>
      </c>
      <c r="BG83" s="805"/>
      <c r="BH83" s="805"/>
      <c r="BI83" s="805"/>
      <c r="BJ83" s="82" t="s">
        <v>1</v>
      </c>
      <c r="BK83" s="806">
        <f>IF(①入力シート!$F$30="あり",AU83,0)</f>
        <v>0</v>
      </c>
      <c r="BL83" s="807"/>
      <c r="BM83" s="807"/>
      <c r="BN83" s="81" t="s">
        <v>1</v>
      </c>
      <c r="BO83" s="81" t="s">
        <v>210</v>
      </c>
      <c r="BP83" s="602">
        <f>IF(①入力シート!$F$30="あり",AZ83,0)</f>
        <v>0</v>
      </c>
      <c r="BQ83" s="81" t="s">
        <v>211</v>
      </c>
      <c r="BR83" s="81" t="s">
        <v>210</v>
      </c>
      <c r="BS83" s="274">
        <v>1</v>
      </c>
      <c r="BT83" s="81" t="s">
        <v>170</v>
      </c>
      <c r="BU83" s="81" t="s">
        <v>212</v>
      </c>
      <c r="BV83" s="808">
        <f t="shared" si="19"/>
        <v>0</v>
      </c>
      <c r="BW83" s="808"/>
      <c r="BX83" s="808"/>
      <c r="BY83" s="808"/>
      <c r="BZ83" s="82" t="s">
        <v>1</v>
      </c>
      <c r="CA83" s="275" t="str">
        <f t="shared" ca="1" si="20"/>
        <v/>
      </c>
      <c r="CB83" s="276">
        <f t="shared" si="21"/>
        <v>0</v>
      </c>
      <c r="CC83" s="101"/>
    </row>
    <row r="84" spans="1:81" ht="26.1" customHeight="1" x14ac:dyDescent="0.15">
      <c r="A84" s="79">
        <v>76</v>
      </c>
      <c r="B84"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84" s="885"/>
      <c r="D84" s="885"/>
      <c r="E84" s="885"/>
      <c r="F84" s="885"/>
      <c r="G84"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84" s="883"/>
      <c r="I84" s="883"/>
      <c r="J84"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84" s="883" t="str">
        <f ca="1">IF((ROW()-8)&lt;=MAX(③入力シート２!$AU$6:$AU$2165),IF(INDEX(③入力シート２!AO$6:AO$2165,MATCH(ROW()-8,③入力シート２!$AU$6:$AU$2165,0))=1,"基本給",IF(INDEX(③入力シート２!AO$6:AO$2165,MATCH(ROW()-8,③入力シート２!$AU$6:$AU$2165,0))=2,"手当","法定福利費残")),"")</f>
        <v/>
      </c>
      <c r="L84" s="883"/>
      <c r="M84" s="883"/>
      <c r="N84" s="883"/>
      <c r="O84" s="804" t="str">
        <f ca="1">IF((ROW()-8)&lt;=MAX(③入力シート２!$AU$6:$AU$2165),INDEX(③入力シート２!AQ$6:AQ$2165,MATCH(ROW()-8,③入力シート２!$AU$6:$AU$2165,0)),"")</f>
        <v/>
      </c>
      <c r="P84" s="804"/>
      <c r="Q84" s="804"/>
      <c r="R84" s="81" t="s">
        <v>1</v>
      </c>
      <c r="S84" s="81" t="s">
        <v>210</v>
      </c>
      <c r="T84" s="505" t="str">
        <f ca="1">IF((ROW()-8)&lt;=MAX(③入力シート２!$AU$6:$AU$2165),INDEX(③入力シート２!AR$6:AR$2165,MATCH(ROW()-8,③入力シート２!$AU$6:$AU$2165,0)),"")</f>
        <v/>
      </c>
      <c r="U84" s="81" t="s">
        <v>211</v>
      </c>
      <c r="V84" s="81" t="s">
        <v>210</v>
      </c>
      <c r="W84" s="274">
        <v>1</v>
      </c>
      <c r="X84" s="81" t="s">
        <v>170</v>
      </c>
      <c r="Y84" s="81" t="s">
        <v>212</v>
      </c>
      <c r="Z84" s="805" t="str">
        <f t="shared" ca="1" si="16"/>
        <v/>
      </c>
      <c r="AA84" s="805"/>
      <c r="AB84" s="805"/>
      <c r="AC84" s="805"/>
      <c r="AD84" s="82" t="s">
        <v>1</v>
      </c>
      <c r="AE84" s="800">
        <f>IF(①入力シート!$F$30="あり",O84,0)</f>
        <v>0</v>
      </c>
      <c r="AF84" s="801"/>
      <c r="AG84" s="801"/>
      <c r="AH84" s="81" t="s">
        <v>1</v>
      </c>
      <c r="AI84" s="81" t="s">
        <v>210</v>
      </c>
      <c r="AJ84" s="503">
        <f>IF(①入力シート!$F$30="あり",T84,0)</f>
        <v>0</v>
      </c>
      <c r="AK84" s="81" t="s">
        <v>211</v>
      </c>
      <c r="AL84" s="81" t="s">
        <v>210</v>
      </c>
      <c r="AM84" s="74">
        <v>1</v>
      </c>
      <c r="AN84" s="81" t="s">
        <v>170</v>
      </c>
      <c r="AO84" s="81" t="s">
        <v>212</v>
      </c>
      <c r="AP84" s="802">
        <f t="shared" si="17"/>
        <v>0</v>
      </c>
      <c r="AQ84" s="802"/>
      <c r="AR84" s="802"/>
      <c r="AS84" s="802"/>
      <c r="AT84" s="88" t="s">
        <v>1</v>
      </c>
      <c r="AU84" s="803" t="str">
        <f ca="1">IF((ROW()-8)&lt;=MAX(③入力シート２!$AU$6:$AU$2165),INDEX(③入力シート２!AS$6:AS$2165,MATCH(ROW()-8,③入力シート２!$AU$6:$AU$2165,0)),"")</f>
        <v/>
      </c>
      <c r="AV84" s="804"/>
      <c r="AW84" s="804"/>
      <c r="AX84" s="81" t="s">
        <v>1</v>
      </c>
      <c r="AY84" s="81" t="s">
        <v>210</v>
      </c>
      <c r="AZ84" s="505" t="str">
        <f ca="1">IF((ROW()-8)&lt;=MAX(③入力シート２!$AU$6:$AU$2165),INDEX(③入力シート２!AT$6:AT$2165,MATCH(ROW()-8,③入力シート２!$AU$6:$AU$2165,0)),"")</f>
        <v/>
      </c>
      <c r="BA84" s="81" t="s">
        <v>211</v>
      </c>
      <c r="BB84" s="81" t="s">
        <v>210</v>
      </c>
      <c r="BC84" s="274">
        <v>1</v>
      </c>
      <c r="BD84" s="81" t="s">
        <v>170</v>
      </c>
      <c r="BE84" s="81" t="s">
        <v>212</v>
      </c>
      <c r="BF84" s="805" t="str">
        <f t="shared" ca="1" si="18"/>
        <v/>
      </c>
      <c r="BG84" s="805"/>
      <c r="BH84" s="805"/>
      <c r="BI84" s="805"/>
      <c r="BJ84" s="82" t="s">
        <v>1</v>
      </c>
      <c r="BK84" s="806">
        <f>IF(①入力シート!$F$30="あり",AU84,0)</f>
        <v>0</v>
      </c>
      <c r="BL84" s="807"/>
      <c r="BM84" s="807"/>
      <c r="BN84" s="81" t="s">
        <v>1</v>
      </c>
      <c r="BO84" s="81" t="s">
        <v>210</v>
      </c>
      <c r="BP84" s="602">
        <f>IF(①入力シート!$F$30="あり",AZ84,0)</f>
        <v>0</v>
      </c>
      <c r="BQ84" s="81" t="s">
        <v>211</v>
      </c>
      <c r="BR84" s="81" t="s">
        <v>210</v>
      </c>
      <c r="BS84" s="274">
        <v>1</v>
      </c>
      <c r="BT84" s="81" t="s">
        <v>170</v>
      </c>
      <c r="BU84" s="81" t="s">
        <v>212</v>
      </c>
      <c r="BV84" s="808">
        <f t="shared" si="19"/>
        <v>0</v>
      </c>
      <c r="BW84" s="808"/>
      <c r="BX84" s="808"/>
      <c r="BY84" s="808"/>
      <c r="BZ84" s="82" t="s">
        <v>1</v>
      </c>
      <c r="CA84" s="275" t="str">
        <f t="shared" ca="1" si="20"/>
        <v/>
      </c>
      <c r="CB84" s="276">
        <f t="shared" si="21"/>
        <v>0</v>
      </c>
      <c r="CC84" s="101"/>
    </row>
    <row r="85" spans="1:81" ht="26.1" customHeight="1" x14ac:dyDescent="0.15">
      <c r="A85" s="79">
        <v>77</v>
      </c>
      <c r="B85"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85" s="879"/>
      <c r="D85" s="879"/>
      <c r="E85" s="879"/>
      <c r="F85" s="879"/>
      <c r="G85"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85" s="881"/>
      <c r="I85" s="882"/>
      <c r="J85"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85" s="880" t="str">
        <f ca="1">IF((ROW()-8)&lt;=MAX(③入力シート２!$AU$6:$AU$2165),IF(INDEX(③入力シート２!AO$6:AO$2165,MATCH(ROW()-8,③入力シート２!$AU$6:$AU$2165,0))=1,"基本給",IF(INDEX(③入力シート２!AO$6:AO$2165,MATCH(ROW()-8,③入力シート２!$AU$6:$AU$2165,0))=2,"手当","法定福利費残")),"")</f>
        <v/>
      </c>
      <c r="L85" s="881"/>
      <c r="M85" s="881"/>
      <c r="N85" s="882"/>
      <c r="O85" s="803" t="str">
        <f ca="1">IF((ROW()-8)&lt;=MAX(③入力シート２!$AU$6:$AU$2165),INDEX(③入力シート２!AQ$6:AQ$2165,MATCH(ROW()-8,③入力シート２!$AU$6:$AU$2165,0)),"")</f>
        <v/>
      </c>
      <c r="P85" s="804"/>
      <c r="Q85" s="804"/>
      <c r="R85" s="81" t="s">
        <v>1</v>
      </c>
      <c r="S85" s="81" t="s">
        <v>210</v>
      </c>
      <c r="T85" s="505" t="str">
        <f ca="1">IF((ROW()-8)&lt;=MAX(③入力シート２!$AU$6:$AU$2165),INDEX(③入力シート２!AR$6:AR$2165,MATCH(ROW()-8,③入力シート２!$AU$6:$AU$2165,0)),"")</f>
        <v/>
      </c>
      <c r="U85" s="81" t="s">
        <v>211</v>
      </c>
      <c r="V85" s="81" t="s">
        <v>210</v>
      </c>
      <c r="W85" s="274">
        <v>1</v>
      </c>
      <c r="X85" s="81" t="s">
        <v>170</v>
      </c>
      <c r="Y85" s="81" t="s">
        <v>212</v>
      </c>
      <c r="Z85" s="805" t="str">
        <f t="shared" ca="1" si="16"/>
        <v/>
      </c>
      <c r="AA85" s="805"/>
      <c r="AB85" s="805"/>
      <c r="AC85" s="805"/>
      <c r="AD85" s="82" t="s">
        <v>1</v>
      </c>
      <c r="AE85" s="800">
        <f>IF(①入力シート!$F$30="あり",O85,0)</f>
        <v>0</v>
      </c>
      <c r="AF85" s="801"/>
      <c r="AG85" s="801"/>
      <c r="AH85" s="81" t="s">
        <v>1</v>
      </c>
      <c r="AI85" s="81" t="s">
        <v>210</v>
      </c>
      <c r="AJ85" s="503">
        <f>IF(①入力シート!$F$30="あり",T85,0)</f>
        <v>0</v>
      </c>
      <c r="AK85" s="81" t="s">
        <v>211</v>
      </c>
      <c r="AL85" s="81" t="s">
        <v>210</v>
      </c>
      <c r="AM85" s="74">
        <v>1</v>
      </c>
      <c r="AN85" s="81" t="s">
        <v>170</v>
      </c>
      <c r="AO85" s="81" t="s">
        <v>212</v>
      </c>
      <c r="AP85" s="802">
        <f t="shared" si="17"/>
        <v>0</v>
      </c>
      <c r="AQ85" s="802"/>
      <c r="AR85" s="802"/>
      <c r="AS85" s="802"/>
      <c r="AT85" s="88" t="s">
        <v>1</v>
      </c>
      <c r="AU85" s="803" t="str">
        <f ca="1">IF((ROW()-8)&lt;=MAX(③入力シート２!$AU$6:$AU$2165),INDEX(③入力シート２!AS$6:AS$2165,MATCH(ROW()-8,③入力シート２!$AU$6:$AU$2165,0)),"")</f>
        <v/>
      </c>
      <c r="AV85" s="804"/>
      <c r="AW85" s="804"/>
      <c r="AX85" s="81" t="s">
        <v>1</v>
      </c>
      <c r="AY85" s="81" t="s">
        <v>210</v>
      </c>
      <c r="AZ85" s="505" t="str">
        <f ca="1">IF((ROW()-8)&lt;=MAX(③入力シート２!$AU$6:$AU$2165),INDEX(③入力シート２!AT$6:AT$2165,MATCH(ROW()-8,③入力シート２!$AU$6:$AU$2165,0)),"")</f>
        <v/>
      </c>
      <c r="BA85" s="81" t="s">
        <v>211</v>
      </c>
      <c r="BB85" s="81" t="s">
        <v>210</v>
      </c>
      <c r="BC85" s="274">
        <v>1</v>
      </c>
      <c r="BD85" s="81" t="s">
        <v>170</v>
      </c>
      <c r="BE85" s="81" t="s">
        <v>212</v>
      </c>
      <c r="BF85" s="805" t="str">
        <f t="shared" ca="1" si="18"/>
        <v/>
      </c>
      <c r="BG85" s="805"/>
      <c r="BH85" s="805"/>
      <c r="BI85" s="805"/>
      <c r="BJ85" s="82" t="s">
        <v>1</v>
      </c>
      <c r="BK85" s="806">
        <f>IF(①入力シート!$F$30="あり",AU85,0)</f>
        <v>0</v>
      </c>
      <c r="BL85" s="807"/>
      <c r="BM85" s="807"/>
      <c r="BN85" s="81" t="s">
        <v>1</v>
      </c>
      <c r="BO85" s="81" t="s">
        <v>210</v>
      </c>
      <c r="BP85" s="602">
        <f>IF(①入力シート!$F$30="あり",AZ85,0)</f>
        <v>0</v>
      </c>
      <c r="BQ85" s="81" t="s">
        <v>211</v>
      </c>
      <c r="BR85" s="81" t="s">
        <v>210</v>
      </c>
      <c r="BS85" s="274">
        <v>1</v>
      </c>
      <c r="BT85" s="81" t="s">
        <v>170</v>
      </c>
      <c r="BU85" s="81" t="s">
        <v>212</v>
      </c>
      <c r="BV85" s="808">
        <f t="shared" si="19"/>
        <v>0</v>
      </c>
      <c r="BW85" s="808"/>
      <c r="BX85" s="808"/>
      <c r="BY85" s="808"/>
      <c r="BZ85" s="82" t="s">
        <v>1</v>
      </c>
      <c r="CA85" s="275" t="str">
        <f t="shared" ca="1" si="20"/>
        <v/>
      </c>
      <c r="CB85" s="276">
        <f t="shared" si="21"/>
        <v>0</v>
      </c>
      <c r="CC85" s="101"/>
    </row>
    <row r="86" spans="1:81" ht="26.1" customHeight="1" x14ac:dyDescent="0.15">
      <c r="A86" s="79">
        <v>78</v>
      </c>
      <c r="B86"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86" s="885"/>
      <c r="D86" s="885"/>
      <c r="E86" s="885"/>
      <c r="F86" s="885"/>
      <c r="G86"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86" s="883"/>
      <c r="I86" s="883"/>
      <c r="J86"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86" s="883" t="str">
        <f ca="1">IF((ROW()-8)&lt;=MAX(③入力シート２!$AU$6:$AU$2165),IF(INDEX(③入力シート２!AO$6:AO$2165,MATCH(ROW()-8,③入力シート２!$AU$6:$AU$2165,0))=1,"基本給",IF(INDEX(③入力シート２!AO$6:AO$2165,MATCH(ROW()-8,③入力シート２!$AU$6:$AU$2165,0))=2,"手当","法定福利費残")),"")</f>
        <v/>
      </c>
      <c r="L86" s="883"/>
      <c r="M86" s="883"/>
      <c r="N86" s="883"/>
      <c r="O86" s="804" t="str">
        <f ca="1">IF((ROW()-8)&lt;=MAX(③入力シート２!$AU$6:$AU$2165),INDEX(③入力シート２!AQ$6:AQ$2165,MATCH(ROW()-8,③入力シート２!$AU$6:$AU$2165,0)),"")</f>
        <v/>
      </c>
      <c r="P86" s="804"/>
      <c r="Q86" s="804"/>
      <c r="R86" s="81" t="s">
        <v>1</v>
      </c>
      <c r="S86" s="81" t="s">
        <v>210</v>
      </c>
      <c r="T86" s="505" t="str">
        <f ca="1">IF((ROW()-8)&lt;=MAX(③入力シート２!$AU$6:$AU$2165),INDEX(③入力シート２!AR$6:AR$2165,MATCH(ROW()-8,③入力シート２!$AU$6:$AU$2165,0)),"")</f>
        <v/>
      </c>
      <c r="U86" s="81" t="s">
        <v>211</v>
      </c>
      <c r="V86" s="81" t="s">
        <v>210</v>
      </c>
      <c r="W86" s="274">
        <v>1</v>
      </c>
      <c r="X86" s="81" t="s">
        <v>170</v>
      </c>
      <c r="Y86" s="81" t="s">
        <v>212</v>
      </c>
      <c r="Z86" s="805" t="str">
        <f t="shared" ca="1" si="16"/>
        <v/>
      </c>
      <c r="AA86" s="805"/>
      <c r="AB86" s="805"/>
      <c r="AC86" s="805"/>
      <c r="AD86" s="82" t="s">
        <v>1</v>
      </c>
      <c r="AE86" s="800">
        <f>IF(①入力シート!$F$30="あり",O86,0)</f>
        <v>0</v>
      </c>
      <c r="AF86" s="801"/>
      <c r="AG86" s="801"/>
      <c r="AH86" s="81" t="s">
        <v>1</v>
      </c>
      <c r="AI86" s="81" t="s">
        <v>210</v>
      </c>
      <c r="AJ86" s="503">
        <f>IF(①入力シート!$F$30="あり",T86,0)</f>
        <v>0</v>
      </c>
      <c r="AK86" s="81" t="s">
        <v>211</v>
      </c>
      <c r="AL86" s="81" t="s">
        <v>210</v>
      </c>
      <c r="AM86" s="74">
        <v>1</v>
      </c>
      <c r="AN86" s="81" t="s">
        <v>170</v>
      </c>
      <c r="AO86" s="81" t="s">
        <v>212</v>
      </c>
      <c r="AP86" s="802">
        <f t="shared" si="17"/>
        <v>0</v>
      </c>
      <c r="AQ86" s="802"/>
      <c r="AR86" s="802"/>
      <c r="AS86" s="802"/>
      <c r="AT86" s="88" t="s">
        <v>1</v>
      </c>
      <c r="AU86" s="803" t="str">
        <f ca="1">IF((ROW()-8)&lt;=MAX(③入力シート２!$AU$6:$AU$2165),INDEX(③入力シート２!AS$6:AS$2165,MATCH(ROW()-8,③入力シート２!$AU$6:$AU$2165,0)),"")</f>
        <v/>
      </c>
      <c r="AV86" s="804"/>
      <c r="AW86" s="804"/>
      <c r="AX86" s="81" t="s">
        <v>1</v>
      </c>
      <c r="AY86" s="81" t="s">
        <v>210</v>
      </c>
      <c r="AZ86" s="505" t="str">
        <f ca="1">IF((ROW()-8)&lt;=MAX(③入力シート２!$AU$6:$AU$2165),INDEX(③入力シート２!AT$6:AT$2165,MATCH(ROW()-8,③入力シート２!$AU$6:$AU$2165,0)),"")</f>
        <v/>
      </c>
      <c r="BA86" s="81" t="s">
        <v>211</v>
      </c>
      <c r="BB86" s="81" t="s">
        <v>210</v>
      </c>
      <c r="BC86" s="274">
        <v>1</v>
      </c>
      <c r="BD86" s="81" t="s">
        <v>170</v>
      </c>
      <c r="BE86" s="81" t="s">
        <v>212</v>
      </c>
      <c r="BF86" s="805" t="str">
        <f t="shared" ca="1" si="18"/>
        <v/>
      </c>
      <c r="BG86" s="805"/>
      <c r="BH86" s="805"/>
      <c r="BI86" s="805"/>
      <c r="BJ86" s="82" t="s">
        <v>1</v>
      </c>
      <c r="BK86" s="806">
        <f>IF(①入力シート!$F$30="あり",AU86,0)</f>
        <v>0</v>
      </c>
      <c r="BL86" s="807"/>
      <c r="BM86" s="807"/>
      <c r="BN86" s="81" t="s">
        <v>1</v>
      </c>
      <c r="BO86" s="81" t="s">
        <v>210</v>
      </c>
      <c r="BP86" s="602">
        <f>IF(①入力シート!$F$30="あり",AZ86,0)</f>
        <v>0</v>
      </c>
      <c r="BQ86" s="81" t="s">
        <v>211</v>
      </c>
      <c r="BR86" s="81" t="s">
        <v>210</v>
      </c>
      <c r="BS86" s="274">
        <v>1</v>
      </c>
      <c r="BT86" s="81" t="s">
        <v>170</v>
      </c>
      <c r="BU86" s="81" t="s">
        <v>212</v>
      </c>
      <c r="BV86" s="808">
        <f t="shared" si="19"/>
        <v>0</v>
      </c>
      <c r="BW86" s="808"/>
      <c r="BX86" s="808"/>
      <c r="BY86" s="808"/>
      <c r="BZ86" s="82" t="s">
        <v>1</v>
      </c>
      <c r="CA86" s="275" t="str">
        <f t="shared" ca="1" si="4"/>
        <v/>
      </c>
      <c r="CB86" s="276">
        <f t="shared" si="5"/>
        <v>0</v>
      </c>
      <c r="CC86" s="101"/>
    </row>
    <row r="87" spans="1:81" ht="26.1" customHeight="1" x14ac:dyDescent="0.15">
      <c r="A87" s="79">
        <v>79</v>
      </c>
      <c r="B87"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87" s="879"/>
      <c r="D87" s="879"/>
      <c r="E87" s="879"/>
      <c r="F87" s="879"/>
      <c r="G87"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87" s="881"/>
      <c r="I87" s="882"/>
      <c r="J87"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87" s="880" t="str">
        <f ca="1">IF((ROW()-8)&lt;=MAX(③入力シート２!$AU$6:$AU$2165),IF(INDEX(③入力シート２!AO$6:AO$2165,MATCH(ROW()-8,③入力シート２!$AU$6:$AU$2165,0))=1,"基本給",IF(INDEX(③入力シート２!AO$6:AO$2165,MATCH(ROW()-8,③入力シート２!$AU$6:$AU$2165,0))=2,"手当","法定福利費残")),"")</f>
        <v/>
      </c>
      <c r="L87" s="881"/>
      <c r="M87" s="881"/>
      <c r="N87" s="882"/>
      <c r="O87" s="803" t="str">
        <f ca="1">IF((ROW()-8)&lt;=MAX(③入力シート２!$AU$6:$AU$2165),INDEX(③入力シート２!AQ$6:AQ$2165,MATCH(ROW()-8,③入力シート２!$AU$6:$AU$2165,0)),"")</f>
        <v/>
      </c>
      <c r="P87" s="804"/>
      <c r="Q87" s="804"/>
      <c r="R87" s="81" t="s">
        <v>1</v>
      </c>
      <c r="S87" s="81" t="s">
        <v>210</v>
      </c>
      <c r="T87" s="505" t="str">
        <f ca="1">IF((ROW()-8)&lt;=MAX(③入力シート２!$AU$6:$AU$2165),INDEX(③入力シート２!AR$6:AR$2165,MATCH(ROW()-8,③入力シート２!$AU$6:$AU$2165,0)),"")</f>
        <v/>
      </c>
      <c r="U87" s="81" t="s">
        <v>211</v>
      </c>
      <c r="V87" s="81" t="s">
        <v>210</v>
      </c>
      <c r="W87" s="274">
        <v>1</v>
      </c>
      <c r="X87" s="81" t="s">
        <v>170</v>
      </c>
      <c r="Y87" s="81" t="s">
        <v>212</v>
      </c>
      <c r="Z87" s="805" t="str">
        <f t="shared" ca="1" si="16"/>
        <v/>
      </c>
      <c r="AA87" s="805"/>
      <c r="AB87" s="805"/>
      <c r="AC87" s="805"/>
      <c r="AD87" s="82" t="s">
        <v>1</v>
      </c>
      <c r="AE87" s="800">
        <f>IF(①入力シート!$F$30="あり",O87,0)</f>
        <v>0</v>
      </c>
      <c r="AF87" s="801"/>
      <c r="AG87" s="801"/>
      <c r="AH87" s="81" t="s">
        <v>1</v>
      </c>
      <c r="AI87" s="81" t="s">
        <v>210</v>
      </c>
      <c r="AJ87" s="503">
        <f>IF(①入力シート!$F$30="あり",T87,0)</f>
        <v>0</v>
      </c>
      <c r="AK87" s="81" t="s">
        <v>211</v>
      </c>
      <c r="AL87" s="81" t="s">
        <v>210</v>
      </c>
      <c r="AM87" s="74">
        <v>1</v>
      </c>
      <c r="AN87" s="81" t="s">
        <v>170</v>
      </c>
      <c r="AO87" s="81" t="s">
        <v>212</v>
      </c>
      <c r="AP87" s="802">
        <f t="shared" si="17"/>
        <v>0</v>
      </c>
      <c r="AQ87" s="802"/>
      <c r="AR87" s="802"/>
      <c r="AS87" s="802"/>
      <c r="AT87" s="88" t="s">
        <v>1</v>
      </c>
      <c r="AU87" s="803" t="str">
        <f ca="1">IF((ROW()-8)&lt;=MAX(③入力シート２!$AU$6:$AU$2165),INDEX(③入力シート２!AS$6:AS$2165,MATCH(ROW()-8,③入力シート２!$AU$6:$AU$2165,0)),"")</f>
        <v/>
      </c>
      <c r="AV87" s="804"/>
      <c r="AW87" s="804"/>
      <c r="AX87" s="81" t="s">
        <v>1</v>
      </c>
      <c r="AY87" s="81" t="s">
        <v>210</v>
      </c>
      <c r="AZ87" s="505" t="str">
        <f ca="1">IF((ROW()-8)&lt;=MAX(③入力シート２!$AU$6:$AU$2165),INDEX(③入力シート２!AT$6:AT$2165,MATCH(ROW()-8,③入力シート２!$AU$6:$AU$2165,0)),"")</f>
        <v/>
      </c>
      <c r="BA87" s="81" t="s">
        <v>211</v>
      </c>
      <c r="BB87" s="81" t="s">
        <v>210</v>
      </c>
      <c r="BC87" s="274">
        <v>1</v>
      </c>
      <c r="BD87" s="81" t="s">
        <v>170</v>
      </c>
      <c r="BE87" s="81" t="s">
        <v>212</v>
      </c>
      <c r="BF87" s="805" t="str">
        <f t="shared" ca="1" si="18"/>
        <v/>
      </c>
      <c r="BG87" s="805"/>
      <c r="BH87" s="805"/>
      <c r="BI87" s="805"/>
      <c r="BJ87" s="82" t="s">
        <v>1</v>
      </c>
      <c r="BK87" s="806">
        <f>IF(①入力シート!$F$30="あり",AU87,0)</f>
        <v>0</v>
      </c>
      <c r="BL87" s="807"/>
      <c r="BM87" s="807"/>
      <c r="BN87" s="81" t="s">
        <v>1</v>
      </c>
      <c r="BO87" s="81" t="s">
        <v>210</v>
      </c>
      <c r="BP87" s="602">
        <f>IF(①入力シート!$F$30="あり",AZ87,0)</f>
        <v>0</v>
      </c>
      <c r="BQ87" s="81" t="s">
        <v>211</v>
      </c>
      <c r="BR87" s="81" t="s">
        <v>210</v>
      </c>
      <c r="BS87" s="274">
        <v>1</v>
      </c>
      <c r="BT87" s="81" t="s">
        <v>170</v>
      </c>
      <c r="BU87" s="81" t="s">
        <v>212</v>
      </c>
      <c r="BV87" s="808">
        <f t="shared" si="19"/>
        <v>0</v>
      </c>
      <c r="BW87" s="808"/>
      <c r="BX87" s="808"/>
      <c r="BY87" s="808"/>
      <c r="BZ87" s="82" t="s">
        <v>1</v>
      </c>
      <c r="CA87" s="275" t="str">
        <f t="shared" ca="1" si="4"/>
        <v/>
      </c>
      <c r="CB87" s="276">
        <f t="shared" si="5"/>
        <v>0</v>
      </c>
      <c r="CC87" s="101"/>
    </row>
    <row r="88" spans="1:81" ht="26.1" customHeight="1" x14ac:dyDescent="0.15">
      <c r="A88" s="79">
        <v>80</v>
      </c>
      <c r="B88"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88" s="885"/>
      <c r="D88" s="885"/>
      <c r="E88" s="885"/>
      <c r="F88" s="885"/>
      <c r="G88"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88" s="883"/>
      <c r="I88" s="883"/>
      <c r="J88"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88" s="883" t="str">
        <f ca="1">IF((ROW()-8)&lt;=MAX(③入力シート２!$AU$6:$AU$2165),IF(INDEX(③入力シート２!AO$6:AO$2165,MATCH(ROW()-8,③入力シート２!$AU$6:$AU$2165,0))=1,"基本給",IF(INDEX(③入力シート２!AO$6:AO$2165,MATCH(ROW()-8,③入力シート２!$AU$6:$AU$2165,0))=2,"手当","法定福利費残")),"")</f>
        <v/>
      </c>
      <c r="L88" s="883"/>
      <c r="M88" s="883"/>
      <c r="N88" s="883"/>
      <c r="O88" s="804" t="str">
        <f ca="1">IF((ROW()-8)&lt;=MAX(③入力シート２!$AU$6:$AU$2165),INDEX(③入力シート２!AQ$6:AQ$2165,MATCH(ROW()-8,③入力シート２!$AU$6:$AU$2165,0)),"")</f>
        <v/>
      </c>
      <c r="P88" s="804"/>
      <c r="Q88" s="804"/>
      <c r="R88" s="81" t="s">
        <v>1</v>
      </c>
      <c r="S88" s="81" t="s">
        <v>210</v>
      </c>
      <c r="T88" s="505" t="str">
        <f ca="1">IF((ROW()-8)&lt;=MAX(③入力シート２!$AU$6:$AU$2165),INDEX(③入力シート２!AR$6:AR$2165,MATCH(ROW()-8,③入力シート２!$AU$6:$AU$2165,0)),"")</f>
        <v/>
      </c>
      <c r="U88" s="81" t="s">
        <v>211</v>
      </c>
      <c r="V88" s="81" t="s">
        <v>210</v>
      </c>
      <c r="W88" s="274">
        <v>1</v>
      </c>
      <c r="X88" s="81" t="s">
        <v>170</v>
      </c>
      <c r="Y88" s="81" t="s">
        <v>212</v>
      </c>
      <c r="Z88" s="805" t="str">
        <f t="shared" ca="1" si="16"/>
        <v/>
      </c>
      <c r="AA88" s="805"/>
      <c r="AB88" s="805"/>
      <c r="AC88" s="805"/>
      <c r="AD88" s="82" t="s">
        <v>1</v>
      </c>
      <c r="AE88" s="800">
        <f>IF(①入力シート!$F$30="あり",O88,0)</f>
        <v>0</v>
      </c>
      <c r="AF88" s="801"/>
      <c r="AG88" s="801"/>
      <c r="AH88" s="81" t="s">
        <v>1</v>
      </c>
      <c r="AI88" s="81" t="s">
        <v>210</v>
      </c>
      <c r="AJ88" s="503">
        <f>IF(①入力シート!$F$30="あり",T88,0)</f>
        <v>0</v>
      </c>
      <c r="AK88" s="81" t="s">
        <v>211</v>
      </c>
      <c r="AL88" s="81" t="s">
        <v>210</v>
      </c>
      <c r="AM88" s="74">
        <v>1</v>
      </c>
      <c r="AN88" s="81" t="s">
        <v>170</v>
      </c>
      <c r="AO88" s="81" t="s">
        <v>212</v>
      </c>
      <c r="AP88" s="802">
        <f t="shared" si="17"/>
        <v>0</v>
      </c>
      <c r="AQ88" s="802"/>
      <c r="AR88" s="802"/>
      <c r="AS88" s="802"/>
      <c r="AT88" s="88" t="s">
        <v>1</v>
      </c>
      <c r="AU88" s="803" t="str">
        <f ca="1">IF((ROW()-8)&lt;=MAX(③入力シート２!$AU$6:$AU$2165),INDEX(③入力シート２!AS$6:AS$2165,MATCH(ROW()-8,③入力シート２!$AU$6:$AU$2165,0)),"")</f>
        <v/>
      </c>
      <c r="AV88" s="804"/>
      <c r="AW88" s="804"/>
      <c r="AX88" s="81" t="s">
        <v>1</v>
      </c>
      <c r="AY88" s="81" t="s">
        <v>210</v>
      </c>
      <c r="AZ88" s="505" t="str">
        <f ca="1">IF((ROW()-8)&lt;=MAX(③入力シート２!$AU$6:$AU$2165),INDEX(③入力シート２!AT$6:AT$2165,MATCH(ROW()-8,③入力シート２!$AU$6:$AU$2165,0)),"")</f>
        <v/>
      </c>
      <c r="BA88" s="81" t="s">
        <v>211</v>
      </c>
      <c r="BB88" s="81" t="s">
        <v>210</v>
      </c>
      <c r="BC88" s="274">
        <v>1</v>
      </c>
      <c r="BD88" s="81" t="s">
        <v>170</v>
      </c>
      <c r="BE88" s="81" t="s">
        <v>212</v>
      </c>
      <c r="BF88" s="805" t="str">
        <f t="shared" ca="1" si="18"/>
        <v/>
      </c>
      <c r="BG88" s="805"/>
      <c r="BH88" s="805"/>
      <c r="BI88" s="805"/>
      <c r="BJ88" s="82" t="s">
        <v>1</v>
      </c>
      <c r="BK88" s="806">
        <f>IF(①入力シート!$F$30="あり",AU88,0)</f>
        <v>0</v>
      </c>
      <c r="BL88" s="807"/>
      <c r="BM88" s="807"/>
      <c r="BN88" s="81" t="s">
        <v>1</v>
      </c>
      <c r="BO88" s="81" t="s">
        <v>210</v>
      </c>
      <c r="BP88" s="602">
        <f>IF(①入力シート!$F$30="あり",AZ88,0)</f>
        <v>0</v>
      </c>
      <c r="BQ88" s="81" t="s">
        <v>211</v>
      </c>
      <c r="BR88" s="81" t="s">
        <v>210</v>
      </c>
      <c r="BS88" s="274">
        <v>1</v>
      </c>
      <c r="BT88" s="81" t="s">
        <v>170</v>
      </c>
      <c r="BU88" s="81" t="s">
        <v>212</v>
      </c>
      <c r="BV88" s="811">
        <f t="shared" si="19"/>
        <v>0</v>
      </c>
      <c r="BW88" s="811"/>
      <c r="BX88" s="811"/>
      <c r="BY88" s="811"/>
      <c r="BZ88" s="82" t="s">
        <v>1</v>
      </c>
      <c r="CA88" s="275" t="str">
        <f t="shared" ca="1" si="4"/>
        <v/>
      </c>
      <c r="CB88" s="276">
        <f t="shared" si="5"/>
        <v>0</v>
      </c>
      <c r="CC88" s="101"/>
    </row>
    <row r="89" spans="1:81" ht="26.1" customHeight="1" x14ac:dyDescent="0.15">
      <c r="A89" s="79">
        <v>81</v>
      </c>
      <c r="B89"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89" s="879"/>
      <c r="D89" s="879"/>
      <c r="E89" s="879"/>
      <c r="F89" s="879"/>
      <c r="G89"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89" s="881"/>
      <c r="I89" s="882"/>
      <c r="J89"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89" s="880" t="str">
        <f ca="1">IF((ROW()-8)&lt;=MAX(③入力シート２!$AU$6:$AU$2165),IF(INDEX(③入力シート２!AO$6:AO$2165,MATCH(ROW()-8,③入力シート２!$AU$6:$AU$2165,0))=1,"基本給",IF(INDEX(③入力シート２!AO$6:AO$2165,MATCH(ROW()-8,③入力シート２!$AU$6:$AU$2165,0))=2,"手当","法定福利費残")),"")</f>
        <v/>
      </c>
      <c r="L89" s="881"/>
      <c r="M89" s="881"/>
      <c r="N89" s="882"/>
      <c r="O89" s="803" t="str">
        <f ca="1">IF((ROW()-8)&lt;=MAX(③入力シート２!$AU$6:$AU$2165),INDEX(③入力シート２!AQ$6:AQ$2165,MATCH(ROW()-8,③入力シート２!$AU$6:$AU$2165,0)),"")</f>
        <v/>
      </c>
      <c r="P89" s="804"/>
      <c r="Q89" s="804"/>
      <c r="R89" s="81" t="s">
        <v>1</v>
      </c>
      <c r="S89" s="81" t="s">
        <v>210</v>
      </c>
      <c r="T89" s="505" t="str">
        <f ca="1">IF((ROW()-8)&lt;=MAX(③入力シート２!$AU$6:$AU$2165),INDEX(③入力シート２!AR$6:AR$2165,MATCH(ROW()-8,③入力シート２!$AU$6:$AU$2165,0)),"")</f>
        <v/>
      </c>
      <c r="U89" s="81" t="s">
        <v>211</v>
      </c>
      <c r="V89" s="81" t="s">
        <v>210</v>
      </c>
      <c r="W89" s="274">
        <v>1</v>
      </c>
      <c r="X89" s="81" t="s">
        <v>170</v>
      </c>
      <c r="Y89" s="81" t="s">
        <v>212</v>
      </c>
      <c r="Z89" s="805" t="str">
        <f t="shared" ca="1" si="16"/>
        <v/>
      </c>
      <c r="AA89" s="805"/>
      <c r="AB89" s="805"/>
      <c r="AC89" s="805"/>
      <c r="AD89" s="82" t="s">
        <v>1</v>
      </c>
      <c r="AE89" s="800">
        <f>IF(①入力シート!$F$30="あり",O89,0)</f>
        <v>0</v>
      </c>
      <c r="AF89" s="801"/>
      <c r="AG89" s="801"/>
      <c r="AH89" s="81" t="s">
        <v>1</v>
      </c>
      <c r="AI89" s="81" t="s">
        <v>210</v>
      </c>
      <c r="AJ89" s="503">
        <f>IF(①入力シート!$F$30="あり",T89,0)</f>
        <v>0</v>
      </c>
      <c r="AK89" s="81" t="s">
        <v>211</v>
      </c>
      <c r="AL89" s="81" t="s">
        <v>210</v>
      </c>
      <c r="AM89" s="74">
        <v>1</v>
      </c>
      <c r="AN89" s="81" t="s">
        <v>170</v>
      </c>
      <c r="AO89" s="81" t="s">
        <v>212</v>
      </c>
      <c r="AP89" s="802">
        <f t="shared" si="17"/>
        <v>0</v>
      </c>
      <c r="AQ89" s="802"/>
      <c r="AR89" s="802"/>
      <c r="AS89" s="802"/>
      <c r="AT89" s="88" t="s">
        <v>1</v>
      </c>
      <c r="AU89" s="803" t="str">
        <f ca="1">IF((ROW()-8)&lt;=MAX(③入力シート２!$AU$6:$AU$2165),INDEX(③入力シート２!AS$6:AS$2165,MATCH(ROW()-8,③入力シート２!$AU$6:$AU$2165,0)),"")</f>
        <v/>
      </c>
      <c r="AV89" s="804"/>
      <c r="AW89" s="804"/>
      <c r="AX89" s="81" t="s">
        <v>1</v>
      </c>
      <c r="AY89" s="81" t="s">
        <v>210</v>
      </c>
      <c r="AZ89" s="505" t="str">
        <f ca="1">IF((ROW()-8)&lt;=MAX(③入力シート２!$AU$6:$AU$2165),INDEX(③入力シート２!AT$6:AT$2165,MATCH(ROW()-8,③入力シート２!$AU$6:$AU$2165,0)),"")</f>
        <v/>
      </c>
      <c r="BA89" s="81" t="s">
        <v>211</v>
      </c>
      <c r="BB89" s="81" t="s">
        <v>210</v>
      </c>
      <c r="BC89" s="274">
        <v>1</v>
      </c>
      <c r="BD89" s="81" t="s">
        <v>170</v>
      </c>
      <c r="BE89" s="81" t="s">
        <v>212</v>
      </c>
      <c r="BF89" s="805" t="str">
        <f t="shared" ca="1" si="18"/>
        <v/>
      </c>
      <c r="BG89" s="805"/>
      <c r="BH89" s="805"/>
      <c r="BI89" s="805"/>
      <c r="BJ89" s="82" t="s">
        <v>1</v>
      </c>
      <c r="BK89" s="806">
        <f>IF(①入力シート!$F$30="あり",AU89,0)</f>
        <v>0</v>
      </c>
      <c r="BL89" s="807"/>
      <c r="BM89" s="807"/>
      <c r="BN89" s="81" t="s">
        <v>1</v>
      </c>
      <c r="BO89" s="81" t="s">
        <v>210</v>
      </c>
      <c r="BP89" s="602">
        <f>IF(①入力シート!$F$30="あり",AZ89,0)</f>
        <v>0</v>
      </c>
      <c r="BQ89" s="81" t="s">
        <v>211</v>
      </c>
      <c r="BR89" s="81" t="s">
        <v>210</v>
      </c>
      <c r="BS89" s="274">
        <v>1</v>
      </c>
      <c r="BT89" s="81" t="s">
        <v>170</v>
      </c>
      <c r="BU89" s="81" t="s">
        <v>212</v>
      </c>
      <c r="BV89" s="808">
        <f t="shared" si="19"/>
        <v>0</v>
      </c>
      <c r="BW89" s="808"/>
      <c r="BX89" s="808"/>
      <c r="BY89" s="808"/>
      <c r="BZ89" s="82" t="s">
        <v>1</v>
      </c>
      <c r="CA89" s="275" t="str">
        <f t="shared" ca="1" si="4"/>
        <v/>
      </c>
      <c r="CB89" s="276">
        <f t="shared" si="5"/>
        <v>0</v>
      </c>
      <c r="CC89" s="101"/>
    </row>
    <row r="90" spans="1:81" ht="26.1" customHeight="1" x14ac:dyDescent="0.15">
      <c r="A90" s="79">
        <v>82</v>
      </c>
      <c r="B90"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90" s="885"/>
      <c r="D90" s="885"/>
      <c r="E90" s="885"/>
      <c r="F90" s="885"/>
      <c r="G90"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90" s="883"/>
      <c r="I90" s="883"/>
      <c r="J90"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90" s="883" t="str">
        <f ca="1">IF((ROW()-8)&lt;=MAX(③入力シート２!$AU$6:$AU$2165),IF(INDEX(③入力シート２!AO$6:AO$2165,MATCH(ROW()-8,③入力シート２!$AU$6:$AU$2165,0))=1,"基本給",IF(INDEX(③入力シート２!AO$6:AO$2165,MATCH(ROW()-8,③入力シート２!$AU$6:$AU$2165,0))=2,"手当","法定福利費残")),"")</f>
        <v/>
      </c>
      <c r="L90" s="883"/>
      <c r="M90" s="883"/>
      <c r="N90" s="883"/>
      <c r="O90" s="804" t="str">
        <f ca="1">IF((ROW()-8)&lt;=MAX(③入力シート２!$AU$6:$AU$2165),INDEX(③入力シート２!AQ$6:AQ$2165,MATCH(ROW()-8,③入力シート２!$AU$6:$AU$2165,0)),"")</f>
        <v/>
      </c>
      <c r="P90" s="804"/>
      <c r="Q90" s="804"/>
      <c r="R90" s="81" t="s">
        <v>1</v>
      </c>
      <c r="S90" s="81" t="s">
        <v>210</v>
      </c>
      <c r="T90" s="505" t="str">
        <f ca="1">IF((ROW()-8)&lt;=MAX(③入力シート２!$AU$6:$AU$2165),INDEX(③入力シート２!AR$6:AR$2165,MATCH(ROW()-8,③入力シート２!$AU$6:$AU$2165,0)),"")</f>
        <v/>
      </c>
      <c r="U90" s="81" t="s">
        <v>211</v>
      </c>
      <c r="V90" s="81" t="s">
        <v>210</v>
      </c>
      <c r="W90" s="274">
        <v>1</v>
      </c>
      <c r="X90" s="81" t="s">
        <v>170</v>
      </c>
      <c r="Y90" s="81" t="s">
        <v>212</v>
      </c>
      <c r="Z90" s="805" t="str">
        <f t="shared" ca="1" si="16"/>
        <v/>
      </c>
      <c r="AA90" s="805"/>
      <c r="AB90" s="805"/>
      <c r="AC90" s="805"/>
      <c r="AD90" s="82" t="s">
        <v>1</v>
      </c>
      <c r="AE90" s="800">
        <f>IF(①入力シート!$F$30="あり",O90,0)</f>
        <v>0</v>
      </c>
      <c r="AF90" s="801"/>
      <c r="AG90" s="801"/>
      <c r="AH90" s="81" t="s">
        <v>1</v>
      </c>
      <c r="AI90" s="81" t="s">
        <v>210</v>
      </c>
      <c r="AJ90" s="503">
        <f>IF(①入力シート!$F$30="あり",T90,0)</f>
        <v>0</v>
      </c>
      <c r="AK90" s="81" t="s">
        <v>211</v>
      </c>
      <c r="AL90" s="81" t="s">
        <v>210</v>
      </c>
      <c r="AM90" s="74">
        <v>1</v>
      </c>
      <c r="AN90" s="81" t="s">
        <v>170</v>
      </c>
      <c r="AO90" s="81" t="s">
        <v>212</v>
      </c>
      <c r="AP90" s="802">
        <f t="shared" si="17"/>
        <v>0</v>
      </c>
      <c r="AQ90" s="802"/>
      <c r="AR90" s="802"/>
      <c r="AS90" s="802"/>
      <c r="AT90" s="88" t="s">
        <v>1</v>
      </c>
      <c r="AU90" s="803" t="str">
        <f ca="1">IF((ROW()-8)&lt;=MAX(③入力シート２!$AU$6:$AU$2165),INDEX(③入力シート２!AS$6:AS$2165,MATCH(ROW()-8,③入力シート２!$AU$6:$AU$2165,0)),"")</f>
        <v/>
      </c>
      <c r="AV90" s="804"/>
      <c r="AW90" s="804"/>
      <c r="AX90" s="81" t="s">
        <v>1</v>
      </c>
      <c r="AY90" s="81" t="s">
        <v>210</v>
      </c>
      <c r="AZ90" s="505" t="str">
        <f ca="1">IF((ROW()-8)&lt;=MAX(③入力シート２!$AU$6:$AU$2165),INDEX(③入力シート２!AT$6:AT$2165,MATCH(ROW()-8,③入力シート２!$AU$6:$AU$2165,0)),"")</f>
        <v/>
      </c>
      <c r="BA90" s="81" t="s">
        <v>211</v>
      </c>
      <c r="BB90" s="81" t="s">
        <v>210</v>
      </c>
      <c r="BC90" s="274">
        <v>1</v>
      </c>
      <c r="BD90" s="81" t="s">
        <v>170</v>
      </c>
      <c r="BE90" s="81" t="s">
        <v>212</v>
      </c>
      <c r="BF90" s="805" t="str">
        <f t="shared" ca="1" si="18"/>
        <v/>
      </c>
      <c r="BG90" s="805"/>
      <c r="BH90" s="805"/>
      <c r="BI90" s="805"/>
      <c r="BJ90" s="82" t="s">
        <v>1</v>
      </c>
      <c r="BK90" s="806">
        <f>IF(①入力シート!$F$30="あり",AU90,0)</f>
        <v>0</v>
      </c>
      <c r="BL90" s="807"/>
      <c r="BM90" s="807"/>
      <c r="BN90" s="81" t="s">
        <v>1</v>
      </c>
      <c r="BO90" s="81" t="s">
        <v>210</v>
      </c>
      <c r="BP90" s="602">
        <f>IF(①入力シート!$F$30="あり",AZ90,0)</f>
        <v>0</v>
      </c>
      <c r="BQ90" s="81" t="s">
        <v>211</v>
      </c>
      <c r="BR90" s="81" t="s">
        <v>210</v>
      </c>
      <c r="BS90" s="274">
        <v>1</v>
      </c>
      <c r="BT90" s="81" t="s">
        <v>170</v>
      </c>
      <c r="BU90" s="81" t="s">
        <v>212</v>
      </c>
      <c r="BV90" s="811">
        <f t="shared" si="19"/>
        <v>0</v>
      </c>
      <c r="BW90" s="811"/>
      <c r="BX90" s="811"/>
      <c r="BY90" s="811"/>
      <c r="BZ90" s="82" t="s">
        <v>1</v>
      </c>
      <c r="CA90" s="275" t="str">
        <f t="shared" ref="CA90:CA93" ca="1" si="22">IFERROR(Z90+BF90,"")</f>
        <v/>
      </c>
      <c r="CB90" s="276">
        <f t="shared" ref="CB90:CB93" si="23">IFERROR(AP90+BV90,"")</f>
        <v>0</v>
      </c>
      <c r="CC90" s="101"/>
    </row>
    <row r="91" spans="1:81" ht="26.1" customHeight="1" thickBot="1" x14ac:dyDescent="0.2">
      <c r="A91" s="79">
        <v>83</v>
      </c>
      <c r="B91"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91" s="879"/>
      <c r="D91" s="879"/>
      <c r="E91" s="879"/>
      <c r="F91" s="879"/>
      <c r="G91"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91" s="881"/>
      <c r="I91" s="882"/>
      <c r="J91"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91" s="880" t="str">
        <f ca="1">IF((ROW()-8)&lt;=MAX(③入力シート２!$AU$6:$AU$2165),IF(INDEX(③入力シート２!AO$6:AO$2165,MATCH(ROW()-8,③入力シート２!$AU$6:$AU$2165,0))=1,"基本給",IF(INDEX(③入力シート２!AO$6:AO$2165,MATCH(ROW()-8,③入力シート２!$AU$6:$AU$2165,0))=2,"手当","法定福利費残")),"")</f>
        <v/>
      </c>
      <c r="L91" s="881"/>
      <c r="M91" s="881"/>
      <c r="N91" s="882"/>
      <c r="O91" s="803" t="str">
        <f ca="1">IF((ROW()-8)&lt;=MAX(③入力シート２!$AU$6:$AU$2165),INDEX(③入力シート２!AQ$6:AQ$2165,MATCH(ROW()-8,③入力シート２!$AU$6:$AU$2165,0)),"")</f>
        <v/>
      </c>
      <c r="P91" s="804"/>
      <c r="Q91" s="804"/>
      <c r="R91" s="81" t="s">
        <v>1</v>
      </c>
      <c r="S91" s="81" t="s">
        <v>210</v>
      </c>
      <c r="T91" s="505" t="str">
        <f ca="1">IF((ROW()-8)&lt;=MAX(③入力シート２!$AU$6:$AU$2165),INDEX(③入力シート２!AR$6:AR$2165,MATCH(ROW()-8,③入力シート２!$AU$6:$AU$2165,0)),"")</f>
        <v/>
      </c>
      <c r="U91" s="81" t="s">
        <v>211</v>
      </c>
      <c r="V91" s="81" t="s">
        <v>210</v>
      </c>
      <c r="W91" s="274">
        <v>1</v>
      </c>
      <c r="X91" s="81" t="s">
        <v>170</v>
      </c>
      <c r="Y91" s="81" t="s">
        <v>212</v>
      </c>
      <c r="Z91" s="805" t="str">
        <f t="shared" ca="1" si="16"/>
        <v/>
      </c>
      <c r="AA91" s="805"/>
      <c r="AB91" s="805"/>
      <c r="AC91" s="805"/>
      <c r="AD91" s="82" t="s">
        <v>1</v>
      </c>
      <c r="AE91" s="800">
        <f>IF(①入力シート!$F$30="あり",O91,0)</f>
        <v>0</v>
      </c>
      <c r="AF91" s="801"/>
      <c r="AG91" s="801"/>
      <c r="AH91" s="81" t="s">
        <v>1</v>
      </c>
      <c r="AI91" s="81" t="s">
        <v>210</v>
      </c>
      <c r="AJ91" s="503">
        <f>IF(①入力シート!$F$30="あり",T91,0)</f>
        <v>0</v>
      </c>
      <c r="AK91" s="81" t="s">
        <v>211</v>
      </c>
      <c r="AL91" s="81" t="s">
        <v>210</v>
      </c>
      <c r="AM91" s="74">
        <v>1</v>
      </c>
      <c r="AN91" s="81" t="s">
        <v>170</v>
      </c>
      <c r="AO91" s="81" t="s">
        <v>212</v>
      </c>
      <c r="AP91" s="802">
        <f t="shared" si="17"/>
        <v>0</v>
      </c>
      <c r="AQ91" s="802"/>
      <c r="AR91" s="802"/>
      <c r="AS91" s="802"/>
      <c r="AT91" s="88" t="s">
        <v>1</v>
      </c>
      <c r="AU91" s="803" t="str">
        <f ca="1">IF((ROW()-8)&lt;=MAX(③入力シート２!$AU$6:$AU$2165),INDEX(③入力シート２!AS$6:AS$2165,MATCH(ROW()-8,③入力シート２!$AU$6:$AU$2165,0)),"")</f>
        <v/>
      </c>
      <c r="AV91" s="804"/>
      <c r="AW91" s="804"/>
      <c r="AX91" s="81" t="s">
        <v>1</v>
      </c>
      <c r="AY91" s="81" t="s">
        <v>210</v>
      </c>
      <c r="AZ91" s="505" t="str">
        <f ca="1">IF((ROW()-8)&lt;=MAX(③入力シート２!$AU$6:$AU$2165),INDEX(③入力シート２!AT$6:AT$2165,MATCH(ROW()-8,③入力シート２!$AU$6:$AU$2165,0)),"")</f>
        <v/>
      </c>
      <c r="BA91" s="81" t="s">
        <v>211</v>
      </c>
      <c r="BB91" s="81" t="s">
        <v>210</v>
      </c>
      <c r="BC91" s="274">
        <v>1</v>
      </c>
      <c r="BD91" s="81" t="s">
        <v>170</v>
      </c>
      <c r="BE91" s="81" t="s">
        <v>212</v>
      </c>
      <c r="BF91" s="805" t="str">
        <f t="shared" ca="1" si="18"/>
        <v/>
      </c>
      <c r="BG91" s="805"/>
      <c r="BH91" s="805"/>
      <c r="BI91" s="805"/>
      <c r="BJ91" s="82" t="s">
        <v>1</v>
      </c>
      <c r="BK91" s="806">
        <f>IF(①入力シート!$F$30="あり",AU91,0)</f>
        <v>0</v>
      </c>
      <c r="BL91" s="807"/>
      <c r="BM91" s="807"/>
      <c r="BN91" s="81" t="s">
        <v>1</v>
      </c>
      <c r="BO91" s="81" t="s">
        <v>210</v>
      </c>
      <c r="BP91" s="602">
        <f>IF(①入力シート!$F$30="あり",AZ91,0)</f>
        <v>0</v>
      </c>
      <c r="BQ91" s="81" t="s">
        <v>211</v>
      </c>
      <c r="BR91" s="81" t="s">
        <v>210</v>
      </c>
      <c r="BS91" s="274">
        <v>1</v>
      </c>
      <c r="BT91" s="81" t="s">
        <v>170</v>
      </c>
      <c r="BU91" s="81" t="s">
        <v>212</v>
      </c>
      <c r="BV91" s="886">
        <f t="shared" si="19"/>
        <v>0</v>
      </c>
      <c r="BW91" s="886"/>
      <c r="BX91" s="886"/>
      <c r="BY91" s="886"/>
      <c r="BZ91" s="82" t="s">
        <v>1</v>
      </c>
      <c r="CA91" s="275" t="str">
        <f t="shared" ca="1" si="22"/>
        <v/>
      </c>
      <c r="CB91" s="276">
        <f t="shared" si="23"/>
        <v>0</v>
      </c>
      <c r="CC91" s="101"/>
    </row>
    <row r="92" spans="1:81" ht="26.1" customHeight="1" x14ac:dyDescent="0.15">
      <c r="A92" s="79">
        <v>84</v>
      </c>
      <c r="B92"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92" s="885"/>
      <c r="D92" s="885"/>
      <c r="E92" s="885"/>
      <c r="F92" s="885"/>
      <c r="G92"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92" s="883"/>
      <c r="I92" s="883"/>
      <c r="J92"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92" s="883" t="str">
        <f ca="1">IF((ROW()-8)&lt;=MAX(③入力シート２!$AU$6:$AU$2165),IF(INDEX(③入力シート２!AO$6:AO$2165,MATCH(ROW()-8,③入力シート２!$AU$6:$AU$2165,0))=1,"基本給",IF(INDEX(③入力シート２!AO$6:AO$2165,MATCH(ROW()-8,③入力シート２!$AU$6:$AU$2165,0))=2,"手当","法定福利費残")),"")</f>
        <v/>
      </c>
      <c r="L92" s="883"/>
      <c r="M92" s="883"/>
      <c r="N92" s="883"/>
      <c r="O92" s="804" t="str">
        <f ca="1">IF((ROW()-8)&lt;=MAX(③入力シート２!$AU$6:$AU$2165),INDEX(③入力シート２!AQ$6:AQ$2165,MATCH(ROW()-8,③入力シート２!$AU$6:$AU$2165,0)),"")</f>
        <v/>
      </c>
      <c r="P92" s="804"/>
      <c r="Q92" s="804"/>
      <c r="R92" s="81" t="s">
        <v>1</v>
      </c>
      <c r="S92" s="81" t="s">
        <v>210</v>
      </c>
      <c r="T92" s="505" t="str">
        <f ca="1">IF((ROW()-8)&lt;=MAX(③入力シート２!$AU$6:$AU$2165),INDEX(③入力シート２!AR$6:AR$2165,MATCH(ROW()-8,③入力シート２!$AU$6:$AU$2165,0)),"")</f>
        <v/>
      </c>
      <c r="U92" s="81" t="s">
        <v>211</v>
      </c>
      <c r="V92" s="81" t="s">
        <v>210</v>
      </c>
      <c r="W92" s="274">
        <v>1</v>
      </c>
      <c r="X92" s="81" t="s">
        <v>170</v>
      </c>
      <c r="Y92" s="81" t="s">
        <v>212</v>
      </c>
      <c r="Z92" s="805" t="str">
        <f t="shared" ca="1" si="16"/>
        <v/>
      </c>
      <c r="AA92" s="805"/>
      <c r="AB92" s="805"/>
      <c r="AC92" s="805"/>
      <c r="AD92" s="82" t="s">
        <v>1</v>
      </c>
      <c r="AE92" s="800">
        <f>IF(①入力シート!$F$30="あり",O92,0)</f>
        <v>0</v>
      </c>
      <c r="AF92" s="801"/>
      <c r="AG92" s="801"/>
      <c r="AH92" s="81" t="s">
        <v>1</v>
      </c>
      <c r="AI92" s="81" t="s">
        <v>210</v>
      </c>
      <c r="AJ92" s="503">
        <f>IF(①入力シート!$F$30="あり",T92,0)</f>
        <v>0</v>
      </c>
      <c r="AK92" s="81" t="s">
        <v>211</v>
      </c>
      <c r="AL92" s="81" t="s">
        <v>210</v>
      </c>
      <c r="AM92" s="74">
        <v>1</v>
      </c>
      <c r="AN92" s="81" t="s">
        <v>170</v>
      </c>
      <c r="AO92" s="81" t="s">
        <v>212</v>
      </c>
      <c r="AP92" s="802">
        <f t="shared" si="17"/>
        <v>0</v>
      </c>
      <c r="AQ92" s="802"/>
      <c r="AR92" s="802"/>
      <c r="AS92" s="802"/>
      <c r="AT92" s="88" t="s">
        <v>1</v>
      </c>
      <c r="AU92" s="803" t="str">
        <f ca="1">IF((ROW()-8)&lt;=MAX(③入力シート２!$AU$6:$AU$2165),INDEX(③入力シート２!AS$6:AS$2165,MATCH(ROW()-8,③入力シート２!$AU$6:$AU$2165,0)),"")</f>
        <v/>
      </c>
      <c r="AV92" s="804"/>
      <c r="AW92" s="804"/>
      <c r="AX92" s="81" t="s">
        <v>1</v>
      </c>
      <c r="AY92" s="81" t="s">
        <v>210</v>
      </c>
      <c r="AZ92" s="505" t="str">
        <f ca="1">IF((ROW()-8)&lt;=MAX(③入力シート２!$AU$6:$AU$2165),INDEX(③入力シート２!AT$6:AT$2165,MATCH(ROW()-8,③入力シート２!$AU$6:$AU$2165,0)),"")</f>
        <v/>
      </c>
      <c r="BA92" s="81" t="s">
        <v>211</v>
      </c>
      <c r="BB92" s="81" t="s">
        <v>210</v>
      </c>
      <c r="BC92" s="274">
        <v>1</v>
      </c>
      <c r="BD92" s="81" t="s">
        <v>170</v>
      </c>
      <c r="BE92" s="81" t="s">
        <v>212</v>
      </c>
      <c r="BF92" s="805" t="str">
        <f t="shared" ca="1" si="18"/>
        <v/>
      </c>
      <c r="BG92" s="805"/>
      <c r="BH92" s="805"/>
      <c r="BI92" s="805"/>
      <c r="BJ92" s="82" t="s">
        <v>1</v>
      </c>
      <c r="BK92" s="806">
        <f>IF(①入力シート!$F$30="あり",AU92,0)</f>
        <v>0</v>
      </c>
      <c r="BL92" s="807"/>
      <c r="BM92" s="807"/>
      <c r="BN92" s="81" t="s">
        <v>1</v>
      </c>
      <c r="BO92" s="81" t="s">
        <v>210</v>
      </c>
      <c r="BP92" s="602">
        <f>IF(①入力シート!$F$30="あり",AZ92,0)</f>
        <v>0</v>
      </c>
      <c r="BQ92" s="81" t="s">
        <v>211</v>
      </c>
      <c r="BR92" s="81" t="s">
        <v>210</v>
      </c>
      <c r="BS92" s="274">
        <v>1</v>
      </c>
      <c r="BT92" s="81" t="s">
        <v>170</v>
      </c>
      <c r="BU92" s="81" t="s">
        <v>212</v>
      </c>
      <c r="BV92" s="887">
        <f t="shared" si="19"/>
        <v>0</v>
      </c>
      <c r="BW92" s="887"/>
      <c r="BX92" s="887"/>
      <c r="BY92" s="887"/>
      <c r="BZ92" s="82" t="s">
        <v>1</v>
      </c>
      <c r="CA92" s="275" t="str">
        <f t="shared" ca="1" si="22"/>
        <v/>
      </c>
      <c r="CB92" s="276">
        <f t="shared" si="23"/>
        <v>0</v>
      </c>
      <c r="CC92" s="101"/>
    </row>
    <row r="93" spans="1:81" ht="26.1" customHeight="1" x14ac:dyDescent="0.15">
      <c r="A93" s="79">
        <v>85</v>
      </c>
      <c r="B93"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93" s="879"/>
      <c r="D93" s="879"/>
      <c r="E93" s="879"/>
      <c r="F93" s="879"/>
      <c r="G93"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93" s="881"/>
      <c r="I93" s="882"/>
      <c r="J93"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93" s="880" t="str">
        <f ca="1">IF((ROW()-8)&lt;=MAX(③入力シート２!$AU$6:$AU$2165),IF(INDEX(③入力シート２!AO$6:AO$2165,MATCH(ROW()-8,③入力シート２!$AU$6:$AU$2165,0))=1,"基本給",IF(INDEX(③入力シート２!AO$6:AO$2165,MATCH(ROW()-8,③入力シート２!$AU$6:$AU$2165,0))=2,"手当","法定福利費残")),"")</f>
        <v/>
      </c>
      <c r="L93" s="881"/>
      <c r="M93" s="881"/>
      <c r="N93" s="882"/>
      <c r="O93" s="803" t="str">
        <f ca="1">IF((ROW()-8)&lt;=MAX(③入力シート２!$AU$6:$AU$2165),INDEX(③入力シート２!AQ$6:AQ$2165,MATCH(ROW()-8,③入力シート２!$AU$6:$AU$2165,0)),"")</f>
        <v/>
      </c>
      <c r="P93" s="804"/>
      <c r="Q93" s="804"/>
      <c r="R93" s="81" t="s">
        <v>1</v>
      </c>
      <c r="S93" s="81" t="s">
        <v>210</v>
      </c>
      <c r="T93" s="505" t="str">
        <f ca="1">IF((ROW()-8)&lt;=MAX(③入力シート２!$AU$6:$AU$2165),INDEX(③入力シート２!AR$6:AR$2165,MATCH(ROW()-8,③入力シート２!$AU$6:$AU$2165,0)),"")</f>
        <v/>
      </c>
      <c r="U93" s="81" t="s">
        <v>211</v>
      </c>
      <c r="V93" s="81" t="s">
        <v>210</v>
      </c>
      <c r="W93" s="274">
        <v>1</v>
      </c>
      <c r="X93" s="81" t="s">
        <v>170</v>
      </c>
      <c r="Y93" s="81" t="s">
        <v>212</v>
      </c>
      <c r="Z93" s="805" t="str">
        <f t="shared" ca="1" si="16"/>
        <v/>
      </c>
      <c r="AA93" s="805"/>
      <c r="AB93" s="805"/>
      <c r="AC93" s="805"/>
      <c r="AD93" s="82" t="s">
        <v>1</v>
      </c>
      <c r="AE93" s="800">
        <f>IF(①入力シート!$F$30="あり",O93,0)</f>
        <v>0</v>
      </c>
      <c r="AF93" s="801"/>
      <c r="AG93" s="801"/>
      <c r="AH93" s="81" t="s">
        <v>1</v>
      </c>
      <c r="AI93" s="81" t="s">
        <v>210</v>
      </c>
      <c r="AJ93" s="503">
        <f>IF(①入力シート!$F$30="あり",T93,0)</f>
        <v>0</v>
      </c>
      <c r="AK93" s="81" t="s">
        <v>211</v>
      </c>
      <c r="AL93" s="81" t="s">
        <v>210</v>
      </c>
      <c r="AM93" s="74">
        <v>1</v>
      </c>
      <c r="AN93" s="81" t="s">
        <v>170</v>
      </c>
      <c r="AO93" s="81" t="s">
        <v>212</v>
      </c>
      <c r="AP93" s="802">
        <f t="shared" si="17"/>
        <v>0</v>
      </c>
      <c r="AQ93" s="802"/>
      <c r="AR93" s="802"/>
      <c r="AS93" s="802"/>
      <c r="AT93" s="88" t="s">
        <v>1</v>
      </c>
      <c r="AU93" s="803" t="str">
        <f ca="1">IF((ROW()-8)&lt;=MAX(③入力シート２!$AU$6:$AU$2165),INDEX(③入力シート２!AS$6:AS$2165,MATCH(ROW()-8,③入力シート２!$AU$6:$AU$2165,0)),"")</f>
        <v/>
      </c>
      <c r="AV93" s="804"/>
      <c r="AW93" s="804"/>
      <c r="AX93" s="81" t="s">
        <v>1</v>
      </c>
      <c r="AY93" s="81" t="s">
        <v>210</v>
      </c>
      <c r="AZ93" s="505" t="str">
        <f ca="1">IF((ROW()-8)&lt;=MAX(③入力シート２!$AU$6:$AU$2165),INDEX(③入力シート２!AT$6:AT$2165,MATCH(ROW()-8,③入力シート２!$AU$6:$AU$2165,0)),"")</f>
        <v/>
      </c>
      <c r="BA93" s="81" t="s">
        <v>211</v>
      </c>
      <c r="BB93" s="81" t="s">
        <v>210</v>
      </c>
      <c r="BC93" s="274">
        <v>1</v>
      </c>
      <c r="BD93" s="81" t="s">
        <v>170</v>
      </c>
      <c r="BE93" s="81" t="s">
        <v>212</v>
      </c>
      <c r="BF93" s="805" t="str">
        <f t="shared" ca="1" si="18"/>
        <v/>
      </c>
      <c r="BG93" s="805"/>
      <c r="BH93" s="805"/>
      <c r="BI93" s="805"/>
      <c r="BJ93" s="82" t="s">
        <v>1</v>
      </c>
      <c r="BK93" s="806">
        <f>IF(①入力シート!$F$30="あり",AU93,0)</f>
        <v>0</v>
      </c>
      <c r="BL93" s="807"/>
      <c r="BM93" s="807"/>
      <c r="BN93" s="81" t="s">
        <v>1</v>
      </c>
      <c r="BO93" s="81" t="s">
        <v>210</v>
      </c>
      <c r="BP93" s="602">
        <f>IF(①入力シート!$F$30="あり",AZ93,0)</f>
        <v>0</v>
      </c>
      <c r="BQ93" s="81" t="s">
        <v>211</v>
      </c>
      <c r="BR93" s="81" t="s">
        <v>210</v>
      </c>
      <c r="BS93" s="274">
        <v>1</v>
      </c>
      <c r="BT93" s="81" t="s">
        <v>170</v>
      </c>
      <c r="BU93" s="81" t="s">
        <v>212</v>
      </c>
      <c r="BV93" s="808">
        <f t="shared" si="19"/>
        <v>0</v>
      </c>
      <c r="BW93" s="808"/>
      <c r="BX93" s="808"/>
      <c r="BY93" s="808"/>
      <c r="BZ93" s="82" t="s">
        <v>1</v>
      </c>
      <c r="CA93" s="275" t="str">
        <f t="shared" ca="1" si="22"/>
        <v/>
      </c>
      <c r="CB93" s="276">
        <f t="shared" si="23"/>
        <v>0</v>
      </c>
      <c r="CC93" s="101"/>
    </row>
    <row r="94" spans="1:81" ht="26.1" customHeight="1" x14ac:dyDescent="0.15">
      <c r="A94" s="79">
        <v>86</v>
      </c>
      <c r="B94"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94" s="885"/>
      <c r="D94" s="885"/>
      <c r="E94" s="885"/>
      <c r="F94" s="885"/>
      <c r="G94"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94" s="883"/>
      <c r="I94" s="883"/>
      <c r="J94"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94" s="883" t="str">
        <f ca="1">IF((ROW()-8)&lt;=MAX(③入力シート２!$AU$6:$AU$2165),IF(INDEX(③入力シート２!AO$6:AO$2165,MATCH(ROW()-8,③入力シート２!$AU$6:$AU$2165,0))=1,"基本給",IF(INDEX(③入力シート２!AO$6:AO$2165,MATCH(ROW()-8,③入力シート２!$AU$6:$AU$2165,0))=2,"手当","法定福利費残")),"")</f>
        <v/>
      </c>
      <c r="L94" s="883"/>
      <c r="M94" s="883"/>
      <c r="N94" s="883"/>
      <c r="O94" s="804" t="str">
        <f ca="1">IF((ROW()-8)&lt;=MAX(③入力シート２!$AU$6:$AU$2165),INDEX(③入力シート２!AQ$6:AQ$2165,MATCH(ROW()-8,③入力シート２!$AU$6:$AU$2165,0)),"")</f>
        <v/>
      </c>
      <c r="P94" s="804"/>
      <c r="Q94" s="804"/>
      <c r="R94" s="81" t="s">
        <v>1</v>
      </c>
      <c r="S94" s="81" t="s">
        <v>210</v>
      </c>
      <c r="T94" s="505" t="str">
        <f ca="1">IF((ROW()-8)&lt;=MAX(③入力シート２!$AU$6:$AU$2165),INDEX(③入力シート２!AR$6:AR$2165,MATCH(ROW()-8,③入力シート２!$AU$6:$AU$2165,0)),"")</f>
        <v/>
      </c>
      <c r="U94" s="81" t="s">
        <v>211</v>
      </c>
      <c r="V94" s="81" t="s">
        <v>210</v>
      </c>
      <c r="W94" s="274">
        <v>1</v>
      </c>
      <c r="X94" s="81" t="s">
        <v>170</v>
      </c>
      <c r="Y94" s="81" t="s">
        <v>212</v>
      </c>
      <c r="Z94" s="805" t="str">
        <f t="shared" ca="1" si="16"/>
        <v/>
      </c>
      <c r="AA94" s="805"/>
      <c r="AB94" s="805"/>
      <c r="AC94" s="805"/>
      <c r="AD94" s="82" t="s">
        <v>1</v>
      </c>
      <c r="AE94" s="800">
        <f>IF(①入力シート!$F$30="あり",O94,0)</f>
        <v>0</v>
      </c>
      <c r="AF94" s="801"/>
      <c r="AG94" s="801"/>
      <c r="AH94" s="81" t="s">
        <v>1</v>
      </c>
      <c r="AI94" s="81" t="s">
        <v>210</v>
      </c>
      <c r="AJ94" s="503">
        <f>IF(①入力シート!$F$30="あり",T94,0)</f>
        <v>0</v>
      </c>
      <c r="AK94" s="81" t="s">
        <v>211</v>
      </c>
      <c r="AL94" s="81" t="s">
        <v>210</v>
      </c>
      <c r="AM94" s="74">
        <v>1</v>
      </c>
      <c r="AN94" s="81" t="s">
        <v>170</v>
      </c>
      <c r="AO94" s="81" t="s">
        <v>212</v>
      </c>
      <c r="AP94" s="802">
        <f t="shared" si="17"/>
        <v>0</v>
      </c>
      <c r="AQ94" s="802"/>
      <c r="AR94" s="802"/>
      <c r="AS94" s="802"/>
      <c r="AT94" s="88" t="s">
        <v>1</v>
      </c>
      <c r="AU94" s="803" t="str">
        <f ca="1">IF((ROW()-8)&lt;=MAX(③入力シート２!$AU$6:$AU$2165),INDEX(③入力シート２!AS$6:AS$2165,MATCH(ROW()-8,③入力シート２!$AU$6:$AU$2165,0)),"")</f>
        <v/>
      </c>
      <c r="AV94" s="804"/>
      <c r="AW94" s="804"/>
      <c r="AX94" s="81" t="s">
        <v>1</v>
      </c>
      <c r="AY94" s="81" t="s">
        <v>210</v>
      </c>
      <c r="AZ94" s="505" t="str">
        <f ca="1">IF((ROW()-8)&lt;=MAX(③入力シート２!$AU$6:$AU$2165),INDEX(③入力シート２!AT$6:AT$2165,MATCH(ROW()-8,③入力シート２!$AU$6:$AU$2165,0)),"")</f>
        <v/>
      </c>
      <c r="BA94" s="81" t="s">
        <v>211</v>
      </c>
      <c r="BB94" s="81" t="s">
        <v>210</v>
      </c>
      <c r="BC94" s="274">
        <v>1</v>
      </c>
      <c r="BD94" s="81" t="s">
        <v>170</v>
      </c>
      <c r="BE94" s="81" t="s">
        <v>212</v>
      </c>
      <c r="BF94" s="805" t="str">
        <f t="shared" ca="1" si="18"/>
        <v/>
      </c>
      <c r="BG94" s="805"/>
      <c r="BH94" s="805"/>
      <c r="BI94" s="805"/>
      <c r="BJ94" s="82" t="s">
        <v>1</v>
      </c>
      <c r="BK94" s="806">
        <f>IF(①入力シート!$F$30="あり",AU94,0)</f>
        <v>0</v>
      </c>
      <c r="BL94" s="807"/>
      <c r="BM94" s="807"/>
      <c r="BN94" s="81" t="s">
        <v>1</v>
      </c>
      <c r="BO94" s="81" t="s">
        <v>210</v>
      </c>
      <c r="BP94" s="602">
        <f>IF(①入力シート!$F$30="あり",AZ94,0)</f>
        <v>0</v>
      </c>
      <c r="BQ94" s="81" t="s">
        <v>211</v>
      </c>
      <c r="BR94" s="81" t="s">
        <v>210</v>
      </c>
      <c r="BS94" s="274">
        <v>1</v>
      </c>
      <c r="BT94" s="81" t="s">
        <v>170</v>
      </c>
      <c r="BU94" s="81" t="s">
        <v>212</v>
      </c>
      <c r="BV94" s="808">
        <f t="shared" si="19"/>
        <v>0</v>
      </c>
      <c r="BW94" s="808"/>
      <c r="BX94" s="808"/>
      <c r="BY94" s="808"/>
      <c r="BZ94" s="82" t="s">
        <v>1</v>
      </c>
      <c r="CA94" s="275" t="str">
        <f t="shared" ref="CA94:CA97" ca="1" si="24">IFERROR(Z94+BF94,"")</f>
        <v/>
      </c>
      <c r="CB94" s="276">
        <f t="shared" ref="CB94:CB97" si="25">IFERROR(AP94+BV94,"")</f>
        <v>0</v>
      </c>
      <c r="CC94" s="101"/>
    </row>
    <row r="95" spans="1:81" ht="26.1" customHeight="1" x14ac:dyDescent="0.15">
      <c r="A95" s="79">
        <v>87</v>
      </c>
      <c r="B95"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95" s="879"/>
      <c r="D95" s="879"/>
      <c r="E95" s="879"/>
      <c r="F95" s="879"/>
      <c r="G95"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95" s="881"/>
      <c r="I95" s="882"/>
      <c r="J95"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95" s="880" t="str">
        <f ca="1">IF((ROW()-8)&lt;=MAX(③入力シート２!$AU$6:$AU$2165),IF(INDEX(③入力シート２!AO$6:AO$2165,MATCH(ROW()-8,③入力シート２!$AU$6:$AU$2165,0))=1,"基本給",IF(INDEX(③入力シート２!AO$6:AO$2165,MATCH(ROW()-8,③入力シート２!$AU$6:$AU$2165,0))=2,"手当","法定福利費残")),"")</f>
        <v/>
      </c>
      <c r="L95" s="881"/>
      <c r="M95" s="881"/>
      <c r="N95" s="882"/>
      <c r="O95" s="803" t="str">
        <f ca="1">IF((ROW()-8)&lt;=MAX(③入力シート２!$AU$6:$AU$2165),INDEX(③入力シート２!AQ$6:AQ$2165,MATCH(ROW()-8,③入力シート２!$AU$6:$AU$2165,0)),"")</f>
        <v/>
      </c>
      <c r="P95" s="804"/>
      <c r="Q95" s="804"/>
      <c r="R95" s="81" t="s">
        <v>1</v>
      </c>
      <c r="S95" s="81" t="s">
        <v>210</v>
      </c>
      <c r="T95" s="505" t="str">
        <f ca="1">IF((ROW()-8)&lt;=MAX(③入力シート２!$AU$6:$AU$2165),INDEX(③入力シート２!AR$6:AR$2165,MATCH(ROW()-8,③入力シート２!$AU$6:$AU$2165,0)),"")</f>
        <v/>
      </c>
      <c r="U95" s="81" t="s">
        <v>211</v>
      </c>
      <c r="V95" s="81" t="s">
        <v>210</v>
      </c>
      <c r="W95" s="274">
        <v>1</v>
      </c>
      <c r="X95" s="81" t="s">
        <v>170</v>
      </c>
      <c r="Y95" s="81" t="s">
        <v>212</v>
      </c>
      <c r="Z95" s="805" t="str">
        <f t="shared" ca="1" si="16"/>
        <v/>
      </c>
      <c r="AA95" s="805"/>
      <c r="AB95" s="805"/>
      <c r="AC95" s="805"/>
      <c r="AD95" s="82" t="s">
        <v>1</v>
      </c>
      <c r="AE95" s="800">
        <f>IF(①入力シート!$F$30="あり",O95,0)</f>
        <v>0</v>
      </c>
      <c r="AF95" s="801"/>
      <c r="AG95" s="801"/>
      <c r="AH95" s="81" t="s">
        <v>1</v>
      </c>
      <c r="AI95" s="81" t="s">
        <v>210</v>
      </c>
      <c r="AJ95" s="503">
        <f>IF(①入力シート!$F$30="あり",T95,0)</f>
        <v>0</v>
      </c>
      <c r="AK95" s="81" t="s">
        <v>211</v>
      </c>
      <c r="AL95" s="81" t="s">
        <v>210</v>
      </c>
      <c r="AM95" s="74">
        <v>1</v>
      </c>
      <c r="AN95" s="81" t="s">
        <v>170</v>
      </c>
      <c r="AO95" s="81" t="s">
        <v>212</v>
      </c>
      <c r="AP95" s="802">
        <f t="shared" si="17"/>
        <v>0</v>
      </c>
      <c r="AQ95" s="802"/>
      <c r="AR95" s="802"/>
      <c r="AS95" s="802"/>
      <c r="AT95" s="88" t="s">
        <v>1</v>
      </c>
      <c r="AU95" s="803" t="str">
        <f ca="1">IF((ROW()-8)&lt;=MAX(③入力シート２!$AU$6:$AU$2165),INDEX(③入力シート２!AS$6:AS$2165,MATCH(ROW()-8,③入力シート２!$AU$6:$AU$2165,0)),"")</f>
        <v/>
      </c>
      <c r="AV95" s="804"/>
      <c r="AW95" s="804"/>
      <c r="AX95" s="81" t="s">
        <v>1</v>
      </c>
      <c r="AY95" s="81" t="s">
        <v>210</v>
      </c>
      <c r="AZ95" s="505" t="str">
        <f ca="1">IF((ROW()-8)&lt;=MAX(③入力シート２!$AU$6:$AU$2165),INDEX(③入力シート２!AT$6:AT$2165,MATCH(ROW()-8,③入力シート２!$AU$6:$AU$2165,0)),"")</f>
        <v/>
      </c>
      <c r="BA95" s="81" t="s">
        <v>211</v>
      </c>
      <c r="BB95" s="81" t="s">
        <v>210</v>
      </c>
      <c r="BC95" s="274">
        <v>1</v>
      </c>
      <c r="BD95" s="81" t="s">
        <v>170</v>
      </c>
      <c r="BE95" s="81" t="s">
        <v>212</v>
      </c>
      <c r="BF95" s="805" t="str">
        <f t="shared" ca="1" si="18"/>
        <v/>
      </c>
      <c r="BG95" s="805"/>
      <c r="BH95" s="805"/>
      <c r="BI95" s="805"/>
      <c r="BJ95" s="82" t="s">
        <v>1</v>
      </c>
      <c r="BK95" s="806">
        <f>IF(①入力シート!$F$30="あり",AU95,0)</f>
        <v>0</v>
      </c>
      <c r="BL95" s="807"/>
      <c r="BM95" s="807"/>
      <c r="BN95" s="81" t="s">
        <v>1</v>
      </c>
      <c r="BO95" s="81" t="s">
        <v>210</v>
      </c>
      <c r="BP95" s="602">
        <f>IF(①入力シート!$F$30="あり",AZ95,0)</f>
        <v>0</v>
      </c>
      <c r="BQ95" s="81" t="s">
        <v>211</v>
      </c>
      <c r="BR95" s="81" t="s">
        <v>210</v>
      </c>
      <c r="BS95" s="274">
        <v>1</v>
      </c>
      <c r="BT95" s="81" t="s">
        <v>170</v>
      </c>
      <c r="BU95" s="81" t="s">
        <v>212</v>
      </c>
      <c r="BV95" s="808">
        <f t="shared" si="19"/>
        <v>0</v>
      </c>
      <c r="BW95" s="808"/>
      <c r="BX95" s="808"/>
      <c r="BY95" s="808"/>
      <c r="BZ95" s="82" t="s">
        <v>1</v>
      </c>
      <c r="CA95" s="275" t="str">
        <f t="shared" ca="1" si="24"/>
        <v/>
      </c>
      <c r="CB95" s="276">
        <f t="shared" si="25"/>
        <v>0</v>
      </c>
      <c r="CC95" s="101"/>
    </row>
    <row r="96" spans="1:81" ht="26.1" customHeight="1" x14ac:dyDescent="0.15">
      <c r="A96" s="79">
        <v>88</v>
      </c>
      <c r="B96"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96" s="885"/>
      <c r="D96" s="885"/>
      <c r="E96" s="885"/>
      <c r="F96" s="885"/>
      <c r="G96"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96" s="883"/>
      <c r="I96" s="883"/>
      <c r="J96"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96" s="883" t="str">
        <f ca="1">IF((ROW()-8)&lt;=MAX(③入力シート２!$AU$6:$AU$2165),IF(INDEX(③入力シート２!AO$6:AO$2165,MATCH(ROW()-8,③入力シート２!$AU$6:$AU$2165,0))=1,"基本給",IF(INDEX(③入力シート２!AO$6:AO$2165,MATCH(ROW()-8,③入力シート２!$AU$6:$AU$2165,0))=2,"手当","法定福利費残")),"")</f>
        <v/>
      </c>
      <c r="L96" s="883"/>
      <c r="M96" s="883"/>
      <c r="N96" s="883"/>
      <c r="O96" s="804" t="str">
        <f ca="1">IF((ROW()-8)&lt;=MAX(③入力シート２!$AU$6:$AU$2165),INDEX(③入力シート２!AQ$6:AQ$2165,MATCH(ROW()-8,③入力シート２!$AU$6:$AU$2165,0)),"")</f>
        <v/>
      </c>
      <c r="P96" s="804"/>
      <c r="Q96" s="804"/>
      <c r="R96" s="81" t="s">
        <v>1</v>
      </c>
      <c r="S96" s="81" t="s">
        <v>210</v>
      </c>
      <c r="T96" s="505" t="str">
        <f ca="1">IF((ROW()-8)&lt;=MAX(③入力シート２!$AU$6:$AU$2165),INDEX(③入力シート２!AR$6:AR$2165,MATCH(ROW()-8,③入力シート２!$AU$6:$AU$2165,0)),"")</f>
        <v/>
      </c>
      <c r="U96" s="81" t="s">
        <v>211</v>
      </c>
      <c r="V96" s="81" t="s">
        <v>210</v>
      </c>
      <c r="W96" s="274">
        <v>1</v>
      </c>
      <c r="X96" s="81" t="s">
        <v>170</v>
      </c>
      <c r="Y96" s="81" t="s">
        <v>212</v>
      </c>
      <c r="Z96" s="805" t="str">
        <f t="shared" ca="1" si="16"/>
        <v/>
      </c>
      <c r="AA96" s="805"/>
      <c r="AB96" s="805"/>
      <c r="AC96" s="805"/>
      <c r="AD96" s="82" t="s">
        <v>1</v>
      </c>
      <c r="AE96" s="800">
        <f>IF(①入力シート!$F$30="あり",O96,0)</f>
        <v>0</v>
      </c>
      <c r="AF96" s="801"/>
      <c r="AG96" s="801"/>
      <c r="AH96" s="81" t="s">
        <v>1</v>
      </c>
      <c r="AI96" s="81" t="s">
        <v>210</v>
      </c>
      <c r="AJ96" s="503">
        <f>IF(①入力シート!$F$30="あり",T96,0)</f>
        <v>0</v>
      </c>
      <c r="AK96" s="81" t="s">
        <v>211</v>
      </c>
      <c r="AL96" s="81" t="s">
        <v>210</v>
      </c>
      <c r="AM96" s="74">
        <v>1</v>
      </c>
      <c r="AN96" s="81" t="s">
        <v>170</v>
      </c>
      <c r="AO96" s="81" t="s">
        <v>212</v>
      </c>
      <c r="AP96" s="802">
        <f t="shared" si="17"/>
        <v>0</v>
      </c>
      <c r="AQ96" s="802"/>
      <c r="AR96" s="802"/>
      <c r="AS96" s="802"/>
      <c r="AT96" s="88" t="s">
        <v>1</v>
      </c>
      <c r="AU96" s="803" t="str">
        <f ca="1">IF((ROW()-8)&lt;=MAX(③入力シート２!$AU$6:$AU$2165),INDEX(③入力シート２!AS$6:AS$2165,MATCH(ROW()-8,③入力シート２!$AU$6:$AU$2165,0)),"")</f>
        <v/>
      </c>
      <c r="AV96" s="804"/>
      <c r="AW96" s="804"/>
      <c r="AX96" s="81" t="s">
        <v>1</v>
      </c>
      <c r="AY96" s="81" t="s">
        <v>210</v>
      </c>
      <c r="AZ96" s="505" t="str">
        <f ca="1">IF((ROW()-8)&lt;=MAX(③入力シート２!$AU$6:$AU$2165),INDEX(③入力シート２!AT$6:AT$2165,MATCH(ROW()-8,③入力シート２!$AU$6:$AU$2165,0)),"")</f>
        <v/>
      </c>
      <c r="BA96" s="81" t="s">
        <v>211</v>
      </c>
      <c r="BB96" s="81" t="s">
        <v>210</v>
      </c>
      <c r="BC96" s="274">
        <v>1</v>
      </c>
      <c r="BD96" s="81" t="s">
        <v>170</v>
      </c>
      <c r="BE96" s="81" t="s">
        <v>212</v>
      </c>
      <c r="BF96" s="805" t="str">
        <f t="shared" ca="1" si="18"/>
        <v/>
      </c>
      <c r="BG96" s="805"/>
      <c r="BH96" s="805"/>
      <c r="BI96" s="805"/>
      <c r="BJ96" s="82" t="s">
        <v>1</v>
      </c>
      <c r="BK96" s="806">
        <f>IF(①入力シート!$F$30="あり",AU96,0)</f>
        <v>0</v>
      </c>
      <c r="BL96" s="807"/>
      <c r="BM96" s="807"/>
      <c r="BN96" s="81" t="s">
        <v>1</v>
      </c>
      <c r="BO96" s="81" t="s">
        <v>210</v>
      </c>
      <c r="BP96" s="602">
        <f>IF(①入力シート!$F$30="あり",AZ96,0)</f>
        <v>0</v>
      </c>
      <c r="BQ96" s="81" t="s">
        <v>211</v>
      </c>
      <c r="BR96" s="81" t="s">
        <v>210</v>
      </c>
      <c r="BS96" s="274">
        <v>1</v>
      </c>
      <c r="BT96" s="81" t="s">
        <v>170</v>
      </c>
      <c r="BU96" s="81" t="s">
        <v>212</v>
      </c>
      <c r="BV96" s="808">
        <f t="shared" si="19"/>
        <v>0</v>
      </c>
      <c r="BW96" s="808"/>
      <c r="BX96" s="808"/>
      <c r="BY96" s="808"/>
      <c r="BZ96" s="82" t="s">
        <v>1</v>
      </c>
      <c r="CA96" s="275" t="str">
        <f t="shared" ca="1" si="24"/>
        <v/>
      </c>
      <c r="CB96" s="276">
        <f t="shared" si="25"/>
        <v>0</v>
      </c>
      <c r="CC96" s="101"/>
    </row>
    <row r="97" spans="1:81" ht="26.1" customHeight="1" x14ac:dyDescent="0.15">
      <c r="A97" s="79">
        <v>89</v>
      </c>
      <c r="B97"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97" s="879"/>
      <c r="D97" s="879"/>
      <c r="E97" s="879"/>
      <c r="F97" s="879"/>
      <c r="G97"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97" s="881"/>
      <c r="I97" s="882"/>
      <c r="J97"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97" s="880" t="str">
        <f ca="1">IF((ROW()-8)&lt;=MAX(③入力シート２!$AU$6:$AU$2165),IF(INDEX(③入力シート２!AO$6:AO$2165,MATCH(ROW()-8,③入力シート２!$AU$6:$AU$2165,0))=1,"基本給",IF(INDEX(③入力シート２!AO$6:AO$2165,MATCH(ROW()-8,③入力シート２!$AU$6:$AU$2165,0))=2,"手当","法定福利費残")),"")</f>
        <v/>
      </c>
      <c r="L97" s="881"/>
      <c r="M97" s="881"/>
      <c r="N97" s="882"/>
      <c r="O97" s="803" t="str">
        <f ca="1">IF((ROW()-8)&lt;=MAX(③入力シート２!$AU$6:$AU$2165),INDEX(③入力シート２!AQ$6:AQ$2165,MATCH(ROW()-8,③入力シート２!$AU$6:$AU$2165,0)),"")</f>
        <v/>
      </c>
      <c r="P97" s="804"/>
      <c r="Q97" s="804"/>
      <c r="R97" s="81" t="s">
        <v>1</v>
      </c>
      <c r="S97" s="81" t="s">
        <v>210</v>
      </c>
      <c r="T97" s="505" t="str">
        <f ca="1">IF((ROW()-8)&lt;=MAX(③入力シート２!$AU$6:$AU$2165),INDEX(③入力シート２!AR$6:AR$2165,MATCH(ROW()-8,③入力シート２!$AU$6:$AU$2165,0)),"")</f>
        <v/>
      </c>
      <c r="U97" s="81" t="s">
        <v>211</v>
      </c>
      <c r="V97" s="81" t="s">
        <v>210</v>
      </c>
      <c r="W97" s="274">
        <v>1</v>
      </c>
      <c r="X97" s="81" t="s">
        <v>170</v>
      </c>
      <c r="Y97" s="81" t="s">
        <v>212</v>
      </c>
      <c r="Z97" s="805" t="str">
        <f t="shared" ca="1" si="16"/>
        <v/>
      </c>
      <c r="AA97" s="805"/>
      <c r="AB97" s="805"/>
      <c r="AC97" s="805"/>
      <c r="AD97" s="82" t="s">
        <v>1</v>
      </c>
      <c r="AE97" s="800">
        <f>IF(①入力シート!$F$30="あり",O97,0)</f>
        <v>0</v>
      </c>
      <c r="AF97" s="801"/>
      <c r="AG97" s="801"/>
      <c r="AH97" s="81" t="s">
        <v>1</v>
      </c>
      <c r="AI97" s="81" t="s">
        <v>210</v>
      </c>
      <c r="AJ97" s="503">
        <f>IF(①入力シート!$F$30="あり",T97,0)</f>
        <v>0</v>
      </c>
      <c r="AK97" s="81" t="s">
        <v>211</v>
      </c>
      <c r="AL97" s="81" t="s">
        <v>210</v>
      </c>
      <c r="AM97" s="74">
        <v>1</v>
      </c>
      <c r="AN97" s="81" t="s">
        <v>170</v>
      </c>
      <c r="AO97" s="81" t="s">
        <v>212</v>
      </c>
      <c r="AP97" s="802">
        <f t="shared" si="17"/>
        <v>0</v>
      </c>
      <c r="AQ97" s="802"/>
      <c r="AR97" s="802"/>
      <c r="AS97" s="802"/>
      <c r="AT97" s="88" t="s">
        <v>1</v>
      </c>
      <c r="AU97" s="803" t="str">
        <f ca="1">IF((ROW()-8)&lt;=MAX(③入力シート２!$AU$6:$AU$2165),INDEX(③入力シート２!AS$6:AS$2165,MATCH(ROW()-8,③入力シート２!$AU$6:$AU$2165,0)),"")</f>
        <v/>
      </c>
      <c r="AV97" s="804"/>
      <c r="AW97" s="804"/>
      <c r="AX97" s="81" t="s">
        <v>1</v>
      </c>
      <c r="AY97" s="81" t="s">
        <v>210</v>
      </c>
      <c r="AZ97" s="505" t="str">
        <f ca="1">IF((ROW()-8)&lt;=MAX(③入力シート２!$AU$6:$AU$2165),INDEX(③入力シート２!AT$6:AT$2165,MATCH(ROW()-8,③入力シート２!$AU$6:$AU$2165,0)),"")</f>
        <v/>
      </c>
      <c r="BA97" s="81" t="s">
        <v>211</v>
      </c>
      <c r="BB97" s="81" t="s">
        <v>210</v>
      </c>
      <c r="BC97" s="274">
        <v>1</v>
      </c>
      <c r="BD97" s="81" t="s">
        <v>170</v>
      </c>
      <c r="BE97" s="81" t="s">
        <v>212</v>
      </c>
      <c r="BF97" s="805" t="str">
        <f t="shared" ca="1" si="18"/>
        <v/>
      </c>
      <c r="BG97" s="805"/>
      <c r="BH97" s="805"/>
      <c r="BI97" s="805"/>
      <c r="BJ97" s="82" t="s">
        <v>1</v>
      </c>
      <c r="BK97" s="806">
        <f>IF(①入力シート!$F$30="あり",AU97,0)</f>
        <v>0</v>
      </c>
      <c r="BL97" s="807"/>
      <c r="BM97" s="807"/>
      <c r="BN97" s="81" t="s">
        <v>1</v>
      </c>
      <c r="BO97" s="81" t="s">
        <v>210</v>
      </c>
      <c r="BP97" s="602">
        <f>IF(①入力シート!$F$30="あり",AZ97,0)</f>
        <v>0</v>
      </c>
      <c r="BQ97" s="81" t="s">
        <v>211</v>
      </c>
      <c r="BR97" s="81" t="s">
        <v>210</v>
      </c>
      <c r="BS97" s="274">
        <v>1</v>
      </c>
      <c r="BT97" s="81" t="s">
        <v>170</v>
      </c>
      <c r="BU97" s="81" t="s">
        <v>212</v>
      </c>
      <c r="BV97" s="808">
        <f t="shared" si="19"/>
        <v>0</v>
      </c>
      <c r="BW97" s="808"/>
      <c r="BX97" s="808"/>
      <c r="BY97" s="808"/>
      <c r="BZ97" s="82" t="s">
        <v>1</v>
      </c>
      <c r="CA97" s="275" t="str">
        <f t="shared" ca="1" si="24"/>
        <v/>
      </c>
      <c r="CB97" s="276">
        <f t="shared" si="25"/>
        <v>0</v>
      </c>
      <c r="CC97" s="101"/>
    </row>
    <row r="98" spans="1:81" ht="26.1" customHeight="1" x14ac:dyDescent="0.15">
      <c r="A98" s="79">
        <v>90</v>
      </c>
      <c r="B98"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98" s="885"/>
      <c r="D98" s="885"/>
      <c r="E98" s="885"/>
      <c r="F98" s="885"/>
      <c r="G98"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98" s="883"/>
      <c r="I98" s="883"/>
      <c r="J98"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98" s="883" t="str">
        <f ca="1">IF((ROW()-8)&lt;=MAX(③入力シート２!$AU$6:$AU$2165),IF(INDEX(③入力シート２!AO$6:AO$2165,MATCH(ROW()-8,③入力シート２!$AU$6:$AU$2165,0))=1,"基本給",IF(INDEX(③入力シート２!AO$6:AO$2165,MATCH(ROW()-8,③入力シート２!$AU$6:$AU$2165,0))=2,"手当","法定福利費残")),"")</f>
        <v/>
      </c>
      <c r="L98" s="883"/>
      <c r="M98" s="883"/>
      <c r="N98" s="883"/>
      <c r="O98" s="804" t="str">
        <f ca="1">IF((ROW()-8)&lt;=MAX(③入力シート２!$AU$6:$AU$2165),INDEX(③入力シート２!AQ$6:AQ$2165,MATCH(ROW()-8,③入力シート２!$AU$6:$AU$2165,0)),"")</f>
        <v/>
      </c>
      <c r="P98" s="804"/>
      <c r="Q98" s="804"/>
      <c r="R98" s="81" t="s">
        <v>1</v>
      </c>
      <c r="S98" s="81" t="s">
        <v>210</v>
      </c>
      <c r="T98" s="505" t="str">
        <f ca="1">IF((ROW()-8)&lt;=MAX(③入力シート２!$AU$6:$AU$2165),INDEX(③入力シート２!AR$6:AR$2165,MATCH(ROW()-8,③入力シート２!$AU$6:$AU$2165,0)),"")</f>
        <v/>
      </c>
      <c r="U98" s="81" t="s">
        <v>211</v>
      </c>
      <c r="V98" s="81" t="s">
        <v>210</v>
      </c>
      <c r="W98" s="274">
        <v>1</v>
      </c>
      <c r="X98" s="81" t="s">
        <v>170</v>
      </c>
      <c r="Y98" s="81" t="s">
        <v>212</v>
      </c>
      <c r="Z98" s="805" t="str">
        <f t="shared" ca="1" si="16"/>
        <v/>
      </c>
      <c r="AA98" s="805"/>
      <c r="AB98" s="805"/>
      <c r="AC98" s="805"/>
      <c r="AD98" s="82" t="s">
        <v>1</v>
      </c>
      <c r="AE98" s="800">
        <f>IF(①入力シート!$F$30="あり",O98,0)</f>
        <v>0</v>
      </c>
      <c r="AF98" s="801"/>
      <c r="AG98" s="801"/>
      <c r="AH98" s="81" t="s">
        <v>1</v>
      </c>
      <c r="AI98" s="81" t="s">
        <v>210</v>
      </c>
      <c r="AJ98" s="503">
        <f>IF(①入力シート!$F$30="あり",T98,0)</f>
        <v>0</v>
      </c>
      <c r="AK98" s="81" t="s">
        <v>211</v>
      </c>
      <c r="AL98" s="81" t="s">
        <v>210</v>
      </c>
      <c r="AM98" s="74">
        <v>1</v>
      </c>
      <c r="AN98" s="81" t="s">
        <v>170</v>
      </c>
      <c r="AO98" s="81" t="s">
        <v>212</v>
      </c>
      <c r="AP98" s="802">
        <f t="shared" si="17"/>
        <v>0</v>
      </c>
      <c r="AQ98" s="802"/>
      <c r="AR98" s="802"/>
      <c r="AS98" s="802"/>
      <c r="AT98" s="88" t="s">
        <v>1</v>
      </c>
      <c r="AU98" s="803" t="str">
        <f ca="1">IF((ROW()-8)&lt;=MAX(③入力シート２!$AU$6:$AU$2165),INDEX(③入力シート２!AS$6:AS$2165,MATCH(ROW()-8,③入力シート２!$AU$6:$AU$2165,0)),"")</f>
        <v/>
      </c>
      <c r="AV98" s="804"/>
      <c r="AW98" s="804"/>
      <c r="AX98" s="81" t="s">
        <v>1</v>
      </c>
      <c r="AY98" s="81" t="s">
        <v>210</v>
      </c>
      <c r="AZ98" s="505" t="str">
        <f ca="1">IF((ROW()-8)&lt;=MAX(③入力シート２!$AU$6:$AU$2165),INDEX(③入力シート２!AT$6:AT$2165,MATCH(ROW()-8,③入力シート２!$AU$6:$AU$2165,0)),"")</f>
        <v/>
      </c>
      <c r="BA98" s="81" t="s">
        <v>211</v>
      </c>
      <c r="BB98" s="81" t="s">
        <v>210</v>
      </c>
      <c r="BC98" s="274">
        <v>1</v>
      </c>
      <c r="BD98" s="81" t="s">
        <v>170</v>
      </c>
      <c r="BE98" s="81" t="s">
        <v>212</v>
      </c>
      <c r="BF98" s="805" t="str">
        <f t="shared" ca="1" si="18"/>
        <v/>
      </c>
      <c r="BG98" s="805"/>
      <c r="BH98" s="805"/>
      <c r="BI98" s="805"/>
      <c r="BJ98" s="82" t="s">
        <v>1</v>
      </c>
      <c r="BK98" s="806">
        <f>IF(①入力シート!$F$30="あり",AU98,0)</f>
        <v>0</v>
      </c>
      <c r="BL98" s="807"/>
      <c r="BM98" s="807"/>
      <c r="BN98" s="81" t="s">
        <v>1</v>
      </c>
      <c r="BO98" s="81" t="s">
        <v>210</v>
      </c>
      <c r="BP98" s="602">
        <f>IF(①入力シート!$F$30="あり",AZ98,0)</f>
        <v>0</v>
      </c>
      <c r="BQ98" s="81" t="s">
        <v>211</v>
      </c>
      <c r="BR98" s="81" t="s">
        <v>210</v>
      </c>
      <c r="BS98" s="274">
        <v>1</v>
      </c>
      <c r="BT98" s="81" t="s">
        <v>170</v>
      </c>
      <c r="BU98" s="81" t="s">
        <v>212</v>
      </c>
      <c r="BV98" s="808">
        <f t="shared" si="19"/>
        <v>0</v>
      </c>
      <c r="BW98" s="808"/>
      <c r="BX98" s="808"/>
      <c r="BY98" s="808"/>
      <c r="BZ98" s="82" t="s">
        <v>1</v>
      </c>
      <c r="CA98" s="275" t="str">
        <f t="shared" ca="1" si="4"/>
        <v/>
      </c>
      <c r="CB98" s="276">
        <f t="shared" si="5"/>
        <v>0</v>
      </c>
      <c r="CC98" s="101"/>
    </row>
    <row r="99" spans="1:81" ht="26.1" customHeight="1" x14ac:dyDescent="0.15">
      <c r="A99" s="79">
        <v>91</v>
      </c>
      <c r="B99"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99" s="879"/>
      <c r="D99" s="879"/>
      <c r="E99" s="879"/>
      <c r="F99" s="879"/>
      <c r="G99"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99" s="881"/>
      <c r="I99" s="882"/>
      <c r="J99"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99" s="880" t="str">
        <f ca="1">IF((ROW()-8)&lt;=MAX(③入力シート２!$AU$6:$AU$2165),IF(INDEX(③入力シート２!AO$6:AO$2165,MATCH(ROW()-8,③入力シート２!$AU$6:$AU$2165,0))=1,"基本給",IF(INDEX(③入力シート２!AO$6:AO$2165,MATCH(ROW()-8,③入力シート２!$AU$6:$AU$2165,0))=2,"手当","法定福利費残")),"")</f>
        <v/>
      </c>
      <c r="L99" s="881"/>
      <c r="M99" s="881"/>
      <c r="N99" s="882"/>
      <c r="O99" s="803" t="str">
        <f ca="1">IF((ROW()-8)&lt;=MAX(③入力シート２!$AU$6:$AU$2165),INDEX(③入力シート２!AQ$6:AQ$2165,MATCH(ROW()-8,③入力シート２!$AU$6:$AU$2165,0)),"")</f>
        <v/>
      </c>
      <c r="P99" s="804"/>
      <c r="Q99" s="804"/>
      <c r="R99" s="81" t="s">
        <v>1</v>
      </c>
      <c r="S99" s="81" t="s">
        <v>210</v>
      </c>
      <c r="T99" s="505" t="str">
        <f ca="1">IF((ROW()-8)&lt;=MAX(③入力シート２!$AU$6:$AU$2165),INDEX(③入力シート２!AR$6:AR$2165,MATCH(ROW()-8,③入力シート２!$AU$6:$AU$2165,0)),"")</f>
        <v/>
      </c>
      <c r="U99" s="81" t="s">
        <v>211</v>
      </c>
      <c r="V99" s="81" t="s">
        <v>210</v>
      </c>
      <c r="W99" s="274">
        <v>1</v>
      </c>
      <c r="X99" s="81" t="s">
        <v>170</v>
      </c>
      <c r="Y99" s="81" t="s">
        <v>212</v>
      </c>
      <c r="Z99" s="805" t="str">
        <f t="shared" ca="1" si="16"/>
        <v/>
      </c>
      <c r="AA99" s="805"/>
      <c r="AB99" s="805"/>
      <c r="AC99" s="805"/>
      <c r="AD99" s="82" t="s">
        <v>1</v>
      </c>
      <c r="AE99" s="800">
        <f>IF(①入力シート!$F$30="あり",O99,0)</f>
        <v>0</v>
      </c>
      <c r="AF99" s="801"/>
      <c r="AG99" s="801"/>
      <c r="AH99" s="81" t="s">
        <v>1</v>
      </c>
      <c r="AI99" s="81" t="s">
        <v>210</v>
      </c>
      <c r="AJ99" s="503">
        <f>IF(①入力シート!$F$30="あり",T99,0)</f>
        <v>0</v>
      </c>
      <c r="AK99" s="81" t="s">
        <v>211</v>
      </c>
      <c r="AL99" s="81" t="s">
        <v>210</v>
      </c>
      <c r="AM99" s="74">
        <v>1</v>
      </c>
      <c r="AN99" s="81" t="s">
        <v>170</v>
      </c>
      <c r="AO99" s="81" t="s">
        <v>212</v>
      </c>
      <c r="AP99" s="802">
        <f t="shared" si="17"/>
        <v>0</v>
      </c>
      <c r="AQ99" s="802"/>
      <c r="AR99" s="802"/>
      <c r="AS99" s="802"/>
      <c r="AT99" s="88" t="s">
        <v>1</v>
      </c>
      <c r="AU99" s="803" t="str">
        <f ca="1">IF((ROW()-8)&lt;=MAX(③入力シート２!$AU$6:$AU$2165),INDEX(③入力シート２!AS$6:AS$2165,MATCH(ROW()-8,③入力シート２!$AU$6:$AU$2165,0)),"")</f>
        <v/>
      </c>
      <c r="AV99" s="804"/>
      <c r="AW99" s="804"/>
      <c r="AX99" s="81" t="s">
        <v>1</v>
      </c>
      <c r="AY99" s="81" t="s">
        <v>210</v>
      </c>
      <c r="AZ99" s="505" t="str">
        <f ca="1">IF((ROW()-8)&lt;=MAX(③入力シート２!$AU$6:$AU$2165),INDEX(③入力シート２!AT$6:AT$2165,MATCH(ROW()-8,③入力シート２!$AU$6:$AU$2165,0)),"")</f>
        <v/>
      </c>
      <c r="BA99" s="81" t="s">
        <v>211</v>
      </c>
      <c r="BB99" s="81" t="s">
        <v>210</v>
      </c>
      <c r="BC99" s="274">
        <v>1</v>
      </c>
      <c r="BD99" s="81" t="s">
        <v>170</v>
      </c>
      <c r="BE99" s="81" t="s">
        <v>212</v>
      </c>
      <c r="BF99" s="805" t="str">
        <f t="shared" ca="1" si="18"/>
        <v/>
      </c>
      <c r="BG99" s="805"/>
      <c r="BH99" s="805"/>
      <c r="BI99" s="805"/>
      <c r="BJ99" s="82" t="s">
        <v>1</v>
      </c>
      <c r="BK99" s="806">
        <f>IF(①入力シート!$F$30="あり",AU99,0)</f>
        <v>0</v>
      </c>
      <c r="BL99" s="807"/>
      <c r="BM99" s="807"/>
      <c r="BN99" s="81" t="s">
        <v>1</v>
      </c>
      <c r="BO99" s="81" t="s">
        <v>210</v>
      </c>
      <c r="BP99" s="602">
        <f>IF(①入力シート!$F$30="あり",AZ99,0)</f>
        <v>0</v>
      </c>
      <c r="BQ99" s="81" t="s">
        <v>211</v>
      </c>
      <c r="BR99" s="81" t="s">
        <v>210</v>
      </c>
      <c r="BS99" s="274">
        <v>1</v>
      </c>
      <c r="BT99" s="81" t="s">
        <v>170</v>
      </c>
      <c r="BU99" s="81" t="s">
        <v>212</v>
      </c>
      <c r="BV99" s="808">
        <f t="shared" si="19"/>
        <v>0</v>
      </c>
      <c r="BW99" s="808"/>
      <c r="BX99" s="808"/>
      <c r="BY99" s="808"/>
      <c r="BZ99" s="82" t="s">
        <v>1</v>
      </c>
      <c r="CA99" s="275" t="str">
        <f t="shared" ref="CA99" ca="1" si="26">IFERROR(Z99+BF99,"")</f>
        <v/>
      </c>
      <c r="CB99" s="276">
        <f t="shared" ref="CB99" si="27">IFERROR(AP99+BV99,"")</f>
        <v>0</v>
      </c>
      <c r="CC99" s="101"/>
    </row>
    <row r="100" spans="1:81" ht="25.5" customHeight="1" x14ac:dyDescent="0.15">
      <c r="A100" s="630">
        <v>92</v>
      </c>
      <c r="B100"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00" s="885"/>
      <c r="D100" s="885"/>
      <c r="E100" s="885"/>
      <c r="F100" s="885"/>
      <c r="G100"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00" s="883"/>
      <c r="I100" s="883"/>
      <c r="J100"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00" s="883" t="str">
        <f ca="1">IF((ROW()-8)&lt;=MAX(③入力シート２!$AU$6:$AU$2165),IF(INDEX(③入力シート２!AO$6:AO$2165,MATCH(ROW()-8,③入力シート２!$AU$6:$AU$2165,0))=1,"基本給",IF(INDEX(③入力シート２!AO$6:AO$2165,MATCH(ROW()-8,③入力シート２!$AU$6:$AU$2165,0))=2,"手当","法定福利費残")),"")</f>
        <v/>
      </c>
      <c r="L100" s="883"/>
      <c r="M100" s="883"/>
      <c r="N100" s="883"/>
      <c r="O100" s="804" t="str">
        <f ca="1">IF((ROW()-8)&lt;=MAX(③入力シート２!$AU$6:$AU$2165),INDEX(③入力シート２!AQ$6:AQ$2165,MATCH(ROW()-8,③入力シート２!$AU$6:$AU$2165,0)),"")</f>
        <v/>
      </c>
      <c r="P100" s="804"/>
      <c r="Q100" s="804"/>
      <c r="R100" s="81" t="s">
        <v>1</v>
      </c>
      <c r="S100" s="81" t="s">
        <v>210</v>
      </c>
      <c r="T100" s="505" t="str">
        <f ca="1">IF((ROW()-8)&lt;=MAX(③入力シート２!$AU$6:$AU$2165),INDEX(③入力シート２!AR$6:AR$2165,MATCH(ROW()-8,③入力シート２!$AU$6:$AU$2165,0)),"")</f>
        <v/>
      </c>
      <c r="U100" s="81" t="s">
        <v>211</v>
      </c>
      <c r="V100" s="81" t="s">
        <v>210</v>
      </c>
      <c r="W100" s="274">
        <v>1</v>
      </c>
      <c r="X100" s="81" t="s">
        <v>170</v>
      </c>
      <c r="Y100" s="81" t="s">
        <v>212</v>
      </c>
      <c r="Z100" s="805" t="str">
        <f t="shared" ca="1" si="16"/>
        <v/>
      </c>
      <c r="AA100" s="805"/>
      <c r="AB100" s="805"/>
      <c r="AC100" s="805"/>
      <c r="AD100" s="82" t="s">
        <v>1</v>
      </c>
      <c r="AE100" s="800">
        <f>IF(①入力シート!$F$30="あり",O100,0)</f>
        <v>0</v>
      </c>
      <c r="AF100" s="801"/>
      <c r="AG100" s="801"/>
      <c r="AH100" s="81" t="s">
        <v>1</v>
      </c>
      <c r="AI100" s="81" t="s">
        <v>210</v>
      </c>
      <c r="AJ100" s="503">
        <f>IF(①入力シート!$F$30="あり",T100,0)</f>
        <v>0</v>
      </c>
      <c r="AK100" s="81" t="s">
        <v>211</v>
      </c>
      <c r="AL100" s="81" t="s">
        <v>210</v>
      </c>
      <c r="AM100" s="74">
        <v>1</v>
      </c>
      <c r="AN100" s="81" t="s">
        <v>170</v>
      </c>
      <c r="AO100" s="81" t="s">
        <v>212</v>
      </c>
      <c r="AP100" s="802">
        <f t="shared" si="17"/>
        <v>0</v>
      </c>
      <c r="AQ100" s="802"/>
      <c r="AR100" s="802"/>
      <c r="AS100" s="802"/>
      <c r="AT100" s="88" t="s">
        <v>1</v>
      </c>
      <c r="AU100" s="803" t="str">
        <f ca="1">IF((ROW()-8)&lt;=MAX(③入力シート２!$AU$6:$AU$2165),INDEX(③入力シート２!AS$6:AS$2165,MATCH(ROW()-8,③入力シート２!$AU$6:$AU$2165,0)),"")</f>
        <v/>
      </c>
      <c r="AV100" s="804"/>
      <c r="AW100" s="804"/>
      <c r="AX100" s="81" t="s">
        <v>1</v>
      </c>
      <c r="AY100" s="81" t="s">
        <v>210</v>
      </c>
      <c r="AZ100" s="505" t="str">
        <f ca="1">IF((ROW()-8)&lt;=MAX(③入力シート２!$AU$6:$AU$2165),INDEX(③入力シート２!AT$6:AT$2165,MATCH(ROW()-8,③入力シート２!$AU$6:$AU$2165,0)),"")</f>
        <v/>
      </c>
      <c r="BA100" s="81" t="s">
        <v>211</v>
      </c>
      <c r="BB100" s="81" t="s">
        <v>210</v>
      </c>
      <c r="BC100" s="274">
        <v>1</v>
      </c>
      <c r="BD100" s="81" t="s">
        <v>170</v>
      </c>
      <c r="BE100" s="81" t="s">
        <v>212</v>
      </c>
      <c r="BF100" s="805" t="str">
        <f t="shared" ca="1" si="18"/>
        <v/>
      </c>
      <c r="BG100" s="805"/>
      <c r="BH100" s="805"/>
      <c r="BI100" s="805"/>
      <c r="BJ100" s="82" t="s">
        <v>1</v>
      </c>
      <c r="BK100" s="806">
        <f>IF(①入力シート!$F$30="あり",AU100,0)</f>
        <v>0</v>
      </c>
      <c r="BL100" s="807"/>
      <c r="BM100" s="807"/>
      <c r="BN100" s="81" t="s">
        <v>1</v>
      </c>
      <c r="BO100" s="81" t="s">
        <v>210</v>
      </c>
      <c r="BP100" s="602">
        <f>IF(①入力シート!$F$30="あり",AZ100,0)</f>
        <v>0</v>
      </c>
      <c r="BQ100" s="81" t="s">
        <v>211</v>
      </c>
      <c r="BR100" s="81" t="s">
        <v>210</v>
      </c>
      <c r="BS100" s="274">
        <v>1</v>
      </c>
      <c r="BT100" s="81" t="s">
        <v>170</v>
      </c>
      <c r="BU100" s="81" t="s">
        <v>212</v>
      </c>
      <c r="BV100" s="808">
        <f t="shared" si="19"/>
        <v>0</v>
      </c>
      <c r="BW100" s="808"/>
      <c r="BX100" s="808"/>
      <c r="BY100" s="808"/>
      <c r="BZ100" s="82" t="s">
        <v>1</v>
      </c>
      <c r="CA100" s="275" t="str">
        <f t="shared" ref="CA100:CA107" ca="1" si="28">IFERROR(Z100+BF100,"")</f>
        <v/>
      </c>
      <c r="CB100" s="276">
        <f t="shared" ref="CB100:CB107" si="29">IFERROR(AP100+BV100,"")</f>
        <v>0</v>
      </c>
      <c r="CC100" s="101"/>
    </row>
    <row r="101" spans="1:81" ht="26.1" customHeight="1" x14ac:dyDescent="0.15">
      <c r="A101" s="629">
        <v>93</v>
      </c>
      <c r="B101"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01" s="879"/>
      <c r="D101" s="879"/>
      <c r="E101" s="879"/>
      <c r="F101" s="879"/>
      <c r="G101"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01" s="881"/>
      <c r="I101" s="882"/>
      <c r="J101"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01" s="880" t="str">
        <f ca="1">IF((ROW()-8)&lt;=MAX(③入力シート２!$AU$6:$AU$2165),IF(INDEX(③入力シート２!AO$6:AO$2165,MATCH(ROW()-8,③入力シート２!$AU$6:$AU$2165,0))=1,"基本給",IF(INDEX(③入力シート２!AO$6:AO$2165,MATCH(ROW()-8,③入力シート２!$AU$6:$AU$2165,0))=2,"手当","法定福利費残")),"")</f>
        <v/>
      </c>
      <c r="L101" s="881"/>
      <c r="M101" s="881"/>
      <c r="N101" s="882"/>
      <c r="O101" s="803" t="str">
        <f ca="1">IF((ROW()-8)&lt;=MAX(③入力シート２!$AU$6:$AU$2165),INDEX(③入力シート２!AQ$6:AQ$2165,MATCH(ROW()-8,③入力シート２!$AU$6:$AU$2165,0)),"")</f>
        <v/>
      </c>
      <c r="P101" s="804"/>
      <c r="Q101" s="804"/>
      <c r="R101" s="81" t="s">
        <v>1</v>
      </c>
      <c r="S101" s="81" t="s">
        <v>210</v>
      </c>
      <c r="T101" s="505" t="str">
        <f ca="1">IF((ROW()-8)&lt;=MAX(③入力シート２!$AU$6:$AU$2165),INDEX(③入力シート２!AR$6:AR$2165,MATCH(ROW()-8,③入力シート２!$AU$6:$AU$2165,0)),"")</f>
        <v/>
      </c>
      <c r="U101" s="81" t="s">
        <v>211</v>
      </c>
      <c r="V101" s="81" t="s">
        <v>210</v>
      </c>
      <c r="W101" s="274">
        <v>1</v>
      </c>
      <c r="X101" s="81" t="s">
        <v>170</v>
      </c>
      <c r="Y101" s="81" t="s">
        <v>212</v>
      </c>
      <c r="Z101" s="805" t="str">
        <f t="shared" ca="1" si="16"/>
        <v/>
      </c>
      <c r="AA101" s="805"/>
      <c r="AB101" s="805"/>
      <c r="AC101" s="805"/>
      <c r="AD101" s="82" t="s">
        <v>1</v>
      </c>
      <c r="AE101" s="800">
        <f>IF(①入力シート!$F$30="あり",O101,0)</f>
        <v>0</v>
      </c>
      <c r="AF101" s="801"/>
      <c r="AG101" s="801"/>
      <c r="AH101" s="81" t="s">
        <v>1</v>
      </c>
      <c r="AI101" s="81" t="s">
        <v>210</v>
      </c>
      <c r="AJ101" s="503">
        <f>IF(①入力シート!$F$30="あり",T101,0)</f>
        <v>0</v>
      </c>
      <c r="AK101" s="81" t="s">
        <v>211</v>
      </c>
      <c r="AL101" s="81" t="s">
        <v>210</v>
      </c>
      <c r="AM101" s="74">
        <v>1</v>
      </c>
      <c r="AN101" s="81" t="s">
        <v>170</v>
      </c>
      <c r="AO101" s="81" t="s">
        <v>212</v>
      </c>
      <c r="AP101" s="802">
        <f t="shared" si="17"/>
        <v>0</v>
      </c>
      <c r="AQ101" s="802"/>
      <c r="AR101" s="802"/>
      <c r="AS101" s="802"/>
      <c r="AT101" s="88" t="s">
        <v>1</v>
      </c>
      <c r="AU101" s="803" t="str">
        <f ca="1">IF((ROW()-8)&lt;=MAX(③入力シート２!$AU$6:$AU$2165),INDEX(③入力シート２!AS$6:AS$2165,MATCH(ROW()-8,③入力シート２!$AU$6:$AU$2165,0)),"")</f>
        <v/>
      </c>
      <c r="AV101" s="804"/>
      <c r="AW101" s="804"/>
      <c r="AX101" s="81" t="s">
        <v>1</v>
      </c>
      <c r="AY101" s="81" t="s">
        <v>210</v>
      </c>
      <c r="AZ101" s="505" t="str">
        <f ca="1">IF((ROW()-8)&lt;=MAX(③入力シート２!$AU$6:$AU$2165),INDEX(③入力シート２!AT$6:AT$2165,MATCH(ROW()-8,③入力シート２!$AU$6:$AU$2165,0)),"")</f>
        <v/>
      </c>
      <c r="BA101" s="81" t="s">
        <v>211</v>
      </c>
      <c r="BB101" s="81" t="s">
        <v>210</v>
      </c>
      <c r="BC101" s="274">
        <v>1</v>
      </c>
      <c r="BD101" s="81" t="s">
        <v>170</v>
      </c>
      <c r="BE101" s="81" t="s">
        <v>212</v>
      </c>
      <c r="BF101" s="805" t="str">
        <f t="shared" ca="1" si="18"/>
        <v/>
      </c>
      <c r="BG101" s="805"/>
      <c r="BH101" s="805"/>
      <c r="BI101" s="805"/>
      <c r="BJ101" s="82" t="s">
        <v>1</v>
      </c>
      <c r="BK101" s="806">
        <f>IF(①入力シート!$F$30="あり",AU101,0)</f>
        <v>0</v>
      </c>
      <c r="BL101" s="807"/>
      <c r="BM101" s="807"/>
      <c r="BN101" s="81" t="s">
        <v>1</v>
      </c>
      <c r="BO101" s="81" t="s">
        <v>210</v>
      </c>
      <c r="BP101" s="602">
        <f>IF(①入力シート!$F$30="あり",AZ101,0)</f>
        <v>0</v>
      </c>
      <c r="BQ101" s="81" t="s">
        <v>211</v>
      </c>
      <c r="BR101" s="81" t="s">
        <v>210</v>
      </c>
      <c r="BS101" s="274">
        <v>1</v>
      </c>
      <c r="BT101" s="81" t="s">
        <v>170</v>
      </c>
      <c r="BU101" s="81" t="s">
        <v>212</v>
      </c>
      <c r="BV101" s="808">
        <f t="shared" si="19"/>
        <v>0</v>
      </c>
      <c r="BW101" s="808"/>
      <c r="BX101" s="808"/>
      <c r="BY101" s="808"/>
      <c r="BZ101" s="82" t="s">
        <v>1</v>
      </c>
      <c r="CA101" s="275" t="str">
        <f t="shared" ca="1" si="28"/>
        <v/>
      </c>
      <c r="CB101" s="276">
        <f t="shared" si="29"/>
        <v>0</v>
      </c>
      <c r="CC101" s="101"/>
    </row>
    <row r="102" spans="1:81" ht="26.1" customHeight="1" x14ac:dyDescent="0.15">
      <c r="A102" s="397">
        <v>94</v>
      </c>
      <c r="B102"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02" s="885"/>
      <c r="D102" s="885"/>
      <c r="E102" s="885"/>
      <c r="F102" s="885"/>
      <c r="G102"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02" s="883"/>
      <c r="I102" s="883"/>
      <c r="J102"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02" s="883" t="str">
        <f ca="1">IF((ROW()-8)&lt;=MAX(③入力シート２!$AU$6:$AU$2165),IF(INDEX(③入力シート２!AO$6:AO$2165,MATCH(ROW()-8,③入力シート２!$AU$6:$AU$2165,0))=1,"基本給",IF(INDEX(③入力シート２!AO$6:AO$2165,MATCH(ROW()-8,③入力シート２!$AU$6:$AU$2165,0))=2,"手当","法定福利費残")),"")</f>
        <v/>
      </c>
      <c r="L102" s="883"/>
      <c r="M102" s="883"/>
      <c r="N102" s="883"/>
      <c r="O102" s="804" t="str">
        <f ca="1">IF((ROW()-8)&lt;=MAX(③入力シート２!$AU$6:$AU$2165),INDEX(③入力シート２!AQ$6:AQ$2165,MATCH(ROW()-8,③入力シート２!$AU$6:$AU$2165,0)),"")</f>
        <v/>
      </c>
      <c r="P102" s="804"/>
      <c r="Q102" s="804"/>
      <c r="R102" s="81" t="s">
        <v>1</v>
      </c>
      <c r="S102" s="81" t="s">
        <v>210</v>
      </c>
      <c r="T102" s="505" t="str">
        <f ca="1">IF((ROW()-8)&lt;=MAX(③入力シート２!$AU$6:$AU$2165),INDEX(③入力シート２!AR$6:AR$2165,MATCH(ROW()-8,③入力シート２!$AU$6:$AU$2165,0)),"")</f>
        <v/>
      </c>
      <c r="U102" s="81" t="s">
        <v>211</v>
      </c>
      <c r="V102" s="81" t="s">
        <v>210</v>
      </c>
      <c r="W102" s="274">
        <v>1</v>
      </c>
      <c r="X102" s="81" t="s">
        <v>170</v>
      </c>
      <c r="Y102" s="81" t="s">
        <v>212</v>
      </c>
      <c r="Z102" s="805" t="str">
        <f t="shared" ref="Z102:Z108" ca="1" si="30">IFERROR(O102*T102*W102,"")</f>
        <v/>
      </c>
      <c r="AA102" s="805"/>
      <c r="AB102" s="805"/>
      <c r="AC102" s="805"/>
      <c r="AD102" s="82" t="s">
        <v>1</v>
      </c>
      <c r="AE102" s="800">
        <f>IF(①入力シート!$F$30="あり",O102,0)</f>
        <v>0</v>
      </c>
      <c r="AF102" s="801"/>
      <c r="AG102" s="801"/>
      <c r="AH102" s="81" t="s">
        <v>1</v>
      </c>
      <c r="AI102" s="81" t="s">
        <v>210</v>
      </c>
      <c r="AJ102" s="503">
        <f>IF(①入力シート!$F$30="あり",T102,0)</f>
        <v>0</v>
      </c>
      <c r="AK102" s="81" t="s">
        <v>211</v>
      </c>
      <c r="AL102" s="81" t="s">
        <v>210</v>
      </c>
      <c r="AM102" s="74">
        <v>1</v>
      </c>
      <c r="AN102" s="81" t="s">
        <v>170</v>
      </c>
      <c r="AO102" s="81" t="s">
        <v>212</v>
      </c>
      <c r="AP102" s="802">
        <f t="shared" ref="AP102:AP108" si="31">IFERROR(AE102*AJ102*AM102,"")</f>
        <v>0</v>
      </c>
      <c r="AQ102" s="802"/>
      <c r="AR102" s="802"/>
      <c r="AS102" s="802"/>
      <c r="AT102" s="88" t="s">
        <v>1</v>
      </c>
      <c r="AU102" s="803" t="str">
        <f ca="1">IF((ROW()-8)&lt;=MAX(③入力シート２!$AU$6:$AU$2165),INDEX(③入力シート２!AS$6:AS$2165,MATCH(ROW()-8,③入力シート２!$AU$6:$AU$2165,0)),"")</f>
        <v/>
      </c>
      <c r="AV102" s="804"/>
      <c r="AW102" s="804"/>
      <c r="AX102" s="81" t="s">
        <v>1</v>
      </c>
      <c r="AY102" s="81" t="s">
        <v>210</v>
      </c>
      <c r="AZ102" s="505" t="str">
        <f ca="1">IF((ROW()-8)&lt;=MAX(③入力シート２!$AU$6:$AU$2165),INDEX(③入力シート２!AT$6:AT$2165,MATCH(ROW()-8,③入力シート２!$AU$6:$AU$2165,0)),"")</f>
        <v/>
      </c>
      <c r="BA102" s="81" t="s">
        <v>211</v>
      </c>
      <c r="BB102" s="81" t="s">
        <v>210</v>
      </c>
      <c r="BC102" s="274">
        <v>1</v>
      </c>
      <c r="BD102" s="81" t="s">
        <v>170</v>
      </c>
      <c r="BE102" s="81" t="s">
        <v>212</v>
      </c>
      <c r="BF102" s="805" t="str">
        <f t="shared" ref="BF102:BF108" ca="1" si="32">IFERROR(AU102*AZ102*BC102,"")</f>
        <v/>
      </c>
      <c r="BG102" s="805"/>
      <c r="BH102" s="805"/>
      <c r="BI102" s="805"/>
      <c r="BJ102" s="82" t="s">
        <v>1</v>
      </c>
      <c r="BK102" s="806">
        <f>IF(①入力シート!$F$30="あり",AU102,0)</f>
        <v>0</v>
      </c>
      <c r="BL102" s="807"/>
      <c r="BM102" s="807"/>
      <c r="BN102" s="81" t="s">
        <v>1</v>
      </c>
      <c r="BO102" s="81" t="s">
        <v>210</v>
      </c>
      <c r="BP102" s="602">
        <f>IF(①入力シート!$F$30="あり",AZ102,0)</f>
        <v>0</v>
      </c>
      <c r="BQ102" s="81" t="s">
        <v>211</v>
      </c>
      <c r="BR102" s="81" t="s">
        <v>210</v>
      </c>
      <c r="BS102" s="274">
        <v>1</v>
      </c>
      <c r="BT102" s="81" t="s">
        <v>170</v>
      </c>
      <c r="BU102" s="81" t="s">
        <v>212</v>
      </c>
      <c r="BV102" s="808">
        <f t="shared" ref="BV102:BV108" si="33">IFERROR(BK102*BP102*BS102,"")</f>
        <v>0</v>
      </c>
      <c r="BW102" s="808"/>
      <c r="BX102" s="808"/>
      <c r="BY102" s="808"/>
      <c r="BZ102" s="82" t="s">
        <v>1</v>
      </c>
      <c r="CA102" s="275" t="str">
        <f t="shared" ca="1" si="28"/>
        <v/>
      </c>
      <c r="CB102" s="276">
        <f t="shared" si="29"/>
        <v>0</v>
      </c>
      <c r="CC102" s="101"/>
    </row>
    <row r="103" spans="1:81" ht="26.1" customHeight="1" x14ac:dyDescent="0.15">
      <c r="A103" s="79">
        <v>95</v>
      </c>
      <c r="B103"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03" s="879"/>
      <c r="D103" s="879"/>
      <c r="E103" s="879"/>
      <c r="F103" s="879"/>
      <c r="G103"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03" s="881"/>
      <c r="I103" s="882"/>
      <c r="J103"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03" s="880" t="str">
        <f ca="1">IF((ROW()-8)&lt;=MAX(③入力シート２!$AU$6:$AU$2165),IF(INDEX(③入力シート２!AO$6:AO$2165,MATCH(ROW()-8,③入力シート２!$AU$6:$AU$2165,0))=1,"基本給",IF(INDEX(③入力シート２!AO$6:AO$2165,MATCH(ROW()-8,③入力シート２!$AU$6:$AU$2165,0))=2,"手当","法定福利費残")),"")</f>
        <v/>
      </c>
      <c r="L103" s="881"/>
      <c r="M103" s="881"/>
      <c r="N103" s="882"/>
      <c r="O103" s="803" t="str">
        <f ca="1">IF((ROW()-8)&lt;=MAX(③入力シート２!$AU$6:$AU$2165),INDEX(③入力シート２!AQ$6:AQ$2165,MATCH(ROW()-8,③入力シート２!$AU$6:$AU$2165,0)),"")</f>
        <v/>
      </c>
      <c r="P103" s="804"/>
      <c r="Q103" s="804"/>
      <c r="R103" s="81" t="s">
        <v>1</v>
      </c>
      <c r="S103" s="81" t="s">
        <v>210</v>
      </c>
      <c r="T103" s="505" t="str">
        <f ca="1">IF((ROW()-8)&lt;=MAX(③入力シート２!$AU$6:$AU$2165),INDEX(③入力シート２!AR$6:AR$2165,MATCH(ROW()-8,③入力シート２!$AU$6:$AU$2165,0)),"")</f>
        <v/>
      </c>
      <c r="U103" s="81" t="s">
        <v>211</v>
      </c>
      <c r="V103" s="81" t="s">
        <v>210</v>
      </c>
      <c r="W103" s="274">
        <v>1</v>
      </c>
      <c r="X103" s="81" t="s">
        <v>170</v>
      </c>
      <c r="Y103" s="81" t="s">
        <v>212</v>
      </c>
      <c r="Z103" s="805" t="str">
        <f t="shared" ca="1" si="30"/>
        <v/>
      </c>
      <c r="AA103" s="805"/>
      <c r="AB103" s="805"/>
      <c r="AC103" s="805"/>
      <c r="AD103" s="82" t="s">
        <v>1</v>
      </c>
      <c r="AE103" s="800">
        <f>IF(①入力シート!$F$30="あり",O103,0)</f>
        <v>0</v>
      </c>
      <c r="AF103" s="801"/>
      <c r="AG103" s="801"/>
      <c r="AH103" s="81" t="s">
        <v>1</v>
      </c>
      <c r="AI103" s="81" t="s">
        <v>210</v>
      </c>
      <c r="AJ103" s="503">
        <f>IF(①入力シート!$F$30="あり",T103,0)</f>
        <v>0</v>
      </c>
      <c r="AK103" s="81" t="s">
        <v>211</v>
      </c>
      <c r="AL103" s="81" t="s">
        <v>210</v>
      </c>
      <c r="AM103" s="74">
        <v>1</v>
      </c>
      <c r="AN103" s="81" t="s">
        <v>170</v>
      </c>
      <c r="AO103" s="81" t="s">
        <v>212</v>
      </c>
      <c r="AP103" s="802">
        <f t="shared" si="31"/>
        <v>0</v>
      </c>
      <c r="AQ103" s="802"/>
      <c r="AR103" s="802"/>
      <c r="AS103" s="802"/>
      <c r="AT103" s="88" t="s">
        <v>1</v>
      </c>
      <c r="AU103" s="803" t="str">
        <f ca="1">IF((ROW()-8)&lt;=MAX(③入力シート２!$AU$6:$AU$2165),INDEX(③入力シート２!AS$6:AS$2165,MATCH(ROW()-8,③入力シート２!$AU$6:$AU$2165,0)),"")</f>
        <v/>
      </c>
      <c r="AV103" s="804"/>
      <c r="AW103" s="804"/>
      <c r="AX103" s="81" t="s">
        <v>1</v>
      </c>
      <c r="AY103" s="81" t="s">
        <v>210</v>
      </c>
      <c r="AZ103" s="505" t="str">
        <f ca="1">IF((ROW()-8)&lt;=MAX(③入力シート２!$AU$6:$AU$2165),INDEX(③入力シート２!AT$6:AT$2165,MATCH(ROW()-8,③入力シート２!$AU$6:$AU$2165,0)),"")</f>
        <v/>
      </c>
      <c r="BA103" s="81" t="s">
        <v>211</v>
      </c>
      <c r="BB103" s="81" t="s">
        <v>210</v>
      </c>
      <c r="BC103" s="274">
        <v>1</v>
      </c>
      <c r="BD103" s="81" t="s">
        <v>170</v>
      </c>
      <c r="BE103" s="81" t="s">
        <v>212</v>
      </c>
      <c r="BF103" s="805" t="str">
        <f t="shared" ca="1" si="32"/>
        <v/>
      </c>
      <c r="BG103" s="805"/>
      <c r="BH103" s="805"/>
      <c r="BI103" s="805"/>
      <c r="BJ103" s="82" t="s">
        <v>1</v>
      </c>
      <c r="BK103" s="806">
        <f>IF(①入力シート!$F$30="あり",AU103,0)</f>
        <v>0</v>
      </c>
      <c r="BL103" s="807"/>
      <c r="BM103" s="807"/>
      <c r="BN103" s="81" t="s">
        <v>1</v>
      </c>
      <c r="BO103" s="81" t="s">
        <v>210</v>
      </c>
      <c r="BP103" s="602">
        <f>IF(①入力シート!$F$30="あり",AZ103,0)</f>
        <v>0</v>
      </c>
      <c r="BQ103" s="81" t="s">
        <v>211</v>
      </c>
      <c r="BR103" s="81" t="s">
        <v>210</v>
      </c>
      <c r="BS103" s="274">
        <v>1</v>
      </c>
      <c r="BT103" s="81" t="s">
        <v>170</v>
      </c>
      <c r="BU103" s="81" t="s">
        <v>212</v>
      </c>
      <c r="BV103" s="808">
        <f t="shared" si="33"/>
        <v>0</v>
      </c>
      <c r="BW103" s="808"/>
      <c r="BX103" s="808"/>
      <c r="BY103" s="808"/>
      <c r="BZ103" s="82" t="s">
        <v>1</v>
      </c>
      <c r="CA103" s="275" t="str">
        <f t="shared" ca="1" si="28"/>
        <v/>
      </c>
      <c r="CB103" s="276">
        <f t="shared" si="29"/>
        <v>0</v>
      </c>
      <c r="CC103" s="101"/>
    </row>
    <row r="104" spans="1:81" ht="26.1" customHeight="1" x14ac:dyDescent="0.15">
      <c r="A104" s="79">
        <v>96</v>
      </c>
      <c r="B104"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04" s="885"/>
      <c r="D104" s="885"/>
      <c r="E104" s="885"/>
      <c r="F104" s="885"/>
      <c r="G104"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04" s="883"/>
      <c r="I104" s="883"/>
      <c r="J104"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04" s="883" t="str">
        <f ca="1">IF((ROW()-8)&lt;=MAX(③入力シート２!$AU$6:$AU$2165),IF(INDEX(③入力シート２!AO$6:AO$2165,MATCH(ROW()-8,③入力シート２!$AU$6:$AU$2165,0))=1,"基本給",IF(INDEX(③入力シート２!AO$6:AO$2165,MATCH(ROW()-8,③入力シート２!$AU$6:$AU$2165,0))=2,"手当","法定福利費残")),"")</f>
        <v/>
      </c>
      <c r="L104" s="883"/>
      <c r="M104" s="883"/>
      <c r="N104" s="883"/>
      <c r="O104" s="804" t="str">
        <f ca="1">IF((ROW()-8)&lt;=MAX(③入力シート２!$AU$6:$AU$2165),INDEX(③入力シート２!AQ$6:AQ$2165,MATCH(ROW()-8,③入力シート２!$AU$6:$AU$2165,0)),"")</f>
        <v/>
      </c>
      <c r="P104" s="804"/>
      <c r="Q104" s="804"/>
      <c r="R104" s="81" t="s">
        <v>1</v>
      </c>
      <c r="S104" s="81" t="s">
        <v>210</v>
      </c>
      <c r="T104" s="505" t="str">
        <f ca="1">IF((ROW()-8)&lt;=MAX(③入力シート２!$AU$6:$AU$2165),INDEX(③入力シート２!AR$6:AR$2165,MATCH(ROW()-8,③入力シート２!$AU$6:$AU$2165,0)),"")</f>
        <v/>
      </c>
      <c r="U104" s="81" t="s">
        <v>211</v>
      </c>
      <c r="V104" s="81" t="s">
        <v>210</v>
      </c>
      <c r="W104" s="274">
        <v>1</v>
      </c>
      <c r="X104" s="81" t="s">
        <v>170</v>
      </c>
      <c r="Y104" s="81" t="s">
        <v>212</v>
      </c>
      <c r="Z104" s="805" t="str">
        <f t="shared" ca="1" si="30"/>
        <v/>
      </c>
      <c r="AA104" s="805"/>
      <c r="AB104" s="805"/>
      <c r="AC104" s="805"/>
      <c r="AD104" s="82" t="s">
        <v>1</v>
      </c>
      <c r="AE104" s="800">
        <f>IF(①入力シート!$F$30="あり",O104,0)</f>
        <v>0</v>
      </c>
      <c r="AF104" s="801"/>
      <c r="AG104" s="801"/>
      <c r="AH104" s="81" t="s">
        <v>1</v>
      </c>
      <c r="AI104" s="81" t="s">
        <v>210</v>
      </c>
      <c r="AJ104" s="503">
        <f>IF(①入力シート!$F$30="あり",T104,0)</f>
        <v>0</v>
      </c>
      <c r="AK104" s="81" t="s">
        <v>211</v>
      </c>
      <c r="AL104" s="81" t="s">
        <v>210</v>
      </c>
      <c r="AM104" s="74">
        <v>1</v>
      </c>
      <c r="AN104" s="81" t="s">
        <v>170</v>
      </c>
      <c r="AO104" s="81" t="s">
        <v>212</v>
      </c>
      <c r="AP104" s="802">
        <f t="shared" si="31"/>
        <v>0</v>
      </c>
      <c r="AQ104" s="802"/>
      <c r="AR104" s="802"/>
      <c r="AS104" s="802"/>
      <c r="AT104" s="88" t="s">
        <v>1</v>
      </c>
      <c r="AU104" s="803" t="str">
        <f ca="1">IF((ROW()-8)&lt;=MAX(③入力シート２!$AU$6:$AU$2165),INDEX(③入力シート２!AS$6:AS$2165,MATCH(ROW()-8,③入力シート２!$AU$6:$AU$2165,0)),"")</f>
        <v/>
      </c>
      <c r="AV104" s="804"/>
      <c r="AW104" s="804"/>
      <c r="AX104" s="81" t="s">
        <v>1</v>
      </c>
      <c r="AY104" s="81" t="s">
        <v>210</v>
      </c>
      <c r="AZ104" s="505" t="str">
        <f ca="1">IF((ROW()-8)&lt;=MAX(③入力シート２!$AU$6:$AU$2165),INDEX(③入力シート２!AT$6:AT$2165,MATCH(ROW()-8,③入力シート２!$AU$6:$AU$2165,0)),"")</f>
        <v/>
      </c>
      <c r="BA104" s="81" t="s">
        <v>211</v>
      </c>
      <c r="BB104" s="81" t="s">
        <v>210</v>
      </c>
      <c r="BC104" s="274">
        <v>1</v>
      </c>
      <c r="BD104" s="81" t="s">
        <v>170</v>
      </c>
      <c r="BE104" s="81" t="s">
        <v>212</v>
      </c>
      <c r="BF104" s="805" t="str">
        <f t="shared" ca="1" si="32"/>
        <v/>
      </c>
      <c r="BG104" s="805"/>
      <c r="BH104" s="805"/>
      <c r="BI104" s="805"/>
      <c r="BJ104" s="82" t="s">
        <v>1</v>
      </c>
      <c r="BK104" s="806">
        <f>IF(①入力シート!$F$30="あり",AU104,0)</f>
        <v>0</v>
      </c>
      <c r="BL104" s="807"/>
      <c r="BM104" s="807"/>
      <c r="BN104" s="81" t="s">
        <v>1</v>
      </c>
      <c r="BO104" s="81" t="s">
        <v>210</v>
      </c>
      <c r="BP104" s="602">
        <f>IF(①入力シート!$F$30="あり",AZ104,0)</f>
        <v>0</v>
      </c>
      <c r="BQ104" s="81" t="s">
        <v>211</v>
      </c>
      <c r="BR104" s="81" t="s">
        <v>210</v>
      </c>
      <c r="BS104" s="274">
        <v>1</v>
      </c>
      <c r="BT104" s="81" t="s">
        <v>170</v>
      </c>
      <c r="BU104" s="81" t="s">
        <v>212</v>
      </c>
      <c r="BV104" s="808">
        <f t="shared" si="33"/>
        <v>0</v>
      </c>
      <c r="BW104" s="808"/>
      <c r="BX104" s="808"/>
      <c r="BY104" s="808"/>
      <c r="BZ104" s="82" t="s">
        <v>1</v>
      </c>
      <c r="CA104" s="275" t="str">
        <f t="shared" ca="1" si="28"/>
        <v/>
      </c>
      <c r="CB104" s="276">
        <f t="shared" si="29"/>
        <v>0</v>
      </c>
      <c r="CC104" s="101"/>
    </row>
    <row r="105" spans="1:81" ht="26.1" customHeight="1" x14ac:dyDescent="0.15">
      <c r="A105" s="79">
        <v>97</v>
      </c>
      <c r="B105"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05" s="879"/>
      <c r="D105" s="879"/>
      <c r="E105" s="879"/>
      <c r="F105" s="879"/>
      <c r="G105"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05" s="881"/>
      <c r="I105" s="882"/>
      <c r="J105"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05" s="880" t="str">
        <f ca="1">IF((ROW()-8)&lt;=MAX(③入力シート２!$AU$6:$AU$2165),IF(INDEX(③入力シート２!AO$6:AO$2165,MATCH(ROW()-8,③入力シート２!$AU$6:$AU$2165,0))=1,"基本給",IF(INDEX(③入力シート２!AO$6:AO$2165,MATCH(ROW()-8,③入力シート２!$AU$6:$AU$2165,0))=2,"手当","法定福利費残")),"")</f>
        <v/>
      </c>
      <c r="L105" s="881"/>
      <c r="M105" s="881"/>
      <c r="N105" s="882"/>
      <c r="O105" s="803" t="str">
        <f ca="1">IF((ROW()-8)&lt;=MAX(③入力シート２!$AU$6:$AU$2165),INDEX(③入力シート２!AQ$6:AQ$2165,MATCH(ROW()-8,③入力シート２!$AU$6:$AU$2165,0)),"")</f>
        <v/>
      </c>
      <c r="P105" s="804"/>
      <c r="Q105" s="804"/>
      <c r="R105" s="81" t="s">
        <v>1</v>
      </c>
      <c r="S105" s="81" t="s">
        <v>210</v>
      </c>
      <c r="T105" s="505" t="str">
        <f ca="1">IF((ROW()-8)&lt;=MAX(③入力シート２!$AU$6:$AU$2165),INDEX(③入力シート２!AR$6:AR$2165,MATCH(ROW()-8,③入力シート２!$AU$6:$AU$2165,0)),"")</f>
        <v/>
      </c>
      <c r="U105" s="81" t="s">
        <v>211</v>
      </c>
      <c r="V105" s="81" t="s">
        <v>210</v>
      </c>
      <c r="W105" s="274">
        <v>1</v>
      </c>
      <c r="X105" s="81" t="s">
        <v>170</v>
      </c>
      <c r="Y105" s="81" t="s">
        <v>212</v>
      </c>
      <c r="Z105" s="805" t="str">
        <f t="shared" ca="1" si="30"/>
        <v/>
      </c>
      <c r="AA105" s="805"/>
      <c r="AB105" s="805"/>
      <c r="AC105" s="805"/>
      <c r="AD105" s="82" t="s">
        <v>1</v>
      </c>
      <c r="AE105" s="800">
        <f>IF(①入力シート!$F$30="あり",O105,0)</f>
        <v>0</v>
      </c>
      <c r="AF105" s="801"/>
      <c r="AG105" s="801"/>
      <c r="AH105" s="81" t="s">
        <v>1</v>
      </c>
      <c r="AI105" s="81" t="s">
        <v>210</v>
      </c>
      <c r="AJ105" s="503">
        <f>IF(①入力シート!$F$30="あり",T105,0)</f>
        <v>0</v>
      </c>
      <c r="AK105" s="81" t="s">
        <v>211</v>
      </c>
      <c r="AL105" s="81" t="s">
        <v>210</v>
      </c>
      <c r="AM105" s="74">
        <v>1</v>
      </c>
      <c r="AN105" s="81" t="s">
        <v>170</v>
      </c>
      <c r="AO105" s="81" t="s">
        <v>212</v>
      </c>
      <c r="AP105" s="802">
        <f t="shared" si="31"/>
        <v>0</v>
      </c>
      <c r="AQ105" s="802"/>
      <c r="AR105" s="802"/>
      <c r="AS105" s="802"/>
      <c r="AT105" s="88" t="s">
        <v>1</v>
      </c>
      <c r="AU105" s="803" t="str">
        <f ca="1">IF((ROW()-8)&lt;=MAX(③入力シート２!$AU$6:$AU$2165),INDEX(③入力シート２!AS$6:AS$2165,MATCH(ROW()-8,③入力シート２!$AU$6:$AU$2165,0)),"")</f>
        <v/>
      </c>
      <c r="AV105" s="804"/>
      <c r="AW105" s="804"/>
      <c r="AX105" s="81" t="s">
        <v>1</v>
      </c>
      <c r="AY105" s="81" t="s">
        <v>210</v>
      </c>
      <c r="AZ105" s="505" t="str">
        <f ca="1">IF((ROW()-8)&lt;=MAX(③入力シート２!$AU$6:$AU$2165),INDEX(③入力シート２!AT$6:AT$2165,MATCH(ROW()-8,③入力シート２!$AU$6:$AU$2165,0)),"")</f>
        <v/>
      </c>
      <c r="BA105" s="81" t="s">
        <v>211</v>
      </c>
      <c r="BB105" s="81" t="s">
        <v>210</v>
      </c>
      <c r="BC105" s="274">
        <v>1</v>
      </c>
      <c r="BD105" s="81" t="s">
        <v>170</v>
      </c>
      <c r="BE105" s="81" t="s">
        <v>212</v>
      </c>
      <c r="BF105" s="805" t="str">
        <f t="shared" ca="1" si="32"/>
        <v/>
      </c>
      <c r="BG105" s="805"/>
      <c r="BH105" s="805"/>
      <c r="BI105" s="805"/>
      <c r="BJ105" s="82" t="s">
        <v>1</v>
      </c>
      <c r="BK105" s="806">
        <f>IF(①入力シート!$F$30="あり",AU105,0)</f>
        <v>0</v>
      </c>
      <c r="BL105" s="807"/>
      <c r="BM105" s="807"/>
      <c r="BN105" s="81" t="s">
        <v>1</v>
      </c>
      <c r="BO105" s="81" t="s">
        <v>210</v>
      </c>
      <c r="BP105" s="602">
        <f>IF(①入力シート!$F$30="あり",AZ105,0)</f>
        <v>0</v>
      </c>
      <c r="BQ105" s="81" t="s">
        <v>211</v>
      </c>
      <c r="BR105" s="81" t="s">
        <v>210</v>
      </c>
      <c r="BS105" s="274">
        <v>1</v>
      </c>
      <c r="BT105" s="81" t="s">
        <v>170</v>
      </c>
      <c r="BU105" s="81" t="s">
        <v>212</v>
      </c>
      <c r="BV105" s="811">
        <f t="shared" si="33"/>
        <v>0</v>
      </c>
      <c r="BW105" s="811"/>
      <c r="BX105" s="811"/>
      <c r="BY105" s="811"/>
      <c r="BZ105" s="82" t="s">
        <v>1</v>
      </c>
      <c r="CA105" s="275" t="str">
        <f t="shared" ca="1" si="28"/>
        <v/>
      </c>
      <c r="CB105" s="276">
        <f t="shared" si="29"/>
        <v>0</v>
      </c>
      <c r="CC105" s="101"/>
    </row>
    <row r="106" spans="1:81" ht="26.1" customHeight="1" x14ac:dyDescent="0.15">
      <c r="A106" s="79">
        <v>98</v>
      </c>
      <c r="B106"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06" s="885"/>
      <c r="D106" s="885"/>
      <c r="E106" s="885"/>
      <c r="F106" s="885"/>
      <c r="G106"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06" s="883"/>
      <c r="I106" s="883"/>
      <c r="J106"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06" s="883" t="str">
        <f ca="1">IF((ROW()-8)&lt;=MAX(③入力シート２!$AU$6:$AU$2165),IF(INDEX(③入力シート２!AO$6:AO$2165,MATCH(ROW()-8,③入力シート２!$AU$6:$AU$2165,0))=1,"基本給",IF(INDEX(③入力シート２!AO$6:AO$2165,MATCH(ROW()-8,③入力シート２!$AU$6:$AU$2165,0))=2,"手当","法定福利費残")),"")</f>
        <v/>
      </c>
      <c r="L106" s="883"/>
      <c r="M106" s="883"/>
      <c r="N106" s="883"/>
      <c r="O106" s="804" t="str">
        <f ca="1">IF((ROW()-8)&lt;=MAX(③入力シート２!$AU$6:$AU$2165),INDEX(③入力シート２!AQ$6:AQ$2165,MATCH(ROW()-8,③入力シート２!$AU$6:$AU$2165,0)),"")</f>
        <v/>
      </c>
      <c r="P106" s="804"/>
      <c r="Q106" s="804"/>
      <c r="R106" s="81" t="s">
        <v>1</v>
      </c>
      <c r="S106" s="81" t="s">
        <v>210</v>
      </c>
      <c r="T106" s="505" t="str">
        <f ca="1">IF((ROW()-8)&lt;=MAX(③入力シート２!$AU$6:$AU$2165),INDEX(③入力シート２!AR$6:AR$2165,MATCH(ROW()-8,③入力シート２!$AU$6:$AU$2165,0)),"")</f>
        <v/>
      </c>
      <c r="U106" s="81" t="s">
        <v>211</v>
      </c>
      <c r="V106" s="81" t="s">
        <v>210</v>
      </c>
      <c r="W106" s="274">
        <v>1</v>
      </c>
      <c r="X106" s="81" t="s">
        <v>170</v>
      </c>
      <c r="Y106" s="81" t="s">
        <v>212</v>
      </c>
      <c r="Z106" s="805" t="str">
        <f t="shared" ca="1" si="30"/>
        <v/>
      </c>
      <c r="AA106" s="805"/>
      <c r="AB106" s="805"/>
      <c r="AC106" s="805"/>
      <c r="AD106" s="82" t="s">
        <v>1</v>
      </c>
      <c r="AE106" s="800">
        <f>IF(①入力シート!$F$30="あり",O106,0)</f>
        <v>0</v>
      </c>
      <c r="AF106" s="801"/>
      <c r="AG106" s="801"/>
      <c r="AH106" s="81" t="s">
        <v>1</v>
      </c>
      <c r="AI106" s="81" t="s">
        <v>210</v>
      </c>
      <c r="AJ106" s="503">
        <f>IF(①入力シート!$F$30="あり",T106,0)</f>
        <v>0</v>
      </c>
      <c r="AK106" s="81" t="s">
        <v>211</v>
      </c>
      <c r="AL106" s="81" t="s">
        <v>210</v>
      </c>
      <c r="AM106" s="74">
        <v>1</v>
      </c>
      <c r="AN106" s="81" t="s">
        <v>170</v>
      </c>
      <c r="AO106" s="81" t="s">
        <v>212</v>
      </c>
      <c r="AP106" s="802">
        <f t="shared" si="31"/>
        <v>0</v>
      </c>
      <c r="AQ106" s="802"/>
      <c r="AR106" s="802"/>
      <c r="AS106" s="802"/>
      <c r="AT106" s="88" t="s">
        <v>1</v>
      </c>
      <c r="AU106" s="803" t="str">
        <f ca="1">IF((ROW()-8)&lt;=MAX(③入力シート２!$AU$6:$AU$2165),INDEX(③入力シート２!AS$6:AS$2165,MATCH(ROW()-8,③入力シート２!$AU$6:$AU$2165,0)),"")</f>
        <v/>
      </c>
      <c r="AV106" s="804"/>
      <c r="AW106" s="804"/>
      <c r="AX106" s="81" t="s">
        <v>1</v>
      </c>
      <c r="AY106" s="81" t="s">
        <v>210</v>
      </c>
      <c r="AZ106" s="505" t="str">
        <f ca="1">IF((ROW()-8)&lt;=MAX(③入力シート２!$AU$6:$AU$2165),INDEX(③入力シート２!AT$6:AT$2165,MATCH(ROW()-8,③入力シート２!$AU$6:$AU$2165,0)),"")</f>
        <v/>
      </c>
      <c r="BA106" s="81" t="s">
        <v>211</v>
      </c>
      <c r="BB106" s="81" t="s">
        <v>210</v>
      </c>
      <c r="BC106" s="274">
        <v>1</v>
      </c>
      <c r="BD106" s="81" t="s">
        <v>170</v>
      </c>
      <c r="BE106" s="81" t="s">
        <v>212</v>
      </c>
      <c r="BF106" s="805" t="str">
        <f t="shared" ca="1" si="32"/>
        <v/>
      </c>
      <c r="BG106" s="805"/>
      <c r="BH106" s="805"/>
      <c r="BI106" s="805"/>
      <c r="BJ106" s="82" t="s">
        <v>1</v>
      </c>
      <c r="BK106" s="806">
        <f>IF(①入力シート!$F$30="あり",AU106,0)</f>
        <v>0</v>
      </c>
      <c r="BL106" s="807"/>
      <c r="BM106" s="807"/>
      <c r="BN106" s="81" t="s">
        <v>1</v>
      </c>
      <c r="BO106" s="81" t="s">
        <v>210</v>
      </c>
      <c r="BP106" s="602">
        <f>IF(①入力シート!$F$30="あり",AZ106,0)</f>
        <v>0</v>
      </c>
      <c r="BQ106" s="81" t="s">
        <v>211</v>
      </c>
      <c r="BR106" s="81" t="s">
        <v>210</v>
      </c>
      <c r="BS106" s="274">
        <v>1</v>
      </c>
      <c r="BT106" s="81" t="s">
        <v>170</v>
      </c>
      <c r="BU106" s="81" t="s">
        <v>212</v>
      </c>
      <c r="BV106" s="808">
        <f t="shared" si="33"/>
        <v>0</v>
      </c>
      <c r="BW106" s="808"/>
      <c r="BX106" s="808"/>
      <c r="BY106" s="808"/>
      <c r="BZ106" s="82" t="s">
        <v>1</v>
      </c>
      <c r="CA106" s="275" t="str">
        <f t="shared" ca="1" si="28"/>
        <v/>
      </c>
      <c r="CB106" s="276">
        <f t="shared" si="29"/>
        <v>0</v>
      </c>
      <c r="CC106" s="101"/>
    </row>
    <row r="107" spans="1:81" ht="26.1" customHeight="1" x14ac:dyDescent="0.15">
      <c r="A107" s="79">
        <v>99</v>
      </c>
      <c r="B107" s="878"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07" s="879"/>
      <c r="D107" s="879"/>
      <c r="E107" s="879"/>
      <c r="F107" s="879"/>
      <c r="G107" s="880"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07" s="881"/>
      <c r="I107" s="882"/>
      <c r="J107" s="628"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07" s="880" t="str">
        <f ca="1">IF((ROW()-8)&lt;=MAX(③入力シート２!$AU$6:$AU$2165),IF(INDEX(③入力シート２!AO$6:AO$2165,MATCH(ROW()-8,③入力シート２!$AU$6:$AU$2165,0))=1,"基本給",IF(INDEX(③入力シート２!AO$6:AO$2165,MATCH(ROW()-8,③入力シート２!$AU$6:$AU$2165,0))=2,"手当","法定福利費残")),"")</f>
        <v/>
      </c>
      <c r="L107" s="881"/>
      <c r="M107" s="881"/>
      <c r="N107" s="882"/>
      <c r="O107" s="803" t="str">
        <f ca="1">IF((ROW()-8)&lt;=MAX(③入力シート２!$AU$6:$AU$2165),INDEX(③入力シート２!AQ$6:AQ$2165,MATCH(ROW()-8,③入力シート２!$AU$6:$AU$2165,0)),"")</f>
        <v/>
      </c>
      <c r="P107" s="804"/>
      <c r="Q107" s="804"/>
      <c r="R107" s="81" t="s">
        <v>1</v>
      </c>
      <c r="S107" s="81" t="s">
        <v>210</v>
      </c>
      <c r="T107" s="505" t="str">
        <f ca="1">IF((ROW()-8)&lt;=MAX(③入力シート２!$AU$6:$AU$2165),INDEX(③入力シート２!AR$6:AR$2165,MATCH(ROW()-8,③入力シート２!$AU$6:$AU$2165,0)),"")</f>
        <v/>
      </c>
      <c r="U107" s="81" t="s">
        <v>211</v>
      </c>
      <c r="V107" s="81" t="s">
        <v>210</v>
      </c>
      <c r="W107" s="274">
        <v>1</v>
      </c>
      <c r="X107" s="81" t="s">
        <v>170</v>
      </c>
      <c r="Y107" s="81" t="s">
        <v>212</v>
      </c>
      <c r="Z107" s="805" t="str">
        <f t="shared" ca="1" si="30"/>
        <v/>
      </c>
      <c r="AA107" s="805"/>
      <c r="AB107" s="805"/>
      <c r="AC107" s="805"/>
      <c r="AD107" s="82" t="s">
        <v>1</v>
      </c>
      <c r="AE107" s="800">
        <f>IF(①入力シート!$F$30="あり",O107,0)</f>
        <v>0</v>
      </c>
      <c r="AF107" s="801"/>
      <c r="AG107" s="801"/>
      <c r="AH107" s="81" t="s">
        <v>1</v>
      </c>
      <c r="AI107" s="81" t="s">
        <v>210</v>
      </c>
      <c r="AJ107" s="503">
        <f>IF(①入力シート!$F$30="あり",T107,0)</f>
        <v>0</v>
      </c>
      <c r="AK107" s="81" t="s">
        <v>211</v>
      </c>
      <c r="AL107" s="81" t="s">
        <v>210</v>
      </c>
      <c r="AM107" s="74">
        <v>1</v>
      </c>
      <c r="AN107" s="81" t="s">
        <v>170</v>
      </c>
      <c r="AO107" s="81" t="s">
        <v>212</v>
      </c>
      <c r="AP107" s="802">
        <f t="shared" si="31"/>
        <v>0</v>
      </c>
      <c r="AQ107" s="802"/>
      <c r="AR107" s="802"/>
      <c r="AS107" s="802"/>
      <c r="AT107" s="88" t="s">
        <v>1</v>
      </c>
      <c r="AU107" s="803" t="str">
        <f ca="1">IF((ROW()-8)&lt;=MAX(③入力シート２!$AU$6:$AU$2165),INDEX(③入力シート２!AS$6:AS$2165,MATCH(ROW()-8,③入力シート２!$AU$6:$AU$2165,0)),"")</f>
        <v/>
      </c>
      <c r="AV107" s="804"/>
      <c r="AW107" s="804"/>
      <c r="AX107" s="81" t="s">
        <v>1</v>
      </c>
      <c r="AY107" s="81" t="s">
        <v>210</v>
      </c>
      <c r="AZ107" s="505" t="str">
        <f ca="1">IF((ROW()-8)&lt;=MAX(③入力シート２!$AU$6:$AU$2165),INDEX(③入力シート２!AT$6:AT$2165,MATCH(ROW()-8,③入力シート２!$AU$6:$AU$2165,0)),"")</f>
        <v/>
      </c>
      <c r="BA107" s="81" t="s">
        <v>211</v>
      </c>
      <c r="BB107" s="81" t="s">
        <v>210</v>
      </c>
      <c r="BC107" s="274">
        <v>1</v>
      </c>
      <c r="BD107" s="81" t="s">
        <v>170</v>
      </c>
      <c r="BE107" s="81" t="s">
        <v>212</v>
      </c>
      <c r="BF107" s="805" t="str">
        <f t="shared" ca="1" si="32"/>
        <v/>
      </c>
      <c r="BG107" s="805"/>
      <c r="BH107" s="805"/>
      <c r="BI107" s="805"/>
      <c r="BJ107" s="82" t="s">
        <v>1</v>
      </c>
      <c r="BK107" s="806">
        <f>IF(①入力シート!$F$30="あり",AU107,0)</f>
        <v>0</v>
      </c>
      <c r="BL107" s="807"/>
      <c r="BM107" s="807"/>
      <c r="BN107" s="81" t="s">
        <v>1</v>
      </c>
      <c r="BO107" s="81" t="s">
        <v>210</v>
      </c>
      <c r="BP107" s="602">
        <f>IF(①入力シート!$F$30="あり",AZ107,0)</f>
        <v>0</v>
      </c>
      <c r="BQ107" s="81" t="s">
        <v>211</v>
      </c>
      <c r="BR107" s="81" t="s">
        <v>210</v>
      </c>
      <c r="BS107" s="274">
        <v>1</v>
      </c>
      <c r="BT107" s="81" t="s">
        <v>170</v>
      </c>
      <c r="BU107" s="81" t="s">
        <v>212</v>
      </c>
      <c r="BV107" s="808">
        <f t="shared" si="33"/>
        <v>0</v>
      </c>
      <c r="BW107" s="808"/>
      <c r="BX107" s="808"/>
      <c r="BY107" s="808"/>
      <c r="BZ107" s="82" t="s">
        <v>1</v>
      </c>
      <c r="CA107" s="275" t="str">
        <f t="shared" ca="1" si="28"/>
        <v/>
      </c>
      <c r="CB107" s="276">
        <f t="shared" si="29"/>
        <v>0</v>
      </c>
      <c r="CC107" s="101"/>
    </row>
    <row r="108" spans="1:81" ht="25.5" customHeight="1" thickBot="1" x14ac:dyDescent="0.2">
      <c r="A108" s="79">
        <v>100</v>
      </c>
      <c r="B108" s="884" t="str">
        <f ca="1">IF((ROW()-8)&lt;=MAX(③入力シート２!$AU$6:$AU$2165),IF(INDIRECT("③入力シート2!C"&amp;(INDEX(③入力シート２!AN$6:AN$2165,MATCH(ROW()-8,③入力シート２!$AU$6:$AU$2165,0))+1)*3)="","",INDIRECT("③入力シート2!C"&amp;(INDEX(③入力シート２!AN$6:AN$2165,MATCH(ROW()-8,③入力シート２!$AU$6:$AU$2165,0))+1)*3)),"")</f>
        <v/>
      </c>
      <c r="C108" s="885"/>
      <c r="D108" s="885"/>
      <c r="E108" s="885"/>
      <c r="F108" s="885"/>
      <c r="G108" s="883" t="str">
        <f ca="1">IF((ROW()-8)&lt;=MAX(③入力シート２!$AU$6:$AU$2165),IF(INDIRECT("③入力シート2!E"&amp;(INDEX(③入力シート２!AN$6:AN$2165,MATCH(ROW()-8,③入力シート２!$AU$6:$AU$2165,0))+1)*3)="","",INDIRECT("③入力シート2!E"&amp;(INDEX(③入力シート２!AN$6:AN$2165,MATCH(ROW()-8,③入力シート２!$AU$6:$AU$2165,0))+1)*3)),"")</f>
        <v/>
      </c>
      <c r="H108" s="883"/>
      <c r="I108" s="883"/>
      <c r="J108" s="506" t="str">
        <f ca="1">IF((ROW()-8)&lt;=MAX(③入力シート２!$AU$6:$AU$2165),IF(INDIRECT("③入力シート2!F"&amp;(INDEX(③入力シート２!AN$6:AN$2165,MATCH(ROW()-8,③入力シート２!$AU$6:$AU$2165,0))+1)*3)="","",INDIRECT("③入力シート2!F"&amp;(INDEX(③入力シート２!AN$6:AN$2165,MATCH(ROW()-8,③入力シート２!$AU$6:$AU$2165,0))+1)*3)),"")</f>
        <v/>
      </c>
      <c r="K108" s="883" t="str">
        <f ca="1">IF((ROW()-8)&lt;=MAX(③入力シート２!$AU$6:$AU$2165),IF(INDEX(③入力シート２!AO$6:AO$2165,MATCH(ROW()-8,③入力シート２!$AU$6:$AU$2165,0))=1,"基本給",IF(INDEX(③入力シート２!AO$6:AO$2165,MATCH(ROW()-8,③入力シート２!$AU$6:$AU$2165,0))=2,"手当","法定福利費残")),"")</f>
        <v/>
      </c>
      <c r="L108" s="883"/>
      <c r="M108" s="883"/>
      <c r="N108" s="883"/>
      <c r="O108" s="804" t="str">
        <f ca="1">IF((ROW()-8)&lt;=MAX(③入力シート２!$AU$6:$AU$2165),INDEX(③入力シート２!AQ$6:AQ$2165,MATCH(ROW()-8,③入力シート２!$AU$6:$AU$2165,0)),"")</f>
        <v/>
      </c>
      <c r="P108" s="804"/>
      <c r="Q108" s="804"/>
      <c r="R108" s="81" t="s">
        <v>1</v>
      </c>
      <c r="S108" s="81" t="s">
        <v>210</v>
      </c>
      <c r="T108" s="505" t="str">
        <f ca="1">IF((ROW()-8)&lt;=MAX(③入力シート２!$AU$6:$AU$2165),INDEX(③入力シート２!AR$6:AR$2165,MATCH(ROW()-8,③入力シート２!$AU$6:$AU$2165,0)),"")</f>
        <v/>
      </c>
      <c r="U108" s="81" t="s">
        <v>211</v>
      </c>
      <c r="V108" s="81" t="s">
        <v>210</v>
      </c>
      <c r="W108" s="274">
        <v>1</v>
      </c>
      <c r="X108" s="81" t="s">
        <v>170</v>
      </c>
      <c r="Y108" s="81" t="s">
        <v>212</v>
      </c>
      <c r="Z108" s="805" t="str">
        <f t="shared" ca="1" si="30"/>
        <v/>
      </c>
      <c r="AA108" s="805"/>
      <c r="AB108" s="805"/>
      <c r="AC108" s="805"/>
      <c r="AD108" s="82" t="s">
        <v>1</v>
      </c>
      <c r="AE108" s="800">
        <f>IF(①入力シート!$F$30="あり",O108,0)</f>
        <v>0</v>
      </c>
      <c r="AF108" s="801"/>
      <c r="AG108" s="801"/>
      <c r="AH108" s="81" t="s">
        <v>1</v>
      </c>
      <c r="AI108" s="81" t="s">
        <v>210</v>
      </c>
      <c r="AJ108" s="503">
        <f>IF(①入力シート!$F$30="あり",T108,0)</f>
        <v>0</v>
      </c>
      <c r="AK108" s="81" t="s">
        <v>211</v>
      </c>
      <c r="AL108" s="81" t="s">
        <v>210</v>
      </c>
      <c r="AM108" s="74">
        <v>1</v>
      </c>
      <c r="AN108" s="81" t="s">
        <v>170</v>
      </c>
      <c r="AO108" s="81" t="s">
        <v>212</v>
      </c>
      <c r="AP108" s="802">
        <f t="shared" si="31"/>
        <v>0</v>
      </c>
      <c r="AQ108" s="802"/>
      <c r="AR108" s="802"/>
      <c r="AS108" s="802"/>
      <c r="AT108" s="88" t="s">
        <v>1</v>
      </c>
      <c r="AU108" s="803" t="str">
        <f ca="1">IF((ROW()-8)&lt;=MAX(③入力シート２!$AU$6:$AU$2165),INDEX(③入力シート２!AS$6:AS$2165,MATCH(ROW()-8,③入力シート２!$AU$6:$AU$2165,0)),"")</f>
        <v/>
      </c>
      <c r="AV108" s="804"/>
      <c r="AW108" s="804"/>
      <c r="AX108" s="81" t="s">
        <v>1</v>
      </c>
      <c r="AY108" s="81" t="s">
        <v>210</v>
      </c>
      <c r="AZ108" s="505" t="str">
        <f ca="1">IF((ROW()-8)&lt;=MAX(③入力シート２!$AU$6:$AU$2165),INDEX(③入力シート２!AT$6:AT$2165,MATCH(ROW()-8,③入力シート２!$AU$6:$AU$2165,0)),"")</f>
        <v/>
      </c>
      <c r="BA108" s="81" t="s">
        <v>211</v>
      </c>
      <c r="BB108" s="81" t="s">
        <v>210</v>
      </c>
      <c r="BC108" s="274">
        <v>1</v>
      </c>
      <c r="BD108" s="81" t="s">
        <v>170</v>
      </c>
      <c r="BE108" s="81" t="s">
        <v>212</v>
      </c>
      <c r="BF108" s="805" t="str">
        <f t="shared" ca="1" si="32"/>
        <v/>
      </c>
      <c r="BG108" s="805"/>
      <c r="BH108" s="805"/>
      <c r="BI108" s="805"/>
      <c r="BJ108" s="82" t="s">
        <v>1</v>
      </c>
      <c r="BK108" s="806">
        <f>IF(①入力シート!$F$30="あり",AU108,0)</f>
        <v>0</v>
      </c>
      <c r="BL108" s="807"/>
      <c r="BM108" s="807"/>
      <c r="BN108" s="81" t="s">
        <v>1</v>
      </c>
      <c r="BO108" s="81" t="s">
        <v>210</v>
      </c>
      <c r="BP108" s="602">
        <f>IF(①入力シート!$F$30="あり",AZ108,0)</f>
        <v>0</v>
      </c>
      <c r="BQ108" s="81" t="s">
        <v>211</v>
      </c>
      <c r="BR108" s="81" t="s">
        <v>210</v>
      </c>
      <c r="BS108" s="274">
        <v>1</v>
      </c>
      <c r="BT108" s="81" t="s">
        <v>170</v>
      </c>
      <c r="BU108" s="81" t="s">
        <v>212</v>
      </c>
      <c r="BV108" s="886">
        <f t="shared" si="33"/>
        <v>0</v>
      </c>
      <c r="BW108" s="886"/>
      <c r="BX108" s="886"/>
      <c r="BY108" s="886"/>
      <c r="BZ108" s="82" t="s">
        <v>1</v>
      </c>
      <c r="CA108" s="275" t="str">
        <f t="shared" ref="CA108" ca="1" si="34">IFERROR(Z108+BF108,"")</f>
        <v/>
      </c>
      <c r="CB108" s="276">
        <f t="shared" ref="CB108" si="35">IFERROR(AP108+BV108,"")</f>
        <v>0</v>
      </c>
      <c r="CC108" s="101"/>
    </row>
    <row r="109" spans="1:81" ht="26.1" customHeight="1" x14ac:dyDescent="0.15">
      <c r="A109" s="817" t="s">
        <v>216</v>
      </c>
      <c r="B109" s="818"/>
      <c r="C109" s="818"/>
      <c r="D109" s="818"/>
      <c r="E109" s="818"/>
      <c r="F109" s="818"/>
      <c r="G109" s="818"/>
      <c r="H109" s="818"/>
      <c r="I109" s="818"/>
      <c r="J109" s="818"/>
      <c r="K109" s="818"/>
      <c r="L109" s="818"/>
      <c r="M109" s="818"/>
      <c r="N109" s="819"/>
      <c r="O109" s="820">
        <f ca="1">SUM(Z9:AC108)</f>
        <v>0</v>
      </c>
      <c r="P109" s="821"/>
      <c r="Q109" s="821"/>
      <c r="R109" s="821"/>
      <c r="S109" s="821"/>
      <c r="T109" s="821"/>
      <c r="U109" s="821"/>
      <c r="V109" s="821"/>
      <c r="W109" s="821"/>
      <c r="X109" s="821"/>
      <c r="Y109" s="821"/>
      <c r="Z109" s="821"/>
      <c r="AA109" s="821"/>
      <c r="AB109" s="821"/>
      <c r="AC109" s="821"/>
      <c r="AD109" s="277" t="s">
        <v>1</v>
      </c>
      <c r="AE109" s="821">
        <f>SUM(AP9:AS108)</f>
        <v>0</v>
      </c>
      <c r="AF109" s="821"/>
      <c r="AG109" s="821"/>
      <c r="AH109" s="821"/>
      <c r="AI109" s="821"/>
      <c r="AJ109" s="821"/>
      <c r="AK109" s="821"/>
      <c r="AL109" s="821"/>
      <c r="AM109" s="821"/>
      <c r="AN109" s="821"/>
      <c r="AO109" s="821"/>
      <c r="AP109" s="821"/>
      <c r="AQ109" s="821"/>
      <c r="AR109" s="821"/>
      <c r="AS109" s="821"/>
      <c r="AT109" s="278" t="s">
        <v>1</v>
      </c>
      <c r="AU109" s="820">
        <f ca="1">SUM(BF9:BI108)</f>
        <v>0</v>
      </c>
      <c r="AV109" s="821"/>
      <c r="AW109" s="821"/>
      <c r="AX109" s="821"/>
      <c r="AY109" s="821"/>
      <c r="AZ109" s="821"/>
      <c r="BA109" s="821"/>
      <c r="BB109" s="821"/>
      <c r="BC109" s="821"/>
      <c r="BD109" s="821"/>
      <c r="BE109" s="821"/>
      <c r="BF109" s="821"/>
      <c r="BG109" s="821"/>
      <c r="BH109" s="821"/>
      <c r="BI109" s="821"/>
      <c r="BJ109" s="277" t="s">
        <v>1</v>
      </c>
      <c r="BK109" s="821">
        <f>SUM(BV9:BY108)</f>
        <v>0</v>
      </c>
      <c r="BL109" s="821"/>
      <c r="BM109" s="821"/>
      <c r="BN109" s="821"/>
      <c r="BO109" s="821"/>
      <c r="BP109" s="821"/>
      <c r="BQ109" s="821"/>
      <c r="BR109" s="821"/>
      <c r="BS109" s="821"/>
      <c r="BT109" s="821"/>
      <c r="BU109" s="821"/>
      <c r="BV109" s="821"/>
      <c r="BW109" s="821"/>
      <c r="BX109" s="821"/>
      <c r="BY109" s="821"/>
      <c r="BZ109" s="278" t="s">
        <v>1</v>
      </c>
      <c r="CA109" s="101"/>
      <c r="CB109" s="106"/>
      <c r="CC109" s="101"/>
    </row>
    <row r="110" spans="1:81" ht="26.1" customHeight="1" x14ac:dyDescent="0.15">
      <c r="A110" s="831" t="s">
        <v>217</v>
      </c>
      <c r="B110" s="832"/>
      <c r="C110" s="832"/>
      <c r="D110" s="832"/>
      <c r="E110" s="832"/>
      <c r="F110" s="832"/>
      <c r="G110" s="832"/>
      <c r="H110" s="832"/>
      <c r="I110" s="832"/>
      <c r="J110" s="832"/>
      <c r="K110" s="832"/>
      <c r="L110" s="832"/>
      <c r="M110" s="832"/>
      <c r="N110" s="833"/>
      <c r="O110" s="834">
        <f ca="1">IFERROR(O109*①入力シート!L38,0)</f>
        <v>0</v>
      </c>
      <c r="P110" s="835"/>
      <c r="Q110" s="835"/>
      <c r="R110" s="835"/>
      <c r="S110" s="835"/>
      <c r="T110" s="835"/>
      <c r="U110" s="835"/>
      <c r="V110" s="835"/>
      <c r="W110" s="835"/>
      <c r="X110" s="835"/>
      <c r="Y110" s="835"/>
      <c r="Z110" s="835"/>
      <c r="AA110" s="835"/>
      <c r="AB110" s="835"/>
      <c r="AC110" s="835"/>
      <c r="AD110" s="279" t="s">
        <v>1</v>
      </c>
      <c r="AE110" s="423"/>
      <c r="AF110" s="423"/>
      <c r="AG110" s="423"/>
      <c r="AH110" s="423"/>
      <c r="AI110" s="423"/>
      <c r="AJ110" s="423"/>
      <c r="AK110" s="423"/>
      <c r="AL110" s="423"/>
      <c r="AM110" s="423"/>
      <c r="AN110" s="423"/>
      <c r="AO110" s="423"/>
      <c r="AP110" s="423"/>
      <c r="AQ110" s="423"/>
      <c r="AR110" s="423"/>
      <c r="AS110" s="423"/>
      <c r="AT110" s="90"/>
      <c r="AU110" s="834">
        <f ca="1">IFERROR(AU109*①入力シート!L38,0)</f>
        <v>0</v>
      </c>
      <c r="AV110" s="835"/>
      <c r="AW110" s="835"/>
      <c r="AX110" s="835"/>
      <c r="AY110" s="835"/>
      <c r="AZ110" s="835"/>
      <c r="BA110" s="835"/>
      <c r="BB110" s="835"/>
      <c r="BC110" s="835"/>
      <c r="BD110" s="835"/>
      <c r="BE110" s="835"/>
      <c r="BF110" s="835"/>
      <c r="BG110" s="835"/>
      <c r="BH110" s="835"/>
      <c r="BI110" s="835"/>
      <c r="BJ110" s="279" t="s">
        <v>1</v>
      </c>
      <c r="BK110" s="423"/>
      <c r="BL110" s="423"/>
      <c r="BM110" s="423"/>
      <c r="BN110" s="423"/>
      <c r="BO110" s="423"/>
      <c r="BP110" s="423"/>
      <c r="BQ110" s="423"/>
      <c r="BR110" s="423"/>
      <c r="BS110" s="423"/>
      <c r="BT110" s="423"/>
      <c r="BU110" s="423"/>
      <c r="BV110" s="423"/>
      <c r="BW110" s="423"/>
      <c r="BX110" s="423"/>
      <c r="BY110" s="423"/>
      <c r="BZ110" s="90"/>
      <c r="CA110" s="101"/>
      <c r="CB110" s="106"/>
    </row>
    <row r="111" spans="1:81" ht="26.1" customHeight="1" thickBot="1" x14ac:dyDescent="0.2">
      <c r="A111" s="836" t="s">
        <v>218</v>
      </c>
      <c r="B111" s="837"/>
      <c r="C111" s="837"/>
      <c r="D111" s="837"/>
      <c r="E111" s="837"/>
      <c r="F111" s="837"/>
      <c r="G111" s="837"/>
      <c r="H111" s="837"/>
      <c r="I111" s="837"/>
      <c r="J111" s="837"/>
      <c r="K111" s="837"/>
      <c r="L111" s="837"/>
      <c r="M111" s="837"/>
      <c r="N111" s="838"/>
      <c r="O111" s="839">
        <f ca="1">O109+O110</f>
        <v>0</v>
      </c>
      <c r="P111" s="840"/>
      <c r="Q111" s="840"/>
      <c r="R111" s="840"/>
      <c r="S111" s="840"/>
      <c r="T111" s="840"/>
      <c r="U111" s="840"/>
      <c r="V111" s="840"/>
      <c r="W111" s="840"/>
      <c r="X111" s="840"/>
      <c r="Y111" s="840"/>
      <c r="Z111" s="840"/>
      <c r="AA111" s="840"/>
      <c r="AB111" s="840"/>
      <c r="AC111" s="840"/>
      <c r="AD111" s="280" t="s">
        <v>1</v>
      </c>
      <c r="AE111" s="91"/>
      <c r="AF111" s="91"/>
      <c r="AG111" s="91"/>
      <c r="AH111" s="91"/>
      <c r="AI111" s="91"/>
      <c r="AJ111" s="91"/>
      <c r="AK111" s="91"/>
      <c r="AL111" s="91"/>
      <c r="AM111" s="91"/>
      <c r="AN111" s="91"/>
      <c r="AO111" s="91"/>
      <c r="AP111" s="91"/>
      <c r="AQ111" s="91"/>
      <c r="AR111" s="91"/>
      <c r="AS111" s="91"/>
      <c r="AT111" s="92"/>
      <c r="AU111" s="841">
        <f ca="1">AU109+AU110</f>
        <v>0</v>
      </c>
      <c r="AV111" s="842"/>
      <c r="AW111" s="842"/>
      <c r="AX111" s="842"/>
      <c r="AY111" s="842"/>
      <c r="AZ111" s="842"/>
      <c r="BA111" s="842"/>
      <c r="BB111" s="842"/>
      <c r="BC111" s="842"/>
      <c r="BD111" s="842"/>
      <c r="BE111" s="842"/>
      <c r="BF111" s="842"/>
      <c r="BG111" s="842"/>
      <c r="BH111" s="842"/>
      <c r="BI111" s="842"/>
      <c r="BJ111" s="280" t="s">
        <v>1</v>
      </c>
      <c r="BK111" s="91"/>
      <c r="BL111" s="91"/>
      <c r="BM111" s="91"/>
      <c r="BN111" s="91"/>
      <c r="BO111" s="91"/>
      <c r="BP111" s="91"/>
      <c r="BQ111" s="91"/>
      <c r="BR111" s="91"/>
      <c r="BS111" s="91"/>
      <c r="BT111" s="91"/>
      <c r="BU111" s="91"/>
      <c r="BV111" s="91"/>
      <c r="BW111" s="91"/>
      <c r="BX111" s="91"/>
      <c r="BY111" s="91"/>
      <c r="BZ111" s="92"/>
      <c r="CA111" s="101"/>
      <c r="CB111" s="106"/>
    </row>
    <row r="112" spans="1:81" ht="41.25" customHeight="1" x14ac:dyDescent="0.15">
      <c r="A112" s="109"/>
      <c r="B112" s="109"/>
      <c r="C112" s="109"/>
      <c r="D112" s="109"/>
      <c r="E112" s="109"/>
      <c r="F112" s="109"/>
      <c r="G112" s="109"/>
      <c r="H112" s="109"/>
      <c r="I112" s="109"/>
      <c r="J112" s="109"/>
      <c r="K112" s="109"/>
      <c r="L112" s="109"/>
      <c r="M112" s="109"/>
      <c r="N112" s="109"/>
      <c r="O112" s="111"/>
      <c r="P112" s="111"/>
      <c r="Q112" s="111"/>
      <c r="R112" s="111"/>
      <c r="S112" s="111"/>
      <c r="T112" s="111"/>
      <c r="U112" s="111"/>
      <c r="V112" s="111"/>
      <c r="W112" s="111"/>
      <c r="X112" s="111"/>
      <c r="Y112" s="111"/>
      <c r="Z112" s="111"/>
      <c r="AA112" s="111"/>
      <c r="AB112" s="111"/>
      <c r="AC112" s="111"/>
      <c r="AD112" s="103"/>
      <c r="AE112" s="423"/>
      <c r="AF112" s="423"/>
      <c r="AG112" s="423"/>
      <c r="AH112" s="423"/>
      <c r="AI112" s="423"/>
      <c r="AJ112" s="423"/>
      <c r="AK112" s="423"/>
      <c r="AL112" s="423"/>
      <c r="AM112" s="423"/>
      <c r="AN112" s="423"/>
      <c r="AO112" s="423"/>
      <c r="AP112" s="423"/>
      <c r="AQ112" s="423"/>
      <c r="AR112" s="423"/>
      <c r="AS112" s="423"/>
      <c r="AT112" s="103"/>
      <c r="AU112" s="111"/>
      <c r="AV112" s="111"/>
      <c r="AW112" s="111"/>
      <c r="AX112" s="111"/>
      <c r="AY112" s="111"/>
      <c r="AZ112" s="111"/>
      <c r="BA112" s="111"/>
      <c r="BB112" s="111"/>
      <c r="BC112" s="111"/>
      <c r="BD112" s="111"/>
      <c r="BE112" s="111"/>
      <c r="BF112" s="111"/>
      <c r="BG112" s="111"/>
      <c r="BH112" s="111"/>
      <c r="BI112" s="111"/>
      <c r="BJ112" s="103"/>
      <c r="BK112" s="423"/>
      <c r="BL112" s="423"/>
      <c r="BM112" s="423"/>
      <c r="BN112" s="423"/>
      <c r="BO112" s="423"/>
      <c r="BP112" s="423"/>
      <c r="BQ112" s="423"/>
      <c r="BR112" s="423"/>
      <c r="BS112" s="423"/>
      <c r="BT112" s="423"/>
      <c r="BU112" s="423"/>
      <c r="BV112" s="423"/>
      <c r="BW112" s="423"/>
      <c r="BX112" s="423"/>
      <c r="BY112" s="423"/>
      <c r="BZ112" s="103"/>
      <c r="CA112" s="101"/>
      <c r="CB112" s="101"/>
    </row>
    <row r="113" spans="1:80" ht="41.25" customHeight="1" x14ac:dyDescent="0.15">
      <c r="A113" s="848"/>
      <c r="B113" s="848"/>
      <c r="C113" s="848"/>
      <c r="D113" s="848"/>
      <c r="E113" s="848"/>
      <c r="F113" s="848"/>
      <c r="G113" s="848"/>
      <c r="H113" s="848"/>
      <c r="I113" s="848"/>
      <c r="J113" s="848"/>
      <c r="K113" s="848"/>
      <c r="L113" s="848"/>
      <c r="M113" s="848"/>
      <c r="N113" s="848"/>
      <c r="O113" s="848"/>
      <c r="P113" s="848"/>
      <c r="Q113" s="848"/>
      <c r="R113" s="848"/>
      <c r="S113" s="848"/>
      <c r="T113" s="848"/>
      <c r="U113" s="848"/>
      <c r="V113" s="848"/>
      <c r="W113" s="848"/>
      <c r="X113" s="848"/>
      <c r="Y113" s="848"/>
      <c r="Z113" s="848"/>
      <c r="AA113" s="848"/>
      <c r="AB113" s="848"/>
      <c r="AC113" s="848"/>
      <c r="AD113" s="848"/>
      <c r="AE113" s="848"/>
      <c r="AF113" s="848"/>
      <c r="AG113" s="848"/>
      <c r="AH113" s="848"/>
      <c r="AI113" s="848"/>
      <c r="AJ113" s="848"/>
      <c r="AK113" s="848"/>
      <c r="AL113" s="848"/>
      <c r="AM113" s="848"/>
      <c r="AN113" s="848"/>
      <c r="AO113" s="848"/>
      <c r="AP113" s="848"/>
      <c r="AQ113" s="848"/>
      <c r="AR113" s="848"/>
      <c r="AS113" s="848"/>
      <c r="AT113" s="848"/>
      <c r="AU113" s="848"/>
      <c r="AV113" s="848"/>
      <c r="AW113" s="848"/>
      <c r="AX113" s="848"/>
      <c r="AY113" s="848"/>
      <c r="AZ113" s="848"/>
      <c r="BA113" s="848"/>
      <c r="BB113" s="848"/>
      <c r="BC113" s="848"/>
      <c r="BD113" s="848"/>
      <c r="BE113" s="848"/>
      <c r="BF113" s="848"/>
      <c r="BG113" s="848"/>
      <c r="BH113" s="848"/>
      <c r="BI113" s="848"/>
      <c r="BJ113" s="848"/>
      <c r="BK113" s="848"/>
      <c r="BL113" s="848"/>
      <c r="BM113" s="848"/>
      <c r="BN113" s="848"/>
      <c r="BO113" s="848"/>
      <c r="BP113" s="848"/>
      <c r="BQ113" s="848"/>
      <c r="BR113" s="848"/>
      <c r="BS113" s="848"/>
      <c r="BT113" s="848"/>
      <c r="BU113" s="848"/>
      <c r="BV113" s="848"/>
      <c r="BW113" s="848"/>
      <c r="BX113" s="848"/>
      <c r="BY113" s="848"/>
      <c r="BZ113" s="848"/>
      <c r="CA113" s="848"/>
      <c r="CB113" s="848"/>
    </row>
    <row r="114" spans="1:80" ht="41.25" customHeight="1" x14ac:dyDescent="0.15">
      <c r="A114" s="109"/>
      <c r="B114" s="109"/>
      <c r="C114" s="109"/>
      <c r="D114" s="109"/>
      <c r="E114" s="109"/>
      <c r="F114" s="109"/>
      <c r="G114" s="109"/>
      <c r="H114" s="109"/>
      <c r="I114" s="109"/>
      <c r="J114" s="109"/>
      <c r="K114" s="109"/>
      <c r="L114" s="109"/>
      <c r="M114" s="109"/>
      <c r="N114" s="109"/>
      <c r="O114" s="111"/>
      <c r="P114" s="111"/>
      <c r="Q114" s="111"/>
      <c r="R114" s="111"/>
      <c r="S114" s="111"/>
      <c r="T114" s="111"/>
      <c r="U114" s="111"/>
      <c r="V114" s="111"/>
      <c r="W114" s="112"/>
      <c r="X114" s="112"/>
      <c r="Y114" s="112"/>
      <c r="Z114" s="112"/>
      <c r="AA114" s="112"/>
      <c r="AB114" s="112"/>
      <c r="AC114" s="112"/>
      <c r="AD114" s="103"/>
      <c r="AE114" s="423"/>
      <c r="AF114" s="423"/>
      <c r="AG114" s="423"/>
      <c r="AH114" s="423"/>
      <c r="AI114" s="423"/>
      <c r="AJ114" s="423"/>
      <c r="AK114" s="423"/>
      <c r="AL114" s="423"/>
      <c r="AM114" s="423"/>
      <c r="AN114" s="423"/>
      <c r="AO114" s="423"/>
      <c r="AP114" s="423"/>
      <c r="AQ114" s="423"/>
      <c r="AR114" s="423"/>
      <c r="AS114" s="423"/>
      <c r="AT114" s="103"/>
      <c r="AU114" s="111"/>
      <c r="AV114" s="111"/>
      <c r="AW114" s="111"/>
      <c r="AX114" s="111"/>
      <c r="AY114" s="111"/>
      <c r="AZ114" s="111"/>
      <c r="BA114" s="111"/>
      <c r="BB114" s="111"/>
      <c r="BC114" s="111"/>
      <c r="BD114" s="111"/>
      <c r="BE114" s="111"/>
      <c r="BF114" s="111"/>
      <c r="BG114" s="111"/>
      <c r="BH114" s="111"/>
      <c r="BI114" s="111"/>
      <c r="BJ114" s="103"/>
      <c r="BK114" s="423"/>
      <c r="BL114" s="423"/>
      <c r="BM114" s="423"/>
      <c r="BN114" s="423"/>
      <c r="BO114" s="423"/>
      <c r="BP114" s="423"/>
      <c r="BQ114" s="423"/>
      <c r="BR114" s="423"/>
      <c r="BS114" s="423"/>
      <c r="BT114" s="423"/>
      <c r="BU114" s="423"/>
      <c r="BV114" s="423"/>
      <c r="BW114" s="423"/>
      <c r="BX114" s="423"/>
      <c r="BY114" s="423"/>
      <c r="BZ114" s="103"/>
      <c r="CA114" s="101"/>
      <c r="CB114" s="101"/>
    </row>
    <row r="115" spans="1:80" ht="30" customHeight="1" x14ac:dyDescent="0.15">
      <c r="A115" s="135" t="s">
        <v>246</v>
      </c>
      <c r="B115" s="101"/>
      <c r="C115" s="101"/>
      <c r="D115" s="101"/>
      <c r="E115" s="101"/>
      <c r="F115" s="101"/>
      <c r="W115" s="845">
        <f>BP1</f>
        <v>0</v>
      </c>
      <c r="X115" s="846"/>
      <c r="Y115" s="846"/>
      <c r="Z115" s="846"/>
      <c r="AA115" s="846"/>
      <c r="AB115" s="846"/>
      <c r="AC115" s="846"/>
      <c r="AD115" s="843" t="s">
        <v>44</v>
      </c>
      <c r="AE115" s="844"/>
      <c r="AF115" s="844">
        <f>BK3</f>
        <v>0</v>
      </c>
      <c r="AG115" s="779"/>
      <c r="AH115" s="779"/>
      <c r="AI115" s="779"/>
      <c r="AJ115" s="779"/>
      <c r="AK115" s="779"/>
      <c r="AL115" s="779"/>
      <c r="AM115" s="779"/>
      <c r="AN115" s="779"/>
      <c r="AO115" s="779"/>
      <c r="AP115" s="779"/>
      <c r="AQ115" s="779"/>
      <c r="AR115" s="779"/>
      <c r="AS115" s="779"/>
      <c r="AT115" s="779"/>
    </row>
    <row r="116" spans="1:80" s="94" customFormat="1" ht="34.5" customHeight="1" thickBot="1" x14ac:dyDescent="0.2">
      <c r="A116" s="827"/>
      <c r="B116" s="827"/>
      <c r="C116" s="828"/>
      <c r="D116" s="828"/>
      <c r="E116" s="828"/>
      <c r="F116" s="828"/>
      <c r="G116" s="828"/>
      <c r="H116" s="828"/>
      <c r="I116" s="828"/>
      <c r="J116" s="828"/>
      <c r="K116" s="828"/>
      <c r="L116" s="828"/>
      <c r="M116" s="828"/>
      <c r="N116" s="828"/>
      <c r="O116" s="828"/>
      <c r="P116" s="828"/>
      <c r="Q116" s="828"/>
      <c r="R116" s="828"/>
      <c r="S116" s="828"/>
      <c r="T116" s="828"/>
      <c r="U116" s="828"/>
      <c r="V116" s="828"/>
      <c r="W116" s="828"/>
      <c r="X116" s="828"/>
      <c r="Y116" s="828"/>
      <c r="Z116" s="828"/>
      <c r="AA116" s="828"/>
      <c r="AB116" s="828"/>
      <c r="AC116" s="828"/>
      <c r="AD116" s="828"/>
      <c r="AE116" s="829"/>
      <c r="AF116" s="829"/>
      <c r="AG116" s="829"/>
      <c r="AH116" s="829"/>
      <c r="AI116" s="829"/>
      <c r="AJ116" s="829"/>
      <c r="AK116" s="829"/>
      <c r="AL116" s="829"/>
      <c r="AM116" s="829"/>
      <c r="AN116" s="829"/>
      <c r="AO116" s="829"/>
      <c r="AP116" s="829"/>
      <c r="AQ116" s="829"/>
      <c r="AR116" s="829"/>
      <c r="AS116" s="829"/>
      <c r="AT116" s="829"/>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row>
    <row r="117" spans="1:80" s="78" customFormat="1" ht="20.100000000000001" customHeight="1" x14ac:dyDescent="0.15">
      <c r="A117" s="789" t="s">
        <v>65</v>
      </c>
      <c r="B117" s="762" t="s">
        <v>201</v>
      </c>
      <c r="C117" s="763"/>
      <c r="D117" s="763"/>
      <c r="E117" s="763"/>
      <c r="F117" s="791"/>
      <c r="G117" s="762" t="s">
        <v>202</v>
      </c>
      <c r="H117" s="763"/>
      <c r="I117" s="791"/>
      <c r="J117" s="728" t="s">
        <v>269</v>
      </c>
      <c r="K117" s="730" t="s">
        <v>291</v>
      </c>
      <c r="L117" s="795"/>
      <c r="M117" s="795"/>
      <c r="N117" s="795"/>
      <c r="O117" s="830" t="s">
        <v>203</v>
      </c>
      <c r="P117" s="763"/>
      <c r="Q117" s="763"/>
      <c r="R117" s="763"/>
      <c r="S117" s="763"/>
      <c r="T117" s="763"/>
      <c r="U117" s="763"/>
      <c r="V117" s="763"/>
      <c r="W117" s="763"/>
      <c r="X117" s="763"/>
      <c r="Y117" s="763"/>
      <c r="Z117" s="763"/>
      <c r="AA117" s="763"/>
      <c r="AB117" s="763"/>
      <c r="AC117" s="763"/>
      <c r="AD117" s="763"/>
      <c r="AE117" s="763"/>
      <c r="AF117" s="763"/>
      <c r="AG117" s="763"/>
      <c r="AH117" s="763"/>
      <c r="AI117" s="763"/>
      <c r="AJ117" s="763"/>
      <c r="AK117" s="763"/>
      <c r="AL117" s="763"/>
      <c r="AM117" s="763"/>
      <c r="AN117" s="763"/>
      <c r="AO117" s="763"/>
      <c r="AP117" s="763"/>
      <c r="AQ117" s="763"/>
      <c r="AR117" s="763"/>
      <c r="AS117" s="763"/>
      <c r="AT117" s="799"/>
      <c r="AU117" s="109"/>
      <c r="AV117" s="109"/>
      <c r="AW117" s="847"/>
      <c r="AX117" s="847"/>
      <c r="AY117" s="847"/>
      <c r="AZ117" s="847"/>
      <c r="BA117" s="847"/>
      <c r="BB117" s="847"/>
      <c r="BC117" s="847"/>
      <c r="BD117" s="847"/>
      <c r="BE117" s="847"/>
      <c r="BF117" s="847"/>
      <c r="BG117" s="847"/>
      <c r="BH117" s="847"/>
      <c r="BI117" s="847"/>
      <c r="BJ117" s="847"/>
      <c r="BK117" s="847"/>
      <c r="BL117" s="847"/>
      <c r="BM117" s="847"/>
      <c r="BN117" s="847"/>
      <c r="BO117" s="847"/>
      <c r="BP117" s="847"/>
      <c r="BQ117" s="847"/>
      <c r="BR117" s="847"/>
      <c r="BS117" s="847"/>
      <c r="BT117" s="847"/>
      <c r="BU117" s="847"/>
      <c r="BV117" s="847"/>
      <c r="BW117" s="847"/>
      <c r="BX117" s="847"/>
      <c r="BY117" s="847"/>
      <c r="BZ117" s="847"/>
      <c r="CA117" s="847"/>
      <c r="CB117" s="847"/>
    </row>
    <row r="118" spans="1:80" s="78" customFormat="1" ht="60" customHeight="1" thickBot="1" x14ac:dyDescent="0.2">
      <c r="A118" s="790"/>
      <c r="B118" s="792"/>
      <c r="C118" s="793"/>
      <c r="D118" s="793"/>
      <c r="E118" s="793"/>
      <c r="F118" s="794"/>
      <c r="G118" s="792"/>
      <c r="H118" s="793"/>
      <c r="I118" s="794"/>
      <c r="J118" s="729"/>
      <c r="K118" s="796"/>
      <c r="L118" s="797"/>
      <c r="M118" s="797"/>
      <c r="N118" s="797"/>
      <c r="O118" s="107"/>
      <c r="P118" s="420"/>
      <c r="Q118" s="420"/>
      <c r="R118" s="420"/>
      <c r="S118" s="420"/>
      <c r="T118" s="420"/>
      <c r="U118" s="420"/>
      <c r="V118" s="420"/>
      <c r="W118" s="420"/>
      <c r="X118" s="420"/>
      <c r="Y118" s="420"/>
      <c r="Z118" s="420"/>
      <c r="AA118" s="420"/>
      <c r="AB118" s="420"/>
      <c r="AC118" s="420"/>
      <c r="AD118" s="420"/>
      <c r="AE118" s="755" t="s">
        <v>219</v>
      </c>
      <c r="AF118" s="756"/>
      <c r="AG118" s="756"/>
      <c r="AH118" s="756"/>
      <c r="AI118" s="756"/>
      <c r="AJ118" s="756"/>
      <c r="AK118" s="756"/>
      <c r="AL118" s="756"/>
      <c r="AM118" s="756"/>
      <c r="AN118" s="756"/>
      <c r="AO118" s="756"/>
      <c r="AP118" s="756"/>
      <c r="AQ118" s="756"/>
      <c r="AR118" s="756"/>
      <c r="AS118" s="756"/>
      <c r="AT118" s="767"/>
      <c r="AU118" s="95"/>
      <c r="AV118" s="95"/>
      <c r="AW118" s="847"/>
      <c r="AX118" s="847"/>
      <c r="AY118" s="847"/>
      <c r="AZ118" s="847"/>
      <c r="BA118" s="847"/>
      <c r="BB118" s="847"/>
      <c r="BC118" s="847"/>
      <c r="BD118" s="847"/>
      <c r="BE118" s="847"/>
      <c r="BF118" s="847"/>
      <c r="BG118" s="847"/>
      <c r="BH118" s="847"/>
      <c r="BI118" s="847"/>
      <c r="BJ118" s="847"/>
      <c r="BK118" s="847"/>
      <c r="BL118" s="847"/>
      <c r="BM118" s="847"/>
      <c r="BN118" s="847"/>
      <c r="BO118" s="847"/>
      <c r="BP118" s="847"/>
      <c r="BQ118" s="847"/>
      <c r="BR118" s="847"/>
      <c r="BS118" s="847"/>
      <c r="BT118" s="847"/>
      <c r="BU118" s="847"/>
      <c r="BV118" s="847"/>
      <c r="BW118" s="847"/>
      <c r="BX118" s="847"/>
      <c r="BY118" s="847"/>
      <c r="BZ118" s="847"/>
      <c r="CA118" s="847"/>
      <c r="CB118" s="847"/>
    </row>
    <row r="119" spans="1:80" s="101" customFormat="1" ht="26.1" customHeight="1" x14ac:dyDescent="0.15">
      <c r="A119" s="406" t="s">
        <v>206</v>
      </c>
      <c r="B119" s="864" t="s">
        <v>220</v>
      </c>
      <c r="C119" s="865"/>
      <c r="D119" s="865"/>
      <c r="E119" s="865"/>
      <c r="F119" s="865"/>
      <c r="G119" s="866" t="s">
        <v>208</v>
      </c>
      <c r="H119" s="867"/>
      <c r="I119" s="867"/>
      <c r="J119" s="96">
        <v>3</v>
      </c>
      <c r="K119" s="866" t="s">
        <v>209</v>
      </c>
      <c r="L119" s="867"/>
      <c r="M119" s="867"/>
      <c r="N119" s="867"/>
      <c r="O119" s="868">
        <v>5000</v>
      </c>
      <c r="P119" s="824"/>
      <c r="Q119" s="824"/>
      <c r="R119" s="97" t="s">
        <v>1</v>
      </c>
      <c r="S119" s="97" t="s">
        <v>210</v>
      </c>
      <c r="T119" s="76">
        <v>12</v>
      </c>
      <c r="U119" s="97" t="s">
        <v>211</v>
      </c>
      <c r="V119" s="97" t="s">
        <v>210</v>
      </c>
      <c r="W119" s="507">
        <v>1</v>
      </c>
      <c r="X119" s="97" t="s">
        <v>170</v>
      </c>
      <c r="Y119" s="97" t="s">
        <v>212</v>
      </c>
      <c r="Z119" s="822">
        <f>O119*T119*W119</f>
        <v>60000</v>
      </c>
      <c r="AA119" s="822"/>
      <c r="AB119" s="822"/>
      <c r="AC119" s="822"/>
      <c r="AD119" s="407" t="s">
        <v>1</v>
      </c>
      <c r="AE119" s="823">
        <v>0</v>
      </c>
      <c r="AF119" s="824"/>
      <c r="AG119" s="824"/>
      <c r="AH119" s="97" t="s">
        <v>1</v>
      </c>
      <c r="AI119" s="97" t="s">
        <v>210</v>
      </c>
      <c r="AJ119" s="76">
        <v>12</v>
      </c>
      <c r="AK119" s="97" t="s">
        <v>211</v>
      </c>
      <c r="AL119" s="97" t="s">
        <v>210</v>
      </c>
      <c r="AM119" s="507">
        <v>1</v>
      </c>
      <c r="AN119" s="97" t="s">
        <v>170</v>
      </c>
      <c r="AO119" s="97" t="s">
        <v>212</v>
      </c>
      <c r="AP119" s="822">
        <f>AE119*AJ119*AM119</f>
        <v>0</v>
      </c>
      <c r="AQ119" s="822"/>
      <c r="AR119" s="822"/>
      <c r="AS119" s="822"/>
      <c r="AT119" s="408" t="s">
        <v>1</v>
      </c>
      <c r="AU119" s="825"/>
      <c r="AV119" s="825"/>
      <c r="AW119" s="825"/>
      <c r="AX119" s="98"/>
      <c r="AY119" s="98"/>
      <c r="AZ119" s="99"/>
      <c r="BA119" s="98"/>
      <c r="BB119" s="98"/>
      <c r="BC119" s="99"/>
      <c r="BD119" s="98"/>
      <c r="BE119" s="98"/>
      <c r="BF119" s="826"/>
      <c r="BG119" s="826"/>
      <c r="BH119" s="826"/>
      <c r="BI119" s="826"/>
      <c r="BJ119" s="100"/>
      <c r="BK119" s="825"/>
      <c r="BL119" s="825"/>
      <c r="BM119" s="825"/>
      <c r="BN119" s="98"/>
      <c r="BO119" s="98"/>
      <c r="BP119" s="99"/>
      <c r="BQ119" s="98"/>
      <c r="BR119" s="98"/>
      <c r="BS119" s="99"/>
      <c r="BT119" s="98"/>
      <c r="BU119" s="98"/>
      <c r="BV119" s="826"/>
      <c r="BW119" s="826"/>
      <c r="BX119" s="826"/>
      <c r="BY119" s="826"/>
      <c r="BZ119" s="100"/>
    </row>
    <row r="120" spans="1:80" s="101" customFormat="1" ht="26.1" customHeight="1" thickBot="1" x14ac:dyDescent="0.2">
      <c r="A120" s="401" t="s">
        <v>213</v>
      </c>
      <c r="B120" s="858" t="s">
        <v>221</v>
      </c>
      <c r="C120" s="859"/>
      <c r="D120" s="859"/>
      <c r="E120" s="859"/>
      <c r="F120" s="860"/>
      <c r="G120" s="861" t="s">
        <v>232</v>
      </c>
      <c r="H120" s="862"/>
      <c r="I120" s="862"/>
      <c r="J120" s="409">
        <v>2</v>
      </c>
      <c r="K120" s="757" t="s">
        <v>209</v>
      </c>
      <c r="L120" s="756"/>
      <c r="M120" s="756"/>
      <c r="N120" s="756"/>
      <c r="O120" s="863">
        <v>5000</v>
      </c>
      <c r="P120" s="760"/>
      <c r="Q120" s="760"/>
      <c r="R120" s="108" t="s">
        <v>1</v>
      </c>
      <c r="S120" s="108" t="s">
        <v>210</v>
      </c>
      <c r="T120" s="403">
        <v>12</v>
      </c>
      <c r="U120" s="108" t="s">
        <v>211</v>
      </c>
      <c r="V120" s="108" t="s">
        <v>210</v>
      </c>
      <c r="W120" s="403">
        <v>1</v>
      </c>
      <c r="X120" s="108" t="s">
        <v>170</v>
      </c>
      <c r="Y120" s="108" t="s">
        <v>212</v>
      </c>
      <c r="Z120" s="760">
        <v>60000</v>
      </c>
      <c r="AA120" s="760"/>
      <c r="AB120" s="760"/>
      <c r="AC120" s="760"/>
      <c r="AD120" s="283" t="s">
        <v>1</v>
      </c>
      <c r="AE120" s="759">
        <v>0</v>
      </c>
      <c r="AF120" s="760"/>
      <c r="AG120" s="760"/>
      <c r="AH120" s="108" t="s">
        <v>1</v>
      </c>
      <c r="AI120" s="108" t="s">
        <v>210</v>
      </c>
      <c r="AJ120" s="403">
        <v>12</v>
      </c>
      <c r="AK120" s="108" t="s">
        <v>211</v>
      </c>
      <c r="AL120" s="108" t="s">
        <v>210</v>
      </c>
      <c r="AM120" s="403">
        <v>1</v>
      </c>
      <c r="AN120" s="108" t="s">
        <v>170</v>
      </c>
      <c r="AO120" s="108" t="s">
        <v>212</v>
      </c>
      <c r="AP120" s="764">
        <f>AE120*AJ120*AM120</f>
        <v>0</v>
      </c>
      <c r="AQ120" s="764"/>
      <c r="AR120" s="764"/>
      <c r="AS120" s="764"/>
      <c r="AT120" s="284" t="s">
        <v>1</v>
      </c>
      <c r="AU120" s="825"/>
      <c r="AV120" s="825"/>
      <c r="AW120" s="825"/>
      <c r="AX120" s="98"/>
      <c r="AY120" s="98"/>
      <c r="AZ120" s="99"/>
      <c r="BA120" s="98"/>
      <c r="BB120" s="98"/>
      <c r="BC120" s="99"/>
      <c r="BD120" s="98"/>
      <c r="BE120" s="98"/>
      <c r="BF120" s="825"/>
      <c r="BG120" s="825"/>
      <c r="BH120" s="825"/>
      <c r="BI120" s="825"/>
      <c r="BJ120" s="100"/>
      <c r="BK120" s="825"/>
      <c r="BL120" s="825"/>
      <c r="BM120" s="825"/>
      <c r="BN120" s="98"/>
      <c r="BO120" s="98"/>
      <c r="BP120" s="99"/>
      <c r="BQ120" s="98"/>
      <c r="BR120" s="98"/>
      <c r="BS120" s="99"/>
      <c r="BT120" s="98"/>
      <c r="BU120" s="98"/>
      <c r="BV120" s="826"/>
      <c r="BW120" s="826"/>
      <c r="BX120" s="826"/>
      <c r="BY120" s="826"/>
      <c r="BZ120" s="100"/>
    </row>
    <row r="121" spans="1:80" s="101" customFormat="1" ht="26.1" customHeight="1" x14ac:dyDescent="0.15">
      <c r="A121" s="397">
        <v>1</v>
      </c>
      <c r="B121"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21" s="850"/>
      <c r="D121" s="850"/>
      <c r="E121" s="850"/>
      <c r="F121" s="851"/>
      <c r="G121"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21" s="853"/>
      <c r="I121" s="853"/>
      <c r="J121"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21" s="852" t="str">
        <f ca="1">IF((ROW()-120)&lt;=MAX(④入力シート３!$AU$6:$AU$1085),IF(INDEX(④入力シート３!AO$6:AO$1085,MATCH(ROW()-120,④入力シート３!$AU$6:$AU$1085,0))=1,"基本給",IF(INDEX(④入力シート３!AO$6:AO$1085,MATCH(ROW()-120,④入力シート３!$AU$6:$AU$1085,0))=2,"手当","法定福利費残")),"")</f>
        <v/>
      </c>
      <c r="L121" s="853"/>
      <c r="M121" s="853"/>
      <c r="N121" s="853"/>
      <c r="O121" s="854" t="str">
        <f ca="1">IF((ROW()-120)&lt;=MAX(④入力シート３!$AU$6:$AU$1085),INDEX(④入力シート３!AQ$6:AQ$1085,MATCH(ROW()-120,④入力シート３!$AU$6:$AU$1085,0)),"")</f>
        <v/>
      </c>
      <c r="P121" s="855"/>
      <c r="Q121" s="855"/>
      <c r="R121" s="83" t="s">
        <v>1</v>
      </c>
      <c r="S121" s="83" t="s">
        <v>210</v>
      </c>
      <c r="T121" s="631" t="str">
        <f ca="1">IF((ROW()-120)&lt;=MAX(④入力シート３!$AU$6:$AU$1085),INDEX(④入力シート３!AR$6:AR$1085,MATCH(ROW()-120,④入力シート３!$AU$6:$AU$1085,0)),"")</f>
        <v/>
      </c>
      <c r="U121" s="83" t="s">
        <v>211</v>
      </c>
      <c r="V121" s="83" t="s">
        <v>210</v>
      </c>
      <c r="W121" s="398">
        <v>1</v>
      </c>
      <c r="X121" s="83" t="s">
        <v>170</v>
      </c>
      <c r="Y121" s="83" t="s">
        <v>212</v>
      </c>
      <c r="Z121" s="856" t="str">
        <f t="shared" ref="Z121:Z131" ca="1" si="36">IFERROR(O121*T121*W121,"")</f>
        <v/>
      </c>
      <c r="AA121" s="856"/>
      <c r="AB121" s="856"/>
      <c r="AC121" s="856"/>
      <c r="AD121" s="85" t="s">
        <v>1</v>
      </c>
      <c r="AE121" s="800">
        <f>IF(①入力シート!$F$30="あり",O121,0)</f>
        <v>0</v>
      </c>
      <c r="AF121" s="801"/>
      <c r="AG121" s="801"/>
      <c r="AH121" s="83" t="s">
        <v>1</v>
      </c>
      <c r="AI121" s="83" t="s">
        <v>210</v>
      </c>
      <c r="AJ121" s="503">
        <f>IF(①入力シート!$F$30="あり",T121,0)</f>
        <v>0</v>
      </c>
      <c r="AK121" s="83" t="s">
        <v>211</v>
      </c>
      <c r="AL121" s="83" t="s">
        <v>210</v>
      </c>
      <c r="AM121" s="398">
        <v>1</v>
      </c>
      <c r="AN121" s="83" t="s">
        <v>170</v>
      </c>
      <c r="AO121" s="83" t="s">
        <v>212</v>
      </c>
      <c r="AP121" s="873">
        <f t="shared" ref="AP121:AP133" si="37">IFERROR(AE121*AJ121*AM121,"")</f>
        <v>0</v>
      </c>
      <c r="AQ121" s="873"/>
      <c r="AR121" s="873"/>
      <c r="AS121" s="873"/>
      <c r="AT121" s="84" t="s">
        <v>1</v>
      </c>
      <c r="AU121" s="871"/>
      <c r="AV121" s="871"/>
      <c r="AW121" s="871"/>
      <c r="AX121" s="871"/>
      <c r="AY121" s="871"/>
      <c r="AZ121" s="871"/>
      <c r="BA121" s="871"/>
      <c r="BB121" s="871"/>
      <c r="BC121" s="871"/>
      <c r="BD121" s="871"/>
      <c r="BE121" s="871"/>
      <c r="BF121" s="871"/>
      <c r="BG121" s="871"/>
      <c r="BH121" s="871"/>
      <c r="BI121" s="871"/>
      <c r="BJ121" s="100"/>
      <c r="BK121" s="825"/>
      <c r="BL121" s="825"/>
      <c r="BM121" s="825"/>
      <c r="BN121" s="98"/>
      <c r="BO121" s="98"/>
      <c r="BP121" s="99"/>
      <c r="BQ121" s="98"/>
      <c r="BR121" s="98"/>
      <c r="BS121" s="99"/>
      <c r="BT121" s="98"/>
      <c r="BU121" s="98"/>
      <c r="BV121" s="826"/>
      <c r="BW121" s="826"/>
      <c r="BX121" s="826"/>
      <c r="BY121" s="826"/>
      <c r="BZ121" s="100"/>
    </row>
    <row r="122" spans="1:80" s="101" customFormat="1" ht="26.1" customHeight="1" x14ac:dyDescent="0.15">
      <c r="A122" s="79">
        <v>2</v>
      </c>
      <c r="B122"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22" s="850"/>
      <c r="D122" s="850"/>
      <c r="E122" s="850"/>
      <c r="F122" s="851"/>
      <c r="G122"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22" s="853"/>
      <c r="I122" s="853"/>
      <c r="J122"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22" s="852" t="str">
        <f ca="1">IF((ROW()-120)&lt;=MAX(④入力シート３!$AU$6:$AU$1085),IF(INDEX(④入力シート３!AO$6:AO$1085,MATCH(ROW()-120,④入力シート３!$AU$6:$AU$1085,0))=1,"基本給",IF(INDEX(④入力シート３!AO$6:AO$1085,MATCH(ROW()-120,④入力シート３!$AU$6:$AU$1085,0))=2,"手当","法定福利費残")),"")</f>
        <v/>
      </c>
      <c r="L122" s="853"/>
      <c r="M122" s="853"/>
      <c r="N122" s="853"/>
      <c r="O122" s="854" t="str">
        <f ca="1">IF((ROW()-120)&lt;=MAX(④入力シート３!$AU$6:$AU$1085),INDEX(④入力シート３!AQ$6:AQ$1085,MATCH(ROW()-120,④入力シート３!$AU$6:$AU$1085,0)),"")</f>
        <v/>
      </c>
      <c r="P122" s="855"/>
      <c r="Q122" s="855"/>
      <c r="R122" s="81" t="s">
        <v>1</v>
      </c>
      <c r="S122" s="81" t="s">
        <v>210</v>
      </c>
      <c r="T122" s="633" t="str">
        <f ca="1">IF((ROW()-120)&lt;=MAX(④入力シート３!$AU$6:$AU$1085),INDEX(④入力シート３!AR$6:AR$1085,MATCH(ROW()-120,④入力シート３!$AU$6:$AU$1085,0)),"")</f>
        <v/>
      </c>
      <c r="U122" s="81" t="s">
        <v>211</v>
      </c>
      <c r="V122" s="81" t="s">
        <v>210</v>
      </c>
      <c r="W122" s="274">
        <v>1</v>
      </c>
      <c r="X122" s="81" t="s">
        <v>170</v>
      </c>
      <c r="Y122" s="81" t="s">
        <v>212</v>
      </c>
      <c r="Z122" s="857" t="str">
        <f t="shared" ca="1" si="36"/>
        <v/>
      </c>
      <c r="AA122" s="857"/>
      <c r="AB122" s="857"/>
      <c r="AC122" s="857"/>
      <c r="AD122" s="82" t="s">
        <v>1</v>
      </c>
      <c r="AE122" s="800">
        <f>IF(①入力シート!$F$30="あり",O122,0)</f>
        <v>0</v>
      </c>
      <c r="AF122" s="801"/>
      <c r="AG122" s="801"/>
      <c r="AH122" s="81" t="s">
        <v>1</v>
      </c>
      <c r="AI122" s="81" t="s">
        <v>210</v>
      </c>
      <c r="AJ122" s="503">
        <f>IF(①入力シート!$F$30="あり",T122,0)</f>
        <v>0</v>
      </c>
      <c r="AK122" s="81" t="s">
        <v>211</v>
      </c>
      <c r="AL122" s="81" t="s">
        <v>210</v>
      </c>
      <c r="AM122" s="274">
        <v>1</v>
      </c>
      <c r="AN122" s="81" t="s">
        <v>170</v>
      </c>
      <c r="AO122" s="81" t="s">
        <v>212</v>
      </c>
      <c r="AP122" s="869">
        <f t="shared" si="37"/>
        <v>0</v>
      </c>
      <c r="AQ122" s="869"/>
      <c r="AR122" s="869"/>
      <c r="AS122" s="869"/>
      <c r="AT122" s="88" t="s">
        <v>1</v>
      </c>
      <c r="AU122" s="871"/>
      <c r="AV122" s="871"/>
      <c r="AW122" s="871"/>
      <c r="AX122" s="871"/>
      <c r="AY122" s="871"/>
      <c r="AZ122" s="871"/>
      <c r="BA122" s="871"/>
      <c r="BB122" s="871"/>
      <c r="BC122" s="871"/>
      <c r="BD122" s="871"/>
      <c r="BE122" s="871"/>
      <c r="BF122" s="871"/>
      <c r="BG122" s="871"/>
      <c r="BH122" s="871"/>
      <c r="BI122" s="871"/>
      <c r="BJ122" s="100"/>
      <c r="BK122" s="825"/>
      <c r="BL122" s="825"/>
      <c r="BM122" s="825"/>
      <c r="BN122" s="98"/>
      <c r="BO122" s="98"/>
      <c r="BP122" s="99"/>
      <c r="BQ122" s="98"/>
      <c r="BR122" s="98"/>
      <c r="BS122" s="99"/>
      <c r="BT122" s="98"/>
      <c r="BU122" s="98"/>
      <c r="BV122" s="826"/>
      <c r="BW122" s="826"/>
      <c r="BX122" s="826"/>
      <c r="BY122" s="826"/>
      <c r="BZ122" s="100"/>
    </row>
    <row r="123" spans="1:80" s="101" customFormat="1" ht="26.1" customHeight="1" x14ac:dyDescent="0.15">
      <c r="A123" s="79">
        <v>3</v>
      </c>
      <c r="B123"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23" s="850"/>
      <c r="D123" s="850"/>
      <c r="E123" s="850"/>
      <c r="F123" s="851"/>
      <c r="G123"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23" s="853"/>
      <c r="I123" s="853"/>
      <c r="J123"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23" s="852" t="str">
        <f ca="1">IF((ROW()-120)&lt;=MAX(④入力シート３!$AU$6:$AU$1085),IF(INDEX(④入力シート３!AO$6:AO$1085,MATCH(ROW()-120,④入力シート３!$AU$6:$AU$1085,0))=1,"基本給",IF(INDEX(④入力シート３!AO$6:AO$1085,MATCH(ROW()-120,④入力シート３!$AU$6:$AU$1085,0))=2,"手当","法定福利費残")),"")</f>
        <v/>
      </c>
      <c r="L123" s="853"/>
      <c r="M123" s="853"/>
      <c r="N123" s="853"/>
      <c r="O123" s="854" t="str">
        <f ca="1">IF((ROW()-120)&lt;=MAX(④入力シート３!$AU$6:$AU$1085),INDEX(④入力シート３!AQ$6:AQ$1085,MATCH(ROW()-120,④入力シート３!$AU$6:$AU$1085,0)),"")</f>
        <v/>
      </c>
      <c r="P123" s="855"/>
      <c r="Q123" s="855"/>
      <c r="R123" s="81" t="s">
        <v>1</v>
      </c>
      <c r="S123" s="81" t="s">
        <v>210</v>
      </c>
      <c r="T123" s="633" t="str">
        <f ca="1">IF((ROW()-120)&lt;=MAX(④入力シート３!$AU$6:$AU$1085),INDEX(④入力シート３!AR$6:AR$1085,MATCH(ROW()-120,④入力シート３!$AU$6:$AU$1085,0)),"")</f>
        <v/>
      </c>
      <c r="U123" s="81" t="s">
        <v>211</v>
      </c>
      <c r="V123" s="81" t="s">
        <v>210</v>
      </c>
      <c r="W123" s="274">
        <v>1</v>
      </c>
      <c r="X123" s="81" t="s">
        <v>170</v>
      </c>
      <c r="Y123" s="81" t="s">
        <v>212</v>
      </c>
      <c r="Z123" s="857" t="str">
        <f t="shared" ca="1" si="36"/>
        <v/>
      </c>
      <c r="AA123" s="857"/>
      <c r="AB123" s="857"/>
      <c r="AC123" s="857"/>
      <c r="AD123" s="82" t="s">
        <v>1</v>
      </c>
      <c r="AE123" s="800">
        <f>IF(①入力シート!$F$30="あり",O123,0)</f>
        <v>0</v>
      </c>
      <c r="AF123" s="801"/>
      <c r="AG123" s="801"/>
      <c r="AH123" s="81" t="s">
        <v>1</v>
      </c>
      <c r="AI123" s="81" t="s">
        <v>210</v>
      </c>
      <c r="AJ123" s="503">
        <f>IF(①入力シート!$F$30="あり",T123,0)</f>
        <v>0</v>
      </c>
      <c r="AK123" s="81" t="s">
        <v>211</v>
      </c>
      <c r="AL123" s="81" t="s">
        <v>210</v>
      </c>
      <c r="AM123" s="274">
        <v>1</v>
      </c>
      <c r="AN123" s="81" t="s">
        <v>170</v>
      </c>
      <c r="AO123" s="81" t="s">
        <v>212</v>
      </c>
      <c r="AP123" s="869">
        <f t="shared" si="37"/>
        <v>0</v>
      </c>
      <c r="AQ123" s="869"/>
      <c r="AR123" s="869"/>
      <c r="AS123" s="869"/>
      <c r="AT123" s="88" t="s">
        <v>1</v>
      </c>
      <c r="AU123" s="871"/>
      <c r="AV123" s="871"/>
      <c r="AW123" s="871"/>
      <c r="AX123" s="871"/>
      <c r="AY123" s="871"/>
      <c r="AZ123" s="871"/>
      <c r="BA123" s="871"/>
      <c r="BB123" s="871"/>
      <c r="BC123" s="871"/>
      <c r="BD123" s="871"/>
      <c r="BE123" s="871"/>
      <c r="BF123" s="871"/>
      <c r="BG123" s="871"/>
      <c r="BH123" s="871"/>
      <c r="BI123" s="871"/>
      <c r="BJ123" s="100"/>
      <c r="BK123" s="102"/>
      <c r="BL123" s="102"/>
      <c r="BM123" s="102"/>
      <c r="BN123" s="98"/>
      <c r="BO123" s="98"/>
      <c r="BP123" s="99"/>
      <c r="BQ123" s="98"/>
      <c r="BR123" s="98"/>
      <c r="BS123" s="99"/>
      <c r="BT123" s="98"/>
      <c r="BU123" s="98"/>
      <c r="BV123" s="870"/>
      <c r="BW123" s="870"/>
      <c r="BX123" s="870"/>
      <c r="BY123" s="870"/>
      <c r="BZ123" s="100"/>
    </row>
    <row r="124" spans="1:80" s="101" customFormat="1" ht="26.1" customHeight="1" x14ac:dyDescent="0.15">
      <c r="A124" s="79">
        <v>4</v>
      </c>
      <c r="B124"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24" s="850"/>
      <c r="D124" s="850"/>
      <c r="E124" s="850"/>
      <c r="F124" s="851"/>
      <c r="G124"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24" s="853"/>
      <c r="I124" s="853"/>
      <c r="J124"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24" s="852" t="str">
        <f ca="1">IF((ROW()-120)&lt;=MAX(④入力シート３!$AU$6:$AU$1085),IF(INDEX(④入力シート３!AO$6:AO$1085,MATCH(ROW()-120,④入力シート３!$AU$6:$AU$1085,0))=1,"基本給",IF(INDEX(④入力シート３!AO$6:AO$1085,MATCH(ROW()-120,④入力シート３!$AU$6:$AU$1085,0))=2,"手当","法定福利費残")),"")</f>
        <v/>
      </c>
      <c r="L124" s="853"/>
      <c r="M124" s="853"/>
      <c r="N124" s="853"/>
      <c r="O124" s="854" t="str">
        <f ca="1">IF((ROW()-120)&lt;=MAX(④入力シート３!$AU$6:$AU$1085),INDEX(④入力シート３!AQ$6:AQ$1085,MATCH(ROW()-120,④入力シート３!$AU$6:$AU$1085,0)),"")</f>
        <v/>
      </c>
      <c r="P124" s="855"/>
      <c r="Q124" s="855"/>
      <c r="R124" s="81" t="s">
        <v>1</v>
      </c>
      <c r="S124" s="81" t="s">
        <v>210</v>
      </c>
      <c r="T124" s="633" t="str">
        <f ca="1">IF((ROW()-120)&lt;=MAX(④入力シート３!$AU$6:$AU$1085),INDEX(④入力シート３!AR$6:AR$1085,MATCH(ROW()-120,④入力シート３!$AU$6:$AU$1085,0)),"")</f>
        <v/>
      </c>
      <c r="U124" s="81" t="s">
        <v>211</v>
      </c>
      <c r="V124" s="81" t="s">
        <v>210</v>
      </c>
      <c r="W124" s="274">
        <v>1</v>
      </c>
      <c r="X124" s="81" t="s">
        <v>170</v>
      </c>
      <c r="Y124" s="81" t="s">
        <v>212</v>
      </c>
      <c r="Z124" s="857" t="str">
        <f t="shared" ca="1" si="36"/>
        <v/>
      </c>
      <c r="AA124" s="857"/>
      <c r="AB124" s="857"/>
      <c r="AC124" s="857"/>
      <c r="AD124" s="82" t="s">
        <v>1</v>
      </c>
      <c r="AE124" s="800">
        <f>IF(①入力シート!$F$30="あり",O124,0)</f>
        <v>0</v>
      </c>
      <c r="AF124" s="801"/>
      <c r="AG124" s="801"/>
      <c r="AH124" s="81" t="s">
        <v>1</v>
      </c>
      <c r="AI124" s="81" t="s">
        <v>210</v>
      </c>
      <c r="AJ124" s="503">
        <f>IF(①入力シート!$F$30="あり",T124,0)</f>
        <v>0</v>
      </c>
      <c r="AK124" s="81" t="s">
        <v>211</v>
      </c>
      <c r="AL124" s="81" t="s">
        <v>210</v>
      </c>
      <c r="AM124" s="274">
        <v>1</v>
      </c>
      <c r="AN124" s="81" t="s">
        <v>170</v>
      </c>
      <c r="AO124" s="81" t="s">
        <v>212</v>
      </c>
      <c r="AP124" s="869">
        <f t="shared" si="37"/>
        <v>0</v>
      </c>
      <c r="AQ124" s="869"/>
      <c r="AR124" s="869"/>
      <c r="AS124" s="869"/>
      <c r="AT124" s="88" t="s">
        <v>1</v>
      </c>
      <c r="AU124" s="871"/>
      <c r="AV124" s="871"/>
      <c r="AW124" s="871"/>
      <c r="AX124" s="871"/>
      <c r="AY124" s="871"/>
      <c r="AZ124" s="871"/>
      <c r="BA124" s="871"/>
      <c r="BB124" s="871"/>
      <c r="BC124" s="871"/>
      <c r="BD124" s="871"/>
      <c r="BE124" s="871"/>
      <c r="BF124" s="871"/>
      <c r="BG124" s="871"/>
      <c r="BH124" s="871"/>
      <c r="BI124" s="871"/>
      <c r="BJ124" s="100"/>
      <c r="BK124" s="102"/>
      <c r="BL124" s="102"/>
      <c r="BM124" s="102"/>
      <c r="BN124" s="98"/>
      <c r="BO124" s="98"/>
      <c r="BP124" s="99"/>
      <c r="BQ124" s="98"/>
      <c r="BR124" s="98"/>
      <c r="BS124" s="99"/>
      <c r="BT124" s="98"/>
      <c r="BU124" s="98"/>
      <c r="BV124" s="870"/>
      <c r="BW124" s="870"/>
      <c r="BX124" s="870"/>
      <c r="BY124" s="870"/>
      <c r="BZ124" s="100"/>
    </row>
    <row r="125" spans="1:80" s="101" customFormat="1" ht="26.1" customHeight="1" x14ac:dyDescent="0.15">
      <c r="A125" s="79">
        <v>5</v>
      </c>
      <c r="B125"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25" s="850"/>
      <c r="D125" s="850"/>
      <c r="E125" s="850"/>
      <c r="F125" s="851"/>
      <c r="G125"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25" s="853"/>
      <c r="I125" s="853"/>
      <c r="J125"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25" s="852" t="str">
        <f ca="1">IF((ROW()-120)&lt;=MAX(④入力シート３!$AU$6:$AU$1085),IF(INDEX(④入力シート３!AO$6:AO$1085,MATCH(ROW()-120,④入力シート３!$AU$6:$AU$1085,0))=1,"基本給",IF(INDEX(④入力シート３!AO$6:AO$1085,MATCH(ROW()-120,④入力シート３!$AU$6:$AU$1085,0))=2,"手当","法定福利費残")),"")</f>
        <v/>
      </c>
      <c r="L125" s="853"/>
      <c r="M125" s="853"/>
      <c r="N125" s="853"/>
      <c r="O125" s="854" t="str">
        <f ca="1">IF((ROW()-120)&lt;=MAX(④入力シート３!$AU$6:$AU$1085),INDEX(④入力シート３!AQ$6:AQ$1085,MATCH(ROW()-120,④入力シート３!$AU$6:$AU$1085,0)),"")</f>
        <v/>
      </c>
      <c r="P125" s="855"/>
      <c r="Q125" s="855"/>
      <c r="R125" s="81" t="s">
        <v>1</v>
      </c>
      <c r="S125" s="81" t="s">
        <v>210</v>
      </c>
      <c r="T125" s="632" t="str">
        <f ca="1">IF((ROW()-120)&lt;=MAX(④入力シート３!$AU$6:$AU$1085),INDEX(④入力シート３!AR$6:AR$1085,MATCH(ROW()-120,④入力シート３!$AU$6:$AU$1085,0)),"")</f>
        <v/>
      </c>
      <c r="U125" s="81" t="s">
        <v>211</v>
      </c>
      <c r="V125" s="81" t="s">
        <v>210</v>
      </c>
      <c r="W125" s="274">
        <v>1</v>
      </c>
      <c r="X125" s="81" t="s">
        <v>170</v>
      </c>
      <c r="Y125" s="81" t="s">
        <v>212</v>
      </c>
      <c r="Z125" s="857" t="str">
        <f t="shared" ca="1" si="36"/>
        <v/>
      </c>
      <c r="AA125" s="857"/>
      <c r="AB125" s="857"/>
      <c r="AC125" s="857"/>
      <c r="AD125" s="82" t="s">
        <v>1</v>
      </c>
      <c r="AE125" s="800">
        <f>IF(①入力シート!$F$30="あり",O125,0)</f>
        <v>0</v>
      </c>
      <c r="AF125" s="801"/>
      <c r="AG125" s="801"/>
      <c r="AH125" s="81" t="s">
        <v>1</v>
      </c>
      <c r="AI125" s="81" t="s">
        <v>210</v>
      </c>
      <c r="AJ125" s="503">
        <f>IF(①入力シート!$F$30="あり",T125,0)</f>
        <v>0</v>
      </c>
      <c r="AK125" s="81" t="s">
        <v>211</v>
      </c>
      <c r="AL125" s="81" t="s">
        <v>210</v>
      </c>
      <c r="AM125" s="274">
        <v>1</v>
      </c>
      <c r="AN125" s="81" t="s">
        <v>170</v>
      </c>
      <c r="AO125" s="81" t="s">
        <v>212</v>
      </c>
      <c r="AP125" s="869">
        <f t="shared" si="37"/>
        <v>0</v>
      </c>
      <c r="AQ125" s="869"/>
      <c r="AR125" s="869"/>
      <c r="AS125" s="869"/>
      <c r="AT125" s="88" t="s">
        <v>1</v>
      </c>
      <c r="AU125" s="871"/>
      <c r="AV125" s="871"/>
      <c r="AW125" s="871"/>
      <c r="AX125" s="871"/>
      <c r="AY125" s="871"/>
      <c r="AZ125" s="871"/>
      <c r="BA125" s="871"/>
      <c r="BB125" s="871"/>
      <c r="BC125" s="871"/>
      <c r="BD125" s="871"/>
      <c r="BE125" s="871"/>
      <c r="BF125" s="871"/>
      <c r="BG125" s="871"/>
      <c r="BH125" s="871"/>
      <c r="BI125" s="871"/>
      <c r="BJ125" s="100"/>
      <c r="BK125" s="102"/>
      <c r="BL125" s="102"/>
      <c r="BM125" s="102"/>
      <c r="BN125" s="98"/>
      <c r="BO125" s="98"/>
      <c r="BP125" s="99"/>
      <c r="BQ125" s="98"/>
      <c r="BR125" s="98"/>
      <c r="BS125" s="99"/>
      <c r="BT125" s="98"/>
      <c r="BU125" s="98"/>
      <c r="BV125" s="870"/>
      <c r="BW125" s="870"/>
      <c r="BX125" s="870"/>
      <c r="BY125" s="870"/>
      <c r="BZ125" s="100"/>
    </row>
    <row r="126" spans="1:80" s="101" customFormat="1" ht="26.1" customHeight="1" x14ac:dyDescent="0.15">
      <c r="A126" s="79">
        <v>6</v>
      </c>
      <c r="B126"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26" s="850"/>
      <c r="D126" s="850"/>
      <c r="E126" s="850"/>
      <c r="F126" s="851"/>
      <c r="G126"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26" s="853"/>
      <c r="I126" s="853"/>
      <c r="J126"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26" s="852" t="str">
        <f ca="1">IF((ROW()-120)&lt;=MAX(④入力シート３!$AU$6:$AU$1085),IF(INDEX(④入力シート３!AO$6:AO$1085,MATCH(ROW()-120,④入力シート３!$AU$6:$AU$1085,0))=1,"基本給",IF(INDEX(④入力シート３!AO$6:AO$1085,MATCH(ROW()-120,④入力シート３!$AU$6:$AU$1085,0))=2,"手当","法定福利費残")),"")</f>
        <v/>
      </c>
      <c r="L126" s="853"/>
      <c r="M126" s="853"/>
      <c r="N126" s="853"/>
      <c r="O126" s="854" t="str">
        <f ca="1">IF((ROW()-120)&lt;=MAX(④入力シート３!$AU$6:$AU$1085),INDEX(④入力シート３!AQ$6:AQ$1085,MATCH(ROW()-120,④入力シート３!$AU$6:$AU$1085,0)),"")</f>
        <v/>
      </c>
      <c r="P126" s="855"/>
      <c r="Q126" s="855"/>
      <c r="R126" s="81" t="s">
        <v>1</v>
      </c>
      <c r="S126" s="81" t="s">
        <v>210</v>
      </c>
      <c r="T126" s="633" t="str">
        <f ca="1">IF((ROW()-120)&lt;=MAX(④入力シート３!$AU$6:$AU$1085),INDEX(④入力シート３!AR$6:AR$1085,MATCH(ROW()-120,④入力シート３!$AU$6:$AU$1085,0)),"")</f>
        <v/>
      </c>
      <c r="U126" s="81" t="s">
        <v>211</v>
      </c>
      <c r="V126" s="81" t="s">
        <v>210</v>
      </c>
      <c r="W126" s="274">
        <v>1</v>
      </c>
      <c r="X126" s="81" t="s">
        <v>170</v>
      </c>
      <c r="Y126" s="81" t="s">
        <v>212</v>
      </c>
      <c r="Z126" s="857" t="str">
        <f t="shared" ca="1" si="36"/>
        <v/>
      </c>
      <c r="AA126" s="857"/>
      <c r="AB126" s="857"/>
      <c r="AC126" s="857"/>
      <c r="AD126" s="82" t="s">
        <v>1</v>
      </c>
      <c r="AE126" s="800">
        <f>IF(①入力シート!$F$30="あり",O126,0)</f>
        <v>0</v>
      </c>
      <c r="AF126" s="801"/>
      <c r="AG126" s="801"/>
      <c r="AH126" s="81" t="s">
        <v>1</v>
      </c>
      <c r="AI126" s="81" t="s">
        <v>210</v>
      </c>
      <c r="AJ126" s="503">
        <f>IF(①入力シート!$F$30="あり",T126,0)</f>
        <v>0</v>
      </c>
      <c r="AK126" s="81" t="s">
        <v>211</v>
      </c>
      <c r="AL126" s="81" t="s">
        <v>210</v>
      </c>
      <c r="AM126" s="274">
        <v>1</v>
      </c>
      <c r="AN126" s="81" t="s">
        <v>170</v>
      </c>
      <c r="AO126" s="81" t="s">
        <v>212</v>
      </c>
      <c r="AP126" s="869">
        <f t="shared" si="37"/>
        <v>0</v>
      </c>
      <c r="AQ126" s="869"/>
      <c r="AR126" s="869"/>
      <c r="AS126" s="869"/>
      <c r="AT126" s="88" t="s">
        <v>1</v>
      </c>
      <c r="AU126" s="871"/>
      <c r="AV126" s="871"/>
      <c r="AW126" s="871"/>
      <c r="AX126" s="871"/>
      <c r="AY126" s="871"/>
      <c r="AZ126" s="871"/>
      <c r="BA126" s="871"/>
      <c r="BB126" s="871"/>
      <c r="BC126" s="871"/>
      <c r="BD126" s="871"/>
      <c r="BE126" s="871"/>
      <c r="BF126" s="871"/>
      <c r="BG126" s="871"/>
      <c r="BH126" s="871"/>
      <c r="BI126" s="871"/>
      <c r="BJ126" s="100"/>
      <c r="BK126" s="102"/>
      <c r="BL126" s="102"/>
      <c r="BM126" s="102"/>
      <c r="BN126" s="98"/>
      <c r="BO126" s="98"/>
      <c r="BP126" s="99"/>
      <c r="BQ126" s="98"/>
      <c r="BR126" s="98"/>
      <c r="BS126" s="99"/>
      <c r="BT126" s="98"/>
      <c r="BU126" s="98"/>
      <c r="BV126" s="870"/>
      <c r="BW126" s="870"/>
      <c r="BX126" s="870"/>
      <c r="BY126" s="870"/>
      <c r="BZ126" s="100"/>
    </row>
    <row r="127" spans="1:80" s="101" customFormat="1" ht="26.1" customHeight="1" x14ac:dyDescent="0.15">
      <c r="A127" s="79">
        <v>7</v>
      </c>
      <c r="B127"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27" s="850"/>
      <c r="D127" s="850"/>
      <c r="E127" s="850"/>
      <c r="F127" s="851"/>
      <c r="G127"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27" s="853"/>
      <c r="I127" s="853"/>
      <c r="J127"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27" s="852" t="str">
        <f ca="1">IF((ROW()-120)&lt;=MAX(④入力シート３!$AU$6:$AU$1085),IF(INDEX(④入力シート３!AO$6:AO$1085,MATCH(ROW()-120,④入力シート３!$AU$6:$AU$1085,0))=1,"基本給",IF(INDEX(④入力シート３!AO$6:AO$1085,MATCH(ROW()-120,④入力シート３!$AU$6:$AU$1085,0))=2,"手当","法定福利費残")),"")</f>
        <v/>
      </c>
      <c r="L127" s="853"/>
      <c r="M127" s="853"/>
      <c r="N127" s="853"/>
      <c r="O127" s="854" t="str">
        <f ca="1">IF((ROW()-120)&lt;=MAX(④入力シート３!$AU$6:$AU$1085),INDEX(④入力シート３!AQ$6:AQ$1085,MATCH(ROW()-120,④入力シート３!$AU$6:$AU$1085,0)),"")</f>
        <v/>
      </c>
      <c r="P127" s="855"/>
      <c r="Q127" s="855"/>
      <c r="R127" s="81" t="s">
        <v>1</v>
      </c>
      <c r="S127" s="81" t="s">
        <v>210</v>
      </c>
      <c r="T127" s="633" t="str">
        <f ca="1">IF((ROW()-120)&lt;=MAX(④入力シート３!$AU$6:$AU$1085),INDEX(④入力シート３!AR$6:AR$1085,MATCH(ROW()-120,④入力シート３!$AU$6:$AU$1085,0)),"")</f>
        <v/>
      </c>
      <c r="U127" s="81" t="s">
        <v>211</v>
      </c>
      <c r="V127" s="81" t="s">
        <v>210</v>
      </c>
      <c r="W127" s="274">
        <v>1</v>
      </c>
      <c r="X127" s="81" t="s">
        <v>170</v>
      </c>
      <c r="Y127" s="81" t="s">
        <v>212</v>
      </c>
      <c r="Z127" s="857" t="str">
        <f t="shared" ca="1" si="36"/>
        <v/>
      </c>
      <c r="AA127" s="857"/>
      <c r="AB127" s="857"/>
      <c r="AC127" s="857"/>
      <c r="AD127" s="82" t="s">
        <v>1</v>
      </c>
      <c r="AE127" s="800">
        <f>IF(①入力シート!$F$30="あり",O127,0)</f>
        <v>0</v>
      </c>
      <c r="AF127" s="801"/>
      <c r="AG127" s="801"/>
      <c r="AH127" s="81" t="s">
        <v>1</v>
      </c>
      <c r="AI127" s="81" t="s">
        <v>210</v>
      </c>
      <c r="AJ127" s="503">
        <f>IF(①入力シート!$F$30="あり",T127,0)</f>
        <v>0</v>
      </c>
      <c r="AK127" s="81" t="s">
        <v>211</v>
      </c>
      <c r="AL127" s="81" t="s">
        <v>210</v>
      </c>
      <c r="AM127" s="274">
        <v>1</v>
      </c>
      <c r="AN127" s="81" t="s">
        <v>170</v>
      </c>
      <c r="AO127" s="81" t="s">
        <v>212</v>
      </c>
      <c r="AP127" s="869">
        <f t="shared" si="37"/>
        <v>0</v>
      </c>
      <c r="AQ127" s="869"/>
      <c r="AR127" s="869"/>
      <c r="AS127" s="869"/>
      <c r="AT127" s="88" t="s">
        <v>1</v>
      </c>
      <c r="AU127" s="871"/>
      <c r="AV127" s="871"/>
      <c r="AW127" s="871"/>
      <c r="AX127" s="871"/>
      <c r="AY127" s="871"/>
      <c r="AZ127" s="871"/>
      <c r="BA127" s="871"/>
      <c r="BB127" s="871"/>
      <c r="BC127" s="871"/>
      <c r="BD127" s="871"/>
      <c r="BE127" s="871"/>
      <c r="BF127" s="871"/>
      <c r="BG127" s="871"/>
      <c r="BH127" s="871"/>
      <c r="BI127" s="871"/>
      <c r="BJ127" s="100"/>
      <c r="BK127" s="102"/>
      <c r="BL127" s="102"/>
      <c r="BM127" s="102"/>
      <c r="BN127" s="98"/>
      <c r="BO127" s="98"/>
      <c r="BP127" s="99"/>
      <c r="BQ127" s="98"/>
      <c r="BR127" s="98"/>
      <c r="BS127" s="99"/>
      <c r="BT127" s="98"/>
      <c r="BU127" s="98"/>
      <c r="BV127" s="870"/>
      <c r="BW127" s="870"/>
      <c r="BX127" s="870"/>
      <c r="BY127" s="870"/>
      <c r="BZ127" s="100"/>
    </row>
    <row r="128" spans="1:80" s="101" customFormat="1" ht="26.1" customHeight="1" x14ac:dyDescent="0.15">
      <c r="A128" s="79">
        <v>8</v>
      </c>
      <c r="B128"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28" s="850"/>
      <c r="D128" s="850"/>
      <c r="E128" s="850"/>
      <c r="F128" s="851"/>
      <c r="G128"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28" s="853"/>
      <c r="I128" s="853"/>
      <c r="J128"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28" s="852" t="str">
        <f ca="1">IF((ROW()-120)&lt;=MAX(④入力シート３!$AU$6:$AU$1085),IF(INDEX(④入力シート３!AO$6:AO$1085,MATCH(ROW()-120,④入力シート３!$AU$6:$AU$1085,0))=1,"基本給",IF(INDEX(④入力シート３!AO$6:AO$1085,MATCH(ROW()-120,④入力シート３!$AU$6:$AU$1085,0))=2,"手当","法定福利費残")),"")</f>
        <v/>
      </c>
      <c r="L128" s="853"/>
      <c r="M128" s="853"/>
      <c r="N128" s="853"/>
      <c r="O128" s="854" t="str">
        <f ca="1">IF((ROW()-120)&lt;=MAX(④入力シート３!$AU$6:$AU$1085),INDEX(④入力シート３!AQ$6:AQ$1085,MATCH(ROW()-120,④入力シート３!$AU$6:$AU$1085,0)),"")</f>
        <v/>
      </c>
      <c r="P128" s="855"/>
      <c r="Q128" s="855"/>
      <c r="R128" s="81" t="s">
        <v>1</v>
      </c>
      <c r="S128" s="81" t="s">
        <v>210</v>
      </c>
      <c r="T128" s="633" t="str">
        <f ca="1">IF((ROW()-120)&lt;=MAX(④入力シート３!$AU$6:$AU$1085),INDEX(④入力シート３!AR$6:AR$1085,MATCH(ROW()-120,④入力シート３!$AU$6:$AU$1085,0)),"")</f>
        <v/>
      </c>
      <c r="U128" s="81" t="s">
        <v>211</v>
      </c>
      <c r="V128" s="81" t="s">
        <v>210</v>
      </c>
      <c r="W128" s="274">
        <v>1</v>
      </c>
      <c r="X128" s="81" t="s">
        <v>170</v>
      </c>
      <c r="Y128" s="81" t="s">
        <v>212</v>
      </c>
      <c r="Z128" s="857" t="str">
        <f t="shared" ca="1" si="36"/>
        <v/>
      </c>
      <c r="AA128" s="857"/>
      <c r="AB128" s="857"/>
      <c r="AC128" s="857"/>
      <c r="AD128" s="82" t="s">
        <v>1</v>
      </c>
      <c r="AE128" s="800">
        <f>IF(①入力シート!$F$30="あり",O128,0)</f>
        <v>0</v>
      </c>
      <c r="AF128" s="801"/>
      <c r="AG128" s="801"/>
      <c r="AH128" s="81" t="s">
        <v>1</v>
      </c>
      <c r="AI128" s="81" t="s">
        <v>210</v>
      </c>
      <c r="AJ128" s="503">
        <f>IF(①入力シート!$F$30="あり",T128,0)</f>
        <v>0</v>
      </c>
      <c r="AK128" s="81" t="s">
        <v>211</v>
      </c>
      <c r="AL128" s="81" t="s">
        <v>210</v>
      </c>
      <c r="AM128" s="274">
        <v>1</v>
      </c>
      <c r="AN128" s="81" t="s">
        <v>170</v>
      </c>
      <c r="AO128" s="81" t="s">
        <v>212</v>
      </c>
      <c r="AP128" s="869">
        <f t="shared" si="37"/>
        <v>0</v>
      </c>
      <c r="AQ128" s="869"/>
      <c r="AR128" s="869"/>
      <c r="AS128" s="869"/>
      <c r="AT128" s="88" t="s">
        <v>1</v>
      </c>
      <c r="AU128" s="871"/>
      <c r="AV128" s="871"/>
      <c r="AW128" s="871"/>
      <c r="AX128" s="871"/>
      <c r="AY128" s="871"/>
      <c r="AZ128" s="871"/>
      <c r="BA128" s="871"/>
      <c r="BB128" s="871"/>
      <c r="BC128" s="871"/>
      <c r="BD128" s="871"/>
      <c r="BE128" s="871"/>
      <c r="BF128" s="871"/>
      <c r="BG128" s="871"/>
      <c r="BH128" s="871"/>
      <c r="BI128" s="871"/>
      <c r="BJ128" s="100"/>
      <c r="BK128" s="102"/>
      <c r="BL128" s="102"/>
      <c r="BM128" s="102"/>
      <c r="BN128" s="98"/>
      <c r="BO128" s="98"/>
      <c r="BP128" s="99"/>
      <c r="BQ128" s="98"/>
      <c r="BR128" s="98"/>
      <c r="BS128" s="99"/>
      <c r="BT128" s="98"/>
      <c r="BU128" s="98"/>
      <c r="BV128" s="870"/>
      <c r="BW128" s="870"/>
      <c r="BX128" s="870"/>
      <c r="BY128" s="870"/>
      <c r="BZ128" s="100"/>
    </row>
    <row r="129" spans="1:78" s="101" customFormat="1" ht="26.1" customHeight="1" x14ac:dyDescent="0.15">
      <c r="A129" s="79">
        <v>9</v>
      </c>
      <c r="B129"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29" s="850"/>
      <c r="D129" s="850"/>
      <c r="E129" s="850"/>
      <c r="F129" s="851"/>
      <c r="G129"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29" s="853"/>
      <c r="I129" s="853"/>
      <c r="J129"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29" s="852" t="str">
        <f ca="1">IF((ROW()-120)&lt;=MAX(④入力シート３!$AU$6:$AU$1085),IF(INDEX(④入力シート３!AO$6:AO$1085,MATCH(ROW()-120,④入力シート３!$AU$6:$AU$1085,0))=1,"基本給",IF(INDEX(④入力シート３!AO$6:AO$1085,MATCH(ROW()-120,④入力シート３!$AU$6:$AU$1085,0))=2,"手当","法定福利費残")),"")</f>
        <v/>
      </c>
      <c r="L129" s="853"/>
      <c r="M129" s="853"/>
      <c r="N129" s="853"/>
      <c r="O129" s="854" t="str">
        <f ca="1">IF((ROW()-120)&lt;=MAX(④入力シート３!$AU$6:$AU$1085),INDEX(④入力シート３!AQ$6:AQ$1085,MATCH(ROW()-120,④入力シート３!$AU$6:$AU$1085,0)),"")</f>
        <v/>
      </c>
      <c r="P129" s="855"/>
      <c r="Q129" s="855"/>
      <c r="R129" s="81" t="s">
        <v>1</v>
      </c>
      <c r="S129" s="81" t="s">
        <v>210</v>
      </c>
      <c r="T129" s="633" t="str">
        <f ca="1">IF((ROW()-120)&lt;=MAX(④入力シート３!$AU$6:$AU$1085),INDEX(④入力シート３!AR$6:AR$1085,MATCH(ROW()-120,④入力シート３!$AU$6:$AU$1085,0)),"")</f>
        <v/>
      </c>
      <c r="U129" s="81" t="s">
        <v>211</v>
      </c>
      <c r="V129" s="81" t="s">
        <v>210</v>
      </c>
      <c r="W129" s="274">
        <v>1</v>
      </c>
      <c r="X129" s="81" t="s">
        <v>170</v>
      </c>
      <c r="Y129" s="81" t="s">
        <v>212</v>
      </c>
      <c r="Z129" s="857" t="str">
        <f t="shared" ca="1" si="36"/>
        <v/>
      </c>
      <c r="AA129" s="857"/>
      <c r="AB129" s="857"/>
      <c r="AC129" s="857"/>
      <c r="AD129" s="82" t="s">
        <v>1</v>
      </c>
      <c r="AE129" s="800">
        <f>IF(①入力シート!$F$30="あり",O129,0)</f>
        <v>0</v>
      </c>
      <c r="AF129" s="801"/>
      <c r="AG129" s="801"/>
      <c r="AH129" s="81" t="s">
        <v>1</v>
      </c>
      <c r="AI129" s="81" t="s">
        <v>210</v>
      </c>
      <c r="AJ129" s="503">
        <f>IF(①入力シート!$F$30="あり",T129,0)</f>
        <v>0</v>
      </c>
      <c r="AK129" s="81" t="s">
        <v>211</v>
      </c>
      <c r="AL129" s="81" t="s">
        <v>210</v>
      </c>
      <c r="AM129" s="274">
        <v>1</v>
      </c>
      <c r="AN129" s="81" t="s">
        <v>170</v>
      </c>
      <c r="AO129" s="81" t="s">
        <v>212</v>
      </c>
      <c r="AP129" s="869">
        <f t="shared" si="37"/>
        <v>0</v>
      </c>
      <c r="AQ129" s="869"/>
      <c r="AR129" s="869"/>
      <c r="AS129" s="869"/>
      <c r="AT129" s="88" t="s">
        <v>1</v>
      </c>
      <c r="AU129" s="871"/>
      <c r="AV129" s="871"/>
      <c r="AW129" s="871"/>
      <c r="AX129" s="871"/>
      <c r="AY129" s="871"/>
      <c r="AZ129" s="871"/>
      <c r="BA129" s="871"/>
      <c r="BB129" s="871"/>
      <c r="BC129" s="871"/>
      <c r="BD129" s="871"/>
      <c r="BE129" s="871"/>
      <c r="BF129" s="871"/>
      <c r="BG129" s="871"/>
      <c r="BH129" s="871"/>
      <c r="BI129" s="871"/>
      <c r="BJ129" s="100"/>
      <c r="BK129" s="102"/>
      <c r="BL129" s="102"/>
      <c r="BM129" s="102"/>
      <c r="BN129" s="98"/>
      <c r="BO129" s="98"/>
      <c r="BP129" s="99"/>
      <c r="BQ129" s="98"/>
      <c r="BR129" s="98"/>
      <c r="BS129" s="99"/>
      <c r="BT129" s="98"/>
      <c r="BU129" s="98"/>
      <c r="BV129" s="870"/>
      <c r="BW129" s="870"/>
      <c r="BX129" s="870"/>
      <c r="BY129" s="870"/>
      <c r="BZ129" s="100"/>
    </row>
    <row r="130" spans="1:78" s="101" customFormat="1" ht="26.1" customHeight="1" x14ac:dyDescent="0.15">
      <c r="A130" s="79">
        <v>10</v>
      </c>
      <c r="B130"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30" s="850"/>
      <c r="D130" s="850"/>
      <c r="E130" s="850"/>
      <c r="F130" s="851"/>
      <c r="G130"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30" s="853"/>
      <c r="I130" s="853"/>
      <c r="J130"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30" s="852" t="str">
        <f ca="1">IF((ROW()-120)&lt;=MAX(④入力シート３!$AU$6:$AU$1085),IF(INDEX(④入力シート３!AO$6:AO$1085,MATCH(ROW()-120,④入力シート３!$AU$6:$AU$1085,0))=1,"基本給",IF(INDEX(④入力シート３!AO$6:AO$1085,MATCH(ROW()-120,④入力シート３!$AU$6:$AU$1085,0))=2,"手当","法定福利費残")),"")</f>
        <v/>
      </c>
      <c r="L130" s="853"/>
      <c r="M130" s="853"/>
      <c r="N130" s="853"/>
      <c r="O130" s="854" t="str">
        <f ca="1">IF((ROW()-120)&lt;=MAX(④入力シート３!$AU$6:$AU$1085),INDEX(④入力シート３!AQ$6:AQ$1085,MATCH(ROW()-120,④入力シート３!$AU$6:$AU$1085,0)),"")</f>
        <v/>
      </c>
      <c r="P130" s="855"/>
      <c r="Q130" s="855"/>
      <c r="R130" s="81" t="s">
        <v>1</v>
      </c>
      <c r="S130" s="81" t="s">
        <v>210</v>
      </c>
      <c r="T130" s="633" t="str">
        <f ca="1">IF((ROW()-120)&lt;=MAX(④入力シート３!$AU$6:$AU$1085),INDEX(④入力シート３!AR$6:AR$1085,MATCH(ROW()-120,④入力シート３!$AU$6:$AU$1085,0)),"")</f>
        <v/>
      </c>
      <c r="U130" s="81" t="s">
        <v>211</v>
      </c>
      <c r="V130" s="81" t="s">
        <v>210</v>
      </c>
      <c r="W130" s="274">
        <v>1</v>
      </c>
      <c r="X130" s="81" t="s">
        <v>170</v>
      </c>
      <c r="Y130" s="81" t="s">
        <v>212</v>
      </c>
      <c r="Z130" s="857" t="str">
        <f t="shared" ca="1" si="36"/>
        <v/>
      </c>
      <c r="AA130" s="857"/>
      <c r="AB130" s="857"/>
      <c r="AC130" s="857"/>
      <c r="AD130" s="82" t="s">
        <v>1</v>
      </c>
      <c r="AE130" s="800">
        <f>IF(①入力シート!$F$30="あり",O130,0)</f>
        <v>0</v>
      </c>
      <c r="AF130" s="801"/>
      <c r="AG130" s="801"/>
      <c r="AH130" s="81" t="s">
        <v>1</v>
      </c>
      <c r="AI130" s="81" t="s">
        <v>210</v>
      </c>
      <c r="AJ130" s="503">
        <f>IF(①入力シート!$F$30="あり",T130,0)</f>
        <v>0</v>
      </c>
      <c r="AK130" s="81" t="s">
        <v>211</v>
      </c>
      <c r="AL130" s="81" t="s">
        <v>210</v>
      </c>
      <c r="AM130" s="274">
        <v>1</v>
      </c>
      <c r="AN130" s="81" t="s">
        <v>170</v>
      </c>
      <c r="AO130" s="81" t="s">
        <v>212</v>
      </c>
      <c r="AP130" s="869">
        <f t="shared" si="37"/>
        <v>0</v>
      </c>
      <c r="AQ130" s="869"/>
      <c r="AR130" s="869"/>
      <c r="AS130" s="869"/>
      <c r="AT130" s="88" t="s">
        <v>1</v>
      </c>
      <c r="AU130" s="871"/>
      <c r="AV130" s="871"/>
      <c r="AW130" s="871"/>
      <c r="AX130" s="871"/>
      <c r="AY130" s="871"/>
      <c r="AZ130" s="871"/>
      <c r="BA130" s="871"/>
      <c r="BB130" s="871"/>
      <c r="BC130" s="871"/>
      <c r="BD130" s="871"/>
      <c r="BE130" s="871"/>
      <c r="BF130" s="871"/>
      <c r="BG130" s="871"/>
      <c r="BH130" s="871"/>
      <c r="BI130" s="871"/>
      <c r="BJ130" s="100"/>
      <c r="BK130" s="102"/>
      <c r="BL130" s="102"/>
      <c r="BM130" s="102"/>
      <c r="BN130" s="98"/>
      <c r="BO130" s="98"/>
      <c r="BP130" s="99"/>
      <c r="BQ130" s="98"/>
      <c r="BR130" s="98"/>
      <c r="BS130" s="99"/>
      <c r="BT130" s="98"/>
      <c r="BU130" s="98"/>
      <c r="BV130" s="870"/>
      <c r="BW130" s="870"/>
      <c r="BX130" s="870"/>
      <c r="BY130" s="870"/>
      <c r="BZ130" s="100"/>
    </row>
    <row r="131" spans="1:78" s="101" customFormat="1" ht="26.1" customHeight="1" x14ac:dyDescent="0.15">
      <c r="A131" s="79">
        <v>11</v>
      </c>
      <c r="B131"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31" s="850"/>
      <c r="D131" s="850"/>
      <c r="E131" s="850"/>
      <c r="F131" s="851"/>
      <c r="G131"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31" s="853"/>
      <c r="I131" s="853"/>
      <c r="J131"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31" s="852" t="str">
        <f ca="1">IF((ROW()-120)&lt;=MAX(④入力シート３!$AU$6:$AU$1085),IF(INDEX(④入力シート３!AO$6:AO$1085,MATCH(ROW()-120,④入力シート３!$AU$6:$AU$1085,0))=1,"基本給",IF(INDEX(④入力シート３!AO$6:AO$1085,MATCH(ROW()-120,④入力シート３!$AU$6:$AU$1085,0))=2,"手当","法定福利費残")),"")</f>
        <v/>
      </c>
      <c r="L131" s="853"/>
      <c r="M131" s="853"/>
      <c r="N131" s="853"/>
      <c r="O131" s="854" t="str">
        <f ca="1">IF((ROW()-120)&lt;=MAX(④入力シート３!$AU$6:$AU$1085),INDEX(④入力シート３!AQ$6:AQ$1085,MATCH(ROW()-120,④入力シート３!$AU$6:$AU$1085,0)),"")</f>
        <v/>
      </c>
      <c r="P131" s="855"/>
      <c r="Q131" s="855"/>
      <c r="R131" s="81" t="s">
        <v>1</v>
      </c>
      <c r="S131" s="81" t="s">
        <v>210</v>
      </c>
      <c r="T131" s="633" t="str">
        <f ca="1">IF((ROW()-120)&lt;=MAX(④入力シート３!$AU$6:$AU$1085),INDEX(④入力シート３!AR$6:AR$1085,MATCH(ROW()-120,④入力シート３!$AU$6:$AU$1085,0)),"")</f>
        <v/>
      </c>
      <c r="U131" s="81" t="s">
        <v>211</v>
      </c>
      <c r="V131" s="81" t="s">
        <v>210</v>
      </c>
      <c r="W131" s="274">
        <v>1</v>
      </c>
      <c r="X131" s="81" t="s">
        <v>170</v>
      </c>
      <c r="Y131" s="81" t="s">
        <v>212</v>
      </c>
      <c r="Z131" s="857" t="str">
        <f t="shared" ca="1" si="36"/>
        <v/>
      </c>
      <c r="AA131" s="857"/>
      <c r="AB131" s="857"/>
      <c r="AC131" s="857"/>
      <c r="AD131" s="82" t="s">
        <v>1</v>
      </c>
      <c r="AE131" s="800">
        <f>IF(①入力シート!$F$30="あり",O131,0)</f>
        <v>0</v>
      </c>
      <c r="AF131" s="801"/>
      <c r="AG131" s="801"/>
      <c r="AH131" s="81" t="s">
        <v>1</v>
      </c>
      <c r="AI131" s="81" t="s">
        <v>210</v>
      </c>
      <c r="AJ131" s="503">
        <f>IF(①入力シート!$F$30="あり",T131,0)</f>
        <v>0</v>
      </c>
      <c r="AK131" s="81" t="s">
        <v>211</v>
      </c>
      <c r="AL131" s="81" t="s">
        <v>210</v>
      </c>
      <c r="AM131" s="274">
        <v>1</v>
      </c>
      <c r="AN131" s="81" t="s">
        <v>170</v>
      </c>
      <c r="AO131" s="81" t="s">
        <v>212</v>
      </c>
      <c r="AP131" s="869">
        <f t="shared" si="37"/>
        <v>0</v>
      </c>
      <c r="AQ131" s="869"/>
      <c r="AR131" s="869"/>
      <c r="AS131" s="869"/>
      <c r="AT131" s="88" t="s">
        <v>1</v>
      </c>
      <c r="AU131" s="871"/>
      <c r="AV131" s="871"/>
      <c r="AW131" s="871"/>
      <c r="AX131" s="871"/>
      <c r="AY131" s="871"/>
      <c r="AZ131" s="871"/>
      <c r="BA131" s="871"/>
      <c r="BB131" s="871"/>
      <c r="BC131" s="871"/>
      <c r="BD131" s="871"/>
      <c r="BE131" s="871"/>
      <c r="BF131" s="871"/>
      <c r="BG131" s="871"/>
      <c r="BH131" s="871"/>
      <c r="BI131" s="871"/>
      <c r="BJ131" s="100"/>
      <c r="BK131" s="102"/>
      <c r="BL131" s="102"/>
      <c r="BM131" s="102"/>
      <c r="BN131" s="98"/>
      <c r="BO131" s="98"/>
      <c r="BP131" s="99"/>
      <c r="BQ131" s="98"/>
      <c r="BR131" s="98"/>
      <c r="BS131" s="99"/>
      <c r="BT131" s="98"/>
      <c r="BU131" s="98"/>
      <c r="BV131" s="870"/>
      <c r="BW131" s="870"/>
      <c r="BX131" s="870"/>
      <c r="BY131" s="870"/>
      <c r="BZ131" s="100"/>
    </row>
    <row r="132" spans="1:78" s="101" customFormat="1" ht="26.1" customHeight="1" x14ac:dyDescent="0.15">
      <c r="A132" s="79">
        <v>12</v>
      </c>
      <c r="B132"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32" s="850"/>
      <c r="D132" s="850"/>
      <c r="E132" s="850"/>
      <c r="F132" s="851"/>
      <c r="G132"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32" s="853"/>
      <c r="I132" s="853"/>
      <c r="J132"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32" s="852" t="str">
        <f ca="1">IF((ROW()-120)&lt;=MAX(④入力シート３!$AU$6:$AU$1085),IF(INDEX(④入力シート３!AO$6:AO$1085,MATCH(ROW()-120,④入力シート３!$AU$6:$AU$1085,0))=1,"基本給",IF(INDEX(④入力シート３!AO$6:AO$1085,MATCH(ROW()-120,④入力シート３!$AU$6:$AU$1085,0))=2,"手当","法定福利費残")),"")</f>
        <v/>
      </c>
      <c r="L132" s="853"/>
      <c r="M132" s="853"/>
      <c r="N132" s="853"/>
      <c r="O132" s="854" t="str">
        <f ca="1">IF((ROW()-120)&lt;=MAX(④入力シート３!$AU$6:$AU$1085),INDEX(④入力シート３!AQ$6:AQ$1085,MATCH(ROW()-120,④入力シート３!$AU$6:$AU$1085,0)),"")</f>
        <v/>
      </c>
      <c r="P132" s="855"/>
      <c r="Q132" s="855"/>
      <c r="R132" s="81" t="s">
        <v>1</v>
      </c>
      <c r="S132" s="81" t="s">
        <v>210</v>
      </c>
      <c r="T132" s="633" t="str">
        <f ca="1">IF((ROW()-120)&lt;=MAX(④入力シート３!$AU$6:$AU$1085),INDEX(④入力シート３!AR$6:AR$1085,MATCH(ROW()-120,④入力シート３!$AU$6:$AU$1085,0)),"")</f>
        <v/>
      </c>
      <c r="U132" s="81" t="s">
        <v>211</v>
      </c>
      <c r="V132" s="81" t="s">
        <v>210</v>
      </c>
      <c r="W132" s="274">
        <v>1</v>
      </c>
      <c r="X132" s="81" t="s">
        <v>170</v>
      </c>
      <c r="Y132" s="81" t="s">
        <v>212</v>
      </c>
      <c r="Z132" s="857" t="str">
        <f t="shared" ref="Z132:Z149" ca="1" si="38">IFERROR(O132*T132*W132,"")</f>
        <v/>
      </c>
      <c r="AA132" s="857"/>
      <c r="AB132" s="857"/>
      <c r="AC132" s="857"/>
      <c r="AD132" s="82" t="s">
        <v>1</v>
      </c>
      <c r="AE132" s="800">
        <f>IF(①入力シート!$F$30="あり",O132,0)</f>
        <v>0</v>
      </c>
      <c r="AF132" s="801"/>
      <c r="AG132" s="801"/>
      <c r="AH132" s="81" t="s">
        <v>1</v>
      </c>
      <c r="AI132" s="81" t="s">
        <v>210</v>
      </c>
      <c r="AJ132" s="503">
        <f>IF(①入力シート!$F$30="あり",T132,0)</f>
        <v>0</v>
      </c>
      <c r="AK132" s="81" t="s">
        <v>211</v>
      </c>
      <c r="AL132" s="81" t="s">
        <v>210</v>
      </c>
      <c r="AM132" s="274">
        <v>1</v>
      </c>
      <c r="AN132" s="81" t="s">
        <v>170</v>
      </c>
      <c r="AO132" s="81" t="s">
        <v>212</v>
      </c>
      <c r="AP132" s="869">
        <f t="shared" si="37"/>
        <v>0</v>
      </c>
      <c r="AQ132" s="869"/>
      <c r="AR132" s="869"/>
      <c r="AS132" s="869"/>
      <c r="AT132" s="88" t="s">
        <v>1</v>
      </c>
      <c r="AU132" s="871"/>
      <c r="AV132" s="871"/>
      <c r="AW132" s="871"/>
      <c r="AX132" s="871"/>
      <c r="AY132" s="871"/>
      <c r="AZ132" s="871"/>
      <c r="BA132" s="871"/>
      <c r="BB132" s="871"/>
      <c r="BC132" s="871"/>
      <c r="BD132" s="871"/>
      <c r="BE132" s="871"/>
      <c r="BF132" s="871"/>
      <c r="BG132" s="871"/>
      <c r="BH132" s="871"/>
      <c r="BI132" s="871"/>
      <c r="BJ132" s="100"/>
      <c r="BK132" s="825"/>
      <c r="BL132" s="825"/>
      <c r="BM132" s="825"/>
      <c r="BN132" s="98"/>
      <c r="BO132" s="98"/>
      <c r="BP132" s="99"/>
      <c r="BQ132" s="98"/>
      <c r="BR132" s="98"/>
      <c r="BS132" s="99"/>
      <c r="BT132" s="98"/>
      <c r="BU132" s="98"/>
      <c r="BV132" s="826"/>
      <c r="BW132" s="826"/>
      <c r="BX132" s="826"/>
      <c r="BY132" s="826"/>
      <c r="BZ132" s="100"/>
    </row>
    <row r="133" spans="1:78" s="101" customFormat="1" ht="26.1" customHeight="1" x14ac:dyDescent="0.15">
      <c r="A133" s="79">
        <v>13</v>
      </c>
      <c r="B133"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33" s="850"/>
      <c r="D133" s="850"/>
      <c r="E133" s="850"/>
      <c r="F133" s="851"/>
      <c r="G133"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33" s="853"/>
      <c r="I133" s="853"/>
      <c r="J133"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33" s="852" t="str">
        <f ca="1">IF((ROW()-120)&lt;=MAX(④入力シート３!$AU$6:$AU$1085),IF(INDEX(④入力シート３!AO$6:AO$1085,MATCH(ROW()-120,④入力シート３!$AU$6:$AU$1085,0))=1,"基本給",IF(INDEX(④入力シート３!AO$6:AO$1085,MATCH(ROW()-120,④入力シート３!$AU$6:$AU$1085,0))=2,"手当","法定福利費残")),"")</f>
        <v/>
      </c>
      <c r="L133" s="853"/>
      <c r="M133" s="853"/>
      <c r="N133" s="853"/>
      <c r="O133" s="854" t="str">
        <f ca="1">IF((ROW()-120)&lt;=MAX(④入力シート３!$AU$6:$AU$1085),INDEX(④入力シート３!AQ$6:AQ$1085,MATCH(ROW()-120,④入力シート３!$AU$6:$AU$1085,0)),"")</f>
        <v/>
      </c>
      <c r="P133" s="855"/>
      <c r="Q133" s="855"/>
      <c r="R133" s="81" t="s">
        <v>1</v>
      </c>
      <c r="S133" s="81" t="s">
        <v>210</v>
      </c>
      <c r="T133" s="632" t="str">
        <f ca="1">IF((ROW()-120)&lt;=MAX(④入力シート３!$AU$6:$AU$1085),INDEX(④入力シート３!AR$6:AR$1085,MATCH(ROW()-120,④入力シート３!$AU$6:$AU$1085,0)),"")</f>
        <v/>
      </c>
      <c r="U133" s="81" t="s">
        <v>211</v>
      </c>
      <c r="V133" s="81" t="s">
        <v>210</v>
      </c>
      <c r="W133" s="274">
        <v>1</v>
      </c>
      <c r="X133" s="81" t="s">
        <v>170</v>
      </c>
      <c r="Y133" s="81" t="s">
        <v>212</v>
      </c>
      <c r="Z133" s="857" t="str">
        <f t="shared" ca="1" si="38"/>
        <v/>
      </c>
      <c r="AA133" s="857"/>
      <c r="AB133" s="857"/>
      <c r="AC133" s="857"/>
      <c r="AD133" s="82" t="s">
        <v>1</v>
      </c>
      <c r="AE133" s="800">
        <f>IF(①入力シート!$F$30="あり",O133,0)</f>
        <v>0</v>
      </c>
      <c r="AF133" s="801"/>
      <c r="AG133" s="801"/>
      <c r="AH133" s="81" t="s">
        <v>1</v>
      </c>
      <c r="AI133" s="81" t="s">
        <v>210</v>
      </c>
      <c r="AJ133" s="503">
        <f>IF(①入力シート!$F$30="あり",T133,0)</f>
        <v>0</v>
      </c>
      <c r="AK133" s="81" t="s">
        <v>211</v>
      </c>
      <c r="AL133" s="81" t="s">
        <v>210</v>
      </c>
      <c r="AM133" s="274">
        <v>1</v>
      </c>
      <c r="AN133" s="81" t="s">
        <v>170</v>
      </c>
      <c r="AO133" s="81" t="s">
        <v>212</v>
      </c>
      <c r="AP133" s="869">
        <f t="shared" si="37"/>
        <v>0</v>
      </c>
      <c r="AQ133" s="869"/>
      <c r="AR133" s="869"/>
      <c r="AS133" s="869"/>
      <c r="AT133" s="88" t="s">
        <v>1</v>
      </c>
      <c r="AU133" s="871"/>
      <c r="AV133" s="871"/>
      <c r="AW133" s="871"/>
      <c r="AX133" s="871"/>
      <c r="AY133" s="871"/>
      <c r="AZ133" s="871"/>
      <c r="BA133" s="871"/>
      <c r="BB133" s="871"/>
      <c r="BC133" s="871"/>
      <c r="BD133" s="871"/>
      <c r="BE133" s="871"/>
      <c r="BF133" s="871"/>
      <c r="BG133" s="871"/>
      <c r="BH133" s="871"/>
      <c r="BI133" s="871"/>
      <c r="BJ133" s="100"/>
      <c r="BK133" s="102"/>
      <c r="BL133" s="102"/>
      <c r="BM133" s="102"/>
      <c r="BN133" s="98"/>
      <c r="BO133" s="98"/>
      <c r="BP133" s="99"/>
      <c r="BQ133" s="98"/>
      <c r="BR133" s="98"/>
      <c r="BS133" s="99"/>
      <c r="BT133" s="98"/>
      <c r="BU133" s="98"/>
      <c r="BV133" s="870"/>
      <c r="BW133" s="870"/>
      <c r="BX133" s="870"/>
      <c r="BY133" s="870"/>
      <c r="BZ133" s="100"/>
    </row>
    <row r="134" spans="1:78" s="101" customFormat="1" ht="26.1" customHeight="1" x14ac:dyDescent="0.15">
      <c r="A134" s="79">
        <v>14</v>
      </c>
      <c r="B134"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34" s="850"/>
      <c r="D134" s="850"/>
      <c r="E134" s="850"/>
      <c r="F134" s="851"/>
      <c r="G134"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34" s="853"/>
      <c r="I134" s="853"/>
      <c r="J134"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34" s="852" t="str">
        <f ca="1">IF((ROW()-120)&lt;=MAX(④入力シート３!$AU$6:$AU$1085),IF(INDEX(④入力シート３!AO$6:AO$1085,MATCH(ROW()-120,④入力シート３!$AU$6:$AU$1085,0))=1,"基本給",IF(INDEX(④入力シート３!AO$6:AO$1085,MATCH(ROW()-120,④入力シート３!$AU$6:$AU$1085,0))=2,"手当","法定福利費残")),"")</f>
        <v/>
      </c>
      <c r="L134" s="853"/>
      <c r="M134" s="853"/>
      <c r="N134" s="853"/>
      <c r="O134" s="854" t="str">
        <f ca="1">IF((ROW()-120)&lt;=MAX(④入力シート３!$AU$6:$AU$1085),INDEX(④入力シート３!AQ$6:AQ$1085,MATCH(ROW()-120,④入力シート３!$AU$6:$AU$1085,0)),"")</f>
        <v/>
      </c>
      <c r="P134" s="855"/>
      <c r="Q134" s="855"/>
      <c r="R134" s="81" t="s">
        <v>1</v>
      </c>
      <c r="S134" s="81" t="s">
        <v>210</v>
      </c>
      <c r="T134" s="633" t="str">
        <f ca="1">IF((ROW()-120)&lt;=MAX(④入力シート３!$AU$6:$AU$1085),INDEX(④入力シート３!AR$6:AR$1085,MATCH(ROW()-120,④入力シート３!$AU$6:$AU$1085,0)),"")</f>
        <v/>
      </c>
      <c r="U134" s="81" t="s">
        <v>211</v>
      </c>
      <c r="V134" s="81" t="s">
        <v>210</v>
      </c>
      <c r="W134" s="274">
        <v>1</v>
      </c>
      <c r="X134" s="81" t="s">
        <v>170</v>
      </c>
      <c r="Y134" s="81" t="s">
        <v>212</v>
      </c>
      <c r="Z134" s="857" t="str">
        <f t="shared" ca="1" si="38"/>
        <v/>
      </c>
      <c r="AA134" s="857"/>
      <c r="AB134" s="857"/>
      <c r="AC134" s="857"/>
      <c r="AD134" s="82" t="s">
        <v>1</v>
      </c>
      <c r="AE134" s="800">
        <f>IF(①入力シート!$F$30="あり",O134,0)</f>
        <v>0</v>
      </c>
      <c r="AF134" s="801"/>
      <c r="AG134" s="801"/>
      <c r="AH134" s="81" t="s">
        <v>1</v>
      </c>
      <c r="AI134" s="81" t="s">
        <v>210</v>
      </c>
      <c r="AJ134" s="503">
        <f>IF(①入力シート!$F$30="あり",T134,0)</f>
        <v>0</v>
      </c>
      <c r="AK134" s="81" t="s">
        <v>211</v>
      </c>
      <c r="AL134" s="81" t="s">
        <v>210</v>
      </c>
      <c r="AM134" s="274">
        <v>1</v>
      </c>
      <c r="AN134" s="81" t="s">
        <v>170</v>
      </c>
      <c r="AO134" s="81" t="s">
        <v>212</v>
      </c>
      <c r="AP134" s="869">
        <f t="shared" ref="AP134:AP140" si="39">IFERROR(AE134*AJ134*AM134,"")</f>
        <v>0</v>
      </c>
      <c r="AQ134" s="869"/>
      <c r="AR134" s="869"/>
      <c r="AS134" s="869"/>
      <c r="AT134" s="88" t="s">
        <v>1</v>
      </c>
      <c r="AU134" s="871"/>
      <c r="AV134" s="871"/>
      <c r="AW134" s="871"/>
      <c r="AX134" s="871"/>
      <c r="AY134" s="871"/>
      <c r="AZ134" s="871"/>
      <c r="BA134" s="871"/>
      <c r="BB134" s="871"/>
      <c r="BC134" s="871"/>
      <c r="BD134" s="871"/>
      <c r="BE134" s="871"/>
      <c r="BF134" s="871"/>
      <c r="BG134" s="871"/>
      <c r="BH134" s="871"/>
      <c r="BI134" s="871"/>
      <c r="BJ134" s="100"/>
      <c r="BK134" s="102"/>
      <c r="BL134" s="102"/>
      <c r="BM134" s="102"/>
      <c r="BN134" s="98"/>
      <c r="BO134" s="98"/>
      <c r="BP134" s="99"/>
      <c r="BQ134" s="98"/>
      <c r="BR134" s="98"/>
      <c r="BS134" s="99"/>
      <c r="BT134" s="98"/>
      <c r="BU134" s="98"/>
      <c r="BV134" s="870"/>
      <c r="BW134" s="870"/>
      <c r="BX134" s="870"/>
      <c r="BY134" s="870"/>
      <c r="BZ134" s="100"/>
    </row>
    <row r="135" spans="1:78" s="101" customFormat="1" ht="26.1" customHeight="1" x14ac:dyDescent="0.15">
      <c r="A135" s="79">
        <v>15</v>
      </c>
      <c r="B135"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35" s="850"/>
      <c r="D135" s="850"/>
      <c r="E135" s="850"/>
      <c r="F135" s="851"/>
      <c r="G135"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35" s="853"/>
      <c r="I135" s="853"/>
      <c r="J135"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35" s="852" t="str">
        <f ca="1">IF((ROW()-120)&lt;=MAX(④入力シート３!$AU$6:$AU$1085),IF(INDEX(④入力シート３!AO$6:AO$1085,MATCH(ROW()-120,④入力シート３!$AU$6:$AU$1085,0))=1,"基本給",IF(INDEX(④入力シート３!AO$6:AO$1085,MATCH(ROW()-120,④入力シート３!$AU$6:$AU$1085,0))=2,"手当","法定福利費残")),"")</f>
        <v/>
      </c>
      <c r="L135" s="853"/>
      <c r="M135" s="853"/>
      <c r="N135" s="853"/>
      <c r="O135" s="854" t="str">
        <f ca="1">IF((ROW()-120)&lt;=MAX(④入力シート３!$AU$6:$AU$1085),INDEX(④入力シート３!AQ$6:AQ$1085,MATCH(ROW()-120,④入力シート３!$AU$6:$AU$1085,0)),"")</f>
        <v/>
      </c>
      <c r="P135" s="855"/>
      <c r="Q135" s="855"/>
      <c r="R135" s="81" t="s">
        <v>1</v>
      </c>
      <c r="S135" s="81" t="s">
        <v>210</v>
      </c>
      <c r="T135" s="633" t="str">
        <f ca="1">IF((ROW()-120)&lt;=MAX(④入力シート３!$AU$6:$AU$1085),INDEX(④入力シート３!AR$6:AR$1085,MATCH(ROW()-120,④入力シート３!$AU$6:$AU$1085,0)),"")</f>
        <v/>
      </c>
      <c r="U135" s="81" t="s">
        <v>211</v>
      </c>
      <c r="V135" s="81" t="s">
        <v>210</v>
      </c>
      <c r="W135" s="274">
        <v>1</v>
      </c>
      <c r="X135" s="81" t="s">
        <v>170</v>
      </c>
      <c r="Y135" s="81" t="s">
        <v>212</v>
      </c>
      <c r="Z135" s="857" t="str">
        <f t="shared" ca="1" si="38"/>
        <v/>
      </c>
      <c r="AA135" s="857"/>
      <c r="AB135" s="857"/>
      <c r="AC135" s="857"/>
      <c r="AD135" s="82" t="s">
        <v>1</v>
      </c>
      <c r="AE135" s="800">
        <f>IF(①入力シート!$F$30="あり",O135,0)</f>
        <v>0</v>
      </c>
      <c r="AF135" s="801"/>
      <c r="AG135" s="801"/>
      <c r="AH135" s="81" t="s">
        <v>1</v>
      </c>
      <c r="AI135" s="81" t="s">
        <v>210</v>
      </c>
      <c r="AJ135" s="503">
        <f>IF(①入力シート!$F$30="あり",T135,0)</f>
        <v>0</v>
      </c>
      <c r="AK135" s="81" t="s">
        <v>211</v>
      </c>
      <c r="AL135" s="81" t="s">
        <v>210</v>
      </c>
      <c r="AM135" s="274">
        <v>1</v>
      </c>
      <c r="AN135" s="81" t="s">
        <v>170</v>
      </c>
      <c r="AO135" s="81" t="s">
        <v>212</v>
      </c>
      <c r="AP135" s="869">
        <f t="shared" si="39"/>
        <v>0</v>
      </c>
      <c r="AQ135" s="869"/>
      <c r="AR135" s="869"/>
      <c r="AS135" s="869"/>
      <c r="AT135" s="88" t="s">
        <v>1</v>
      </c>
      <c r="AU135" s="871"/>
      <c r="AV135" s="871"/>
      <c r="AW135" s="871"/>
      <c r="AX135" s="871"/>
      <c r="AY135" s="871"/>
      <c r="AZ135" s="871"/>
      <c r="BA135" s="871"/>
      <c r="BB135" s="871"/>
      <c r="BC135" s="871"/>
      <c r="BD135" s="871"/>
      <c r="BE135" s="871"/>
      <c r="BF135" s="871"/>
      <c r="BG135" s="871"/>
      <c r="BH135" s="871"/>
      <c r="BI135" s="871"/>
      <c r="BJ135" s="100"/>
      <c r="BK135" s="102"/>
      <c r="BL135" s="102"/>
      <c r="BM135" s="102"/>
      <c r="BN135" s="98"/>
      <c r="BO135" s="98"/>
      <c r="BP135" s="99"/>
      <c r="BQ135" s="98"/>
      <c r="BR135" s="98"/>
      <c r="BS135" s="99"/>
      <c r="BT135" s="98"/>
      <c r="BU135" s="98"/>
      <c r="BV135" s="870"/>
      <c r="BW135" s="870"/>
      <c r="BX135" s="870"/>
      <c r="BY135" s="870"/>
      <c r="BZ135" s="100"/>
    </row>
    <row r="136" spans="1:78" s="101" customFormat="1" ht="26.1" customHeight="1" x14ac:dyDescent="0.15">
      <c r="A136" s="79">
        <v>16</v>
      </c>
      <c r="B136"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36" s="850"/>
      <c r="D136" s="850"/>
      <c r="E136" s="850"/>
      <c r="F136" s="851"/>
      <c r="G136"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36" s="853"/>
      <c r="I136" s="853"/>
      <c r="J136"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36" s="852" t="str">
        <f ca="1">IF((ROW()-120)&lt;=MAX(④入力シート３!$AU$6:$AU$1085),IF(INDEX(④入力シート３!AO$6:AO$1085,MATCH(ROW()-120,④入力シート３!$AU$6:$AU$1085,0))=1,"基本給",IF(INDEX(④入力シート３!AO$6:AO$1085,MATCH(ROW()-120,④入力シート３!$AU$6:$AU$1085,0))=2,"手当","法定福利費残")),"")</f>
        <v/>
      </c>
      <c r="L136" s="853"/>
      <c r="M136" s="853"/>
      <c r="N136" s="853"/>
      <c r="O136" s="854" t="str">
        <f ca="1">IF((ROW()-120)&lt;=MAX(④入力シート３!$AU$6:$AU$1085),INDEX(④入力シート３!AQ$6:AQ$1085,MATCH(ROW()-120,④入力シート３!$AU$6:$AU$1085,0)),"")</f>
        <v/>
      </c>
      <c r="P136" s="855"/>
      <c r="Q136" s="855"/>
      <c r="R136" s="81" t="s">
        <v>1</v>
      </c>
      <c r="S136" s="81" t="s">
        <v>210</v>
      </c>
      <c r="T136" s="633" t="str">
        <f ca="1">IF((ROW()-120)&lt;=MAX(④入力シート３!$AU$6:$AU$1085),INDEX(④入力シート３!AR$6:AR$1085,MATCH(ROW()-120,④入力シート３!$AU$6:$AU$1085,0)),"")</f>
        <v/>
      </c>
      <c r="U136" s="81" t="s">
        <v>211</v>
      </c>
      <c r="V136" s="81" t="s">
        <v>210</v>
      </c>
      <c r="W136" s="274">
        <v>1</v>
      </c>
      <c r="X136" s="81" t="s">
        <v>170</v>
      </c>
      <c r="Y136" s="81" t="s">
        <v>212</v>
      </c>
      <c r="Z136" s="857" t="str">
        <f t="shared" ca="1" si="38"/>
        <v/>
      </c>
      <c r="AA136" s="857"/>
      <c r="AB136" s="857"/>
      <c r="AC136" s="857"/>
      <c r="AD136" s="82" t="s">
        <v>1</v>
      </c>
      <c r="AE136" s="800">
        <f>IF(①入力シート!$F$30="あり",O136,0)</f>
        <v>0</v>
      </c>
      <c r="AF136" s="801"/>
      <c r="AG136" s="801"/>
      <c r="AH136" s="81" t="s">
        <v>1</v>
      </c>
      <c r="AI136" s="81" t="s">
        <v>210</v>
      </c>
      <c r="AJ136" s="503">
        <f>IF(①入力シート!$F$30="あり",T136,0)</f>
        <v>0</v>
      </c>
      <c r="AK136" s="81" t="s">
        <v>211</v>
      </c>
      <c r="AL136" s="81" t="s">
        <v>210</v>
      </c>
      <c r="AM136" s="274">
        <v>1</v>
      </c>
      <c r="AN136" s="81" t="s">
        <v>170</v>
      </c>
      <c r="AO136" s="81" t="s">
        <v>212</v>
      </c>
      <c r="AP136" s="869">
        <f t="shared" si="39"/>
        <v>0</v>
      </c>
      <c r="AQ136" s="869"/>
      <c r="AR136" s="869"/>
      <c r="AS136" s="869"/>
      <c r="AT136" s="88" t="s">
        <v>1</v>
      </c>
      <c r="AU136" s="871"/>
      <c r="AV136" s="871"/>
      <c r="AW136" s="871"/>
      <c r="AX136" s="871"/>
      <c r="AY136" s="871"/>
      <c r="AZ136" s="871"/>
      <c r="BA136" s="871"/>
      <c r="BB136" s="871"/>
      <c r="BC136" s="871"/>
      <c r="BD136" s="871"/>
      <c r="BE136" s="871"/>
      <c r="BF136" s="871"/>
      <c r="BG136" s="871"/>
      <c r="BH136" s="871"/>
      <c r="BI136" s="871"/>
      <c r="BJ136" s="100"/>
      <c r="BK136" s="102"/>
      <c r="BL136" s="102"/>
      <c r="BM136" s="102"/>
      <c r="BN136" s="98"/>
      <c r="BO136" s="98"/>
      <c r="BP136" s="99"/>
      <c r="BQ136" s="98"/>
      <c r="BR136" s="98"/>
      <c r="BS136" s="99"/>
      <c r="BT136" s="98"/>
      <c r="BU136" s="98"/>
      <c r="BV136" s="870"/>
      <c r="BW136" s="870"/>
      <c r="BX136" s="870"/>
      <c r="BY136" s="870"/>
      <c r="BZ136" s="100"/>
    </row>
    <row r="137" spans="1:78" s="101" customFormat="1" ht="26.1" customHeight="1" x14ac:dyDescent="0.15">
      <c r="A137" s="79">
        <v>17</v>
      </c>
      <c r="B137"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37" s="850"/>
      <c r="D137" s="850"/>
      <c r="E137" s="850"/>
      <c r="F137" s="851"/>
      <c r="G137"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37" s="853"/>
      <c r="I137" s="853"/>
      <c r="J137"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37" s="852" t="str">
        <f ca="1">IF((ROW()-120)&lt;=MAX(④入力シート３!$AU$6:$AU$1085),IF(INDEX(④入力シート３!AO$6:AO$1085,MATCH(ROW()-120,④入力シート３!$AU$6:$AU$1085,0))=1,"基本給",IF(INDEX(④入力シート３!AO$6:AO$1085,MATCH(ROW()-120,④入力シート３!$AU$6:$AU$1085,0))=2,"手当","法定福利費残")),"")</f>
        <v/>
      </c>
      <c r="L137" s="853"/>
      <c r="M137" s="853"/>
      <c r="N137" s="853"/>
      <c r="O137" s="854" t="str">
        <f ca="1">IF((ROW()-120)&lt;=MAX(④入力シート３!$AU$6:$AU$1085),INDEX(④入力シート３!AQ$6:AQ$1085,MATCH(ROW()-120,④入力シート３!$AU$6:$AU$1085,0)),"")</f>
        <v/>
      </c>
      <c r="P137" s="855"/>
      <c r="Q137" s="855"/>
      <c r="R137" s="81" t="s">
        <v>1</v>
      </c>
      <c r="S137" s="81" t="s">
        <v>210</v>
      </c>
      <c r="T137" s="633" t="str">
        <f ca="1">IF((ROW()-120)&lt;=MAX(④入力シート３!$AU$6:$AU$1085),INDEX(④入力シート３!AR$6:AR$1085,MATCH(ROW()-120,④入力シート３!$AU$6:$AU$1085,0)),"")</f>
        <v/>
      </c>
      <c r="U137" s="81" t="s">
        <v>211</v>
      </c>
      <c r="V137" s="81" t="s">
        <v>210</v>
      </c>
      <c r="W137" s="274">
        <v>1</v>
      </c>
      <c r="X137" s="81" t="s">
        <v>170</v>
      </c>
      <c r="Y137" s="81" t="s">
        <v>212</v>
      </c>
      <c r="Z137" s="857" t="str">
        <f t="shared" ca="1" si="38"/>
        <v/>
      </c>
      <c r="AA137" s="857"/>
      <c r="AB137" s="857"/>
      <c r="AC137" s="857"/>
      <c r="AD137" s="82" t="s">
        <v>1</v>
      </c>
      <c r="AE137" s="800">
        <f>IF(①入力シート!$F$30="あり",O137,0)</f>
        <v>0</v>
      </c>
      <c r="AF137" s="801"/>
      <c r="AG137" s="801"/>
      <c r="AH137" s="81" t="s">
        <v>1</v>
      </c>
      <c r="AI137" s="81" t="s">
        <v>210</v>
      </c>
      <c r="AJ137" s="503">
        <f>IF(①入力シート!$F$30="あり",T137,0)</f>
        <v>0</v>
      </c>
      <c r="AK137" s="81" t="s">
        <v>211</v>
      </c>
      <c r="AL137" s="81" t="s">
        <v>210</v>
      </c>
      <c r="AM137" s="274">
        <v>1</v>
      </c>
      <c r="AN137" s="81" t="s">
        <v>170</v>
      </c>
      <c r="AO137" s="81" t="s">
        <v>212</v>
      </c>
      <c r="AP137" s="869">
        <f t="shared" si="39"/>
        <v>0</v>
      </c>
      <c r="AQ137" s="869"/>
      <c r="AR137" s="869"/>
      <c r="AS137" s="869"/>
      <c r="AT137" s="88" t="s">
        <v>1</v>
      </c>
      <c r="AU137" s="871"/>
      <c r="AV137" s="871"/>
      <c r="AW137" s="871"/>
      <c r="AX137" s="871"/>
      <c r="AY137" s="871"/>
      <c r="AZ137" s="871"/>
      <c r="BA137" s="871"/>
      <c r="BB137" s="871"/>
      <c r="BC137" s="871"/>
      <c r="BD137" s="871"/>
      <c r="BE137" s="871"/>
      <c r="BF137" s="871"/>
      <c r="BG137" s="871"/>
      <c r="BH137" s="871"/>
      <c r="BI137" s="871"/>
      <c r="BJ137" s="100"/>
      <c r="BK137" s="102"/>
      <c r="BL137" s="102"/>
      <c r="BM137" s="102"/>
      <c r="BN137" s="98"/>
      <c r="BO137" s="98"/>
      <c r="BP137" s="99"/>
      <c r="BQ137" s="98"/>
      <c r="BR137" s="98"/>
      <c r="BS137" s="99"/>
      <c r="BT137" s="98"/>
      <c r="BU137" s="98"/>
      <c r="BV137" s="870"/>
      <c r="BW137" s="870"/>
      <c r="BX137" s="870"/>
      <c r="BY137" s="870"/>
      <c r="BZ137" s="100"/>
    </row>
    <row r="138" spans="1:78" s="101" customFormat="1" ht="26.1" customHeight="1" x14ac:dyDescent="0.15">
      <c r="A138" s="79">
        <v>18</v>
      </c>
      <c r="B138"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38" s="850"/>
      <c r="D138" s="850"/>
      <c r="E138" s="850"/>
      <c r="F138" s="851"/>
      <c r="G138"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38" s="853"/>
      <c r="I138" s="853"/>
      <c r="J138"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38" s="852" t="str">
        <f ca="1">IF((ROW()-120)&lt;=MAX(④入力シート３!$AU$6:$AU$1085),IF(INDEX(④入力シート３!AO$6:AO$1085,MATCH(ROW()-120,④入力シート３!$AU$6:$AU$1085,0))=1,"基本給",IF(INDEX(④入力シート３!AO$6:AO$1085,MATCH(ROW()-120,④入力シート３!$AU$6:$AU$1085,0))=2,"手当","法定福利費残")),"")</f>
        <v/>
      </c>
      <c r="L138" s="853"/>
      <c r="M138" s="853"/>
      <c r="N138" s="853"/>
      <c r="O138" s="854" t="str">
        <f ca="1">IF((ROW()-120)&lt;=MAX(④入力シート３!$AU$6:$AU$1085),INDEX(④入力シート３!AQ$6:AQ$1085,MATCH(ROW()-120,④入力シート３!$AU$6:$AU$1085,0)),"")</f>
        <v/>
      </c>
      <c r="P138" s="855"/>
      <c r="Q138" s="855"/>
      <c r="R138" s="81" t="s">
        <v>1</v>
      </c>
      <c r="S138" s="81" t="s">
        <v>210</v>
      </c>
      <c r="T138" s="633" t="str">
        <f ca="1">IF((ROW()-120)&lt;=MAX(④入力シート３!$AU$6:$AU$1085),INDEX(④入力シート３!AR$6:AR$1085,MATCH(ROW()-120,④入力シート３!$AU$6:$AU$1085,0)),"")</f>
        <v/>
      </c>
      <c r="U138" s="81" t="s">
        <v>211</v>
      </c>
      <c r="V138" s="81" t="s">
        <v>210</v>
      </c>
      <c r="W138" s="274">
        <v>1</v>
      </c>
      <c r="X138" s="81" t="s">
        <v>170</v>
      </c>
      <c r="Y138" s="81" t="s">
        <v>212</v>
      </c>
      <c r="Z138" s="857" t="str">
        <f t="shared" ca="1" si="38"/>
        <v/>
      </c>
      <c r="AA138" s="857"/>
      <c r="AB138" s="857"/>
      <c r="AC138" s="857"/>
      <c r="AD138" s="82" t="s">
        <v>1</v>
      </c>
      <c r="AE138" s="800">
        <f>IF(①入力シート!$F$30="あり",O138,0)</f>
        <v>0</v>
      </c>
      <c r="AF138" s="801"/>
      <c r="AG138" s="801"/>
      <c r="AH138" s="81" t="s">
        <v>1</v>
      </c>
      <c r="AI138" s="81" t="s">
        <v>210</v>
      </c>
      <c r="AJ138" s="503">
        <f>IF(①入力シート!$F$30="あり",T138,0)</f>
        <v>0</v>
      </c>
      <c r="AK138" s="81" t="s">
        <v>211</v>
      </c>
      <c r="AL138" s="81" t="s">
        <v>210</v>
      </c>
      <c r="AM138" s="274">
        <v>1</v>
      </c>
      <c r="AN138" s="81" t="s">
        <v>170</v>
      </c>
      <c r="AO138" s="81" t="s">
        <v>212</v>
      </c>
      <c r="AP138" s="869">
        <f t="shared" si="39"/>
        <v>0</v>
      </c>
      <c r="AQ138" s="869"/>
      <c r="AR138" s="869"/>
      <c r="AS138" s="869"/>
      <c r="AT138" s="88" t="s">
        <v>1</v>
      </c>
      <c r="AU138" s="871"/>
      <c r="AV138" s="871"/>
      <c r="AW138" s="871"/>
      <c r="AX138" s="871"/>
      <c r="AY138" s="871"/>
      <c r="AZ138" s="871"/>
      <c r="BA138" s="871"/>
      <c r="BB138" s="871"/>
      <c r="BC138" s="871"/>
      <c r="BD138" s="871"/>
      <c r="BE138" s="871"/>
      <c r="BF138" s="871"/>
      <c r="BG138" s="871"/>
      <c r="BH138" s="871"/>
      <c r="BI138" s="871"/>
      <c r="BJ138" s="100"/>
      <c r="BK138" s="102"/>
      <c r="BL138" s="102"/>
      <c r="BM138" s="102"/>
      <c r="BN138" s="98"/>
      <c r="BO138" s="98"/>
      <c r="BP138" s="99"/>
      <c r="BQ138" s="98"/>
      <c r="BR138" s="98"/>
      <c r="BS138" s="99"/>
      <c r="BT138" s="98"/>
      <c r="BU138" s="98"/>
      <c r="BV138" s="870"/>
      <c r="BW138" s="870"/>
      <c r="BX138" s="870"/>
      <c r="BY138" s="870"/>
      <c r="BZ138" s="100"/>
    </row>
    <row r="139" spans="1:78" s="101" customFormat="1" ht="26.1" customHeight="1" x14ac:dyDescent="0.15">
      <c r="A139" s="79">
        <v>19</v>
      </c>
      <c r="B139"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39" s="850"/>
      <c r="D139" s="850"/>
      <c r="E139" s="850"/>
      <c r="F139" s="851"/>
      <c r="G139"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39" s="853"/>
      <c r="I139" s="853"/>
      <c r="J139"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39" s="852" t="str">
        <f ca="1">IF((ROW()-120)&lt;=MAX(④入力シート３!$AU$6:$AU$1085),IF(INDEX(④入力シート３!AO$6:AO$1085,MATCH(ROW()-120,④入力シート３!$AU$6:$AU$1085,0))=1,"基本給",IF(INDEX(④入力シート３!AO$6:AO$1085,MATCH(ROW()-120,④入力シート３!$AU$6:$AU$1085,0))=2,"手当","法定福利費残")),"")</f>
        <v/>
      </c>
      <c r="L139" s="853"/>
      <c r="M139" s="853"/>
      <c r="N139" s="853"/>
      <c r="O139" s="854" t="str">
        <f ca="1">IF((ROW()-120)&lt;=MAX(④入力シート３!$AU$6:$AU$1085),INDEX(④入力シート３!AQ$6:AQ$1085,MATCH(ROW()-120,④入力シート３!$AU$6:$AU$1085,0)),"")</f>
        <v/>
      </c>
      <c r="P139" s="855"/>
      <c r="Q139" s="855"/>
      <c r="R139" s="81" t="s">
        <v>1</v>
      </c>
      <c r="S139" s="81" t="s">
        <v>210</v>
      </c>
      <c r="T139" s="633" t="str">
        <f ca="1">IF((ROW()-120)&lt;=MAX(④入力シート３!$AU$6:$AU$1085),INDEX(④入力シート３!AR$6:AR$1085,MATCH(ROW()-120,④入力シート３!$AU$6:$AU$1085,0)),"")</f>
        <v/>
      </c>
      <c r="U139" s="81" t="s">
        <v>211</v>
      </c>
      <c r="V139" s="81" t="s">
        <v>210</v>
      </c>
      <c r="W139" s="274">
        <v>1</v>
      </c>
      <c r="X139" s="81" t="s">
        <v>170</v>
      </c>
      <c r="Y139" s="81" t="s">
        <v>212</v>
      </c>
      <c r="Z139" s="857" t="str">
        <f t="shared" ca="1" si="38"/>
        <v/>
      </c>
      <c r="AA139" s="857"/>
      <c r="AB139" s="857"/>
      <c r="AC139" s="857"/>
      <c r="AD139" s="82" t="s">
        <v>1</v>
      </c>
      <c r="AE139" s="800">
        <f>IF(①入力シート!$F$30="あり",O139,0)</f>
        <v>0</v>
      </c>
      <c r="AF139" s="801"/>
      <c r="AG139" s="801"/>
      <c r="AH139" s="81" t="s">
        <v>1</v>
      </c>
      <c r="AI139" s="81" t="s">
        <v>210</v>
      </c>
      <c r="AJ139" s="503">
        <f>IF(①入力シート!$F$30="あり",T139,0)</f>
        <v>0</v>
      </c>
      <c r="AK139" s="81" t="s">
        <v>211</v>
      </c>
      <c r="AL139" s="81" t="s">
        <v>210</v>
      </c>
      <c r="AM139" s="274">
        <v>1</v>
      </c>
      <c r="AN139" s="81" t="s">
        <v>170</v>
      </c>
      <c r="AO139" s="81" t="s">
        <v>212</v>
      </c>
      <c r="AP139" s="869">
        <f t="shared" si="39"/>
        <v>0</v>
      </c>
      <c r="AQ139" s="869"/>
      <c r="AR139" s="869"/>
      <c r="AS139" s="869"/>
      <c r="AT139" s="88" t="s">
        <v>1</v>
      </c>
      <c r="AU139" s="871"/>
      <c r="AV139" s="871"/>
      <c r="AW139" s="871"/>
      <c r="AX139" s="871"/>
      <c r="AY139" s="871"/>
      <c r="AZ139" s="871"/>
      <c r="BA139" s="871"/>
      <c r="BB139" s="871"/>
      <c r="BC139" s="871"/>
      <c r="BD139" s="871"/>
      <c r="BE139" s="871"/>
      <c r="BF139" s="871"/>
      <c r="BG139" s="871"/>
      <c r="BH139" s="871"/>
      <c r="BI139" s="871"/>
      <c r="BJ139" s="100"/>
      <c r="BK139" s="102"/>
      <c r="BL139" s="102"/>
      <c r="BM139" s="102"/>
      <c r="BN139" s="98"/>
      <c r="BO139" s="98"/>
      <c r="BP139" s="99"/>
      <c r="BQ139" s="98"/>
      <c r="BR139" s="98"/>
      <c r="BS139" s="99"/>
      <c r="BT139" s="98"/>
      <c r="BU139" s="98"/>
      <c r="BV139" s="870"/>
      <c r="BW139" s="870"/>
      <c r="BX139" s="870"/>
      <c r="BY139" s="870"/>
      <c r="BZ139" s="100"/>
    </row>
    <row r="140" spans="1:78" s="101" customFormat="1" ht="26.1" customHeight="1" x14ac:dyDescent="0.15">
      <c r="A140" s="79">
        <v>20</v>
      </c>
      <c r="B140"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40" s="850"/>
      <c r="D140" s="850"/>
      <c r="E140" s="850"/>
      <c r="F140" s="851"/>
      <c r="G140"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40" s="853"/>
      <c r="I140" s="853"/>
      <c r="J140"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40" s="852" t="str">
        <f ca="1">IF((ROW()-120)&lt;=MAX(④入力シート３!$AU$6:$AU$1085),IF(INDEX(④入力シート３!AO$6:AO$1085,MATCH(ROW()-120,④入力シート３!$AU$6:$AU$1085,0))=1,"基本給",IF(INDEX(④入力シート３!AO$6:AO$1085,MATCH(ROW()-120,④入力シート３!$AU$6:$AU$1085,0))=2,"手当","法定福利費残")),"")</f>
        <v/>
      </c>
      <c r="L140" s="853"/>
      <c r="M140" s="853"/>
      <c r="N140" s="853"/>
      <c r="O140" s="854" t="str">
        <f ca="1">IF((ROW()-120)&lt;=MAX(④入力シート３!$AU$6:$AU$1085),INDEX(④入力シート３!AQ$6:AQ$1085,MATCH(ROW()-120,④入力シート３!$AU$6:$AU$1085,0)),"")</f>
        <v/>
      </c>
      <c r="P140" s="855"/>
      <c r="Q140" s="855"/>
      <c r="R140" s="81" t="s">
        <v>1</v>
      </c>
      <c r="S140" s="81" t="s">
        <v>210</v>
      </c>
      <c r="T140" s="633" t="str">
        <f ca="1">IF((ROW()-120)&lt;=MAX(④入力シート３!$AU$6:$AU$1085),INDEX(④入力シート３!AR$6:AR$1085,MATCH(ROW()-120,④入力シート３!$AU$6:$AU$1085,0)),"")</f>
        <v/>
      </c>
      <c r="U140" s="81" t="s">
        <v>211</v>
      </c>
      <c r="V140" s="81" t="s">
        <v>210</v>
      </c>
      <c r="W140" s="274">
        <v>1</v>
      </c>
      <c r="X140" s="81" t="s">
        <v>170</v>
      </c>
      <c r="Y140" s="81" t="s">
        <v>212</v>
      </c>
      <c r="Z140" s="857" t="str">
        <f t="shared" ca="1" si="38"/>
        <v/>
      </c>
      <c r="AA140" s="857"/>
      <c r="AB140" s="857"/>
      <c r="AC140" s="857"/>
      <c r="AD140" s="82" t="s">
        <v>1</v>
      </c>
      <c r="AE140" s="800">
        <f>IF(①入力シート!$F$30="あり",O140,0)</f>
        <v>0</v>
      </c>
      <c r="AF140" s="801"/>
      <c r="AG140" s="801"/>
      <c r="AH140" s="81" t="s">
        <v>1</v>
      </c>
      <c r="AI140" s="81" t="s">
        <v>210</v>
      </c>
      <c r="AJ140" s="503">
        <f>IF(①入力シート!$F$30="あり",T140,0)</f>
        <v>0</v>
      </c>
      <c r="AK140" s="81" t="s">
        <v>211</v>
      </c>
      <c r="AL140" s="81" t="s">
        <v>210</v>
      </c>
      <c r="AM140" s="274">
        <v>1</v>
      </c>
      <c r="AN140" s="81" t="s">
        <v>170</v>
      </c>
      <c r="AO140" s="81" t="s">
        <v>212</v>
      </c>
      <c r="AP140" s="869">
        <f t="shared" si="39"/>
        <v>0</v>
      </c>
      <c r="AQ140" s="869"/>
      <c r="AR140" s="869"/>
      <c r="AS140" s="869"/>
      <c r="AT140" s="88" t="s">
        <v>1</v>
      </c>
      <c r="AU140" s="871"/>
      <c r="AV140" s="871"/>
      <c r="AW140" s="871"/>
      <c r="AX140" s="871"/>
      <c r="AY140" s="871"/>
      <c r="AZ140" s="871"/>
      <c r="BA140" s="871"/>
      <c r="BB140" s="871"/>
      <c r="BC140" s="871"/>
      <c r="BD140" s="871"/>
      <c r="BE140" s="871"/>
      <c r="BF140" s="871"/>
      <c r="BG140" s="871"/>
      <c r="BH140" s="871"/>
      <c r="BI140" s="871"/>
      <c r="BJ140" s="100"/>
      <c r="BK140" s="102"/>
      <c r="BL140" s="102"/>
      <c r="BM140" s="102"/>
      <c r="BN140" s="98"/>
      <c r="BO140" s="98"/>
      <c r="BP140" s="99"/>
      <c r="BQ140" s="98"/>
      <c r="BR140" s="98"/>
      <c r="BS140" s="99"/>
      <c r="BT140" s="98"/>
      <c r="BU140" s="98"/>
      <c r="BV140" s="870"/>
      <c r="BW140" s="870"/>
      <c r="BX140" s="870"/>
      <c r="BY140" s="870"/>
      <c r="BZ140" s="100"/>
    </row>
    <row r="141" spans="1:78" s="101" customFormat="1" ht="26.1" customHeight="1" x14ac:dyDescent="0.15">
      <c r="A141" s="79">
        <v>21</v>
      </c>
      <c r="B141"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41" s="850"/>
      <c r="D141" s="850"/>
      <c r="E141" s="850"/>
      <c r="F141" s="851"/>
      <c r="G141"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41" s="853"/>
      <c r="I141" s="853"/>
      <c r="J141"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41" s="852" t="str">
        <f ca="1">IF((ROW()-120)&lt;=MAX(④入力シート３!$AU$6:$AU$1085),IF(INDEX(④入力シート３!AO$6:AO$1085,MATCH(ROW()-120,④入力シート３!$AU$6:$AU$1085,0))=1,"基本給",IF(INDEX(④入力シート３!AO$6:AO$1085,MATCH(ROW()-120,④入力シート３!$AU$6:$AU$1085,0))=2,"手当","法定福利費残")),"")</f>
        <v/>
      </c>
      <c r="L141" s="853"/>
      <c r="M141" s="853"/>
      <c r="N141" s="853"/>
      <c r="O141" s="854" t="str">
        <f ca="1">IF((ROW()-120)&lt;=MAX(④入力シート３!$AU$6:$AU$1085),INDEX(④入力シート３!AQ$6:AQ$1085,MATCH(ROW()-120,④入力シート３!$AU$6:$AU$1085,0)),"")</f>
        <v/>
      </c>
      <c r="P141" s="855"/>
      <c r="Q141" s="855"/>
      <c r="R141" s="81" t="s">
        <v>1</v>
      </c>
      <c r="S141" s="81" t="s">
        <v>210</v>
      </c>
      <c r="T141" s="633" t="str">
        <f ca="1">IF((ROW()-120)&lt;=MAX(④入力シート３!$AU$6:$AU$1085),INDEX(④入力シート３!AR$6:AR$1085,MATCH(ROW()-120,④入力シート３!$AU$6:$AU$1085,0)),"")</f>
        <v/>
      </c>
      <c r="U141" s="81" t="s">
        <v>211</v>
      </c>
      <c r="V141" s="81" t="s">
        <v>210</v>
      </c>
      <c r="W141" s="274">
        <v>1</v>
      </c>
      <c r="X141" s="81" t="s">
        <v>170</v>
      </c>
      <c r="Y141" s="81" t="s">
        <v>212</v>
      </c>
      <c r="Z141" s="857" t="str">
        <f t="shared" ca="1" si="38"/>
        <v/>
      </c>
      <c r="AA141" s="857"/>
      <c r="AB141" s="857"/>
      <c r="AC141" s="857"/>
      <c r="AD141" s="82" t="s">
        <v>1</v>
      </c>
      <c r="AE141" s="800">
        <f>IF(①入力シート!$F$30="あり",O141,0)</f>
        <v>0</v>
      </c>
      <c r="AF141" s="801"/>
      <c r="AG141" s="801"/>
      <c r="AH141" s="81" t="s">
        <v>1</v>
      </c>
      <c r="AI141" s="81" t="s">
        <v>210</v>
      </c>
      <c r="AJ141" s="503">
        <f>IF(①入力シート!$F$30="あり",T141,0)</f>
        <v>0</v>
      </c>
      <c r="AK141" s="81" t="s">
        <v>211</v>
      </c>
      <c r="AL141" s="81" t="s">
        <v>210</v>
      </c>
      <c r="AM141" s="274">
        <v>1</v>
      </c>
      <c r="AN141" s="81" t="s">
        <v>170</v>
      </c>
      <c r="AO141" s="81" t="s">
        <v>212</v>
      </c>
      <c r="AP141" s="869">
        <f>IFERROR(AE141*AJ141*AM141,"")</f>
        <v>0</v>
      </c>
      <c r="AQ141" s="869"/>
      <c r="AR141" s="869"/>
      <c r="AS141" s="869"/>
      <c r="AT141" s="88" t="s">
        <v>1</v>
      </c>
      <c r="AU141" s="871"/>
      <c r="AV141" s="871"/>
      <c r="AW141" s="871"/>
      <c r="AX141" s="871"/>
      <c r="AY141" s="871"/>
      <c r="AZ141" s="871"/>
      <c r="BA141" s="871"/>
      <c r="BB141" s="871"/>
      <c r="BC141" s="871"/>
      <c r="BD141" s="871"/>
      <c r="BE141" s="871"/>
      <c r="BF141" s="871"/>
      <c r="BG141" s="871"/>
      <c r="BH141" s="871"/>
      <c r="BI141" s="871"/>
      <c r="BJ141" s="100"/>
      <c r="BK141" s="825"/>
      <c r="BL141" s="825"/>
      <c r="BM141" s="825"/>
      <c r="BN141" s="98"/>
      <c r="BO141" s="98"/>
      <c r="BP141" s="99"/>
      <c r="BQ141" s="98"/>
      <c r="BR141" s="98"/>
      <c r="BS141" s="99"/>
      <c r="BT141" s="98"/>
      <c r="BU141" s="98"/>
      <c r="BV141" s="826"/>
      <c r="BW141" s="826"/>
      <c r="BX141" s="826"/>
      <c r="BY141" s="826"/>
      <c r="BZ141" s="100"/>
    </row>
    <row r="142" spans="1:78" s="101" customFormat="1" ht="26.1" customHeight="1" x14ac:dyDescent="0.15">
      <c r="A142" s="79">
        <v>22</v>
      </c>
      <c r="B142"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42" s="850"/>
      <c r="D142" s="850"/>
      <c r="E142" s="850"/>
      <c r="F142" s="851"/>
      <c r="G142"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42" s="853"/>
      <c r="I142" s="853"/>
      <c r="J142"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42" s="852" t="str">
        <f ca="1">IF((ROW()-120)&lt;=MAX(④入力シート３!$AU$6:$AU$1085),IF(INDEX(④入力シート３!AO$6:AO$1085,MATCH(ROW()-120,④入力シート３!$AU$6:$AU$1085,0))=1,"基本給",IF(INDEX(④入力シート３!AO$6:AO$1085,MATCH(ROW()-120,④入力シート３!$AU$6:$AU$1085,0))=2,"手当","法定福利費残")),"")</f>
        <v/>
      </c>
      <c r="L142" s="853"/>
      <c r="M142" s="853"/>
      <c r="N142" s="853"/>
      <c r="O142" s="854" t="str">
        <f ca="1">IF((ROW()-120)&lt;=MAX(④入力シート３!$AU$6:$AU$1085),INDEX(④入力シート３!AQ$6:AQ$1085,MATCH(ROW()-120,④入力シート３!$AU$6:$AU$1085,0)),"")</f>
        <v/>
      </c>
      <c r="P142" s="855"/>
      <c r="Q142" s="855"/>
      <c r="R142" s="81" t="s">
        <v>1</v>
      </c>
      <c r="S142" s="81" t="s">
        <v>210</v>
      </c>
      <c r="T142" s="632" t="str">
        <f ca="1">IF((ROW()-120)&lt;=MAX(④入力シート３!$AU$6:$AU$1085),INDEX(④入力シート３!AR$6:AR$1085,MATCH(ROW()-120,④入力シート３!$AU$6:$AU$1085,0)),"")</f>
        <v/>
      </c>
      <c r="U142" s="81" t="s">
        <v>211</v>
      </c>
      <c r="V142" s="81" t="s">
        <v>210</v>
      </c>
      <c r="W142" s="274">
        <v>1</v>
      </c>
      <c r="X142" s="81" t="s">
        <v>170</v>
      </c>
      <c r="Y142" s="81" t="s">
        <v>212</v>
      </c>
      <c r="Z142" s="857" t="str">
        <f t="shared" ca="1" si="38"/>
        <v/>
      </c>
      <c r="AA142" s="857"/>
      <c r="AB142" s="857"/>
      <c r="AC142" s="857"/>
      <c r="AD142" s="82" t="s">
        <v>1</v>
      </c>
      <c r="AE142" s="800">
        <f>IF(①入力シート!$F$30="あり",O142,0)</f>
        <v>0</v>
      </c>
      <c r="AF142" s="801"/>
      <c r="AG142" s="801"/>
      <c r="AH142" s="81" t="s">
        <v>1</v>
      </c>
      <c r="AI142" s="81" t="s">
        <v>210</v>
      </c>
      <c r="AJ142" s="503">
        <f>IF(①入力シート!$F$30="あり",T142,0)</f>
        <v>0</v>
      </c>
      <c r="AK142" s="81" t="s">
        <v>211</v>
      </c>
      <c r="AL142" s="81" t="s">
        <v>210</v>
      </c>
      <c r="AM142" s="274">
        <v>1</v>
      </c>
      <c r="AN142" s="81" t="s">
        <v>170</v>
      </c>
      <c r="AO142" s="81" t="s">
        <v>212</v>
      </c>
      <c r="AP142" s="869">
        <f>IFERROR(AE142*AJ142*AM142,"")</f>
        <v>0</v>
      </c>
      <c r="AQ142" s="869"/>
      <c r="AR142" s="869"/>
      <c r="AS142" s="869"/>
      <c r="AT142" s="88" t="s">
        <v>1</v>
      </c>
      <c r="AU142" s="871"/>
      <c r="AV142" s="871"/>
      <c r="AW142" s="871"/>
      <c r="AX142" s="871"/>
      <c r="AY142" s="871"/>
      <c r="AZ142" s="871"/>
      <c r="BA142" s="871"/>
      <c r="BB142" s="871"/>
      <c r="BC142" s="871"/>
      <c r="BD142" s="871"/>
      <c r="BE142" s="871"/>
      <c r="BF142" s="871"/>
      <c r="BG142" s="871"/>
      <c r="BH142" s="871"/>
      <c r="BI142" s="871"/>
      <c r="BJ142" s="100"/>
      <c r="BK142" s="102"/>
      <c r="BL142" s="102"/>
      <c r="BM142" s="102"/>
      <c r="BN142" s="98"/>
      <c r="BO142" s="98"/>
      <c r="BP142" s="99"/>
      <c r="BQ142" s="98"/>
      <c r="BR142" s="98"/>
      <c r="BS142" s="99"/>
      <c r="BT142" s="98"/>
      <c r="BU142" s="98"/>
      <c r="BV142" s="870"/>
      <c r="BW142" s="870"/>
      <c r="BX142" s="870"/>
      <c r="BY142" s="870"/>
      <c r="BZ142" s="100"/>
    </row>
    <row r="143" spans="1:78" s="101" customFormat="1" ht="26.1" customHeight="1" x14ac:dyDescent="0.15">
      <c r="A143" s="79">
        <v>23</v>
      </c>
      <c r="B143"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43" s="850"/>
      <c r="D143" s="850"/>
      <c r="E143" s="850"/>
      <c r="F143" s="851"/>
      <c r="G143"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43" s="853"/>
      <c r="I143" s="853"/>
      <c r="J143"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43" s="852" t="str">
        <f ca="1">IF((ROW()-120)&lt;=MAX(④入力シート３!$AU$6:$AU$1085),IF(INDEX(④入力シート３!AO$6:AO$1085,MATCH(ROW()-120,④入力シート３!$AU$6:$AU$1085,0))=1,"基本給",IF(INDEX(④入力シート３!AO$6:AO$1085,MATCH(ROW()-120,④入力シート３!$AU$6:$AU$1085,0))=2,"手当","法定福利費残")),"")</f>
        <v/>
      </c>
      <c r="L143" s="853"/>
      <c r="M143" s="853"/>
      <c r="N143" s="853"/>
      <c r="O143" s="854" t="str">
        <f ca="1">IF((ROW()-120)&lt;=MAX(④入力シート３!$AU$6:$AU$1085),INDEX(④入力シート３!AQ$6:AQ$1085,MATCH(ROW()-120,④入力シート３!$AU$6:$AU$1085,0)),"")</f>
        <v/>
      </c>
      <c r="P143" s="855"/>
      <c r="Q143" s="855"/>
      <c r="R143" s="81" t="s">
        <v>1</v>
      </c>
      <c r="S143" s="81" t="s">
        <v>210</v>
      </c>
      <c r="T143" s="633" t="str">
        <f ca="1">IF((ROW()-120)&lt;=MAX(④入力シート３!$AU$6:$AU$1085),INDEX(④入力シート３!AR$6:AR$1085,MATCH(ROW()-120,④入力シート３!$AU$6:$AU$1085,0)),"")</f>
        <v/>
      </c>
      <c r="U143" s="81" t="s">
        <v>211</v>
      </c>
      <c r="V143" s="81" t="s">
        <v>210</v>
      </c>
      <c r="W143" s="274">
        <v>1</v>
      </c>
      <c r="X143" s="81" t="s">
        <v>170</v>
      </c>
      <c r="Y143" s="81" t="s">
        <v>212</v>
      </c>
      <c r="Z143" s="857" t="str">
        <f t="shared" ca="1" si="38"/>
        <v/>
      </c>
      <c r="AA143" s="857"/>
      <c r="AB143" s="857"/>
      <c r="AC143" s="857"/>
      <c r="AD143" s="82" t="s">
        <v>1</v>
      </c>
      <c r="AE143" s="800">
        <f>IF(①入力シート!$F$30="あり",O143,0)</f>
        <v>0</v>
      </c>
      <c r="AF143" s="801"/>
      <c r="AG143" s="801"/>
      <c r="AH143" s="81" t="s">
        <v>1</v>
      </c>
      <c r="AI143" s="81" t="s">
        <v>210</v>
      </c>
      <c r="AJ143" s="503">
        <f>IF(①入力シート!$F$30="あり",T143,0)</f>
        <v>0</v>
      </c>
      <c r="AK143" s="81" t="s">
        <v>211</v>
      </c>
      <c r="AL143" s="81" t="s">
        <v>210</v>
      </c>
      <c r="AM143" s="274">
        <v>1</v>
      </c>
      <c r="AN143" s="81" t="s">
        <v>170</v>
      </c>
      <c r="AO143" s="81" t="s">
        <v>212</v>
      </c>
      <c r="AP143" s="869">
        <f t="shared" ref="AP143:AP149" si="40">IFERROR(AE143*AJ143*AM143,"")</f>
        <v>0</v>
      </c>
      <c r="AQ143" s="869"/>
      <c r="AR143" s="869"/>
      <c r="AS143" s="869"/>
      <c r="AT143" s="88" t="s">
        <v>1</v>
      </c>
      <c r="AU143" s="871"/>
      <c r="AV143" s="871"/>
      <c r="AW143" s="871"/>
      <c r="AX143" s="871"/>
      <c r="AY143" s="871"/>
      <c r="AZ143" s="871"/>
      <c r="BA143" s="871"/>
      <c r="BB143" s="871"/>
      <c r="BC143" s="871"/>
      <c r="BD143" s="871"/>
      <c r="BE143" s="871"/>
      <c r="BF143" s="871"/>
      <c r="BG143" s="871"/>
      <c r="BH143" s="871"/>
      <c r="BI143" s="871"/>
      <c r="BJ143" s="100"/>
      <c r="BK143" s="102"/>
      <c r="BL143" s="102"/>
      <c r="BM143" s="102"/>
      <c r="BN143" s="98"/>
      <c r="BO143" s="98"/>
      <c r="BP143" s="99"/>
      <c r="BQ143" s="98"/>
      <c r="BR143" s="98"/>
      <c r="BS143" s="99"/>
      <c r="BT143" s="98"/>
      <c r="BU143" s="98"/>
      <c r="BV143" s="870"/>
      <c r="BW143" s="870"/>
      <c r="BX143" s="870"/>
      <c r="BY143" s="870"/>
      <c r="BZ143" s="100"/>
    </row>
    <row r="144" spans="1:78" s="101" customFormat="1" ht="26.1" customHeight="1" x14ac:dyDescent="0.15">
      <c r="A144" s="79">
        <v>24</v>
      </c>
      <c r="B144"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44" s="850"/>
      <c r="D144" s="850"/>
      <c r="E144" s="850"/>
      <c r="F144" s="851"/>
      <c r="G144"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44" s="853"/>
      <c r="I144" s="853"/>
      <c r="J144"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44" s="852" t="str">
        <f ca="1">IF((ROW()-120)&lt;=MAX(④入力シート３!$AU$6:$AU$1085),IF(INDEX(④入力シート３!AO$6:AO$1085,MATCH(ROW()-120,④入力シート３!$AU$6:$AU$1085,0))=1,"基本給",IF(INDEX(④入力シート３!AO$6:AO$1085,MATCH(ROW()-120,④入力シート３!$AU$6:$AU$1085,0))=2,"手当","法定福利費残")),"")</f>
        <v/>
      </c>
      <c r="L144" s="853"/>
      <c r="M144" s="853"/>
      <c r="N144" s="853"/>
      <c r="O144" s="854" t="str">
        <f ca="1">IF((ROW()-120)&lt;=MAX(④入力シート３!$AU$6:$AU$1085),INDEX(④入力シート３!AQ$6:AQ$1085,MATCH(ROW()-120,④入力シート３!$AU$6:$AU$1085,0)),"")</f>
        <v/>
      </c>
      <c r="P144" s="855"/>
      <c r="Q144" s="855"/>
      <c r="R144" s="81" t="s">
        <v>1</v>
      </c>
      <c r="S144" s="81" t="s">
        <v>210</v>
      </c>
      <c r="T144" s="633" t="str">
        <f ca="1">IF((ROW()-120)&lt;=MAX(④入力シート３!$AU$6:$AU$1085),INDEX(④入力シート３!AR$6:AR$1085,MATCH(ROW()-120,④入力シート３!$AU$6:$AU$1085,0)),"")</f>
        <v/>
      </c>
      <c r="U144" s="81" t="s">
        <v>211</v>
      </c>
      <c r="V144" s="81" t="s">
        <v>210</v>
      </c>
      <c r="W144" s="274">
        <v>1</v>
      </c>
      <c r="X144" s="81" t="s">
        <v>170</v>
      </c>
      <c r="Y144" s="81" t="s">
        <v>212</v>
      </c>
      <c r="Z144" s="857" t="str">
        <f t="shared" ca="1" si="38"/>
        <v/>
      </c>
      <c r="AA144" s="857"/>
      <c r="AB144" s="857"/>
      <c r="AC144" s="857"/>
      <c r="AD144" s="82" t="s">
        <v>1</v>
      </c>
      <c r="AE144" s="800">
        <f>IF(①入力シート!$F$30="あり",O144,0)</f>
        <v>0</v>
      </c>
      <c r="AF144" s="801"/>
      <c r="AG144" s="801"/>
      <c r="AH144" s="81" t="s">
        <v>1</v>
      </c>
      <c r="AI144" s="81" t="s">
        <v>210</v>
      </c>
      <c r="AJ144" s="503">
        <f>IF(①入力シート!$F$30="あり",T144,0)</f>
        <v>0</v>
      </c>
      <c r="AK144" s="81" t="s">
        <v>211</v>
      </c>
      <c r="AL144" s="81" t="s">
        <v>210</v>
      </c>
      <c r="AM144" s="274">
        <v>1</v>
      </c>
      <c r="AN144" s="81" t="s">
        <v>170</v>
      </c>
      <c r="AO144" s="81" t="s">
        <v>212</v>
      </c>
      <c r="AP144" s="869">
        <f t="shared" si="40"/>
        <v>0</v>
      </c>
      <c r="AQ144" s="869"/>
      <c r="AR144" s="869"/>
      <c r="AS144" s="869"/>
      <c r="AT144" s="88" t="s">
        <v>1</v>
      </c>
      <c r="AU144" s="871"/>
      <c r="AV144" s="871"/>
      <c r="AW144" s="871"/>
      <c r="AX144" s="871"/>
      <c r="AY144" s="871"/>
      <c r="AZ144" s="871"/>
      <c r="BA144" s="871"/>
      <c r="BB144" s="871"/>
      <c r="BC144" s="871"/>
      <c r="BD144" s="871"/>
      <c r="BE144" s="871"/>
      <c r="BF144" s="871"/>
      <c r="BG144" s="871"/>
      <c r="BH144" s="871"/>
      <c r="BI144" s="871"/>
      <c r="BJ144" s="100"/>
      <c r="BK144" s="102"/>
      <c r="BL144" s="102"/>
      <c r="BM144" s="102"/>
      <c r="BN144" s="98"/>
      <c r="BO144" s="98"/>
      <c r="BP144" s="99"/>
      <c r="BQ144" s="98"/>
      <c r="BR144" s="98"/>
      <c r="BS144" s="99"/>
      <c r="BT144" s="98"/>
      <c r="BU144" s="98"/>
      <c r="BV144" s="870"/>
      <c r="BW144" s="870"/>
      <c r="BX144" s="870"/>
      <c r="BY144" s="870"/>
      <c r="BZ144" s="100"/>
    </row>
    <row r="145" spans="1:78" s="101" customFormat="1" ht="26.1" customHeight="1" x14ac:dyDescent="0.15">
      <c r="A145" s="79">
        <v>25</v>
      </c>
      <c r="B145"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45" s="850"/>
      <c r="D145" s="850"/>
      <c r="E145" s="850"/>
      <c r="F145" s="851"/>
      <c r="G145"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45" s="853"/>
      <c r="I145" s="853"/>
      <c r="J145"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45" s="852" t="str">
        <f ca="1">IF((ROW()-120)&lt;=MAX(④入力シート３!$AU$6:$AU$1085),IF(INDEX(④入力シート３!AO$6:AO$1085,MATCH(ROW()-120,④入力シート３!$AU$6:$AU$1085,0))=1,"基本給",IF(INDEX(④入力シート３!AO$6:AO$1085,MATCH(ROW()-120,④入力シート３!$AU$6:$AU$1085,0))=2,"手当","法定福利費残")),"")</f>
        <v/>
      </c>
      <c r="L145" s="853"/>
      <c r="M145" s="853"/>
      <c r="N145" s="853"/>
      <c r="O145" s="854" t="str">
        <f ca="1">IF((ROW()-120)&lt;=MAX(④入力シート３!$AU$6:$AU$1085),INDEX(④入力シート３!AQ$6:AQ$1085,MATCH(ROW()-120,④入力シート３!$AU$6:$AU$1085,0)),"")</f>
        <v/>
      </c>
      <c r="P145" s="855"/>
      <c r="Q145" s="855"/>
      <c r="R145" s="81" t="s">
        <v>1</v>
      </c>
      <c r="S145" s="81" t="s">
        <v>210</v>
      </c>
      <c r="T145" s="633" t="str">
        <f ca="1">IF((ROW()-120)&lt;=MAX(④入力シート３!$AU$6:$AU$1085),INDEX(④入力シート３!AR$6:AR$1085,MATCH(ROW()-120,④入力シート３!$AU$6:$AU$1085,0)),"")</f>
        <v/>
      </c>
      <c r="U145" s="81" t="s">
        <v>211</v>
      </c>
      <c r="V145" s="81" t="s">
        <v>210</v>
      </c>
      <c r="W145" s="274">
        <v>1</v>
      </c>
      <c r="X145" s="81" t="s">
        <v>170</v>
      </c>
      <c r="Y145" s="81" t="s">
        <v>212</v>
      </c>
      <c r="Z145" s="857" t="str">
        <f t="shared" ca="1" si="38"/>
        <v/>
      </c>
      <c r="AA145" s="857"/>
      <c r="AB145" s="857"/>
      <c r="AC145" s="857"/>
      <c r="AD145" s="82" t="s">
        <v>1</v>
      </c>
      <c r="AE145" s="800">
        <f>IF(①入力シート!$F$30="あり",O145,0)</f>
        <v>0</v>
      </c>
      <c r="AF145" s="801"/>
      <c r="AG145" s="801"/>
      <c r="AH145" s="81" t="s">
        <v>1</v>
      </c>
      <c r="AI145" s="81" t="s">
        <v>210</v>
      </c>
      <c r="AJ145" s="503">
        <f>IF(①入力シート!$F$30="あり",T145,0)</f>
        <v>0</v>
      </c>
      <c r="AK145" s="81" t="s">
        <v>211</v>
      </c>
      <c r="AL145" s="81" t="s">
        <v>210</v>
      </c>
      <c r="AM145" s="274">
        <v>1</v>
      </c>
      <c r="AN145" s="81" t="s">
        <v>170</v>
      </c>
      <c r="AO145" s="81" t="s">
        <v>212</v>
      </c>
      <c r="AP145" s="869">
        <f t="shared" si="40"/>
        <v>0</v>
      </c>
      <c r="AQ145" s="869"/>
      <c r="AR145" s="869"/>
      <c r="AS145" s="869"/>
      <c r="AT145" s="88" t="s">
        <v>1</v>
      </c>
      <c r="AU145" s="871"/>
      <c r="AV145" s="871"/>
      <c r="AW145" s="871"/>
      <c r="AX145" s="871"/>
      <c r="AY145" s="871"/>
      <c r="AZ145" s="871"/>
      <c r="BA145" s="871"/>
      <c r="BB145" s="871"/>
      <c r="BC145" s="871"/>
      <c r="BD145" s="871"/>
      <c r="BE145" s="871"/>
      <c r="BF145" s="871"/>
      <c r="BG145" s="871"/>
      <c r="BH145" s="871"/>
      <c r="BI145" s="871"/>
      <c r="BJ145" s="100"/>
      <c r="BK145" s="102"/>
      <c r="BL145" s="102"/>
      <c r="BM145" s="102"/>
      <c r="BN145" s="98"/>
      <c r="BO145" s="98"/>
      <c r="BP145" s="99"/>
      <c r="BQ145" s="98"/>
      <c r="BR145" s="98"/>
      <c r="BS145" s="99"/>
      <c r="BT145" s="98"/>
      <c r="BU145" s="98"/>
      <c r="BV145" s="870"/>
      <c r="BW145" s="870"/>
      <c r="BX145" s="870"/>
      <c r="BY145" s="870"/>
      <c r="BZ145" s="100"/>
    </row>
    <row r="146" spans="1:78" s="101" customFormat="1" ht="26.1" customHeight="1" x14ac:dyDescent="0.15">
      <c r="A146" s="79">
        <v>26</v>
      </c>
      <c r="B146"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46" s="850"/>
      <c r="D146" s="850"/>
      <c r="E146" s="850"/>
      <c r="F146" s="851"/>
      <c r="G146"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46" s="853"/>
      <c r="I146" s="853"/>
      <c r="J146"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46" s="852" t="str">
        <f ca="1">IF((ROW()-120)&lt;=MAX(④入力シート３!$AU$6:$AU$1085),IF(INDEX(④入力シート３!AO$6:AO$1085,MATCH(ROW()-120,④入力シート３!$AU$6:$AU$1085,0))=1,"基本給",IF(INDEX(④入力シート３!AO$6:AO$1085,MATCH(ROW()-120,④入力シート３!$AU$6:$AU$1085,0))=2,"手当","法定福利費残")),"")</f>
        <v/>
      </c>
      <c r="L146" s="853"/>
      <c r="M146" s="853"/>
      <c r="N146" s="853"/>
      <c r="O146" s="854" t="str">
        <f ca="1">IF((ROW()-120)&lt;=MAX(④入力シート３!$AU$6:$AU$1085),INDEX(④入力シート３!AQ$6:AQ$1085,MATCH(ROW()-120,④入力シート３!$AU$6:$AU$1085,0)),"")</f>
        <v/>
      </c>
      <c r="P146" s="855"/>
      <c r="Q146" s="855"/>
      <c r="R146" s="81" t="s">
        <v>1</v>
      </c>
      <c r="S146" s="81" t="s">
        <v>210</v>
      </c>
      <c r="T146" s="633" t="str">
        <f ca="1">IF((ROW()-120)&lt;=MAX(④入力シート３!$AU$6:$AU$1085),INDEX(④入力シート３!AR$6:AR$1085,MATCH(ROW()-120,④入力シート３!$AU$6:$AU$1085,0)),"")</f>
        <v/>
      </c>
      <c r="U146" s="81" t="s">
        <v>211</v>
      </c>
      <c r="V146" s="81" t="s">
        <v>210</v>
      </c>
      <c r="W146" s="274">
        <v>1</v>
      </c>
      <c r="X146" s="81" t="s">
        <v>170</v>
      </c>
      <c r="Y146" s="81" t="s">
        <v>212</v>
      </c>
      <c r="Z146" s="857" t="str">
        <f t="shared" ca="1" si="38"/>
        <v/>
      </c>
      <c r="AA146" s="857"/>
      <c r="AB146" s="857"/>
      <c r="AC146" s="857"/>
      <c r="AD146" s="82" t="s">
        <v>1</v>
      </c>
      <c r="AE146" s="800">
        <f>IF(①入力シート!$F$30="あり",O146,0)</f>
        <v>0</v>
      </c>
      <c r="AF146" s="801"/>
      <c r="AG146" s="801"/>
      <c r="AH146" s="81" t="s">
        <v>1</v>
      </c>
      <c r="AI146" s="81" t="s">
        <v>210</v>
      </c>
      <c r="AJ146" s="503">
        <f>IF(①入力シート!$F$30="あり",T146,0)</f>
        <v>0</v>
      </c>
      <c r="AK146" s="81" t="s">
        <v>211</v>
      </c>
      <c r="AL146" s="81" t="s">
        <v>210</v>
      </c>
      <c r="AM146" s="274">
        <v>1</v>
      </c>
      <c r="AN146" s="81" t="s">
        <v>170</v>
      </c>
      <c r="AO146" s="81" t="s">
        <v>212</v>
      </c>
      <c r="AP146" s="869">
        <f t="shared" si="40"/>
        <v>0</v>
      </c>
      <c r="AQ146" s="869"/>
      <c r="AR146" s="869"/>
      <c r="AS146" s="869"/>
      <c r="AT146" s="88" t="s">
        <v>1</v>
      </c>
      <c r="AU146" s="871"/>
      <c r="AV146" s="871"/>
      <c r="AW146" s="871"/>
      <c r="AX146" s="871"/>
      <c r="AY146" s="871"/>
      <c r="AZ146" s="871"/>
      <c r="BA146" s="871"/>
      <c r="BB146" s="871"/>
      <c r="BC146" s="871"/>
      <c r="BD146" s="871"/>
      <c r="BE146" s="871"/>
      <c r="BF146" s="871"/>
      <c r="BG146" s="871"/>
      <c r="BH146" s="871"/>
      <c r="BI146" s="871"/>
      <c r="BJ146" s="100"/>
      <c r="BK146" s="102"/>
      <c r="BL146" s="102"/>
      <c r="BM146" s="102"/>
      <c r="BN146" s="98"/>
      <c r="BO146" s="98"/>
      <c r="BP146" s="99"/>
      <c r="BQ146" s="98"/>
      <c r="BR146" s="98"/>
      <c r="BS146" s="99"/>
      <c r="BT146" s="98"/>
      <c r="BU146" s="98"/>
      <c r="BV146" s="870"/>
      <c r="BW146" s="870"/>
      <c r="BX146" s="870"/>
      <c r="BY146" s="870"/>
      <c r="BZ146" s="100"/>
    </row>
    <row r="147" spans="1:78" s="101" customFormat="1" ht="26.1" customHeight="1" x14ac:dyDescent="0.15">
      <c r="A147" s="79">
        <v>27</v>
      </c>
      <c r="B147"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47" s="850"/>
      <c r="D147" s="850"/>
      <c r="E147" s="850"/>
      <c r="F147" s="851"/>
      <c r="G147"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47" s="853"/>
      <c r="I147" s="853"/>
      <c r="J147"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47" s="852" t="str">
        <f ca="1">IF((ROW()-120)&lt;=MAX(④入力シート３!$AU$6:$AU$1085),IF(INDEX(④入力シート３!AO$6:AO$1085,MATCH(ROW()-120,④入力シート３!$AU$6:$AU$1085,0))=1,"基本給",IF(INDEX(④入力シート３!AO$6:AO$1085,MATCH(ROW()-120,④入力シート３!$AU$6:$AU$1085,0))=2,"手当","法定福利費残")),"")</f>
        <v/>
      </c>
      <c r="L147" s="853"/>
      <c r="M147" s="853"/>
      <c r="N147" s="853"/>
      <c r="O147" s="854" t="str">
        <f ca="1">IF((ROW()-120)&lt;=MAX(④入力シート３!$AU$6:$AU$1085),INDEX(④入力シート３!AQ$6:AQ$1085,MATCH(ROW()-120,④入力シート３!$AU$6:$AU$1085,0)),"")</f>
        <v/>
      </c>
      <c r="P147" s="855"/>
      <c r="Q147" s="855"/>
      <c r="R147" s="81" t="s">
        <v>1</v>
      </c>
      <c r="S147" s="81" t="s">
        <v>210</v>
      </c>
      <c r="T147" s="633" t="str">
        <f ca="1">IF((ROW()-120)&lt;=MAX(④入力シート３!$AU$6:$AU$1085),INDEX(④入力シート３!AR$6:AR$1085,MATCH(ROW()-120,④入力シート３!$AU$6:$AU$1085,0)),"")</f>
        <v/>
      </c>
      <c r="U147" s="81" t="s">
        <v>211</v>
      </c>
      <c r="V147" s="81" t="s">
        <v>210</v>
      </c>
      <c r="W147" s="274">
        <v>1</v>
      </c>
      <c r="X147" s="81" t="s">
        <v>170</v>
      </c>
      <c r="Y147" s="81" t="s">
        <v>212</v>
      </c>
      <c r="Z147" s="857" t="str">
        <f t="shared" ca="1" si="38"/>
        <v/>
      </c>
      <c r="AA147" s="857"/>
      <c r="AB147" s="857"/>
      <c r="AC147" s="857"/>
      <c r="AD147" s="82" t="s">
        <v>1</v>
      </c>
      <c r="AE147" s="800">
        <f>IF(①入力シート!$F$30="あり",O147,0)</f>
        <v>0</v>
      </c>
      <c r="AF147" s="801"/>
      <c r="AG147" s="801"/>
      <c r="AH147" s="81" t="s">
        <v>1</v>
      </c>
      <c r="AI147" s="81" t="s">
        <v>210</v>
      </c>
      <c r="AJ147" s="503">
        <f>IF(①入力シート!$F$30="あり",T147,0)</f>
        <v>0</v>
      </c>
      <c r="AK147" s="81" t="s">
        <v>211</v>
      </c>
      <c r="AL147" s="81" t="s">
        <v>210</v>
      </c>
      <c r="AM147" s="274">
        <v>1</v>
      </c>
      <c r="AN147" s="81" t="s">
        <v>170</v>
      </c>
      <c r="AO147" s="81" t="s">
        <v>212</v>
      </c>
      <c r="AP147" s="869">
        <f t="shared" si="40"/>
        <v>0</v>
      </c>
      <c r="AQ147" s="869"/>
      <c r="AR147" s="869"/>
      <c r="AS147" s="869"/>
      <c r="AT147" s="88" t="s">
        <v>1</v>
      </c>
      <c r="AU147" s="871"/>
      <c r="AV147" s="871"/>
      <c r="AW147" s="871"/>
      <c r="AX147" s="871"/>
      <c r="AY147" s="871"/>
      <c r="AZ147" s="871"/>
      <c r="BA147" s="871"/>
      <c r="BB147" s="871"/>
      <c r="BC147" s="871"/>
      <c r="BD147" s="871"/>
      <c r="BE147" s="871"/>
      <c r="BF147" s="871"/>
      <c r="BG147" s="871"/>
      <c r="BH147" s="871"/>
      <c r="BI147" s="871"/>
      <c r="BJ147" s="100"/>
      <c r="BK147" s="102"/>
      <c r="BL147" s="102"/>
      <c r="BM147" s="102"/>
      <c r="BN147" s="98"/>
      <c r="BO147" s="98"/>
      <c r="BP147" s="99"/>
      <c r="BQ147" s="98"/>
      <c r="BR147" s="98"/>
      <c r="BS147" s="99"/>
      <c r="BT147" s="98"/>
      <c r="BU147" s="98"/>
      <c r="BV147" s="870"/>
      <c r="BW147" s="870"/>
      <c r="BX147" s="870"/>
      <c r="BY147" s="870"/>
      <c r="BZ147" s="100"/>
    </row>
    <row r="148" spans="1:78" s="101" customFormat="1" ht="26.1" customHeight="1" x14ac:dyDescent="0.15">
      <c r="A148" s="79">
        <v>28</v>
      </c>
      <c r="B148"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48" s="850"/>
      <c r="D148" s="850"/>
      <c r="E148" s="850"/>
      <c r="F148" s="851"/>
      <c r="G148"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48" s="853"/>
      <c r="I148" s="853"/>
      <c r="J148"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48" s="852" t="str">
        <f ca="1">IF((ROW()-120)&lt;=MAX(④入力シート３!$AU$6:$AU$1085),IF(INDEX(④入力シート３!AO$6:AO$1085,MATCH(ROW()-120,④入力シート３!$AU$6:$AU$1085,0))=1,"基本給",IF(INDEX(④入力シート３!AO$6:AO$1085,MATCH(ROW()-120,④入力シート３!$AU$6:$AU$1085,0))=2,"手当","法定福利費残")),"")</f>
        <v/>
      </c>
      <c r="L148" s="853"/>
      <c r="M148" s="853"/>
      <c r="N148" s="853"/>
      <c r="O148" s="854" t="str">
        <f ca="1">IF((ROW()-120)&lt;=MAX(④入力シート３!$AU$6:$AU$1085),INDEX(④入力シート３!AQ$6:AQ$1085,MATCH(ROW()-120,④入力シート３!$AU$6:$AU$1085,0)),"")</f>
        <v/>
      </c>
      <c r="P148" s="855"/>
      <c r="Q148" s="855"/>
      <c r="R148" s="81" t="s">
        <v>1</v>
      </c>
      <c r="S148" s="81" t="s">
        <v>210</v>
      </c>
      <c r="T148" s="633" t="str">
        <f ca="1">IF((ROW()-120)&lt;=MAX(④入力シート３!$AU$6:$AU$1085),INDEX(④入力シート３!AR$6:AR$1085,MATCH(ROW()-120,④入力シート３!$AU$6:$AU$1085,0)),"")</f>
        <v/>
      </c>
      <c r="U148" s="81" t="s">
        <v>211</v>
      </c>
      <c r="V148" s="81" t="s">
        <v>210</v>
      </c>
      <c r="W148" s="274">
        <v>1</v>
      </c>
      <c r="X148" s="81" t="s">
        <v>170</v>
      </c>
      <c r="Y148" s="81" t="s">
        <v>212</v>
      </c>
      <c r="Z148" s="857" t="str">
        <f t="shared" ca="1" si="38"/>
        <v/>
      </c>
      <c r="AA148" s="857"/>
      <c r="AB148" s="857"/>
      <c r="AC148" s="857"/>
      <c r="AD148" s="82" t="s">
        <v>1</v>
      </c>
      <c r="AE148" s="800">
        <f>IF(①入力シート!$F$30="あり",O148,0)</f>
        <v>0</v>
      </c>
      <c r="AF148" s="801"/>
      <c r="AG148" s="801"/>
      <c r="AH148" s="81" t="s">
        <v>1</v>
      </c>
      <c r="AI148" s="81" t="s">
        <v>210</v>
      </c>
      <c r="AJ148" s="503">
        <f>IF(①入力シート!$F$30="あり",T148,0)</f>
        <v>0</v>
      </c>
      <c r="AK148" s="81" t="s">
        <v>211</v>
      </c>
      <c r="AL148" s="81" t="s">
        <v>210</v>
      </c>
      <c r="AM148" s="274">
        <v>1</v>
      </c>
      <c r="AN148" s="81" t="s">
        <v>170</v>
      </c>
      <c r="AO148" s="81" t="s">
        <v>212</v>
      </c>
      <c r="AP148" s="869">
        <f t="shared" si="40"/>
        <v>0</v>
      </c>
      <c r="AQ148" s="869"/>
      <c r="AR148" s="869"/>
      <c r="AS148" s="869"/>
      <c r="AT148" s="88" t="s">
        <v>1</v>
      </c>
      <c r="AU148" s="871"/>
      <c r="AV148" s="871"/>
      <c r="AW148" s="871"/>
      <c r="AX148" s="871"/>
      <c r="AY148" s="871"/>
      <c r="AZ148" s="871"/>
      <c r="BA148" s="871"/>
      <c r="BB148" s="871"/>
      <c r="BC148" s="871"/>
      <c r="BD148" s="871"/>
      <c r="BE148" s="871"/>
      <c r="BF148" s="871"/>
      <c r="BG148" s="871"/>
      <c r="BH148" s="871"/>
      <c r="BI148" s="871"/>
      <c r="BJ148" s="100"/>
      <c r="BK148" s="102"/>
      <c r="BL148" s="102"/>
      <c r="BM148" s="102"/>
      <c r="BN148" s="98"/>
      <c r="BO148" s="98"/>
      <c r="BP148" s="99"/>
      <c r="BQ148" s="98"/>
      <c r="BR148" s="98"/>
      <c r="BS148" s="99"/>
      <c r="BT148" s="98"/>
      <c r="BU148" s="98"/>
      <c r="BV148" s="870"/>
      <c r="BW148" s="870"/>
      <c r="BX148" s="870"/>
      <c r="BY148" s="870"/>
      <c r="BZ148" s="100"/>
    </row>
    <row r="149" spans="1:78" s="101" customFormat="1" ht="26.1" customHeight="1" x14ac:dyDescent="0.15">
      <c r="A149" s="79">
        <v>29</v>
      </c>
      <c r="B149"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49" s="850"/>
      <c r="D149" s="850"/>
      <c r="E149" s="850"/>
      <c r="F149" s="851"/>
      <c r="G149"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49" s="853"/>
      <c r="I149" s="853"/>
      <c r="J149"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49" s="852" t="str">
        <f ca="1">IF((ROW()-120)&lt;=MAX(④入力シート３!$AU$6:$AU$1085),IF(INDEX(④入力シート３!AO$6:AO$1085,MATCH(ROW()-120,④入力シート３!$AU$6:$AU$1085,0))=1,"基本給",IF(INDEX(④入力シート３!AO$6:AO$1085,MATCH(ROW()-120,④入力シート３!$AU$6:$AU$1085,0))=2,"手当","法定福利費残")),"")</f>
        <v/>
      </c>
      <c r="L149" s="853"/>
      <c r="M149" s="853"/>
      <c r="N149" s="853"/>
      <c r="O149" s="854" t="str">
        <f ca="1">IF((ROW()-120)&lt;=MAX(④入力シート３!$AU$6:$AU$1085),INDEX(④入力シート３!AQ$6:AQ$1085,MATCH(ROW()-120,④入力シート３!$AU$6:$AU$1085,0)),"")</f>
        <v/>
      </c>
      <c r="P149" s="855"/>
      <c r="Q149" s="855"/>
      <c r="R149" s="81" t="s">
        <v>1</v>
      </c>
      <c r="S149" s="81" t="s">
        <v>210</v>
      </c>
      <c r="T149" s="633" t="str">
        <f ca="1">IF((ROW()-120)&lt;=MAX(④入力シート３!$AU$6:$AU$1085),INDEX(④入力シート３!AR$6:AR$1085,MATCH(ROW()-120,④入力シート３!$AU$6:$AU$1085,0)),"")</f>
        <v/>
      </c>
      <c r="U149" s="81" t="s">
        <v>211</v>
      </c>
      <c r="V149" s="81" t="s">
        <v>210</v>
      </c>
      <c r="W149" s="274">
        <v>1</v>
      </c>
      <c r="X149" s="81" t="s">
        <v>170</v>
      </c>
      <c r="Y149" s="81" t="s">
        <v>212</v>
      </c>
      <c r="Z149" s="857" t="str">
        <f t="shared" ca="1" si="38"/>
        <v/>
      </c>
      <c r="AA149" s="857"/>
      <c r="AB149" s="857"/>
      <c r="AC149" s="857"/>
      <c r="AD149" s="82" t="s">
        <v>1</v>
      </c>
      <c r="AE149" s="800">
        <f>IF(①入力シート!$F$30="あり",O149,0)</f>
        <v>0</v>
      </c>
      <c r="AF149" s="801"/>
      <c r="AG149" s="801"/>
      <c r="AH149" s="81" t="s">
        <v>1</v>
      </c>
      <c r="AI149" s="81" t="s">
        <v>210</v>
      </c>
      <c r="AJ149" s="503">
        <f>IF(①入力シート!$F$30="あり",T149,0)</f>
        <v>0</v>
      </c>
      <c r="AK149" s="81" t="s">
        <v>211</v>
      </c>
      <c r="AL149" s="81" t="s">
        <v>210</v>
      </c>
      <c r="AM149" s="274">
        <v>1</v>
      </c>
      <c r="AN149" s="81" t="s">
        <v>170</v>
      </c>
      <c r="AO149" s="81" t="s">
        <v>212</v>
      </c>
      <c r="AP149" s="869">
        <f t="shared" si="40"/>
        <v>0</v>
      </c>
      <c r="AQ149" s="869"/>
      <c r="AR149" s="869"/>
      <c r="AS149" s="869"/>
      <c r="AT149" s="88" t="s">
        <v>1</v>
      </c>
      <c r="AU149" s="871"/>
      <c r="AV149" s="871"/>
      <c r="AW149" s="871"/>
      <c r="AX149" s="871"/>
      <c r="AY149" s="871"/>
      <c r="AZ149" s="871"/>
      <c r="BA149" s="871"/>
      <c r="BB149" s="871"/>
      <c r="BC149" s="871"/>
      <c r="BD149" s="871"/>
      <c r="BE149" s="871"/>
      <c r="BF149" s="871"/>
      <c r="BG149" s="871"/>
      <c r="BH149" s="871"/>
      <c r="BI149" s="871"/>
      <c r="BJ149" s="100"/>
      <c r="BK149" s="102"/>
      <c r="BL149" s="102"/>
      <c r="BM149" s="102"/>
      <c r="BN149" s="98"/>
      <c r="BO149" s="98"/>
      <c r="BP149" s="99"/>
      <c r="BQ149" s="98"/>
      <c r="BR149" s="98"/>
      <c r="BS149" s="99"/>
      <c r="BT149" s="98"/>
      <c r="BU149" s="98"/>
      <c r="BV149" s="870"/>
      <c r="BW149" s="870"/>
      <c r="BX149" s="870"/>
      <c r="BY149" s="870"/>
      <c r="BZ149" s="100"/>
    </row>
    <row r="150" spans="1:78" s="101" customFormat="1" ht="26.1" customHeight="1" thickBot="1" x14ac:dyDescent="0.2">
      <c r="A150" s="79">
        <v>30</v>
      </c>
      <c r="B150" s="849" t="str">
        <f ca="1">IF((ROW()-120)&lt;=MAX(④入力シート３!$AU$6:$AU$1085),IF(INDIRECT("④入力シート3!C"&amp;(INDEX(④入力シート３!AN$6:AN$1085,MATCH(ROW()-120,④入力シート３!$AU$6:$AU$1085,0))+1)*3)="","",INDIRECT("④入力シート3!C"&amp;(INDEX(④入力シート３!AN$6:AN$1085,MATCH(ROW()-120,④入力シート３!$AU$6:$AU$1085,0))+1)*3)),"")</f>
        <v/>
      </c>
      <c r="C150" s="850"/>
      <c r="D150" s="850"/>
      <c r="E150" s="850"/>
      <c r="F150" s="851"/>
      <c r="G150" s="852" t="str">
        <f ca="1">IF((ROW()-120)&lt;=MAX(④入力シート３!$AU$6:$AU$1085),IF(INDIRECT("④入力シート3!E"&amp;(INDEX(④入力シート３!AN$6:AN$1085,MATCH(ROW()-120,④入力シート３!$AU$6:$AU$1085,0))+1)*3)="","",INDIRECT("④入力シート3!E"&amp;(INDEX(④入力シート３!AN$6:AN$1085,MATCH(ROW()-120,④入力シート３!$AU$6:$AU$1085,0))+1)*3)),"")</f>
        <v/>
      </c>
      <c r="H150" s="853"/>
      <c r="I150" s="853"/>
      <c r="J150" s="508" t="str">
        <f ca="1">IF((ROW()-120)&lt;=MAX(④入力シート３!$AU$6:$AU$1085),IF(INDIRECT("④入力シート3!F"&amp;(INDEX(④入力シート３!AN$6:AN$1085,MATCH(ROW()-120,④入力シート３!$AU$6:$AU$1085,0))+1)*3)="","",INDIRECT("④入力シート3!F"&amp;(INDEX(④入力シート３!AN$6:AN$1085,MATCH(ROW()-120,④入力シート３!$AU$6:$AU$1085,0))+1)*3)),"")</f>
        <v/>
      </c>
      <c r="K150" s="852" t="str">
        <f ca="1">IF((ROW()-120)&lt;=MAX(④入力シート３!$AU$6:$AU$1085),IF(INDEX(④入力シート３!AO$6:AO$1085,MATCH(ROW()-120,④入力シート３!$AU$6:$AU$1085,0))=1,"基本給",IF(INDEX(④入力シート３!AO$6:AO$1085,MATCH(ROW()-120,④入力シート３!$AU$6:$AU$1085,0))=2,"手当","法定福利費残")),"")</f>
        <v/>
      </c>
      <c r="L150" s="853"/>
      <c r="M150" s="853"/>
      <c r="N150" s="853"/>
      <c r="O150" s="854" t="str">
        <f ca="1">IF((ROW()-120)&lt;=MAX(④入力シート３!$AU$6:$AU$1085),INDEX(④入力シート３!AQ$6:AQ$1085,MATCH(ROW()-120,④入力シート３!$AU$6:$AU$1085,0)),"")</f>
        <v/>
      </c>
      <c r="P150" s="855"/>
      <c r="Q150" s="855"/>
      <c r="R150" s="108" t="s">
        <v>1</v>
      </c>
      <c r="S150" s="108" t="s">
        <v>210</v>
      </c>
      <c r="T150" s="281" t="str">
        <f ca="1">IF((ROW()-120)&lt;=MAX(④入力シート３!$AU$6:$AU$1085),INDEX(④入力シート３!AR$6:AR$1085,MATCH(ROW()-120,④入力シート３!$AU$6:$AU$1085,0)),"")</f>
        <v/>
      </c>
      <c r="U150" s="108" t="s">
        <v>211</v>
      </c>
      <c r="V150" s="108" t="s">
        <v>210</v>
      </c>
      <c r="W150" s="282">
        <v>1</v>
      </c>
      <c r="X150" s="108" t="s">
        <v>170</v>
      </c>
      <c r="Y150" s="108" t="s">
        <v>212</v>
      </c>
      <c r="Z150" s="857" t="str">
        <f ca="1">IFERROR(O150*T150*W150,"")</f>
        <v/>
      </c>
      <c r="AA150" s="857"/>
      <c r="AB150" s="857"/>
      <c r="AC150" s="857"/>
      <c r="AD150" s="283" t="s">
        <v>1</v>
      </c>
      <c r="AE150" s="800">
        <f>IF(①入力シート!$F$30="あり",O150,0)</f>
        <v>0</v>
      </c>
      <c r="AF150" s="801"/>
      <c r="AG150" s="801"/>
      <c r="AH150" s="108" t="s">
        <v>1</v>
      </c>
      <c r="AI150" s="108" t="s">
        <v>210</v>
      </c>
      <c r="AJ150" s="503">
        <f>IF(①入力シート!$F$30="あり",T150,0)</f>
        <v>0</v>
      </c>
      <c r="AK150" s="108" t="s">
        <v>211</v>
      </c>
      <c r="AL150" s="108" t="s">
        <v>210</v>
      </c>
      <c r="AM150" s="282">
        <v>1</v>
      </c>
      <c r="AN150" s="108" t="s">
        <v>170</v>
      </c>
      <c r="AO150" s="108" t="s">
        <v>212</v>
      </c>
      <c r="AP150" s="869">
        <f>IFERROR(AE150*AJ150*AM150,"")</f>
        <v>0</v>
      </c>
      <c r="AQ150" s="869"/>
      <c r="AR150" s="869"/>
      <c r="AS150" s="869"/>
      <c r="AT150" s="284" t="s">
        <v>1</v>
      </c>
      <c r="AU150" s="871"/>
      <c r="AV150" s="871"/>
      <c r="AW150" s="871"/>
      <c r="AX150" s="871"/>
      <c r="AY150" s="871"/>
      <c r="AZ150" s="871"/>
      <c r="BA150" s="871"/>
      <c r="BB150" s="871"/>
      <c r="BC150" s="871"/>
      <c r="BD150" s="871"/>
      <c r="BE150" s="871"/>
      <c r="BF150" s="871"/>
      <c r="BG150" s="871"/>
      <c r="BH150" s="871"/>
      <c r="BI150" s="871"/>
      <c r="BJ150" s="100"/>
      <c r="BK150" s="102"/>
      <c r="BL150" s="102"/>
      <c r="BM150" s="102"/>
      <c r="BN150" s="98"/>
      <c r="BO150" s="98"/>
      <c r="BP150" s="99"/>
      <c r="BQ150" s="98"/>
      <c r="BR150" s="98"/>
      <c r="BS150" s="99"/>
      <c r="BT150" s="98"/>
      <c r="BU150" s="98"/>
      <c r="BV150" s="870"/>
      <c r="BW150" s="870"/>
      <c r="BX150" s="870"/>
      <c r="BY150" s="870"/>
      <c r="BZ150" s="100"/>
    </row>
    <row r="151" spans="1:78" ht="26.1" customHeight="1" x14ac:dyDescent="0.15">
      <c r="A151" s="817" t="s">
        <v>216</v>
      </c>
      <c r="B151" s="818"/>
      <c r="C151" s="818"/>
      <c r="D151" s="818"/>
      <c r="E151" s="818"/>
      <c r="F151" s="818"/>
      <c r="G151" s="818"/>
      <c r="H151" s="818"/>
      <c r="I151" s="818"/>
      <c r="J151" s="818"/>
      <c r="K151" s="818"/>
      <c r="L151" s="818"/>
      <c r="M151" s="818"/>
      <c r="N151" s="818"/>
      <c r="O151" s="820">
        <f ca="1">SUM(Z121:AC150)</f>
        <v>0</v>
      </c>
      <c r="P151" s="821"/>
      <c r="Q151" s="821"/>
      <c r="R151" s="821"/>
      <c r="S151" s="821"/>
      <c r="T151" s="821"/>
      <c r="U151" s="821"/>
      <c r="V151" s="821"/>
      <c r="W151" s="821"/>
      <c r="X151" s="821"/>
      <c r="Y151" s="821"/>
      <c r="Z151" s="821"/>
      <c r="AA151" s="821"/>
      <c r="AB151" s="821"/>
      <c r="AC151" s="821"/>
      <c r="AD151" s="277" t="s">
        <v>1</v>
      </c>
      <c r="AE151" s="820">
        <f>SUM(AP121:AS150)</f>
        <v>0</v>
      </c>
      <c r="AF151" s="821"/>
      <c r="AG151" s="821"/>
      <c r="AH151" s="821"/>
      <c r="AI151" s="821"/>
      <c r="AJ151" s="821"/>
      <c r="AK151" s="821"/>
      <c r="AL151" s="821"/>
      <c r="AM151" s="821"/>
      <c r="AN151" s="821"/>
      <c r="AO151" s="821"/>
      <c r="AP151" s="821"/>
      <c r="AQ151" s="821"/>
      <c r="AR151" s="821"/>
      <c r="AS151" s="821"/>
      <c r="AT151" s="278" t="s">
        <v>1</v>
      </c>
      <c r="AU151" s="872"/>
      <c r="AV151" s="872"/>
      <c r="AW151" s="872"/>
      <c r="AX151" s="872"/>
      <c r="AY151" s="872"/>
      <c r="AZ151" s="872"/>
      <c r="BA151" s="872"/>
      <c r="BB151" s="872"/>
      <c r="BC151" s="872"/>
      <c r="BD151" s="872"/>
      <c r="BE151" s="872"/>
      <c r="BF151" s="872"/>
      <c r="BG151" s="872"/>
      <c r="BH151" s="872"/>
      <c r="BI151" s="872"/>
      <c r="BJ151" s="103"/>
      <c r="BK151" s="872"/>
      <c r="BL151" s="872"/>
      <c r="BM151" s="872"/>
      <c r="BN151" s="872"/>
      <c r="BO151" s="872"/>
      <c r="BP151" s="872"/>
      <c r="BQ151" s="872"/>
      <c r="BR151" s="872"/>
      <c r="BS151" s="872"/>
      <c r="BT151" s="872"/>
      <c r="BU151" s="872"/>
      <c r="BV151" s="872"/>
      <c r="BW151" s="872"/>
      <c r="BX151" s="872"/>
      <c r="BY151" s="872"/>
      <c r="BZ151" s="103"/>
    </row>
    <row r="152" spans="1:78" ht="26.1" customHeight="1" x14ac:dyDescent="0.15">
      <c r="A152" s="831" t="s">
        <v>222</v>
      </c>
      <c r="B152" s="832"/>
      <c r="C152" s="832"/>
      <c r="D152" s="832"/>
      <c r="E152" s="832"/>
      <c r="F152" s="832"/>
      <c r="G152" s="832"/>
      <c r="H152" s="832"/>
      <c r="I152" s="832"/>
      <c r="J152" s="832"/>
      <c r="K152" s="832"/>
      <c r="L152" s="832"/>
      <c r="M152" s="832"/>
      <c r="N152" s="833"/>
      <c r="O152" s="834">
        <f ca="1">IFERROR(O151*①入力シート!L38,0)</f>
        <v>0</v>
      </c>
      <c r="P152" s="835"/>
      <c r="Q152" s="835"/>
      <c r="R152" s="835"/>
      <c r="S152" s="835"/>
      <c r="T152" s="835"/>
      <c r="U152" s="835"/>
      <c r="V152" s="835"/>
      <c r="W152" s="835"/>
      <c r="X152" s="835"/>
      <c r="Y152" s="835"/>
      <c r="Z152" s="835"/>
      <c r="AA152" s="835"/>
      <c r="AB152" s="835"/>
      <c r="AC152" s="835"/>
      <c r="AD152" s="279" t="s">
        <v>1</v>
      </c>
      <c r="AE152" s="110"/>
      <c r="AF152" s="423"/>
      <c r="AG152" s="423"/>
      <c r="AH152" s="423"/>
      <c r="AI152" s="423"/>
      <c r="AJ152" s="423"/>
      <c r="AK152" s="423"/>
      <c r="AL152" s="423"/>
      <c r="AM152" s="423"/>
      <c r="AN152" s="423"/>
      <c r="AO152" s="423"/>
      <c r="AP152" s="423"/>
      <c r="AQ152" s="423"/>
      <c r="AR152" s="423"/>
      <c r="AS152" s="423"/>
      <c r="AT152" s="90"/>
      <c r="AU152" s="872"/>
      <c r="AV152" s="872"/>
      <c r="AW152" s="872"/>
      <c r="AX152" s="872"/>
      <c r="AY152" s="872"/>
      <c r="AZ152" s="872"/>
      <c r="BA152" s="872"/>
      <c r="BB152" s="872"/>
      <c r="BC152" s="872"/>
      <c r="BD152" s="872"/>
      <c r="BE152" s="872"/>
      <c r="BF152" s="872"/>
      <c r="BG152" s="872"/>
      <c r="BH152" s="872"/>
      <c r="BI152" s="872"/>
      <c r="BJ152" s="103"/>
      <c r="BK152" s="423"/>
      <c r="BL152" s="423"/>
      <c r="BM152" s="423"/>
      <c r="BN152" s="423"/>
      <c r="BO152" s="423"/>
      <c r="BP152" s="423"/>
      <c r="BQ152" s="423"/>
      <c r="BR152" s="423"/>
      <c r="BS152" s="423"/>
      <c r="BT152" s="423"/>
      <c r="BU152" s="423"/>
      <c r="BV152" s="423"/>
      <c r="BW152" s="423"/>
      <c r="BX152" s="423"/>
      <c r="BY152" s="423"/>
      <c r="BZ152" s="103"/>
    </row>
    <row r="153" spans="1:78" ht="26.1" customHeight="1" thickBot="1" x14ac:dyDescent="0.2">
      <c r="A153" s="836" t="s">
        <v>218</v>
      </c>
      <c r="B153" s="837"/>
      <c r="C153" s="837"/>
      <c r="D153" s="837"/>
      <c r="E153" s="837"/>
      <c r="F153" s="837"/>
      <c r="G153" s="837"/>
      <c r="H153" s="837"/>
      <c r="I153" s="837"/>
      <c r="J153" s="837"/>
      <c r="K153" s="837"/>
      <c r="L153" s="837"/>
      <c r="M153" s="837"/>
      <c r="N153" s="838"/>
      <c r="O153" s="841">
        <f ca="1">O151+O152</f>
        <v>0</v>
      </c>
      <c r="P153" s="842"/>
      <c r="Q153" s="842"/>
      <c r="R153" s="842"/>
      <c r="S153" s="842"/>
      <c r="T153" s="842"/>
      <c r="U153" s="842"/>
      <c r="V153" s="842"/>
      <c r="W153" s="842"/>
      <c r="X153" s="842"/>
      <c r="Y153" s="842"/>
      <c r="Z153" s="842"/>
      <c r="AA153" s="842"/>
      <c r="AB153" s="842"/>
      <c r="AC153" s="842"/>
      <c r="AD153" s="280" t="s">
        <v>1</v>
      </c>
      <c r="AE153" s="104"/>
      <c r="AF153" s="91"/>
      <c r="AG153" s="91"/>
      <c r="AH153" s="91"/>
      <c r="AI153" s="91"/>
      <c r="AJ153" s="91"/>
      <c r="AK153" s="91"/>
      <c r="AL153" s="91"/>
      <c r="AM153" s="91"/>
      <c r="AN153" s="91"/>
      <c r="AO153" s="91"/>
      <c r="AP153" s="91"/>
      <c r="AQ153" s="91"/>
      <c r="AR153" s="91"/>
      <c r="AS153" s="91"/>
      <c r="AT153" s="92"/>
      <c r="AU153" s="872"/>
      <c r="AV153" s="872"/>
      <c r="AW153" s="872"/>
      <c r="AX153" s="872"/>
      <c r="AY153" s="872"/>
      <c r="AZ153" s="872"/>
      <c r="BA153" s="872"/>
      <c r="BB153" s="872"/>
      <c r="BC153" s="872"/>
      <c r="BD153" s="872"/>
      <c r="BE153" s="872"/>
      <c r="BF153" s="872"/>
      <c r="BG153" s="872"/>
      <c r="BH153" s="872"/>
      <c r="BI153" s="872"/>
      <c r="BJ153" s="103"/>
      <c r="BK153" s="423"/>
      <c r="BL153" s="423"/>
      <c r="BM153" s="423"/>
      <c r="BN153" s="423"/>
      <c r="BO153" s="423"/>
      <c r="BP153" s="423"/>
      <c r="BQ153" s="423"/>
      <c r="BR153" s="423"/>
      <c r="BS153" s="423"/>
      <c r="BT153" s="423"/>
      <c r="BU153" s="423"/>
      <c r="BV153" s="423"/>
      <c r="BW153" s="423"/>
      <c r="BX153" s="423"/>
      <c r="BY153" s="423"/>
      <c r="BZ153" s="103"/>
    </row>
    <row r="155" spans="1:78" x14ac:dyDescent="0.15">
      <c r="A155" s="285"/>
    </row>
    <row r="156" spans="1:78" x14ac:dyDescent="0.15">
      <c r="A156" s="286"/>
    </row>
    <row r="157" spans="1:78" hidden="1" x14ac:dyDescent="0.15">
      <c r="A157" s="287" t="s">
        <v>110</v>
      </c>
      <c r="F157" s="77" t="s">
        <v>209</v>
      </c>
    </row>
    <row r="158" spans="1:78" hidden="1" x14ac:dyDescent="0.15">
      <c r="A158" s="287" t="s">
        <v>109</v>
      </c>
      <c r="F158" s="77" t="s">
        <v>214</v>
      </c>
    </row>
    <row r="159" spans="1:78" hidden="1" x14ac:dyDescent="0.15">
      <c r="A159" s="287" t="s">
        <v>108</v>
      </c>
      <c r="F159" s="77" t="s">
        <v>234</v>
      </c>
    </row>
    <row r="160" spans="1:78" hidden="1" x14ac:dyDescent="0.15">
      <c r="A160" s="287" t="s">
        <v>107</v>
      </c>
      <c r="F160" s="77" t="s">
        <v>235</v>
      </c>
    </row>
    <row r="161" spans="1:6" hidden="1" x14ac:dyDescent="0.15">
      <c r="A161" s="287" t="s">
        <v>299</v>
      </c>
      <c r="F161" s="77" t="s">
        <v>236</v>
      </c>
    </row>
    <row r="162" spans="1:6" hidden="1" x14ac:dyDescent="0.15">
      <c r="A162" s="287" t="s">
        <v>106</v>
      </c>
    </row>
    <row r="163" spans="1:6" hidden="1" x14ac:dyDescent="0.15">
      <c r="A163" s="287" t="s">
        <v>105</v>
      </c>
    </row>
    <row r="164" spans="1:6" hidden="1" x14ac:dyDescent="0.15">
      <c r="A164" s="287" t="s">
        <v>104</v>
      </c>
    </row>
    <row r="165" spans="1:6" hidden="1" x14ac:dyDescent="0.15">
      <c r="A165" s="287" t="s">
        <v>103</v>
      </c>
    </row>
  </sheetData>
  <sheetProtection algorithmName="SHA-512" hashValue="X9Vs2+jxeL5EzFE5NeqAPxtq7MBwMI9LfNrn0XSHDbjx6sMu91cQ9mb5NITy0qEHJSnoPgqfaN0sS+oYWT/HDA==" saltValue="A5KfpWQsNBUm4o79wWFzAA==" spinCount="100000" sheet="1" formatCells="0"/>
  <mergeCells count="1474">
    <mergeCell ref="BK107:BM107"/>
    <mergeCell ref="BV107:BY107"/>
    <mergeCell ref="B108:F108"/>
    <mergeCell ref="G108:I108"/>
    <mergeCell ref="K108:N108"/>
    <mergeCell ref="O108:Q108"/>
    <mergeCell ref="Z108:AC108"/>
    <mergeCell ref="AE108:AG108"/>
    <mergeCell ref="AP108:AS108"/>
    <mergeCell ref="AU108:AW108"/>
    <mergeCell ref="BF108:BI108"/>
    <mergeCell ref="BK108:BM108"/>
    <mergeCell ref="BV108:BY108"/>
    <mergeCell ref="B107:F107"/>
    <mergeCell ref="G107:I107"/>
    <mergeCell ref="K107:N107"/>
    <mergeCell ref="O107:Q107"/>
    <mergeCell ref="Z107:AC107"/>
    <mergeCell ref="AE107:AG107"/>
    <mergeCell ref="AP107:AS107"/>
    <mergeCell ref="AU107:AW107"/>
    <mergeCell ref="BF107:BI107"/>
    <mergeCell ref="BK105:BM105"/>
    <mergeCell ref="BV105:BY105"/>
    <mergeCell ref="B106:F106"/>
    <mergeCell ref="G106:I106"/>
    <mergeCell ref="K106:N106"/>
    <mergeCell ref="O106:Q106"/>
    <mergeCell ref="Z106:AC106"/>
    <mergeCell ref="AE106:AG106"/>
    <mergeCell ref="AP106:AS106"/>
    <mergeCell ref="AU106:AW106"/>
    <mergeCell ref="BF106:BI106"/>
    <mergeCell ref="BK106:BM106"/>
    <mergeCell ref="BV106:BY106"/>
    <mergeCell ref="B105:F105"/>
    <mergeCell ref="G105:I105"/>
    <mergeCell ref="K105:N105"/>
    <mergeCell ref="O105:Q105"/>
    <mergeCell ref="Z105:AC105"/>
    <mergeCell ref="AE105:AG105"/>
    <mergeCell ref="AP105:AS105"/>
    <mergeCell ref="AU105:AW105"/>
    <mergeCell ref="BF105:BI105"/>
    <mergeCell ref="BK103:BM103"/>
    <mergeCell ref="BV103:BY103"/>
    <mergeCell ref="B104:F104"/>
    <mergeCell ref="G104:I104"/>
    <mergeCell ref="K104:N104"/>
    <mergeCell ref="O104:Q104"/>
    <mergeCell ref="Z104:AC104"/>
    <mergeCell ref="AE104:AG104"/>
    <mergeCell ref="AP104:AS104"/>
    <mergeCell ref="AU104:AW104"/>
    <mergeCell ref="BF104:BI104"/>
    <mergeCell ref="BK104:BM104"/>
    <mergeCell ref="BV104:BY104"/>
    <mergeCell ref="B103:F103"/>
    <mergeCell ref="G103:I103"/>
    <mergeCell ref="K103:N103"/>
    <mergeCell ref="O103:Q103"/>
    <mergeCell ref="Z103:AC103"/>
    <mergeCell ref="AE103:AG103"/>
    <mergeCell ref="AP103:AS103"/>
    <mergeCell ref="AU103:AW103"/>
    <mergeCell ref="BF103:BI103"/>
    <mergeCell ref="BK101:BM101"/>
    <mergeCell ref="BV101:BY101"/>
    <mergeCell ref="B102:F102"/>
    <mergeCell ref="G102:I102"/>
    <mergeCell ref="K102:N102"/>
    <mergeCell ref="O102:Q102"/>
    <mergeCell ref="Z102:AC102"/>
    <mergeCell ref="AE102:AG102"/>
    <mergeCell ref="AP102:AS102"/>
    <mergeCell ref="AU102:AW102"/>
    <mergeCell ref="BF102:BI102"/>
    <mergeCell ref="BK102:BM102"/>
    <mergeCell ref="BV102:BY102"/>
    <mergeCell ref="B101:F101"/>
    <mergeCell ref="G101:I101"/>
    <mergeCell ref="K101:N101"/>
    <mergeCell ref="O101:Q101"/>
    <mergeCell ref="Z101:AC101"/>
    <mergeCell ref="AE101:AG101"/>
    <mergeCell ref="AP101:AS101"/>
    <mergeCell ref="AU101:AW101"/>
    <mergeCell ref="BF101:BI101"/>
    <mergeCell ref="BK68:BM68"/>
    <mergeCell ref="BV68:BY68"/>
    <mergeCell ref="B69:F69"/>
    <mergeCell ref="G69:I69"/>
    <mergeCell ref="K69:N69"/>
    <mergeCell ref="O69:Q69"/>
    <mergeCell ref="Z69:AC69"/>
    <mergeCell ref="AE69:AG69"/>
    <mergeCell ref="AP69:AS69"/>
    <mergeCell ref="AU69:AW69"/>
    <mergeCell ref="BF69:BI69"/>
    <mergeCell ref="BK69:BM69"/>
    <mergeCell ref="BV69:BY69"/>
    <mergeCell ref="B68:F68"/>
    <mergeCell ref="G68:I68"/>
    <mergeCell ref="K68:N68"/>
    <mergeCell ref="O68:Q68"/>
    <mergeCell ref="Z68:AC68"/>
    <mergeCell ref="AE68:AG68"/>
    <mergeCell ref="AP68:AS68"/>
    <mergeCell ref="AU68:AW68"/>
    <mergeCell ref="BF68:BI68"/>
    <mergeCell ref="BK66:BM66"/>
    <mergeCell ref="BV66:BY66"/>
    <mergeCell ref="B67:F67"/>
    <mergeCell ref="G67:I67"/>
    <mergeCell ref="K67:N67"/>
    <mergeCell ref="O67:Q67"/>
    <mergeCell ref="Z67:AC67"/>
    <mergeCell ref="AE67:AG67"/>
    <mergeCell ref="AP67:AS67"/>
    <mergeCell ref="AU67:AW67"/>
    <mergeCell ref="BF67:BI67"/>
    <mergeCell ref="BK67:BM67"/>
    <mergeCell ref="BV67:BY67"/>
    <mergeCell ref="B66:F66"/>
    <mergeCell ref="G66:I66"/>
    <mergeCell ref="K66:N66"/>
    <mergeCell ref="O66:Q66"/>
    <mergeCell ref="Z66:AC66"/>
    <mergeCell ref="AE66:AG66"/>
    <mergeCell ref="AP66:AS66"/>
    <mergeCell ref="AU66:AW66"/>
    <mergeCell ref="BF66:BI66"/>
    <mergeCell ref="BK64:BM64"/>
    <mergeCell ref="BV64:BY64"/>
    <mergeCell ref="B65:F65"/>
    <mergeCell ref="G65:I65"/>
    <mergeCell ref="K65:N65"/>
    <mergeCell ref="O65:Q65"/>
    <mergeCell ref="Z65:AC65"/>
    <mergeCell ref="AE65:AG65"/>
    <mergeCell ref="AP65:AS65"/>
    <mergeCell ref="AU65:AW65"/>
    <mergeCell ref="BF65:BI65"/>
    <mergeCell ref="BK65:BM65"/>
    <mergeCell ref="BV65:BY65"/>
    <mergeCell ref="B64:F64"/>
    <mergeCell ref="G64:I64"/>
    <mergeCell ref="K64:N64"/>
    <mergeCell ref="O64:Q64"/>
    <mergeCell ref="Z64:AC64"/>
    <mergeCell ref="AE64:AG64"/>
    <mergeCell ref="AP64:AS64"/>
    <mergeCell ref="AU64:AW64"/>
    <mergeCell ref="BF64:BI64"/>
    <mergeCell ref="BK62:BM62"/>
    <mergeCell ref="BV62:BY62"/>
    <mergeCell ref="B63:F63"/>
    <mergeCell ref="G63:I63"/>
    <mergeCell ref="K63:N63"/>
    <mergeCell ref="O63:Q63"/>
    <mergeCell ref="Z63:AC63"/>
    <mergeCell ref="AE63:AG63"/>
    <mergeCell ref="AP63:AS63"/>
    <mergeCell ref="AU63:AW63"/>
    <mergeCell ref="BF63:BI63"/>
    <mergeCell ref="BK63:BM63"/>
    <mergeCell ref="BV63:BY63"/>
    <mergeCell ref="B62:F62"/>
    <mergeCell ref="G62:I62"/>
    <mergeCell ref="K62:N62"/>
    <mergeCell ref="O62:Q62"/>
    <mergeCell ref="Z62:AC62"/>
    <mergeCell ref="AE62:AG62"/>
    <mergeCell ref="AP62:AS62"/>
    <mergeCell ref="AU62:AW62"/>
    <mergeCell ref="BF62:BI62"/>
    <mergeCell ref="BK60:BM60"/>
    <mergeCell ref="BV60:BY60"/>
    <mergeCell ref="B61:F61"/>
    <mergeCell ref="G61:I61"/>
    <mergeCell ref="K61:N61"/>
    <mergeCell ref="O61:Q61"/>
    <mergeCell ref="Z61:AC61"/>
    <mergeCell ref="AE61:AG61"/>
    <mergeCell ref="AP61:AS61"/>
    <mergeCell ref="AU61:AW61"/>
    <mergeCell ref="BF61:BI61"/>
    <mergeCell ref="BK61:BM61"/>
    <mergeCell ref="BV61:BY61"/>
    <mergeCell ref="B60:F60"/>
    <mergeCell ref="G60:I60"/>
    <mergeCell ref="K60:N60"/>
    <mergeCell ref="O60:Q60"/>
    <mergeCell ref="Z60:AC60"/>
    <mergeCell ref="AE60:AG60"/>
    <mergeCell ref="AP60:AS60"/>
    <mergeCell ref="AU60:AW60"/>
    <mergeCell ref="BF60:BI60"/>
    <mergeCell ref="BK58:BM58"/>
    <mergeCell ref="BV58:BY58"/>
    <mergeCell ref="B59:F59"/>
    <mergeCell ref="G59:I59"/>
    <mergeCell ref="K59:N59"/>
    <mergeCell ref="O59:Q59"/>
    <mergeCell ref="Z59:AC59"/>
    <mergeCell ref="AE59:AG59"/>
    <mergeCell ref="AP59:AS59"/>
    <mergeCell ref="AU59:AW59"/>
    <mergeCell ref="BF59:BI59"/>
    <mergeCell ref="BK59:BM59"/>
    <mergeCell ref="BV59:BY59"/>
    <mergeCell ref="B58:F58"/>
    <mergeCell ref="G58:I58"/>
    <mergeCell ref="K58:N58"/>
    <mergeCell ref="O58:Q58"/>
    <mergeCell ref="Z58:AC58"/>
    <mergeCell ref="AE58:AG58"/>
    <mergeCell ref="AP58:AS58"/>
    <mergeCell ref="AU58:AW58"/>
    <mergeCell ref="BF58:BI58"/>
    <mergeCell ref="BK56:BM56"/>
    <mergeCell ref="BV56:BY56"/>
    <mergeCell ref="B57:F57"/>
    <mergeCell ref="G57:I57"/>
    <mergeCell ref="K57:N57"/>
    <mergeCell ref="O57:Q57"/>
    <mergeCell ref="Z57:AC57"/>
    <mergeCell ref="AE57:AG57"/>
    <mergeCell ref="AP57:AS57"/>
    <mergeCell ref="AU57:AW57"/>
    <mergeCell ref="BF57:BI57"/>
    <mergeCell ref="BK57:BM57"/>
    <mergeCell ref="BV57:BY57"/>
    <mergeCell ref="B56:F56"/>
    <mergeCell ref="G56:I56"/>
    <mergeCell ref="K56:N56"/>
    <mergeCell ref="O56:Q56"/>
    <mergeCell ref="Z56:AC56"/>
    <mergeCell ref="AE56:AG56"/>
    <mergeCell ref="AP56:AS56"/>
    <mergeCell ref="AU56:AW56"/>
    <mergeCell ref="BF56:BI56"/>
    <mergeCell ref="BK54:BM54"/>
    <mergeCell ref="BV54:BY54"/>
    <mergeCell ref="B55:F55"/>
    <mergeCell ref="G55:I55"/>
    <mergeCell ref="K55:N55"/>
    <mergeCell ref="O55:Q55"/>
    <mergeCell ref="Z55:AC55"/>
    <mergeCell ref="AE55:AG55"/>
    <mergeCell ref="AP55:AS55"/>
    <mergeCell ref="AU55:AW55"/>
    <mergeCell ref="BF55:BI55"/>
    <mergeCell ref="BK55:BM55"/>
    <mergeCell ref="BV55:BY55"/>
    <mergeCell ref="B54:F54"/>
    <mergeCell ref="G54:I54"/>
    <mergeCell ref="K54:N54"/>
    <mergeCell ref="O54:Q54"/>
    <mergeCell ref="Z54:AC54"/>
    <mergeCell ref="AE54:AG54"/>
    <mergeCell ref="AP54:AS54"/>
    <mergeCell ref="AU54:AW54"/>
    <mergeCell ref="BF54:BI54"/>
    <mergeCell ref="BK52:BM52"/>
    <mergeCell ref="BV52:BY52"/>
    <mergeCell ref="B53:F53"/>
    <mergeCell ref="G53:I53"/>
    <mergeCell ref="K53:N53"/>
    <mergeCell ref="O53:Q53"/>
    <mergeCell ref="Z53:AC53"/>
    <mergeCell ref="AE53:AG53"/>
    <mergeCell ref="AP53:AS53"/>
    <mergeCell ref="AU53:AW53"/>
    <mergeCell ref="BF53:BI53"/>
    <mergeCell ref="BK53:BM53"/>
    <mergeCell ref="BV53:BY53"/>
    <mergeCell ref="B52:F52"/>
    <mergeCell ref="G52:I52"/>
    <mergeCell ref="K52:N52"/>
    <mergeCell ref="O52:Q52"/>
    <mergeCell ref="Z52:AC52"/>
    <mergeCell ref="AE52:AG52"/>
    <mergeCell ref="AP52:AS52"/>
    <mergeCell ref="AU52:AW52"/>
    <mergeCell ref="BF52:BI52"/>
    <mergeCell ref="BK50:BM50"/>
    <mergeCell ref="BV50:BY50"/>
    <mergeCell ref="B51:F51"/>
    <mergeCell ref="G51:I51"/>
    <mergeCell ref="K51:N51"/>
    <mergeCell ref="O51:Q51"/>
    <mergeCell ref="Z51:AC51"/>
    <mergeCell ref="AE51:AG51"/>
    <mergeCell ref="AP51:AS51"/>
    <mergeCell ref="AU51:AW51"/>
    <mergeCell ref="BF51:BI51"/>
    <mergeCell ref="BK51:BM51"/>
    <mergeCell ref="BV51:BY51"/>
    <mergeCell ref="B50:F50"/>
    <mergeCell ref="G50:I50"/>
    <mergeCell ref="K50:N50"/>
    <mergeCell ref="O50:Q50"/>
    <mergeCell ref="Z50:AC50"/>
    <mergeCell ref="AE50:AG50"/>
    <mergeCell ref="AP50:AS50"/>
    <mergeCell ref="AU50:AW50"/>
    <mergeCell ref="BF50:BI50"/>
    <mergeCell ref="BK48:BM48"/>
    <mergeCell ref="BV48:BY48"/>
    <mergeCell ref="B49:F49"/>
    <mergeCell ref="G49:I49"/>
    <mergeCell ref="K49:N49"/>
    <mergeCell ref="O49:Q49"/>
    <mergeCell ref="Z49:AC49"/>
    <mergeCell ref="AE49:AG49"/>
    <mergeCell ref="AP49:AS49"/>
    <mergeCell ref="AU49:AW49"/>
    <mergeCell ref="BF49:BI49"/>
    <mergeCell ref="BK49:BM49"/>
    <mergeCell ref="BV49:BY49"/>
    <mergeCell ref="B48:F48"/>
    <mergeCell ref="G48:I48"/>
    <mergeCell ref="K48:N48"/>
    <mergeCell ref="O48:Q48"/>
    <mergeCell ref="Z48:AC48"/>
    <mergeCell ref="AE48:AG48"/>
    <mergeCell ref="AP48:AS48"/>
    <mergeCell ref="AU48:AW48"/>
    <mergeCell ref="BF48:BI48"/>
    <mergeCell ref="BK46:BM46"/>
    <mergeCell ref="BV46:BY46"/>
    <mergeCell ref="B47:F47"/>
    <mergeCell ref="G47:I47"/>
    <mergeCell ref="K47:N47"/>
    <mergeCell ref="O47:Q47"/>
    <mergeCell ref="Z47:AC47"/>
    <mergeCell ref="AE47:AG47"/>
    <mergeCell ref="AP47:AS47"/>
    <mergeCell ref="AU47:AW47"/>
    <mergeCell ref="BF47:BI47"/>
    <mergeCell ref="BK47:BM47"/>
    <mergeCell ref="BV47:BY47"/>
    <mergeCell ref="B46:F46"/>
    <mergeCell ref="G46:I46"/>
    <mergeCell ref="K46:N46"/>
    <mergeCell ref="O46:Q46"/>
    <mergeCell ref="Z46:AC46"/>
    <mergeCell ref="AE46:AG46"/>
    <mergeCell ref="AP46:AS46"/>
    <mergeCell ref="AU46:AW46"/>
    <mergeCell ref="BF46:BI46"/>
    <mergeCell ref="BK44:BM44"/>
    <mergeCell ref="BV44:BY44"/>
    <mergeCell ref="B45:F45"/>
    <mergeCell ref="G45:I45"/>
    <mergeCell ref="K45:N45"/>
    <mergeCell ref="O45:Q45"/>
    <mergeCell ref="Z45:AC45"/>
    <mergeCell ref="AE45:AG45"/>
    <mergeCell ref="AP45:AS45"/>
    <mergeCell ref="AU45:AW45"/>
    <mergeCell ref="BF45:BI45"/>
    <mergeCell ref="BK45:BM45"/>
    <mergeCell ref="BV45:BY45"/>
    <mergeCell ref="B44:F44"/>
    <mergeCell ref="G44:I44"/>
    <mergeCell ref="K44:N44"/>
    <mergeCell ref="O44:Q44"/>
    <mergeCell ref="Z44:AC44"/>
    <mergeCell ref="AE44:AG44"/>
    <mergeCell ref="AP44:AS44"/>
    <mergeCell ref="AU44:AW44"/>
    <mergeCell ref="BF44:BI44"/>
    <mergeCell ref="BK42:BM42"/>
    <mergeCell ref="BV42:BY42"/>
    <mergeCell ref="B43:F43"/>
    <mergeCell ref="G43:I43"/>
    <mergeCell ref="K43:N43"/>
    <mergeCell ref="O43:Q43"/>
    <mergeCell ref="Z43:AC43"/>
    <mergeCell ref="AE43:AG43"/>
    <mergeCell ref="AP43:AS43"/>
    <mergeCell ref="AU43:AW43"/>
    <mergeCell ref="BF43:BI43"/>
    <mergeCell ref="BK43:BM43"/>
    <mergeCell ref="BV43:BY43"/>
    <mergeCell ref="B42:F42"/>
    <mergeCell ref="G42:I42"/>
    <mergeCell ref="K42:N42"/>
    <mergeCell ref="O42:Q42"/>
    <mergeCell ref="Z42:AC42"/>
    <mergeCell ref="AE42:AG42"/>
    <mergeCell ref="AP42:AS42"/>
    <mergeCell ref="AU42:AW42"/>
    <mergeCell ref="BF42:BI42"/>
    <mergeCell ref="BK40:BM40"/>
    <mergeCell ref="BV40:BY40"/>
    <mergeCell ref="B41:F41"/>
    <mergeCell ref="G41:I41"/>
    <mergeCell ref="K41:N41"/>
    <mergeCell ref="O41:Q41"/>
    <mergeCell ref="Z41:AC41"/>
    <mergeCell ref="AE41:AG41"/>
    <mergeCell ref="AP41:AS41"/>
    <mergeCell ref="AU41:AW41"/>
    <mergeCell ref="BF41:BI41"/>
    <mergeCell ref="BK41:BM41"/>
    <mergeCell ref="BV41:BY41"/>
    <mergeCell ref="B40:F40"/>
    <mergeCell ref="G40:I40"/>
    <mergeCell ref="K40:N40"/>
    <mergeCell ref="O40:Q40"/>
    <mergeCell ref="Z40:AC40"/>
    <mergeCell ref="AE40:AG40"/>
    <mergeCell ref="AP40:AS40"/>
    <mergeCell ref="AU40:AW40"/>
    <mergeCell ref="BF40:BI40"/>
    <mergeCell ref="BK38:BM38"/>
    <mergeCell ref="BV38:BY38"/>
    <mergeCell ref="B39:F39"/>
    <mergeCell ref="G39:I39"/>
    <mergeCell ref="K39:N39"/>
    <mergeCell ref="O39:Q39"/>
    <mergeCell ref="Z39:AC39"/>
    <mergeCell ref="AE39:AG39"/>
    <mergeCell ref="AP39:AS39"/>
    <mergeCell ref="AU39:AW39"/>
    <mergeCell ref="BF39:BI39"/>
    <mergeCell ref="BK39:BM39"/>
    <mergeCell ref="BV39:BY39"/>
    <mergeCell ref="B38:F38"/>
    <mergeCell ref="G38:I38"/>
    <mergeCell ref="K38:N38"/>
    <mergeCell ref="O38:Q38"/>
    <mergeCell ref="Z38:AC38"/>
    <mergeCell ref="AE38:AG38"/>
    <mergeCell ref="AP38:AS38"/>
    <mergeCell ref="AU38:AW38"/>
    <mergeCell ref="BF38:BI38"/>
    <mergeCell ref="BK84:BM84"/>
    <mergeCell ref="BV84:BY84"/>
    <mergeCell ref="B85:F85"/>
    <mergeCell ref="G85:I85"/>
    <mergeCell ref="K85:N85"/>
    <mergeCell ref="O85:Q85"/>
    <mergeCell ref="Z85:AC85"/>
    <mergeCell ref="AE85:AG85"/>
    <mergeCell ref="AP85:AS85"/>
    <mergeCell ref="AU85:AW85"/>
    <mergeCell ref="BF85:BI85"/>
    <mergeCell ref="BK85:BM85"/>
    <mergeCell ref="BV85:BY85"/>
    <mergeCell ref="B84:F84"/>
    <mergeCell ref="G84:I84"/>
    <mergeCell ref="K84:N84"/>
    <mergeCell ref="O84:Q84"/>
    <mergeCell ref="Z84:AC84"/>
    <mergeCell ref="AE84:AG84"/>
    <mergeCell ref="AP84:AS84"/>
    <mergeCell ref="AU84:AW84"/>
    <mergeCell ref="BF84:BI84"/>
    <mergeCell ref="BK82:BM82"/>
    <mergeCell ref="BV82:BY82"/>
    <mergeCell ref="B83:F83"/>
    <mergeCell ref="G83:I83"/>
    <mergeCell ref="K83:N83"/>
    <mergeCell ref="O83:Q83"/>
    <mergeCell ref="Z83:AC83"/>
    <mergeCell ref="AE83:AG83"/>
    <mergeCell ref="AP83:AS83"/>
    <mergeCell ref="AU83:AW83"/>
    <mergeCell ref="BF83:BI83"/>
    <mergeCell ref="BK83:BM83"/>
    <mergeCell ref="BV83:BY83"/>
    <mergeCell ref="B82:F82"/>
    <mergeCell ref="G82:I82"/>
    <mergeCell ref="K82:N82"/>
    <mergeCell ref="O82:Q82"/>
    <mergeCell ref="Z82:AC82"/>
    <mergeCell ref="AE82:AG82"/>
    <mergeCell ref="AP82:AS82"/>
    <mergeCell ref="AU82:AW82"/>
    <mergeCell ref="BF82:BI82"/>
    <mergeCell ref="BK80:BM80"/>
    <mergeCell ref="BV80:BY80"/>
    <mergeCell ref="B81:F81"/>
    <mergeCell ref="G81:I81"/>
    <mergeCell ref="K81:N81"/>
    <mergeCell ref="O81:Q81"/>
    <mergeCell ref="Z81:AC81"/>
    <mergeCell ref="AE81:AG81"/>
    <mergeCell ref="AP81:AS81"/>
    <mergeCell ref="AU81:AW81"/>
    <mergeCell ref="BF81:BI81"/>
    <mergeCell ref="BK81:BM81"/>
    <mergeCell ref="BV81:BY81"/>
    <mergeCell ref="B80:F80"/>
    <mergeCell ref="G80:I80"/>
    <mergeCell ref="K80:N80"/>
    <mergeCell ref="O80:Q80"/>
    <mergeCell ref="Z80:AC80"/>
    <mergeCell ref="AE80:AG80"/>
    <mergeCell ref="AP80:AS80"/>
    <mergeCell ref="AU80:AW80"/>
    <mergeCell ref="BF80:BI80"/>
    <mergeCell ref="BK78:BM78"/>
    <mergeCell ref="BV78:BY78"/>
    <mergeCell ref="B79:F79"/>
    <mergeCell ref="G79:I79"/>
    <mergeCell ref="K79:N79"/>
    <mergeCell ref="O79:Q79"/>
    <mergeCell ref="Z79:AC79"/>
    <mergeCell ref="AE79:AG79"/>
    <mergeCell ref="AP79:AS79"/>
    <mergeCell ref="AU79:AW79"/>
    <mergeCell ref="BF79:BI79"/>
    <mergeCell ref="BK79:BM79"/>
    <mergeCell ref="BV79:BY79"/>
    <mergeCell ref="B78:F78"/>
    <mergeCell ref="G78:I78"/>
    <mergeCell ref="K78:N78"/>
    <mergeCell ref="O78:Q78"/>
    <mergeCell ref="Z78:AC78"/>
    <mergeCell ref="AE78:AG78"/>
    <mergeCell ref="AP78:AS78"/>
    <mergeCell ref="AU78:AW78"/>
    <mergeCell ref="BF78:BI78"/>
    <mergeCell ref="BK76:BM76"/>
    <mergeCell ref="BV76:BY76"/>
    <mergeCell ref="B77:F77"/>
    <mergeCell ref="G77:I77"/>
    <mergeCell ref="K77:N77"/>
    <mergeCell ref="O77:Q77"/>
    <mergeCell ref="Z77:AC77"/>
    <mergeCell ref="AE77:AG77"/>
    <mergeCell ref="AP77:AS77"/>
    <mergeCell ref="AU77:AW77"/>
    <mergeCell ref="BF77:BI77"/>
    <mergeCell ref="BK77:BM77"/>
    <mergeCell ref="BV77:BY77"/>
    <mergeCell ref="B76:F76"/>
    <mergeCell ref="G76:I76"/>
    <mergeCell ref="K76:N76"/>
    <mergeCell ref="O76:Q76"/>
    <mergeCell ref="Z76:AC76"/>
    <mergeCell ref="AE76:AG76"/>
    <mergeCell ref="AP76:AS76"/>
    <mergeCell ref="AU76:AW76"/>
    <mergeCell ref="BF76:BI76"/>
    <mergeCell ref="BK74:BM74"/>
    <mergeCell ref="BV74:BY74"/>
    <mergeCell ref="B75:F75"/>
    <mergeCell ref="G75:I75"/>
    <mergeCell ref="K75:N75"/>
    <mergeCell ref="O75:Q75"/>
    <mergeCell ref="Z75:AC75"/>
    <mergeCell ref="AE75:AG75"/>
    <mergeCell ref="AP75:AS75"/>
    <mergeCell ref="AU75:AW75"/>
    <mergeCell ref="BF75:BI75"/>
    <mergeCell ref="BK75:BM75"/>
    <mergeCell ref="BV75:BY75"/>
    <mergeCell ref="B74:F74"/>
    <mergeCell ref="G74:I74"/>
    <mergeCell ref="K74:N74"/>
    <mergeCell ref="O74:Q74"/>
    <mergeCell ref="Z74:AC74"/>
    <mergeCell ref="AE74:AG74"/>
    <mergeCell ref="AP74:AS74"/>
    <mergeCell ref="AU74:AW74"/>
    <mergeCell ref="BF74:BI74"/>
    <mergeCell ref="BK72:BM72"/>
    <mergeCell ref="BV72:BY72"/>
    <mergeCell ref="B73:F73"/>
    <mergeCell ref="G73:I73"/>
    <mergeCell ref="K73:N73"/>
    <mergeCell ref="O73:Q73"/>
    <mergeCell ref="Z73:AC73"/>
    <mergeCell ref="AE73:AG73"/>
    <mergeCell ref="AP73:AS73"/>
    <mergeCell ref="AU73:AW73"/>
    <mergeCell ref="BF73:BI73"/>
    <mergeCell ref="BK73:BM73"/>
    <mergeCell ref="BV73:BY73"/>
    <mergeCell ref="B72:F72"/>
    <mergeCell ref="G72:I72"/>
    <mergeCell ref="K72:N72"/>
    <mergeCell ref="O72:Q72"/>
    <mergeCell ref="Z72:AC72"/>
    <mergeCell ref="AE72:AG72"/>
    <mergeCell ref="AP72:AS72"/>
    <mergeCell ref="AU72:AW72"/>
    <mergeCell ref="BF72:BI72"/>
    <mergeCell ref="BK70:BM70"/>
    <mergeCell ref="BV70:BY70"/>
    <mergeCell ref="B71:F71"/>
    <mergeCell ref="G71:I71"/>
    <mergeCell ref="K71:N71"/>
    <mergeCell ref="O71:Q71"/>
    <mergeCell ref="Z71:AC71"/>
    <mergeCell ref="AE71:AG71"/>
    <mergeCell ref="AP71:AS71"/>
    <mergeCell ref="AU71:AW71"/>
    <mergeCell ref="BF71:BI71"/>
    <mergeCell ref="BK71:BM71"/>
    <mergeCell ref="BV71:BY71"/>
    <mergeCell ref="B70:F70"/>
    <mergeCell ref="G70:I70"/>
    <mergeCell ref="K70:N70"/>
    <mergeCell ref="O70:Q70"/>
    <mergeCell ref="Z70:AC70"/>
    <mergeCell ref="AE70:AG70"/>
    <mergeCell ref="AP70:AS70"/>
    <mergeCell ref="AU70:AW70"/>
    <mergeCell ref="BF70:BI70"/>
    <mergeCell ref="BK92:BM92"/>
    <mergeCell ref="BV92:BY92"/>
    <mergeCell ref="B93:F93"/>
    <mergeCell ref="G93:I93"/>
    <mergeCell ref="K93:N93"/>
    <mergeCell ref="O93:Q93"/>
    <mergeCell ref="Z93:AC93"/>
    <mergeCell ref="AE93:AG93"/>
    <mergeCell ref="AP93:AS93"/>
    <mergeCell ref="AU93:AW93"/>
    <mergeCell ref="BF93:BI93"/>
    <mergeCell ref="BK93:BM93"/>
    <mergeCell ref="BV93:BY93"/>
    <mergeCell ref="B92:F92"/>
    <mergeCell ref="G92:I92"/>
    <mergeCell ref="K92:N92"/>
    <mergeCell ref="O92:Q92"/>
    <mergeCell ref="Z92:AC92"/>
    <mergeCell ref="AE92:AG92"/>
    <mergeCell ref="AP92:AS92"/>
    <mergeCell ref="AU92:AW92"/>
    <mergeCell ref="BF92:BI92"/>
    <mergeCell ref="BK90:BM90"/>
    <mergeCell ref="BV90:BY90"/>
    <mergeCell ref="B91:F91"/>
    <mergeCell ref="G91:I91"/>
    <mergeCell ref="K91:N91"/>
    <mergeCell ref="O91:Q91"/>
    <mergeCell ref="Z91:AC91"/>
    <mergeCell ref="AE91:AG91"/>
    <mergeCell ref="AP91:AS91"/>
    <mergeCell ref="AU91:AW91"/>
    <mergeCell ref="BF91:BI91"/>
    <mergeCell ref="BK91:BM91"/>
    <mergeCell ref="BV91:BY91"/>
    <mergeCell ref="B90:F90"/>
    <mergeCell ref="G90:I90"/>
    <mergeCell ref="K90:N90"/>
    <mergeCell ref="O90:Q90"/>
    <mergeCell ref="Z90:AC90"/>
    <mergeCell ref="AE90:AG90"/>
    <mergeCell ref="AP90:AS90"/>
    <mergeCell ref="AU90:AW90"/>
    <mergeCell ref="BF90:BI90"/>
    <mergeCell ref="BK88:BM88"/>
    <mergeCell ref="BV88:BY88"/>
    <mergeCell ref="B89:F89"/>
    <mergeCell ref="G89:I89"/>
    <mergeCell ref="K89:N89"/>
    <mergeCell ref="O89:Q89"/>
    <mergeCell ref="Z89:AC89"/>
    <mergeCell ref="AE89:AG89"/>
    <mergeCell ref="AP89:AS89"/>
    <mergeCell ref="AU89:AW89"/>
    <mergeCell ref="BF89:BI89"/>
    <mergeCell ref="BK89:BM89"/>
    <mergeCell ref="BV89:BY89"/>
    <mergeCell ref="B88:F88"/>
    <mergeCell ref="G88:I88"/>
    <mergeCell ref="K88:N88"/>
    <mergeCell ref="O88:Q88"/>
    <mergeCell ref="Z88:AC88"/>
    <mergeCell ref="AE88:AG88"/>
    <mergeCell ref="AP88:AS88"/>
    <mergeCell ref="AU88:AW88"/>
    <mergeCell ref="BF88:BI88"/>
    <mergeCell ref="BK86:BM86"/>
    <mergeCell ref="BV86:BY86"/>
    <mergeCell ref="B87:F87"/>
    <mergeCell ref="G87:I87"/>
    <mergeCell ref="K87:N87"/>
    <mergeCell ref="O87:Q87"/>
    <mergeCell ref="Z87:AC87"/>
    <mergeCell ref="AE87:AG87"/>
    <mergeCell ref="AP87:AS87"/>
    <mergeCell ref="AU87:AW87"/>
    <mergeCell ref="BF87:BI87"/>
    <mergeCell ref="BK87:BM87"/>
    <mergeCell ref="BV87:BY87"/>
    <mergeCell ref="B86:F86"/>
    <mergeCell ref="G86:I86"/>
    <mergeCell ref="K86:N86"/>
    <mergeCell ref="O86:Q86"/>
    <mergeCell ref="Z86:AC86"/>
    <mergeCell ref="AE86:AG86"/>
    <mergeCell ref="AP86:AS86"/>
    <mergeCell ref="AU86:AW86"/>
    <mergeCell ref="BF86:BI86"/>
    <mergeCell ref="BK96:BM96"/>
    <mergeCell ref="BV96:BY96"/>
    <mergeCell ref="B97:F97"/>
    <mergeCell ref="G97:I97"/>
    <mergeCell ref="K97:N97"/>
    <mergeCell ref="O97:Q97"/>
    <mergeCell ref="Z97:AC97"/>
    <mergeCell ref="AE97:AG97"/>
    <mergeCell ref="AP97:AS97"/>
    <mergeCell ref="AU97:AW97"/>
    <mergeCell ref="BF97:BI97"/>
    <mergeCell ref="BK97:BM97"/>
    <mergeCell ref="BV97:BY97"/>
    <mergeCell ref="B96:F96"/>
    <mergeCell ref="G96:I96"/>
    <mergeCell ref="K96:N96"/>
    <mergeCell ref="O96:Q96"/>
    <mergeCell ref="Z96:AC96"/>
    <mergeCell ref="AE96:AG96"/>
    <mergeCell ref="AP96:AS96"/>
    <mergeCell ref="AU96:AW96"/>
    <mergeCell ref="BF96:BI96"/>
    <mergeCell ref="B94:F94"/>
    <mergeCell ref="G94:I94"/>
    <mergeCell ref="K94:N94"/>
    <mergeCell ref="O94:Q94"/>
    <mergeCell ref="Z94:AC94"/>
    <mergeCell ref="AE94:AG94"/>
    <mergeCell ref="AP94:AS94"/>
    <mergeCell ref="AU94:AW94"/>
    <mergeCell ref="BF94:BI94"/>
    <mergeCell ref="BK94:BM94"/>
    <mergeCell ref="BV94:BY94"/>
    <mergeCell ref="B95:F95"/>
    <mergeCell ref="G95:I95"/>
    <mergeCell ref="K95:N95"/>
    <mergeCell ref="O95:Q95"/>
    <mergeCell ref="Z95:AC95"/>
    <mergeCell ref="AE95:AG95"/>
    <mergeCell ref="AP95:AS95"/>
    <mergeCell ref="AU95:AW95"/>
    <mergeCell ref="BF95:BI95"/>
    <mergeCell ref="BK95:BM95"/>
    <mergeCell ref="BV95:BY95"/>
    <mergeCell ref="BK100:BM100"/>
    <mergeCell ref="BV100:BY100"/>
    <mergeCell ref="B100:F100"/>
    <mergeCell ref="G100:I100"/>
    <mergeCell ref="K100:N100"/>
    <mergeCell ref="O100:Q100"/>
    <mergeCell ref="Z100:AC100"/>
    <mergeCell ref="AE100:AG100"/>
    <mergeCell ref="AP100:AS100"/>
    <mergeCell ref="AU100:AW100"/>
    <mergeCell ref="BF100:BI100"/>
    <mergeCell ref="BK98:BM98"/>
    <mergeCell ref="BV98:BY98"/>
    <mergeCell ref="B98:F98"/>
    <mergeCell ref="G98:I98"/>
    <mergeCell ref="K98:N98"/>
    <mergeCell ref="O98:Q98"/>
    <mergeCell ref="Z98:AC98"/>
    <mergeCell ref="AE98:AG98"/>
    <mergeCell ref="AP98:AS98"/>
    <mergeCell ref="AU98:AW98"/>
    <mergeCell ref="BF98:BI98"/>
    <mergeCell ref="BK99:BM99"/>
    <mergeCell ref="BV99:BY99"/>
    <mergeCell ref="B99:F99"/>
    <mergeCell ref="G99:I99"/>
    <mergeCell ref="K99:N99"/>
    <mergeCell ref="O99:Q99"/>
    <mergeCell ref="Z99:AC99"/>
    <mergeCell ref="AE99:AG99"/>
    <mergeCell ref="AP99:AS99"/>
    <mergeCell ref="AU99:AW99"/>
    <mergeCell ref="AE149:AG149"/>
    <mergeCell ref="AP149:AS149"/>
    <mergeCell ref="AU149:BI149"/>
    <mergeCell ref="BV149:BY149"/>
    <mergeCell ref="B148:F148"/>
    <mergeCell ref="G148:I148"/>
    <mergeCell ref="K148:N148"/>
    <mergeCell ref="O148:Q148"/>
    <mergeCell ref="Z148:AC148"/>
    <mergeCell ref="AE148:AG148"/>
    <mergeCell ref="AP148:AS148"/>
    <mergeCell ref="AU148:BI148"/>
    <mergeCell ref="BV148:BY148"/>
    <mergeCell ref="B149:F149"/>
    <mergeCell ref="G149:I149"/>
    <mergeCell ref="K149:N149"/>
    <mergeCell ref="O149:Q149"/>
    <mergeCell ref="Z149:AC149"/>
    <mergeCell ref="B147:F147"/>
    <mergeCell ref="G147:I147"/>
    <mergeCell ref="K147:N147"/>
    <mergeCell ref="O147:Q147"/>
    <mergeCell ref="Z147:AC147"/>
    <mergeCell ref="AE147:AG147"/>
    <mergeCell ref="AP147:AS147"/>
    <mergeCell ref="AU147:BI147"/>
    <mergeCell ref="BV147:BY147"/>
    <mergeCell ref="B146:F146"/>
    <mergeCell ref="G146:I146"/>
    <mergeCell ref="K146:N146"/>
    <mergeCell ref="O146:Q146"/>
    <mergeCell ref="Z146:AC146"/>
    <mergeCell ref="AE146:AG146"/>
    <mergeCell ref="AP146:AS146"/>
    <mergeCell ref="AU146:BI146"/>
    <mergeCell ref="BV146:BY146"/>
    <mergeCell ref="B145:F145"/>
    <mergeCell ref="G145:I145"/>
    <mergeCell ref="K145:N145"/>
    <mergeCell ref="O145:Q145"/>
    <mergeCell ref="Z145:AC145"/>
    <mergeCell ref="AE145:AG145"/>
    <mergeCell ref="AP145:AS145"/>
    <mergeCell ref="AU145:BI145"/>
    <mergeCell ref="BV145:BY145"/>
    <mergeCell ref="B144:F144"/>
    <mergeCell ref="G144:I144"/>
    <mergeCell ref="K144:N144"/>
    <mergeCell ref="O144:Q144"/>
    <mergeCell ref="Z144:AC144"/>
    <mergeCell ref="AE144:AG144"/>
    <mergeCell ref="AP144:AS144"/>
    <mergeCell ref="AU144:BI144"/>
    <mergeCell ref="BV144:BY144"/>
    <mergeCell ref="B143:F143"/>
    <mergeCell ref="G143:I143"/>
    <mergeCell ref="K143:N143"/>
    <mergeCell ref="O143:Q143"/>
    <mergeCell ref="Z143:AC143"/>
    <mergeCell ref="AE143:AG143"/>
    <mergeCell ref="AP143:AS143"/>
    <mergeCell ref="AU143:BI143"/>
    <mergeCell ref="BV143:BY143"/>
    <mergeCell ref="BV141:BY141"/>
    <mergeCell ref="B142:F142"/>
    <mergeCell ref="G142:I142"/>
    <mergeCell ref="K142:N142"/>
    <mergeCell ref="O142:Q142"/>
    <mergeCell ref="Z142:AC142"/>
    <mergeCell ref="AE142:AG142"/>
    <mergeCell ref="AP142:AS142"/>
    <mergeCell ref="AU142:BI142"/>
    <mergeCell ref="BV142:BY142"/>
    <mergeCell ref="B141:F141"/>
    <mergeCell ref="G141:I141"/>
    <mergeCell ref="K141:N141"/>
    <mergeCell ref="O141:Q141"/>
    <mergeCell ref="Z141:AC141"/>
    <mergeCell ref="AE141:AG141"/>
    <mergeCell ref="AP141:AS141"/>
    <mergeCell ref="AU141:BI141"/>
    <mergeCell ref="BK141:BM141"/>
    <mergeCell ref="B140:F140"/>
    <mergeCell ref="G140:I140"/>
    <mergeCell ref="K140:N140"/>
    <mergeCell ref="O140:Q140"/>
    <mergeCell ref="Z140:AC140"/>
    <mergeCell ref="AE140:AG140"/>
    <mergeCell ref="AP140:AS140"/>
    <mergeCell ref="AU140:BI140"/>
    <mergeCell ref="BV140:BY140"/>
    <mergeCell ref="B139:F139"/>
    <mergeCell ref="G139:I139"/>
    <mergeCell ref="K139:N139"/>
    <mergeCell ref="O139:Q139"/>
    <mergeCell ref="Z139:AC139"/>
    <mergeCell ref="AE139:AG139"/>
    <mergeCell ref="AP139:AS139"/>
    <mergeCell ref="AU139:BI139"/>
    <mergeCell ref="BV139:BY139"/>
    <mergeCell ref="B138:F138"/>
    <mergeCell ref="G138:I138"/>
    <mergeCell ref="K138:N138"/>
    <mergeCell ref="O138:Q138"/>
    <mergeCell ref="Z138:AC138"/>
    <mergeCell ref="AE138:AG138"/>
    <mergeCell ref="AP138:AS138"/>
    <mergeCell ref="AU138:BI138"/>
    <mergeCell ref="BV138:BY138"/>
    <mergeCell ref="B137:F137"/>
    <mergeCell ref="G137:I137"/>
    <mergeCell ref="K137:N137"/>
    <mergeCell ref="O137:Q137"/>
    <mergeCell ref="Z137:AC137"/>
    <mergeCell ref="AE137:AG137"/>
    <mergeCell ref="AP137:AS137"/>
    <mergeCell ref="AU137:BI137"/>
    <mergeCell ref="BV137:BY137"/>
    <mergeCell ref="B136:F136"/>
    <mergeCell ref="G136:I136"/>
    <mergeCell ref="K136:N136"/>
    <mergeCell ref="O136:Q136"/>
    <mergeCell ref="Z136:AC136"/>
    <mergeCell ref="AE136:AG136"/>
    <mergeCell ref="AP136:AS136"/>
    <mergeCell ref="AU136:BI136"/>
    <mergeCell ref="BV136:BY136"/>
    <mergeCell ref="B135:F135"/>
    <mergeCell ref="G135:I135"/>
    <mergeCell ref="K135:N135"/>
    <mergeCell ref="O135:Q135"/>
    <mergeCell ref="Z135:AC135"/>
    <mergeCell ref="AE135:AG135"/>
    <mergeCell ref="AP135:AS135"/>
    <mergeCell ref="AU135:BI135"/>
    <mergeCell ref="BV135:BY135"/>
    <mergeCell ref="AU36:AW36"/>
    <mergeCell ref="BF36:BI36"/>
    <mergeCell ref="BK36:BM36"/>
    <mergeCell ref="BV36:BY36"/>
    <mergeCell ref="B35:F35"/>
    <mergeCell ref="G35:I35"/>
    <mergeCell ref="K35:N35"/>
    <mergeCell ref="O35:Q35"/>
    <mergeCell ref="Z35:AC35"/>
    <mergeCell ref="AE35:AG35"/>
    <mergeCell ref="AP35:AS35"/>
    <mergeCell ref="AU35:AW35"/>
    <mergeCell ref="BF35:BI35"/>
    <mergeCell ref="B134:F134"/>
    <mergeCell ref="G134:I134"/>
    <mergeCell ref="K134:N134"/>
    <mergeCell ref="O134:Q134"/>
    <mergeCell ref="Z134:AC134"/>
    <mergeCell ref="AE134:AG134"/>
    <mergeCell ref="AP134:AS134"/>
    <mergeCell ref="AU134:BI134"/>
    <mergeCell ref="BV134:BY134"/>
    <mergeCell ref="B133:F133"/>
    <mergeCell ref="G133:I133"/>
    <mergeCell ref="K133:N133"/>
    <mergeCell ref="O133:Q133"/>
    <mergeCell ref="Z133:AC133"/>
    <mergeCell ref="AE133:AG133"/>
    <mergeCell ref="AP133:AS133"/>
    <mergeCell ref="AU133:BI133"/>
    <mergeCell ref="BV133:BY133"/>
    <mergeCell ref="BF99:BI99"/>
    <mergeCell ref="AP33:AS33"/>
    <mergeCell ref="AU33:AW33"/>
    <mergeCell ref="BF33:BI33"/>
    <mergeCell ref="BV37:BY37"/>
    <mergeCell ref="B37:F37"/>
    <mergeCell ref="G37:I37"/>
    <mergeCell ref="K37:N37"/>
    <mergeCell ref="O37:Q37"/>
    <mergeCell ref="Z37:AC37"/>
    <mergeCell ref="AE37:AG37"/>
    <mergeCell ref="AP37:AS37"/>
    <mergeCell ref="AU37:AW37"/>
    <mergeCell ref="BF37:BI37"/>
    <mergeCell ref="B132:F132"/>
    <mergeCell ref="G132:I132"/>
    <mergeCell ref="K132:N132"/>
    <mergeCell ref="O132:Q132"/>
    <mergeCell ref="Z132:AC132"/>
    <mergeCell ref="AE132:AG132"/>
    <mergeCell ref="AP132:AS132"/>
    <mergeCell ref="AU132:BI132"/>
    <mergeCell ref="BK132:BM132"/>
    <mergeCell ref="BV132:BY132"/>
    <mergeCell ref="BK35:BM35"/>
    <mergeCell ref="BV35:BY35"/>
    <mergeCell ref="B36:F36"/>
    <mergeCell ref="G36:I36"/>
    <mergeCell ref="K36:N36"/>
    <mergeCell ref="O36:Q36"/>
    <mergeCell ref="Z36:AC36"/>
    <mergeCell ref="AE36:AG36"/>
    <mergeCell ref="AP36:AS36"/>
    <mergeCell ref="BK31:BM31"/>
    <mergeCell ref="BV31:BY31"/>
    <mergeCell ref="B32:F32"/>
    <mergeCell ref="G32:I32"/>
    <mergeCell ref="K32:N32"/>
    <mergeCell ref="O32:Q32"/>
    <mergeCell ref="Z32:AC32"/>
    <mergeCell ref="AE32:AG32"/>
    <mergeCell ref="AP32:AS32"/>
    <mergeCell ref="AU32:AW32"/>
    <mergeCell ref="BF32:BI32"/>
    <mergeCell ref="BK32:BM32"/>
    <mergeCell ref="BV32:BY32"/>
    <mergeCell ref="BK37:BM37"/>
    <mergeCell ref="BV33:BY33"/>
    <mergeCell ref="B34:F34"/>
    <mergeCell ref="G34:I34"/>
    <mergeCell ref="K34:N34"/>
    <mergeCell ref="O34:Q34"/>
    <mergeCell ref="Z34:AC34"/>
    <mergeCell ref="AE34:AG34"/>
    <mergeCell ref="AP34:AS34"/>
    <mergeCell ref="AU34:AW34"/>
    <mergeCell ref="BF34:BI34"/>
    <mergeCell ref="BK34:BM34"/>
    <mergeCell ref="BV34:BY34"/>
    <mergeCell ref="B33:F33"/>
    <mergeCell ref="G33:I33"/>
    <mergeCell ref="K33:N33"/>
    <mergeCell ref="O33:Q33"/>
    <mergeCell ref="Z33:AC33"/>
    <mergeCell ref="AE33:AG33"/>
    <mergeCell ref="BK29:BM29"/>
    <mergeCell ref="BK33:BM33"/>
    <mergeCell ref="BV29:BY29"/>
    <mergeCell ref="B30:F30"/>
    <mergeCell ref="G30:I30"/>
    <mergeCell ref="K30:N30"/>
    <mergeCell ref="O30:Q30"/>
    <mergeCell ref="Z30:AC30"/>
    <mergeCell ref="AE30:AG30"/>
    <mergeCell ref="AP30:AS30"/>
    <mergeCell ref="AU30:AW30"/>
    <mergeCell ref="BF30:BI30"/>
    <mergeCell ref="BK30:BM30"/>
    <mergeCell ref="BV30:BY30"/>
    <mergeCell ref="B29:F29"/>
    <mergeCell ref="G29:I29"/>
    <mergeCell ref="K29:N29"/>
    <mergeCell ref="O29:Q29"/>
    <mergeCell ref="Z29:AC29"/>
    <mergeCell ref="AE29:AG29"/>
    <mergeCell ref="AP29:AS29"/>
    <mergeCell ref="AU29:AW29"/>
    <mergeCell ref="BF29:BI29"/>
    <mergeCell ref="B31:F31"/>
    <mergeCell ref="G31:I31"/>
    <mergeCell ref="K31:N31"/>
    <mergeCell ref="O31:Q31"/>
    <mergeCell ref="Z31:AC31"/>
    <mergeCell ref="AE31:AG31"/>
    <mergeCell ref="AP31:AS31"/>
    <mergeCell ref="AU31:AW31"/>
    <mergeCell ref="BF31:BI31"/>
    <mergeCell ref="BK27:BM27"/>
    <mergeCell ref="BV27:BY27"/>
    <mergeCell ref="B28:F28"/>
    <mergeCell ref="G28:I28"/>
    <mergeCell ref="K28:N28"/>
    <mergeCell ref="O28:Q28"/>
    <mergeCell ref="Z28:AC28"/>
    <mergeCell ref="AE28:AG28"/>
    <mergeCell ref="AP28:AS28"/>
    <mergeCell ref="AU28:AW28"/>
    <mergeCell ref="BF28:BI28"/>
    <mergeCell ref="BK28:BM28"/>
    <mergeCell ref="BV28:BY28"/>
    <mergeCell ref="B27:F27"/>
    <mergeCell ref="G27:I27"/>
    <mergeCell ref="K27:N27"/>
    <mergeCell ref="O27:Q27"/>
    <mergeCell ref="Z27:AC27"/>
    <mergeCell ref="AE27:AG27"/>
    <mergeCell ref="AP27:AS27"/>
    <mergeCell ref="AU27:AW27"/>
    <mergeCell ref="BF27:BI27"/>
    <mergeCell ref="BK25:BM25"/>
    <mergeCell ref="BV25:BY25"/>
    <mergeCell ref="B26:F26"/>
    <mergeCell ref="G26:I26"/>
    <mergeCell ref="K26:N26"/>
    <mergeCell ref="O26:Q26"/>
    <mergeCell ref="Z26:AC26"/>
    <mergeCell ref="AE26:AG26"/>
    <mergeCell ref="AP26:AS26"/>
    <mergeCell ref="AU26:AW26"/>
    <mergeCell ref="BF26:BI26"/>
    <mergeCell ref="BK26:BM26"/>
    <mergeCell ref="BV26:BY26"/>
    <mergeCell ref="B25:F25"/>
    <mergeCell ref="G25:I25"/>
    <mergeCell ref="K25:N25"/>
    <mergeCell ref="O25:Q25"/>
    <mergeCell ref="Z25:AC25"/>
    <mergeCell ref="AE25:AG25"/>
    <mergeCell ref="AP25:AS25"/>
    <mergeCell ref="AU25:AW25"/>
    <mergeCell ref="BF25:BI25"/>
    <mergeCell ref="BK23:BM23"/>
    <mergeCell ref="BV23:BY23"/>
    <mergeCell ref="B24:F24"/>
    <mergeCell ref="G24:I24"/>
    <mergeCell ref="K24:N24"/>
    <mergeCell ref="O24:Q24"/>
    <mergeCell ref="Z24:AC24"/>
    <mergeCell ref="AE24:AG24"/>
    <mergeCell ref="AP24:AS24"/>
    <mergeCell ref="AU24:AW24"/>
    <mergeCell ref="BF24:BI24"/>
    <mergeCell ref="BK24:BM24"/>
    <mergeCell ref="BV24:BY24"/>
    <mergeCell ref="B23:F23"/>
    <mergeCell ref="G23:I23"/>
    <mergeCell ref="K23:N23"/>
    <mergeCell ref="O23:Q23"/>
    <mergeCell ref="Z23:AC23"/>
    <mergeCell ref="AE23:AG23"/>
    <mergeCell ref="AP23:AS23"/>
    <mergeCell ref="AU23:AW23"/>
    <mergeCell ref="BF23:BI23"/>
    <mergeCell ref="O22:Q22"/>
    <mergeCell ref="Z22:AC22"/>
    <mergeCell ref="AE22:AG22"/>
    <mergeCell ref="AP22:AS22"/>
    <mergeCell ref="AU22:AW22"/>
    <mergeCell ref="BF22:BI22"/>
    <mergeCell ref="BK22:BM22"/>
    <mergeCell ref="BV22:BY22"/>
    <mergeCell ref="B21:F21"/>
    <mergeCell ref="G21:I21"/>
    <mergeCell ref="K21:N21"/>
    <mergeCell ref="O21:Q21"/>
    <mergeCell ref="Z21:AC21"/>
    <mergeCell ref="AE21:AG21"/>
    <mergeCell ref="AP21:AS21"/>
    <mergeCell ref="AU21:AW21"/>
    <mergeCell ref="BF21:BI21"/>
    <mergeCell ref="BV123:BY123"/>
    <mergeCell ref="AP122:AS122"/>
    <mergeCell ref="BK122:BM122"/>
    <mergeCell ref="BV122:BY122"/>
    <mergeCell ref="AE122:AG122"/>
    <mergeCell ref="AE121:AG121"/>
    <mergeCell ref="AP121:AS121"/>
    <mergeCell ref="BK121:BM121"/>
    <mergeCell ref="BV121:BY121"/>
    <mergeCell ref="AU121:BI121"/>
    <mergeCell ref="AU122:BI122"/>
    <mergeCell ref="AU123:BI123"/>
    <mergeCell ref="BK3:BZ3"/>
    <mergeCell ref="BK1:BO1"/>
    <mergeCell ref="BP1:BV1"/>
    <mergeCell ref="BW1:BZ1"/>
    <mergeCell ref="A152:N152"/>
    <mergeCell ref="O152:AC152"/>
    <mergeCell ref="AU152:BI152"/>
    <mergeCell ref="AE131:AG131"/>
    <mergeCell ref="AP131:AS131"/>
    <mergeCell ref="BV131:BY131"/>
    <mergeCell ref="AP130:AS130"/>
    <mergeCell ref="BV130:BY130"/>
    <mergeCell ref="B131:F131"/>
    <mergeCell ref="G131:I131"/>
    <mergeCell ref="K131:N131"/>
    <mergeCell ref="O131:Q131"/>
    <mergeCell ref="Z131:AC131"/>
    <mergeCell ref="B130:F130"/>
    <mergeCell ref="G130:I130"/>
    <mergeCell ref="K130:N130"/>
    <mergeCell ref="O130:Q130"/>
    <mergeCell ref="Z130:AC130"/>
    <mergeCell ref="AE123:AG123"/>
    <mergeCell ref="AP123:AS123"/>
    <mergeCell ref="A153:N153"/>
    <mergeCell ref="O153:AC153"/>
    <mergeCell ref="AU153:BI153"/>
    <mergeCell ref="AP150:AS150"/>
    <mergeCell ref="BV150:BY150"/>
    <mergeCell ref="A151:N151"/>
    <mergeCell ref="O151:AC151"/>
    <mergeCell ref="AE151:AS151"/>
    <mergeCell ref="AU151:BI151"/>
    <mergeCell ref="BK151:BY151"/>
    <mergeCell ref="Z150:AC150"/>
    <mergeCell ref="AE150:AG150"/>
    <mergeCell ref="AU150:BI150"/>
    <mergeCell ref="B150:F150"/>
    <mergeCell ref="G150:I150"/>
    <mergeCell ref="K150:N150"/>
    <mergeCell ref="O150:Q150"/>
    <mergeCell ref="AE130:AG130"/>
    <mergeCell ref="AU130:BI130"/>
    <mergeCell ref="AU131:BI131"/>
    <mergeCell ref="AE129:AG129"/>
    <mergeCell ref="AP129:AS129"/>
    <mergeCell ref="BV129:BY129"/>
    <mergeCell ref="AP128:AS128"/>
    <mergeCell ref="BV128:BY128"/>
    <mergeCell ref="B129:F129"/>
    <mergeCell ref="G129:I129"/>
    <mergeCell ref="K129:N129"/>
    <mergeCell ref="O129:Q129"/>
    <mergeCell ref="Z129:AC129"/>
    <mergeCell ref="B128:F128"/>
    <mergeCell ref="G128:I128"/>
    <mergeCell ref="K128:N128"/>
    <mergeCell ref="O128:Q128"/>
    <mergeCell ref="Z128:AC128"/>
    <mergeCell ref="AE128:AG128"/>
    <mergeCell ref="AU128:BI128"/>
    <mergeCell ref="AU129:BI129"/>
    <mergeCell ref="AE127:AG127"/>
    <mergeCell ref="AP127:AS127"/>
    <mergeCell ref="BV127:BY127"/>
    <mergeCell ref="AP126:AS126"/>
    <mergeCell ref="BV126:BY126"/>
    <mergeCell ref="B127:F127"/>
    <mergeCell ref="G127:I127"/>
    <mergeCell ref="K127:N127"/>
    <mergeCell ref="O127:Q127"/>
    <mergeCell ref="Z127:AC127"/>
    <mergeCell ref="B126:F126"/>
    <mergeCell ref="G126:I126"/>
    <mergeCell ref="K126:N126"/>
    <mergeCell ref="O126:Q126"/>
    <mergeCell ref="Z126:AC126"/>
    <mergeCell ref="AE126:AG126"/>
    <mergeCell ref="AU126:BI126"/>
    <mergeCell ref="AU127:BI127"/>
    <mergeCell ref="AE125:AG125"/>
    <mergeCell ref="AP125:AS125"/>
    <mergeCell ref="BV125:BY125"/>
    <mergeCell ref="AP124:AS124"/>
    <mergeCell ref="BV124:BY124"/>
    <mergeCell ref="B125:F125"/>
    <mergeCell ref="G125:I125"/>
    <mergeCell ref="K125:N125"/>
    <mergeCell ref="O125:Q125"/>
    <mergeCell ref="Z125:AC125"/>
    <mergeCell ref="B124:F124"/>
    <mergeCell ref="G124:I124"/>
    <mergeCell ref="K124:N124"/>
    <mergeCell ref="O124:Q124"/>
    <mergeCell ref="Z124:AC124"/>
    <mergeCell ref="AE124:AG124"/>
    <mergeCell ref="AU124:BI124"/>
    <mergeCell ref="AU125:BI125"/>
    <mergeCell ref="B121:F121"/>
    <mergeCell ref="G121:I121"/>
    <mergeCell ref="K121:N121"/>
    <mergeCell ref="O121:Q121"/>
    <mergeCell ref="Z121:AC121"/>
    <mergeCell ref="B123:F123"/>
    <mergeCell ref="G123:I123"/>
    <mergeCell ref="K123:N123"/>
    <mergeCell ref="O123:Q123"/>
    <mergeCell ref="Z123:AC123"/>
    <mergeCell ref="B122:F122"/>
    <mergeCell ref="G122:I122"/>
    <mergeCell ref="K122:N122"/>
    <mergeCell ref="O122:Q122"/>
    <mergeCell ref="Z122:AC122"/>
    <mergeCell ref="BK119:BM119"/>
    <mergeCell ref="BV119:BY119"/>
    <mergeCell ref="B120:F120"/>
    <mergeCell ref="G120:I120"/>
    <mergeCell ref="K120:N120"/>
    <mergeCell ref="O120:Q120"/>
    <mergeCell ref="Z120:AC120"/>
    <mergeCell ref="AE120:AG120"/>
    <mergeCell ref="AU120:AW120"/>
    <mergeCell ref="BF120:BI120"/>
    <mergeCell ref="BK120:BM120"/>
    <mergeCell ref="BV120:BY120"/>
    <mergeCell ref="AP120:AS120"/>
    <mergeCell ref="B119:F119"/>
    <mergeCell ref="G119:I119"/>
    <mergeCell ref="K119:N119"/>
    <mergeCell ref="O119:Q119"/>
    <mergeCell ref="Z119:AC119"/>
    <mergeCell ref="AE119:AG119"/>
    <mergeCell ref="AP119:AS119"/>
    <mergeCell ref="AU119:AW119"/>
    <mergeCell ref="BF119:BI119"/>
    <mergeCell ref="A116:AT116"/>
    <mergeCell ref="A117:A118"/>
    <mergeCell ref="B117:F118"/>
    <mergeCell ref="G117:I118"/>
    <mergeCell ref="K117:N118"/>
    <mergeCell ref="O117:AT117"/>
    <mergeCell ref="A110:N110"/>
    <mergeCell ref="O110:AC110"/>
    <mergeCell ref="AU110:BI110"/>
    <mergeCell ref="A111:N111"/>
    <mergeCell ref="O111:AC111"/>
    <mergeCell ref="AU111:BI111"/>
    <mergeCell ref="AE118:AT118"/>
    <mergeCell ref="AD115:AE115"/>
    <mergeCell ref="AF115:AT115"/>
    <mergeCell ref="W115:AC115"/>
    <mergeCell ref="J117:J118"/>
    <mergeCell ref="AW117:CB118"/>
    <mergeCell ref="A113:CB113"/>
    <mergeCell ref="A109:N109"/>
    <mergeCell ref="O109:AC109"/>
    <mergeCell ref="AE109:AS109"/>
    <mergeCell ref="AU109:BI109"/>
    <mergeCell ref="BK109:BY109"/>
    <mergeCell ref="AE20:AG20"/>
    <mergeCell ref="AP20:AS20"/>
    <mergeCell ref="AU20:AW20"/>
    <mergeCell ref="BF20:BI20"/>
    <mergeCell ref="BK20:BM20"/>
    <mergeCell ref="BV20:BY20"/>
    <mergeCell ref="AP19:AS19"/>
    <mergeCell ref="AU19:AW19"/>
    <mergeCell ref="BF19:BI19"/>
    <mergeCell ref="BK19:BM19"/>
    <mergeCell ref="BV19:BY19"/>
    <mergeCell ref="AE19:AG19"/>
    <mergeCell ref="B20:F20"/>
    <mergeCell ref="G20:I20"/>
    <mergeCell ref="K20:N20"/>
    <mergeCell ref="O20:Q20"/>
    <mergeCell ref="Z20:AC20"/>
    <mergeCell ref="B19:F19"/>
    <mergeCell ref="G19:I19"/>
    <mergeCell ref="K19:N19"/>
    <mergeCell ref="O19:Q19"/>
    <mergeCell ref="Z19:AC19"/>
    <mergeCell ref="BK21:BM21"/>
    <mergeCell ref="BV21:BY21"/>
    <mergeCell ref="B22:F22"/>
    <mergeCell ref="G22:I22"/>
    <mergeCell ref="K22:N22"/>
    <mergeCell ref="AE18:AG18"/>
    <mergeCell ref="AP18:AS18"/>
    <mergeCell ref="AU18:AW18"/>
    <mergeCell ref="BF18:BI18"/>
    <mergeCell ref="BK18:BM18"/>
    <mergeCell ref="BV18:BY18"/>
    <mergeCell ref="AP17:AS17"/>
    <mergeCell ref="AU17:AW17"/>
    <mergeCell ref="BF17:BI17"/>
    <mergeCell ref="BK17:BM17"/>
    <mergeCell ref="BV17:BY17"/>
    <mergeCell ref="AE17:AG17"/>
    <mergeCell ref="B18:F18"/>
    <mergeCell ref="G18:I18"/>
    <mergeCell ref="K18:N18"/>
    <mergeCell ref="O18:Q18"/>
    <mergeCell ref="Z18:AC18"/>
    <mergeCell ref="B17:F17"/>
    <mergeCell ref="G17:I17"/>
    <mergeCell ref="K17:N17"/>
    <mergeCell ref="O17:Q17"/>
    <mergeCell ref="Z17:AC17"/>
    <mergeCell ref="AE16:AG16"/>
    <mergeCell ref="AP16:AS16"/>
    <mergeCell ref="AU16:AW16"/>
    <mergeCell ref="BF16:BI16"/>
    <mergeCell ref="BK16:BM16"/>
    <mergeCell ref="BV16:BY16"/>
    <mergeCell ref="AP15:AS15"/>
    <mergeCell ref="AU15:AW15"/>
    <mergeCell ref="BF15:BI15"/>
    <mergeCell ref="BK15:BM15"/>
    <mergeCell ref="BV15:BY15"/>
    <mergeCell ref="AE15:AG15"/>
    <mergeCell ref="B16:F16"/>
    <mergeCell ref="G16:I16"/>
    <mergeCell ref="K16:N16"/>
    <mergeCell ref="O16:Q16"/>
    <mergeCell ref="Z16:AC16"/>
    <mergeCell ref="B15:F15"/>
    <mergeCell ref="G15:I15"/>
    <mergeCell ref="K15:N15"/>
    <mergeCell ref="O15:Q15"/>
    <mergeCell ref="Z15:AC15"/>
    <mergeCell ref="AE14:AG14"/>
    <mergeCell ref="AP14:AS14"/>
    <mergeCell ref="AU14:AW14"/>
    <mergeCell ref="BF14:BI14"/>
    <mergeCell ref="BK14:BM14"/>
    <mergeCell ref="BV14:BY14"/>
    <mergeCell ref="AP13:AS13"/>
    <mergeCell ref="AU13:AW13"/>
    <mergeCell ref="BF13:BI13"/>
    <mergeCell ref="BK13:BM13"/>
    <mergeCell ref="BV13:BY13"/>
    <mergeCell ref="AE13:AG13"/>
    <mergeCell ref="B14:F14"/>
    <mergeCell ref="G14:I14"/>
    <mergeCell ref="K14:N14"/>
    <mergeCell ref="O14:Q14"/>
    <mergeCell ref="Z14:AC14"/>
    <mergeCell ref="B13:F13"/>
    <mergeCell ref="G13:I13"/>
    <mergeCell ref="K13:N13"/>
    <mergeCell ref="O13:Q13"/>
    <mergeCell ref="Z13:AC13"/>
    <mergeCell ref="O9:Q9"/>
    <mergeCell ref="Z9:AC9"/>
    <mergeCell ref="AE12:AG12"/>
    <mergeCell ref="AP12:AS12"/>
    <mergeCell ref="AU12:AW12"/>
    <mergeCell ref="BF12:BI12"/>
    <mergeCell ref="BK12:BM12"/>
    <mergeCell ref="BV12:BY12"/>
    <mergeCell ref="AP11:AS11"/>
    <mergeCell ref="AU11:AW11"/>
    <mergeCell ref="BF11:BI11"/>
    <mergeCell ref="BK11:BM11"/>
    <mergeCell ref="BV11:BY11"/>
    <mergeCell ref="AE11:AG11"/>
    <mergeCell ref="B12:F12"/>
    <mergeCell ref="G12:I12"/>
    <mergeCell ref="K12:N12"/>
    <mergeCell ref="O12:Q12"/>
    <mergeCell ref="Z12:AC12"/>
    <mergeCell ref="B11:F11"/>
    <mergeCell ref="G11:I11"/>
    <mergeCell ref="K11:N11"/>
    <mergeCell ref="O11:Q11"/>
    <mergeCell ref="Z11:AC11"/>
    <mergeCell ref="BC2:BJ2"/>
    <mergeCell ref="BK2:BZ2"/>
    <mergeCell ref="A4:BA4"/>
    <mergeCell ref="A3:BA3"/>
    <mergeCell ref="O1:AZ2"/>
    <mergeCell ref="BC1:BJ1"/>
    <mergeCell ref="BC3:BJ3"/>
    <mergeCell ref="A5:A6"/>
    <mergeCell ref="B5:F6"/>
    <mergeCell ref="G5:I6"/>
    <mergeCell ref="K5:N6"/>
    <mergeCell ref="O5:AT5"/>
    <mergeCell ref="AE10:AG10"/>
    <mergeCell ref="AP10:AS10"/>
    <mergeCell ref="AU10:AW10"/>
    <mergeCell ref="BF10:BI10"/>
    <mergeCell ref="BK10:BM10"/>
    <mergeCell ref="BV10:BY10"/>
    <mergeCell ref="AP9:AS9"/>
    <mergeCell ref="AU9:AW9"/>
    <mergeCell ref="BF9:BI9"/>
    <mergeCell ref="BK9:BM9"/>
    <mergeCell ref="BV9:BY9"/>
    <mergeCell ref="AE9:AG9"/>
    <mergeCell ref="B10:F10"/>
    <mergeCell ref="G10:I10"/>
    <mergeCell ref="K10:N10"/>
    <mergeCell ref="O10:Q10"/>
    <mergeCell ref="Z10:AC10"/>
    <mergeCell ref="B9:F9"/>
    <mergeCell ref="G9:I9"/>
    <mergeCell ref="K9:N9"/>
    <mergeCell ref="B8:F8"/>
    <mergeCell ref="G8:I8"/>
    <mergeCell ref="K8:N8"/>
    <mergeCell ref="O8:Q8"/>
    <mergeCell ref="Z8:AC8"/>
    <mergeCell ref="AU5:BZ5"/>
    <mergeCell ref="AE8:AG8"/>
    <mergeCell ref="AP8:AS8"/>
    <mergeCell ref="AU8:AW8"/>
    <mergeCell ref="BF8:BI8"/>
    <mergeCell ref="BK8:BM8"/>
    <mergeCell ref="BV8:BY8"/>
    <mergeCell ref="CA5:CB5"/>
    <mergeCell ref="AE6:AT6"/>
    <mergeCell ref="BK6:BZ6"/>
    <mergeCell ref="B7:F7"/>
    <mergeCell ref="G7:I7"/>
    <mergeCell ref="K7:N7"/>
    <mergeCell ref="O7:Q7"/>
    <mergeCell ref="Z7:AC7"/>
    <mergeCell ref="AE7:AG7"/>
    <mergeCell ref="AP7:AS7"/>
    <mergeCell ref="AU7:AW7"/>
    <mergeCell ref="BF7:BI7"/>
    <mergeCell ref="BK7:BM7"/>
    <mergeCell ref="BV7:BY7"/>
    <mergeCell ref="J5:J6"/>
  </mergeCells>
  <phoneticPr fontId="7"/>
  <printOptions horizontalCentered="1"/>
  <pageMargins left="0.19685039370078741" right="0.19685039370078741" top="0.31496062992125984" bottom="0.23622047244094491" header="0.31496062992125984" footer="0.19685039370078741"/>
  <pageSetup paperSize="9" scale="50" fitToHeight="2" orientation="landscape" r:id="rId1"/>
  <rowBreaks count="1" manualBreakCount="1">
    <brk id="113" max="7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AJ84"/>
  <sheetViews>
    <sheetView view="pageBreakPreview" topLeftCell="A2" zoomScale="90" zoomScaleNormal="85" zoomScaleSheetLayoutView="90" workbookViewId="0">
      <selection activeCell="AK19" sqref="AK19"/>
    </sheetView>
  </sheetViews>
  <sheetFormatPr defaultColWidth="9" defaultRowHeight="18" customHeight="1" x14ac:dyDescent="0.15"/>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6" ht="18" hidden="1" customHeight="1" x14ac:dyDescent="0.15">
      <c r="P1" s="32"/>
    </row>
    <row r="2" spans="1:36" ht="18" customHeight="1" x14ac:dyDescent="0.15">
      <c r="A2" s="127" t="s">
        <v>163</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row>
    <row r="3" spans="1:36" ht="18" customHeight="1" x14ac:dyDescent="0.15">
      <c r="A3" s="892" t="s">
        <v>500</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47"/>
      <c r="AI3" s="47"/>
      <c r="AJ3" s="47"/>
    </row>
    <row r="4" spans="1:36" s="4" customFormat="1" ht="9.9499999999999993" customHeight="1" x14ac:dyDescent="0.15">
      <c r="A4" s="434"/>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7"/>
      <c r="AI4" s="47"/>
      <c r="AJ4" s="47"/>
    </row>
    <row r="5" spans="1:36" s="4" customFormat="1" ht="18" customHeight="1" x14ac:dyDescent="0.15">
      <c r="A5" s="434"/>
      <c r="B5" s="893" t="s">
        <v>46</v>
      </c>
      <c r="C5" s="893"/>
      <c r="D5" s="893"/>
      <c r="E5" s="893"/>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7"/>
      <c r="AI5" s="47"/>
      <c r="AJ5" s="47"/>
    </row>
    <row r="6" spans="1:36" ht="18" customHeight="1" thickBot="1" x14ac:dyDescent="0.2">
      <c r="A6" s="136"/>
      <c r="B6" s="136"/>
      <c r="C6" s="136"/>
      <c r="D6" s="136"/>
      <c r="E6" s="136"/>
      <c r="F6" s="136"/>
      <c r="G6" s="136"/>
      <c r="H6" s="136"/>
      <c r="I6" s="136"/>
      <c r="J6" s="136"/>
      <c r="K6" s="136"/>
      <c r="L6" s="136"/>
      <c r="M6" s="136"/>
      <c r="N6" s="136"/>
      <c r="O6" s="130"/>
      <c r="P6" s="130"/>
      <c r="Q6" s="130"/>
      <c r="R6" s="130"/>
      <c r="S6" s="130"/>
      <c r="T6" s="130"/>
      <c r="U6" s="894">
        <f ca="1">TODAY()</f>
        <v>45261</v>
      </c>
      <c r="V6" s="894"/>
      <c r="W6" s="894"/>
      <c r="X6" s="894"/>
      <c r="Y6" s="894"/>
      <c r="Z6" s="894"/>
      <c r="AA6" s="894"/>
      <c r="AB6" s="894"/>
      <c r="AC6" s="894"/>
      <c r="AD6" s="894"/>
      <c r="AE6" s="894"/>
      <c r="AF6" s="894"/>
      <c r="AG6" s="894"/>
      <c r="AH6" s="47"/>
      <c r="AI6" s="47"/>
      <c r="AJ6" s="47"/>
    </row>
    <row r="7" spans="1:36" ht="17.25" customHeight="1" x14ac:dyDescent="0.15">
      <c r="A7" s="47"/>
      <c r="B7" s="137"/>
      <c r="C7" s="138"/>
      <c r="D7" s="138"/>
      <c r="E7" s="138"/>
      <c r="F7" s="138"/>
      <c r="G7" s="138"/>
      <c r="H7" s="138"/>
      <c r="I7" s="137"/>
      <c r="J7" s="137"/>
      <c r="K7" s="137"/>
      <c r="L7" s="137"/>
      <c r="M7" s="137"/>
      <c r="N7" s="139"/>
      <c r="O7" s="895" t="s">
        <v>239</v>
      </c>
      <c r="P7" s="896"/>
      <c r="Q7" s="896"/>
      <c r="R7" s="896"/>
      <c r="S7" s="896"/>
      <c r="T7" s="896"/>
      <c r="U7" s="897" t="s">
        <v>45</v>
      </c>
      <c r="V7" s="898"/>
      <c r="W7" s="898"/>
      <c r="X7" s="898">
        <f>②第６号様式添付書類２!F2</f>
        <v>0</v>
      </c>
      <c r="Y7" s="898"/>
      <c r="Z7" s="898"/>
      <c r="AA7" s="898"/>
      <c r="AB7" s="898"/>
      <c r="AC7" s="898"/>
      <c r="AD7" s="898"/>
      <c r="AE7" s="898"/>
      <c r="AF7" s="898"/>
      <c r="AG7" s="89" t="s">
        <v>44</v>
      </c>
      <c r="AH7" s="47"/>
      <c r="AI7" s="47"/>
      <c r="AJ7" s="47"/>
    </row>
    <row r="8" spans="1:36" ht="17.25" customHeight="1" x14ac:dyDescent="0.15">
      <c r="A8" s="47"/>
      <c r="B8" s="47"/>
      <c r="C8" s="138"/>
      <c r="D8" s="138"/>
      <c r="E8" s="138"/>
      <c r="F8" s="47"/>
      <c r="G8" s="47"/>
      <c r="H8" s="47"/>
      <c r="I8" s="47"/>
      <c r="J8" s="47"/>
      <c r="K8" s="47"/>
      <c r="L8" s="47"/>
      <c r="M8" s="47"/>
      <c r="N8" s="47"/>
      <c r="O8" s="911" t="s">
        <v>43</v>
      </c>
      <c r="P8" s="912"/>
      <c r="Q8" s="912"/>
      <c r="R8" s="912"/>
      <c r="S8" s="912"/>
      <c r="T8" s="912"/>
      <c r="U8" s="913">
        <f>②第６号様式添付書類２!E3</f>
        <v>0</v>
      </c>
      <c r="V8" s="914"/>
      <c r="W8" s="914"/>
      <c r="X8" s="914"/>
      <c r="Y8" s="914"/>
      <c r="Z8" s="914"/>
      <c r="AA8" s="914"/>
      <c r="AB8" s="914"/>
      <c r="AC8" s="914"/>
      <c r="AD8" s="914"/>
      <c r="AE8" s="914"/>
      <c r="AF8" s="914"/>
      <c r="AG8" s="915"/>
      <c r="AH8" s="47"/>
      <c r="AI8" s="47"/>
      <c r="AJ8" s="47"/>
    </row>
    <row r="9" spans="1:36" ht="17.25" customHeight="1" x14ac:dyDescent="0.15">
      <c r="A9" s="47"/>
      <c r="B9" s="47"/>
      <c r="C9" s="138"/>
      <c r="D9" s="138"/>
      <c r="E9" s="138"/>
      <c r="F9" s="47"/>
      <c r="G9" s="47"/>
      <c r="H9" s="47"/>
      <c r="I9" s="47"/>
      <c r="J9" s="47"/>
      <c r="K9" s="47"/>
      <c r="L9" s="47"/>
      <c r="M9" s="47"/>
      <c r="N9" s="47"/>
      <c r="O9" s="911" t="s">
        <v>42</v>
      </c>
      <c r="P9" s="912"/>
      <c r="Q9" s="912"/>
      <c r="R9" s="912"/>
      <c r="S9" s="912"/>
      <c r="T9" s="912"/>
      <c r="U9" s="916">
        <f>②第６号様式添付書類２!E4</f>
        <v>0</v>
      </c>
      <c r="V9" s="917"/>
      <c r="W9" s="917"/>
      <c r="X9" s="917"/>
      <c r="Y9" s="917"/>
      <c r="Z9" s="917"/>
      <c r="AA9" s="917"/>
      <c r="AB9" s="917"/>
      <c r="AC9" s="917"/>
      <c r="AD9" s="917"/>
      <c r="AE9" s="917"/>
      <c r="AF9" s="917"/>
      <c r="AG9" s="918"/>
      <c r="AH9" s="47"/>
      <c r="AI9" s="47"/>
      <c r="AJ9" s="47"/>
    </row>
    <row r="10" spans="1:36" ht="17.25" customHeight="1" x14ac:dyDescent="0.15">
      <c r="A10" s="47"/>
      <c r="B10" s="47"/>
      <c r="C10" s="138"/>
      <c r="D10" s="138"/>
      <c r="E10" s="138"/>
      <c r="F10" s="47"/>
      <c r="G10" s="47"/>
      <c r="H10" s="47"/>
      <c r="I10" s="47"/>
      <c r="J10" s="47"/>
      <c r="K10" s="47"/>
      <c r="L10" s="47"/>
      <c r="M10" s="47"/>
      <c r="N10" s="47"/>
      <c r="O10" s="919" t="s">
        <v>164</v>
      </c>
      <c r="P10" s="920"/>
      <c r="Q10" s="920"/>
      <c r="R10" s="920"/>
      <c r="S10" s="920"/>
      <c r="T10" s="921"/>
      <c r="U10" s="922">
        <f>②第６号様式添付書類２!E5</f>
        <v>0</v>
      </c>
      <c r="V10" s="923"/>
      <c r="W10" s="923"/>
      <c r="X10" s="923"/>
      <c r="Y10" s="923"/>
      <c r="Z10" s="923"/>
      <c r="AA10" s="923"/>
      <c r="AB10" s="923"/>
      <c r="AC10" s="923"/>
      <c r="AD10" s="923"/>
      <c r="AE10" s="923"/>
      <c r="AF10" s="923"/>
      <c r="AG10" s="924"/>
      <c r="AH10" s="47"/>
      <c r="AI10" s="47"/>
      <c r="AJ10" s="47"/>
    </row>
    <row r="11" spans="1:36" ht="17.25" customHeight="1" thickBot="1" x14ac:dyDescent="0.2">
      <c r="A11" s="47"/>
      <c r="B11" s="47"/>
      <c r="C11" s="138"/>
      <c r="D11" s="138"/>
      <c r="E11" s="138"/>
      <c r="F11" s="140"/>
      <c r="G11" s="140"/>
      <c r="H11" s="140"/>
      <c r="I11" s="140"/>
      <c r="J11" s="140"/>
      <c r="K11" s="140"/>
      <c r="L11" s="138"/>
      <c r="M11" s="138"/>
      <c r="N11" s="138"/>
      <c r="O11" s="932" t="s">
        <v>237</v>
      </c>
      <c r="P11" s="933"/>
      <c r="Q11" s="933"/>
      <c r="R11" s="933"/>
      <c r="S11" s="933"/>
      <c r="T11" s="933"/>
      <c r="U11" s="946">
        <f>②第６号様式添付書類２!E6</f>
        <v>0</v>
      </c>
      <c r="V11" s="947"/>
      <c r="W11" s="947"/>
      <c r="X11" s="947"/>
      <c r="Y11" s="947"/>
      <c r="Z11" s="947"/>
      <c r="AA11" s="947"/>
      <c r="AB11" s="947"/>
      <c r="AC11" s="947"/>
      <c r="AD11" s="947"/>
      <c r="AE11" s="947"/>
      <c r="AF11" s="947"/>
      <c r="AG11" s="948"/>
      <c r="AH11" s="47"/>
      <c r="AI11" s="47"/>
      <c r="AJ11" s="47"/>
    </row>
    <row r="12" spans="1:36" ht="18" customHeight="1" x14ac:dyDescent="0.15">
      <c r="A12" s="137"/>
      <c r="B12" s="137"/>
      <c r="C12" s="137"/>
      <c r="D12" s="137"/>
      <c r="E12" s="137"/>
      <c r="F12" s="137"/>
      <c r="G12" s="137"/>
      <c r="H12" s="137"/>
      <c r="I12" s="137"/>
      <c r="J12" s="137"/>
      <c r="K12" s="137"/>
      <c r="L12" s="137"/>
      <c r="M12" s="137"/>
      <c r="N12" s="137"/>
      <c r="O12" s="137"/>
      <c r="P12" s="137"/>
      <c r="Q12" s="141"/>
      <c r="R12" s="141"/>
      <c r="S12" s="141"/>
      <c r="T12" s="141"/>
      <c r="U12" s="141"/>
      <c r="V12" s="141"/>
      <c r="W12" s="141"/>
      <c r="X12" s="141"/>
      <c r="Y12" s="109"/>
      <c r="Z12" s="109"/>
      <c r="AA12" s="109"/>
      <c r="AB12" s="109"/>
      <c r="AC12" s="109"/>
      <c r="AD12" s="109"/>
      <c r="AE12" s="109"/>
      <c r="AF12" s="47"/>
      <c r="AG12" s="47"/>
      <c r="AH12" s="47"/>
      <c r="AI12" s="47"/>
      <c r="AJ12" s="47"/>
    </row>
    <row r="13" spans="1:36" ht="18" customHeight="1" thickBot="1" x14ac:dyDescent="0.2">
      <c r="A13" s="47" t="s">
        <v>165</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row>
    <row r="14" spans="1:36" ht="18" customHeight="1" thickBot="1" x14ac:dyDescent="0.2">
      <c r="A14" s="47"/>
      <c r="B14" s="142" t="s">
        <v>15</v>
      </c>
      <c r="C14" s="934" t="s">
        <v>166</v>
      </c>
      <c r="D14" s="935"/>
      <c r="E14" s="935"/>
      <c r="F14" s="935"/>
      <c r="G14" s="935"/>
      <c r="H14" s="935"/>
      <c r="I14" s="935"/>
      <c r="J14" s="935"/>
      <c r="K14" s="935"/>
      <c r="L14" s="935"/>
      <c r="M14" s="935"/>
      <c r="N14" s="935"/>
      <c r="O14" s="936"/>
      <c r="P14" s="937">
        <f>①入力シート!F30</f>
        <v>0</v>
      </c>
      <c r="Q14" s="938"/>
      <c r="R14" s="938"/>
      <c r="S14" s="939"/>
      <c r="T14" s="47"/>
      <c r="U14" s="47"/>
      <c r="V14" s="47"/>
      <c r="W14" s="47"/>
      <c r="X14" s="47"/>
      <c r="Y14" s="47"/>
      <c r="Z14" s="47"/>
      <c r="AA14" s="47"/>
      <c r="AB14" s="47"/>
      <c r="AC14" s="47"/>
      <c r="AD14" s="47"/>
      <c r="AE14" s="47"/>
      <c r="AF14" s="47"/>
      <c r="AG14" s="47"/>
      <c r="AH14" s="47"/>
      <c r="AI14" s="47" t="s">
        <v>167</v>
      </c>
      <c r="AJ14" s="47"/>
    </row>
    <row r="15" spans="1:36" ht="18" customHeight="1" thickBot="1" x14ac:dyDescent="0.2">
      <c r="A15" s="47"/>
      <c r="B15" s="899" t="s">
        <v>36</v>
      </c>
      <c r="C15" s="901" t="s">
        <v>168</v>
      </c>
      <c r="D15" s="902"/>
      <c r="E15" s="902"/>
      <c r="F15" s="902"/>
      <c r="G15" s="902"/>
      <c r="H15" s="902"/>
      <c r="I15" s="902"/>
      <c r="J15" s="902"/>
      <c r="K15" s="902"/>
      <c r="L15" s="902"/>
      <c r="M15" s="902"/>
      <c r="N15" s="902"/>
      <c r="O15" s="903"/>
      <c r="P15" s="904" t="s">
        <v>169</v>
      </c>
      <c r="Q15" s="905"/>
      <c r="R15" s="301">
        <f>③入力シート２!I2</f>
        <v>0</v>
      </c>
      <c r="S15" s="143" t="s">
        <v>170</v>
      </c>
      <c r="T15" s="906" t="s">
        <v>171</v>
      </c>
      <c r="U15" s="906"/>
      <c r="V15" s="302">
        <f>③入力シート２!L2</f>
        <v>0</v>
      </c>
      <c r="W15" s="144" t="s">
        <v>170</v>
      </c>
      <c r="X15" s="907" t="s">
        <v>172</v>
      </c>
      <c r="Y15" s="906"/>
      <c r="Z15" s="303">
        <f>③入力シート２!O2</f>
        <v>0</v>
      </c>
      <c r="AA15" s="145" t="s">
        <v>170</v>
      </c>
      <c r="AB15" s="146"/>
      <c r="AC15" s="146"/>
      <c r="AD15" s="146"/>
      <c r="AE15" s="146"/>
      <c r="AF15" s="146"/>
      <c r="AG15" s="146"/>
      <c r="AH15" s="47"/>
      <c r="AI15" s="47" t="s">
        <v>173</v>
      </c>
      <c r="AJ15" s="47"/>
    </row>
    <row r="16" spans="1:36" ht="18" customHeight="1" x14ac:dyDescent="0.15">
      <c r="A16" s="47"/>
      <c r="B16" s="900"/>
      <c r="C16" s="901"/>
      <c r="D16" s="902"/>
      <c r="E16" s="902"/>
      <c r="F16" s="902"/>
      <c r="G16" s="902"/>
      <c r="H16" s="902"/>
      <c r="I16" s="902"/>
      <c r="J16" s="902"/>
      <c r="K16" s="902"/>
      <c r="L16" s="902"/>
      <c r="M16" s="902"/>
      <c r="N16" s="902"/>
      <c r="O16" s="903"/>
      <c r="P16" s="908">
        <f>SUM(P17:AF18)</f>
        <v>0</v>
      </c>
      <c r="Q16" s="909"/>
      <c r="R16" s="909"/>
      <c r="S16" s="909"/>
      <c r="T16" s="909"/>
      <c r="U16" s="909"/>
      <c r="V16" s="909"/>
      <c r="W16" s="909"/>
      <c r="X16" s="910"/>
      <c r="Y16" s="910"/>
      <c r="Z16" s="910"/>
      <c r="AA16" s="910"/>
      <c r="AB16" s="910"/>
      <c r="AC16" s="910"/>
      <c r="AD16" s="910"/>
      <c r="AE16" s="910"/>
      <c r="AF16" s="910"/>
      <c r="AG16" s="147" t="s">
        <v>1</v>
      </c>
      <c r="AH16" s="47"/>
      <c r="AI16" s="47"/>
      <c r="AJ16" s="47"/>
    </row>
    <row r="17" spans="1:36" ht="18" customHeight="1" x14ac:dyDescent="0.15">
      <c r="A17" s="47"/>
      <c r="B17" s="425"/>
      <c r="C17" s="426"/>
      <c r="D17" s="427"/>
      <c r="E17" s="925" t="s">
        <v>174</v>
      </c>
      <c r="F17" s="925"/>
      <c r="G17" s="925"/>
      <c r="H17" s="925"/>
      <c r="I17" s="925"/>
      <c r="J17" s="925"/>
      <c r="K17" s="925"/>
      <c r="L17" s="925"/>
      <c r="M17" s="925"/>
      <c r="N17" s="925"/>
      <c r="O17" s="925"/>
      <c r="P17" s="926">
        <f>IF(OR(U8="認定こども園",U8="幼稚園"),ROUNDDOWN(VLOOKUP(U8,②第６号様式添付書類２!$V$3:$X$5,2,FALSE)*R15*12,-3)+ROUNDDOWN(VLOOKUP(U8,②第６号様式添付書類２!$V$3:$X$5,3,FALSE)*V15*12,-3),ROUNDDOWN(②第６号様式添付書類２!W5*R15*12,-3)+ROUNDDOWN(②第６号様式添付書類２!X5*V15*12,-3))-ROUNDDOWN(P51,-3)+ROUNDDOWN(P53,-3)</f>
        <v>0</v>
      </c>
      <c r="Q17" s="927"/>
      <c r="R17" s="927"/>
      <c r="S17" s="927"/>
      <c r="T17" s="927"/>
      <c r="U17" s="927"/>
      <c r="V17" s="927"/>
      <c r="W17" s="927"/>
      <c r="X17" s="927"/>
      <c r="Y17" s="927"/>
      <c r="Z17" s="927"/>
      <c r="AA17" s="927"/>
      <c r="AB17" s="927"/>
      <c r="AC17" s="927"/>
      <c r="AD17" s="927"/>
      <c r="AE17" s="927"/>
      <c r="AF17" s="927"/>
      <c r="AG17" s="148" t="s">
        <v>1</v>
      </c>
      <c r="AH17" s="47"/>
      <c r="AI17" s="47"/>
      <c r="AJ17" s="47"/>
    </row>
    <row r="18" spans="1:36" ht="18" customHeight="1" x14ac:dyDescent="0.15">
      <c r="A18" s="47"/>
      <c r="B18" s="425"/>
      <c r="C18" s="426"/>
      <c r="D18" s="427"/>
      <c r="E18" s="928" t="s">
        <v>175</v>
      </c>
      <c r="F18" s="928"/>
      <c r="G18" s="928"/>
      <c r="H18" s="928"/>
      <c r="I18" s="928"/>
      <c r="J18" s="928"/>
      <c r="K18" s="928"/>
      <c r="L18" s="928"/>
      <c r="M18" s="928"/>
      <c r="N18" s="928"/>
      <c r="O18" s="928"/>
      <c r="P18" s="926">
        <f>ROUNDDOWN(50000*Z15*12,-3)</f>
        <v>0</v>
      </c>
      <c r="Q18" s="927"/>
      <c r="R18" s="927"/>
      <c r="S18" s="927"/>
      <c r="T18" s="927"/>
      <c r="U18" s="927"/>
      <c r="V18" s="927"/>
      <c r="W18" s="927"/>
      <c r="X18" s="927"/>
      <c r="Y18" s="927"/>
      <c r="Z18" s="927"/>
      <c r="AA18" s="927"/>
      <c r="AB18" s="927"/>
      <c r="AC18" s="927"/>
      <c r="AD18" s="927"/>
      <c r="AE18" s="927"/>
      <c r="AF18" s="927"/>
      <c r="AG18" s="148" t="s">
        <v>1</v>
      </c>
      <c r="AH18" s="47"/>
      <c r="AI18" s="47"/>
      <c r="AJ18" s="47"/>
    </row>
    <row r="19" spans="1:36" ht="33.950000000000003" customHeight="1" x14ac:dyDescent="0.15">
      <c r="A19" s="47"/>
      <c r="B19" s="425"/>
      <c r="C19" s="149"/>
      <c r="D19" s="929" t="s">
        <v>176</v>
      </c>
      <c r="E19" s="930"/>
      <c r="F19" s="930"/>
      <c r="G19" s="930"/>
      <c r="H19" s="930"/>
      <c r="I19" s="930"/>
      <c r="J19" s="930"/>
      <c r="K19" s="930"/>
      <c r="L19" s="930"/>
      <c r="M19" s="930"/>
      <c r="N19" s="930"/>
      <c r="O19" s="931"/>
      <c r="P19" s="926">
        <f>ROUNDDOWN((SUM(P20:AF21)),-3)</f>
        <v>0</v>
      </c>
      <c r="Q19" s="927"/>
      <c r="R19" s="927"/>
      <c r="S19" s="927"/>
      <c r="T19" s="927"/>
      <c r="U19" s="927"/>
      <c r="V19" s="927"/>
      <c r="W19" s="927"/>
      <c r="X19" s="927"/>
      <c r="Y19" s="927"/>
      <c r="Z19" s="927"/>
      <c r="AA19" s="927"/>
      <c r="AB19" s="927"/>
      <c r="AC19" s="927"/>
      <c r="AD19" s="927"/>
      <c r="AE19" s="927"/>
      <c r="AF19" s="927"/>
      <c r="AG19" s="150" t="s">
        <v>1</v>
      </c>
      <c r="AH19" s="47"/>
      <c r="AI19" s="47"/>
      <c r="AJ19" s="47"/>
    </row>
    <row r="20" spans="1:36" ht="18" customHeight="1" x14ac:dyDescent="0.15">
      <c r="A20" s="47"/>
      <c r="B20" s="425"/>
      <c r="C20" s="149"/>
      <c r="D20" s="151"/>
      <c r="E20" s="925" t="s">
        <v>177</v>
      </c>
      <c r="F20" s="925"/>
      <c r="G20" s="925"/>
      <c r="H20" s="925"/>
      <c r="I20" s="925"/>
      <c r="J20" s="925"/>
      <c r="K20" s="925"/>
      <c r="L20" s="925"/>
      <c r="M20" s="925"/>
      <c r="N20" s="925"/>
      <c r="O20" s="925"/>
      <c r="P20" s="926">
        <f>IF(P14="あり",IF(OR(U8="認定こども園",U8="幼稚園"),ROUNDDOWN(VLOOKUP(U8,②第６号様式添付書類２!$V$3:$X$5,2,FALSE)*R15*12,-3)+ROUNDDOWN(VLOOKUP(U8,②第６号様式添付書類２!$V$3:$X$5,3,FALSE)*V15*12,-3),ROUNDDOWN(②第６号様式添付書類２!W5*R15*12,-3)+ROUNDDOWN(②第６号様式添付書類２!X5*V15*12,-3))-ROUNDDOWN(P52,-3)+ROUNDDOWN(P54,-3),0)</f>
        <v>0</v>
      </c>
      <c r="Q20" s="927"/>
      <c r="R20" s="927"/>
      <c r="S20" s="927"/>
      <c r="T20" s="927"/>
      <c r="U20" s="927"/>
      <c r="V20" s="927"/>
      <c r="W20" s="927"/>
      <c r="X20" s="927"/>
      <c r="Y20" s="927"/>
      <c r="Z20" s="927"/>
      <c r="AA20" s="927"/>
      <c r="AB20" s="927"/>
      <c r="AC20" s="927"/>
      <c r="AD20" s="927"/>
      <c r="AE20" s="927"/>
      <c r="AF20" s="927"/>
      <c r="AG20" s="148" t="s">
        <v>1</v>
      </c>
      <c r="AH20" s="47"/>
      <c r="AI20" s="47"/>
      <c r="AJ20" s="47"/>
    </row>
    <row r="21" spans="1:36" ht="18" customHeight="1" thickBot="1" x14ac:dyDescent="0.2">
      <c r="A21" s="47"/>
      <c r="B21" s="425"/>
      <c r="C21" s="149"/>
      <c r="D21" s="152"/>
      <c r="E21" s="956" t="s">
        <v>178</v>
      </c>
      <c r="F21" s="956"/>
      <c r="G21" s="956"/>
      <c r="H21" s="956"/>
      <c r="I21" s="956"/>
      <c r="J21" s="956"/>
      <c r="K21" s="956"/>
      <c r="L21" s="956"/>
      <c r="M21" s="956"/>
      <c r="N21" s="956"/>
      <c r="O21" s="956"/>
      <c r="P21" s="926">
        <f>IF(P14="なし",0,P18)</f>
        <v>0</v>
      </c>
      <c r="Q21" s="927"/>
      <c r="R21" s="927"/>
      <c r="S21" s="927"/>
      <c r="T21" s="927"/>
      <c r="U21" s="927"/>
      <c r="V21" s="927"/>
      <c r="W21" s="927"/>
      <c r="X21" s="927"/>
      <c r="Y21" s="927"/>
      <c r="Z21" s="927"/>
      <c r="AA21" s="927"/>
      <c r="AB21" s="927"/>
      <c r="AC21" s="927"/>
      <c r="AD21" s="927"/>
      <c r="AE21" s="927"/>
      <c r="AF21" s="927"/>
      <c r="AG21" s="153" t="s">
        <v>1</v>
      </c>
      <c r="AH21" s="47"/>
      <c r="AI21" s="47"/>
      <c r="AJ21" s="47"/>
    </row>
    <row r="22" spans="1:36" ht="18" customHeight="1" thickBot="1" x14ac:dyDescent="0.2">
      <c r="A22" s="47"/>
      <c r="B22" s="154" t="s">
        <v>32</v>
      </c>
      <c r="C22" s="957" t="s">
        <v>26</v>
      </c>
      <c r="D22" s="958"/>
      <c r="E22" s="958"/>
      <c r="F22" s="958"/>
      <c r="G22" s="958"/>
      <c r="H22" s="958"/>
      <c r="I22" s="958"/>
      <c r="J22" s="958"/>
      <c r="K22" s="958"/>
      <c r="L22" s="958"/>
      <c r="M22" s="958"/>
      <c r="N22" s="958"/>
      <c r="O22" s="959"/>
      <c r="P22" s="960" t="str">
        <f>①入力シート!C12</f>
        <v>令和５年４月</v>
      </c>
      <c r="Q22" s="961"/>
      <c r="R22" s="961"/>
      <c r="S22" s="961"/>
      <c r="T22" s="961"/>
      <c r="U22" s="961"/>
      <c r="V22" s="962" t="s">
        <v>385</v>
      </c>
      <c r="W22" s="962"/>
      <c r="X22" s="961" t="str">
        <f>①入力シート!E12</f>
        <v>令和６年３月</v>
      </c>
      <c r="Y22" s="961"/>
      <c r="Z22" s="961"/>
      <c r="AA22" s="961"/>
      <c r="AB22" s="963"/>
      <c r="AC22" s="155" t="s">
        <v>179</v>
      </c>
      <c r="AD22" s="428">
        <f>①入力シート!G12</f>
        <v>12.166666666666666</v>
      </c>
      <c r="AE22" s="156" t="s">
        <v>180</v>
      </c>
      <c r="AF22" s="428"/>
      <c r="AG22" s="157" t="s">
        <v>181</v>
      </c>
      <c r="AH22" s="47"/>
      <c r="AI22" s="47"/>
      <c r="AJ22" s="47"/>
    </row>
    <row r="23" spans="1:36" ht="45" customHeight="1" x14ac:dyDescent="0.15">
      <c r="A23" s="47"/>
      <c r="B23" s="158" t="s">
        <v>25</v>
      </c>
      <c r="C23" s="891" t="s">
        <v>247</v>
      </c>
      <c r="D23" s="891"/>
      <c r="E23" s="891"/>
      <c r="F23" s="891"/>
      <c r="G23" s="891"/>
      <c r="H23" s="891"/>
      <c r="I23" s="891"/>
      <c r="J23" s="891"/>
      <c r="K23" s="891"/>
      <c r="L23" s="891"/>
      <c r="M23" s="891"/>
      <c r="N23" s="891"/>
      <c r="O23" s="891"/>
      <c r="P23" s="891"/>
      <c r="Q23" s="891"/>
      <c r="R23" s="891"/>
      <c r="S23" s="891"/>
      <c r="T23" s="891"/>
      <c r="U23" s="891"/>
      <c r="V23" s="891"/>
      <c r="W23" s="891"/>
      <c r="X23" s="891"/>
      <c r="Y23" s="891"/>
      <c r="Z23" s="891"/>
      <c r="AA23" s="891"/>
      <c r="AB23" s="891"/>
      <c r="AC23" s="891"/>
      <c r="AD23" s="891"/>
      <c r="AE23" s="891"/>
      <c r="AF23" s="891"/>
      <c r="AG23" s="891"/>
      <c r="AH23" s="47"/>
      <c r="AI23" s="47"/>
      <c r="AJ23" s="47"/>
    </row>
    <row r="24" spans="1:36" s="2" customFormat="1" ht="18.75" customHeight="1" x14ac:dyDescent="0.15">
      <c r="A24" s="159"/>
      <c r="B24" s="160"/>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c r="AB24" s="940"/>
      <c r="AC24" s="940"/>
      <c r="AD24" s="940"/>
      <c r="AE24" s="940"/>
      <c r="AF24" s="940"/>
      <c r="AG24" s="940"/>
      <c r="AH24" s="159"/>
      <c r="AI24" s="159"/>
      <c r="AJ24" s="159"/>
    </row>
    <row r="25" spans="1:36" ht="9.9499999999999993" customHeight="1" x14ac:dyDescent="0.15">
      <c r="A25" s="47"/>
      <c r="B25" s="161"/>
      <c r="C25" s="162"/>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4"/>
      <c r="AH25" s="47"/>
      <c r="AI25" s="47"/>
      <c r="AJ25" s="47"/>
    </row>
    <row r="26" spans="1:36" s="5" customFormat="1" ht="17.100000000000001" customHeight="1" thickBot="1" x14ac:dyDescent="0.2">
      <c r="A26" s="435" t="s">
        <v>248</v>
      </c>
      <c r="B26" s="165"/>
      <c r="C26" s="166"/>
      <c r="D26" s="166"/>
      <c r="E26" s="166"/>
      <c r="F26" s="166"/>
      <c r="G26" s="166"/>
      <c r="H26" s="166"/>
      <c r="I26" s="166"/>
      <c r="J26" s="166"/>
      <c r="K26" s="166"/>
      <c r="L26" s="166"/>
      <c r="M26" s="166"/>
      <c r="N26" s="166"/>
      <c r="O26" s="166"/>
      <c r="P26" s="167"/>
      <c r="Q26" s="167"/>
      <c r="R26" s="167"/>
      <c r="S26" s="167"/>
      <c r="T26" s="167"/>
      <c r="U26" s="167"/>
      <c r="V26" s="167"/>
      <c r="W26" s="167"/>
      <c r="X26" s="167"/>
      <c r="Y26" s="167"/>
      <c r="Z26" s="167"/>
      <c r="AA26" s="167"/>
      <c r="AB26" s="167"/>
      <c r="AC26" s="167"/>
      <c r="AD26" s="167"/>
      <c r="AE26" s="167"/>
      <c r="AF26" s="167"/>
      <c r="AG26" s="167"/>
      <c r="AH26" s="137"/>
      <c r="AI26" s="137"/>
      <c r="AJ26" s="137"/>
    </row>
    <row r="27" spans="1:36" s="4" customFormat="1" ht="33.950000000000003" customHeight="1" x14ac:dyDescent="0.15">
      <c r="B27" s="168" t="s">
        <v>15</v>
      </c>
      <c r="C27" s="941" t="s">
        <v>182</v>
      </c>
      <c r="D27" s="942"/>
      <c r="E27" s="942"/>
      <c r="F27" s="942"/>
      <c r="G27" s="942"/>
      <c r="H27" s="942"/>
      <c r="I27" s="942"/>
      <c r="J27" s="942"/>
      <c r="K27" s="942"/>
      <c r="L27" s="942"/>
      <c r="M27" s="942"/>
      <c r="N27" s="942"/>
      <c r="O27" s="943"/>
      <c r="P27" s="944">
        <f ca="1">ROUNDDOWN(P28+P36,-3)</f>
        <v>0</v>
      </c>
      <c r="Q27" s="945"/>
      <c r="R27" s="945"/>
      <c r="S27" s="945"/>
      <c r="T27" s="945"/>
      <c r="U27" s="945"/>
      <c r="V27" s="945"/>
      <c r="W27" s="945"/>
      <c r="X27" s="945"/>
      <c r="Y27" s="945"/>
      <c r="Z27" s="945"/>
      <c r="AA27" s="945"/>
      <c r="AB27" s="945"/>
      <c r="AC27" s="945"/>
      <c r="AD27" s="945"/>
      <c r="AE27" s="945"/>
      <c r="AF27" s="945"/>
      <c r="AG27" s="169" t="s">
        <v>1</v>
      </c>
      <c r="AH27" s="47"/>
      <c r="AI27" s="47"/>
      <c r="AJ27" s="47"/>
    </row>
    <row r="28" spans="1:36" s="4" customFormat="1" ht="17.100000000000001" customHeight="1" x14ac:dyDescent="0.15">
      <c r="A28" s="47"/>
      <c r="B28" s="425"/>
      <c r="C28" s="137"/>
      <c r="D28" s="170" t="s">
        <v>183</v>
      </c>
      <c r="E28" s="171"/>
      <c r="F28" s="171"/>
      <c r="G28" s="171"/>
      <c r="H28" s="171"/>
      <c r="I28" s="171"/>
      <c r="J28" s="171"/>
      <c r="K28" s="171"/>
      <c r="L28" s="171"/>
      <c r="M28" s="171"/>
      <c r="N28" s="171"/>
      <c r="O28" s="172"/>
      <c r="P28" s="949">
        <f ca="1">P29-P30-P32-P35</f>
        <v>0</v>
      </c>
      <c r="Q28" s="950"/>
      <c r="R28" s="950"/>
      <c r="S28" s="950"/>
      <c r="T28" s="950"/>
      <c r="U28" s="950"/>
      <c r="V28" s="950"/>
      <c r="W28" s="950"/>
      <c r="X28" s="950"/>
      <c r="Y28" s="950"/>
      <c r="Z28" s="950"/>
      <c r="AA28" s="950"/>
      <c r="AB28" s="950"/>
      <c r="AC28" s="950"/>
      <c r="AD28" s="950"/>
      <c r="AE28" s="950"/>
      <c r="AF28" s="950"/>
      <c r="AG28" s="150" t="s">
        <v>1</v>
      </c>
      <c r="AH28" s="47"/>
      <c r="AI28" s="47"/>
      <c r="AJ28" s="47"/>
    </row>
    <row r="29" spans="1:36" s="4" customFormat="1" ht="59.25" customHeight="1" x14ac:dyDescent="0.15">
      <c r="A29" s="47"/>
      <c r="B29" s="425"/>
      <c r="C29" s="137"/>
      <c r="D29" s="173"/>
      <c r="E29" s="951" t="s">
        <v>393</v>
      </c>
      <c r="F29" s="952"/>
      <c r="G29" s="952"/>
      <c r="H29" s="952"/>
      <c r="I29" s="952"/>
      <c r="J29" s="952"/>
      <c r="K29" s="952"/>
      <c r="L29" s="952"/>
      <c r="M29" s="952"/>
      <c r="N29" s="952"/>
      <c r="O29" s="953"/>
      <c r="P29" s="954">
        <f ca="1">SUMIF(⑤第６号様式添付書類!K9:N108,"手当",⑤第６号様式添付書類!Z9:AC108)+SUMIF(⑤第６号様式添付書類!K121:N150,"手当",⑤第６号様式添付書類!Z121:AC150)+SUMIF(⑤第６号様式添付書類!K9:N108,"基本給",⑤第６号様式添付書類!Z9:AC108)+SUMIF(⑤第６号様式添付書類!K121:N150,"基本給",⑤第６号様式添付書類!Z121:AC150)</f>
        <v>0</v>
      </c>
      <c r="Q29" s="955"/>
      <c r="R29" s="955"/>
      <c r="S29" s="955"/>
      <c r="T29" s="955"/>
      <c r="U29" s="955"/>
      <c r="V29" s="955"/>
      <c r="W29" s="955"/>
      <c r="X29" s="955"/>
      <c r="Y29" s="955"/>
      <c r="Z29" s="955"/>
      <c r="AA29" s="955"/>
      <c r="AB29" s="955"/>
      <c r="AC29" s="955"/>
      <c r="AD29" s="955"/>
      <c r="AE29" s="955"/>
      <c r="AF29" s="955"/>
      <c r="AG29" s="150" t="s">
        <v>1</v>
      </c>
      <c r="AH29" s="47"/>
      <c r="AI29" s="47"/>
      <c r="AJ29" s="47"/>
    </row>
    <row r="30" spans="1:36" s="4" customFormat="1" ht="33.75" customHeight="1" x14ac:dyDescent="0.15">
      <c r="A30" s="47"/>
      <c r="B30" s="425"/>
      <c r="C30" s="137"/>
      <c r="D30" s="173"/>
      <c r="E30" s="951" t="s">
        <v>184</v>
      </c>
      <c r="F30" s="952"/>
      <c r="G30" s="952"/>
      <c r="H30" s="952"/>
      <c r="I30" s="952"/>
      <c r="J30" s="952"/>
      <c r="K30" s="952"/>
      <c r="L30" s="952"/>
      <c r="M30" s="952"/>
      <c r="N30" s="952"/>
      <c r="O30" s="953"/>
      <c r="P30" s="967">
        <v>0</v>
      </c>
      <c r="Q30" s="968"/>
      <c r="R30" s="968"/>
      <c r="S30" s="968"/>
      <c r="T30" s="968"/>
      <c r="U30" s="968"/>
      <c r="V30" s="968"/>
      <c r="W30" s="968"/>
      <c r="X30" s="968"/>
      <c r="Y30" s="968"/>
      <c r="Z30" s="968"/>
      <c r="AA30" s="968"/>
      <c r="AB30" s="968"/>
      <c r="AC30" s="968"/>
      <c r="AD30" s="968"/>
      <c r="AE30" s="968"/>
      <c r="AF30" s="968"/>
      <c r="AG30" s="150" t="s">
        <v>1</v>
      </c>
      <c r="AH30" s="47"/>
      <c r="AI30" s="47"/>
      <c r="AJ30" s="47"/>
    </row>
    <row r="31" spans="1:36" s="4" customFormat="1" ht="39" hidden="1" customHeight="1" x14ac:dyDescent="0.15">
      <c r="A31" s="47"/>
      <c r="B31" s="425"/>
      <c r="C31" s="137"/>
      <c r="D31" s="173"/>
      <c r="E31" s="174" t="s">
        <v>185</v>
      </c>
      <c r="F31" s="952" t="s">
        <v>186</v>
      </c>
      <c r="G31" s="974"/>
      <c r="H31" s="974"/>
      <c r="I31" s="974"/>
      <c r="J31" s="974"/>
      <c r="K31" s="974"/>
      <c r="L31" s="974"/>
      <c r="M31" s="974"/>
      <c r="N31" s="974"/>
      <c r="O31" s="975"/>
      <c r="P31" s="175"/>
      <c r="Q31" s="176"/>
      <c r="R31" s="176"/>
      <c r="S31" s="176"/>
      <c r="T31" s="176"/>
      <c r="U31" s="176"/>
      <c r="V31" s="176"/>
      <c r="W31" s="176"/>
      <c r="X31" s="176"/>
      <c r="Y31" s="176"/>
      <c r="Z31" s="176"/>
      <c r="AA31" s="176"/>
      <c r="AB31" s="176"/>
      <c r="AC31" s="176"/>
      <c r="AD31" s="176"/>
      <c r="AE31" s="176"/>
      <c r="AF31" s="176"/>
      <c r="AG31" s="150" t="s">
        <v>1</v>
      </c>
      <c r="AH31" s="47"/>
      <c r="AI31" s="47"/>
      <c r="AJ31" s="47"/>
    </row>
    <row r="32" spans="1:36" s="4" customFormat="1" ht="17.100000000000001" customHeight="1" x14ac:dyDescent="0.15">
      <c r="A32" s="47"/>
      <c r="B32" s="425"/>
      <c r="C32" s="137"/>
      <c r="D32" s="177"/>
      <c r="E32" s="436" t="s">
        <v>187</v>
      </c>
      <c r="F32" s="437"/>
      <c r="G32" s="178"/>
      <c r="H32" s="178"/>
      <c r="I32" s="178"/>
      <c r="J32" s="178"/>
      <c r="K32" s="178"/>
      <c r="L32" s="178"/>
      <c r="M32" s="178"/>
      <c r="N32" s="178"/>
      <c r="O32" s="179"/>
      <c r="P32" s="954">
        <f>P33+P34</f>
        <v>0</v>
      </c>
      <c r="Q32" s="955"/>
      <c r="R32" s="955"/>
      <c r="S32" s="955"/>
      <c r="T32" s="955"/>
      <c r="U32" s="955"/>
      <c r="V32" s="955"/>
      <c r="W32" s="955"/>
      <c r="X32" s="955"/>
      <c r="Y32" s="955"/>
      <c r="Z32" s="955"/>
      <c r="AA32" s="955"/>
      <c r="AB32" s="955"/>
      <c r="AC32" s="955"/>
      <c r="AD32" s="955"/>
      <c r="AE32" s="955"/>
      <c r="AF32" s="955"/>
      <c r="AG32" s="148" t="s">
        <v>1</v>
      </c>
      <c r="AH32" s="47"/>
      <c r="AI32" s="47"/>
      <c r="AJ32" s="47"/>
    </row>
    <row r="33" spans="1:36" s="4" customFormat="1" ht="76.5" customHeight="1" x14ac:dyDescent="0.15">
      <c r="A33" s="47"/>
      <c r="B33" s="425"/>
      <c r="C33" s="137"/>
      <c r="D33" s="173"/>
      <c r="E33" s="180"/>
      <c r="F33" s="964" t="s">
        <v>361</v>
      </c>
      <c r="G33" s="965"/>
      <c r="H33" s="965"/>
      <c r="I33" s="965"/>
      <c r="J33" s="965"/>
      <c r="K33" s="965"/>
      <c r="L33" s="965"/>
      <c r="M33" s="965"/>
      <c r="N33" s="965"/>
      <c r="O33" s="966"/>
      <c r="P33" s="976"/>
      <c r="Q33" s="977"/>
      <c r="R33" s="977"/>
      <c r="S33" s="977"/>
      <c r="T33" s="977"/>
      <c r="U33" s="977"/>
      <c r="V33" s="977"/>
      <c r="W33" s="977"/>
      <c r="X33" s="977"/>
      <c r="Y33" s="977"/>
      <c r="Z33" s="977"/>
      <c r="AA33" s="977"/>
      <c r="AB33" s="977"/>
      <c r="AC33" s="977"/>
      <c r="AD33" s="977"/>
      <c r="AE33" s="977"/>
      <c r="AF33" s="977"/>
      <c r="AG33" s="147" t="s">
        <v>1</v>
      </c>
      <c r="AH33" s="47"/>
      <c r="AI33" s="47"/>
      <c r="AJ33" s="47"/>
    </row>
    <row r="34" spans="1:36" s="4" customFormat="1" ht="45" customHeight="1" x14ac:dyDescent="0.15">
      <c r="A34" s="47"/>
      <c r="B34" s="425"/>
      <c r="C34" s="137"/>
      <c r="D34" s="173"/>
      <c r="E34" s="181"/>
      <c r="F34" s="951" t="s">
        <v>188</v>
      </c>
      <c r="G34" s="952"/>
      <c r="H34" s="952"/>
      <c r="I34" s="952"/>
      <c r="J34" s="952"/>
      <c r="K34" s="952"/>
      <c r="L34" s="952"/>
      <c r="M34" s="952"/>
      <c r="N34" s="952"/>
      <c r="O34" s="953"/>
      <c r="P34" s="954">
        <v>0</v>
      </c>
      <c r="Q34" s="955"/>
      <c r="R34" s="955"/>
      <c r="S34" s="955"/>
      <c r="T34" s="955"/>
      <c r="U34" s="955"/>
      <c r="V34" s="955"/>
      <c r="W34" s="955"/>
      <c r="X34" s="955"/>
      <c r="Y34" s="955"/>
      <c r="Z34" s="955"/>
      <c r="AA34" s="955"/>
      <c r="AB34" s="955"/>
      <c r="AC34" s="955"/>
      <c r="AD34" s="955"/>
      <c r="AE34" s="955"/>
      <c r="AF34" s="955"/>
      <c r="AG34" s="150" t="s">
        <v>1</v>
      </c>
      <c r="AH34" s="47"/>
      <c r="AI34" s="47"/>
      <c r="AJ34" s="47"/>
    </row>
    <row r="35" spans="1:36" s="4" customFormat="1" ht="69.95" customHeight="1" x14ac:dyDescent="0.15">
      <c r="A35" s="47"/>
      <c r="B35" s="425"/>
      <c r="C35" s="137"/>
      <c r="D35" s="182"/>
      <c r="E35" s="964" t="s">
        <v>189</v>
      </c>
      <c r="F35" s="965"/>
      <c r="G35" s="965"/>
      <c r="H35" s="965"/>
      <c r="I35" s="965"/>
      <c r="J35" s="965"/>
      <c r="K35" s="965"/>
      <c r="L35" s="965"/>
      <c r="M35" s="965"/>
      <c r="N35" s="965"/>
      <c r="O35" s="966"/>
      <c r="P35" s="967">
        <v>0</v>
      </c>
      <c r="Q35" s="968"/>
      <c r="R35" s="968"/>
      <c r="S35" s="968"/>
      <c r="T35" s="968"/>
      <c r="U35" s="968"/>
      <c r="V35" s="968"/>
      <c r="W35" s="968"/>
      <c r="X35" s="968"/>
      <c r="Y35" s="968"/>
      <c r="Z35" s="968"/>
      <c r="AA35" s="968"/>
      <c r="AB35" s="968"/>
      <c r="AC35" s="968"/>
      <c r="AD35" s="968"/>
      <c r="AE35" s="968"/>
      <c r="AF35" s="968"/>
      <c r="AG35" s="150" t="s">
        <v>1</v>
      </c>
      <c r="AH35" s="47"/>
      <c r="AI35" s="47"/>
      <c r="AJ35" s="47"/>
    </row>
    <row r="36" spans="1:36" s="4" customFormat="1" ht="17.100000000000001" customHeight="1" thickBot="1" x14ac:dyDescent="0.2">
      <c r="A36" s="47"/>
      <c r="B36" s="183"/>
      <c r="C36" s="146"/>
      <c r="D36" s="429" t="s">
        <v>190</v>
      </c>
      <c r="E36" s="430"/>
      <c r="F36" s="430"/>
      <c r="G36" s="430"/>
      <c r="H36" s="430"/>
      <c r="I36" s="430"/>
      <c r="J36" s="430"/>
      <c r="K36" s="430"/>
      <c r="L36" s="430"/>
      <c r="M36" s="430"/>
      <c r="N36" s="430"/>
      <c r="O36" s="184"/>
      <c r="P36" s="969">
        <f ca="1">IF(P28=0,0,P28*①入力シート!L38)</f>
        <v>0</v>
      </c>
      <c r="Q36" s="970"/>
      <c r="R36" s="970"/>
      <c r="S36" s="970"/>
      <c r="T36" s="970"/>
      <c r="U36" s="970"/>
      <c r="V36" s="970"/>
      <c r="W36" s="970"/>
      <c r="X36" s="970"/>
      <c r="Y36" s="970"/>
      <c r="Z36" s="970"/>
      <c r="AA36" s="970"/>
      <c r="AB36" s="970"/>
      <c r="AC36" s="970"/>
      <c r="AD36" s="970"/>
      <c r="AE36" s="970"/>
      <c r="AF36" s="970"/>
      <c r="AG36" s="153" t="s">
        <v>1</v>
      </c>
      <c r="AH36" s="47"/>
      <c r="AI36" s="47"/>
      <c r="AJ36" s="47"/>
    </row>
    <row r="37" spans="1:36" ht="9.9499999999999993" customHeight="1"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row>
    <row r="38" spans="1:36" s="5" customFormat="1" ht="17.100000000000001" customHeight="1" thickBot="1" x14ac:dyDescent="0.2">
      <c r="A38" s="435" t="s">
        <v>249</v>
      </c>
      <c r="B38" s="165"/>
      <c r="C38" s="166"/>
      <c r="D38" s="166"/>
      <c r="E38" s="166"/>
      <c r="F38" s="166"/>
      <c r="G38" s="166"/>
      <c r="H38" s="166"/>
      <c r="I38" s="166"/>
      <c r="J38" s="166"/>
      <c r="K38" s="166"/>
      <c r="L38" s="166"/>
      <c r="M38" s="166"/>
      <c r="N38" s="166"/>
      <c r="O38" s="166"/>
      <c r="P38" s="167"/>
      <c r="Q38" s="167"/>
      <c r="R38" s="167"/>
      <c r="S38" s="167"/>
      <c r="T38" s="167"/>
      <c r="U38" s="167"/>
      <c r="V38" s="167"/>
      <c r="W38" s="167"/>
      <c r="X38" s="167"/>
      <c r="Y38" s="167"/>
      <c r="Z38" s="167"/>
      <c r="AA38" s="167"/>
      <c r="AB38" s="167"/>
      <c r="AC38" s="167"/>
      <c r="AD38" s="167"/>
      <c r="AE38" s="167"/>
      <c r="AF38" s="167"/>
      <c r="AG38" s="167"/>
      <c r="AH38" s="137"/>
      <c r="AI38" s="137"/>
      <c r="AJ38" s="137"/>
    </row>
    <row r="39" spans="1:36" s="4" customFormat="1" ht="33.950000000000003" customHeight="1" x14ac:dyDescent="0.15">
      <c r="A39" s="47"/>
      <c r="B39" s="185" t="s">
        <v>15</v>
      </c>
      <c r="C39" s="971" t="s">
        <v>182</v>
      </c>
      <c r="D39" s="972"/>
      <c r="E39" s="972"/>
      <c r="F39" s="972"/>
      <c r="G39" s="972"/>
      <c r="H39" s="972"/>
      <c r="I39" s="972"/>
      <c r="J39" s="972"/>
      <c r="K39" s="972"/>
      <c r="L39" s="972"/>
      <c r="M39" s="972"/>
      <c r="N39" s="972"/>
      <c r="O39" s="973"/>
      <c r="P39" s="944">
        <f ca="1">ROUNDDOWN(P40+P48,-3)</f>
        <v>0</v>
      </c>
      <c r="Q39" s="945"/>
      <c r="R39" s="945"/>
      <c r="S39" s="945"/>
      <c r="T39" s="945"/>
      <c r="U39" s="945"/>
      <c r="V39" s="945"/>
      <c r="W39" s="945"/>
      <c r="X39" s="945"/>
      <c r="Y39" s="945"/>
      <c r="Z39" s="945"/>
      <c r="AA39" s="945"/>
      <c r="AB39" s="945"/>
      <c r="AC39" s="945"/>
      <c r="AD39" s="945"/>
      <c r="AE39" s="945"/>
      <c r="AF39" s="945"/>
      <c r="AG39" s="169" t="s">
        <v>1</v>
      </c>
      <c r="AH39" s="47"/>
      <c r="AI39" s="47"/>
      <c r="AJ39" s="47"/>
    </row>
    <row r="40" spans="1:36" s="4" customFormat="1" ht="17.100000000000001" customHeight="1" x14ac:dyDescent="0.15">
      <c r="A40" s="47"/>
      <c r="B40" s="425"/>
      <c r="C40" s="137"/>
      <c r="D40" s="170" t="s">
        <v>183</v>
      </c>
      <c r="E40" s="171"/>
      <c r="F40" s="171"/>
      <c r="G40" s="171"/>
      <c r="H40" s="171"/>
      <c r="I40" s="171"/>
      <c r="J40" s="171"/>
      <c r="K40" s="171"/>
      <c r="L40" s="171"/>
      <c r="M40" s="171"/>
      <c r="N40" s="171"/>
      <c r="O40" s="172"/>
      <c r="P40" s="949">
        <f ca="1">P41-P42-P44-P47</f>
        <v>0</v>
      </c>
      <c r="Q40" s="950"/>
      <c r="R40" s="950"/>
      <c r="S40" s="950"/>
      <c r="T40" s="950"/>
      <c r="U40" s="950"/>
      <c r="V40" s="950"/>
      <c r="W40" s="950"/>
      <c r="X40" s="950"/>
      <c r="Y40" s="950"/>
      <c r="Z40" s="950"/>
      <c r="AA40" s="950"/>
      <c r="AB40" s="950"/>
      <c r="AC40" s="950"/>
      <c r="AD40" s="950"/>
      <c r="AE40" s="950"/>
      <c r="AF40" s="950"/>
      <c r="AG40" s="150" t="s">
        <v>1</v>
      </c>
      <c r="AH40" s="47"/>
      <c r="AI40" s="47"/>
      <c r="AJ40" s="47"/>
    </row>
    <row r="41" spans="1:36" s="4" customFormat="1" ht="59.25" customHeight="1" x14ac:dyDescent="0.15">
      <c r="A41" s="47"/>
      <c r="B41" s="425"/>
      <c r="C41" s="137"/>
      <c r="D41" s="173"/>
      <c r="E41" s="951" t="s">
        <v>393</v>
      </c>
      <c r="F41" s="952"/>
      <c r="G41" s="952"/>
      <c r="H41" s="952"/>
      <c r="I41" s="952"/>
      <c r="J41" s="952"/>
      <c r="K41" s="952"/>
      <c r="L41" s="952"/>
      <c r="M41" s="952"/>
      <c r="N41" s="952"/>
      <c r="O41" s="953"/>
      <c r="P41" s="954">
        <f ca="1">SUMIF(⑤第６号様式添付書類!K9:N108,"基本給",⑤第６号様式添付書類!BF9:BI108)+SUMIF(⑤第６号様式添付書類!K9:N108,"手当",⑤第６号様式添付書類!BF9:BI108)</f>
        <v>0</v>
      </c>
      <c r="Q41" s="955"/>
      <c r="R41" s="955"/>
      <c r="S41" s="955"/>
      <c r="T41" s="955"/>
      <c r="U41" s="955"/>
      <c r="V41" s="955"/>
      <c r="W41" s="955"/>
      <c r="X41" s="955"/>
      <c r="Y41" s="955"/>
      <c r="Z41" s="955"/>
      <c r="AA41" s="955"/>
      <c r="AB41" s="955"/>
      <c r="AC41" s="955"/>
      <c r="AD41" s="955"/>
      <c r="AE41" s="955"/>
      <c r="AF41" s="955"/>
      <c r="AG41" s="150" t="s">
        <v>1</v>
      </c>
      <c r="AH41" s="47"/>
      <c r="AI41" s="47"/>
      <c r="AJ41" s="47"/>
    </row>
    <row r="42" spans="1:36" s="4" customFormat="1" ht="33.75" customHeight="1" x14ac:dyDescent="0.15">
      <c r="A42" s="47"/>
      <c r="B42" s="425"/>
      <c r="C42" s="137"/>
      <c r="D42" s="173"/>
      <c r="E42" s="951" t="s">
        <v>184</v>
      </c>
      <c r="F42" s="952"/>
      <c r="G42" s="952"/>
      <c r="H42" s="952"/>
      <c r="I42" s="952"/>
      <c r="J42" s="952"/>
      <c r="K42" s="952"/>
      <c r="L42" s="952"/>
      <c r="M42" s="952"/>
      <c r="N42" s="952"/>
      <c r="O42" s="953"/>
      <c r="P42" s="967">
        <v>0</v>
      </c>
      <c r="Q42" s="968"/>
      <c r="R42" s="968"/>
      <c r="S42" s="968"/>
      <c r="T42" s="968"/>
      <c r="U42" s="968"/>
      <c r="V42" s="968"/>
      <c r="W42" s="968"/>
      <c r="X42" s="968"/>
      <c r="Y42" s="968"/>
      <c r="Z42" s="968"/>
      <c r="AA42" s="968"/>
      <c r="AB42" s="968"/>
      <c r="AC42" s="968"/>
      <c r="AD42" s="968"/>
      <c r="AE42" s="968"/>
      <c r="AF42" s="968"/>
      <c r="AG42" s="150" t="s">
        <v>1</v>
      </c>
      <c r="AH42" s="47"/>
      <c r="AI42" s="47"/>
      <c r="AJ42" s="47"/>
    </row>
    <row r="43" spans="1:36" s="4" customFormat="1" ht="39" hidden="1" customHeight="1" x14ac:dyDescent="0.15">
      <c r="A43" s="47"/>
      <c r="B43" s="425"/>
      <c r="C43" s="137"/>
      <c r="D43" s="173"/>
      <c r="E43" s="174" t="s">
        <v>185</v>
      </c>
      <c r="F43" s="952" t="s">
        <v>186</v>
      </c>
      <c r="G43" s="974"/>
      <c r="H43" s="974"/>
      <c r="I43" s="974"/>
      <c r="J43" s="974"/>
      <c r="K43" s="974"/>
      <c r="L43" s="974"/>
      <c r="M43" s="974"/>
      <c r="N43" s="974"/>
      <c r="O43" s="975"/>
      <c r="P43" s="175"/>
      <c r="Q43" s="176"/>
      <c r="R43" s="176"/>
      <c r="S43" s="176"/>
      <c r="T43" s="176"/>
      <c r="U43" s="176"/>
      <c r="V43" s="176"/>
      <c r="W43" s="176"/>
      <c r="X43" s="176"/>
      <c r="Y43" s="176"/>
      <c r="Z43" s="176"/>
      <c r="AA43" s="176"/>
      <c r="AB43" s="176"/>
      <c r="AC43" s="176"/>
      <c r="AD43" s="176"/>
      <c r="AE43" s="176"/>
      <c r="AF43" s="176"/>
      <c r="AG43" s="150" t="s">
        <v>1</v>
      </c>
      <c r="AH43" s="47"/>
      <c r="AI43" s="47"/>
      <c r="AJ43" s="47"/>
    </row>
    <row r="44" spans="1:36" s="4" customFormat="1" ht="17.100000000000001" customHeight="1" x14ac:dyDescent="0.15">
      <c r="A44" s="47"/>
      <c r="B44" s="425"/>
      <c r="C44" s="137"/>
      <c r="D44" s="177"/>
      <c r="E44" s="436" t="s">
        <v>187</v>
      </c>
      <c r="F44" s="437"/>
      <c r="G44" s="178"/>
      <c r="H44" s="178"/>
      <c r="I44" s="178"/>
      <c r="J44" s="178"/>
      <c r="K44" s="178"/>
      <c r="L44" s="178"/>
      <c r="M44" s="178"/>
      <c r="N44" s="178"/>
      <c r="O44" s="179"/>
      <c r="P44" s="954">
        <f>P45+P46</f>
        <v>0</v>
      </c>
      <c r="Q44" s="955"/>
      <c r="R44" s="955"/>
      <c r="S44" s="955"/>
      <c r="T44" s="955"/>
      <c r="U44" s="955"/>
      <c r="V44" s="955"/>
      <c r="W44" s="955"/>
      <c r="X44" s="955"/>
      <c r="Y44" s="955"/>
      <c r="Z44" s="955"/>
      <c r="AA44" s="955"/>
      <c r="AB44" s="955"/>
      <c r="AC44" s="955"/>
      <c r="AD44" s="955"/>
      <c r="AE44" s="955"/>
      <c r="AF44" s="955"/>
      <c r="AG44" s="148" t="s">
        <v>1</v>
      </c>
      <c r="AH44" s="47"/>
      <c r="AI44" s="47"/>
      <c r="AJ44" s="47"/>
    </row>
    <row r="45" spans="1:36" s="4" customFormat="1" ht="76.5" customHeight="1" x14ac:dyDescent="0.15">
      <c r="A45" s="47"/>
      <c r="B45" s="425"/>
      <c r="C45" s="137"/>
      <c r="D45" s="173"/>
      <c r="E45" s="180"/>
      <c r="F45" s="964" t="s">
        <v>394</v>
      </c>
      <c r="G45" s="965"/>
      <c r="H45" s="965"/>
      <c r="I45" s="965"/>
      <c r="J45" s="965"/>
      <c r="K45" s="965"/>
      <c r="L45" s="965"/>
      <c r="M45" s="965"/>
      <c r="N45" s="965"/>
      <c r="O45" s="966"/>
      <c r="P45" s="976"/>
      <c r="Q45" s="977"/>
      <c r="R45" s="977"/>
      <c r="S45" s="977"/>
      <c r="T45" s="977"/>
      <c r="U45" s="977"/>
      <c r="V45" s="977"/>
      <c r="W45" s="977"/>
      <c r="X45" s="977"/>
      <c r="Y45" s="977"/>
      <c r="Z45" s="977"/>
      <c r="AA45" s="977"/>
      <c r="AB45" s="977"/>
      <c r="AC45" s="977"/>
      <c r="AD45" s="977"/>
      <c r="AE45" s="977"/>
      <c r="AF45" s="977"/>
      <c r="AG45" s="147" t="s">
        <v>1</v>
      </c>
      <c r="AH45" s="47"/>
      <c r="AI45" s="47"/>
      <c r="AJ45" s="47"/>
    </row>
    <row r="46" spans="1:36" s="4" customFormat="1" ht="45" customHeight="1" x14ac:dyDescent="0.15">
      <c r="A46" s="47"/>
      <c r="B46" s="425"/>
      <c r="C46" s="137"/>
      <c r="D46" s="173"/>
      <c r="E46" s="181"/>
      <c r="F46" s="951" t="s">
        <v>188</v>
      </c>
      <c r="G46" s="952"/>
      <c r="H46" s="952"/>
      <c r="I46" s="952"/>
      <c r="J46" s="952"/>
      <c r="K46" s="952"/>
      <c r="L46" s="952"/>
      <c r="M46" s="952"/>
      <c r="N46" s="952"/>
      <c r="O46" s="953"/>
      <c r="P46" s="954">
        <v>0</v>
      </c>
      <c r="Q46" s="955"/>
      <c r="R46" s="955"/>
      <c r="S46" s="955"/>
      <c r="T46" s="955"/>
      <c r="U46" s="955"/>
      <c r="V46" s="955"/>
      <c r="W46" s="955"/>
      <c r="X46" s="955"/>
      <c r="Y46" s="955"/>
      <c r="Z46" s="955"/>
      <c r="AA46" s="955"/>
      <c r="AB46" s="955"/>
      <c r="AC46" s="955"/>
      <c r="AD46" s="955"/>
      <c r="AE46" s="955"/>
      <c r="AF46" s="955"/>
      <c r="AG46" s="150" t="s">
        <v>1</v>
      </c>
      <c r="AH46" s="47"/>
      <c r="AI46" s="47"/>
      <c r="AJ46" s="47"/>
    </row>
    <row r="47" spans="1:36" s="4" customFormat="1" ht="69.95" customHeight="1" x14ac:dyDescent="0.15">
      <c r="A47" s="47"/>
      <c r="B47" s="425"/>
      <c r="C47" s="137"/>
      <c r="D47" s="182"/>
      <c r="E47" s="964" t="s">
        <v>250</v>
      </c>
      <c r="F47" s="965"/>
      <c r="G47" s="965"/>
      <c r="H47" s="965"/>
      <c r="I47" s="965"/>
      <c r="J47" s="965"/>
      <c r="K47" s="965"/>
      <c r="L47" s="965"/>
      <c r="M47" s="965"/>
      <c r="N47" s="965"/>
      <c r="O47" s="966"/>
      <c r="P47" s="967">
        <v>0</v>
      </c>
      <c r="Q47" s="968"/>
      <c r="R47" s="968"/>
      <c r="S47" s="968"/>
      <c r="T47" s="968"/>
      <c r="U47" s="968"/>
      <c r="V47" s="968"/>
      <c r="W47" s="968"/>
      <c r="X47" s="968"/>
      <c r="Y47" s="968"/>
      <c r="Z47" s="968"/>
      <c r="AA47" s="968"/>
      <c r="AB47" s="968"/>
      <c r="AC47" s="968"/>
      <c r="AD47" s="968"/>
      <c r="AE47" s="968"/>
      <c r="AF47" s="968"/>
      <c r="AG47" s="150" t="s">
        <v>1</v>
      </c>
      <c r="AH47" s="47"/>
      <c r="AI47" s="47"/>
      <c r="AJ47" s="47"/>
    </row>
    <row r="48" spans="1:36" s="4" customFormat="1" ht="17.100000000000001" customHeight="1" thickBot="1" x14ac:dyDescent="0.2">
      <c r="A48" s="47"/>
      <c r="B48" s="183"/>
      <c r="C48" s="146"/>
      <c r="D48" s="429" t="s">
        <v>190</v>
      </c>
      <c r="E48" s="430"/>
      <c r="F48" s="430"/>
      <c r="G48" s="430"/>
      <c r="H48" s="430"/>
      <c r="I48" s="430"/>
      <c r="J48" s="430"/>
      <c r="K48" s="430"/>
      <c r="L48" s="430"/>
      <c r="M48" s="430"/>
      <c r="N48" s="430"/>
      <c r="O48" s="184"/>
      <c r="P48" s="969">
        <f ca="1">IF(P40=0,0,P40*①入力シート!L38)</f>
        <v>0</v>
      </c>
      <c r="Q48" s="970"/>
      <c r="R48" s="970"/>
      <c r="S48" s="970"/>
      <c r="T48" s="970"/>
      <c r="U48" s="970"/>
      <c r="V48" s="970"/>
      <c r="W48" s="970"/>
      <c r="X48" s="970"/>
      <c r="Y48" s="970"/>
      <c r="Z48" s="970"/>
      <c r="AA48" s="970"/>
      <c r="AB48" s="970"/>
      <c r="AC48" s="970"/>
      <c r="AD48" s="970"/>
      <c r="AE48" s="970"/>
      <c r="AF48" s="970"/>
      <c r="AG48" s="153" t="s">
        <v>1</v>
      </c>
      <c r="AH48" s="47"/>
      <c r="AI48" s="47"/>
      <c r="AJ48" s="47"/>
    </row>
    <row r="49" spans="1:36" s="4" customFormat="1" ht="17.100000000000001" customHeight="1" x14ac:dyDescent="0.15">
      <c r="A49" s="47"/>
      <c r="B49" s="167"/>
      <c r="C49" s="137"/>
      <c r="D49" s="186"/>
      <c r="E49" s="186"/>
      <c r="F49" s="186"/>
      <c r="G49" s="186"/>
      <c r="H49" s="186"/>
      <c r="I49" s="186"/>
      <c r="J49" s="186"/>
      <c r="K49" s="186"/>
      <c r="L49" s="186"/>
      <c r="M49" s="186"/>
      <c r="N49" s="186"/>
      <c r="O49" s="186"/>
      <c r="P49" s="187"/>
      <c r="Q49" s="187"/>
      <c r="R49" s="187"/>
      <c r="S49" s="187"/>
      <c r="T49" s="187"/>
      <c r="U49" s="187"/>
      <c r="V49" s="187"/>
      <c r="W49" s="187"/>
      <c r="X49" s="187"/>
      <c r="Y49" s="187"/>
      <c r="Z49" s="187"/>
      <c r="AA49" s="187"/>
      <c r="AB49" s="187"/>
      <c r="AC49" s="187"/>
      <c r="AD49" s="187"/>
      <c r="AE49" s="187"/>
      <c r="AF49" s="187"/>
      <c r="AG49" s="188"/>
      <c r="AH49" s="47"/>
      <c r="AI49" s="47"/>
      <c r="AJ49" s="47"/>
    </row>
    <row r="50" spans="1:36" s="2" customFormat="1" ht="18" customHeight="1" thickBot="1" x14ac:dyDescent="0.2">
      <c r="A50" s="47" t="s">
        <v>303</v>
      </c>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89"/>
      <c r="AH50" s="159"/>
      <c r="AI50" s="159"/>
      <c r="AJ50" s="159"/>
    </row>
    <row r="51" spans="1:36" s="2" customFormat="1" ht="18" customHeight="1" x14ac:dyDescent="0.15">
      <c r="A51" s="159"/>
      <c r="B51" s="185" t="s">
        <v>15</v>
      </c>
      <c r="C51" s="971" t="s">
        <v>14</v>
      </c>
      <c r="D51" s="992"/>
      <c r="E51" s="992"/>
      <c r="F51" s="992"/>
      <c r="G51" s="992"/>
      <c r="H51" s="992"/>
      <c r="I51" s="992"/>
      <c r="J51" s="992"/>
      <c r="K51" s="992"/>
      <c r="L51" s="992"/>
      <c r="M51" s="992"/>
      <c r="N51" s="992"/>
      <c r="O51" s="993"/>
      <c r="P51" s="994">
        <f>IFERROR(②第６号様式添付書類２!E14,0)</f>
        <v>0</v>
      </c>
      <c r="Q51" s="995"/>
      <c r="R51" s="995"/>
      <c r="S51" s="995"/>
      <c r="T51" s="995"/>
      <c r="U51" s="995"/>
      <c r="V51" s="995"/>
      <c r="W51" s="995"/>
      <c r="X51" s="995"/>
      <c r="Y51" s="995"/>
      <c r="Z51" s="995"/>
      <c r="AA51" s="995"/>
      <c r="AB51" s="995"/>
      <c r="AC51" s="995"/>
      <c r="AD51" s="995"/>
      <c r="AE51" s="995"/>
      <c r="AF51" s="996"/>
      <c r="AG51" s="190" t="s">
        <v>1</v>
      </c>
      <c r="AH51" s="159"/>
      <c r="AI51" s="159"/>
      <c r="AJ51" s="159"/>
    </row>
    <row r="52" spans="1:36" s="2" customFormat="1" ht="18" customHeight="1" x14ac:dyDescent="0.15">
      <c r="A52" s="159"/>
      <c r="B52" s="425"/>
      <c r="C52" s="149"/>
      <c r="D52" s="191"/>
      <c r="E52" s="191"/>
      <c r="F52" s="191"/>
      <c r="G52" s="997" t="s">
        <v>13</v>
      </c>
      <c r="H52" s="998"/>
      <c r="I52" s="998"/>
      <c r="J52" s="998"/>
      <c r="K52" s="998"/>
      <c r="L52" s="998"/>
      <c r="M52" s="998"/>
      <c r="N52" s="998"/>
      <c r="O52" s="999"/>
      <c r="P52" s="1000">
        <f>IFERROR(②第６号様式添付書類２!F14,0)</f>
        <v>0</v>
      </c>
      <c r="Q52" s="1001"/>
      <c r="R52" s="1001"/>
      <c r="S52" s="1001"/>
      <c r="T52" s="1001"/>
      <c r="U52" s="1001"/>
      <c r="V52" s="1001"/>
      <c r="W52" s="1001"/>
      <c r="X52" s="1001"/>
      <c r="Y52" s="1001"/>
      <c r="Z52" s="1001"/>
      <c r="AA52" s="1001"/>
      <c r="AB52" s="1001"/>
      <c r="AC52" s="1001"/>
      <c r="AD52" s="1001"/>
      <c r="AE52" s="1001"/>
      <c r="AF52" s="1002"/>
      <c r="AG52" s="192" t="s">
        <v>1</v>
      </c>
      <c r="AH52" s="159"/>
      <c r="AI52" s="159"/>
      <c r="AJ52" s="159"/>
    </row>
    <row r="53" spans="1:36" s="2" customFormat="1" ht="18" customHeight="1" x14ac:dyDescent="0.15">
      <c r="A53" s="159"/>
      <c r="B53" s="424" t="s">
        <v>12</v>
      </c>
      <c r="C53" s="1003" t="s">
        <v>11</v>
      </c>
      <c r="D53" s="1004"/>
      <c r="E53" s="1004"/>
      <c r="F53" s="1004"/>
      <c r="G53" s="1004"/>
      <c r="H53" s="1004"/>
      <c r="I53" s="1004"/>
      <c r="J53" s="1004"/>
      <c r="K53" s="1004"/>
      <c r="L53" s="1004"/>
      <c r="M53" s="1004"/>
      <c r="N53" s="1004"/>
      <c r="O53" s="1005"/>
      <c r="P53" s="1000">
        <f>IFERROR(②第６号様式添付書類２!G14,0)</f>
        <v>0</v>
      </c>
      <c r="Q53" s="1001"/>
      <c r="R53" s="1001"/>
      <c r="S53" s="1001"/>
      <c r="T53" s="1001"/>
      <c r="U53" s="1001"/>
      <c r="V53" s="1001"/>
      <c r="W53" s="1001"/>
      <c r="X53" s="1001"/>
      <c r="Y53" s="1001"/>
      <c r="Z53" s="1001"/>
      <c r="AA53" s="1001"/>
      <c r="AB53" s="1001"/>
      <c r="AC53" s="1001"/>
      <c r="AD53" s="1001"/>
      <c r="AE53" s="1001"/>
      <c r="AF53" s="1002"/>
      <c r="AG53" s="192" t="s">
        <v>1</v>
      </c>
      <c r="AH53" s="159"/>
      <c r="AI53" s="159"/>
      <c r="AJ53" s="159"/>
    </row>
    <row r="54" spans="1:36" s="2" customFormat="1" ht="18" customHeight="1" thickBot="1" x14ac:dyDescent="0.2">
      <c r="A54" s="159"/>
      <c r="B54" s="183"/>
      <c r="C54" s="193"/>
      <c r="D54" s="194"/>
      <c r="E54" s="194"/>
      <c r="F54" s="194"/>
      <c r="G54" s="978" t="s">
        <v>10</v>
      </c>
      <c r="H54" s="979"/>
      <c r="I54" s="979"/>
      <c r="J54" s="979"/>
      <c r="K54" s="979"/>
      <c r="L54" s="979"/>
      <c r="M54" s="979"/>
      <c r="N54" s="979"/>
      <c r="O54" s="980"/>
      <c r="P54" s="981">
        <f>IFERROR(②第６号様式添付書類２!H14,0)</f>
        <v>0</v>
      </c>
      <c r="Q54" s="982"/>
      <c r="R54" s="982"/>
      <c r="S54" s="982"/>
      <c r="T54" s="982"/>
      <c r="U54" s="982"/>
      <c r="V54" s="982"/>
      <c r="W54" s="982"/>
      <c r="X54" s="982"/>
      <c r="Y54" s="982"/>
      <c r="Z54" s="982"/>
      <c r="AA54" s="982"/>
      <c r="AB54" s="982"/>
      <c r="AC54" s="982"/>
      <c r="AD54" s="982"/>
      <c r="AE54" s="982"/>
      <c r="AF54" s="983"/>
      <c r="AG54" s="195" t="s">
        <v>1</v>
      </c>
      <c r="AH54" s="159"/>
      <c r="AI54" s="159"/>
      <c r="AJ54" s="159"/>
    </row>
    <row r="55" spans="1:36" s="3" customFormat="1" ht="18" customHeight="1" x14ac:dyDescent="0.15">
      <c r="A55" s="159"/>
      <c r="B55" s="196" t="s">
        <v>9</v>
      </c>
      <c r="C55" s="984" t="s">
        <v>251</v>
      </c>
      <c r="D55" s="985"/>
      <c r="E55" s="985"/>
      <c r="F55" s="985"/>
      <c r="G55" s="985"/>
      <c r="H55" s="985"/>
      <c r="I55" s="985"/>
      <c r="J55" s="985"/>
      <c r="K55" s="985"/>
      <c r="L55" s="985"/>
      <c r="M55" s="985"/>
      <c r="N55" s="985"/>
      <c r="O55" s="985"/>
      <c r="P55" s="985"/>
      <c r="Q55" s="985"/>
      <c r="R55" s="985"/>
      <c r="S55" s="985"/>
      <c r="T55" s="985"/>
      <c r="U55" s="985"/>
      <c r="V55" s="985"/>
      <c r="W55" s="985"/>
      <c r="X55" s="985"/>
      <c r="Y55" s="985"/>
      <c r="Z55" s="985"/>
      <c r="AA55" s="985"/>
      <c r="AB55" s="985"/>
      <c r="AC55" s="985"/>
      <c r="AD55" s="985"/>
      <c r="AE55" s="985"/>
      <c r="AF55" s="985"/>
      <c r="AG55" s="985"/>
      <c r="AH55" s="159"/>
      <c r="AI55" s="159"/>
      <c r="AJ55" s="159"/>
    </row>
    <row r="56" spans="1:36" s="2" customFormat="1" ht="9.9499999999999993" customHeight="1" x14ac:dyDescent="0.15">
      <c r="A56" s="159"/>
      <c r="B56" s="196"/>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59"/>
      <c r="AI56" s="159"/>
      <c r="AJ56" s="159"/>
    </row>
    <row r="57" spans="1:36" s="2" customFormat="1" ht="18" customHeight="1" x14ac:dyDescent="0.15">
      <c r="A57" s="47" t="s">
        <v>8</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89"/>
      <c r="AH57" s="159"/>
      <c r="AI57" s="159"/>
      <c r="AJ57" s="159"/>
    </row>
    <row r="58" spans="1:36" s="2" customFormat="1" ht="18" customHeight="1" x14ac:dyDescent="0.15">
      <c r="A58" s="47"/>
      <c r="B58" s="159" t="s">
        <v>191</v>
      </c>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89"/>
      <c r="AH58" s="159"/>
      <c r="AI58" s="159"/>
      <c r="AJ58" s="159"/>
    </row>
    <row r="59" spans="1:36" s="2" customFormat="1" ht="18" customHeight="1" thickBot="1" x14ac:dyDescent="0.2">
      <c r="A59" s="47"/>
      <c r="B59" s="159" t="s">
        <v>192</v>
      </c>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89"/>
      <c r="AH59" s="159"/>
      <c r="AI59" s="159"/>
      <c r="AJ59" s="159"/>
    </row>
    <row r="60" spans="1:36" s="2" customFormat="1" ht="35.1" customHeight="1" x14ac:dyDescent="0.15">
      <c r="A60" s="159"/>
      <c r="B60" s="198" t="s">
        <v>3</v>
      </c>
      <c r="C60" s="986" t="s">
        <v>193</v>
      </c>
      <c r="D60" s="986"/>
      <c r="E60" s="986"/>
      <c r="F60" s="986"/>
      <c r="G60" s="986"/>
      <c r="H60" s="986"/>
      <c r="I60" s="986"/>
      <c r="J60" s="986"/>
      <c r="K60" s="986"/>
      <c r="L60" s="986"/>
      <c r="M60" s="986"/>
      <c r="N60" s="986"/>
      <c r="O60" s="987"/>
      <c r="P60" s="988" t="str">
        <f>IF(P14="あり",P20,"")</f>
        <v/>
      </c>
      <c r="Q60" s="989"/>
      <c r="R60" s="989"/>
      <c r="S60" s="989"/>
      <c r="T60" s="989"/>
      <c r="U60" s="989"/>
      <c r="V60" s="989"/>
      <c r="W60" s="989"/>
      <c r="X60" s="989"/>
      <c r="Y60" s="989"/>
      <c r="Z60" s="989"/>
      <c r="AA60" s="989"/>
      <c r="AB60" s="989"/>
      <c r="AC60" s="989"/>
      <c r="AD60" s="989"/>
      <c r="AE60" s="989"/>
      <c r="AF60" s="944"/>
      <c r="AG60" s="199" t="s">
        <v>1</v>
      </c>
      <c r="AH60" s="159"/>
      <c r="AI60" s="159"/>
      <c r="AJ60" s="200"/>
    </row>
    <row r="61" spans="1:36" s="2" customFormat="1" ht="35.1" customHeight="1" thickBot="1" x14ac:dyDescent="0.2">
      <c r="A61" s="159"/>
      <c r="B61" s="201" t="s">
        <v>2</v>
      </c>
      <c r="C61" s="990" t="s">
        <v>5</v>
      </c>
      <c r="D61" s="990"/>
      <c r="E61" s="990"/>
      <c r="F61" s="990"/>
      <c r="G61" s="990"/>
      <c r="H61" s="990"/>
      <c r="I61" s="990"/>
      <c r="J61" s="990"/>
      <c r="K61" s="990"/>
      <c r="L61" s="990"/>
      <c r="M61" s="990"/>
      <c r="N61" s="990"/>
      <c r="O61" s="991"/>
      <c r="P61" s="981" t="str">
        <f>IF(P14="あり",P27,"")</f>
        <v/>
      </c>
      <c r="Q61" s="982"/>
      <c r="R61" s="982"/>
      <c r="S61" s="982"/>
      <c r="T61" s="982"/>
      <c r="U61" s="982"/>
      <c r="V61" s="982"/>
      <c r="W61" s="982"/>
      <c r="X61" s="982"/>
      <c r="Y61" s="982"/>
      <c r="Z61" s="982"/>
      <c r="AA61" s="982"/>
      <c r="AB61" s="982"/>
      <c r="AC61" s="982"/>
      <c r="AD61" s="982"/>
      <c r="AE61" s="982"/>
      <c r="AF61" s="983"/>
      <c r="AG61" s="195" t="s">
        <v>1</v>
      </c>
      <c r="AH61" s="159"/>
      <c r="AI61" s="159"/>
      <c r="AJ61" s="200"/>
    </row>
    <row r="62" spans="1:36" s="2" customFormat="1" ht="39.950000000000003" customHeight="1" x14ac:dyDescent="0.15">
      <c r="A62" s="159"/>
      <c r="B62" s="161" t="s">
        <v>9</v>
      </c>
      <c r="C62" s="891" t="s">
        <v>270</v>
      </c>
      <c r="D62" s="891"/>
      <c r="E62" s="891"/>
      <c r="F62" s="891"/>
      <c r="G62" s="891"/>
      <c r="H62" s="891"/>
      <c r="I62" s="891"/>
      <c r="J62" s="891"/>
      <c r="K62" s="891"/>
      <c r="L62" s="891"/>
      <c r="M62" s="891"/>
      <c r="N62" s="891"/>
      <c r="O62" s="891"/>
      <c r="P62" s="891"/>
      <c r="Q62" s="891"/>
      <c r="R62" s="891"/>
      <c r="S62" s="891"/>
      <c r="T62" s="891"/>
      <c r="U62" s="891"/>
      <c r="V62" s="891"/>
      <c r="W62" s="891"/>
      <c r="X62" s="891"/>
      <c r="Y62" s="891"/>
      <c r="Z62" s="891"/>
      <c r="AA62" s="891"/>
      <c r="AB62" s="891"/>
      <c r="AC62" s="891"/>
      <c r="AD62" s="891"/>
      <c r="AE62" s="891"/>
      <c r="AF62" s="891"/>
      <c r="AG62" s="891"/>
      <c r="AH62" s="159"/>
      <c r="AI62" s="159"/>
      <c r="AJ62" s="200"/>
    </row>
    <row r="63" spans="1:36" s="2" customFormat="1" ht="18" customHeight="1" thickBot="1" x14ac:dyDescent="0.2">
      <c r="A63" s="47"/>
      <c r="B63" s="159" t="s">
        <v>194</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89"/>
      <c r="AH63" s="159"/>
      <c r="AI63" s="159"/>
      <c r="AJ63" s="159"/>
    </row>
    <row r="64" spans="1:36" s="2" customFormat="1" ht="35.1" customHeight="1" x14ac:dyDescent="0.15">
      <c r="A64" s="159"/>
      <c r="B64" s="202" t="s">
        <v>3</v>
      </c>
      <c r="C64" s="1013" t="s">
        <v>362</v>
      </c>
      <c r="D64" s="1014"/>
      <c r="E64" s="1014"/>
      <c r="F64" s="1014"/>
      <c r="G64" s="1014"/>
      <c r="H64" s="1014"/>
      <c r="I64" s="1014"/>
      <c r="J64" s="1014"/>
      <c r="K64" s="1014"/>
      <c r="L64" s="1014"/>
      <c r="M64" s="1014"/>
      <c r="N64" s="1014"/>
      <c r="O64" s="1015"/>
      <c r="P64" s="988" t="str">
        <f>IF(P14="なし",ROUNDDOWN((P32-P52+P54)+P52*①入力シート!L38-P54*①入力シート!L38,-3),"")</f>
        <v/>
      </c>
      <c r="Q64" s="989"/>
      <c r="R64" s="989"/>
      <c r="S64" s="989"/>
      <c r="T64" s="989"/>
      <c r="U64" s="989"/>
      <c r="V64" s="989"/>
      <c r="W64" s="989"/>
      <c r="X64" s="989"/>
      <c r="Y64" s="989"/>
      <c r="Z64" s="989"/>
      <c r="AA64" s="989"/>
      <c r="AB64" s="989"/>
      <c r="AC64" s="989"/>
      <c r="AD64" s="989"/>
      <c r="AE64" s="989"/>
      <c r="AF64" s="944"/>
      <c r="AG64" s="199" t="s">
        <v>1</v>
      </c>
      <c r="AH64" s="159"/>
      <c r="AI64" s="159"/>
      <c r="AJ64" s="200"/>
    </row>
    <row r="65" spans="1:36" s="2" customFormat="1" ht="35.1" customHeight="1" thickBot="1" x14ac:dyDescent="0.2">
      <c r="A65" s="159"/>
      <c r="B65" s="203" t="s">
        <v>2</v>
      </c>
      <c r="C65" s="1006" t="s">
        <v>195</v>
      </c>
      <c r="D65" s="1007"/>
      <c r="E65" s="1007"/>
      <c r="F65" s="1007"/>
      <c r="G65" s="1007"/>
      <c r="H65" s="1007"/>
      <c r="I65" s="1007"/>
      <c r="J65" s="1007"/>
      <c r="K65" s="1007"/>
      <c r="L65" s="1007"/>
      <c r="M65" s="1007"/>
      <c r="N65" s="1007"/>
      <c r="O65" s="1008"/>
      <c r="P65" s="981" t="str">
        <f>IF(P14="なし",ROUNDDOWN((P29-P30),-3),"")</f>
        <v/>
      </c>
      <c r="Q65" s="982"/>
      <c r="R65" s="982"/>
      <c r="S65" s="982"/>
      <c r="T65" s="982"/>
      <c r="U65" s="982"/>
      <c r="V65" s="982"/>
      <c r="W65" s="982"/>
      <c r="X65" s="982"/>
      <c r="Y65" s="982"/>
      <c r="Z65" s="982"/>
      <c r="AA65" s="982"/>
      <c r="AB65" s="982"/>
      <c r="AC65" s="982"/>
      <c r="AD65" s="982"/>
      <c r="AE65" s="982"/>
      <c r="AF65" s="983"/>
      <c r="AG65" s="195" t="s">
        <v>1</v>
      </c>
      <c r="AH65" s="159"/>
      <c r="AI65" s="159"/>
      <c r="AJ65" s="159"/>
    </row>
    <row r="66" spans="1:36" s="2" customFormat="1" ht="35.1" customHeight="1" x14ac:dyDescent="0.15">
      <c r="A66" s="159"/>
      <c r="B66" s="202" t="s">
        <v>196</v>
      </c>
      <c r="C66" s="1013" t="s">
        <v>197</v>
      </c>
      <c r="D66" s="1014"/>
      <c r="E66" s="1014"/>
      <c r="F66" s="1014"/>
      <c r="G66" s="1014"/>
      <c r="H66" s="1014"/>
      <c r="I66" s="1014"/>
      <c r="J66" s="1014"/>
      <c r="K66" s="1014"/>
      <c r="L66" s="1014"/>
      <c r="M66" s="1014"/>
      <c r="N66" s="1014"/>
      <c r="O66" s="1015"/>
      <c r="P66" s="988" t="str">
        <f>IF(P14="なし",P17,"")</f>
        <v/>
      </c>
      <c r="Q66" s="989"/>
      <c r="R66" s="989"/>
      <c r="S66" s="989"/>
      <c r="T66" s="989"/>
      <c r="U66" s="989"/>
      <c r="V66" s="989"/>
      <c r="W66" s="989"/>
      <c r="X66" s="989"/>
      <c r="Y66" s="989"/>
      <c r="Z66" s="989"/>
      <c r="AA66" s="989"/>
      <c r="AB66" s="989"/>
      <c r="AC66" s="989"/>
      <c r="AD66" s="989"/>
      <c r="AE66" s="989"/>
      <c r="AF66" s="944"/>
      <c r="AG66" s="199" t="s">
        <v>1</v>
      </c>
      <c r="AH66" s="159"/>
      <c r="AI66" s="159"/>
      <c r="AJ66" s="200"/>
    </row>
    <row r="67" spans="1:36" s="2" customFormat="1" ht="41.25" customHeight="1" thickBot="1" x14ac:dyDescent="0.2">
      <c r="A67" s="159"/>
      <c r="B67" s="203" t="s">
        <v>198</v>
      </c>
      <c r="C67" s="1006" t="s">
        <v>304</v>
      </c>
      <c r="D67" s="1007"/>
      <c r="E67" s="1007"/>
      <c r="F67" s="1007"/>
      <c r="G67" s="1007"/>
      <c r="H67" s="1007"/>
      <c r="I67" s="1007"/>
      <c r="J67" s="1007"/>
      <c r="K67" s="1007"/>
      <c r="L67" s="1007"/>
      <c r="M67" s="1007"/>
      <c r="N67" s="1007"/>
      <c r="O67" s="1008"/>
      <c r="P67" s="1009" t="str">
        <f>IF(P14="なし",ROUNDDOWN(⑤第６号様式添付書類!O111+⑤第６号様式添付書類!O153,-3),"")</f>
        <v/>
      </c>
      <c r="Q67" s="1010"/>
      <c r="R67" s="1010"/>
      <c r="S67" s="1010"/>
      <c r="T67" s="1010"/>
      <c r="U67" s="1010"/>
      <c r="V67" s="1010"/>
      <c r="W67" s="1010"/>
      <c r="X67" s="1010"/>
      <c r="Y67" s="1010"/>
      <c r="Z67" s="1010"/>
      <c r="AA67" s="1010"/>
      <c r="AB67" s="1010"/>
      <c r="AC67" s="1010"/>
      <c r="AD67" s="1010"/>
      <c r="AE67" s="1010"/>
      <c r="AF67" s="1011"/>
      <c r="AG67" s="195" t="s">
        <v>1</v>
      </c>
      <c r="AH67" s="159"/>
      <c r="AI67" s="159"/>
      <c r="AJ67" s="159"/>
    </row>
    <row r="68" spans="1:36" ht="15" customHeight="1" x14ac:dyDescent="0.15">
      <c r="A68" s="47"/>
      <c r="B68" s="204" t="s">
        <v>9</v>
      </c>
      <c r="C68" s="984" t="s">
        <v>271</v>
      </c>
      <c r="D68" s="985"/>
      <c r="E68" s="985"/>
      <c r="F68" s="985"/>
      <c r="G68" s="985"/>
      <c r="H68" s="985"/>
      <c r="I68" s="985"/>
      <c r="J68" s="985"/>
      <c r="K68" s="985"/>
      <c r="L68" s="985"/>
      <c r="M68" s="985"/>
      <c r="N68" s="985"/>
      <c r="O68" s="985"/>
      <c r="P68" s="985"/>
      <c r="Q68" s="985"/>
      <c r="R68" s="985"/>
      <c r="S68" s="985"/>
      <c r="T68" s="985"/>
      <c r="U68" s="985"/>
      <c r="V68" s="985"/>
      <c r="W68" s="985"/>
      <c r="X68" s="985"/>
      <c r="Y68" s="985"/>
      <c r="Z68" s="985"/>
      <c r="AA68" s="985"/>
      <c r="AB68" s="985"/>
      <c r="AC68" s="985"/>
      <c r="AD68" s="985"/>
      <c r="AE68" s="985"/>
      <c r="AF68" s="985"/>
      <c r="AG68" s="985"/>
      <c r="AH68" s="47"/>
      <c r="AI68" s="47"/>
      <c r="AJ68" s="47"/>
    </row>
    <row r="69" spans="1:36" ht="28.5" customHeight="1" x14ac:dyDescent="0.15">
      <c r="A69" s="47"/>
      <c r="B69" s="162"/>
      <c r="C69" s="1012"/>
      <c r="D69" s="1012"/>
      <c r="E69" s="1012"/>
      <c r="F69" s="1012"/>
      <c r="G69" s="1012"/>
      <c r="H69" s="1012"/>
      <c r="I69" s="1012"/>
      <c r="J69" s="1012"/>
      <c r="K69" s="1012"/>
      <c r="L69" s="1012"/>
      <c r="M69" s="1012"/>
      <c r="N69" s="1012"/>
      <c r="O69" s="1012"/>
      <c r="P69" s="1012"/>
      <c r="Q69" s="1012"/>
      <c r="R69" s="1012"/>
      <c r="S69" s="1012"/>
      <c r="T69" s="1012"/>
      <c r="U69" s="1012"/>
      <c r="V69" s="1012"/>
      <c r="W69" s="1012"/>
      <c r="X69" s="1012"/>
      <c r="Y69" s="1012"/>
      <c r="Z69" s="1012"/>
      <c r="AA69" s="1012"/>
      <c r="AB69" s="1012"/>
      <c r="AC69" s="1012"/>
      <c r="AD69" s="1012"/>
      <c r="AE69" s="1012"/>
      <c r="AF69" s="1012"/>
      <c r="AG69" s="1012"/>
      <c r="AH69" s="47"/>
      <c r="AI69" s="47"/>
      <c r="AJ69" s="47"/>
    </row>
    <row r="70" spans="1:36" s="2" customFormat="1" ht="20.100000000000001" customHeight="1" x14ac:dyDescent="0.15">
      <c r="A70" s="159"/>
      <c r="B70" s="205" t="s">
        <v>24</v>
      </c>
      <c r="C70" s="902" t="s">
        <v>307</v>
      </c>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159"/>
      <c r="AI70" s="159"/>
      <c r="AJ70" s="159"/>
    </row>
    <row r="71" spans="1:36" s="2" customFormat="1" ht="18" customHeight="1" x14ac:dyDescent="0.15">
      <c r="A71" s="206"/>
      <c r="B71" s="207" t="s">
        <v>199</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8"/>
      <c r="AH71" s="159"/>
      <c r="AI71" s="159"/>
      <c r="AJ71" s="159"/>
    </row>
    <row r="72" spans="1:36" s="2" customFormat="1" ht="18" customHeight="1" thickBot="1" x14ac:dyDescent="0.2">
      <c r="A72" s="47"/>
      <c r="B72" s="159" t="s">
        <v>380</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89"/>
      <c r="AH72" s="159"/>
      <c r="AI72" s="159"/>
      <c r="AJ72" s="159"/>
    </row>
    <row r="73" spans="1:36" s="2" customFormat="1" ht="35.1" customHeight="1" x14ac:dyDescent="0.15">
      <c r="A73" s="159"/>
      <c r="B73" s="198" t="s">
        <v>3</v>
      </c>
      <c r="C73" s="986" t="s">
        <v>193</v>
      </c>
      <c r="D73" s="986"/>
      <c r="E73" s="986"/>
      <c r="F73" s="986"/>
      <c r="G73" s="986"/>
      <c r="H73" s="986"/>
      <c r="I73" s="986"/>
      <c r="J73" s="986"/>
      <c r="K73" s="986"/>
      <c r="L73" s="986"/>
      <c r="M73" s="986"/>
      <c r="N73" s="986"/>
      <c r="O73" s="987"/>
      <c r="P73" s="988" t="str">
        <f>IF(P14="あり",P21,"")</f>
        <v/>
      </c>
      <c r="Q73" s="989"/>
      <c r="R73" s="989"/>
      <c r="S73" s="989"/>
      <c r="T73" s="989"/>
      <c r="U73" s="989"/>
      <c r="V73" s="989"/>
      <c r="W73" s="989"/>
      <c r="X73" s="989"/>
      <c r="Y73" s="989"/>
      <c r="Z73" s="989"/>
      <c r="AA73" s="989"/>
      <c r="AB73" s="989"/>
      <c r="AC73" s="989"/>
      <c r="AD73" s="989"/>
      <c r="AE73" s="989"/>
      <c r="AF73" s="944"/>
      <c r="AG73" s="199" t="s">
        <v>1</v>
      </c>
      <c r="AH73" s="159"/>
      <c r="AI73" s="159"/>
      <c r="AJ73" s="200"/>
    </row>
    <row r="74" spans="1:36" s="2" customFormat="1" ht="35.1" customHeight="1" thickBot="1" x14ac:dyDescent="0.2">
      <c r="A74" s="159"/>
      <c r="B74" s="201" t="s">
        <v>2</v>
      </c>
      <c r="C74" s="990" t="s">
        <v>252</v>
      </c>
      <c r="D74" s="990"/>
      <c r="E74" s="990"/>
      <c r="F74" s="990"/>
      <c r="G74" s="990"/>
      <c r="H74" s="990"/>
      <c r="I74" s="990"/>
      <c r="J74" s="990"/>
      <c r="K74" s="990"/>
      <c r="L74" s="990"/>
      <c r="M74" s="990"/>
      <c r="N74" s="990"/>
      <c r="O74" s="991"/>
      <c r="P74" s="981" t="str">
        <f>IF(P14="あり",P39,"")</f>
        <v/>
      </c>
      <c r="Q74" s="982"/>
      <c r="R74" s="982"/>
      <c r="S74" s="982"/>
      <c r="T74" s="982"/>
      <c r="U74" s="982"/>
      <c r="V74" s="982"/>
      <c r="W74" s="982"/>
      <c r="X74" s="982"/>
      <c r="Y74" s="982"/>
      <c r="Z74" s="982"/>
      <c r="AA74" s="982"/>
      <c r="AB74" s="982"/>
      <c r="AC74" s="982"/>
      <c r="AD74" s="982"/>
      <c r="AE74" s="982"/>
      <c r="AF74" s="983"/>
      <c r="AG74" s="195" t="s">
        <v>1</v>
      </c>
      <c r="AH74" s="159"/>
      <c r="AI74" s="159"/>
      <c r="AJ74" s="200"/>
    </row>
    <row r="75" spans="1:36" s="2" customFormat="1" ht="39.950000000000003" customHeight="1" x14ac:dyDescent="0.15">
      <c r="A75" s="159"/>
      <c r="B75" s="161" t="s">
        <v>9</v>
      </c>
      <c r="C75" s="891" t="s">
        <v>272</v>
      </c>
      <c r="D75" s="891"/>
      <c r="E75" s="891"/>
      <c r="F75" s="891"/>
      <c r="G75" s="891"/>
      <c r="H75" s="891"/>
      <c r="I75" s="891"/>
      <c r="J75" s="891"/>
      <c r="K75" s="891"/>
      <c r="L75" s="891"/>
      <c r="M75" s="891"/>
      <c r="N75" s="891"/>
      <c r="O75" s="891"/>
      <c r="P75" s="891"/>
      <c r="Q75" s="891"/>
      <c r="R75" s="891"/>
      <c r="S75" s="891"/>
      <c r="T75" s="891"/>
      <c r="U75" s="891"/>
      <c r="V75" s="891"/>
      <c r="W75" s="891"/>
      <c r="X75" s="891"/>
      <c r="Y75" s="891"/>
      <c r="Z75" s="891"/>
      <c r="AA75" s="891"/>
      <c r="AB75" s="891"/>
      <c r="AC75" s="891"/>
      <c r="AD75" s="891"/>
      <c r="AE75" s="891"/>
      <c r="AF75" s="891"/>
      <c r="AG75" s="891"/>
      <c r="AH75" s="159"/>
      <c r="AI75" s="159"/>
      <c r="AJ75" s="200"/>
    </row>
    <row r="76" spans="1:36" s="2" customFormat="1" ht="18" customHeight="1" thickBot="1" x14ac:dyDescent="0.2">
      <c r="A76" s="47"/>
      <c r="B76" s="3" t="s">
        <v>381</v>
      </c>
      <c r="C76" s="3"/>
      <c r="D76" s="3"/>
      <c r="E76" s="3"/>
      <c r="F76" s="3"/>
      <c r="G76" s="3"/>
      <c r="H76" s="3"/>
      <c r="I76" s="3"/>
      <c r="J76" s="3"/>
      <c r="K76" s="3"/>
      <c r="L76" s="3"/>
      <c r="M76" s="3"/>
      <c r="N76" s="3"/>
      <c r="O76" s="3"/>
      <c r="U76" s="159"/>
      <c r="V76" s="159"/>
      <c r="W76" s="159"/>
      <c r="X76" s="159"/>
      <c r="Y76" s="159"/>
      <c r="Z76" s="159"/>
      <c r="AA76" s="159"/>
      <c r="AB76" s="159"/>
      <c r="AC76" s="159"/>
      <c r="AD76" s="159"/>
      <c r="AE76" s="159"/>
      <c r="AF76" s="159"/>
      <c r="AG76" s="189"/>
      <c r="AH76" s="159"/>
      <c r="AI76" s="159"/>
      <c r="AJ76" s="159"/>
    </row>
    <row r="77" spans="1:36" s="2" customFormat="1" ht="35.1" customHeight="1" x14ac:dyDescent="0.15">
      <c r="A77" s="159"/>
      <c r="B77" s="209" t="s">
        <v>3</v>
      </c>
      <c r="C77" s="1017" t="s">
        <v>253</v>
      </c>
      <c r="D77" s="986"/>
      <c r="E77" s="986"/>
      <c r="F77" s="986"/>
      <c r="G77" s="986"/>
      <c r="H77" s="986"/>
      <c r="I77" s="986"/>
      <c r="J77" s="986"/>
      <c r="K77" s="986"/>
      <c r="L77" s="986"/>
      <c r="M77" s="986"/>
      <c r="N77" s="986"/>
      <c r="O77" s="987"/>
      <c r="P77" s="988" t="str">
        <f>IF(P14="なし",ROUNDDOWN(P44,-3),"")</f>
        <v/>
      </c>
      <c r="Q77" s="989"/>
      <c r="R77" s="989"/>
      <c r="S77" s="989"/>
      <c r="T77" s="989"/>
      <c r="U77" s="989"/>
      <c r="V77" s="989"/>
      <c r="W77" s="989"/>
      <c r="X77" s="989"/>
      <c r="Y77" s="989"/>
      <c r="Z77" s="989"/>
      <c r="AA77" s="989"/>
      <c r="AB77" s="989"/>
      <c r="AC77" s="989"/>
      <c r="AD77" s="989"/>
      <c r="AE77" s="989"/>
      <c r="AF77" s="944"/>
      <c r="AG77" s="199" t="s">
        <v>1</v>
      </c>
      <c r="AH77" s="159"/>
      <c r="AI77" s="159"/>
      <c r="AJ77" s="200"/>
    </row>
    <row r="78" spans="1:36" s="2" customFormat="1" ht="35.1" customHeight="1" thickBot="1" x14ac:dyDescent="0.2">
      <c r="A78" s="159"/>
      <c r="B78" s="210" t="s">
        <v>2</v>
      </c>
      <c r="C78" s="1016" t="s">
        <v>254</v>
      </c>
      <c r="D78" s="990"/>
      <c r="E78" s="990"/>
      <c r="F78" s="990"/>
      <c r="G78" s="990"/>
      <c r="H78" s="990"/>
      <c r="I78" s="990"/>
      <c r="J78" s="990"/>
      <c r="K78" s="990"/>
      <c r="L78" s="990"/>
      <c r="M78" s="990"/>
      <c r="N78" s="990"/>
      <c r="O78" s="991"/>
      <c r="P78" s="981" t="str">
        <f>IF(P14="なし",ROUNDDOWN((P41-P42),-3),"")</f>
        <v/>
      </c>
      <c r="Q78" s="982"/>
      <c r="R78" s="982"/>
      <c r="S78" s="982"/>
      <c r="T78" s="982"/>
      <c r="U78" s="982"/>
      <c r="V78" s="982"/>
      <c r="W78" s="982"/>
      <c r="X78" s="982"/>
      <c r="Y78" s="982"/>
      <c r="Z78" s="982"/>
      <c r="AA78" s="982"/>
      <c r="AB78" s="982"/>
      <c r="AC78" s="982"/>
      <c r="AD78" s="982"/>
      <c r="AE78" s="982"/>
      <c r="AF78" s="983"/>
      <c r="AG78" s="195" t="s">
        <v>1</v>
      </c>
      <c r="AH78" s="159"/>
      <c r="AI78" s="159"/>
      <c r="AJ78" s="159"/>
    </row>
    <row r="79" spans="1:36" s="2" customFormat="1" ht="35.1" customHeight="1" x14ac:dyDescent="0.15">
      <c r="A79" s="159"/>
      <c r="B79" s="209" t="s">
        <v>196</v>
      </c>
      <c r="C79" s="1017" t="s">
        <v>197</v>
      </c>
      <c r="D79" s="986"/>
      <c r="E79" s="986"/>
      <c r="F79" s="986"/>
      <c r="G79" s="986"/>
      <c r="H79" s="986"/>
      <c r="I79" s="986"/>
      <c r="J79" s="986"/>
      <c r="K79" s="986"/>
      <c r="L79" s="986"/>
      <c r="M79" s="986"/>
      <c r="N79" s="986"/>
      <c r="O79" s="987"/>
      <c r="P79" s="988" t="str">
        <f>IF(P14="なし",P18,"")</f>
        <v/>
      </c>
      <c r="Q79" s="989"/>
      <c r="R79" s="989"/>
      <c r="S79" s="989"/>
      <c r="T79" s="989"/>
      <c r="U79" s="989"/>
      <c r="V79" s="989"/>
      <c r="W79" s="989"/>
      <c r="X79" s="989"/>
      <c r="Y79" s="989"/>
      <c r="Z79" s="989"/>
      <c r="AA79" s="989"/>
      <c r="AB79" s="989"/>
      <c r="AC79" s="989"/>
      <c r="AD79" s="989"/>
      <c r="AE79" s="989"/>
      <c r="AF79" s="944"/>
      <c r="AG79" s="199" t="s">
        <v>1</v>
      </c>
      <c r="AH79" s="159"/>
      <c r="AI79" s="159"/>
      <c r="AJ79" s="200"/>
    </row>
    <row r="80" spans="1:36" s="2" customFormat="1" ht="41.25" customHeight="1" thickBot="1" x14ac:dyDescent="0.2">
      <c r="A80" s="159"/>
      <c r="B80" s="210" t="s">
        <v>198</v>
      </c>
      <c r="C80" s="1016" t="s">
        <v>382</v>
      </c>
      <c r="D80" s="990"/>
      <c r="E80" s="990"/>
      <c r="F80" s="990"/>
      <c r="G80" s="990"/>
      <c r="H80" s="990"/>
      <c r="I80" s="990"/>
      <c r="J80" s="990"/>
      <c r="K80" s="990"/>
      <c r="L80" s="990"/>
      <c r="M80" s="990"/>
      <c r="N80" s="990"/>
      <c r="O80" s="991"/>
      <c r="P80" s="1009" t="str">
        <f>IF(P14="なし",ROUNDDOWN(⑤第６号様式添付書類!AU111,-3),"")</f>
        <v/>
      </c>
      <c r="Q80" s="1010"/>
      <c r="R80" s="1010"/>
      <c r="S80" s="1010"/>
      <c r="T80" s="1010"/>
      <c r="U80" s="1010"/>
      <c r="V80" s="1010"/>
      <c r="W80" s="1010"/>
      <c r="X80" s="1010"/>
      <c r="Y80" s="1010"/>
      <c r="Z80" s="1010"/>
      <c r="AA80" s="1010"/>
      <c r="AB80" s="1010"/>
      <c r="AC80" s="1010"/>
      <c r="AD80" s="1010"/>
      <c r="AE80" s="1010"/>
      <c r="AF80" s="1011"/>
      <c r="AG80" s="195" t="s">
        <v>1</v>
      </c>
      <c r="AH80" s="159"/>
      <c r="AI80" s="159"/>
      <c r="AJ80" s="159"/>
    </row>
    <row r="81" spans="1:36" ht="15" customHeight="1" x14ac:dyDescent="0.15">
      <c r="A81" s="47"/>
      <c r="B81" s="204" t="s">
        <v>9</v>
      </c>
      <c r="C81" s="984" t="s">
        <v>383</v>
      </c>
      <c r="D81" s="985"/>
      <c r="E81" s="985"/>
      <c r="F81" s="985"/>
      <c r="G81" s="985"/>
      <c r="H81" s="985"/>
      <c r="I81" s="985"/>
      <c r="J81" s="985"/>
      <c r="K81" s="985"/>
      <c r="L81" s="985"/>
      <c r="M81" s="985"/>
      <c r="N81" s="985"/>
      <c r="O81" s="985"/>
      <c r="P81" s="985"/>
      <c r="Q81" s="985"/>
      <c r="R81" s="985"/>
      <c r="S81" s="985"/>
      <c r="T81" s="985"/>
      <c r="U81" s="985"/>
      <c r="V81" s="985"/>
      <c r="W81" s="985"/>
      <c r="X81" s="985"/>
      <c r="Y81" s="985"/>
      <c r="Z81" s="985"/>
      <c r="AA81" s="985"/>
      <c r="AB81" s="985"/>
      <c r="AC81" s="985"/>
      <c r="AD81" s="985"/>
      <c r="AE81" s="985"/>
      <c r="AF81" s="985"/>
      <c r="AG81" s="985"/>
      <c r="AH81" s="47"/>
      <c r="AI81" s="47"/>
      <c r="AJ81" s="47"/>
    </row>
    <row r="82" spans="1:36" ht="28.5" customHeight="1" x14ac:dyDescent="0.15">
      <c r="A82" s="47"/>
      <c r="B82" s="162"/>
      <c r="C82" s="1012"/>
      <c r="D82" s="1012"/>
      <c r="E82" s="1012"/>
      <c r="F82" s="1012"/>
      <c r="G82" s="1012"/>
      <c r="H82" s="1012"/>
      <c r="I82" s="1012"/>
      <c r="J82" s="1012"/>
      <c r="K82" s="1012"/>
      <c r="L82" s="1012"/>
      <c r="M82" s="1012"/>
      <c r="N82" s="1012"/>
      <c r="O82" s="1012"/>
      <c r="P82" s="1012"/>
      <c r="Q82" s="1012"/>
      <c r="R82" s="1012"/>
      <c r="S82" s="1012"/>
      <c r="T82" s="1012"/>
      <c r="U82" s="1012"/>
      <c r="V82" s="1012"/>
      <c r="W82" s="1012"/>
      <c r="X82" s="1012"/>
      <c r="Y82" s="1012"/>
      <c r="Z82" s="1012"/>
      <c r="AA82" s="1012"/>
      <c r="AB82" s="1012"/>
      <c r="AC82" s="1012"/>
      <c r="AD82" s="1012"/>
      <c r="AE82" s="1012"/>
      <c r="AF82" s="1012"/>
      <c r="AG82" s="1012"/>
      <c r="AH82" s="47"/>
      <c r="AI82" s="47"/>
      <c r="AJ82" s="47"/>
    </row>
    <row r="83" spans="1:36" ht="9.9499999999999993" customHeight="1" x14ac:dyDescent="0.15">
      <c r="A83" s="47"/>
      <c r="B83" s="162"/>
      <c r="C83" s="432"/>
      <c r="D83" s="432"/>
      <c r="E83" s="432"/>
      <c r="F83" s="432"/>
      <c r="G83" s="432"/>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7"/>
      <c r="AI83" s="47"/>
      <c r="AJ83" s="47"/>
    </row>
    <row r="84" spans="1:36" ht="18" customHeight="1" x14ac:dyDescent="0.15">
      <c r="A84" s="47"/>
      <c r="B84" s="47" t="s">
        <v>0</v>
      </c>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row>
  </sheetData>
  <sheetProtection algorithmName="SHA-512" hashValue="UwOS4PU1fx61vB+ipDpAfCDnSN632ulB/PKUL/Je6lp7DYzahEsoJAMxKY+A0M3jDG0w6MCtI2gfIf5JYGf/mQ==" saltValue="VH6bsjRFzWMUu78Sghxo5g==" spinCount="100000" sheet="1" objects="1" scenarios="1"/>
  <mergeCells count="108">
    <mergeCell ref="C80:O80"/>
    <mergeCell ref="P80:AF80"/>
    <mergeCell ref="C81:AG82"/>
    <mergeCell ref="C77:O77"/>
    <mergeCell ref="P77:AF77"/>
    <mergeCell ref="C78:O78"/>
    <mergeCell ref="P78:AF78"/>
    <mergeCell ref="C79:O79"/>
    <mergeCell ref="P79:AF79"/>
    <mergeCell ref="C67:O67"/>
    <mergeCell ref="P67:AF67"/>
    <mergeCell ref="C68:AG69"/>
    <mergeCell ref="C73:O73"/>
    <mergeCell ref="P73:AF73"/>
    <mergeCell ref="C74:O74"/>
    <mergeCell ref="P74:AF74"/>
    <mergeCell ref="C64:O64"/>
    <mergeCell ref="P64:AF64"/>
    <mergeCell ref="C65:O65"/>
    <mergeCell ref="P65:AF65"/>
    <mergeCell ref="C66:O66"/>
    <mergeCell ref="P66:AF66"/>
    <mergeCell ref="C70:AG70"/>
    <mergeCell ref="G54:O54"/>
    <mergeCell ref="P54:AF54"/>
    <mergeCell ref="C55:AG55"/>
    <mergeCell ref="C60:O60"/>
    <mergeCell ref="P60:AF60"/>
    <mergeCell ref="C61:O61"/>
    <mergeCell ref="P61:AF61"/>
    <mergeCell ref="P48:AF48"/>
    <mergeCell ref="C51:O51"/>
    <mergeCell ref="P51:AF51"/>
    <mergeCell ref="G52:O52"/>
    <mergeCell ref="P52:AF52"/>
    <mergeCell ref="C53:O53"/>
    <mergeCell ref="P53:AF53"/>
    <mergeCell ref="P44:AF44"/>
    <mergeCell ref="F45:O45"/>
    <mergeCell ref="P45:AF45"/>
    <mergeCell ref="F46:O46"/>
    <mergeCell ref="P46:AF46"/>
    <mergeCell ref="E47:O47"/>
    <mergeCell ref="P47:AF47"/>
    <mergeCell ref="P40:AF40"/>
    <mergeCell ref="E41:O41"/>
    <mergeCell ref="P41:AF41"/>
    <mergeCell ref="E42:O42"/>
    <mergeCell ref="P42:AF42"/>
    <mergeCell ref="F43:O43"/>
    <mergeCell ref="E35:O35"/>
    <mergeCell ref="P35:AF35"/>
    <mergeCell ref="P36:AF36"/>
    <mergeCell ref="C39:O39"/>
    <mergeCell ref="P39:AF39"/>
    <mergeCell ref="E30:O30"/>
    <mergeCell ref="P30:AF30"/>
    <mergeCell ref="F31:O31"/>
    <mergeCell ref="P32:AF32"/>
    <mergeCell ref="F33:O33"/>
    <mergeCell ref="P33:AF33"/>
    <mergeCell ref="P28:AF28"/>
    <mergeCell ref="E29:O29"/>
    <mergeCell ref="P29:AF29"/>
    <mergeCell ref="E20:O20"/>
    <mergeCell ref="P20:AF20"/>
    <mergeCell ref="E21:O21"/>
    <mergeCell ref="P21:AF21"/>
    <mergeCell ref="C22:O22"/>
    <mergeCell ref="F34:O34"/>
    <mergeCell ref="P34:AF34"/>
    <mergeCell ref="P22:U22"/>
    <mergeCell ref="V22:W22"/>
    <mergeCell ref="X22:AB22"/>
    <mergeCell ref="D19:O19"/>
    <mergeCell ref="P19:AF19"/>
    <mergeCell ref="O11:T11"/>
    <mergeCell ref="C14:O14"/>
    <mergeCell ref="P14:S14"/>
    <mergeCell ref="C23:AG23"/>
    <mergeCell ref="C24:AG24"/>
    <mergeCell ref="C27:O27"/>
    <mergeCell ref="P27:AF27"/>
    <mergeCell ref="U11:AG11"/>
    <mergeCell ref="C62:AG62"/>
    <mergeCell ref="C75:AG75"/>
    <mergeCell ref="A3:AG3"/>
    <mergeCell ref="B5:E5"/>
    <mergeCell ref="U6:AG6"/>
    <mergeCell ref="O7:T7"/>
    <mergeCell ref="U7:W7"/>
    <mergeCell ref="X7:AF7"/>
    <mergeCell ref="B15:B16"/>
    <mergeCell ref="C15:O16"/>
    <mergeCell ref="P15:Q15"/>
    <mergeCell ref="T15:U15"/>
    <mergeCell ref="X15:Y15"/>
    <mergeCell ref="P16:AF16"/>
    <mergeCell ref="O8:T8"/>
    <mergeCell ref="U8:AG8"/>
    <mergeCell ref="O9:T9"/>
    <mergeCell ref="U9:AG9"/>
    <mergeCell ref="O10:T10"/>
    <mergeCell ref="U10:AG10"/>
    <mergeCell ref="E17:O17"/>
    <mergeCell ref="P17:AF17"/>
    <mergeCell ref="E18:O18"/>
    <mergeCell ref="P18:AF18"/>
  </mergeCells>
  <phoneticPr fontId="7"/>
  <conditionalFormatting sqref="P14:S14">
    <cfRule type="containsBlanks" dxfId="203" priority="3">
      <formula>LEN(TRIM(P14))=0</formula>
    </cfRule>
  </conditionalFormatting>
  <conditionalFormatting sqref="P33:AF33 P45:AF45">
    <cfRule type="notContainsBlanks" dxfId="202" priority="1">
      <formula>LEN(TRIM(P33))&gt;0</formula>
    </cfRule>
    <cfRule type="containsBlanks" dxfId="201" priority="2">
      <formula>LEN(TRIM(P33))=0</formula>
    </cfRule>
  </conditionalFormatting>
  <printOptions horizontalCentered="1"/>
  <pageMargins left="0.51181102362204722" right="0.35433070866141736" top="0.59055118110236227" bottom="0.39370078740157483" header="0.51181102362204722" footer="0.51181102362204722"/>
  <pageSetup paperSize="9" scale="80" fitToHeight="0" orientation="portrait" cellComments="asDisplayed" horizontalDpi="300" verticalDpi="300" r:id="rId1"/>
  <headerFooter alignWithMargins="0"/>
  <rowBreaks count="2" manualBreakCount="2">
    <brk id="37" max="16383" man="1"/>
    <brk id="7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117"/>
  <sheetViews>
    <sheetView showGridLines="0" view="pageBreakPreview" zoomScale="70" zoomScaleNormal="55" zoomScaleSheetLayoutView="70" workbookViewId="0">
      <selection activeCell="B106" sqref="B106:D106"/>
    </sheetView>
  </sheetViews>
  <sheetFormatPr defaultColWidth="9.125" defaultRowHeight="12" x14ac:dyDescent="0.15"/>
  <cols>
    <col min="1" max="1" width="5.75" style="510" customWidth="1"/>
    <col min="2" max="3" width="4.625" style="510" customWidth="1"/>
    <col min="4" max="4" width="17.5" style="510" customWidth="1"/>
    <col min="5" max="5" width="16.875" style="510" customWidth="1"/>
    <col min="6" max="8" width="15.625" style="510" customWidth="1"/>
    <col min="9" max="10" width="15.75" style="510" customWidth="1"/>
    <col min="11" max="11" width="18.75" style="510" customWidth="1"/>
    <col min="12" max="12" width="14.75" style="510" hidden="1" customWidth="1"/>
    <col min="13" max="13" width="18.75" style="510" hidden="1" customWidth="1"/>
    <col min="14" max="14" width="15.75" style="510" hidden="1" customWidth="1"/>
    <col min="15" max="16" width="15.75" style="510" customWidth="1"/>
    <col min="17" max="17" width="18.75" style="510" customWidth="1"/>
    <col min="18" max="20" width="15.75" style="510" customWidth="1"/>
    <col min="21" max="21" width="2.5" style="510" customWidth="1"/>
    <col min="22" max="16384" width="9.125" style="510"/>
  </cols>
  <sheetData>
    <row r="1" spans="1:21" ht="33.6" customHeight="1" thickBot="1" x14ac:dyDescent="0.2">
      <c r="A1" s="509" t="s">
        <v>466</v>
      </c>
      <c r="B1" s="360"/>
      <c r="C1" s="360"/>
      <c r="D1" s="360"/>
      <c r="E1" s="360"/>
      <c r="F1" s="360"/>
      <c r="G1" s="360"/>
      <c r="H1" s="360"/>
      <c r="I1" s="360"/>
      <c r="J1" s="360"/>
      <c r="K1" s="360"/>
    </row>
    <row r="2" spans="1:21" ht="33.6" customHeight="1" thickBot="1" x14ac:dyDescent="0.2">
      <c r="A2" s="511"/>
      <c r="B2" s="360"/>
      <c r="C2" s="360"/>
      <c r="D2" s="360"/>
      <c r="E2" s="360"/>
      <c r="F2" s="360"/>
      <c r="G2" s="1047" t="s">
        <v>501</v>
      </c>
      <c r="H2" s="1048"/>
      <c r="I2" s="1049">
        <f>①入力シート!D8</f>
        <v>0</v>
      </c>
      <c r="J2" s="1049"/>
      <c r="K2" s="1050"/>
    </row>
    <row r="3" spans="1:21" ht="25.5" x14ac:dyDescent="0.15">
      <c r="A3" s="512" t="s">
        <v>502</v>
      </c>
      <c r="B3" s="513"/>
      <c r="C3" s="513"/>
      <c r="D3" s="513"/>
      <c r="E3" s="513"/>
      <c r="F3" s="360"/>
      <c r="G3" s="360"/>
      <c r="H3" s="360"/>
      <c r="I3" s="514"/>
      <c r="J3" s="514"/>
      <c r="K3" s="514"/>
      <c r="L3" s="515"/>
      <c r="M3" s="515"/>
      <c r="N3" s="515"/>
      <c r="O3" s="515"/>
      <c r="P3" s="515"/>
      <c r="Q3" s="515"/>
      <c r="R3" s="515"/>
      <c r="S3" s="515"/>
      <c r="T3" s="515"/>
      <c r="U3" s="515"/>
    </row>
    <row r="4" spans="1:21" ht="12" customHeight="1" thickBot="1" x14ac:dyDescent="0.2">
      <c r="A4" s="516"/>
      <c r="B4" s="516"/>
      <c r="C4" s="516"/>
      <c r="D4" s="516"/>
      <c r="E4" s="516"/>
      <c r="F4" s="516"/>
      <c r="G4" s="516"/>
      <c r="H4" s="516"/>
      <c r="I4" s="360"/>
      <c r="J4" s="360"/>
      <c r="K4" s="360"/>
      <c r="L4" s="515"/>
      <c r="M4" s="515"/>
      <c r="N4" s="515"/>
      <c r="O4" s="515"/>
      <c r="P4" s="515"/>
      <c r="Q4" s="515"/>
      <c r="R4" s="515"/>
      <c r="S4" s="515"/>
      <c r="T4" s="515"/>
      <c r="U4" s="515"/>
    </row>
    <row r="5" spans="1:21" ht="18.75" customHeight="1" x14ac:dyDescent="0.15">
      <c r="A5" s="1051" t="s">
        <v>120</v>
      </c>
      <c r="B5" s="1053" t="s">
        <v>119</v>
      </c>
      <c r="C5" s="1054"/>
      <c r="D5" s="1055"/>
      <c r="E5" s="1059" t="s">
        <v>202</v>
      </c>
      <c r="F5" s="1061" t="s">
        <v>503</v>
      </c>
      <c r="G5" s="1062"/>
      <c r="H5" s="1062"/>
      <c r="I5" s="1063" t="s">
        <v>117</v>
      </c>
      <c r="J5" s="1064"/>
      <c r="K5" s="1065"/>
      <c r="L5" s="515"/>
      <c r="M5" s="515"/>
      <c r="N5" s="515"/>
      <c r="O5" s="515"/>
      <c r="P5" s="515"/>
      <c r="Q5" s="515"/>
      <c r="R5" s="515"/>
      <c r="S5" s="515"/>
      <c r="T5" s="515"/>
      <c r="U5" s="515"/>
    </row>
    <row r="6" spans="1:21" ht="63" customHeight="1" thickBot="1" x14ac:dyDescent="0.2">
      <c r="A6" s="1052"/>
      <c r="B6" s="1056"/>
      <c r="C6" s="1057"/>
      <c r="D6" s="1058"/>
      <c r="E6" s="1060"/>
      <c r="F6" s="369"/>
      <c r="G6" s="368" t="s">
        <v>429</v>
      </c>
      <c r="H6" s="367" t="s">
        <v>295</v>
      </c>
      <c r="I6" s="1066"/>
      <c r="J6" s="1067"/>
      <c r="K6" s="1068"/>
      <c r="L6" s="517"/>
      <c r="M6" s="517"/>
      <c r="N6" s="517"/>
      <c r="O6" s="517"/>
      <c r="P6" s="517"/>
      <c r="Q6" s="517"/>
      <c r="R6" s="517"/>
      <c r="S6" s="517"/>
      <c r="T6" s="517"/>
      <c r="U6" s="517"/>
    </row>
    <row r="7" spans="1:21" ht="30" customHeight="1" x14ac:dyDescent="0.15">
      <c r="A7" s="366">
        <v>1</v>
      </c>
      <c r="B7" s="1027"/>
      <c r="C7" s="1027"/>
      <c r="D7" s="1027"/>
      <c r="E7" s="621"/>
      <c r="F7" s="620">
        <f>SUM(G7:H7)</f>
        <v>0</v>
      </c>
      <c r="G7" s="371"/>
      <c r="H7" s="371"/>
      <c r="I7" s="1028"/>
      <c r="J7" s="1029"/>
      <c r="K7" s="1030"/>
      <c r="M7" s="8" t="s">
        <v>233</v>
      </c>
    </row>
    <row r="8" spans="1:21" ht="30" customHeight="1" x14ac:dyDescent="0.15">
      <c r="A8" s="365">
        <f t="shared" ref="A8:A35" si="0">A7+1</f>
        <v>2</v>
      </c>
      <c r="B8" s="1018"/>
      <c r="C8" s="1019"/>
      <c r="D8" s="1020"/>
      <c r="E8" s="622"/>
      <c r="F8" s="618">
        <f t="shared" ref="F8:F103" si="1">SUM(G8:H8)</f>
        <v>0</v>
      </c>
      <c r="G8" s="372"/>
      <c r="H8" s="372"/>
      <c r="I8" s="1031"/>
      <c r="J8" s="1032"/>
      <c r="K8" s="1033"/>
      <c r="M8" s="518" t="s">
        <v>110</v>
      </c>
    </row>
    <row r="9" spans="1:21" ht="30" customHeight="1" x14ac:dyDescent="0.15">
      <c r="A9" s="364">
        <f t="shared" si="0"/>
        <v>3</v>
      </c>
      <c r="B9" s="1018"/>
      <c r="C9" s="1019"/>
      <c r="D9" s="1020"/>
      <c r="E9" s="622"/>
      <c r="F9" s="619">
        <f t="shared" si="1"/>
        <v>0</v>
      </c>
      <c r="G9" s="373"/>
      <c r="H9" s="373"/>
      <c r="I9" s="1034"/>
      <c r="J9" s="1035"/>
      <c r="K9" s="1036"/>
      <c r="M9" s="518" t="s">
        <v>109</v>
      </c>
    </row>
    <row r="10" spans="1:21" ht="30" customHeight="1" x14ac:dyDescent="0.15">
      <c r="A10" s="364">
        <f t="shared" si="0"/>
        <v>4</v>
      </c>
      <c r="B10" s="1018"/>
      <c r="C10" s="1019"/>
      <c r="D10" s="1020"/>
      <c r="E10" s="622"/>
      <c r="F10" s="619">
        <f>SUM(G10:H10)</f>
        <v>0</v>
      </c>
      <c r="G10" s="373"/>
      <c r="H10" s="373"/>
      <c r="I10" s="1037"/>
      <c r="J10" s="1035"/>
      <c r="K10" s="1036"/>
      <c r="M10" s="518" t="s">
        <v>108</v>
      </c>
    </row>
    <row r="11" spans="1:21" ht="30" customHeight="1" x14ac:dyDescent="0.15">
      <c r="A11" s="364">
        <f t="shared" si="0"/>
        <v>5</v>
      </c>
      <c r="B11" s="1018"/>
      <c r="C11" s="1019"/>
      <c r="D11" s="1020"/>
      <c r="E11" s="622"/>
      <c r="F11" s="619">
        <f t="shared" si="1"/>
        <v>0</v>
      </c>
      <c r="G11" s="373"/>
      <c r="H11" s="373"/>
      <c r="I11" s="1031"/>
      <c r="J11" s="1032"/>
      <c r="K11" s="1033"/>
      <c r="M11" s="518" t="s">
        <v>107</v>
      </c>
    </row>
    <row r="12" spans="1:21" ht="30" customHeight="1" x14ac:dyDescent="0.15">
      <c r="A12" s="364">
        <f t="shared" si="0"/>
        <v>6</v>
      </c>
      <c r="B12" s="1018"/>
      <c r="C12" s="1019"/>
      <c r="D12" s="1020"/>
      <c r="E12" s="622"/>
      <c r="F12" s="619">
        <f t="shared" si="1"/>
        <v>0</v>
      </c>
      <c r="G12" s="373"/>
      <c r="H12" s="373"/>
      <c r="I12" s="1037"/>
      <c r="J12" s="1035"/>
      <c r="K12" s="1036"/>
      <c r="M12" s="518" t="s">
        <v>299</v>
      </c>
    </row>
    <row r="13" spans="1:21" ht="30" customHeight="1" x14ac:dyDescent="0.15">
      <c r="A13" s="364">
        <f t="shared" si="0"/>
        <v>7</v>
      </c>
      <c r="B13" s="1018"/>
      <c r="C13" s="1019"/>
      <c r="D13" s="1020"/>
      <c r="E13" s="622"/>
      <c r="F13" s="619">
        <f t="shared" si="1"/>
        <v>0</v>
      </c>
      <c r="G13" s="373"/>
      <c r="H13" s="373"/>
      <c r="I13" s="1037"/>
      <c r="J13" s="1035"/>
      <c r="K13" s="1036"/>
      <c r="M13" s="518" t="s">
        <v>106</v>
      </c>
    </row>
    <row r="14" spans="1:21" ht="30" customHeight="1" x14ac:dyDescent="0.15">
      <c r="A14" s="364">
        <f t="shared" si="0"/>
        <v>8</v>
      </c>
      <c r="B14" s="1018"/>
      <c r="C14" s="1019"/>
      <c r="D14" s="1020"/>
      <c r="E14" s="622"/>
      <c r="F14" s="619">
        <f t="shared" si="1"/>
        <v>0</v>
      </c>
      <c r="G14" s="373"/>
      <c r="H14" s="373"/>
      <c r="I14" s="1037"/>
      <c r="J14" s="1035"/>
      <c r="K14" s="1036"/>
      <c r="M14" s="518" t="s">
        <v>105</v>
      </c>
    </row>
    <row r="15" spans="1:21" ht="30" customHeight="1" x14ac:dyDescent="0.15">
      <c r="A15" s="364">
        <f t="shared" si="0"/>
        <v>9</v>
      </c>
      <c r="B15" s="1018"/>
      <c r="C15" s="1019"/>
      <c r="D15" s="1020"/>
      <c r="E15" s="622"/>
      <c r="F15" s="619">
        <f t="shared" si="1"/>
        <v>0</v>
      </c>
      <c r="G15" s="373"/>
      <c r="H15" s="373"/>
      <c r="I15" s="1037"/>
      <c r="J15" s="1035"/>
      <c r="K15" s="1036"/>
      <c r="M15" s="518" t="s">
        <v>104</v>
      </c>
    </row>
    <row r="16" spans="1:21" ht="30" customHeight="1" x14ac:dyDescent="0.15">
      <c r="A16" s="364">
        <f t="shared" si="0"/>
        <v>10</v>
      </c>
      <c r="B16" s="1018"/>
      <c r="C16" s="1019"/>
      <c r="D16" s="1020"/>
      <c r="E16" s="622"/>
      <c r="F16" s="619">
        <f t="shared" si="1"/>
        <v>0</v>
      </c>
      <c r="G16" s="373"/>
      <c r="H16" s="373"/>
      <c r="I16" s="1037"/>
      <c r="J16" s="1035"/>
      <c r="K16" s="1036"/>
      <c r="M16" s="518" t="s">
        <v>103</v>
      </c>
    </row>
    <row r="17" spans="1:11" ht="30" customHeight="1" x14ac:dyDescent="0.15">
      <c r="A17" s="364">
        <f t="shared" si="0"/>
        <v>11</v>
      </c>
      <c r="B17" s="1018"/>
      <c r="C17" s="1019"/>
      <c r="D17" s="1020"/>
      <c r="E17" s="622"/>
      <c r="F17" s="619">
        <f t="shared" si="1"/>
        <v>0</v>
      </c>
      <c r="G17" s="373"/>
      <c r="H17" s="373"/>
      <c r="I17" s="1037"/>
      <c r="J17" s="1035"/>
      <c r="K17" s="1036"/>
    </row>
    <row r="18" spans="1:11" ht="30" customHeight="1" x14ac:dyDescent="0.15">
      <c r="A18" s="364">
        <f t="shared" si="0"/>
        <v>12</v>
      </c>
      <c r="B18" s="1018"/>
      <c r="C18" s="1019"/>
      <c r="D18" s="1020"/>
      <c r="E18" s="622"/>
      <c r="F18" s="619">
        <f t="shared" si="1"/>
        <v>0</v>
      </c>
      <c r="G18" s="373"/>
      <c r="H18" s="373"/>
      <c r="I18" s="1037"/>
      <c r="J18" s="1035"/>
      <c r="K18" s="1036"/>
    </row>
    <row r="19" spans="1:11" ht="30" customHeight="1" x14ac:dyDescent="0.15">
      <c r="A19" s="364">
        <f t="shared" si="0"/>
        <v>13</v>
      </c>
      <c r="B19" s="1018"/>
      <c r="C19" s="1019"/>
      <c r="D19" s="1020"/>
      <c r="E19" s="622"/>
      <c r="F19" s="619">
        <f t="shared" si="1"/>
        <v>0</v>
      </c>
      <c r="G19" s="373"/>
      <c r="H19" s="373"/>
      <c r="I19" s="1037"/>
      <c r="J19" s="1035"/>
      <c r="K19" s="1036"/>
    </row>
    <row r="20" spans="1:11" ht="30" customHeight="1" x14ac:dyDescent="0.15">
      <c r="A20" s="364">
        <f t="shared" si="0"/>
        <v>14</v>
      </c>
      <c r="B20" s="1018"/>
      <c r="C20" s="1019"/>
      <c r="D20" s="1020"/>
      <c r="E20" s="622"/>
      <c r="F20" s="619">
        <f t="shared" si="1"/>
        <v>0</v>
      </c>
      <c r="G20" s="373"/>
      <c r="H20" s="373"/>
      <c r="I20" s="1037"/>
      <c r="J20" s="1035"/>
      <c r="K20" s="1036"/>
    </row>
    <row r="21" spans="1:11" ht="30" customHeight="1" x14ac:dyDescent="0.15">
      <c r="A21" s="364">
        <f t="shared" si="0"/>
        <v>15</v>
      </c>
      <c r="B21" s="1018"/>
      <c r="C21" s="1019"/>
      <c r="D21" s="1020"/>
      <c r="E21" s="622"/>
      <c r="F21" s="619">
        <f t="shared" si="1"/>
        <v>0</v>
      </c>
      <c r="G21" s="373"/>
      <c r="H21" s="373"/>
      <c r="I21" s="1037"/>
      <c r="J21" s="1035"/>
      <c r="K21" s="1036"/>
    </row>
    <row r="22" spans="1:11" ht="30" customHeight="1" x14ac:dyDescent="0.15">
      <c r="A22" s="364">
        <f t="shared" si="0"/>
        <v>16</v>
      </c>
      <c r="B22" s="1018"/>
      <c r="C22" s="1019"/>
      <c r="D22" s="1020"/>
      <c r="E22" s="622"/>
      <c r="F22" s="619">
        <f t="shared" si="1"/>
        <v>0</v>
      </c>
      <c r="G22" s="373"/>
      <c r="H22" s="373"/>
      <c r="I22" s="1037"/>
      <c r="J22" s="1035"/>
      <c r="K22" s="1036"/>
    </row>
    <row r="23" spans="1:11" ht="30" customHeight="1" x14ac:dyDescent="0.15">
      <c r="A23" s="364">
        <f t="shared" si="0"/>
        <v>17</v>
      </c>
      <c r="B23" s="1018"/>
      <c r="C23" s="1019"/>
      <c r="D23" s="1020"/>
      <c r="E23" s="622"/>
      <c r="F23" s="619">
        <f t="shared" si="1"/>
        <v>0</v>
      </c>
      <c r="G23" s="373"/>
      <c r="H23" s="373"/>
      <c r="I23" s="1037"/>
      <c r="J23" s="1035"/>
      <c r="K23" s="1036"/>
    </row>
    <row r="24" spans="1:11" ht="30" customHeight="1" x14ac:dyDescent="0.15">
      <c r="A24" s="364">
        <f t="shared" si="0"/>
        <v>18</v>
      </c>
      <c r="B24" s="1018"/>
      <c r="C24" s="1019"/>
      <c r="D24" s="1020"/>
      <c r="E24" s="622"/>
      <c r="F24" s="619">
        <f t="shared" si="1"/>
        <v>0</v>
      </c>
      <c r="G24" s="373"/>
      <c r="H24" s="373"/>
      <c r="I24" s="1037"/>
      <c r="J24" s="1035"/>
      <c r="K24" s="1036"/>
    </row>
    <row r="25" spans="1:11" ht="30" customHeight="1" x14ac:dyDescent="0.15">
      <c r="A25" s="364">
        <f t="shared" si="0"/>
        <v>19</v>
      </c>
      <c r="B25" s="1018"/>
      <c r="C25" s="1019"/>
      <c r="D25" s="1020"/>
      <c r="E25" s="622"/>
      <c r="F25" s="619">
        <f t="shared" si="1"/>
        <v>0</v>
      </c>
      <c r="G25" s="373"/>
      <c r="H25" s="373"/>
      <c r="I25" s="1037"/>
      <c r="J25" s="1035"/>
      <c r="K25" s="1036"/>
    </row>
    <row r="26" spans="1:11" ht="30" customHeight="1" x14ac:dyDescent="0.15">
      <c r="A26" s="364">
        <f t="shared" si="0"/>
        <v>20</v>
      </c>
      <c r="B26" s="1018"/>
      <c r="C26" s="1019"/>
      <c r="D26" s="1020"/>
      <c r="E26" s="622"/>
      <c r="F26" s="619">
        <f t="shared" si="1"/>
        <v>0</v>
      </c>
      <c r="G26" s="373"/>
      <c r="H26" s="373"/>
      <c r="I26" s="1037"/>
      <c r="J26" s="1035"/>
      <c r="K26" s="1036"/>
    </row>
    <row r="27" spans="1:11" ht="30" customHeight="1" x14ac:dyDescent="0.15">
      <c r="A27" s="364">
        <f t="shared" si="0"/>
        <v>21</v>
      </c>
      <c r="B27" s="1018"/>
      <c r="C27" s="1019"/>
      <c r="D27" s="1020"/>
      <c r="E27" s="622"/>
      <c r="F27" s="619">
        <f t="shared" si="1"/>
        <v>0</v>
      </c>
      <c r="G27" s="373"/>
      <c r="H27" s="373"/>
      <c r="I27" s="1037"/>
      <c r="J27" s="1035"/>
      <c r="K27" s="1036"/>
    </row>
    <row r="28" spans="1:11" ht="30" customHeight="1" x14ac:dyDescent="0.15">
      <c r="A28" s="364">
        <f t="shared" si="0"/>
        <v>22</v>
      </c>
      <c r="B28" s="1018"/>
      <c r="C28" s="1019"/>
      <c r="D28" s="1020"/>
      <c r="E28" s="622"/>
      <c r="F28" s="619">
        <f t="shared" si="1"/>
        <v>0</v>
      </c>
      <c r="G28" s="373"/>
      <c r="H28" s="373"/>
      <c r="I28" s="1037"/>
      <c r="J28" s="1035"/>
      <c r="K28" s="1036"/>
    </row>
    <row r="29" spans="1:11" ht="30" customHeight="1" x14ac:dyDescent="0.15">
      <c r="A29" s="364">
        <f t="shared" si="0"/>
        <v>23</v>
      </c>
      <c r="B29" s="1018"/>
      <c r="C29" s="1019"/>
      <c r="D29" s="1020"/>
      <c r="E29" s="622"/>
      <c r="F29" s="619">
        <f t="shared" si="1"/>
        <v>0</v>
      </c>
      <c r="G29" s="373"/>
      <c r="H29" s="373"/>
      <c r="I29" s="1037"/>
      <c r="J29" s="1035"/>
      <c r="K29" s="1036"/>
    </row>
    <row r="30" spans="1:11" ht="30" customHeight="1" x14ac:dyDescent="0.15">
      <c r="A30" s="364">
        <f t="shared" si="0"/>
        <v>24</v>
      </c>
      <c r="B30" s="1018"/>
      <c r="C30" s="1019"/>
      <c r="D30" s="1020"/>
      <c r="E30" s="622"/>
      <c r="F30" s="619">
        <f t="shared" si="1"/>
        <v>0</v>
      </c>
      <c r="G30" s="373"/>
      <c r="H30" s="373"/>
      <c r="I30" s="1037"/>
      <c r="J30" s="1035"/>
      <c r="K30" s="1036"/>
    </row>
    <row r="31" spans="1:11" ht="30" customHeight="1" x14ac:dyDescent="0.15">
      <c r="A31" s="364">
        <f t="shared" si="0"/>
        <v>25</v>
      </c>
      <c r="B31" s="1018"/>
      <c r="C31" s="1019"/>
      <c r="D31" s="1020"/>
      <c r="E31" s="622"/>
      <c r="F31" s="619">
        <f t="shared" si="1"/>
        <v>0</v>
      </c>
      <c r="G31" s="373"/>
      <c r="H31" s="373"/>
      <c r="I31" s="1037"/>
      <c r="J31" s="1035"/>
      <c r="K31" s="1036"/>
    </row>
    <row r="32" spans="1:11" ht="30" customHeight="1" x14ac:dyDescent="0.15">
      <c r="A32" s="364">
        <f t="shared" si="0"/>
        <v>26</v>
      </c>
      <c r="B32" s="1018"/>
      <c r="C32" s="1019"/>
      <c r="D32" s="1020"/>
      <c r="E32" s="622"/>
      <c r="F32" s="619">
        <f t="shared" si="1"/>
        <v>0</v>
      </c>
      <c r="G32" s="373"/>
      <c r="H32" s="373"/>
      <c r="I32" s="1037"/>
      <c r="J32" s="1035"/>
      <c r="K32" s="1036"/>
    </row>
    <row r="33" spans="1:11" ht="30" customHeight="1" x14ac:dyDescent="0.15">
      <c r="A33" s="364">
        <f t="shared" si="0"/>
        <v>27</v>
      </c>
      <c r="B33" s="1018"/>
      <c r="C33" s="1019"/>
      <c r="D33" s="1020"/>
      <c r="E33" s="622"/>
      <c r="F33" s="619">
        <f t="shared" si="1"/>
        <v>0</v>
      </c>
      <c r="G33" s="373"/>
      <c r="H33" s="373"/>
      <c r="I33" s="1037"/>
      <c r="J33" s="1035"/>
      <c r="K33" s="1036"/>
    </row>
    <row r="34" spans="1:11" ht="30" customHeight="1" x14ac:dyDescent="0.15">
      <c r="A34" s="364">
        <f t="shared" si="0"/>
        <v>28</v>
      </c>
      <c r="B34" s="1018"/>
      <c r="C34" s="1019"/>
      <c r="D34" s="1020"/>
      <c r="E34" s="622"/>
      <c r="F34" s="619">
        <f t="shared" si="1"/>
        <v>0</v>
      </c>
      <c r="G34" s="373"/>
      <c r="H34" s="373"/>
      <c r="I34" s="1037"/>
      <c r="J34" s="1035"/>
      <c r="K34" s="1036"/>
    </row>
    <row r="35" spans="1:11" ht="30" customHeight="1" x14ac:dyDescent="0.15">
      <c r="A35" s="364">
        <f t="shared" si="0"/>
        <v>29</v>
      </c>
      <c r="B35" s="1018"/>
      <c r="C35" s="1019"/>
      <c r="D35" s="1020"/>
      <c r="E35" s="622"/>
      <c r="F35" s="619">
        <f t="shared" si="1"/>
        <v>0</v>
      </c>
      <c r="G35" s="373"/>
      <c r="H35" s="373"/>
      <c r="I35" s="1037"/>
      <c r="J35" s="1035"/>
      <c r="K35" s="1036"/>
    </row>
    <row r="36" spans="1:11" ht="30" customHeight="1" x14ac:dyDescent="0.15">
      <c r="A36" s="623">
        <v>30</v>
      </c>
      <c r="B36" s="1018"/>
      <c r="C36" s="1019"/>
      <c r="D36" s="1020"/>
      <c r="E36" s="624"/>
      <c r="F36" s="619">
        <f t="shared" si="1"/>
        <v>0</v>
      </c>
      <c r="G36" s="374"/>
      <c r="H36" s="374"/>
      <c r="I36" s="625"/>
      <c r="J36" s="626"/>
      <c r="K36" s="627"/>
    </row>
    <row r="37" spans="1:11" ht="30" customHeight="1" x14ac:dyDescent="0.15">
      <c r="A37" s="623">
        <v>31</v>
      </c>
      <c r="B37" s="1018"/>
      <c r="C37" s="1019"/>
      <c r="D37" s="1020"/>
      <c r="E37" s="624"/>
      <c r="F37" s="619">
        <f t="shared" si="1"/>
        <v>0</v>
      </c>
      <c r="G37" s="374"/>
      <c r="H37" s="374"/>
      <c r="I37" s="625"/>
      <c r="J37" s="626"/>
      <c r="K37" s="627"/>
    </row>
    <row r="38" spans="1:11" ht="30" customHeight="1" x14ac:dyDescent="0.15">
      <c r="A38" s="623">
        <v>32</v>
      </c>
      <c r="B38" s="1018"/>
      <c r="C38" s="1019"/>
      <c r="D38" s="1020"/>
      <c r="E38" s="624"/>
      <c r="F38" s="619">
        <f t="shared" si="1"/>
        <v>0</v>
      </c>
      <c r="G38" s="374"/>
      <c r="H38" s="374"/>
      <c r="I38" s="625"/>
      <c r="J38" s="626"/>
      <c r="K38" s="627"/>
    </row>
    <row r="39" spans="1:11" ht="30" customHeight="1" x14ac:dyDescent="0.15">
      <c r="A39" s="623">
        <v>33</v>
      </c>
      <c r="B39" s="1018"/>
      <c r="C39" s="1019"/>
      <c r="D39" s="1020"/>
      <c r="E39" s="624"/>
      <c r="F39" s="619">
        <f t="shared" si="1"/>
        <v>0</v>
      </c>
      <c r="G39" s="374"/>
      <c r="H39" s="374"/>
      <c r="I39" s="625"/>
      <c r="J39" s="626"/>
      <c r="K39" s="627"/>
    </row>
    <row r="40" spans="1:11" ht="30" customHeight="1" x14ac:dyDescent="0.15">
      <c r="A40" s="623">
        <v>34</v>
      </c>
      <c r="B40" s="1018"/>
      <c r="C40" s="1019"/>
      <c r="D40" s="1020"/>
      <c r="E40" s="624"/>
      <c r="F40" s="619">
        <f t="shared" si="1"/>
        <v>0</v>
      </c>
      <c r="G40" s="374"/>
      <c r="H40" s="374"/>
      <c r="I40" s="625"/>
      <c r="J40" s="626"/>
      <c r="K40" s="627"/>
    </row>
    <row r="41" spans="1:11" ht="30" customHeight="1" x14ac:dyDescent="0.15">
      <c r="A41" s="623">
        <v>35</v>
      </c>
      <c r="B41" s="1018"/>
      <c r="C41" s="1019"/>
      <c r="D41" s="1020"/>
      <c r="E41" s="624"/>
      <c r="F41" s="619">
        <f t="shared" si="1"/>
        <v>0</v>
      </c>
      <c r="G41" s="374"/>
      <c r="H41" s="374"/>
      <c r="I41" s="625"/>
      <c r="J41" s="626"/>
      <c r="K41" s="627"/>
    </row>
    <row r="42" spans="1:11" ht="30" customHeight="1" x14ac:dyDescent="0.15">
      <c r="A42" s="623">
        <v>36</v>
      </c>
      <c r="B42" s="1018"/>
      <c r="C42" s="1019"/>
      <c r="D42" s="1020"/>
      <c r="E42" s="624"/>
      <c r="F42" s="619">
        <f t="shared" si="1"/>
        <v>0</v>
      </c>
      <c r="G42" s="374"/>
      <c r="H42" s="374"/>
      <c r="I42" s="625"/>
      <c r="J42" s="626"/>
      <c r="K42" s="627"/>
    </row>
    <row r="43" spans="1:11" ht="30" customHeight="1" x14ac:dyDescent="0.15">
      <c r="A43" s="623">
        <v>37</v>
      </c>
      <c r="B43" s="1018"/>
      <c r="C43" s="1019"/>
      <c r="D43" s="1020"/>
      <c r="E43" s="624"/>
      <c r="F43" s="619">
        <f t="shared" si="1"/>
        <v>0</v>
      </c>
      <c r="G43" s="374"/>
      <c r="H43" s="374"/>
      <c r="I43" s="625"/>
      <c r="J43" s="626"/>
      <c r="K43" s="627"/>
    </row>
    <row r="44" spans="1:11" ht="30" customHeight="1" x14ac:dyDescent="0.15">
      <c r="A44" s="623">
        <v>38</v>
      </c>
      <c r="B44" s="1018"/>
      <c r="C44" s="1019"/>
      <c r="D44" s="1020"/>
      <c r="E44" s="624"/>
      <c r="F44" s="619">
        <f t="shared" si="1"/>
        <v>0</v>
      </c>
      <c r="G44" s="374"/>
      <c r="H44" s="374"/>
      <c r="I44" s="625"/>
      <c r="J44" s="626"/>
      <c r="K44" s="627"/>
    </row>
    <row r="45" spans="1:11" ht="30" customHeight="1" x14ac:dyDescent="0.15">
      <c r="A45" s="623">
        <v>39</v>
      </c>
      <c r="B45" s="1018"/>
      <c r="C45" s="1019"/>
      <c r="D45" s="1020"/>
      <c r="E45" s="624"/>
      <c r="F45" s="619">
        <f t="shared" si="1"/>
        <v>0</v>
      </c>
      <c r="G45" s="374"/>
      <c r="H45" s="374"/>
      <c r="I45" s="625"/>
      <c r="J45" s="626"/>
      <c r="K45" s="627"/>
    </row>
    <row r="46" spans="1:11" ht="30" customHeight="1" x14ac:dyDescent="0.15">
      <c r="A46" s="623">
        <v>40</v>
      </c>
      <c r="B46" s="1018"/>
      <c r="C46" s="1019"/>
      <c r="D46" s="1020"/>
      <c r="E46" s="624"/>
      <c r="F46" s="619">
        <f t="shared" si="1"/>
        <v>0</v>
      </c>
      <c r="G46" s="374"/>
      <c r="H46" s="374"/>
      <c r="I46" s="625"/>
      <c r="J46" s="626"/>
      <c r="K46" s="627"/>
    </row>
    <row r="47" spans="1:11" ht="30" customHeight="1" x14ac:dyDescent="0.15">
      <c r="A47" s="623">
        <v>41</v>
      </c>
      <c r="B47" s="1018"/>
      <c r="C47" s="1019"/>
      <c r="D47" s="1020"/>
      <c r="E47" s="624"/>
      <c r="F47" s="619">
        <f t="shared" si="1"/>
        <v>0</v>
      </c>
      <c r="G47" s="374"/>
      <c r="H47" s="374"/>
      <c r="I47" s="625"/>
      <c r="J47" s="626"/>
      <c r="K47" s="627"/>
    </row>
    <row r="48" spans="1:11" ht="30" customHeight="1" x14ac:dyDescent="0.15">
      <c r="A48" s="623">
        <v>42</v>
      </c>
      <c r="B48" s="1018"/>
      <c r="C48" s="1019"/>
      <c r="D48" s="1020"/>
      <c r="E48" s="624"/>
      <c r="F48" s="619">
        <f t="shared" si="1"/>
        <v>0</v>
      </c>
      <c r="G48" s="374"/>
      <c r="H48" s="374"/>
      <c r="I48" s="625"/>
      <c r="J48" s="626"/>
      <c r="K48" s="627"/>
    </row>
    <row r="49" spans="1:11" ht="30" customHeight="1" x14ac:dyDescent="0.15">
      <c r="A49" s="623">
        <v>43</v>
      </c>
      <c r="B49" s="1018"/>
      <c r="C49" s="1019"/>
      <c r="D49" s="1020"/>
      <c r="E49" s="624"/>
      <c r="F49" s="619">
        <f t="shared" si="1"/>
        <v>0</v>
      </c>
      <c r="G49" s="374"/>
      <c r="H49" s="374"/>
      <c r="I49" s="625"/>
      <c r="J49" s="626"/>
      <c r="K49" s="627"/>
    </row>
    <row r="50" spans="1:11" ht="30" customHeight="1" x14ac:dyDescent="0.15">
      <c r="A50" s="623">
        <v>44</v>
      </c>
      <c r="B50" s="1018"/>
      <c r="C50" s="1019"/>
      <c r="D50" s="1020"/>
      <c r="E50" s="624"/>
      <c r="F50" s="619">
        <f t="shared" si="1"/>
        <v>0</v>
      </c>
      <c r="G50" s="374"/>
      <c r="H50" s="374"/>
      <c r="I50" s="625"/>
      <c r="J50" s="626"/>
      <c r="K50" s="627"/>
    </row>
    <row r="51" spans="1:11" ht="30" customHeight="1" x14ac:dyDescent="0.15">
      <c r="A51" s="623">
        <v>45</v>
      </c>
      <c r="B51" s="1018"/>
      <c r="C51" s="1019"/>
      <c r="D51" s="1020"/>
      <c r="E51" s="624"/>
      <c r="F51" s="619">
        <f t="shared" si="1"/>
        <v>0</v>
      </c>
      <c r="G51" s="374"/>
      <c r="H51" s="374"/>
      <c r="I51" s="625"/>
      <c r="J51" s="626"/>
      <c r="K51" s="627"/>
    </row>
    <row r="52" spans="1:11" ht="30" customHeight="1" x14ac:dyDescent="0.15">
      <c r="A52" s="623">
        <v>46</v>
      </c>
      <c r="B52" s="1018"/>
      <c r="C52" s="1019"/>
      <c r="D52" s="1020"/>
      <c r="E52" s="624"/>
      <c r="F52" s="619">
        <f t="shared" ref="F52:F67" si="2">SUM(G52:H52)</f>
        <v>0</v>
      </c>
      <c r="G52" s="374"/>
      <c r="H52" s="374"/>
      <c r="I52" s="625"/>
      <c r="J52" s="626"/>
      <c r="K52" s="627"/>
    </row>
    <row r="53" spans="1:11" ht="30" customHeight="1" x14ac:dyDescent="0.15">
      <c r="A53" s="623">
        <v>47</v>
      </c>
      <c r="B53" s="1018"/>
      <c r="C53" s="1019"/>
      <c r="D53" s="1020"/>
      <c r="E53" s="624"/>
      <c r="F53" s="619">
        <f t="shared" si="2"/>
        <v>0</v>
      </c>
      <c r="G53" s="374"/>
      <c r="H53" s="374"/>
      <c r="I53" s="625"/>
      <c r="J53" s="626"/>
      <c r="K53" s="627"/>
    </row>
    <row r="54" spans="1:11" ht="30" customHeight="1" x14ac:dyDescent="0.15">
      <c r="A54" s="623">
        <v>48</v>
      </c>
      <c r="B54" s="1018"/>
      <c r="C54" s="1019"/>
      <c r="D54" s="1020"/>
      <c r="E54" s="624"/>
      <c r="F54" s="619">
        <f t="shared" si="2"/>
        <v>0</v>
      </c>
      <c r="G54" s="374"/>
      <c r="H54" s="374"/>
      <c r="I54" s="625"/>
      <c r="J54" s="626"/>
      <c r="K54" s="627"/>
    </row>
    <row r="55" spans="1:11" ht="30" customHeight="1" x14ac:dyDescent="0.15">
      <c r="A55" s="623">
        <v>49</v>
      </c>
      <c r="B55" s="1018"/>
      <c r="C55" s="1019"/>
      <c r="D55" s="1020"/>
      <c r="E55" s="624"/>
      <c r="F55" s="619">
        <f t="shared" si="2"/>
        <v>0</v>
      </c>
      <c r="G55" s="374"/>
      <c r="H55" s="374"/>
      <c r="I55" s="625"/>
      <c r="J55" s="626"/>
      <c r="K55" s="627"/>
    </row>
    <row r="56" spans="1:11" ht="30" customHeight="1" x14ac:dyDescent="0.15">
      <c r="A56" s="623">
        <v>50</v>
      </c>
      <c r="B56" s="1018"/>
      <c r="C56" s="1019"/>
      <c r="D56" s="1020"/>
      <c r="E56" s="624"/>
      <c r="F56" s="619">
        <f t="shared" si="2"/>
        <v>0</v>
      </c>
      <c r="G56" s="374"/>
      <c r="H56" s="374"/>
      <c r="I56" s="625"/>
      <c r="J56" s="626"/>
      <c r="K56" s="627"/>
    </row>
    <row r="57" spans="1:11" ht="30" customHeight="1" x14ac:dyDescent="0.15">
      <c r="A57" s="623">
        <v>51</v>
      </c>
      <c r="B57" s="1018"/>
      <c r="C57" s="1019"/>
      <c r="D57" s="1020"/>
      <c r="E57" s="624"/>
      <c r="F57" s="619">
        <f t="shared" si="2"/>
        <v>0</v>
      </c>
      <c r="G57" s="374"/>
      <c r="H57" s="374"/>
      <c r="I57" s="625"/>
      <c r="J57" s="626"/>
      <c r="K57" s="627"/>
    </row>
    <row r="58" spans="1:11" ht="30" customHeight="1" x14ac:dyDescent="0.15">
      <c r="A58" s="623">
        <v>52</v>
      </c>
      <c r="B58" s="1018"/>
      <c r="C58" s="1019"/>
      <c r="D58" s="1020"/>
      <c r="E58" s="624"/>
      <c r="F58" s="619">
        <f t="shared" si="2"/>
        <v>0</v>
      </c>
      <c r="G58" s="374"/>
      <c r="H58" s="374"/>
      <c r="I58" s="625"/>
      <c r="J58" s="626"/>
      <c r="K58" s="627"/>
    </row>
    <row r="59" spans="1:11" ht="30" customHeight="1" x14ac:dyDescent="0.15">
      <c r="A59" s="623">
        <v>53</v>
      </c>
      <c r="B59" s="1018"/>
      <c r="C59" s="1019"/>
      <c r="D59" s="1020"/>
      <c r="E59" s="624"/>
      <c r="F59" s="619">
        <f t="shared" si="2"/>
        <v>0</v>
      </c>
      <c r="G59" s="374"/>
      <c r="H59" s="374"/>
      <c r="I59" s="625"/>
      <c r="J59" s="626"/>
      <c r="K59" s="627"/>
    </row>
    <row r="60" spans="1:11" ht="30" customHeight="1" x14ac:dyDescent="0.15">
      <c r="A60" s="623">
        <v>54</v>
      </c>
      <c r="B60" s="1018"/>
      <c r="C60" s="1019"/>
      <c r="D60" s="1020"/>
      <c r="E60" s="624"/>
      <c r="F60" s="619">
        <f t="shared" si="2"/>
        <v>0</v>
      </c>
      <c r="G60" s="374"/>
      <c r="H60" s="374"/>
      <c r="I60" s="625"/>
      <c r="J60" s="626"/>
      <c r="K60" s="627"/>
    </row>
    <row r="61" spans="1:11" ht="30" customHeight="1" x14ac:dyDescent="0.15">
      <c r="A61" s="623">
        <v>55</v>
      </c>
      <c r="B61" s="1018"/>
      <c r="C61" s="1019"/>
      <c r="D61" s="1020"/>
      <c r="E61" s="624"/>
      <c r="F61" s="619">
        <f t="shared" si="2"/>
        <v>0</v>
      </c>
      <c r="G61" s="374"/>
      <c r="H61" s="374"/>
      <c r="I61" s="625"/>
      <c r="J61" s="626"/>
      <c r="K61" s="627"/>
    </row>
    <row r="62" spans="1:11" ht="30" customHeight="1" x14ac:dyDescent="0.15">
      <c r="A62" s="623">
        <v>56</v>
      </c>
      <c r="B62" s="1018"/>
      <c r="C62" s="1019"/>
      <c r="D62" s="1020"/>
      <c r="E62" s="624"/>
      <c r="F62" s="619">
        <f t="shared" si="2"/>
        <v>0</v>
      </c>
      <c r="G62" s="374"/>
      <c r="H62" s="374"/>
      <c r="I62" s="625"/>
      <c r="J62" s="626"/>
      <c r="K62" s="627"/>
    </row>
    <row r="63" spans="1:11" ht="30" customHeight="1" x14ac:dyDescent="0.15">
      <c r="A63" s="623">
        <v>57</v>
      </c>
      <c r="B63" s="1018"/>
      <c r="C63" s="1019"/>
      <c r="D63" s="1020"/>
      <c r="E63" s="624"/>
      <c r="F63" s="619">
        <f t="shared" si="2"/>
        <v>0</v>
      </c>
      <c r="G63" s="374"/>
      <c r="H63" s="374"/>
      <c r="I63" s="625"/>
      <c r="J63" s="626"/>
      <c r="K63" s="627"/>
    </row>
    <row r="64" spans="1:11" ht="30" customHeight="1" x14ac:dyDescent="0.15">
      <c r="A64" s="623">
        <v>58</v>
      </c>
      <c r="B64" s="1018"/>
      <c r="C64" s="1019"/>
      <c r="D64" s="1020"/>
      <c r="E64" s="624"/>
      <c r="F64" s="619">
        <f t="shared" si="2"/>
        <v>0</v>
      </c>
      <c r="G64" s="374"/>
      <c r="H64" s="374"/>
      <c r="I64" s="625"/>
      <c r="J64" s="626"/>
      <c r="K64" s="627"/>
    </row>
    <row r="65" spans="1:11" ht="30" customHeight="1" x14ac:dyDescent="0.15">
      <c r="A65" s="623">
        <v>59</v>
      </c>
      <c r="B65" s="1018"/>
      <c r="C65" s="1019"/>
      <c r="D65" s="1020"/>
      <c r="E65" s="624"/>
      <c r="F65" s="619">
        <f t="shared" si="2"/>
        <v>0</v>
      </c>
      <c r="G65" s="374"/>
      <c r="H65" s="374"/>
      <c r="I65" s="625"/>
      <c r="J65" s="626"/>
      <c r="K65" s="627"/>
    </row>
    <row r="66" spans="1:11" ht="30" customHeight="1" x14ac:dyDescent="0.15">
      <c r="A66" s="623">
        <v>60</v>
      </c>
      <c r="B66" s="1018"/>
      <c r="C66" s="1019"/>
      <c r="D66" s="1020"/>
      <c r="E66" s="624"/>
      <c r="F66" s="619">
        <f t="shared" si="2"/>
        <v>0</v>
      </c>
      <c r="G66" s="374"/>
      <c r="H66" s="374"/>
      <c r="I66" s="625"/>
      <c r="J66" s="626"/>
      <c r="K66" s="627"/>
    </row>
    <row r="67" spans="1:11" ht="30" customHeight="1" x14ac:dyDescent="0.15">
      <c r="A67" s="623">
        <v>61</v>
      </c>
      <c r="B67" s="1018"/>
      <c r="C67" s="1019"/>
      <c r="D67" s="1020"/>
      <c r="E67" s="624"/>
      <c r="F67" s="619">
        <f t="shared" si="2"/>
        <v>0</v>
      </c>
      <c r="G67" s="374"/>
      <c r="H67" s="374"/>
      <c r="I67" s="625"/>
      <c r="J67" s="626"/>
      <c r="K67" s="627"/>
    </row>
    <row r="68" spans="1:11" ht="30" customHeight="1" x14ac:dyDescent="0.15">
      <c r="A68" s="623">
        <v>62</v>
      </c>
      <c r="B68" s="1018"/>
      <c r="C68" s="1019"/>
      <c r="D68" s="1020"/>
      <c r="E68" s="624"/>
      <c r="F68" s="619">
        <f t="shared" ref="F68:F83" si="3">SUM(G68:H68)</f>
        <v>0</v>
      </c>
      <c r="G68" s="374"/>
      <c r="H68" s="374"/>
      <c r="I68" s="625"/>
      <c r="J68" s="626"/>
      <c r="K68" s="627"/>
    </row>
    <row r="69" spans="1:11" ht="30" customHeight="1" x14ac:dyDescent="0.15">
      <c r="A69" s="623">
        <v>63</v>
      </c>
      <c r="B69" s="1018"/>
      <c r="C69" s="1019"/>
      <c r="D69" s="1020"/>
      <c r="E69" s="624"/>
      <c r="F69" s="619">
        <f t="shared" si="3"/>
        <v>0</v>
      </c>
      <c r="G69" s="374"/>
      <c r="H69" s="374"/>
      <c r="I69" s="625"/>
      <c r="J69" s="626"/>
      <c r="K69" s="627"/>
    </row>
    <row r="70" spans="1:11" ht="30" customHeight="1" x14ac:dyDescent="0.15">
      <c r="A70" s="623">
        <v>64</v>
      </c>
      <c r="B70" s="1018"/>
      <c r="C70" s="1019"/>
      <c r="D70" s="1020"/>
      <c r="E70" s="624"/>
      <c r="F70" s="619">
        <f t="shared" si="3"/>
        <v>0</v>
      </c>
      <c r="G70" s="374"/>
      <c r="H70" s="374"/>
      <c r="I70" s="625"/>
      <c r="J70" s="626"/>
      <c r="K70" s="627"/>
    </row>
    <row r="71" spans="1:11" ht="30" customHeight="1" x14ac:dyDescent="0.15">
      <c r="A71" s="623">
        <v>65</v>
      </c>
      <c r="B71" s="1018"/>
      <c r="C71" s="1019"/>
      <c r="D71" s="1020"/>
      <c r="E71" s="624"/>
      <c r="F71" s="619">
        <f t="shared" si="3"/>
        <v>0</v>
      </c>
      <c r="G71" s="374"/>
      <c r="H71" s="374"/>
      <c r="I71" s="625"/>
      <c r="J71" s="626"/>
      <c r="K71" s="627"/>
    </row>
    <row r="72" spans="1:11" ht="30" customHeight="1" x14ac:dyDescent="0.15">
      <c r="A72" s="623">
        <v>66</v>
      </c>
      <c r="B72" s="1018"/>
      <c r="C72" s="1019"/>
      <c r="D72" s="1020"/>
      <c r="E72" s="624"/>
      <c r="F72" s="619">
        <f t="shared" si="3"/>
        <v>0</v>
      </c>
      <c r="G72" s="374"/>
      <c r="H72" s="374"/>
      <c r="I72" s="625"/>
      <c r="J72" s="626"/>
      <c r="K72" s="627"/>
    </row>
    <row r="73" spans="1:11" ht="30" customHeight="1" x14ac:dyDescent="0.15">
      <c r="A73" s="623">
        <v>67</v>
      </c>
      <c r="B73" s="1018"/>
      <c r="C73" s="1019"/>
      <c r="D73" s="1020"/>
      <c r="E73" s="624"/>
      <c r="F73" s="619">
        <f t="shared" si="3"/>
        <v>0</v>
      </c>
      <c r="G73" s="374"/>
      <c r="H73" s="374"/>
      <c r="I73" s="625"/>
      <c r="J73" s="626"/>
      <c r="K73" s="627"/>
    </row>
    <row r="74" spans="1:11" ht="30" customHeight="1" x14ac:dyDescent="0.15">
      <c r="A74" s="623">
        <v>68</v>
      </c>
      <c r="B74" s="1018"/>
      <c r="C74" s="1019"/>
      <c r="D74" s="1020"/>
      <c r="E74" s="624"/>
      <c r="F74" s="619">
        <f t="shared" si="3"/>
        <v>0</v>
      </c>
      <c r="G74" s="374"/>
      <c r="H74" s="374"/>
      <c r="I74" s="625"/>
      <c r="J74" s="626"/>
      <c r="K74" s="627"/>
    </row>
    <row r="75" spans="1:11" ht="30" customHeight="1" x14ac:dyDescent="0.15">
      <c r="A75" s="623">
        <v>69</v>
      </c>
      <c r="B75" s="1018"/>
      <c r="C75" s="1019"/>
      <c r="D75" s="1020"/>
      <c r="E75" s="624"/>
      <c r="F75" s="619">
        <f t="shared" si="3"/>
        <v>0</v>
      </c>
      <c r="G75" s="374"/>
      <c r="H75" s="374"/>
      <c r="I75" s="625"/>
      <c r="J75" s="626"/>
      <c r="K75" s="627"/>
    </row>
    <row r="76" spans="1:11" ht="30" customHeight="1" x14ac:dyDescent="0.15">
      <c r="A76" s="623">
        <v>70</v>
      </c>
      <c r="B76" s="1018"/>
      <c r="C76" s="1019"/>
      <c r="D76" s="1020"/>
      <c r="E76" s="624"/>
      <c r="F76" s="619">
        <f t="shared" si="3"/>
        <v>0</v>
      </c>
      <c r="G76" s="374"/>
      <c r="H76" s="374"/>
      <c r="I76" s="625"/>
      <c r="J76" s="626"/>
      <c r="K76" s="627"/>
    </row>
    <row r="77" spans="1:11" ht="30" customHeight="1" x14ac:dyDescent="0.15">
      <c r="A77" s="623">
        <v>71</v>
      </c>
      <c r="B77" s="1018"/>
      <c r="C77" s="1019"/>
      <c r="D77" s="1020"/>
      <c r="E77" s="624"/>
      <c r="F77" s="619">
        <f t="shared" si="3"/>
        <v>0</v>
      </c>
      <c r="G77" s="374"/>
      <c r="H77" s="374"/>
      <c r="I77" s="625"/>
      <c r="J77" s="626"/>
      <c r="K77" s="627"/>
    </row>
    <row r="78" spans="1:11" ht="30" customHeight="1" x14ac:dyDescent="0.15">
      <c r="A78" s="623">
        <v>72</v>
      </c>
      <c r="B78" s="1018"/>
      <c r="C78" s="1019"/>
      <c r="D78" s="1020"/>
      <c r="E78" s="624"/>
      <c r="F78" s="619">
        <f t="shared" si="3"/>
        <v>0</v>
      </c>
      <c r="G78" s="374"/>
      <c r="H78" s="374"/>
      <c r="I78" s="625"/>
      <c r="J78" s="626"/>
      <c r="K78" s="627"/>
    </row>
    <row r="79" spans="1:11" ht="30" customHeight="1" x14ac:dyDescent="0.15">
      <c r="A79" s="623">
        <v>73</v>
      </c>
      <c r="B79" s="1018"/>
      <c r="C79" s="1019"/>
      <c r="D79" s="1020"/>
      <c r="E79" s="624"/>
      <c r="F79" s="619">
        <f t="shared" si="3"/>
        <v>0</v>
      </c>
      <c r="G79" s="374"/>
      <c r="H79" s="374"/>
      <c r="I79" s="625"/>
      <c r="J79" s="626"/>
      <c r="K79" s="627"/>
    </row>
    <row r="80" spans="1:11" ht="30" customHeight="1" x14ac:dyDescent="0.15">
      <c r="A80" s="623">
        <v>74</v>
      </c>
      <c r="B80" s="1018"/>
      <c r="C80" s="1019"/>
      <c r="D80" s="1020"/>
      <c r="E80" s="624"/>
      <c r="F80" s="619">
        <f t="shared" si="3"/>
        <v>0</v>
      </c>
      <c r="G80" s="374"/>
      <c r="H80" s="374"/>
      <c r="I80" s="625"/>
      <c r="J80" s="626"/>
      <c r="K80" s="627"/>
    </row>
    <row r="81" spans="1:11" ht="30" customHeight="1" x14ac:dyDescent="0.15">
      <c r="A81" s="623">
        <v>75</v>
      </c>
      <c r="B81" s="1018"/>
      <c r="C81" s="1019"/>
      <c r="D81" s="1020"/>
      <c r="E81" s="624"/>
      <c r="F81" s="619">
        <f t="shared" si="3"/>
        <v>0</v>
      </c>
      <c r="G81" s="374"/>
      <c r="H81" s="374"/>
      <c r="I81" s="625"/>
      <c r="J81" s="626"/>
      <c r="K81" s="627"/>
    </row>
    <row r="82" spans="1:11" ht="30" customHeight="1" x14ac:dyDescent="0.15">
      <c r="A82" s="623">
        <v>76</v>
      </c>
      <c r="B82" s="1018"/>
      <c r="C82" s="1019"/>
      <c r="D82" s="1020"/>
      <c r="E82" s="624"/>
      <c r="F82" s="619">
        <f t="shared" si="3"/>
        <v>0</v>
      </c>
      <c r="G82" s="374"/>
      <c r="H82" s="374"/>
      <c r="I82" s="625"/>
      <c r="J82" s="626"/>
      <c r="K82" s="627"/>
    </row>
    <row r="83" spans="1:11" ht="30" customHeight="1" x14ac:dyDescent="0.15">
      <c r="A83" s="623">
        <v>77</v>
      </c>
      <c r="B83" s="1018"/>
      <c r="C83" s="1019"/>
      <c r="D83" s="1020"/>
      <c r="E83" s="624"/>
      <c r="F83" s="619">
        <f t="shared" si="3"/>
        <v>0</v>
      </c>
      <c r="G83" s="374"/>
      <c r="H83" s="374"/>
      <c r="I83" s="625"/>
      <c r="J83" s="626"/>
      <c r="K83" s="627"/>
    </row>
    <row r="84" spans="1:11" ht="30" customHeight="1" x14ac:dyDescent="0.15">
      <c r="A84" s="623">
        <v>78</v>
      </c>
      <c r="B84" s="1018"/>
      <c r="C84" s="1019"/>
      <c r="D84" s="1020"/>
      <c r="E84" s="624"/>
      <c r="F84" s="619">
        <f t="shared" si="1"/>
        <v>0</v>
      </c>
      <c r="G84" s="374"/>
      <c r="H84" s="374"/>
      <c r="I84" s="625"/>
      <c r="J84" s="626"/>
      <c r="K84" s="627"/>
    </row>
    <row r="85" spans="1:11" ht="30" customHeight="1" x14ac:dyDescent="0.15">
      <c r="A85" s="623">
        <v>79</v>
      </c>
      <c r="B85" s="1018"/>
      <c r="C85" s="1019"/>
      <c r="D85" s="1020"/>
      <c r="E85" s="624"/>
      <c r="F85" s="619">
        <f t="shared" si="1"/>
        <v>0</v>
      </c>
      <c r="G85" s="374"/>
      <c r="H85" s="374"/>
      <c r="I85" s="625"/>
      <c r="J85" s="626"/>
      <c r="K85" s="627"/>
    </row>
    <row r="86" spans="1:11" ht="30" customHeight="1" x14ac:dyDescent="0.15">
      <c r="A86" s="623">
        <v>80</v>
      </c>
      <c r="B86" s="1018"/>
      <c r="C86" s="1019"/>
      <c r="D86" s="1020"/>
      <c r="E86" s="624"/>
      <c r="F86" s="619">
        <f t="shared" si="1"/>
        <v>0</v>
      </c>
      <c r="G86" s="374"/>
      <c r="H86" s="374"/>
      <c r="I86" s="625"/>
      <c r="J86" s="626"/>
      <c r="K86" s="627"/>
    </row>
    <row r="87" spans="1:11" ht="30" customHeight="1" x14ac:dyDescent="0.15">
      <c r="A87" s="623">
        <v>81</v>
      </c>
      <c r="B87" s="1018"/>
      <c r="C87" s="1019"/>
      <c r="D87" s="1020"/>
      <c r="E87" s="624"/>
      <c r="F87" s="619">
        <f t="shared" si="1"/>
        <v>0</v>
      </c>
      <c r="G87" s="374"/>
      <c r="H87" s="374"/>
      <c r="I87" s="625"/>
      <c r="J87" s="626"/>
      <c r="K87" s="627"/>
    </row>
    <row r="88" spans="1:11" ht="30" customHeight="1" x14ac:dyDescent="0.15">
      <c r="A88" s="623">
        <v>82</v>
      </c>
      <c r="B88" s="1018"/>
      <c r="C88" s="1019"/>
      <c r="D88" s="1020"/>
      <c r="E88" s="624"/>
      <c r="F88" s="619">
        <f t="shared" ref="F88:F91" si="4">SUM(G88:H88)</f>
        <v>0</v>
      </c>
      <c r="G88" s="374"/>
      <c r="H88" s="374"/>
      <c r="I88" s="625"/>
      <c r="J88" s="626"/>
      <c r="K88" s="627"/>
    </row>
    <row r="89" spans="1:11" ht="30" customHeight="1" x14ac:dyDescent="0.15">
      <c r="A89" s="623">
        <v>83</v>
      </c>
      <c r="B89" s="1018"/>
      <c r="C89" s="1019"/>
      <c r="D89" s="1020"/>
      <c r="E89" s="624"/>
      <c r="F89" s="619">
        <f t="shared" si="4"/>
        <v>0</v>
      </c>
      <c r="G89" s="374"/>
      <c r="H89" s="374"/>
      <c r="I89" s="625"/>
      <c r="J89" s="626"/>
      <c r="K89" s="627"/>
    </row>
    <row r="90" spans="1:11" ht="30" customHeight="1" x14ac:dyDescent="0.15">
      <c r="A90" s="623">
        <v>84</v>
      </c>
      <c r="B90" s="1018"/>
      <c r="C90" s="1019"/>
      <c r="D90" s="1020"/>
      <c r="E90" s="624"/>
      <c r="F90" s="619">
        <f t="shared" si="4"/>
        <v>0</v>
      </c>
      <c r="G90" s="374"/>
      <c r="H90" s="374"/>
      <c r="I90" s="625"/>
      <c r="J90" s="626"/>
      <c r="K90" s="627"/>
    </row>
    <row r="91" spans="1:11" ht="30" customHeight="1" x14ac:dyDescent="0.15">
      <c r="A91" s="623">
        <v>85</v>
      </c>
      <c r="B91" s="1018"/>
      <c r="C91" s="1019"/>
      <c r="D91" s="1020"/>
      <c r="E91" s="624"/>
      <c r="F91" s="619">
        <f t="shared" si="4"/>
        <v>0</v>
      </c>
      <c r="G91" s="374"/>
      <c r="H91" s="374"/>
      <c r="I91" s="625"/>
      <c r="J91" s="626"/>
      <c r="K91" s="627"/>
    </row>
    <row r="92" spans="1:11" ht="30" customHeight="1" x14ac:dyDescent="0.15">
      <c r="A92" s="623">
        <v>86</v>
      </c>
      <c r="B92" s="1018"/>
      <c r="C92" s="1019"/>
      <c r="D92" s="1020"/>
      <c r="E92" s="624"/>
      <c r="F92" s="619">
        <f t="shared" ref="F92:F95" si="5">SUM(G92:H92)</f>
        <v>0</v>
      </c>
      <c r="G92" s="374"/>
      <c r="H92" s="374"/>
      <c r="I92" s="625"/>
      <c r="J92" s="626"/>
      <c r="K92" s="627"/>
    </row>
    <row r="93" spans="1:11" ht="30" customHeight="1" x14ac:dyDescent="0.15">
      <c r="A93" s="623">
        <v>87</v>
      </c>
      <c r="B93" s="1018"/>
      <c r="C93" s="1019"/>
      <c r="D93" s="1020"/>
      <c r="E93" s="624"/>
      <c r="F93" s="619">
        <f t="shared" si="5"/>
        <v>0</v>
      </c>
      <c r="G93" s="374"/>
      <c r="H93" s="374"/>
      <c r="I93" s="625"/>
      <c r="J93" s="626"/>
      <c r="K93" s="627"/>
    </row>
    <row r="94" spans="1:11" ht="30" customHeight="1" x14ac:dyDescent="0.15">
      <c r="A94" s="623">
        <v>88</v>
      </c>
      <c r="B94" s="1018"/>
      <c r="C94" s="1019"/>
      <c r="D94" s="1020"/>
      <c r="E94" s="624"/>
      <c r="F94" s="619">
        <f t="shared" si="5"/>
        <v>0</v>
      </c>
      <c r="G94" s="374"/>
      <c r="H94" s="374"/>
      <c r="I94" s="625"/>
      <c r="J94" s="626"/>
      <c r="K94" s="627"/>
    </row>
    <row r="95" spans="1:11" ht="30" customHeight="1" x14ac:dyDescent="0.15">
      <c r="A95" s="623">
        <v>89</v>
      </c>
      <c r="B95" s="1018"/>
      <c r="C95" s="1019"/>
      <c r="D95" s="1020"/>
      <c r="E95" s="624"/>
      <c r="F95" s="619">
        <f t="shared" si="5"/>
        <v>0</v>
      </c>
      <c r="G95" s="374"/>
      <c r="H95" s="374"/>
      <c r="I95" s="625"/>
      <c r="J95" s="626"/>
      <c r="K95" s="627"/>
    </row>
    <row r="96" spans="1:11" ht="30" customHeight="1" x14ac:dyDescent="0.15">
      <c r="A96" s="623">
        <v>90</v>
      </c>
      <c r="B96" s="1018"/>
      <c r="C96" s="1019"/>
      <c r="D96" s="1020"/>
      <c r="E96" s="624"/>
      <c r="F96" s="619">
        <f t="shared" si="1"/>
        <v>0</v>
      </c>
      <c r="G96" s="374"/>
      <c r="H96" s="374"/>
      <c r="I96" s="625"/>
      <c r="J96" s="626"/>
      <c r="K96" s="627"/>
    </row>
    <row r="97" spans="1:11" ht="30" customHeight="1" x14ac:dyDescent="0.15">
      <c r="A97" s="623">
        <v>91</v>
      </c>
      <c r="B97" s="1018"/>
      <c r="C97" s="1019"/>
      <c r="D97" s="1020"/>
      <c r="E97" s="624"/>
      <c r="F97" s="619">
        <f t="shared" ref="F97:F102" si="6">SUM(G97:H97)</f>
        <v>0</v>
      </c>
      <c r="G97" s="374"/>
      <c r="H97" s="374"/>
      <c r="I97" s="625"/>
      <c r="J97" s="626"/>
      <c r="K97" s="627"/>
    </row>
    <row r="98" spans="1:11" ht="30" customHeight="1" x14ac:dyDescent="0.15">
      <c r="A98" s="623">
        <v>92</v>
      </c>
      <c r="B98" s="1018"/>
      <c r="C98" s="1019"/>
      <c r="D98" s="1020"/>
      <c r="E98" s="624"/>
      <c r="F98" s="619">
        <f t="shared" si="6"/>
        <v>0</v>
      </c>
      <c r="G98" s="374"/>
      <c r="H98" s="374"/>
      <c r="I98" s="625"/>
      <c r="J98" s="626"/>
      <c r="K98" s="627"/>
    </row>
    <row r="99" spans="1:11" ht="30" customHeight="1" x14ac:dyDescent="0.15">
      <c r="A99" s="623">
        <v>93</v>
      </c>
      <c r="B99" s="1018"/>
      <c r="C99" s="1019"/>
      <c r="D99" s="1020"/>
      <c r="E99" s="624"/>
      <c r="F99" s="619">
        <f t="shared" si="6"/>
        <v>0</v>
      </c>
      <c r="G99" s="374"/>
      <c r="H99" s="374"/>
      <c r="I99" s="625"/>
      <c r="J99" s="626"/>
      <c r="K99" s="627"/>
    </row>
    <row r="100" spans="1:11" ht="30" customHeight="1" x14ac:dyDescent="0.15">
      <c r="A100" s="623">
        <v>94</v>
      </c>
      <c r="B100" s="1018"/>
      <c r="C100" s="1019"/>
      <c r="D100" s="1020"/>
      <c r="E100" s="624"/>
      <c r="F100" s="619">
        <f t="shared" si="6"/>
        <v>0</v>
      </c>
      <c r="G100" s="374"/>
      <c r="H100" s="374"/>
      <c r="I100" s="625"/>
      <c r="J100" s="626"/>
      <c r="K100" s="627"/>
    </row>
    <row r="101" spans="1:11" ht="30" customHeight="1" x14ac:dyDescent="0.15">
      <c r="A101" s="623">
        <v>95</v>
      </c>
      <c r="B101" s="1018"/>
      <c r="C101" s="1019"/>
      <c r="D101" s="1020"/>
      <c r="E101" s="624"/>
      <c r="F101" s="619">
        <f t="shared" si="6"/>
        <v>0</v>
      </c>
      <c r="G101" s="374"/>
      <c r="H101" s="374"/>
      <c r="I101" s="625"/>
      <c r="J101" s="626"/>
      <c r="K101" s="627"/>
    </row>
    <row r="102" spans="1:11" ht="30" customHeight="1" x14ac:dyDescent="0.15">
      <c r="A102" s="623">
        <v>96</v>
      </c>
      <c r="B102" s="1018"/>
      <c r="C102" s="1019"/>
      <c r="D102" s="1020"/>
      <c r="E102" s="624"/>
      <c r="F102" s="619">
        <f t="shared" si="6"/>
        <v>0</v>
      </c>
      <c r="G102" s="374"/>
      <c r="H102" s="374"/>
      <c r="I102" s="625"/>
      <c r="J102" s="626"/>
      <c r="K102" s="627"/>
    </row>
    <row r="103" spans="1:11" ht="30" customHeight="1" x14ac:dyDescent="0.15">
      <c r="A103" s="623">
        <v>97</v>
      </c>
      <c r="B103" s="1018"/>
      <c r="C103" s="1019"/>
      <c r="D103" s="1020"/>
      <c r="E103" s="624"/>
      <c r="F103" s="619">
        <f t="shared" si="1"/>
        <v>0</v>
      </c>
      <c r="G103" s="374"/>
      <c r="H103" s="374"/>
      <c r="I103" s="625"/>
      <c r="J103" s="626"/>
      <c r="K103" s="627"/>
    </row>
    <row r="104" spans="1:11" ht="30" customHeight="1" x14ac:dyDescent="0.15">
      <c r="A104" s="623">
        <v>98</v>
      </c>
      <c r="B104" s="1018"/>
      <c r="C104" s="1019"/>
      <c r="D104" s="1020"/>
      <c r="E104" s="624"/>
      <c r="F104" s="619">
        <f t="shared" ref="F104:F106" si="7">SUM(G104:H104)</f>
        <v>0</v>
      </c>
      <c r="G104" s="374"/>
      <c r="H104" s="374"/>
      <c r="I104" s="625"/>
      <c r="J104" s="626"/>
      <c r="K104" s="627"/>
    </row>
    <row r="105" spans="1:11" ht="30" customHeight="1" x14ac:dyDescent="0.15">
      <c r="A105" s="623">
        <v>99</v>
      </c>
      <c r="B105" s="1018"/>
      <c r="C105" s="1019"/>
      <c r="D105" s="1020"/>
      <c r="E105" s="624"/>
      <c r="F105" s="619">
        <f t="shared" si="7"/>
        <v>0</v>
      </c>
      <c r="G105" s="374"/>
      <c r="H105" s="374"/>
      <c r="I105" s="625"/>
      <c r="J105" s="626"/>
      <c r="K105" s="627"/>
    </row>
    <row r="106" spans="1:11" ht="30" customHeight="1" thickBot="1" x14ac:dyDescent="0.2">
      <c r="A106" s="623">
        <v>100</v>
      </c>
      <c r="B106" s="1040"/>
      <c r="C106" s="1040"/>
      <c r="D106" s="1040"/>
      <c r="E106" s="624"/>
      <c r="F106" s="619">
        <f t="shared" si="7"/>
        <v>0</v>
      </c>
      <c r="G106" s="374"/>
      <c r="H106" s="375"/>
      <c r="I106" s="1041"/>
      <c r="J106" s="1042"/>
      <c r="K106" s="1043"/>
    </row>
    <row r="107" spans="1:11" ht="30" customHeight="1" x14ac:dyDescent="0.15">
      <c r="A107" s="1069" t="s">
        <v>524</v>
      </c>
      <c r="B107" s="1070"/>
      <c r="C107" s="1070"/>
      <c r="D107" s="1070"/>
      <c r="E107" s="1071"/>
      <c r="F107" s="519">
        <f>SUM(F7:F106)</f>
        <v>0</v>
      </c>
      <c r="G107" s="520">
        <f>SUM(G7:G106)</f>
        <v>0</v>
      </c>
      <c r="H107" s="520">
        <f>SUM(H7:H106)</f>
        <v>0</v>
      </c>
      <c r="I107" s="524"/>
      <c r="J107" s="525"/>
      <c r="K107" s="526"/>
    </row>
    <row r="108" spans="1:11" ht="30" customHeight="1" x14ac:dyDescent="0.15">
      <c r="A108" s="1072" t="s">
        <v>464</v>
      </c>
      <c r="B108" s="1073"/>
      <c r="C108" s="1073"/>
      <c r="D108" s="1073"/>
      <c r="E108" s="1073"/>
      <c r="F108" s="613">
        <f>(F107*①入力シート!L38)</f>
        <v>0</v>
      </c>
      <c r="G108" s="614">
        <f>(G107*①入力シート!L38)</f>
        <v>0</v>
      </c>
      <c r="H108" s="614">
        <f>(H107*①入力シート!L38)</f>
        <v>0</v>
      </c>
      <c r="I108" s="1037"/>
      <c r="J108" s="1035"/>
      <c r="K108" s="1036"/>
    </row>
    <row r="109" spans="1:11" ht="30" customHeight="1" thickBot="1" x14ac:dyDescent="0.2">
      <c r="A109" s="1074" t="s">
        <v>463</v>
      </c>
      <c r="B109" s="1075"/>
      <c r="C109" s="1075"/>
      <c r="D109" s="1075"/>
      <c r="E109" s="1075"/>
      <c r="F109" s="521">
        <f>SUM(F107:F108)</f>
        <v>0</v>
      </c>
      <c r="G109" s="522">
        <f>SUM(G107:G108)</f>
        <v>0</v>
      </c>
      <c r="H109" s="522">
        <f>SUM(H107:H108)</f>
        <v>0</v>
      </c>
      <c r="I109" s="527"/>
      <c r="J109" s="528"/>
      <c r="K109" s="529"/>
    </row>
    <row r="110" spans="1:11" ht="36" customHeight="1" thickBot="1" x14ac:dyDescent="0.2">
      <c r="A110" s="1045" t="s">
        <v>504</v>
      </c>
      <c r="B110" s="1046"/>
      <c r="C110" s="1046"/>
      <c r="D110" s="1046"/>
      <c r="E110" s="1046"/>
      <c r="F110" s="1046"/>
      <c r="G110" s="1046"/>
      <c r="H110" s="530">
        <f>IFERROR(G109/F109,0)</f>
        <v>0</v>
      </c>
      <c r="I110" s="360"/>
      <c r="J110" s="360"/>
      <c r="K110" s="360"/>
    </row>
    <row r="111" spans="1:11" ht="17.25" x14ac:dyDescent="0.15">
      <c r="A111" s="363"/>
      <c r="B111" s="362"/>
      <c r="C111" s="362"/>
      <c r="D111" s="362"/>
      <c r="E111" s="362"/>
      <c r="F111" s="362"/>
      <c r="G111" s="362"/>
      <c r="H111" s="361"/>
      <c r="I111" s="360"/>
      <c r="J111" s="360"/>
      <c r="K111" s="360"/>
    </row>
    <row r="112" spans="1:11" ht="17.25" x14ac:dyDescent="0.2">
      <c r="A112" s="1038" t="s">
        <v>113</v>
      </c>
      <c r="B112" s="1039"/>
      <c r="C112" s="1039"/>
      <c r="D112" s="1039"/>
      <c r="E112" s="1039"/>
      <c r="F112" s="433"/>
      <c r="G112" s="433"/>
      <c r="H112" s="433"/>
      <c r="I112" s="358"/>
      <c r="J112" s="358"/>
      <c r="K112" s="358"/>
    </row>
    <row r="113" spans="1:11" ht="17.25" x14ac:dyDescent="0.2">
      <c r="A113" s="359" t="s">
        <v>526</v>
      </c>
      <c r="B113" s="433"/>
      <c r="C113" s="433"/>
      <c r="D113" s="433"/>
      <c r="E113" s="433"/>
      <c r="F113" s="433"/>
      <c r="G113" s="433"/>
      <c r="H113" s="433"/>
      <c r="I113" s="358"/>
      <c r="J113" s="358"/>
      <c r="K113" s="358"/>
    </row>
    <row r="114" spans="1:11" ht="38.25" customHeight="1" x14ac:dyDescent="0.15">
      <c r="A114" s="1023" t="s">
        <v>428</v>
      </c>
      <c r="B114" s="1024"/>
      <c r="C114" s="1024"/>
      <c r="D114" s="1024"/>
      <c r="E114" s="1024"/>
      <c r="F114" s="1024"/>
      <c r="G114" s="1024"/>
      <c r="H114" s="1024"/>
      <c r="I114" s="1024"/>
      <c r="J114" s="1024"/>
      <c r="K114" s="1024"/>
    </row>
    <row r="115" spans="1:11" ht="17.25" x14ac:dyDescent="0.15">
      <c r="A115" s="357" t="s">
        <v>25</v>
      </c>
      <c r="B115" s="1021" t="s">
        <v>427</v>
      </c>
      <c r="C115" s="1044"/>
      <c r="D115" s="1044"/>
      <c r="E115" s="1044"/>
      <c r="F115" s="1044"/>
      <c r="G115" s="1044"/>
      <c r="H115" s="1044"/>
      <c r="I115" s="1044"/>
      <c r="J115" s="1044"/>
      <c r="K115" s="1044"/>
    </row>
    <row r="116" spans="1:11" ht="58.5" customHeight="1" x14ac:dyDescent="0.15">
      <c r="A116" s="357" t="s">
        <v>24</v>
      </c>
      <c r="B116" s="1021" t="s">
        <v>426</v>
      </c>
      <c r="C116" s="1021"/>
      <c r="D116" s="1021"/>
      <c r="E116" s="1021"/>
      <c r="F116" s="1021"/>
      <c r="G116" s="1021"/>
      <c r="H116" s="1021"/>
      <c r="I116" s="1022"/>
      <c r="J116" s="1022"/>
      <c r="K116" s="1022"/>
    </row>
    <row r="117" spans="1:11" ht="40.5" customHeight="1" x14ac:dyDescent="0.15">
      <c r="A117" s="523" t="s">
        <v>465</v>
      </c>
      <c r="B117" s="1025" t="s">
        <v>505</v>
      </c>
      <c r="C117" s="1026"/>
      <c r="D117" s="1026"/>
      <c r="E117" s="1026"/>
      <c r="F117" s="1026"/>
      <c r="G117" s="1026"/>
      <c r="H117" s="1026"/>
      <c r="I117" s="1026"/>
      <c r="J117" s="1026"/>
      <c r="K117" s="1026"/>
    </row>
  </sheetData>
  <sheetProtection algorithmName="SHA-512" hashValue="CWFCYFnIjy3lvWcy5peFtYH7Ed9RENYBniKO7kWVUUlZhCe5enaZcGr67kkoCpCAT1Z44/MYs+Z8uUwgc5DfaA==" saltValue="Pj99fiL9slzzlOlfkKpYTA==" spinCount="100000" sheet="1" formatCells="0" insertColumns="0" insertRows="0"/>
  <mergeCells count="147">
    <mergeCell ref="I14:K14"/>
    <mergeCell ref="B18:D18"/>
    <mergeCell ref="A107:E107"/>
    <mergeCell ref="A108:E108"/>
    <mergeCell ref="A109:E109"/>
    <mergeCell ref="B11:D11"/>
    <mergeCell ref="B12:D12"/>
    <mergeCell ref="B13:D13"/>
    <mergeCell ref="B16:D16"/>
    <mergeCell ref="B26:D26"/>
    <mergeCell ref="B21:D21"/>
    <mergeCell ref="B22:D22"/>
    <mergeCell ref="B24:D24"/>
    <mergeCell ref="B25:D25"/>
    <mergeCell ref="B34:D34"/>
    <mergeCell ref="B17:D17"/>
    <mergeCell ref="B19:D19"/>
    <mergeCell ref="B96:D96"/>
    <mergeCell ref="B27:D27"/>
    <mergeCell ref="B28:D28"/>
    <mergeCell ref="I27:K27"/>
    <mergeCell ref="I28:K28"/>
    <mergeCell ref="B31:D31"/>
    <mergeCell ref="I29:K29"/>
    <mergeCell ref="I30:K30"/>
    <mergeCell ref="I31:K31"/>
    <mergeCell ref="G2:H2"/>
    <mergeCell ref="I2:K2"/>
    <mergeCell ref="A5:A6"/>
    <mergeCell ref="B5:D6"/>
    <mergeCell ref="E5:E6"/>
    <mergeCell ref="F5:H5"/>
    <mergeCell ref="I5:K6"/>
    <mergeCell ref="I25:K25"/>
    <mergeCell ref="I26:K26"/>
    <mergeCell ref="I20:K20"/>
    <mergeCell ref="I21:K21"/>
    <mergeCell ref="I22:K22"/>
    <mergeCell ref="B23:D23"/>
    <mergeCell ref="B20:D20"/>
    <mergeCell ref="I23:K23"/>
    <mergeCell ref="I17:K17"/>
    <mergeCell ref="I18:K18"/>
    <mergeCell ref="I19:K19"/>
    <mergeCell ref="I15:K15"/>
    <mergeCell ref="I16:K16"/>
    <mergeCell ref="B10:D10"/>
    <mergeCell ref="B14:D14"/>
    <mergeCell ref="B15:D15"/>
    <mergeCell ref="I13:K13"/>
    <mergeCell ref="I108:K108"/>
    <mergeCell ref="B115:K115"/>
    <mergeCell ref="A110:G110"/>
    <mergeCell ref="B92:D92"/>
    <mergeCell ref="B93:D93"/>
    <mergeCell ref="B94:D94"/>
    <mergeCell ref="B95:D95"/>
    <mergeCell ref="B98:D98"/>
    <mergeCell ref="B99:D99"/>
    <mergeCell ref="B100:D100"/>
    <mergeCell ref="B101:D101"/>
    <mergeCell ref="B102:D102"/>
    <mergeCell ref="B45:D45"/>
    <mergeCell ref="B46:D46"/>
    <mergeCell ref="B47:D47"/>
    <mergeCell ref="B48:D48"/>
    <mergeCell ref="B89:D89"/>
    <mergeCell ref="B90:D90"/>
    <mergeCell ref="B29:D29"/>
    <mergeCell ref="B30:D30"/>
    <mergeCell ref="B77:D77"/>
    <mergeCell ref="B78:D78"/>
    <mergeCell ref="B117:K117"/>
    <mergeCell ref="B7:D7"/>
    <mergeCell ref="I7:K7"/>
    <mergeCell ref="I8:K8"/>
    <mergeCell ref="I9:K9"/>
    <mergeCell ref="I10:K10"/>
    <mergeCell ref="I11:K11"/>
    <mergeCell ref="I12:K12"/>
    <mergeCell ref="I33:K33"/>
    <mergeCell ref="I34:K34"/>
    <mergeCell ref="A112:E112"/>
    <mergeCell ref="B35:D35"/>
    <mergeCell ref="B106:D106"/>
    <mergeCell ref="I35:K35"/>
    <mergeCell ref="I106:K106"/>
    <mergeCell ref="I24:K24"/>
    <mergeCell ref="B32:D32"/>
    <mergeCell ref="B33:D33"/>
    <mergeCell ref="I32:K32"/>
    <mergeCell ref="B103:D103"/>
    <mergeCell ref="B104:D104"/>
    <mergeCell ref="B105:D105"/>
    <mergeCell ref="B8:D8"/>
    <mergeCell ref="B9:D9"/>
    <mergeCell ref="B116:K116"/>
    <mergeCell ref="A114:K114"/>
    <mergeCell ref="B36:D36"/>
    <mergeCell ref="B37:D37"/>
    <mergeCell ref="B38:D38"/>
    <mergeCell ref="B39:D39"/>
    <mergeCell ref="B40:D40"/>
    <mergeCell ref="B41:D41"/>
    <mergeCell ref="B42:D42"/>
    <mergeCell ref="B43:D43"/>
    <mergeCell ref="B44:D44"/>
    <mergeCell ref="B54:D54"/>
    <mergeCell ref="B55:D55"/>
    <mergeCell ref="B56:D56"/>
    <mergeCell ref="B57:D57"/>
    <mergeCell ref="B58:D58"/>
    <mergeCell ref="B49:D49"/>
    <mergeCell ref="B50:D50"/>
    <mergeCell ref="B97:D97"/>
    <mergeCell ref="B59:D59"/>
    <mergeCell ref="B60:D60"/>
    <mergeCell ref="B61:D61"/>
    <mergeCell ref="B62:D62"/>
    <mergeCell ref="B63:D63"/>
    <mergeCell ref="B81:D81"/>
    <mergeCell ref="B82:D82"/>
    <mergeCell ref="B83:D83"/>
    <mergeCell ref="B88:D88"/>
    <mergeCell ref="B91:D91"/>
    <mergeCell ref="B68:D68"/>
    <mergeCell ref="B69:D69"/>
    <mergeCell ref="B70:D70"/>
    <mergeCell ref="B71:D71"/>
    <mergeCell ref="B72:D72"/>
    <mergeCell ref="B73:D73"/>
    <mergeCell ref="B79:D79"/>
    <mergeCell ref="B80:D80"/>
    <mergeCell ref="B84:D84"/>
    <mergeCell ref="B85:D85"/>
    <mergeCell ref="B86:D86"/>
    <mergeCell ref="B87:D87"/>
    <mergeCell ref="B74:D74"/>
    <mergeCell ref="B75:D75"/>
    <mergeCell ref="B76:D76"/>
    <mergeCell ref="B51:D51"/>
    <mergeCell ref="B52:D52"/>
    <mergeCell ref="B53:D53"/>
    <mergeCell ref="B64:D64"/>
    <mergeCell ref="B65:D65"/>
    <mergeCell ref="B66:D66"/>
    <mergeCell ref="B67:D67"/>
  </mergeCells>
  <phoneticPr fontId="7"/>
  <conditionalFormatting sqref="B7:E35 B106:E106 B96:E96 B103:E103">
    <cfRule type="containsBlanks" dxfId="200" priority="78">
      <formula>LEN(TRIM(B7))=0</formula>
    </cfRule>
  </conditionalFormatting>
  <conditionalFormatting sqref="G7:H35 G106:H106 G96:H96 G103:H103">
    <cfRule type="containsBlanks" dxfId="199" priority="77">
      <formula>LEN(TRIM(G7))=0</formula>
    </cfRule>
  </conditionalFormatting>
  <conditionalFormatting sqref="B104:E105">
    <cfRule type="containsBlanks" dxfId="198" priority="70">
      <formula>LEN(TRIM(B104))=0</formula>
    </cfRule>
  </conditionalFormatting>
  <conditionalFormatting sqref="G104:H105">
    <cfRule type="containsBlanks" dxfId="197" priority="69">
      <formula>LEN(TRIM(G104))=0</formula>
    </cfRule>
  </conditionalFormatting>
  <conditionalFormatting sqref="B92:E93">
    <cfRule type="containsBlanks" dxfId="196" priority="68">
      <formula>LEN(TRIM(B92))=0</formula>
    </cfRule>
  </conditionalFormatting>
  <conditionalFormatting sqref="G92:H93">
    <cfRule type="containsBlanks" dxfId="195" priority="67">
      <formula>LEN(TRIM(G92))=0</formula>
    </cfRule>
  </conditionalFormatting>
  <conditionalFormatting sqref="B94:E95">
    <cfRule type="containsBlanks" dxfId="194" priority="66">
      <formula>LEN(TRIM(B94))=0</formula>
    </cfRule>
  </conditionalFormatting>
  <conditionalFormatting sqref="G94:H95">
    <cfRule type="containsBlanks" dxfId="193" priority="65">
      <formula>LEN(TRIM(G94))=0</formula>
    </cfRule>
  </conditionalFormatting>
  <conditionalFormatting sqref="B88:E89">
    <cfRule type="containsBlanks" dxfId="192" priority="64">
      <formula>LEN(TRIM(B88))=0</formula>
    </cfRule>
  </conditionalFormatting>
  <conditionalFormatting sqref="G88:H89">
    <cfRule type="containsBlanks" dxfId="191" priority="63">
      <formula>LEN(TRIM(G88))=0</formula>
    </cfRule>
  </conditionalFormatting>
  <conditionalFormatting sqref="B90:E91">
    <cfRule type="containsBlanks" dxfId="190" priority="62">
      <formula>LEN(TRIM(B90))=0</formula>
    </cfRule>
  </conditionalFormatting>
  <conditionalFormatting sqref="G90:H91">
    <cfRule type="containsBlanks" dxfId="189" priority="61">
      <formula>LEN(TRIM(G90))=0</formula>
    </cfRule>
  </conditionalFormatting>
  <conditionalFormatting sqref="B84:E85">
    <cfRule type="containsBlanks" dxfId="188" priority="60">
      <formula>LEN(TRIM(B84))=0</formula>
    </cfRule>
  </conditionalFormatting>
  <conditionalFormatting sqref="G84:H85">
    <cfRule type="containsBlanks" dxfId="187" priority="59">
      <formula>LEN(TRIM(G84))=0</formula>
    </cfRule>
  </conditionalFormatting>
  <conditionalFormatting sqref="B86:E87">
    <cfRule type="containsBlanks" dxfId="186" priority="58">
      <formula>LEN(TRIM(B86))=0</formula>
    </cfRule>
  </conditionalFormatting>
  <conditionalFormatting sqref="G86:H87">
    <cfRule type="containsBlanks" dxfId="185" priority="57">
      <formula>LEN(TRIM(G86))=0</formula>
    </cfRule>
  </conditionalFormatting>
  <conditionalFormatting sqref="B80:E81">
    <cfRule type="containsBlanks" dxfId="184" priority="56">
      <formula>LEN(TRIM(B80))=0</formula>
    </cfRule>
  </conditionalFormatting>
  <conditionalFormatting sqref="G80:H81">
    <cfRule type="containsBlanks" dxfId="183" priority="55">
      <formula>LEN(TRIM(G80))=0</formula>
    </cfRule>
  </conditionalFormatting>
  <conditionalFormatting sqref="B82:E83">
    <cfRule type="containsBlanks" dxfId="182" priority="54">
      <formula>LEN(TRIM(B82))=0</formula>
    </cfRule>
  </conditionalFormatting>
  <conditionalFormatting sqref="G82:H83">
    <cfRule type="containsBlanks" dxfId="181" priority="53">
      <formula>LEN(TRIM(G82))=0</formula>
    </cfRule>
  </conditionalFormatting>
  <conditionalFormatting sqref="B76:E77">
    <cfRule type="containsBlanks" dxfId="180" priority="52">
      <formula>LEN(TRIM(B76))=0</formula>
    </cfRule>
  </conditionalFormatting>
  <conditionalFormatting sqref="G76:H77">
    <cfRule type="containsBlanks" dxfId="179" priority="51">
      <formula>LEN(TRIM(G76))=0</formula>
    </cfRule>
  </conditionalFormatting>
  <conditionalFormatting sqref="B78:E79">
    <cfRule type="containsBlanks" dxfId="178" priority="50">
      <formula>LEN(TRIM(B78))=0</formula>
    </cfRule>
  </conditionalFormatting>
  <conditionalFormatting sqref="G78:H79">
    <cfRule type="containsBlanks" dxfId="177" priority="49">
      <formula>LEN(TRIM(G78))=0</formula>
    </cfRule>
  </conditionalFormatting>
  <conditionalFormatting sqref="B72:E73">
    <cfRule type="containsBlanks" dxfId="176" priority="48">
      <formula>LEN(TRIM(B72))=0</formula>
    </cfRule>
  </conditionalFormatting>
  <conditionalFormatting sqref="G72:H73">
    <cfRule type="containsBlanks" dxfId="175" priority="47">
      <formula>LEN(TRIM(G72))=0</formula>
    </cfRule>
  </conditionalFormatting>
  <conditionalFormatting sqref="B74:E75">
    <cfRule type="containsBlanks" dxfId="174" priority="46">
      <formula>LEN(TRIM(B74))=0</formula>
    </cfRule>
  </conditionalFormatting>
  <conditionalFormatting sqref="G74:H75">
    <cfRule type="containsBlanks" dxfId="173" priority="45">
      <formula>LEN(TRIM(G74))=0</formula>
    </cfRule>
  </conditionalFormatting>
  <conditionalFormatting sqref="B68:E69">
    <cfRule type="containsBlanks" dxfId="172" priority="44">
      <formula>LEN(TRIM(B68))=0</formula>
    </cfRule>
  </conditionalFormatting>
  <conditionalFormatting sqref="G68:H69">
    <cfRule type="containsBlanks" dxfId="171" priority="43">
      <formula>LEN(TRIM(G68))=0</formula>
    </cfRule>
  </conditionalFormatting>
  <conditionalFormatting sqref="B70:E71">
    <cfRule type="containsBlanks" dxfId="170" priority="42">
      <formula>LEN(TRIM(B70))=0</formula>
    </cfRule>
  </conditionalFormatting>
  <conditionalFormatting sqref="G70:H71">
    <cfRule type="containsBlanks" dxfId="169" priority="41">
      <formula>LEN(TRIM(G70))=0</formula>
    </cfRule>
  </conditionalFormatting>
  <conditionalFormatting sqref="B64:E65">
    <cfRule type="containsBlanks" dxfId="168" priority="40">
      <formula>LEN(TRIM(B64))=0</formula>
    </cfRule>
  </conditionalFormatting>
  <conditionalFormatting sqref="G64:H65">
    <cfRule type="containsBlanks" dxfId="167" priority="39">
      <formula>LEN(TRIM(G64))=0</formula>
    </cfRule>
  </conditionalFormatting>
  <conditionalFormatting sqref="B66:E67">
    <cfRule type="containsBlanks" dxfId="166" priority="38">
      <formula>LEN(TRIM(B66))=0</formula>
    </cfRule>
  </conditionalFormatting>
  <conditionalFormatting sqref="G66:H67">
    <cfRule type="containsBlanks" dxfId="165" priority="37">
      <formula>LEN(TRIM(G66))=0</formula>
    </cfRule>
  </conditionalFormatting>
  <conditionalFormatting sqref="B60:E61">
    <cfRule type="containsBlanks" dxfId="164" priority="36">
      <formula>LEN(TRIM(B60))=0</formula>
    </cfRule>
  </conditionalFormatting>
  <conditionalFormatting sqref="G60:H61">
    <cfRule type="containsBlanks" dxfId="163" priority="35">
      <formula>LEN(TRIM(G60))=0</formula>
    </cfRule>
  </conditionalFormatting>
  <conditionalFormatting sqref="B62:E63">
    <cfRule type="containsBlanks" dxfId="162" priority="34">
      <formula>LEN(TRIM(B62))=0</formula>
    </cfRule>
  </conditionalFormatting>
  <conditionalFormatting sqref="G62:H63">
    <cfRule type="containsBlanks" dxfId="161" priority="33">
      <formula>LEN(TRIM(G62))=0</formula>
    </cfRule>
  </conditionalFormatting>
  <conditionalFormatting sqref="B56:E57">
    <cfRule type="containsBlanks" dxfId="160" priority="32">
      <formula>LEN(TRIM(B56))=0</formula>
    </cfRule>
  </conditionalFormatting>
  <conditionalFormatting sqref="G56:H57">
    <cfRule type="containsBlanks" dxfId="159" priority="31">
      <formula>LEN(TRIM(G56))=0</formula>
    </cfRule>
  </conditionalFormatting>
  <conditionalFormatting sqref="B58:E59">
    <cfRule type="containsBlanks" dxfId="158" priority="30">
      <formula>LEN(TRIM(B58))=0</formula>
    </cfRule>
  </conditionalFormatting>
  <conditionalFormatting sqref="G58:H59">
    <cfRule type="containsBlanks" dxfId="157" priority="29">
      <formula>LEN(TRIM(G58))=0</formula>
    </cfRule>
  </conditionalFormatting>
  <conditionalFormatting sqref="B52:E53">
    <cfRule type="containsBlanks" dxfId="156" priority="28">
      <formula>LEN(TRIM(B52))=0</formula>
    </cfRule>
  </conditionalFormatting>
  <conditionalFormatting sqref="G52:H53">
    <cfRule type="containsBlanks" dxfId="155" priority="27">
      <formula>LEN(TRIM(G52))=0</formula>
    </cfRule>
  </conditionalFormatting>
  <conditionalFormatting sqref="B54:E55">
    <cfRule type="containsBlanks" dxfId="154" priority="26">
      <formula>LEN(TRIM(B54))=0</formula>
    </cfRule>
  </conditionalFormatting>
  <conditionalFormatting sqref="G54:H55">
    <cfRule type="containsBlanks" dxfId="153" priority="25">
      <formula>LEN(TRIM(G54))=0</formula>
    </cfRule>
  </conditionalFormatting>
  <conditionalFormatting sqref="B48:E49">
    <cfRule type="containsBlanks" dxfId="152" priority="24">
      <formula>LEN(TRIM(B48))=0</formula>
    </cfRule>
  </conditionalFormatting>
  <conditionalFormatting sqref="G48:H49">
    <cfRule type="containsBlanks" dxfId="151" priority="23">
      <formula>LEN(TRIM(G48))=0</formula>
    </cfRule>
  </conditionalFormatting>
  <conditionalFormatting sqref="B50:E51">
    <cfRule type="containsBlanks" dxfId="150" priority="22">
      <formula>LEN(TRIM(B50))=0</formula>
    </cfRule>
  </conditionalFormatting>
  <conditionalFormatting sqref="G50:H51">
    <cfRule type="containsBlanks" dxfId="149" priority="21">
      <formula>LEN(TRIM(G50))=0</formula>
    </cfRule>
  </conditionalFormatting>
  <conditionalFormatting sqref="B44:E45">
    <cfRule type="containsBlanks" dxfId="148" priority="20">
      <formula>LEN(TRIM(B44))=0</formula>
    </cfRule>
  </conditionalFormatting>
  <conditionalFormatting sqref="G44:H45">
    <cfRule type="containsBlanks" dxfId="147" priority="19">
      <formula>LEN(TRIM(G44))=0</formula>
    </cfRule>
  </conditionalFormatting>
  <conditionalFormatting sqref="B46:E47">
    <cfRule type="containsBlanks" dxfId="146" priority="18">
      <formula>LEN(TRIM(B46))=0</formula>
    </cfRule>
  </conditionalFormatting>
  <conditionalFormatting sqref="G46:H47">
    <cfRule type="containsBlanks" dxfId="145" priority="17">
      <formula>LEN(TRIM(G46))=0</formula>
    </cfRule>
  </conditionalFormatting>
  <conditionalFormatting sqref="B40:E41">
    <cfRule type="containsBlanks" dxfId="144" priority="16">
      <formula>LEN(TRIM(B40))=0</formula>
    </cfRule>
  </conditionalFormatting>
  <conditionalFormatting sqref="G40:H41">
    <cfRule type="containsBlanks" dxfId="143" priority="15">
      <formula>LEN(TRIM(G40))=0</formula>
    </cfRule>
  </conditionalFormatting>
  <conditionalFormatting sqref="B42:E43">
    <cfRule type="containsBlanks" dxfId="142" priority="14">
      <formula>LEN(TRIM(B42))=0</formula>
    </cfRule>
  </conditionalFormatting>
  <conditionalFormatting sqref="G42:H43">
    <cfRule type="containsBlanks" dxfId="141" priority="13">
      <formula>LEN(TRIM(G42))=0</formula>
    </cfRule>
  </conditionalFormatting>
  <conditionalFormatting sqref="B36:E37">
    <cfRule type="containsBlanks" dxfId="140" priority="12">
      <formula>LEN(TRIM(B36))=0</formula>
    </cfRule>
  </conditionalFormatting>
  <conditionalFormatting sqref="G36:H37">
    <cfRule type="containsBlanks" dxfId="139" priority="11">
      <formula>LEN(TRIM(G36))=0</formula>
    </cfRule>
  </conditionalFormatting>
  <conditionalFormatting sqref="B38:E39">
    <cfRule type="containsBlanks" dxfId="138" priority="10">
      <formula>LEN(TRIM(B38))=0</formula>
    </cfRule>
  </conditionalFormatting>
  <conditionalFormatting sqref="G38:H39">
    <cfRule type="containsBlanks" dxfId="137" priority="9">
      <formula>LEN(TRIM(G38))=0</formula>
    </cfRule>
  </conditionalFormatting>
  <conditionalFormatting sqref="B97:E97">
    <cfRule type="containsBlanks" dxfId="136" priority="8">
      <formula>LEN(TRIM(B97))=0</formula>
    </cfRule>
  </conditionalFormatting>
  <conditionalFormatting sqref="G97:H97">
    <cfRule type="containsBlanks" dxfId="135" priority="7">
      <formula>LEN(TRIM(G97))=0</formula>
    </cfRule>
  </conditionalFormatting>
  <conditionalFormatting sqref="B98:E99">
    <cfRule type="containsBlanks" dxfId="134" priority="6">
      <formula>LEN(TRIM(B98))=0</formula>
    </cfRule>
  </conditionalFormatting>
  <conditionalFormatting sqref="G98:H99">
    <cfRule type="containsBlanks" dxfId="133" priority="5">
      <formula>LEN(TRIM(G98))=0</formula>
    </cfRule>
  </conditionalFormatting>
  <conditionalFormatting sqref="B100:E100">
    <cfRule type="containsBlanks" dxfId="132" priority="4">
      <formula>LEN(TRIM(B100))=0</formula>
    </cfRule>
  </conditionalFormatting>
  <conditionalFormatting sqref="G100:H100">
    <cfRule type="containsBlanks" dxfId="131" priority="3">
      <formula>LEN(TRIM(G100))=0</formula>
    </cfRule>
  </conditionalFormatting>
  <conditionalFormatting sqref="B101:E102">
    <cfRule type="containsBlanks" dxfId="130" priority="2">
      <formula>LEN(TRIM(B101))=0</formula>
    </cfRule>
  </conditionalFormatting>
  <conditionalFormatting sqref="G101:H102">
    <cfRule type="containsBlanks" dxfId="129" priority="1">
      <formula>LEN(TRIM(G101))=0</formula>
    </cfRule>
  </conditionalFormatting>
  <dataValidations count="6">
    <dataValidation type="custom" allowBlank="1" showInputMessage="1" showErrorMessage="1" sqref="U65557:U65576 U131093:U131112 U196629:U196648 U262165:U262184 U327701:U327720 U393237:U393256 U458773:U458792 U524309:U524328 U589845:U589864 U655381:U655400 U720917:U720936 U786453:U786472 U851989:U852008 U917525:U917544 U983061:U983080 WUS983061:WVT983080 VRE983061:VSF983080 WBA983061:WCB983080 IG65557:JH65576 SC65557:TD65576 ABY65557:ACZ65576 ALU65557:AMV65576 AVQ65557:AWR65576 BFM65557:BGN65576 BPI65557:BQJ65576 BZE65557:CAF65576 CJA65557:CKB65576 CSW65557:CTX65576 DCS65557:DDT65576 DMO65557:DNP65576 DWK65557:DXL65576 EGG65557:EHH65576 EQC65557:ERD65576 EZY65557:FAZ65576 FJU65557:FKV65576 FTQ65557:FUR65576 GDM65557:GEN65576 GNI65557:GOJ65576 GXE65557:GYF65576 HHA65557:HIB65576 HQW65557:HRX65576 IAS65557:IBT65576 IKO65557:ILP65576 IUK65557:IVL65576 JEG65557:JFH65576 JOC65557:JPD65576 JXY65557:JYZ65576 KHU65557:KIV65576 KRQ65557:KSR65576 LBM65557:LCN65576 LLI65557:LMJ65576 LVE65557:LWF65576 MFA65557:MGB65576 MOW65557:MPX65576 MYS65557:MZT65576 NIO65557:NJP65576 NSK65557:NTL65576 OCG65557:ODH65576 OMC65557:OND65576 OVY65557:OWZ65576 PFU65557:PGV65576 PPQ65557:PQR65576 PZM65557:QAN65576 QJI65557:QKJ65576 QTE65557:QUF65576 RDA65557:REB65576 RMW65557:RNX65576 RWS65557:RXT65576 SGO65557:SHP65576 SQK65557:SRL65576 TAG65557:TBH65576 TKC65557:TLD65576 TTY65557:TUZ65576 UDU65557:UEV65576 UNQ65557:UOR65576 UXM65557:UYN65576 VHI65557:VIJ65576 VRE65557:VSF65576 WBA65557:WCB65576 WKW65557:WLX65576 WUS65557:WVT65576 IG131093:JH131112 SC131093:TD131112 ABY131093:ACZ131112 ALU131093:AMV131112 AVQ131093:AWR131112 BFM131093:BGN131112 BPI131093:BQJ131112 BZE131093:CAF131112 CJA131093:CKB131112 CSW131093:CTX131112 DCS131093:DDT131112 DMO131093:DNP131112 DWK131093:DXL131112 EGG131093:EHH131112 EQC131093:ERD131112 EZY131093:FAZ131112 FJU131093:FKV131112 FTQ131093:FUR131112 GDM131093:GEN131112 GNI131093:GOJ131112 GXE131093:GYF131112 HHA131093:HIB131112 HQW131093:HRX131112 IAS131093:IBT131112 IKO131093:ILP131112 IUK131093:IVL131112 JEG131093:JFH131112 JOC131093:JPD131112 JXY131093:JYZ131112 KHU131093:KIV131112 KRQ131093:KSR131112 LBM131093:LCN131112 LLI131093:LMJ131112 LVE131093:LWF131112 MFA131093:MGB131112 MOW131093:MPX131112 MYS131093:MZT131112 NIO131093:NJP131112 NSK131093:NTL131112 OCG131093:ODH131112 OMC131093:OND131112 OVY131093:OWZ131112 PFU131093:PGV131112 PPQ131093:PQR131112 PZM131093:QAN131112 QJI131093:QKJ131112 QTE131093:QUF131112 RDA131093:REB131112 RMW131093:RNX131112 RWS131093:RXT131112 SGO131093:SHP131112 SQK131093:SRL131112 TAG131093:TBH131112 TKC131093:TLD131112 TTY131093:TUZ131112 UDU131093:UEV131112 UNQ131093:UOR131112 UXM131093:UYN131112 VHI131093:VIJ131112 VRE131093:VSF131112 WBA131093:WCB131112 WKW131093:WLX131112 WUS131093:WVT131112 IG196629:JH196648 SC196629:TD196648 ABY196629:ACZ196648 ALU196629:AMV196648 AVQ196629:AWR196648 BFM196629:BGN196648 BPI196629:BQJ196648 BZE196629:CAF196648 CJA196629:CKB196648 CSW196629:CTX196648 DCS196629:DDT196648 DMO196629:DNP196648 DWK196629:DXL196648 EGG196629:EHH196648 EQC196629:ERD196648 EZY196629:FAZ196648 FJU196629:FKV196648 FTQ196629:FUR196648 GDM196629:GEN196648 GNI196629:GOJ196648 GXE196629:GYF196648 HHA196629:HIB196648 HQW196629:HRX196648 IAS196629:IBT196648 IKO196629:ILP196648 IUK196629:IVL196648 JEG196629:JFH196648 JOC196629:JPD196648 JXY196629:JYZ196648 KHU196629:KIV196648 KRQ196629:KSR196648 LBM196629:LCN196648 LLI196629:LMJ196648 LVE196629:LWF196648 MFA196629:MGB196648 MOW196629:MPX196648 MYS196629:MZT196648 NIO196629:NJP196648 NSK196629:NTL196648 OCG196629:ODH196648 OMC196629:OND196648 OVY196629:OWZ196648 PFU196629:PGV196648 PPQ196629:PQR196648 PZM196629:QAN196648 QJI196629:QKJ196648 QTE196629:QUF196648 RDA196629:REB196648 RMW196629:RNX196648 RWS196629:RXT196648 SGO196629:SHP196648 SQK196629:SRL196648 TAG196629:TBH196648 TKC196629:TLD196648 TTY196629:TUZ196648 UDU196629:UEV196648 UNQ196629:UOR196648 UXM196629:UYN196648 VHI196629:VIJ196648 VRE196629:VSF196648 WBA196629:WCB196648 WKW196629:WLX196648 WUS196629:WVT196648 IG262165:JH262184 SC262165:TD262184 ABY262165:ACZ262184 ALU262165:AMV262184 AVQ262165:AWR262184 BFM262165:BGN262184 BPI262165:BQJ262184 BZE262165:CAF262184 CJA262165:CKB262184 CSW262165:CTX262184 DCS262165:DDT262184 DMO262165:DNP262184 DWK262165:DXL262184 EGG262165:EHH262184 EQC262165:ERD262184 EZY262165:FAZ262184 FJU262165:FKV262184 FTQ262165:FUR262184 GDM262165:GEN262184 GNI262165:GOJ262184 GXE262165:GYF262184 HHA262165:HIB262184 HQW262165:HRX262184 IAS262165:IBT262184 IKO262165:ILP262184 IUK262165:IVL262184 JEG262165:JFH262184 JOC262165:JPD262184 JXY262165:JYZ262184 KHU262165:KIV262184 KRQ262165:KSR262184 LBM262165:LCN262184 LLI262165:LMJ262184 LVE262165:LWF262184 MFA262165:MGB262184 MOW262165:MPX262184 MYS262165:MZT262184 NIO262165:NJP262184 NSK262165:NTL262184 OCG262165:ODH262184 OMC262165:OND262184 OVY262165:OWZ262184 PFU262165:PGV262184 PPQ262165:PQR262184 PZM262165:QAN262184 QJI262165:QKJ262184 QTE262165:QUF262184 RDA262165:REB262184 RMW262165:RNX262184 RWS262165:RXT262184 SGO262165:SHP262184 SQK262165:SRL262184 TAG262165:TBH262184 TKC262165:TLD262184 TTY262165:TUZ262184 UDU262165:UEV262184 UNQ262165:UOR262184 UXM262165:UYN262184 VHI262165:VIJ262184 VRE262165:VSF262184 WBA262165:WCB262184 WKW262165:WLX262184 WUS262165:WVT262184 IG327701:JH327720 SC327701:TD327720 ABY327701:ACZ327720 ALU327701:AMV327720 AVQ327701:AWR327720 BFM327701:BGN327720 BPI327701:BQJ327720 BZE327701:CAF327720 CJA327701:CKB327720 CSW327701:CTX327720 DCS327701:DDT327720 DMO327701:DNP327720 DWK327701:DXL327720 EGG327701:EHH327720 EQC327701:ERD327720 EZY327701:FAZ327720 FJU327701:FKV327720 FTQ327701:FUR327720 GDM327701:GEN327720 GNI327701:GOJ327720 GXE327701:GYF327720 HHA327701:HIB327720 HQW327701:HRX327720 IAS327701:IBT327720 IKO327701:ILP327720 IUK327701:IVL327720 JEG327701:JFH327720 JOC327701:JPD327720 JXY327701:JYZ327720 KHU327701:KIV327720 KRQ327701:KSR327720 LBM327701:LCN327720 LLI327701:LMJ327720 LVE327701:LWF327720 MFA327701:MGB327720 MOW327701:MPX327720 MYS327701:MZT327720 NIO327701:NJP327720 NSK327701:NTL327720 OCG327701:ODH327720 OMC327701:OND327720 OVY327701:OWZ327720 PFU327701:PGV327720 PPQ327701:PQR327720 PZM327701:QAN327720 QJI327701:QKJ327720 QTE327701:QUF327720 RDA327701:REB327720 RMW327701:RNX327720 RWS327701:RXT327720 SGO327701:SHP327720 SQK327701:SRL327720 TAG327701:TBH327720 TKC327701:TLD327720 TTY327701:TUZ327720 UDU327701:UEV327720 UNQ327701:UOR327720 UXM327701:UYN327720 VHI327701:VIJ327720 VRE327701:VSF327720 WBA327701:WCB327720 WKW327701:WLX327720 WUS327701:WVT327720 IG393237:JH393256 SC393237:TD393256 ABY393237:ACZ393256 ALU393237:AMV393256 AVQ393237:AWR393256 BFM393237:BGN393256 BPI393237:BQJ393256 BZE393237:CAF393256 CJA393237:CKB393256 CSW393237:CTX393256 DCS393237:DDT393256 DMO393237:DNP393256 DWK393237:DXL393256 EGG393237:EHH393256 EQC393237:ERD393256 EZY393237:FAZ393256 FJU393237:FKV393256 FTQ393237:FUR393256 GDM393237:GEN393256 GNI393237:GOJ393256 GXE393237:GYF393256 HHA393237:HIB393256 HQW393237:HRX393256 IAS393237:IBT393256 IKO393237:ILP393256 IUK393237:IVL393256 JEG393237:JFH393256 JOC393237:JPD393256 JXY393237:JYZ393256 KHU393237:KIV393256 KRQ393237:KSR393256 LBM393237:LCN393256 LLI393237:LMJ393256 LVE393237:LWF393256 MFA393237:MGB393256 MOW393237:MPX393256 MYS393237:MZT393256 NIO393237:NJP393256 NSK393237:NTL393256 OCG393237:ODH393256 OMC393237:OND393256 OVY393237:OWZ393256 PFU393237:PGV393256 PPQ393237:PQR393256 PZM393237:QAN393256 QJI393237:QKJ393256 QTE393237:QUF393256 RDA393237:REB393256 RMW393237:RNX393256 RWS393237:RXT393256 SGO393237:SHP393256 SQK393237:SRL393256 TAG393237:TBH393256 TKC393237:TLD393256 TTY393237:TUZ393256 UDU393237:UEV393256 UNQ393237:UOR393256 UXM393237:UYN393256 VHI393237:VIJ393256 VRE393237:VSF393256 WBA393237:WCB393256 WKW393237:WLX393256 WUS393237:WVT393256 IG458773:JH458792 SC458773:TD458792 ABY458773:ACZ458792 ALU458773:AMV458792 AVQ458773:AWR458792 BFM458773:BGN458792 BPI458773:BQJ458792 BZE458773:CAF458792 CJA458773:CKB458792 CSW458773:CTX458792 DCS458773:DDT458792 DMO458773:DNP458792 DWK458773:DXL458792 EGG458773:EHH458792 EQC458773:ERD458792 EZY458773:FAZ458792 FJU458773:FKV458792 FTQ458773:FUR458792 GDM458773:GEN458792 GNI458773:GOJ458792 GXE458773:GYF458792 HHA458773:HIB458792 HQW458773:HRX458792 IAS458773:IBT458792 IKO458773:ILP458792 IUK458773:IVL458792 JEG458773:JFH458792 JOC458773:JPD458792 JXY458773:JYZ458792 KHU458773:KIV458792 KRQ458773:KSR458792 LBM458773:LCN458792 LLI458773:LMJ458792 LVE458773:LWF458792 MFA458773:MGB458792 MOW458773:MPX458792 MYS458773:MZT458792 NIO458773:NJP458792 NSK458773:NTL458792 OCG458773:ODH458792 OMC458773:OND458792 OVY458773:OWZ458792 PFU458773:PGV458792 PPQ458773:PQR458792 PZM458773:QAN458792 QJI458773:QKJ458792 QTE458773:QUF458792 RDA458773:REB458792 RMW458773:RNX458792 RWS458773:RXT458792 SGO458773:SHP458792 SQK458773:SRL458792 TAG458773:TBH458792 TKC458773:TLD458792 TTY458773:TUZ458792 UDU458773:UEV458792 UNQ458773:UOR458792 UXM458773:UYN458792 VHI458773:VIJ458792 VRE458773:VSF458792 WBA458773:WCB458792 WKW458773:WLX458792 WUS458773:WVT458792 IG524309:JH524328 SC524309:TD524328 ABY524309:ACZ524328 ALU524309:AMV524328 AVQ524309:AWR524328 BFM524309:BGN524328 BPI524309:BQJ524328 BZE524309:CAF524328 CJA524309:CKB524328 CSW524309:CTX524328 DCS524309:DDT524328 DMO524309:DNP524328 DWK524309:DXL524328 EGG524309:EHH524328 EQC524309:ERD524328 EZY524309:FAZ524328 FJU524309:FKV524328 FTQ524309:FUR524328 GDM524309:GEN524328 GNI524309:GOJ524328 GXE524309:GYF524328 HHA524309:HIB524328 HQW524309:HRX524328 IAS524309:IBT524328 IKO524309:ILP524328 IUK524309:IVL524328 JEG524309:JFH524328 JOC524309:JPD524328 JXY524309:JYZ524328 KHU524309:KIV524328 KRQ524309:KSR524328 LBM524309:LCN524328 LLI524309:LMJ524328 LVE524309:LWF524328 MFA524309:MGB524328 MOW524309:MPX524328 MYS524309:MZT524328 NIO524309:NJP524328 NSK524309:NTL524328 OCG524309:ODH524328 OMC524309:OND524328 OVY524309:OWZ524328 PFU524309:PGV524328 PPQ524309:PQR524328 PZM524309:QAN524328 QJI524309:QKJ524328 QTE524309:QUF524328 RDA524309:REB524328 RMW524309:RNX524328 RWS524309:RXT524328 SGO524309:SHP524328 SQK524309:SRL524328 TAG524309:TBH524328 TKC524309:TLD524328 TTY524309:TUZ524328 UDU524309:UEV524328 UNQ524309:UOR524328 UXM524309:UYN524328 VHI524309:VIJ524328 VRE524309:VSF524328 WBA524309:WCB524328 WKW524309:WLX524328 WUS524309:WVT524328 IG589845:JH589864 SC589845:TD589864 ABY589845:ACZ589864 ALU589845:AMV589864 AVQ589845:AWR589864 BFM589845:BGN589864 BPI589845:BQJ589864 BZE589845:CAF589864 CJA589845:CKB589864 CSW589845:CTX589864 DCS589845:DDT589864 DMO589845:DNP589864 DWK589845:DXL589864 EGG589845:EHH589864 EQC589845:ERD589864 EZY589845:FAZ589864 FJU589845:FKV589864 FTQ589845:FUR589864 GDM589845:GEN589864 GNI589845:GOJ589864 GXE589845:GYF589864 HHA589845:HIB589864 HQW589845:HRX589864 IAS589845:IBT589864 IKO589845:ILP589864 IUK589845:IVL589864 JEG589845:JFH589864 JOC589845:JPD589864 JXY589845:JYZ589864 KHU589845:KIV589864 KRQ589845:KSR589864 LBM589845:LCN589864 LLI589845:LMJ589864 LVE589845:LWF589864 MFA589845:MGB589864 MOW589845:MPX589864 MYS589845:MZT589864 NIO589845:NJP589864 NSK589845:NTL589864 OCG589845:ODH589864 OMC589845:OND589864 OVY589845:OWZ589864 PFU589845:PGV589864 PPQ589845:PQR589864 PZM589845:QAN589864 QJI589845:QKJ589864 QTE589845:QUF589864 RDA589845:REB589864 RMW589845:RNX589864 RWS589845:RXT589864 SGO589845:SHP589864 SQK589845:SRL589864 TAG589845:TBH589864 TKC589845:TLD589864 TTY589845:TUZ589864 UDU589845:UEV589864 UNQ589845:UOR589864 UXM589845:UYN589864 VHI589845:VIJ589864 VRE589845:VSF589864 WBA589845:WCB589864 WKW589845:WLX589864 WUS589845:WVT589864 IG655381:JH655400 SC655381:TD655400 ABY655381:ACZ655400 ALU655381:AMV655400 AVQ655381:AWR655400 BFM655381:BGN655400 BPI655381:BQJ655400 BZE655381:CAF655400 CJA655381:CKB655400 CSW655381:CTX655400 DCS655381:DDT655400 DMO655381:DNP655400 DWK655381:DXL655400 EGG655381:EHH655400 EQC655381:ERD655400 EZY655381:FAZ655400 FJU655381:FKV655400 FTQ655381:FUR655400 GDM655381:GEN655400 GNI655381:GOJ655400 GXE655381:GYF655400 HHA655381:HIB655400 HQW655381:HRX655400 IAS655381:IBT655400 IKO655381:ILP655400 IUK655381:IVL655400 JEG655381:JFH655400 JOC655381:JPD655400 JXY655381:JYZ655400 KHU655381:KIV655400 KRQ655381:KSR655400 LBM655381:LCN655400 LLI655381:LMJ655400 LVE655381:LWF655400 MFA655381:MGB655400 MOW655381:MPX655400 MYS655381:MZT655400 NIO655381:NJP655400 NSK655381:NTL655400 OCG655381:ODH655400 OMC655381:OND655400 OVY655381:OWZ655400 PFU655381:PGV655400 PPQ655381:PQR655400 PZM655381:QAN655400 QJI655381:QKJ655400 QTE655381:QUF655400 RDA655381:REB655400 RMW655381:RNX655400 RWS655381:RXT655400 SGO655381:SHP655400 SQK655381:SRL655400 TAG655381:TBH655400 TKC655381:TLD655400 TTY655381:TUZ655400 UDU655381:UEV655400 UNQ655381:UOR655400 UXM655381:UYN655400 VHI655381:VIJ655400 VRE655381:VSF655400 WBA655381:WCB655400 WKW655381:WLX655400 WUS655381:WVT655400 IG720917:JH720936 SC720917:TD720936 ABY720917:ACZ720936 ALU720917:AMV720936 AVQ720917:AWR720936 BFM720917:BGN720936 BPI720917:BQJ720936 BZE720917:CAF720936 CJA720917:CKB720936 CSW720917:CTX720936 DCS720917:DDT720936 DMO720917:DNP720936 DWK720917:DXL720936 EGG720917:EHH720936 EQC720917:ERD720936 EZY720917:FAZ720936 FJU720917:FKV720936 FTQ720917:FUR720936 GDM720917:GEN720936 GNI720917:GOJ720936 GXE720917:GYF720936 HHA720917:HIB720936 HQW720917:HRX720936 IAS720917:IBT720936 IKO720917:ILP720936 IUK720917:IVL720936 JEG720917:JFH720936 JOC720917:JPD720936 JXY720917:JYZ720936 KHU720917:KIV720936 KRQ720917:KSR720936 LBM720917:LCN720936 LLI720917:LMJ720936 LVE720917:LWF720936 MFA720917:MGB720936 MOW720917:MPX720936 MYS720917:MZT720936 NIO720917:NJP720936 NSK720917:NTL720936 OCG720917:ODH720936 OMC720917:OND720936 OVY720917:OWZ720936 PFU720917:PGV720936 PPQ720917:PQR720936 PZM720917:QAN720936 QJI720917:QKJ720936 QTE720917:QUF720936 RDA720917:REB720936 RMW720917:RNX720936 RWS720917:RXT720936 SGO720917:SHP720936 SQK720917:SRL720936 TAG720917:TBH720936 TKC720917:TLD720936 TTY720917:TUZ720936 UDU720917:UEV720936 UNQ720917:UOR720936 UXM720917:UYN720936 VHI720917:VIJ720936 VRE720917:VSF720936 WBA720917:WCB720936 WKW720917:WLX720936 WUS720917:WVT720936 IG786453:JH786472 SC786453:TD786472 ABY786453:ACZ786472 ALU786453:AMV786472 AVQ786453:AWR786472 BFM786453:BGN786472 BPI786453:BQJ786472 BZE786453:CAF786472 CJA786453:CKB786472 CSW786453:CTX786472 DCS786453:DDT786472 DMO786453:DNP786472 DWK786453:DXL786472 EGG786453:EHH786472 EQC786453:ERD786472 EZY786453:FAZ786472 FJU786453:FKV786472 FTQ786453:FUR786472 GDM786453:GEN786472 GNI786453:GOJ786472 GXE786453:GYF786472 HHA786453:HIB786472 HQW786453:HRX786472 IAS786453:IBT786472 IKO786453:ILP786472 IUK786453:IVL786472 JEG786453:JFH786472 JOC786453:JPD786472 JXY786453:JYZ786472 KHU786453:KIV786472 KRQ786453:KSR786472 LBM786453:LCN786472 LLI786453:LMJ786472 LVE786453:LWF786472 MFA786453:MGB786472 MOW786453:MPX786472 MYS786453:MZT786472 NIO786453:NJP786472 NSK786453:NTL786472 OCG786453:ODH786472 OMC786453:OND786472 OVY786453:OWZ786472 PFU786453:PGV786472 PPQ786453:PQR786472 PZM786453:QAN786472 QJI786453:QKJ786472 QTE786453:QUF786472 RDA786453:REB786472 RMW786453:RNX786472 RWS786453:RXT786472 SGO786453:SHP786472 SQK786453:SRL786472 TAG786453:TBH786472 TKC786453:TLD786472 TTY786453:TUZ786472 UDU786453:UEV786472 UNQ786453:UOR786472 UXM786453:UYN786472 VHI786453:VIJ786472 VRE786453:VSF786472 WBA786453:WCB786472 WKW786453:WLX786472 WUS786453:WVT786472 IG851989:JH852008 SC851989:TD852008 ABY851989:ACZ852008 ALU851989:AMV852008 AVQ851989:AWR852008 BFM851989:BGN852008 BPI851989:BQJ852008 BZE851989:CAF852008 CJA851989:CKB852008 CSW851989:CTX852008 DCS851989:DDT852008 DMO851989:DNP852008 DWK851989:DXL852008 EGG851989:EHH852008 EQC851989:ERD852008 EZY851989:FAZ852008 FJU851989:FKV852008 FTQ851989:FUR852008 GDM851989:GEN852008 GNI851989:GOJ852008 GXE851989:GYF852008 HHA851989:HIB852008 HQW851989:HRX852008 IAS851989:IBT852008 IKO851989:ILP852008 IUK851989:IVL852008 JEG851989:JFH852008 JOC851989:JPD852008 JXY851989:JYZ852008 KHU851989:KIV852008 KRQ851989:KSR852008 LBM851989:LCN852008 LLI851989:LMJ852008 LVE851989:LWF852008 MFA851989:MGB852008 MOW851989:MPX852008 MYS851989:MZT852008 NIO851989:NJP852008 NSK851989:NTL852008 OCG851989:ODH852008 OMC851989:OND852008 OVY851989:OWZ852008 PFU851989:PGV852008 PPQ851989:PQR852008 PZM851989:QAN852008 QJI851989:QKJ852008 QTE851989:QUF852008 RDA851989:REB852008 RMW851989:RNX852008 RWS851989:RXT852008 SGO851989:SHP852008 SQK851989:SRL852008 TAG851989:TBH852008 TKC851989:TLD852008 TTY851989:TUZ852008 UDU851989:UEV852008 UNQ851989:UOR852008 UXM851989:UYN852008 VHI851989:VIJ852008 VRE851989:VSF852008 WBA851989:WCB852008 WKW851989:WLX852008 WUS851989:WVT852008 IG917525:JH917544 SC917525:TD917544 ABY917525:ACZ917544 ALU917525:AMV917544 AVQ917525:AWR917544 BFM917525:BGN917544 BPI917525:BQJ917544 BZE917525:CAF917544 CJA917525:CKB917544 CSW917525:CTX917544 DCS917525:DDT917544 DMO917525:DNP917544 DWK917525:DXL917544 EGG917525:EHH917544 EQC917525:ERD917544 EZY917525:FAZ917544 FJU917525:FKV917544 FTQ917525:FUR917544 GDM917525:GEN917544 GNI917525:GOJ917544 GXE917525:GYF917544 HHA917525:HIB917544 HQW917525:HRX917544 IAS917525:IBT917544 IKO917525:ILP917544 IUK917525:IVL917544 JEG917525:JFH917544 JOC917525:JPD917544 JXY917525:JYZ917544 KHU917525:KIV917544 KRQ917525:KSR917544 LBM917525:LCN917544 LLI917525:LMJ917544 LVE917525:LWF917544 MFA917525:MGB917544 MOW917525:MPX917544 MYS917525:MZT917544 NIO917525:NJP917544 NSK917525:NTL917544 OCG917525:ODH917544 OMC917525:OND917544 OVY917525:OWZ917544 PFU917525:PGV917544 PPQ917525:PQR917544 PZM917525:QAN917544 QJI917525:QKJ917544 QTE917525:QUF917544 RDA917525:REB917544 RMW917525:RNX917544 RWS917525:RXT917544 SGO917525:SHP917544 SQK917525:SRL917544 TAG917525:TBH917544 TKC917525:TLD917544 TTY917525:TUZ917544 UDU917525:UEV917544 UNQ917525:UOR917544 UXM917525:UYN917544 VHI917525:VIJ917544 VRE917525:VSF917544 WBA917525:WCB917544 WKW917525:WLX917544 WUS917525:WVT917544 IG983061:JH983080 SC983061:TD983080 ABY983061:ACZ983080 ALU983061:AMV983080 AVQ983061:AWR983080 BFM983061:BGN983080 BPI983061:BQJ983080 BZE983061:CAF983080 CJA983061:CKB983080 CSW983061:CTX983080 DCS983061:DDT983080 DMO983061:DNP983080 DWK983061:DXL983080 EGG983061:EHH983080 EQC983061:ERD983080 EZY983061:FAZ983080 FJU983061:FKV983080 FTQ983061:FUR983080 GDM983061:GEN983080 GNI983061:GOJ983080 GXE983061:GYF983080 HHA983061:HIB983080 HQW983061:HRX983080 IAS983061:IBT983080 IKO983061:ILP983080 IUK983061:IVL983080 JEG983061:JFH983080 JOC983061:JPD983080 JXY983061:JYZ983080 KHU983061:KIV983080 KRQ983061:KSR983080 LBM983061:LCN983080 LLI983061:LMJ983080 LVE983061:LWF983080 MFA983061:MGB983080 MOW983061:MPX983080 MYS983061:MZT983080 NIO983061:NJP983080 NSK983061:NTL983080 OCG983061:ODH983080 OMC983061:OND983080 OVY983061:OWZ983080 PFU983061:PGV983080 PPQ983061:PQR983080 PZM983061:QAN983080 QJI983061:QKJ983080 QTE983061:QUF983080 RDA983061:REB983080 RMW983061:RNX983080 RWS983061:RXT983080 SGO983061:SHP983080 SQK983061:SRL983080 TAG983061:TBH983080 TKC983061:TLD983080 TTY983061:TUZ983080 UDU983061:UEV983080 UNQ983061:UOR983080 UXM983061:UYN983080 VHI983061:VIJ983080 WKW983061:WLX983080 I983062:T983081 I917526:T917545 I851990:T852009 I786454:T786473 I720918:T720937 I655382:T655401 I589846:T589865 I524310:T524329 I458774:T458793 I393238:T393257 I327702:T327721 I262166:T262185 I196630:T196649 I131094:T131113 I65558:T65577">
      <formula1>IF(#REF!="×","")</formula1>
    </dataValidation>
    <dataValidation type="list" allowBlank="1" showInputMessage="1" showErrorMessage="1" sqref="WUO983061:WUO983080 G65558:G65577 IC65557:IC65576 RY65557:RY65576 ABU65557:ABU65576 ALQ65557:ALQ65576 AVM65557:AVM65576 BFI65557:BFI65576 BPE65557:BPE65576 BZA65557:BZA65576 CIW65557:CIW65576 CSS65557:CSS65576 DCO65557:DCO65576 DMK65557:DMK65576 DWG65557:DWG65576 EGC65557:EGC65576 EPY65557:EPY65576 EZU65557:EZU65576 FJQ65557:FJQ65576 FTM65557:FTM65576 GDI65557:GDI65576 GNE65557:GNE65576 GXA65557:GXA65576 HGW65557:HGW65576 HQS65557:HQS65576 IAO65557:IAO65576 IKK65557:IKK65576 IUG65557:IUG65576 JEC65557:JEC65576 JNY65557:JNY65576 JXU65557:JXU65576 KHQ65557:KHQ65576 KRM65557:KRM65576 LBI65557:LBI65576 LLE65557:LLE65576 LVA65557:LVA65576 MEW65557:MEW65576 MOS65557:MOS65576 MYO65557:MYO65576 NIK65557:NIK65576 NSG65557:NSG65576 OCC65557:OCC65576 OLY65557:OLY65576 OVU65557:OVU65576 PFQ65557:PFQ65576 PPM65557:PPM65576 PZI65557:PZI65576 QJE65557:QJE65576 QTA65557:QTA65576 RCW65557:RCW65576 RMS65557:RMS65576 RWO65557:RWO65576 SGK65557:SGK65576 SQG65557:SQG65576 TAC65557:TAC65576 TJY65557:TJY65576 TTU65557:TTU65576 UDQ65557:UDQ65576 UNM65557:UNM65576 UXI65557:UXI65576 VHE65557:VHE65576 VRA65557:VRA65576 WAW65557:WAW65576 WKS65557:WKS65576 WUO65557:WUO65576 G131094:G131113 IC131093:IC131112 RY131093:RY131112 ABU131093:ABU131112 ALQ131093:ALQ131112 AVM131093:AVM131112 BFI131093:BFI131112 BPE131093:BPE131112 BZA131093:BZA131112 CIW131093:CIW131112 CSS131093:CSS131112 DCO131093:DCO131112 DMK131093:DMK131112 DWG131093:DWG131112 EGC131093:EGC131112 EPY131093:EPY131112 EZU131093:EZU131112 FJQ131093:FJQ131112 FTM131093:FTM131112 GDI131093:GDI131112 GNE131093:GNE131112 GXA131093:GXA131112 HGW131093:HGW131112 HQS131093:HQS131112 IAO131093:IAO131112 IKK131093:IKK131112 IUG131093:IUG131112 JEC131093:JEC131112 JNY131093:JNY131112 JXU131093:JXU131112 KHQ131093:KHQ131112 KRM131093:KRM131112 LBI131093:LBI131112 LLE131093:LLE131112 LVA131093:LVA131112 MEW131093:MEW131112 MOS131093:MOS131112 MYO131093:MYO131112 NIK131093:NIK131112 NSG131093:NSG131112 OCC131093:OCC131112 OLY131093:OLY131112 OVU131093:OVU131112 PFQ131093:PFQ131112 PPM131093:PPM131112 PZI131093:PZI131112 QJE131093:QJE131112 QTA131093:QTA131112 RCW131093:RCW131112 RMS131093:RMS131112 RWO131093:RWO131112 SGK131093:SGK131112 SQG131093:SQG131112 TAC131093:TAC131112 TJY131093:TJY131112 TTU131093:TTU131112 UDQ131093:UDQ131112 UNM131093:UNM131112 UXI131093:UXI131112 VHE131093:VHE131112 VRA131093:VRA131112 WAW131093:WAW131112 WKS131093:WKS131112 WUO131093:WUO131112 G196630:G196649 IC196629:IC196648 RY196629:RY196648 ABU196629:ABU196648 ALQ196629:ALQ196648 AVM196629:AVM196648 BFI196629:BFI196648 BPE196629:BPE196648 BZA196629:BZA196648 CIW196629:CIW196648 CSS196629:CSS196648 DCO196629:DCO196648 DMK196629:DMK196648 DWG196629:DWG196648 EGC196629:EGC196648 EPY196629:EPY196648 EZU196629:EZU196648 FJQ196629:FJQ196648 FTM196629:FTM196648 GDI196629:GDI196648 GNE196629:GNE196648 GXA196629:GXA196648 HGW196629:HGW196648 HQS196629:HQS196648 IAO196629:IAO196648 IKK196629:IKK196648 IUG196629:IUG196648 JEC196629:JEC196648 JNY196629:JNY196648 JXU196629:JXU196648 KHQ196629:KHQ196648 KRM196629:KRM196648 LBI196629:LBI196648 LLE196629:LLE196648 LVA196629:LVA196648 MEW196629:MEW196648 MOS196629:MOS196648 MYO196629:MYO196648 NIK196629:NIK196648 NSG196629:NSG196648 OCC196629:OCC196648 OLY196629:OLY196648 OVU196629:OVU196648 PFQ196629:PFQ196648 PPM196629:PPM196648 PZI196629:PZI196648 QJE196629:QJE196648 QTA196629:QTA196648 RCW196629:RCW196648 RMS196629:RMS196648 RWO196629:RWO196648 SGK196629:SGK196648 SQG196629:SQG196648 TAC196629:TAC196648 TJY196629:TJY196648 TTU196629:TTU196648 UDQ196629:UDQ196648 UNM196629:UNM196648 UXI196629:UXI196648 VHE196629:VHE196648 VRA196629:VRA196648 WAW196629:WAW196648 WKS196629:WKS196648 WUO196629:WUO196648 G262166:G262185 IC262165:IC262184 RY262165:RY262184 ABU262165:ABU262184 ALQ262165:ALQ262184 AVM262165:AVM262184 BFI262165:BFI262184 BPE262165:BPE262184 BZA262165:BZA262184 CIW262165:CIW262184 CSS262165:CSS262184 DCO262165:DCO262184 DMK262165:DMK262184 DWG262165:DWG262184 EGC262165:EGC262184 EPY262165:EPY262184 EZU262165:EZU262184 FJQ262165:FJQ262184 FTM262165:FTM262184 GDI262165:GDI262184 GNE262165:GNE262184 GXA262165:GXA262184 HGW262165:HGW262184 HQS262165:HQS262184 IAO262165:IAO262184 IKK262165:IKK262184 IUG262165:IUG262184 JEC262165:JEC262184 JNY262165:JNY262184 JXU262165:JXU262184 KHQ262165:KHQ262184 KRM262165:KRM262184 LBI262165:LBI262184 LLE262165:LLE262184 LVA262165:LVA262184 MEW262165:MEW262184 MOS262165:MOS262184 MYO262165:MYO262184 NIK262165:NIK262184 NSG262165:NSG262184 OCC262165:OCC262184 OLY262165:OLY262184 OVU262165:OVU262184 PFQ262165:PFQ262184 PPM262165:PPM262184 PZI262165:PZI262184 QJE262165:QJE262184 QTA262165:QTA262184 RCW262165:RCW262184 RMS262165:RMS262184 RWO262165:RWO262184 SGK262165:SGK262184 SQG262165:SQG262184 TAC262165:TAC262184 TJY262165:TJY262184 TTU262165:TTU262184 UDQ262165:UDQ262184 UNM262165:UNM262184 UXI262165:UXI262184 VHE262165:VHE262184 VRA262165:VRA262184 WAW262165:WAW262184 WKS262165:WKS262184 WUO262165:WUO262184 G327702:G327721 IC327701:IC327720 RY327701:RY327720 ABU327701:ABU327720 ALQ327701:ALQ327720 AVM327701:AVM327720 BFI327701:BFI327720 BPE327701:BPE327720 BZA327701:BZA327720 CIW327701:CIW327720 CSS327701:CSS327720 DCO327701:DCO327720 DMK327701:DMK327720 DWG327701:DWG327720 EGC327701:EGC327720 EPY327701:EPY327720 EZU327701:EZU327720 FJQ327701:FJQ327720 FTM327701:FTM327720 GDI327701:GDI327720 GNE327701:GNE327720 GXA327701:GXA327720 HGW327701:HGW327720 HQS327701:HQS327720 IAO327701:IAO327720 IKK327701:IKK327720 IUG327701:IUG327720 JEC327701:JEC327720 JNY327701:JNY327720 JXU327701:JXU327720 KHQ327701:KHQ327720 KRM327701:KRM327720 LBI327701:LBI327720 LLE327701:LLE327720 LVA327701:LVA327720 MEW327701:MEW327720 MOS327701:MOS327720 MYO327701:MYO327720 NIK327701:NIK327720 NSG327701:NSG327720 OCC327701:OCC327720 OLY327701:OLY327720 OVU327701:OVU327720 PFQ327701:PFQ327720 PPM327701:PPM327720 PZI327701:PZI327720 QJE327701:QJE327720 QTA327701:QTA327720 RCW327701:RCW327720 RMS327701:RMS327720 RWO327701:RWO327720 SGK327701:SGK327720 SQG327701:SQG327720 TAC327701:TAC327720 TJY327701:TJY327720 TTU327701:TTU327720 UDQ327701:UDQ327720 UNM327701:UNM327720 UXI327701:UXI327720 VHE327701:VHE327720 VRA327701:VRA327720 WAW327701:WAW327720 WKS327701:WKS327720 WUO327701:WUO327720 G393238:G393257 IC393237:IC393256 RY393237:RY393256 ABU393237:ABU393256 ALQ393237:ALQ393256 AVM393237:AVM393256 BFI393237:BFI393256 BPE393237:BPE393256 BZA393237:BZA393256 CIW393237:CIW393256 CSS393237:CSS393256 DCO393237:DCO393256 DMK393237:DMK393256 DWG393237:DWG393256 EGC393237:EGC393256 EPY393237:EPY393256 EZU393237:EZU393256 FJQ393237:FJQ393256 FTM393237:FTM393256 GDI393237:GDI393256 GNE393237:GNE393256 GXA393237:GXA393256 HGW393237:HGW393256 HQS393237:HQS393256 IAO393237:IAO393256 IKK393237:IKK393256 IUG393237:IUG393256 JEC393237:JEC393256 JNY393237:JNY393256 JXU393237:JXU393256 KHQ393237:KHQ393256 KRM393237:KRM393256 LBI393237:LBI393256 LLE393237:LLE393256 LVA393237:LVA393256 MEW393237:MEW393256 MOS393237:MOS393256 MYO393237:MYO393256 NIK393237:NIK393256 NSG393237:NSG393256 OCC393237:OCC393256 OLY393237:OLY393256 OVU393237:OVU393256 PFQ393237:PFQ393256 PPM393237:PPM393256 PZI393237:PZI393256 QJE393237:QJE393256 QTA393237:QTA393256 RCW393237:RCW393256 RMS393237:RMS393256 RWO393237:RWO393256 SGK393237:SGK393256 SQG393237:SQG393256 TAC393237:TAC393256 TJY393237:TJY393256 TTU393237:TTU393256 UDQ393237:UDQ393256 UNM393237:UNM393256 UXI393237:UXI393256 VHE393237:VHE393256 VRA393237:VRA393256 WAW393237:WAW393256 WKS393237:WKS393256 WUO393237:WUO393256 G458774:G458793 IC458773:IC458792 RY458773:RY458792 ABU458773:ABU458792 ALQ458773:ALQ458792 AVM458773:AVM458792 BFI458773:BFI458792 BPE458773:BPE458792 BZA458773:BZA458792 CIW458773:CIW458792 CSS458773:CSS458792 DCO458773:DCO458792 DMK458773:DMK458792 DWG458773:DWG458792 EGC458773:EGC458792 EPY458773:EPY458792 EZU458773:EZU458792 FJQ458773:FJQ458792 FTM458773:FTM458792 GDI458773:GDI458792 GNE458773:GNE458792 GXA458773:GXA458792 HGW458773:HGW458792 HQS458773:HQS458792 IAO458773:IAO458792 IKK458773:IKK458792 IUG458773:IUG458792 JEC458773:JEC458792 JNY458773:JNY458792 JXU458773:JXU458792 KHQ458773:KHQ458792 KRM458773:KRM458792 LBI458773:LBI458792 LLE458773:LLE458792 LVA458773:LVA458792 MEW458773:MEW458792 MOS458773:MOS458792 MYO458773:MYO458792 NIK458773:NIK458792 NSG458773:NSG458792 OCC458773:OCC458792 OLY458773:OLY458792 OVU458773:OVU458792 PFQ458773:PFQ458792 PPM458773:PPM458792 PZI458773:PZI458792 QJE458773:QJE458792 QTA458773:QTA458792 RCW458773:RCW458792 RMS458773:RMS458792 RWO458773:RWO458792 SGK458773:SGK458792 SQG458773:SQG458792 TAC458773:TAC458792 TJY458773:TJY458792 TTU458773:TTU458792 UDQ458773:UDQ458792 UNM458773:UNM458792 UXI458773:UXI458792 VHE458773:VHE458792 VRA458773:VRA458792 WAW458773:WAW458792 WKS458773:WKS458792 WUO458773:WUO458792 G524310:G524329 IC524309:IC524328 RY524309:RY524328 ABU524309:ABU524328 ALQ524309:ALQ524328 AVM524309:AVM524328 BFI524309:BFI524328 BPE524309:BPE524328 BZA524309:BZA524328 CIW524309:CIW524328 CSS524309:CSS524328 DCO524309:DCO524328 DMK524309:DMK524328 DWG524309:DWG524328 EGC524309:EGC524328 EPY524309:EPY524328 EZU524309:EZU524328 FJQ524309:FJQ524328 FTM524309:FTM524328 GDI524309:GDI524328 GNE524309:GNE524328 GXA524309:GXA524328 HGW524309:HGW524328 HQS524309:HQS524328 IAO524309:IAO524328 IKK524309:IKK524328 IUG524309:IUG524328 JEC524309:JEC524328 JNY524309:JNY524328 JXU524309:JXU524328 KHQ524309:KHQ524328 KRM524309:KRM524328 LBI524309:LBI524328 LLE524309:LLE524328 LVA524309:LVA524328 MEW524309:MEW524328 MOS524309:MOS524328 MYO524309:MYO524328 NIK524309:NIK524328 NSG524309:NSG524328 OCC524309:OCC524328 OLY524309:OLY524328 OVU524309:OVU524328 PFQ524309:PFQ524328 PPM524309:PPM524328 PZI524309:PZI524328 QJE524309:QJE524328 QTA524309:QTA524328 RCW524309:RCW524328 RMS524309:RMS524328 RWO524309:RWO524328 SGK524309:SGK524328 SQG524309:SQG524328 TAC524309:TAC524328 TJY524309:TJY524328 TTU524309:TTU524328 UDQ524309:UDQ524328 UNM524309:UNM524328 UXI524309:UXI524328 VHE524309:VHE524328 VRA524309:VRA524328 WAW524309:WAW524328 WKS524309:WKS524328 WUO524309:WUO524328 G589846:G589865 IC589845:IC589864 RY589845:RY589864 ABU589845:ABU589864 ALQ589845:ALQ589864 AVM589845:AVM589864 BFI589845:BFI589864 BPE589845:BPE589864 BZA589845:BZA589864 CIW589845:CIW589864 CSS589845:CSS589864 DCO589845:DCO589864 DMK589845:DMK589864 DWG589845:DWG589864 EGC589845:EGC589864 EPY589845:EPY589864 EZU589845:EZU589864 FJQ589845:FJQ589864 FTM589845:FTM589864 GDI589845:GDI589864 GNE589845:GNE589864 GXA589845:GXA589864 HGW589845:HGW589864 HQS589845:HQS589864 IAO589845:IAO589864 IKK589845:IKK589864 IUG589845:IUG589864 JEC589845:JEC589864 JNY589845:JNY589864 JXU589845:JXU589864 KHQ589845:KHQ589864 KRM589845:KRM589864 LBI589845:LBI589864 LLE589845:LLE589864 LVA589845:LVA589864 MEW589845:MEW589864 MOS589845:MOS589864 MYO589845:MYO589864 NIK589845:NIK589864 NSG589845:NSG589864 OCC589845:OCC589864 OLY589845:OLY589864 OVU589845:OVU589864 PFQ589845:PFQ589864 PPM589845:PPM589864 PZI589845:PZI589864 QJE589845:QJE589864 QTA589845:QTA589864 RCW589845:RCW589864 RMS589845:RMS589864 RWO589845:RWO589864 SGK589845:SGK589864 SQG589845:SQG589864 TAC589845:TAC589864 TJY589845:TJY589864 TTU589845:TTU589864 UDQ589845:UDQ589864 UNM589845:UNM589864 UXI589845:UXI589864 VHE589845:VHE589864 VRA589845:VRA589864 WAW589845:WAW589864 WKS589845:WKS589864 WUO589845:WUO589864 G655382:G655401 IC655381:IC655400 RY655381:RY655400 ABU655381:ABU655400 ALQ655381:ALQ655400 AVM655381:AVM655400 BFI655381:BFI655400 BPE655381:BPE655400 BZA655381:BZA655400 CIW655381:CIW655400 CSS655381:CSS655400 DCO655381:DCO655400 DMK655381:DMK655400 DWG655381:DWG655400 EGC655381:EGC655400 EPY655381:EPY655400 EZU655381:EZU655400 FJQ655381:FJQ655400 FTM655381:FTM655400 GDI655381:GDI655400 GNE655381:GNE655400 GXA655381:GXA655400 HGW655381:HGW655400 HQS655381:HQS655400 IAO655381:IAO655400 IKK655381:IKK655400 IUG655381:IUG655400 JEC655381:JEC655400 JNY655381:JNY655400 JXU655381:JXU655400 KHQ655381:KHQ655400 KRM655381:KRM655400 LBI655381:LBI655400 LLE655381:LLE655400 LVA655381:LVA655400 MEW655381:MEW655400 MOS655381:MOS655400 MYO655381:MYO655400 NIK655381:NIK655400 NSG655381:NSG655400 OCC655381:OCC655400 OLY655381:OLY655400 OVU655381:OVU655400 PFQ655381:PFQ655400 PPM655381:PPM655400 PZI655381:PZI655400 QJE655381:QJE655400 QTA655381:QTA655400 RCW655381:RCW655400 RMS655381:RMS655400 RWO655381:RWO655400 SGK655381:SGK655400 SQG655381:SQG655400 TAC655381:TAC655400 TJY655381:TJY655400 TTU655381:TTU655400 UDQ655381:UDQ655400 UNM655381:UNM655400 UXI655381:UXI655400 VHE655381:VHE655400 VRA655381:VRA655400 WAW655381:WAW655400 WKS655381:WKS655400 WUO655381:WUO655400 G720918:G720937 IC720917:IC720936 RY720917:RY720936 ABU720917:ABU720936 ALQ720917:ALQ720936 AVM720917:AVM720936 BFI720917:BFI720936 BPE720917:BPE720936 BZA720917:BZA720936 CIW720917:CIW720936 CSS720917:CSS720936 DCO720917:DCO720936 DMK720917:DMK720936 DWG720917:DWG720936 EGC720917:EGC720936 EPY720917:EPY720936 EZU720917:EZU720936 FJQ720917:FJQ720936 FTM720917:FTM720936 GDI720917:GDI720936 GNE720917:GNE720936 GXA720917:GXA720936 HGW720917:HGW720936 HQS720917:HQS720936 IAO720917:IAO720936 IKK720917:IKK720936 IUG720917:IUG720936 JEC720917:JEC720936 JNY720917:JNY720936 JXU720917:JXU720936 KHQ720917:KHQ720936 KRM720917:KRM720936 LBI720917:LBI720936 LLE720917:LLE720936 LVA720917:LVA720936 MEW720917:MEW720936 MOS720917:MOS720936 MYO720917:MYO720936 NIK720917:NIK720936 NSG720917:NSG720936 OCC720917:OCC720936 OLY720917:OLY720936 OVU720917:OVU720936 PFQ720917:PFQ720936 PPM720917:PPM720936 PZI720917:PZI720936 QJE720917:QJE720936 QTA720917:QTA720936 RCW720917:RCW720936 RMS720917:RMS720936 RWO720917:RWO720936 SGK720917:SGK720936 SQG720917:SQG720936 TAC720917:TAC720936 TJY720917:TJY720936 TTU720917:TTU720936 UDQ720917:UDQ720936 UNM720917:UNM720936 UXI720917:UXI720936 VHE720917:VHE720936 VRA720917:VRA720936 WAW720917:WAW720936 WKS720917:WKS720936 WUO720917:WUO720936 G786454:G786473 IC786453:IC786472 RY786453:RY786472 ABU786453:ABU786472 ALQ786453:ALQ786472 AVM786453:AVM786472 BFI786453:BFI786472 BPE786453:BPE786472 BZA786453:BZA786472 CIW786453:CIW786472 CSS786453:CSS786472 DCO786453:DCO786472 DMK786453:DMK786472 DWG786453:DWG786472 EGC786453:EGC786472 EPY786453:EPY786472 EZU786453:EZU786472 FJQ786453:FJQ786472 FTM786453:FTM786472 GDI786453:GDI786472 GNE786453:GNE786472 GXA786453:GXA786472 HGW786453:HGW786472 HQS786453:HQS786472 IAO786453:IAO786472 IKK786453:IKK786472 IUG786453:IUG786472 JEC786453:JEC786472 JNY786453:JNY786472 JXU786453:JXU786472 KHQ786453:KHQ786472 KRM786453:KRM786472 LBI786453:LBI786472 LLE786453:LLE786472 LVA786453:LVA786472 MEW786453:MEW786472 MOS786453:MOS786472 MYO786453:MYO786472 NIK786453:NIK786472 NSG786453:NSG786472 OCC786453:OCC786472 OLY786453:OLY786472 OVU786453:OVU786472 PFQ786453:PFQ786472 PPM786453:PPM786472 PZI786453:PZI786472 QJE786453:QJE786472 QTA786453:QTA786472 RCW786453:RCW786472 RMS786453:RMS786472 RWO786453:RWO786472 SGK786453:SGK786472 SQG786453:SQG786472 TAC786453:TAC786472 TJY786453:TJY786472 TTU786453:TTU786472 UDQ786453:UDQ786472 UNM786453:UNM786472 UXI786453:UXI786472 VHE786453:VHE786472 VRA786453:VRA786472 WAW786453:WAW786472 WKS786453:WKS786472 WUO786453:WUO786472 G851990:G852009 IC851989:IC852008 RY851989:RY852008 ABU851989:ABU852008 ALQ851989:ALQ852008 AVM851989:AVM852008 BFI851989:BFI852008 BPE851989:BPE852008 BZA851989:BZA852008 CIW851989:CIW852008 CSS851989:CSS852008 DCO851989:DCO852008 DMK851989:DMK852008 DWG851989:DWG852008 EGC851989:EGC852008 EPY851989:EPY852008 EZU851989:EZU852008 FJQ851989:FJQ852008 FTM851989:FTM852008 GDI851989:GDI852008 GNE851989:GNE852008 GXA851989:GXA852008 HGW851989:HGW852008 HQS851989:HQS852008 IAO851989:IAO852008 IKK851989:IKK852008 IUG851989:IUG852008 JEC851989:JEC852008 JNY851989:JNY852008 JXU851989:JXU852008 KHQ851989:KHQ852008 KRM851989:KRM852008 LBI851989:LBI852008 LLE851989:LLE852008 LVA851989:LVA852008 MEW851989:MEW852008 MOS851989:MOS852008 MYO851989:MYO852008 NIK851989:NIK852008 NSG851989:NSG852008 OCC851989:OCC852008 OLY851989:OLY852008 OVU851989:OVU852008 PFQ851989:PFQ852008 PPM851989:PPM852008 PZI851989:PZI852008 QJE851989:QJE852008 QTA851989:QTA852008 RCW851989:RCW852008 RMS851989:RMS852008 RWO851989:RWO852008 SGK851989:SGK852008 SQG851989:SQG852008 TAC851989:TAC852008 TJY851989:TJY852008 TTU851989:TTU852008 UDQ851989:UDQ852008 UNM851989:UNM852008 UXI851989:UXI852008 VHE851989:VHE852008 VRA851989:VRA852008 WAW851989:WAW852008 WKS851989:WKS852008 WUO851989:WUO852008 G917526:G917545 IC917525:IC917544 RY917525:RY917544 ABU917525:ABU917544 ALQ917525:ALQ917544 AVM917525:AVM917544 BFI917525:BFI917544 BPE917525:BPE917544 BZA917525:BZA917544 CIW917525:CIW917544 CSS917525:CSS917544 DCO917525:DCO917544 DMK917525:DMK917544 DWG917525:DWG917544 EGC917525:EGC917544 EPY917525:EPY917544 EZU917525:EZU917544 FJQ917525:FJQ917544 FTM917525:FTM917544 GDI917525:GDI917544 GNE917525:GNE917544 GXA917525:GXA917544 HGW917525:HGW917544 HQS917525:HQS917544 IAO917525:IAO917544 IKK917525:IKK917544 IUG917525:IUG917544 JEC917525:JEC917544 JNY917525:JNY917544 JXU917525:JXU917544 KHQ917525:KHQ917544 KRM917525:KRM917544 LBI917525:LBI917544 LLE917525:LLE917544 LVA917525:LVA917544 MEW917525:MEW917544 MOS917525:MOS917544 MYO917525:MYO917544 NIK917525:NIK917544 NSG917525:NSG917544 OCC917525:OCC917544 OLY917525:OLY917544 OVU917525:OVU917544 PFQ917525:PFQ917544 PPM917525:PPM917544 PZI917525:PZI917544 QJE917525:QJE917544 QTA917525:QTA917544 RCW917525:RCW917544 RMS917525:RMS917544 RWO917525:RWO917544 SGK917525:SGK917544 SQG917525:SQG917544 TAC917525:TAC917544 TJY917525:TJY917544 TTU917525:TTU917544 UDQ917525:UDQ917544 UNM917525:UNM917544 UXI917525:UXI917544 VHE917525:VHE917544 VRA917525:VRA917544 WAW917525:WAW917544 WKS917525:WKS917544 WUO917525:WUO917544 G983062:G983081 IC983061:IC983080 RY983061:RY983080 ABU983061:ABU983080 ALQ983061:ALQ983080 AVM983061:AVM983080 BFI983061:BFI983080 BPE983061:BPE983080 BZA983061:BZA983080 CIW983061:CIW983080 CSS983061:CSS983080 DCO983061:DCO983080 DMK983061:DMK983080 DWG983061:DWG983080 EGC983061:EGC983080 EPY983061:EPY983080 EZU983061:EZU983080 FJQ983061:FJQ983080 FTM983061:FTM983080 GDI983061:GDI983080 GNE983061:GNE983080 GXA983061:GXA983080 HGW983061:HGW983080 HQS983061:HQS983080 IAO983061:IAO983080 IKK983061:IKK983080 IUG983061:IUG983080 JEC983061:JEC983080 JNY983061:JNY983080 JXU983061:JXU983080 KHQ983061:KHQ983080 KRM983061:KRM983080 LBI983061:LBI983080 LLE983061:LLE983080 LVA983061:LVA983080 MEW983061:MEW983080 MOS983061:MOS983080 MYO983061:MYO983080 NIK983061:NIK983080 NSG983061:NSG983080 OCC983061:OCC983080 OLY983061:OLY983080 OVU983061:OVU983080 PFQ983061:PFQ983080 PPM983061:PPM983080 PZI983061:PZI983080 QJE983061:QJE983080 QTA983061:QTA983080 RCW983061:RCW983080 RMS983061:RMS983080 RWO983061:RWO983080 SGK983061:SGK983080 SQG983061:SQG983080 TAC983061:TAC983080 TJY983061:TJY983080 TTU983061:TTU983080 UDQ983061:UDQ983080 UNM983061:UNM983080 UXI983061:UXI983080 VHE983061:VHE983080 VRA983061:VRA983080 WAW983061:WAW983080 WKS983061:WKS983080">
      <formula1>"教育・保育従事者,教育・保育従事者以外"</formula1>
    </dataValidation>
    <dataValidation type="list" allowBlank="1" showInputMessage="1" showErrorMessage="1" sqref="WUN983061:WUN983080 F65558:F65577 IB65557:IB65576 RX65557:RX65576 ABT65557:ABT65576 ALP65557:ALP65576 AVL65557:AVL65576 BFH65557:BFH65576 BPD65557:BPD65576 BYZ65557:BYZ65576 CIV65557:CIV65576 CSR65557:CSR65576 DCN65557:DCN65576 DMJ65557:DMJ65576 DWF65557:DWF65576 EGB65557:EGB65576 EPX65557:EPX65576 EZT65557:EZT65576 FJP65557:FJP65576 FTL65557:FTL65576 GDH65557:GDH65576 GND65557:GND65576 GWZ65557:GWZ65576 HGV65557:HGV65576 HQR65557:HQR65576 IAN65557:IAN65576 IKJ65557:IKJ65576 IUF65557:IUF65576 JEB65557:JEB65576 JNX65557:JNX65576 JXT65557:JXT65576 KHP65557:KHP65576 KRL65557:KRL65576 LBH65557:LBH65576 LLD65557:LLD65576 LUZ65557:LUZ65576 MEV65557:MEV65576 MOR65557:MOR65576 MYN65557:MYN65576 NIJ65557:NIJ65576 NSF65557:NSF65576 OCB65557:OCB65576 OLX65557:OLX65576 OVT65557:OVT65576 PFP65557:PFP65576 PPL65557:PPL65576 PZH65557:PZH65576 QJD65557:QJD65576 QSZ65557:QSZ65576 RCV65557:RCV65576 RMR65557:RMR65576 RWN65557:RWN65576 SGJ65557:SGJ65576 SQF65557:SQF65576 TAB65557:TAB65576 TJX65557:TJX65576 TTT65557:TTT65576 UDP65557:UDP65576 UNL65557:UNL65576 UXH65557:UXH65576 VHD65557:VHD65576 VQZ65557:VQZ65576 WAV65557:WAV65576 WKR65557:WKR65576 WUN65557:WUN65576 F131094:F131113 IB131093:IB131112 RX131093:RX131112 ABT131093:ABT131112 ALP131093:ALP131112 AVL131093:AVL131112 BFH131093:BFH131112 BPD131093:BPD131112 BYZ131093:BYZ131112 CIV131093:CIV131112 CSR131093:CSR131112 DCN131093:DCN131112 DMJ131093:DMJ131112 DWF131093:DWF131112 EGB131093:EGB131112 EPX131093:EPX131112 EZT131093:EZT131112 FJP131093:FJP131112 FTL131093:FTL131112 GDH131093:GDH131112 GND131093:GND131112 GWZ131093:GWZ131112 HGV131093:HGV131112 HQR131093:HQR131112 IAN131093:IAN131112 IKJ131093:IKJ131112 IUF131093:IUF131112 JEB131093:JEB131112 JNX131093:JNX131112 JXT131093:JXT131112 KHP131093:KHP131112 KRL131093:KRL131112 LBH131093:LBH131112 LLD131093:LLD131112 LUZ131093:LUZ131112 MEV131093:MEV131112 MOR131093:MOR131112 MYN131093:MYN131112 NIJ131093:NIJ131112 NSF131093:NSF131112 OCB131093:OCB131112 OLX131093:OLX131112 OVT131093:OVT131112 PFP131093:PFP131112 PPL131093:PPL131112 PZH131093:PZH131112 QJD131093:QJD131112 QSZ131093:QSZ131112 RCV131093:RCV131112 RMR131093:RMR131112 RWN131093:RWN131112 SGJ131093:SGJ131112 SQF131093:SQF131112 TAB131093:TAB131112 TJX131093:TJX131112 TTT131093:TTT131112 UDP131093:UDP131112 UNL131093:UNL131112 UXH131093:UXH131112 VHD131093:VHD131112 VQZ131093:VQZ131112 WAV131093:WAV131112 WKR131093:WKR131112 WUN131093:WUN131112 F196630:F196649 IB196629:IB196648 RX196629:RX196648 ABT196629:ABT196648 ALP196629:ALP196648 AVL196629:AVL196648 BFH196629:BFH196648 BPD196629:BPD196648 BYZ196629:BYZ196648 CIV196629:CIV196648 CSR196629:CSR196648 DCN196629:DCN196648 DMJ196629:DMJ196648 DWF196629:DWF196648 EGB196629:EGB196648 EPX196629:EPX196648 EZT196629:EZT196648 FJP196629:FJP196648 FTL196629:FTL196648 GDH196629:GDH196648 GND196629:GND196648 GWZ196629:GWZ196648 HGV196629:HGV196648 HQR196629:HQR196648 IAN196629:IAN196648 IKJ196629:IKJ196648 IUF196629:IUF196648 JEB196629:JEB196648 JNX196629:JNX196648 JXT196629:JXT196648 KHP196629:KHP196648 KRL196629:KRL196648 LBH196629:LBH196648 LLD196629:LLD196648 LUZ196629:LUZ196648 MEV196629:MEV196648 MOR196629:MOR196648 MYN196629:MYN196648 NIJ196629:NIJ196648 NSF196629:NSF196648 OCB196629:OCB196648 OLX196629:OLX196648 OVT196629:OVT196648 PFP196629:PFP196648 PPL196629:PPL196648 PZH196629:PZH196648 QJD196629:QJD196648 QSZ196629:QSZ196648 RCV196629:RCV196648 RMR196629:RMR196648 RWN196629:RWN196648 SGJ196629:SGJ196648 SQF196629:SQF196648 TAB196629:TAB196648 TJX196629:TJX196648 TTT196629:TTT196648 UDP196629:UDP196648 UNL196629:UNL196648 UXH196629:UXH196648 VHD196629:VHD196648 VQZ196629:VQZ196648 WAV196629:WAV196648 WKR196629:WKR196648 WUN196629:WUN196648 F262166:F262185 IB262165:IB262184 RX262165:RX262184 ABT262165:ABT262184 ALP262165:ALP262184 AVL262165:AVL262184 BFH262165:BFH262184 BPD262165:BPD262184 BYZ262165:BYZ262184 CIV262165:CIV262184 CSR262165:CSR262184 DCN262165:DCN262184 DMJ262165:DMJ262184 DWF262165:DWF262184 EGB262165:EGB262184 EPX262165:EPX262184 EZT262165:EZT262184 FJP262165:FJP262184 FTL262165:FTL262184 GDH262165:GDH262184 GND262165:GND262184 GWZ262165:GWZ262184 HGV262165:HGV262184 HQR262165:HQR262184 IAN262165:IAN262184 IKJ262165:IKJ262184 IUF262165:IUF262184 JEB262165:JEB262184 JNX262165:JNX262184 JXT262165:JXT262184 KHP262165:KHP262184 KRL262165:KRL262184 LBH262165:LBH262184 LLD262165:LLD262184 LUZ262165:LUZ262184 MEV262165:MEV262184 MOR262165:MOR262184 MYN262165:MYN262184 NIJ262165:NIJ262184 NSF262165:NSF262184 OCB262165:OCB262184 OLX262165:OLX262184 OVT262165:OVT262184 PFP262165:PFP262184 PPL262165:PPL262184 PZH262165:PZH262184 QJD262165:QJD262184 QSZ262165:QSZ262184 RCV262165:RCV262184 RMR262165:RMR262184 RWN262165:RWN262184 SGJ262165:SGJ262184 SQF262165:SQF262184 TAB262165:TAB262184 TJX262165:TJX262184 TTT262165:TTT262184 UDP262165:UDP262184 UNL262165:UNL262184 UXH262165:UXH262184 VHD262165:VHD262184 VQZ262165:VQZ262184 WAV262165:WAV262184 WKR262165:WKR262184 WUN262165:WUN262184 F327702:F327721 IB327701:IB327720 RX327701:RX327720 ABT327701:ABT327720 ALP327701:ALP327720 AVL327701:AVL327720 BFH327701:BFH327720 BPD327701:BPD327720 BYZ327701:BYZ327720 CIV327701:CIV327720 CSR327701:CSR327720 DCN327701:DCN327720 DMJ327701:DMJ327720 DWF327701:DWF327720 EGB327701:EGB327720 EPX327701:EPX327720 EZT327701:EZT327720 FJP327701:FJP327720 FTL327701:FTL327720 GDH327701:GDH327720 GND327701:GND327720 GWZ327701:GWZ327720 HGV327701:HGV327720 HQR327701:HQR327720 IAN327701:IAN327720 IKJ327701:IKJ327720 IUF327701:IUF327720 JEB327701:JEB327720 JNX327701:JNX327720 JXT327701:JXT327720 KHP327701:KHP327720 KRL327701:KRL327720 LBH327701:LBH327720 LLD327701:LLD327720 LUZ327701:LUZ327720 MEV327701:MEV327720 MOR327701:MOR327720 MYN327701:MYN327720 NIJ327701:NIJ327720 NSF327701:NSF327720 OCB327701:OCB327720 OLX327701:OLX327720 OVT327701:OVT327720 PFP327701:PFP327720 PPL327701:PPL327720 PZH327701:PZH327720 QJD327701:QJD327720 QSZ327701:QSZ327720 RCV327701:RCV327720 RMR327701:RMR327720 RWN327701:RWN327720 SGJ327701:SGJ327720 SQF327701:SQF327720 TAB327701:TAB327720 TJX327701:TJX327720 TTT327701:TTT327720 UDP327701:UDP327720 UNL327701:UNL327720 UXH327701:UXH327720 VHD327701:VHD327720 VQZ327701:VQZ327720 WAV327701:WAV327720 WKR327701:WKR327720 WUN327701:WUN327720 F393238:F393257 IB393237:IB393256 RX393237:RX393256 ABT393237:ABT393256 ALP393237:ALP393256 AVL393237:AVL393256 BFH393237:BFH393256 BPD393237:BPD393256 BYZ393237:BYZ393256 CIV393237:CIV393256 CSR393237:CSR393256 DCN393237:DCN393256 DMJ393237:DMJ393256 DWF393237:DWF393256 EGB393237:EGB393256 EPX393237:EPX393256 EZT393237:EZT393256 FJP393237:FJP393256 FTL393237:FTL393256 GDH393237:GDH393256 GND393237:GND393256 GWZ393237:GWZ393256 HGV393237:HGV393256 HQR393237:HQR393256 IAN393237:IAN393256 IKJ393237:IKJ393256 IUF393237:IUF393256 JEB393237:JEB393256 JNX393237:JNX393256 JXT393237:JXT393256 KHP393237:KHP393256 KRL393237:KRL393256 LBH393237:LBH393256 LLD393237:LLD393256 LUZ393237:LUZ393256 MEV393237:MEV393256 MOR393237:MOR393256 MYN393237:MYN393256 NIJ393237:NIJ393256 NSF393237:NSF393256 OCB393237:OCB393256 OLX393237:OLX393256 OVT393237:OVT393256 PFP393237:PFP393256 PPL393237:PPL393256 PZH393237:PZH393256 QJD393237:QJD393256 QSZ393237:QSZ393256 RCV393237:RCV393256 RMR393237:RMR393256 RWN393237:RWN393256 SGJ393237:SGJ393256 SQF393237:SQF393256 TAB393237:TAB393256 TJX393237:TJX393256 TTT393237:TTT393256 UDP393237:UDP393256 UNL393237:UNL393256 UXH393237:UXH393256 VHD393237:VHD393256 VQZ393237:VQZ393256 WAV393237:WAV393256 WKR393237:WKR393256 WUN393237:WUN393256 F458774:F458793 IB458773:IB458792 RX458773:RX458792 ABT458773:ABT458792 ALP458773:ALP458792 AVL458773:AVL458792 BFH458773:BFH458792 BPD458773:BPD458792 BYZ458773:BYZ458792 CIV458773:CIV458792 CSR458773:CSR458792 DCN458773:DCN458792 DMJ458773:DMJ458792 DWF458773:DWF458792 EGB458773:EGB458792 EPX458773:EPX458792 EZT458773:EZT458792 FJP458773:FJP458792 FTL458773:FTL458792 GDH458773:GDH458792 GND458773:GND458792 GWZ458773:GWZ458792 HGV458773:HGV458792 HQR458773:HQR458792 IAN458773:IAN458792 IKJ458773:IKJ458792 IUF458773:IUF458792 JEB458773:JEB458792 JNX458773:JNX458792 JXT458773:JXT458792 KHP458773:KHP458792 KRL458773:KRL458792 LBH458773:LBH458792 LLD458773:LLD458792 LUZ458773:LUZ458792 MEV458773:MEV458792 MOR458773:MOR458792 MYN458773:MYN458792 NIJ458773:NIJ458792 NSF458773:NSF458792 OCB458773:OCB458792 OLX458773:OLX458792 OVT458773:OVT458792 PFP458773:PFP458792 PPL458773:PPL458792 PZH458773:PZH458792 QJD458773:QJD458792 QSZ458773:QSZ458792 RCV458773:RCV458792 RMR458773:RMR458792 RWN458773:RWN458792 SGJ458773:SGJ458792 SQF458773:SQF458792 TAB458773:TAB458792 TJX458773:TJX458792 TTT458773:TTT458792 UDP458773:UDP458792 UNL458773:UNL458792 UXH458773:UXH458792 VHD458773:VHD458792 VQZ458773:VQZ458792 WAV458773:WAV458792 WKR458773:WKR458792 WUN458773:WUN458792 F524310:F524329 IB524309:IB524328 RX524309:RX524328 ABT524309:ABT524328 ALP524309:ALP524328 AVL524309:AVL524328 BFH524309:BFH524328 BPD524309:BPD524328 BYZ524309:BYZ524328 CIV524309:CIV524328 CSR524309:CSR524328 DCN524309:DCN524328 DMJ524309:DMJ524328 DWF524309:DWF524328 EGB524309:EGB524328 EPX524309:EPX524328 EZT524309:EZT524328 FJP524309:FJP524328 FTL524309:FTL524328 GDH524309:GDH524328 GND524309:GND524328 GWZ524309:GWZ524328 HGV524309:HGV524328 HQR524309:HQR524328 IAN524309:IAN524328 IKJ524309:IKJ524328 IUF524309:IUF524328 JEB524309:JEB524328 JNX524309:JNX524328 JXT524309:JXT524328 KHP524309:KHP524328 KRL524309:KRL524328 LBH524309:LBH524328 LLD524309:LLD524328 LUZ524309:LUZ524328 MEV524309:MEV524328 MOR524309:MOR524328 MYN524309:MYN524328 NIJ524309:NIJ524328 NSF524309:NSF524328 OCB524309:OCB524328 OLX524309:OLX524328 OVT524309:OVT524328 PFP524309:PFP524328 PPL524309:PPL524328 PZH524309:PZH524328 QJD524309:QJD524328 QSZ524309:QSZ524328 RCV524309:RCV524328 RMR524309:RMR524328 RWN524309:RWN524328 SGJ524309:SGJ524328 SQF524309:SQF524328 TAB524309:TAB524328 TJX524309:TJX524328 TTT524309:TTT524328 UDP524309:UDP524328 UNL524309:UNL524328 UXH524309:UXH524328 VHD524309:VHD524328 VQZ524309:VQZ524328 WAV524309:WAV524328 WKR524309:WKR524328 WUN524309:WUN524328 F589846:F589865 IB589845:IB589864 RX589845:RX589864 ABT589845:ABT589864 ALP589845:ALP589864 AVL589845:AVL589864 BFH589845:BFH589864 BPD589845:BPD589864 BYZ589845:BYZ589864 CIV589845:CIV589864 CSR589845:CSR589864 DCN589845:DCN589864 DMJ589845:DMJ589864 DWF589845:DWF589864 EGB589845:EGB589864 EPX589845:EPX589864 EZT589845:EZT589864 FJP589845:FJP589864 FTL589845:FTL589864 GDH589845:GDH589864 GND589845:GND589864 GWZ589845:GWZ589864 HGV589845:HGV589864 HQR589845:HQR589864 IAN589845:IAN589864 IKJ589845:IKJ589864 IUF589845:IUF589864 JEB589845:JEB589864 JNX589845:JNX589864 JXT589845:JXT589864 KHP589845:KHP589864 KRL589845:KRL589864 LBH589845:LBH589864 LLD589845:LLD589864 LUZ589845:LUZ589864 MEV589845:MEV589864 MOR589845:MOR589864 MYN589845:MYN589864 NIJ589845:NIJ589864 NSF589845:NSF589864 OCB589845:OCB589864 OLX589845:OLX589864 OVT589845:OVT589864 PFP589845:PFP589864 PPL589845:PPL589864 PZH589845:PZH589864 QJD589845:QJD589864 QSZ589845:QSZ589864 RCV589845:RCV589864 RMR589845:RMR589864 RWN589845:RWN589864 SGJ589845:SGJ589864 SQF589845:SQF589864 TAB589845:TAB589864 TJX589845:TJX589864 TTT589845:TTT589864 UDP589845:UDP589864 UNL589845:UNL589864 UXH589845:UXH589864 VHD589845:VHD589864 VQZ589845:VQZ589864 WAV589845:WAV589864 WKR589845:WKR589864 WUN589845:WUN589864 F655382:F655401 IB655381:IB655400 RX655381:RX655400 ABT655381:ABT655400 ALP655381:ALP655400 AVL655381:AVL655400 BFH655381:BFH655400 BPD655381:BPD655400 BYZ655381:BYZ655400 CIV655381:CIV655400 CSR655381:CSR655400 DCN655381:DCN655400 DMJ655381:DMJ655400 DWF655381:DWF655400 EGB655381:EGB655400 EPX655381:EPX655400 EZT655381:EZT655400 FJP655381:FJP655400 FTL655381:FTL655400 GDH655381:GDH655400 GND655381:GND655400 GWZ655381:GWZ655400 HGV655381:HGV655400 HQR655381:HQR655400 IAN655381:IAN655400 IKJ655381:IKJ655400 IUF655381:IUF655400 JEB655381:JEB655400 JNX655381:JNX655400 JXT655381:JXT655400 KHP655381:KHP655400 KRL655381:KRL655400 LBH655381:LBH655400 LLD655381:LLD655400 LUZ655381:LUZ655400 MEV655381:MEV655400 MOR655381:MOR655400 MYN655381:MYN655400 NIJ655381:NIJ655400 NSF655381:NSF655400 OCB655381:OCB655400 OLX655381:OLX655400 OVT655381:OVT655400 PFP655381:PFP655400 PPL655381:PPL655400 PZH655381:PZH655400 QJD655381:QJD655400 QSZ655381:QSZ655400 RCV655381:RCV655400 RMR655381:RMR655400 RWN655381:RWN655400 SGJ655381:SGJ655400 SQF655381:SQF655400 TAB655381:TAB655400 TJX655381:TJX655400 TTT655381:TTT655400 UDP655381:UDP655400 UNL655381:UNL655400 UXH655381:UXH655400 VHD655381:VHD655400 VQZ655381:VQZ655400 WAV655381:WAV655400 WKR655381:WKR655400 WUN655381:WUN655400 F720918:F720937 IB720917:IB720936 RX720917:RX720936 ABT720917:ABT720936 ALP720917:ALP720936 AVL720917:AVL720936 BFH720917:BFH720936 BPD720917:BPD720936 BYZ720917:BYZ720936 CIV720917:CIV720936 CSR720917:CSR720936 DCN720917:DCN720936 DMJ720917:DMJ720936 DWF720917:DWF720936 EGB720917:EGB720936 EPX720917:EPX720936 EZT720917:EZT720936 FJP720917:FJP720936 FTL720917:FTL720936 GDH720917:GDH720936 GND720917:GND720936 GWZ720917:GWZ720936 HGV720917:HGV720936 HQR720917:HQR720936 IAN720917:IAN720936 IKJ720917:IKJ720936 IUF720917:IUF720936 JEB720917:JEB720936 JNX720917:JNX720936 JXT720917:JXT720936 KHP720917:KHP720936 KRL720917:KRL720936 LBH720917:LBH720936 LLD720917:LLD720936 LUZ720917:LUZ720936 MEV720917:MEV720936 MOR720917:MOR720936 MYN720917:MYN720936 NIJ720917:NIJ720936 NSF720917:NSF720936 OCB720917:OCB720936 OLX720917:OLX720936 OVT720917:OVT720936 PFP720917:PFP720936 PPL720917:PPL720936 PZH720917:PZH720936 QJD720917:QJD720936 QSZ720917:QSZ720936 RCV720917:RCV720936 RMR720917:RMR720936 RWN720917:RWN720936 SGJ720917:SGJ720936 SQF720917:SQF720936 TAB720917:TAB720936 TJX720917:TJX720936 TTT720917:TTT720936 UDP720917:UDP720936 UNL720917:UNL720936 UXH720917:UXH720936 VHD720917:VHD720936 VQZ720917:VQZ720936 WAV720917:WAV720936 WKR720917:WKR720936 WUN720917:WUN720936 F786454:F786473 IB786453:IB786472 RX786453:RX786472 ABT786453:ABT786472 ALP786453:ALP786472 AVL786453:AVL786472 BFH786453:BFH786472 BPD786453:BPD786472 BYZ786453:BYZ786472 CIV786453:CIV786472 CSR786453:CSR786472 DCN786453:DCN786472 DMJ786453:DMJ786472 DWF786453:DWF786472 EGB786453:EGB786472 EPX786453:EPX786472 EZT786453:EZT786472 FJP786453:FJP786472 FTL786453:FTL786472 GDH786453:GDH786472 GND786453:GND786472 GWZ786453:GWZ786472 HGV786453:HGV786472 HQR786453:HQR786472 IAN786453:IAN786472 IKJ786453:IKJ786472 IUF786453:IUF786472 JEB786453:JEB786472 JNX786453:JNX786472 JXT786453:JXT786472 KHP786453:KHP786472 KRL786453:KRL786472 LBH786453:LBH786472 LLD786453:LLD786472 LUZ786453:LUZ786472 MEV786453:MEV786472 MOR786453:MOR786472 MYN786453:MYN786472 NIJ786453:NIJ786472 NSF786453:NSF786472 OCB786453:OCB786472 OLX786453:OLX786472 OVT786453:OVT786472 PFP786453:PFP786472 PPL786453:PPL786472 PZH786453:PZH786472 QJD786453:QJD786472 QSZ786453:QSZ786472 RCV786453:RCV786472 RMR786453:RMR786472 RWN786453:RWN786472 SGJ786453:SGJ786472 SQF786453:SQF786472 TAB786453:TAB786472 TJX786453:TJX786472 TTT786453:TTT786472 UDP786453:UDP786472 UNL786453:UNL786472 UXH786453:UXH786472 VHD786453:VHD786472 VQZ786453:VQZ786472 WAV786453:WAV786472 WKR786453:WKR786472 WUN786453:WUN786472 F851990:F852009 IB851989:IB852008 RX851989:RX852008 ABT851989:ABT852008 ALP851989:ALP852008 AVL851989:AVL852008 BFH851989:BFH852008 BPD851989:BPD852008 BYZ851989:BYZ852008 CIV851989:CIV852008 CSR851989:CSR852008 DCN851989:DCN852008 DMJ851989:DMJ852008 DWF851989:DWF852008 EGB851989:EGB852008 EPX851989:EPX852008 EZT851989:EZT852008 FJP851989:FJP852008 FTL851989:FTL852008 GDH851989:GDH852008 GND851989:GND852008 GWZ851989:GWZ852008 HGV851989:HGV852008 HQR851989:HQR852008 IAN851989:IAN852008 IKJ851989:IKJ852008 IUF851989:IUF852008 JEB851989:JEB852008 JNX851989:JNX852008 JXT851989:JXT852008 KHP851989:KHP852008 KRL851989:KRL852008 LBH851989:LBH852008 LLD851989:LLD852008 LUZ851989:LUZ852008 MEV851989:MEV852008 MOR851989:MOR852008 MYN851989:MYN852008 NIJ851989:NIJ852008 NSF851989:NSF852008 OCB851989:OCB852008 OLX851989:OLX852008 OVT851989:OVT852008 PFP851989:PFP852008 PPL851989:PPL852008 PZH851989:PZH852008 QJD851989:QJD852008 QSZ851989:QSZ852008 RCV851989:RCV852008 RMR851989:RMR852008 RWN851989:RWN852008 SGJ851989:SGJ852008 SQF851989:SQF852008 TAB851989:TAB852008 TJX851989:TJX852008 TTT851989:TTT852008 UDP851989:UDP852008 UNL851989:UNL852008 UXH851989:UXH852008 VHD851989:VHD852008 VQZ851989:VQZ852008 WAV851989:WAV852008 WKR851989:WKR852008 WUN851989:WUN852008 F917526:F917545 IB917525:IB917544 RX917525:RX917544 ABT917525:ABT917544 ALP917525:ALP917544 AVL917525:AVL917544 BFH917525:BFH917544 BPD917525:BPD917544 BYZ917525:BYZ917544 CIV917525:CIV917544 CSR917525:CSR917544 DCN917525:DCN917544 DMJ917525:DMJ917544 DWF917525:DWF917544 EGB917525:EGB917544 EPX917525:EPX917544 EZT917525:EZT917544 FJP917525:FJP917544 FTL917525:FTL917544 GDH917525:GDH917544 GND917525:GND917544 GWZ917525:GWZ917544 HGV917525:HGV917544 HQR917525:HQR917544 IAN917525:IAN917544 IKJ917525:IKJ917544 IUF917525:IUF917544 JEB917525:JEB917544 JNX917525:JNX917544 JXT917525:JXT917544 KHP917525:KHP917544 KRL917525:KRL917544 LBH917525:LBH917544 LLD917525:LLD917544 LUZ917525:LUZ917544 MEV917525:MEV917544 MOR917525:MOR917544 MYN917525:MYN917544 NIJ917525:NIJ917544 NSF917525:NSF917544 OCB917525:OCB917544 OLX917525:OLX917544 OVT917525:OVT917544 PFP917525:PFP917544 PPL917525:PPL917544 PZH917525:PZH917544 QJD917525:QJD917544 QSZ917525:QSZ917544 RCV917525:RCV917544 RMR917525:RMR917544 RWN917525:RWN917544 SGJ917525:SGJ917544 SQF917525:SQF917544 TAB917525:TAB917544 TJX917525:TJX917544 TTT917525:TTT917544 UDP917525:UDP917544 UNL917525:UNL917544 UXH917525:UXH917544 VHD917525:VHD917544 VQZ917525:VQZ917544 WAV917525:WAV917544 WKR917525:WKR917544 WUN917525:WUN917544 F983062:F983081 IB983061:IB983080 RX983061:RX983080 ABT983061:ABT983080 ALP983061:ALP983080 AVL983061:AVL983080 BFH983061:BFH983080 BPD983061:BPD983080 BYZ983061:BYZ983080 CIV983061:CIV983080 CSR983061:CSR983080 DCN983061:DCN983080 DMJ983061:DMJ983080 DWF983061:DWF983080 EGB983061:EGB983080 EPX983061:EPX983080 EZT983061:EZT983080 FJP983061:FJP983080 FTL983061:FTL983080 GDH983061:GDH983080 GND983061:GND983080 GWZ983061:GWZ983080 HGV983061:HGV983080 HQR983061:HQR983080 IAN983061:IAN983080 IKJ983061:IKJ983080 IUF983061:IUF983080 JEB983061:JEB983080 JNX983061:JNX983080 JXT983061:JXT983080 KHP983061:KHP983080 KRL983061:KRL983080 LBH983061:LBH983080 LLD983061:LLD983080 LUZ983061:LUZ983080 MEV983061:MEV983080 MOR983061:MOR983080 MYN983061:MYN983080 NIJ983061:NIJ983080 NSF983061:NSF983080 OCB983061:OCB983080 OLX983061:OLX983080 OVT983061:OVT983080 PFP983061:PFP983080 PPL983061:PPL983080 PZH983061:PZH983080 QJD983061:QJD983080 QSZ983061:QSZ983080 RCV983061:RCV983080 RMR983061:RMR983080 RWN983061:RWN983080 SGJ983061:SGJ983080 SQF983061:SQF983080 TAB983061:TAB983080 TJX983061:TJX983080 TTT983061:TTT983080 UDP983061:UDP983080 UNL983061:UNL983080 UXH983061:UXH983080 VHD983061:VHD983080 VQZ983061:VQZ983080 WAV983061:WAV983080 WKR983061:WKR983080">
      <formula1>"常勤,非常勤"</formula1>
    </dataValidation>
    <dataValidation type="list" showInputMessage="1" showErrorMessage="1" prompt="空白にする時は、「Delete」キーを押してください。" sqref="WUP983061:WUP983080 ID65557:ID65576 RZ65557:RZ65576 ABV65557:ABV65576 ALR65557:ALR65576 AVN65557:AVN65576 BFJ65557:BFJ65576 BPF65557:BPF65576 BZB65557:BZB65576 CIX65557:CIX65576 CST65557:CST65576 DCP65557:DCP65576 DML65557:DML65576 DWH65557:DWH65576 EGD65557:EGD65576 EPZ65557:EPZ65576 EZV65557:EZV65576 FJR65557:FJR65576 FTN65557:FTN65576 GDJ65557:GDJ65576 GNF65557:GNF65576 GXB65557:GXB65576 HGX65557:HGX65576 HQT65557:HQT65576 IAP65557:IAP65576 IKL65557:IKL65576 IUH65557:IUH65576 JED65557:JED65576 JNZ65557:JNZ65576 JXV65557:JXV65576 KHR65557:KHR65576 KRN65557:KRN65576 LBJ65557:LBJ65576 LLF65557:LLF65576 LVB65557:LVB65576 MEX65557:MEX65576 MOT65557:MOT65576 MYP65557:MYP65576 NIL65557:NIL65576 NSH65557:NSH65576 OCD65557:OCD65576 OLZ65557:OLZ65576 OVV65557:OVV65576 PFR65557:PFR65576 PPN65557:PPN65576 PZJ65557:PZJ65576 QJF65557:QJF65576 QTB65557:QTB65576 RCX65557:RCX65576 RMT65557:RMT65576 RWP65557:RWP65576 SGL65557:SGL65576 SQH65557:SQH65576 TAD65557:TAD65576 TJZ65557:TJZ65576 TTV65557:TTV65576 UDR65557:UDR65576 UNN65557:UNN65576 UXJ65557:UXJ65576 VHF65557:VHF65576 VRB65557:VRB65576 WAX65557:WAX65576 WKT65557:WKT65576 WUP65557:WUP65576 ID131093:ID131112 RZ131093:RZ131112 ABV131093:ABV131112 ALR131093:ALR131112 AVN131093:AVN131112 BFJ131093:BFJ131112 BPF131093:BPF131112 BZB131093:BZB131112 CIX131093:CIX131112 CST131093:CST131112 DCP131093:DCP131112 DML131093:DML131112 DWH131093:DWH131112 EGD131093:EGD131112 EPZ131093:EPZ131112 EZV131093:EZV131112 FJR131093:FJR131112 FTN131093:FTN131112 GDJ131093:GDJ131112 GNF131093:GNF131112 GXB131093:GXB131112 HGX131093:HGX131112 HQT131093:HQT131112 IAP131093:IAP131112 IKL131093:IKL131112 IUH131093:IUH131112 JED131093:JED131112 JNZ131093:JNZ131112 JXV131093:JXV131112 KHR131093:KHR131112 KRN131093:KRN131112 LBJ131093:LBJ131112 LLF131093:LLF131112 LVB131093:LVB131112 MEX131093:MEX131112 MOT131093:MOT131112 MYP131093:MYP131112 NIL131093:NIL131112 NSH131093:NSH131112 OCD131093:OCD131112 OLZ131093:OLZ131112 OVV131093:OVV131112 PFR131093:PFR131112 PPN131093:PPN131112 PZJ131093:PZJ131112 QJF131093:QJF131112 QTB131093:QTB131112 RCX131093:RCX131112 RMT131093:RMT131112 RWP131093:RWP131112 SGL131093:SGL131112 SQH131093:SQH131112 TAD131093:TAD131112 TJZ131093:TJZ131112 TTV131093:TTV131112 UDR131093:UDR131112 UNN131093:UNN131112 UXJ131093:UXJ131112 VHF131093:VHF131112 VRB131093:VRB131112 WAX131093:WAX131112 WKT131093:WKT131112 WUP131093:WUP131112 ID196629:ID196648 RZ196629:RZ196648 ABV196629:ABV196648 ALR196629:ALR196648 AVN196629:AVN196648 BFJ196629:BFJ196648 BPF196629:BPF196648 BZB196629:BZB196648 CIX196629:CIX196648 CST196629:CST196648 DCP196629:DCP196648 DML196629:DML196648 DWH196629:DWH196648 EGD196629:EGD196648 EPZ196629:EPZ196648 EZV196629:EZV196648 FJR196629:FJR196648 FTN196629:FTN196648 GDJ196629:GDJ196648 GNF196629:GNF196648 GXB196629:GXB196648 HGX196629:HGX196648 HQT196629:HQT196648 IAP196629:IAP196648 IKL196629:IKL196648 IUH196629:IUH196648 JED196629:JED196648 JNZ196629:JNZ196648 JXV196629:JXV196648 KHR196629:KHR196648 KRN196629:KRN196648 LBJ196629:LBJ196648 LLF196629:LLF196648 LVB196629:LVB196648 MEX196629:MEX196648 MOT196629:MOT196648 MYP196629:MYP196648 NIL196629:NIL196648 NSH196629:NSH196648 OCD196629:OCD196648 OLZ196629:OLZ196648 OVV196629:OVV196648 PFR196629:PFR196648 PPN196629:PPN196648 PZJ196629:PZJ196648 QJF196629:QJF196648 QTB196629:QTB196648 RCX196629:RCX196648 RMT196629:RMT196648 RWP196629:RWP196648 SGL196629:SGL196648 SQH196629:SQH196648 TAD196629:TAD196648 TJZ196629:TJZ196648 TTV196629:TTV196648 UDR196629:UDR196648 UNN196629:UNN196648 UXJ196629:UXJ196648 VHF196629:VHF196648 VRB196629:VRB196648 WAX196629:WAX196648 WKT196629:WKT196648 WUP196629:WUP196648 ID262165:ID262184 RZ262165:RZ262184 ABV262165:ABV262184 ALR262165:ALR262184 AVN262165:AVN262184 BFJ262165:BFJ262184 BPF262165:BPF262184 BZB262165:BZB262184 CIX262165:CIX262184 CST262165:CST262184 DCP262165:DCP262184 DML262165:DML262184 DWH262165:DWH262184 EGD262165:EGD262184 EPZ262165:EPZ262184 EZV262165:EZV262184 FJR262165:FJR262184 FTN262165:FTN262184 GDJ262165:GDJ262184 GNF262165:GNF262184 GXB262165:GXB262184 HGX262165:HGX262184 HQT262165:HQT262184 IAP262165:IAP262184 IKL262165:IKL262184 IUH262165:IUH262184 JED262165:JED262184 JNZ262165:JNZ262184 JXV262165:JXV262184 KHR262165:KHR262184 KRN262165:KRN262184 LBJ262165:LBJ262184 LLF262165:LLF262184 LVB262165:LVB262184 MEX262165:MEX262184 MOT262165:MOT262184 MYP262165:MYP262184 NIL262165:NIL262184 NSH262165:NSH262184 OCD262165:OCD262184 OLZ262165:OLZ262184 OVV262165:OVV262184 PFR262165:PFR262184 PPN262165:PPN262184 PZJ262165:PZJ262184 QJF262165:QJF262184 QTB262165:QTB262184 RCX262165:RCX262184 RMT262165:RMT262184 RWP262165:RWP262184 SGL262165:SGL262184 SQH262165:SQH262184 TAD262165:TAD262184 TJZ262165:TJZ262184 TTV262165:TTV262184 UDR262165:UDR262184 UNN262165:UNN262184 UXJ262165:UXJ262184 VHF262165:VHF262184 VRB262165:VRB262184 WAX262165:WAX262184 WKT262165:WKT262184 WUP262165:WUP262184 ID327701:ID327720 RZ327701:RZ327720 ABV327701:ABV327720 ALR327701:ALR327720 AVN327701:AVN327720 BFJ327701:BFJ327720 BPF327701:BPF327720 BZB327701:BZB327720 CIX327701:CIX327720 CST327701:CST327720 DCP327701:DCP327720 DML327701:DML327720 DWH327701:DWH327720 EGD327701:EGD327720 EPZ327701:EPZ327720 EZV327701:EZV327720 FJR327701:FJR327720 FTN327701:FTN327720 GDJ327701:GDJ327720 GNF327701:GNF327720 GXB327701:GXB327720 HGX327701:HGX327720 HQT327701:HQT327720 IAP327701:IAP327720 IKL327701:IKL327720 IUH327701:IUH327720 JED327701:JED327720 JNZ327701:JNZ327720 JXV327701:JXV327720 KHR327701:KHR327720 KRN327701:KRN327720 LBJ327701:LBJ327720 LLF327701:LLF327720 LVB327701:LVB327720 MEX327701:MEX327720 MOT327701:MOT327720 MYP327701:MYP327720 NIL327701:NIL327720 NSH327701:NSH327720 OCD327701:OCD327720 OLZ327701:OLZ327720 OVV327701:OVV327720 PFR327701:PFR327720 PPN327701:PPN327720 PZJ327701:PZJ327720 QJF327701:QJF327720 QTB327701:QTB327720 RCX327701:RCX327720 RMT327701:RMT327720 RWP327701:RWP327720 SGL327701:SGL327720 SQH327701:SQH327720 TAD327701:TAD327720 TJZ327701:TJZ327720 TTV327701:TTV327720 UDR327701:UDR327720 UNN327701:UNN327720 UXJ327701:UXJ327720 VHF327701:VHF327720 VRB327701:VRB327720 WAX327701:WAX327720 WKT327701:WKT327720 WUP327701:WUP327720 ID393237:ID393256 RZ393237:RZ393256 ABV393237:ABV393256 ALR393237:ALR393256 AVN393237:AVN393256 BFJ393237:BFJ393256 BPF393237:BPF393256 BZB393237:BZB393256 CIX393237:CIX393256 CST393237:CST393256 DCP393237:DCP393256 DML393237:DML393256 DWH393237:DWH393256 EGD393237:EGD393256 EPZ393237:EPZ393256 EZV393237:EZV393256 FJR393237:FJR393256 FTN393237:FTN393256 GDJ393237:GDJ393256 GNF393237:GNF393256 GXB393237:GXB393256 HGX393237:HGX393256 HQT393237:HQT393256 IAP393237:IAP393256 IKL393237:IKL393256 IUH393237:IUH393256 JED393237:JED393256 JNZ393237:JNZ393256 JXV393237:JXV393256 KHR393237:KHR393256 KRN393237:KRN393256 LBJ393237:LBJ393256 LLF393237:LLF393256 LVB393237:LVB393256 MEX393237:MEX393256 MOT393237:MOT393256 MYP393237:MYP393256 NIL393237:NIL393256 NSH393237:NSH393256 OCD393237:OCD393256 OLZ393237:OLZ393256 OVV393237:OVV393256 PFR393237:PFR393256 PPN393237:PPN393256 PZJ393237:PZJ393256 QJF393237:QJF393256 QTB393237:QTB393256 RCX393237:RCX393256 RMT393237:RMT393256 RWP393237:RWP393256 SGL393237:SGL393256 SQH393237:SQH393256 TAD393237:TAD393256 TJZ393237:TJZ393256 TTV393237:TTV393256 UDR393237:UDR393256 UNN393237:UNN393256 UXJ393237:UXJ393256 VHF393237:VHF393256 VRB393237:VRB393256 WAX393237:WAX393256 WKT393237:WKT393256 WUP393237:WUP393256 ID458773:ID458792 RZ458773:RZ458792 ABV458773:ABV458792 ALR458773:ALR458792 AVN458773:AVN458792 BFJ458773:BFJ458792 BPF458773:BPF458792 BZB458773:BZB458792 CIX458773:CIX458792 CST458773:CST458792 DCP458773:DCP458792 DML458773:DML458792 DWH458773:DWH458792 EGD458773:EGD458792 EPZ458773:EPZ458792 EZV458773:EZV458792 FJR458773:FJR458792 FTN458773:FTN458792 GDJ458773:GDJ458792 GNF458773:GNF458792 GXB458773:GXB458792 HGX458773:HGX458792 HQT458773:HQT458792 IAP458773:IAP458792 IKL458773:IKL458792 IUH458773:IUH458792 JED458773:JED458792 JNZ458773:JNZ458792 JXV458773:JXV458792 KHR458773:KHR458792 KRN458773:KRN458792 LBJ458773:LBJ458792 LLF458773:LLF458792 LVB458773:LVB458792 MEX458773:MEX458792 MOT458773:MOT458792 MYP458773:MYP458792 NIL458773:NIL458792 NSH458773:NSH458792 OCD458773:OCD458792 OLZ458773:OLZ458792 OVV458773:OVV458792 PFR458773:PFR458792 PPN458773:PPN458792 PZJ458773:PZJ458792 QJF458773:QJF458792 QTB458773:QTB458792 RCX458773:RCX458792 RMT458773:RMT458792 RWP458773:RWP458792 SGL458773:SGL458792 SQH458773:SQH458792 TAD458773:TAD458792 TJZ458773:TJZ458792 TTV458773:TTV458792 UDR458773:UDR458792 UNN458773:UNN458792 UXJ458773:UXJ458792 VHF458773:VHF458792 VRB458773:VRB458792 WAX458773:WAX458792 WKT458773:WKT458792 WUP458773:WUP458792 ID524309:ID524328 RZ524309:RZ524328 ABV524309:ABV524328 ALR524309:ALR524328 AVN524309:AVN524328 BFJ524309:BFJ524328 BPF524309:BPF524328 BZB524309:BZB524328 CIX524309:CIX524328 CST524309:CST524328 DCP524309:DCP524328 DML524309:DML524328 DWH524309:DWH524328 EGD524309:EGD524328 EPZ524309:EPZ524328 EZV524309:EZV524328 FJR524309:FJR524328 FTN524309:FTN524328 GDJ524309:GDJ524328 GNF524309:GNF524328 GXB524309:GXB524328 HGX524309:HGX524328 HQT524309:HQT524328 IAP524309:IAP524328 IKL524309:IKL524328 IUH524309:IUH524328 JED524309:JED524328 JNZ524309:JNZ524328 JXV524309:JXV524328 KHR524309:KHR524328 KRN524309:KRN524328 LBJ524309:LBJ524328 LLF524309:LLF524328 LVB524309:LVB524328 MEX524309:MEX524328 MOT524309:MOT524328 MYP524309:MYP524328 NIL524309:NIL524328 NSH524309:NSH524328 OCD524309:OCD524328 OLZ524309:OLZ524328 OVV524309:OVV524328 PFR524309:PFR524328 PPN524309:PPN524328 PZJ524309:PZJ524328 QJF524309:QJF524328 QTB524309:QTB524328 RCX524309:RCX524328 RMT524309:RMT524328 RWP524309:RWP524328 SGL524309:SGL524328 SQH524309:SQH524328 TAD524309:TAD524328 TJZ524309:TJZ524328 TTV524309:TTV524328 UDR524309:UDR524328 UNN524309:UNN524328 UXJ524309:UXJ524328 VHF524309:VHF524328 VRB524309:VRB524328 WAX524309:WAX524328 WKT524309:WKT524328 WUP524309:WUP524328 ID589845:ID589864 RZ589845:RZ589864 ABV589845:ABV589864 ALR589845:ALR589864 AVN589845:AVN589864 BFJ589845:BFJ589864 BPF589845:BPF589864 BZB589845:BZB589864 CIX589845:CIX589864 CST589845:CST589864 DCP589845:DCP589864 DML589845:DML589864 DWH589845:DWH589864 EGD589845:EGD589864 EPZ589845:EPZ589864 EZV589845:EZV589864 FJR589845:FJR589864 FTN589845:FTN589864 GDJ589845:GDJ589864 GNF589845:GNF589864 GXB589845:GXB589864 HGX589845:HGX589864 HQT589845:HQT589864 IAP589845:IAP589864 IKL589845:IKL589864 IUH589845:IUH589864 JED589845:JED589864 JNZ589845:JNZ589864 JXV589845:JXV589864 KHR589845:KHR589864 KRN589845:KRN589864 LBJ589845:LBJ589864 LLF589845:LLF589864 LVB589845:LVB589864 MEX589845:MEX589864 MOT589845:MOT589864 MYP589845:MYP589864 NIL589845:NIL589864 NSH589845:NSH589864 OCD589845:OCD589864 OLZ589845:OLZ589864 OVV589845:OVV589864 PFR589845:PFR589864 PPN589845:PPN589864 PZJ589845:PZJ589864 QJF589845:QJF589864 QTB589845:QTB589864 RCX589845:RCX589864 RMT589845:RMT589864 RWP589845:RWP589864 SGL589845:SGL589864 SQH589845:SQH589864 TAD589845:TAD589864 TJZ589845:TJZ589864 TTV589845:TTV589864 UDR589845:UDR589864 UNN589845:UNN589864 UXJ589845:UXJ589864 VHF589845:VHF589864 VRB589845:VRB589864 WAX589845:WAX589864 WKT589845:WKT589864 WUP589845:WUP589864 ID655381:ID655400 RZ655381:RZ655400 ABV655381:ABV655400 ALR655381:ALR655400 AVN655381:AVN655400 BFJ655381:BFJ655400 BPF655381:BPF655400 BZB655381:BZB655400 CIX655381:CIX655400 CST655381:CST655400 DCP655381:DCP655400 DML655381:DML655400 DWH655381:DWH655400 EGD655381:EGD655400 EPZ655381:EPZ655400 EZV655381:EZV655400 FJR655381:FJR655400 FTN655381:FTN655400 GDJ655381:GDJ655400 GNF655381:GNF655400 GXB655381:GXB655400 HGX655381:HGX655400 HQT655381:HQT655400 IAP655381:IAP655400 IKL655381:IKL655400 IUH655381:IUH655400 JED655381:JED655400 JNZ655381:JNZ655400 JXV655381:JXV655400 KHR655381:KHR655400 KRN655381:KRN655400 LBJ655381:LBJ655400 LLF655381:LLF655400 LVB655381:LVB655400 MEX655381:MEX655400 MOT655381:MOT655400 MYP655381:MYP655400 NIL655381:NIL655400 NSH655381:NSH655400 OCD655381:OCD655400 OLZ655381:OLZ655400 OVV655381:OVV655400 PFR655381:PFR655400 PPN655381:PPN655400 PZJ655381:PZJ655400 QJF655381:QJF655400 QTB655381:QTB655400 RCX655381:RCX655400 RMT655381:RMT655400 RWP655381:RWP655400 SGL655381:SGL655400 SQH655381:SQH655400 TAD655381:TAD655400 TJZ655381:TJZ655400 TTV655381:TTV655400 UDR655381:UDR655400 UNN655381:UNN655400 UXJ655381:UXJ655400 VHF655381:VHF655400 VRB655381:VRB655400 WAX655381:WAX655400 WKT655381:WKT655400 WUP655381:WUP655400 ID720917:ID720936 RZ720917:RZ720936 ABV720917:ABV720936 ALR720917:ALR720936 AVN720917:AVN720936 BFJ720917:BFJ720936 BPF720917:BPF720936 BZB720917:BZB720936 CIX720917:CIX720936 CST720917:CST720936 DCP720917:DCP720936 DML720917:DML720936 DWH720917:DWH720936 EGD720917:EGD720936 EPZ720917:EPZ720936 EZV720917:EZV720936 FJR720917:FJR720936 FTN720917:FTN720936 GDJ720917:GDJ720936 GNF720917:GNF720936 GXB720917:GXB720936 HGX720917:HGX720936 HQT720917:HQT720936 IAP720917:IAP720936 IKL720917:IKL720936 IUH720917:IUH720936 JED720917:JED720936 JNZ720917:JNZ720936 JXV720917:JXV720936 KHR720917:KHR720936 KRN720917:KRN720936 LBJ720917:LBJ720936 LLF720917:LLF720936 LVB720917:LVB720936 MEX720917:MEX720936 MOT720917:MOT720936 MYP720917:MYP720936 NIL720917:NIL720936 NSH720917:NSH720936 OCD720917:OCD720936 OLZ720917:OLZ720936 OVV720917:OVV720936 PFR720917:PFR720936 PPN720917:PPN720936 PZJ720917:PZJ720936 QJF720917:QJF720936 QTB720917:QTB720936 RCX720917:RCX720936 RMT720917:RMT720936 RWP720917:RWP720936 SGL720917:SGL720936 SQH720917:SQH720936 TAD720917:TAD720936 TJZ720917:TJZ720936 TTV720917:TTV720936 UDR720917:UDR720936 UNN720917:UNN720936 UXJ720917:UXJ720936 VHF720917:VHF720936 VRB720917:VRB720936 WAX720917:WAX720936 WKT720917:WKT720936 WUP720917:WUP720936 ID786453:ID786472 RZ786453:RZ786472 ABV786453:ABV786472 ALR786453:ALR786472 AVN786453:AVN786472 BFJ786453:BFJ786472 BPF786453:BPF786472 BZB786453:BZB786472 CIX786453:CIX786472 CST786453:CST786472 DCP786453:DCP786472 DML786453:DML786472 DWH786453:DWH786472 EGD786453:EGD786472 EPZ786453:EPZ786472 EZV786453:EZV786472 FJR786453:FJR786472 FTN786453:FTN786472 GDJ786453:GDJ786472 GNF786453:GNF786472 GXB786453:GXB786472 HGX786453:HGX786472 HQT786453:HQT786472 IAP786453:IAP786472 IKL786453:IKL786472 IUH786453:IUH786472 JED786453:JED786472 JNZ786453:JNZ786472 JXV786453:JXV786472 KHR786453:KHR786472 KRN786453:KRN786472 LBJ786453:LBJ786472 LLF786453:LLF786472 LVB786453:LVB786472 MEX786453:MEX786472 MOT786453:MOT786472 MYP786453:MYP786472 NIL786453:NIL786472 NSH786453:NSH786472 OCD786453:OCD786472 OLZ786453:OLZ786472 OVV786453:OVV786472 PFR786453:PFR786472 PPN786453:PPN786472 PZJ786453:PZJ786472 QJF786453:QJF786472 QTB786453:QTB786472 RCX786453:RCX786472 RMT786453:RMT786472 RWP786453:RWP786472 SGL786453:SGL786472 SQH786453:SQH786472 TAD786453:TAD786472 TJZ786453:TJZ786472 TTV786453:TTV786472 UDR786453:UDR786472 UNN786453:UNN786472 UXJ786453:UXJ786472 VHF786453:VHF786472 VRB786453:VRB786472 WAX786453:WAX786472 WKT786453:WKT786472 WUP786453:WUP786472 ID851989:ID852008 RZ851989:RZ852008 ABV851989:ABV852008 ALR851989:ALR852008 AVN851989:AVN852008 BFJ851989:BFJ852008 BPF851989:BPF852008 BZB851989:BZB852008 CIX851989:CIX852008 CST851989:CST852008 DCP851989:DCP852008 DML851989:DML852008 DWH851989:DWH852008 EGD851989:EGD852008 EPZ851989:EPZ852008 EZV851989:EZV852008 FJR851989:FJR852008 FTN851989:FTN852008 GDJ851989:GDJ852008 GNF851989:GNF852008 GXB851989:GXB852008 HGX851989:HGX852008 HQT851989:HQT852008 IAP851989:IAP852008 IKL851989:IKL852008 IUH851989:IUH852008 JED851989:JED852008 JNZ851989:JNZ852008 JXV851989:JXV852008 KHR851989:KHR852008 KRN851989:KRN852008 LBJ851989:LBJ852008 LLF851989:LLF852008 LVB851989:LVB852008 MEX851989:MEX852008 MOT851989:MOT852008 MYP851989:MYP852008 NIL851989:NIL852008 NSH851989:NSH852008 OCD851989:OCD852008 OLZ851989:OLZ852008 OVV851989:OVV852008 PFR851989:PFR852008 PPN851989:PPN852008 PZJ851989:PZJ852008 QJF851989:QJF852008 QTB851989:QTB852008 RCX851989:RCX852008 RMT851989:RMT852008 RWP851989:RWP852008 SGL851989:SGL852008 SQH851989:SQH852008 TAD851989:TAD852008 TJZ851989:TJZ852008 TTV851989:TTV852008 UDR851989:UDR852008 UNN851989:UNN852008 UXJ851989:UXJ852008 VHF851989:VHF852008 VRB851989:VRB852008 WAX851989:WAX852008 WKT851989:WKT852008 WUP851989:WUP852008 ID917525:ID917544 RZ917525:RZ917544 ABV917525:ABV917544 ALR917525:ALR917544 AVN917525:AVN917544 BFJ917525:BFJ917544 BPF917525:BPF917544 BZB917525:BZB917544 CIX917525:CIX917544 CST917525:CST917544 DCP917525:DCP917544 DML917525:DML917544 DWH917525:DWH917544 EGD917525:EGD917544 EPZ917525:EPZ917544 EZV917525:EZV917544 FJR917525:FJR917544 FTN917525:FTN917544 GDJ917525:GDJ917544 GNF917525:GNF917544 GXB917525:GXB917544 HGX917525:HGX917544 HQT917525:HQT917544 IAP917525:IAP917544 IKL917525:IKL917544 IUH917525:IUH917544 JED917525:JED917544 JNZ917525:JNZ917544 JXV917525:JXV917544 KHR917525:KHR917544 KRN917525:KRN917544 LBJ917525:LBJ917544 LLF917525:LLF917544 LVB917525:LVB917544 MEX917525:MEX917544 MOT917525:MOT917544 MYP917525:MYP917544 NIL917525:NIL917544 NSH917525:NSH917544 OCD917525:OCD917544 OLZ917525:OLZ917544 OVV917525:OVV917544 PFR917525:PFR917544 PPN917525:PPN917544 PZJ917525:PZJ917544 QJF917525:QJF917544 QTB917525:QTB917544 RCX917525:RCX917544 RMT917525:RMT917544 RWP917525:RWP917544 SGL917525:SGL917544 SQH917525:SQH917544 TAD917525:TAD917544 TJZ917525:TJZ917544 TTV917525:TTV917544 UDR917525:UDR917544 UNN917525:UNN917544 UXJ917525:UXJ917544 VHF917525:VHF917544 VRB917525:VRB917544 WAX917525:WAX917544 WKT917525:WKT917544 WUP917525:WUP917544 ID983061:ID983080 RZ983061:RZ983080 ABV983061:ABV983080 ALR983061:ALR983080 AVN983061:AVN983080 BFJ983061:BFJ983080 BPF983061:BPF983080 BZB983061:BZB983080 CIX983061:CIX983080 CST983061:CST983080 DCP983061:DCP983080 DML983061:DML983080 DWH983061:DWH983080 EGD983061:EGD983080 EPZ983061:EPZ983080 EZV983061:EZV983080 FJR983061:FJR983080 FTN983061:FTN983080 GDJ983061:GDJ983080 GNF983061:GNF983080 GXB983061:GXB983080 HGX983061:HGX983080 HQT983061:HQT983080 IAP983061:IAP983080 IKL983061:IKL983080 IUH983061:IUH983080 JED983061:JED983080 JNZ983061:JNZ983080 JXV983061:JXV983080 KHR983061:KHR983080 KRN983061:KRN983080 LBJ983061:LBJ983080 LLF983061:LLF983080 LVB983061:LVB983080 MEX983061:MEX983080 MOT983061:MOT983080 MYP983061:MYP983080 NIL983061:NIL983080 NSH983061:NSH983080 OCD983061:OCD983080 OLZ983061:OLZ983080 OVV983061:OVV983080 PFR983061:PFR983080 PPN983061:PPN983080 PZJ983061:PZJ983080 QJF983061:QJF983080 QTB983061:QTB983080 RCX983061:RCX983080 RMT983061:RMT983080 RWP983061:RWP983080 SGL983061:SGL983080 SQH983061:SQH983080 TAD983061:TAD983080 TJZ983061:TJZ983080 TTV983061:TTV983080 UDR983061:UDR983080 UNN983061:UNN983080 UXJ983061:UXJ983080 VHF983061:VHF983080 VRB983061:VRB983080 WAX983061:WAX983080 WKT983061:WKT983080">
      <formula1>",×"</formula1>
    </dataValidation>
    <dataValidation type="list" allowBlank="1" showInputMessage="1" showErrorMessage="1" sqref="WUR983061:WUR983080 WKV983061:WKV983080 WAZ983061:WAZ983080 VRD983061:VRD983080 VHH983061:VHH983080 UXL983061:UXL983080 UNP983061:UNP983080 UDT983061:UDT983080 TTX983061:TTX983080 TKB983061:TKB983080 TAF983061:TAF983080 SQJ983061:SQJ983080 SGN983061:SGN983080 RWR983061:RWR983080 RMV983061:RMV983080 RCZ983061:RCZ983080 QTD983061:QTD983080 QJH983061:QJH983080 PZL983061:PZL983080 PPP983061:PPP983080 PFT983061:PFT983080 OVX983061:OVX983080 OMB983061:OMB983080 OCF983061:OCF983080 NSJ983061:NSJ983080 NIN983061:NIN983080 MYR983061:MYR983080 MOV983061:MOV983080 MEZ983061:MEZ983080 LVD983061:LVD983080 LLH983061:LLH983080 LBL983061:LBL983080 KRP983061:KRP983080 KHT983061:KHT983080 JXX983061:JXX983080 JOB983061:JOB983080 JEF983061:JEF983080 IUJ983061:IUJ983080 IKN983061:IKN983080 IAR983061:IAR983080 HQV983061:HQV983080 HGZ983061:HGZ983080 GXD983061:GXD983080 GNH983061:GNH983080 GDL983061:GDL983080 FTP983061:FTP983080 FJT983061:FJT983080 EZX983061:EZX983080 EQB983061:EQB983080 EGF983061:EGF983080 DWJ983061:DWJ983080 DMN983061:DMN983080 DCR983061:DCR983080 CSV983061:CSV983080 CIZ983061:CIZ983080 BZD983061:BZD983080 BPH983061:BPH983080 BFL983061:BFL983080 AVP983061:AVP983080 ALT983061:ALT983080 ABX983061:ABX983080 SB983061:SB983080 IF983061:IF983080 WUR917525:WUR917544 WKV917525:WKV917544 WAZ917525:WAZ917544 VRD917525:VRD917544 VHH917525:VHH917544 UXL917525:UXL917544 UNP917525:UNP917544 UDT917525:UDT917544 TTX917525:TTX917544 TKB917525:TKB917544 TAF917525:TAF917544 SQJ917525:SQJ917544 SGN917525:SGN917544 RWR917525:RWR917544 RMV917525:RMV917544 RCZ917525:RCZ917544 QTD917525:QTD917544 QJH917525:QJH917544 PZL917525:PZL917544 PPP917525:PPP917544 PFT917525:PFT917544 OVX917525:OVX917544 OMB917525:OMB917544 OCF917525:OCF917544 NSJ917525:NSJ917544 NIN917525:NIN917544 MYR917525:MYR917544 MOV917525:MOV917544 MEZ917525:MEZ917544 LVD917525:LVD917544 LLH917525:LLH917544 LBL917525:LBL917544 KRP917525:KRP917544 KHT917525:KHT917544 JXX917525:JXX917544 JOB917525:JOB917544 JEF917525:JEF917544 IUJ917525:IUJ917544 IKN917525:IKN917544 IAR917525:IAR917544 HQV917525:HQV917544 HGZ917525:HGZ917544 GXD917525:GXD917544 GNH917525:GNH917544 GDL917525:GDL917544 FTP917525:FTP917544 FJT917525:FJT917544 EZX917525:EZX917544 EQB917525:EQB917544 EGF917525:EGF917544 DWJ917525:DWJ917544 DMN917525:DMN917544 DCR917525:DCR917544 CSV917525:CSV917544 CIZ917525:CIZ917544 BZD917525:BZD917544 BPH917525:BPH917544 BFL917525:BFL917544 AVP917525:AVP917544 ALT917525:ALT917544 ABX917525:ABX917544 SB917525:SB917544 IF917525:IF917544 WUR851989:WUR852008 WKV851989:WKV852008 WAZ851989:WAZ852008 VRD851989:VRD852008 VHH851989:VHH852008 UXL851989:UXL852008 UNP851989:UNP852008 UDT851989:UDT852008 TTX851989:TTX852008 TKB851989:TKB852008 TAF851989:TAF852008 SQJ851989:SQJ852008 SGN851989:SGN852008 RWR851989:RWR852008 RMV851989:RMV852008 RCZ851989:RCZ852008 QTD851989:QTD852008 QJH851989:QJH852008 PZL851989:PZL852008 PPP851989:PPP852008 PFT851989:PFT852008 OVX851989:OVX852008 OMB851989:OMB852008 OCF851989:OCF852008 NSJ851989:NSJ852008 NIN851989:NIN852008 MYR851989:MYR852008 MOV851989:MOV852008 MEZ851989:MEZ852008 LVD851989:LVD852008 LLH851989:LLH852008 LBL851989:LBL852008 KRP851989:KRP852008 KHT851989:KHT852008 JXX851989:JXX852008 JOB851989:JOB852008 JEF851989:JEF852008 IUJ851989:IUJ852008 IKN851989:IKN852008 IAR851989:IAR852008 HQV851989:HQV852008 HGZ851989:HGZ852008 GXD851989:GXD852008 GNH851989:GNH852008 GDL851989:GDL852008 FTP851989:FTP852008 FJT851989:FJT852008 EZX851989:EZX852008 EQB851989:EQB852008 EGF851989:EGF852008 DWJ851989:DWJ852008 DMN851989:DMN852008 DCR851989:DCR852008 CSV851989:CSV852008 CIZ851989:CIZ852008 BZD851989:BZD852008 BPH851989:BPH852008 BFL851989:BFL852008 AVP851989:AVP852008 ALT851989:ALT852008 ABX851989:ABX852008 SB851989:SB852008 IF851989:IF852008 WUR786453:WUR786472 WKV786453:WKV786472 WAZ786453:WAZ786472 VRD786453:VRD786472 VHH786453:VHH786472 UXL786453:UXL786472 UNP786453:UNP786472 UDT786453:UDT786472 TTX786453:TTX786472 TKB786453:TKB786472 TAF786453:TAF786472 SQJ786453:SQJ786472 SGN786453:SGN786472 RWR786453:RWR786472 RMV786453:RMV786472 RCZ786453:RCZ786472 QTD786453:QTD786472 QJH786453:QJH786472 PZL786453:PZL786472 PPP786453:PPP786472 PFT786453:PFT786472 OVX786453:OVX786472 OMB786453:OMB786472 OCF786453:OCF786472 NSJ786453:NSJ786472 NIN786453:NIN786472 MYR786453:MYR786472 MOV786453:MOV786472 MEZ786453:MEZ786472 LVD786453:LVD786472 LLH786453:LLH786472 LBL786453:LBL786472 KRP786453:KRP786472 KHT786453:KHT786472 JXX786453:JXX786472 JOB786453:JOB786472 JEF786453:JEF786472 IUJ786453:IUJ786472 IKN786453:IKN786472 IAR786453:IAR786472 HQV786453:HQV786472 HGZ786453:HGZ786472 GXD786453:GXD786472 GNH786453:GNH786472 GDL786453:GDL786472 FTP786453:FTP786472 FJT786453:FJT786472 EZX786453:EZX786472 EQB786453:EQB786472 EGF786453:EGF786472 DWJ786453:DWJ786472 DMN786453:DMN786472 DCR786453:DCR786472 CSV786453:CSV786472 CIZ786453:CIZ786472 BZD786453:BZD786472 BPH786453:BPH786472 BFL786453:BFL786472 AVP786453:AVP786472 ALT786453:ALT786472 ABX786453:ABX786472 SB786453:SB786472 IF786453:IF786472 WUR720917:WUR720936 WKV720917:WKV720936 WAZ720917:WAZ720936 VRD720917:VRD720936 VHH720917:VHH720936 UXL720917:UXL720936 UNP720917:UNP720936 UDT720917:UDT720936 TTX720917:TTX720936 TKB720917:TKB720936 TAF720917:TAF720936 SQJ720917:SQJ720936 SGN720917:SGN720936 RWR720917:RWR720936 RMV720917:RMV720936 RCZ720917:RCZ720936 QTD720917:QTD720936 QJH720917:QJH720936 PZL720917:PZL720936 PPP720917:PPP720936 PFT720917:PFT720936 OVX720917:OVX720936 OMB720917:OMB720936 OCF720917:OCF720936 NSJ720917:NSJ720936 NIN720917:NIN720936 MYR720917:MYR720936 MOV720917:MOV720936 MEZ720917:MEZ720936 LVD720917:LVD720936 LLH720917:LLH720936 LBL720917:LBL720936 KRP720917:KRP720936 KHT720917:KHT720936 JXX720917:JXX720936 JOB720917:JOB720936 JEF720917:JEF720936 IUJ720917:IUJ720936 IKN720917:IKN720936 IAR720917:IAR720936 HQV720917:HQV720936 HGZ720917:HGZ720936 GXD720917:GXD720936 GNH720917:GNH720936 GDL720917:GDL720936 FTP720917:FTP720936 FJT720917:FJT720936 EZX720917:EZX720936 EQB720917:EQB720936 EGF720917:EGF720936 DWJ720917:DWJ720936 DMN720917:DMN720936 DCR720917:DCR720936 CSV720917:CSV720936 CIZ720917:CIZ720936 BZD720917:BZD720936 BPH720917:BPH720936 BFL720917:BFL720936 AVP720917:AVP720936 ALT720917:ALT720936 ABX720917:ABX720936 SB720917:SB720936 IF720917:IF720936 WUR655381:WUR655400 WKV655381:WKV655400 WAZ655381:WAZ655400 VRD655381:VRD655400 VHH655381:VHH655400 UXL655381:UXL655400 UNP655381:UNP655400 UDT655381:UDT655400 TTX655381:TTX655400 TKB655381:TKB655400 TAF655381:TAF655400 SQJ655381:SQJ655400 SGN655381:SGN655400 RWR655381:RWR655400 RMV655381:RMV655400 RCZ655381:RCZ655400 QTD655381:QTD655400 QJH655381:QJH655400 PZL655381:PZL655400 PPP655381:PPP655400 PFT655381:PFT655400 OVX655381:OVX655400 OMB655381:OMB655400 OCF655381:OCF655400 NSJ655381:NSJ655400 NIN655381:NIN655400 MYR655381:MYR655400 MOV655381:MOV655400 MEZ655381:MEZ655400 LVD655381:LVD655400 LLH655381:LLH655400 LBL655381:LBL655400 KRP655381:KRP655400 KHT655381:KHT655400 JXX655381:JXX655400 JOB655381:JOB655400 JEF655381:JEF655400 IUJ655381:IUJ655400 IKN655381:IKN655400 IAR655381:IAR655400 HQV655381:HQV655400 HGZ655381:HGZ655400 GXD655381:GXD655400 GNH655381:GNH655400 GDL655381:GDL655400 FTP655381:FTP655400 FJT655381:FJT655400 EZX655381:EZX655400 EQB655381:EQB655400 EGF655381:EGF655400 DWJ655381:DWJ655400 DMN655381:DMN655400 DCR655381:DCR655400 CSV655381:CSV655400 CIZ655381:CIZ655400 BZD655381:BZD655400 BPH655381:BPH655400 BFL655381:BFL655400 AVP655381:AVP655400 ALT655381:ALT655400 ABX655381:ABX655400 SB655381:SB655400 IF655381:IF655400 WUR589845:WUR589864 WKV589845:WKV589864 WAZ589845:WAZ589864 VRD589845:VRD589864 VHH589845:VHH589864 UXL589845:UXL589864 UNP589845:UNP589864 UDT589845:UDT589864 TTX589845:TTX589864 TKB589845:TKB589864 TAF589845:TAF589864 SQJ589845:SQJ589864 SGN589845:SGN589864 RWR589845:RWR589864 RMV589845:RMV589864 RCZ589845:RCZ589864 QTD589845:QTD589864 QJH589845:QJH589864 PZL589845:PZL589864 PPP589845:PPP589864 PFT589845:PFT589864 OVX589845:OVX589864 OMB589845:OMB589864 OCF589845:OCF589864 NSJ589845:NSJ589864 NIN589845:NIN589864 MYR589845:MYR589864 MOV589845:MOV589864 MEZ589845:MEZ589864 LVD589845:LVD589864 LLH589845:LLH589864 LBL589845:LBL589864 KRP589845:KRP589864 KHT589845:KHT589864 JXX589845:JXX589864 JOB589845:JOB589864 JEF589845:JEF589864 IUJ589845:IUJ589864 IKN589845:IKN589864 IAR589845:IAR589864 HQV589845:HQV589864 HGZ589845:HGZ589864 GXD589845:GXD589864 GNH589845:GNH589864 GDL589845:GDL589864 FTP589845:FTP589864 FJT589845:FJT589864 EZX589845:EZX589864 EQB589845:EQB589864 EGF589845:EGF589864 DWJ589845:DWJ589864 DMN589845:DMN589864 DCR589845:DCR589864 CSV589845:CSV589864 CIZ589845:CIZ589864 BZD589845:BZD589864 BPH589845:BPH589864 BFL589845:BFL589864 AVP589845:AVP589864 ALT589845:ALT589864 ABX589845:ABX589864 SB589845:SB589864 IF589845:IF589864 WUR524309:WUR524328 WKV524309:WKV524328 WAZ524309:WAZ524328 VRD524309:VRD524328 VHH524309:VHH524328 UXL524309:UXL524328 UNP524309:UNP524328 UDT524309:UDT524328 TTX524309:TTX524328 TKB524309:TKB524328 TAF524309:TAF524328 SQJ524309:SQJ524328 SGN524309:SGN524328 RWR524309:RWR524328 RMV524309:RMV524328 RCZ524309:RCZ524328 QTD524309:QTD524328 QJH524309:QJH524328 PZL524309:PZL524328 PPP524309:PPP524328 PFT524309:PFT524328 OVX524309:OVX524328 OMB524309:OMB524328 OCF524309:OCF524328 NSJ524309:NSJ524328 NIN524309:NIN524328 MYR524309:MYR524328 MOV524309:MOV524328 MEZ524309:MEZ524328 LVD524309:LVD524328 LLH524309:LLH524328 LBL524309:LBL524328 KRP524309:KRP524328 KHT524309:KHT524328 JXX524309:JXX524328 JOB524309:JOB524328 JEF524309:JEF524328 IUJ524309:IUJ524328 IKN524309:IKN524328 IAR524309:IAR524328 HQV524309:HQV524328 HGZ524309:HGZ524328 GXD524309:GXD524328 GNH524309:GNH524328 GDL524309:GDL524328 FTP524309:FTP524328 FJT524309:FJT524328 EZX524309:EZX524328 EQB524309:EQB524328 EGF524309:EGF524328 DWJ524309:DWJ524328 DMN524309:DMN524328 DCR524309:DCR524328 CSV524309:CSV524328 CIZ524309:CIZ524328 BZD524309:BZD524328 BPH524309:BPH524328 BFL524309:BFL524328 AVP524309:AVP524328 ALT524309:ALT524328 ABX524309:ABX524328 SB524309:SB524328 IF524309:IF524328 WUR458773:WUR458792 WKV458773:WKV458792 WAZ458773:WAZ458792 VRD458773:VRD458792 VHH458773:VHH458792 UXL458773:UXL458792 UNP458773:UNP458792 UDT458773:UDT458792 TTX458773:TTX458792 TKB458773:TKB458792 TAF458773:TAF458792 SQJ458773:SQJ458792 SGN458773:SGN458792 RWR458773:RWR458792 RMV458773:RMV458792 RCZ458773:RCZ458792 QTD458773:QTD458792 QJH458773:QJH458792 PZL458773:PZL458792 PPP458773:PPP458792 PFT458773:PFT458792 OVX458773:OVX458792 OMB458773:OMB458792 OCF458773:OCF458792 NSJ458773:NSJ458792 NIN458773:NIN458792 MYR458773:MYR458792 MOV458773:MOV458792 MEZ458773:MEZ458792 LVD458773:LVD458792 LLH458773:LLH458792 LBL458773:LBL458792 KRP458773:KRP458792 KHT458773:KHT458792 JXX458773:JXX458792 JOB458773:JOB458792 JEF458773:JEF458792 IUJ458773:IUJ458792 IKN458773:IKN458792 IAR458773:IAR458792 HQV458773:HQV458792 HGZ458773:HGZ458792 GXD458773:GXD458792 GNH458773:GNH458792 GDL458773:GDL458792 FTP458773:FTP458792 FJT458773:FJT458792 EZX458773:EZX458792 EQB458773:EQB458792 EGF458773:EGF458792 DWJ458773:DWJ458792 DMN458773:DMN458792 DCR458773:DCR458792 CSV458773:CSV458792 CIZ458773:CIZ458792 BZD458773:BZD458792 BPH458773:BPH458792 BFL458773:BFL458792 AVP458773:AVP458792 ALT458773:ALT458792 ABX458773:ABX458792 SB458773:SB458792 IF458773:IF458792 WUR393237:WUR393256 WKV393237:WKV393256 WAZ393237:WAZ393256 VRD393237:VRD393256 VHH393237:VHH393256 UXL393237:UXL393256 UNP393237:UNP393256 UDT393237:UDT393256 TTX393237:TTX393256 TKB393237:TKB393256 TAF393237:TAF393256 SQJ393237:SQJ393256 SGN393237:SGN393256 RWR393237:RWR393256 RMV393237:RMV393256 RCZ393237:RCZ393256 QTD393237:QTD393256 QJH393237:QJH393256 PZL393237:PZL393256 PPP393237:PPP393256 PFT393237:PFT393256 OVX393237:OVX393256 OMB393237:OMB393256 OCF393237:OCF393256 NSJ393237:NSJ393256 NIN393237:NIN393256 MYR393237:MYR393256 MOV393237:MOV393256 MEZ393237:MEZ393256 LVD393237:LVD393256 LLH393237:LLH393256 LBL393237:LBL393256 KRP393237:KRP393256 KHT393237:KHT393256 JXX393237:JXX393256 JOB393237:JOB393256 JEF393237:JEF393256 IUJ393237:IUJ393256 IKN393237:IKN393256 IAR393237:IAR393256 HQV393237:HQV393256 HGZ393237:HGZ393256 GXD393237:GXD393256 GNH393237:GNH393256 GDL393237:GDL393256 FTP393237:FTP393256 FJT393237:FJT393256 EZX393237:EZX393256 EQB393237:EQB393256 EGF393237:EGF393256 DWJ393237:DWJ393256 DMN393237:DMN393256 DCR393237:DCR393256 CSV393237:CSV393256 CIZ393237:CIZ393256 BZD393237:BZD393256 BPH393237:BPH393256 BFL393237:BFL393256 AVP393237:AVP393256 ALT393237:ALT393256 ABX393237:ABX393256 SB393237:SB393256 IF393237:IF393256 WUR327701:WUR327720 WKV327701:WKV327720 WAZ327701:WAZ327720 VRD327701:VRD327720 VHH327701:VHH327720 UXL327701:UXL327720 UNP327701:UNP327720 UDT327701:UDT327720 TTX327701:TTX327720 TKB327701:TKB327720 TAF327701:TAF327720 SQJ327701:SQJ327720 SGN327701:SGN327720 RWR327701:RWR327720 RMV327701:RMV327720 RCZ327701:RCZ327720 QTD327701:QTD327720 QJH327701:QJH327720 PZL327701:PZL327720 PPP327701:PPP327720 PFT327701:PFT327720 OVX327701:OVX327720 OMB327701:OMB327720 OCF327701:OCF327720 NSJ327701:NSJ327720 NIN327701:NIN327720 MYR327701:MYR327720 MOV327701:MOV327720 MEZ327701:MEZ327720 LVD327701:LVD327720 LLH327701:LLH327720 LBL327701:LBL327720 KRP327701:KRP327720 KHT327701:KHT327720 JXX327701:JXX327720 JOB327701:JOB327720 JEF327701:JEF327720 IUJ327701:IUJ327720 IKN327701:IKN327720 IAR327701:IAR327720 HQV327701:HQV327720 HGZ327701:HGZ327720 GXD327701:GXD327720 GNH327701:GNH327720 GDL327701:GDL327720 FTP327701:FTP327720 FJT327701:FJT327720 EZX327701:EZX327720 EQB327701:EQB327720 EGF327701:EGF327720 DWJ327701:DWJ327720 DMN327701:DMN327720 DCR327701:DCR327720 CSV327701:CSV327720 CIZ327701:CIZ327720 BZD327701:BZD327720 BPH327701:BPH327720 BFL327701:BFL327720 AVP327701:AVP327720 ALT327701:ALT327720 ABX327701:ABX327720 SB327701:SB327720 IF327701:IF327720 WUR262165:WUR262184 WKV262165:WKV262184 WAZ262165:WAZ262184 VRD262165:VRD262184 VHH262165:VHH262184 UXL262165:UXL262184 UNP262165:UNP262184 UDT262165:UDT262184 TTX262165:TTX262184 TKB262165:TKB262184 TAF262165:TAF262184 SQJ262165:SQJ262184 SGN262165:SGN262184 RWR262165:RWR262184 RMV262165:RMV262184 RCZ262165:RCZ262184 QTD262165:QTD262184 QJH262165:QJH262184 PZL262165:PZL262184 PPP262165:PPP262184 PFT262165:PFT262184 OVX262165:OVX262184 OMB262165:OMB262184 OCF262165:OCF262184 NSJ262165:NSJ262184 NIN262165:NIN262184 MYR262165:MYR262184 MOV262165:MOV262184 MEZ262165:MEZ262184 LVD262165:LVD262184 LLH262165:LLH262184 LBL262165:LBL262184 KRP262165:KRP262184 KHT262165:KHT262184 JXX262165:JXX262184 JOB262165:JOB262184 JEF262165:JEF262184 IUJ262165:IUJ262184 IKN262165:IKN262184 IAR262165:IAR262184 HQV262165:HQV262184 HGZ262165:HGZ262184 GXD262165:GXD262184 GNH262165:GNH262184 GDL262165:GDL262184 FTP262165:FTP262184 FJT262165:FJT262184 EZX262165:EZX262184 EQB262165:EQB262184 EGF262165:EGF262184 DWJ262165:DWJ262184 DMN262165:DMN262184 DCR262165:DCR262184 CSV262165:CSV262184 CIZ262165:CIZ262184 BZD262165:BZD262184 BPH262165:BPH262184 BFL262165:BFL262184 AVP262165:AVP262184 ALT262165:ALT262184 ABX262165:ABX262184 SB262165:SB262184 IF262165:IF262184 WUR196629:WUR196648 WKV196629:WKV196648 WAZ196629:WAZ196648 VRD196629:VRD196648 VHH196629:VHH196648 UXL196629:UXL196648 UNP196629:UNP196648 UDT196629:UDT196648 TTX196629:TTX196648 TKB196629:TKB196648 TAF196629:TAF196648 SQJ196629:SQJ196648 SGN196629:SGN196648 RWR196629:RWR196648 RMV196629:RMV196648 RCZ196629:RCZ196648 QTD196629:QTD196648 QJH196629:QJH196648 PZL196629:PZL196648 PPP196629:PPP196648 PFT196629:PFT196648 OVX196629:OVX196648 OMB196629:OMB196648 OCF196629:OCF196648 NSJ196629:NSJ196648 NIN196629:NIN196648 MYR196629:MYR196648 MOV196629:MOV196648 MEZ196629:MEZ196648 LVD196629:LVD196648 LLH196629:LLH196648 LBL196629:LBL196648 KRP196629:KRP196648 KHT196629:KHT196648 JXX196629:JXX196648 JOB196629:JOB196648 JEF196629:JEF196648 IUJ196629:IUJ196648 IKN196629:IKN196648 IAR196629:IAR196648 HQV196629:HQV196648 HGZ196629:HGZ196648 GXD196629:GXD196648 GNH196629:GNH196648 GDL196629:GDL196648 FTP196629:FTP196648 FJT196629:FJT196648 EZX196629:EZX196648 EQB196629:EQB196648 EGF196629:EGF196648 DWJ196629:DWJ196648 DMN196629:DMN196648 DCR196629:DCR196648 CSV196629:CSV196648 CIZ196629:CIZ196648 BZD196629:BZD196648 BPH196629:BPH196648 BFL196629:BFL196648 AVP196629:AVP196648 ALT196629:ALT196648 ABX196629:ABX196648 SB196629:SB196648 IF196629:IF196648 WUR131093:WUR131112 WKV131093:WKV131112 WAZ131093:WAZ131112 VRD131093:VRD131112 VHH131093:VHH131112 UXL131093:UXL131112 UNP131093:UNP131112 UDT131093:UDT131112 TTX131093:TTX131112 TKB131093:TKB131112 TAF131093:TAF131112 SQJ131093:SQJ131112 SGN131093:SGN131112 RWR131093:RWR131112 RMV131093:RMV131112 RCZ131093:RCZ131112 QTD131093:QTD131112 QJH131093:QJH131112 PZL131093:PZL131112 PPP131093:PPP131112 PFT131093:PFT131112 OVX131093:OVX131112 OMB131093:OMB131112 OCF131093:OCF131112 NSJ131093:NSJ131112 NIN131093:NIN131112 MYR131093:MYR131112 MOV131093:MOV131112 MEZ131093:MEZ131112 LVD131093:LVD131112 LLH131093:LLH131112 LBL131093:LBL131112 KRP131093:KRP131112 KHT131093:KHT131112 JXX131093:JXX131112 JOB131093:JOB131112 JEF131093:JEF131112 IUJ131093:IUJ131112 IKN131093:IKN131112 IAR131093:IAR131112 HQV131093:HQV131112 HGZ131093:HGZ131112 GXD131093:GXD131112 GNH131093:GNH131112 GDL131093:GDL131112 FTP131093:FTP131112 FJT131093:FJT131112 EZX131093:EZX131112 EQB131093:EQB131112 EGF131093:EGF131112 DWJ131093:DWJ131112 DMN131093:DMN131112 DCR131093:DCR131112 CSV131093:CSV131112 CIZ131093:CIZ131112 BZD131093:BZD131112 BPH131093:BPH131112 BFL131093:BFL131112 AVP131093:AVP131112 ALT131093:ALT131112 ABX131093:ABX131112 SB131093:SB131112 IF131093:IF131112 WUR65557:WUR65576 WKV65557:WKV65576 WAZ65557:WAZ65576 VRD65557:VRD65576 VHH65557:VHH65576 UXL65557:UXL65576 UNP65557:UNP65576 UDT65557:UDT65576 TTX65557:TTX65576 TKB65557:TKB65576 TAF65557:TAF65576 SQJ65557:SQJ65576 SGN65557:SGN65576 RWR65557:RWR65576 RMV65557:RMV65576 RCZ65557:RCZ65576 QTD65557:QTD65576 QJH65557:QJH65576 PZL65557:PZL65576 PPP65557:PPP65576 PFT65557:PFT65576 OVX65557:OVX65576 OMB65557:OMB65576 OCF65557:OCF65576 NSJ65557:NSJ65576 NIN65557:NIN65576 MYR65557:MYR65576 MOV65557:MOV65576 MEZ65557:MEZ65576 LVD65557:LVD65576 LLH65557:LLH65576 LBL65557:LBL65576 KRP65557:KRP65576 KHT65557:KHT65576 JXX65557:JXX65576 JOB65557:JOB65576 JEF65557:JEF65576 IUJ65557:IUJ65576 IKN65557:IKN65576 IAR65557:IAR65576 HQV65557:HQV65576 HGZ65557:HGZ65576 GXD65557:GXD65576 GNH65557:GNH65576 GDL65557:GDL65576 FTP65557:FTP65576 FJT65557:FJT65576 EZX65557:EZX65576 EQB65557:EQB65576 EGF65557:EGF65576 DWJ65557:DWJ65576 DMN65557:DMN65576 DCR65557:DCR65576 CSV65557:CSV65576 CIZ65557:CIZ65576 BZD65557:BZD65576 BPH65557:BPH65576 BFL65557:BFL65576 AVP65557:AVP65576 ALT65557:ALT65576 ABX65557:ABX65576 SB65557:SB65576 IF65557:IF65576">
      <formula1>$B$4:$B$5</formula1>
    </dataValidation>
    <dataValidation type="list" allowBlank="1" showInputMessage="1" showErrorMessage="1" sqref="E7:E106">
      <formula1>$M$7:$M$16</formula1>
    </dataValidation>
  </dataValidations>
  <printOptions horizontalCentered="1"/>
  <pageMargins left="0.78740157480314965" right="0.78740157480314965" top="0.59055118110236227" bottom="0.59055118110236227" header="0.51181102362204722" footer="0.51181102362204722"/>
  <pageSetup paperSize="9" scale="5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0"/>
  <sheetViews>
    <sheetView showGridLines="0" view="pageBreakPreview" zoomScaleNormal="100" zoomScaleSheetLayoutView="100" workbookViewId="0">
      <selection activeCell="C12" sqref="C12"/>
    </sheetView>
  </sheetViews>
  <sheetFormatPr defaultColWidth="9" defaultRowHeight="18" customHeight="1" x14ac:dyDescent="0.15"/>
  <cols>
    <col min="1" max="1" width="5" style="311" customWidth="1"/>
    <col min="2" max="2" width="15.625" style="311" customWidth="1"/>
    <col min="3" max="3" width="14.625" style="311" customWidth="1"/>
    <col min="4" max="4" width="22" style="311" customWidth="1"/>
    <col min="5" max="8" width="13.75" style="311" customWidth="1"/>
    <col min="9" max="16384" width="9" style="311"/>
  </cols>
  <sheetData>
    <row r="1" spans="1:13" ht="18" customHeight="1" thickBot="1" x14ac:dyDescent="0.2">
      <c r="A1" s="531" t="s">
        <v>467</v>
      </c>
      <c r="B1" s="532"/>
      <c r="C1" s="532"/>
      <c r="D1" s="532"/>
      <c r="E1" s="532"/>
      <c r="F1" s="532"/>
      <c r="G1" s="532"/>
      <c r="H1" s="532"/>
    </row>
    <row r="2" spans="1:13" ht="18" customHeight="1" thickBot="1" x14ac:dyDescent="0.2">
      <c r="A2" s="532"/>
      <c r="B2" s="532"/>
      <c r="C2" s="532"/>
      <c r="D2" s="533" t="s">
        <v>430</v>
      </c>
      <c r="E2" s="1080">
        <f>①入力シート!D8</f>
        <v>0</v>
      </c>
      <c r="F2" s="1081"/>
      <c r="G2" s="1081"/>
      <c r="H2" s="1082"/>
    </row>
    <row r="3" spans="1:13" ht="18" customHeight="1" x14ac:dyDescent="0.15">
      <c r="A3" s="532"/>
      <c r="B3" s="532"/>
      <c r="C3" s="532"/>
      <c r="D3" s="532"/>
      <c r="E3" s="532"/>
      <c r="F3" s="532"/>
      <c r="G3" s="532"/>
      <c r="H3" s="532"/>
    </row>
    <row r="4" spans="1:13" ht="39.75" customHeight="1" x14ac:dyDescent="0.15">
      <c r="A4" s="1083" t="s">
        <v>455</v>
      </c>
      <c r="B4" s="1084"/>
      <c r="C4" s="1084"/>
      <c r="D4" s="1084"/>
      <c r="E4" s="1084"/>
      <c r="F4" s="1084"/>
      <c r="G4" s="1084"/>
      <c r="H4" s="1085"/>
      <c r="K4" s="386"/>
      <c r="L4" s="386"/>
      <c r="M4" s="386"/>
    </row>
    <row r="5" spans="1:13" ht="18" customHeight="1" thickBot="1" x14ac:dyDescent="0.2">
      <c r="A5" s="534"/>
      <c r="B5" s="534"/>
      <c r="C5" s="534"/>
      <c r="D5" s="534"/>
      <c r="E5" s="534"/>
      <c r="F5" s="534"/>
      <c r="G5" s="534"/>
      <c r="H5" s="534"/>
      <c r="K5" s="386"/>
      <c r="L5" s="387"/>
      <c r="M5" s="387"/>
    </row>
    <row r="6" spans="1:13" ht="39.950000000000003" customHeight="1" x14ac:dyDescent="0.15">
      <c r="A6" s="1089" t="s">
        <v>65</v>
      </c>
      <c r="B6" s="1091" t="s">
        <v>64</v>
      </c>
      <c r="C6" s="1091" t="s">
        <v>63</v>
      </c>
      <c r="D6" s="1091" t="s">
        <v>62</v>
      </c>
      <c r="E6" s="1093" t="s">
        <v>434</v>
      </c>
      <c r="F6" s="1094"/>
      <c r="G6" s="1093" t="s">
        <v>433</v>
      </c>
      <c r="H6" s="1095"/>
      <c r="K6" s="386"/>
      <c r="L6" s="387"/>
      <c r="M6" s="388"/>
    </row>
    <row r="7" spans="1:13" ht="56.1" customHeight="1" thickBot="1" x14ac:dyDescent="0.2">
      <c r="A7" s="1090"/>
      <c r="B7" s="1092"/>
      <c r="C7" s="1092"/>
      <c r="D7" s="1092"/>
      <c r="E7" s="370"/>
      <c r="F7" s="595" t="s">
        <v>432</v>
      </c>
      <c r="G7" s="370"/>
      <c r="H7" s="598" t="s">
        <v>432</v>
      </c>
      <c r="I7" s="610"/>
      <c r="K7" s="386"/>
      <c r="L7" s="387"/>
      <c r="M7" s="388"/>
    </row>
    <row r="8" spans="1:13" ht="18" customHeight="1" x14ac:dyDescent="0.15">
      <c r="A8" s="535" t="s">
        <v>58</v>
      </c>
      <c r="B8" s="536" t="s">
        <v>57</v>
      </c>
      <c r="C8" s="536" t="s">
        <v>56</v>
      </c>
      <c r="D8" s="536" t="s">
        <v>55</v>
      </c>
      <c r="E8" s="537">
        <v>200000</v>
      </c>
      <c r="F8" s="596"/>
      <c r="G8" s="538"/>
      <c r="H8" s="599"/>
      <c r="K8" s="539"/>
      <c r="L8" s="539"/>
      <c r="M8" s="539"/>
    </row>
    <row r="9" spans="1:13" ht="18" customHeight="1" thickBot="1" x14ac:dyDescent="0.2">
      <c r="A9" s="118" t="s">
        <v>224</v>
      </c>
      <c r="B9" s="414" t="s">
        <v>57</v>
      </c>
      <c r="C9" s="414" t="s">
        <v>56</v>
      </c>
      <c r="D9" s="414" t="s">
        <v>55</v>
      </c>
      <c r="E9" s="415"/>
      <c r="F9" s="597"/>
      <c r="G9" s="416">
        <v>200000</v>
      </c>
      <c r="H9" s="600"/>
    </row>
    <row r="10" spans="1:13" ht="18" customHeight="1" x14ac:dyDescent="0.15">
      <c r="A10" s="410">
        <v>1</v>
      </c>
      <c r="B10" s="411" t="s">
        <v>228</v>
      </c>
      <c r="C10" s="411" t="s">
        <v>45</v>
      </c>
      <c r="D10" s="411">
        <f>E2</f>
        <v>0</v>
      </c>
      <c r="E10" s="412"/>
      <c r="F10" s="413"/>
      <c r="G10" s="413"/>
      <c r="H10" s="615"/>
    </row>
    <row r="11" spans="1:13" ht="18" customHeight="1" x14ac:dyDescent="0.15">
      <c r="A11" s="448">
        <v>2</v>
      </c>
      <c r="B11" s="380"/>
      <c r="C11" s="380"/>
      <c r="D11" s="380"/>
      <c r="E11" s="412"/>
      <c r="F11" s="413"/>
      <c r="G11" s="413"/>
      <c r="H11" s="615"/>
    </row>
    <row r="12" spans="1:13" ht="18" customHeight="1" x14ac:dyDescent="0.15">
      <c r="A12" s="448">
        <v>3</v>
      </c>
      <c r="B12" s="380"/>
      <c r="C12" s="380"/>
      <c r="D12" s="380"/>
      <c r="E12" s="412"/>
      <c r="F12" s="413"/>
      <c r="G12" s="413"/>
      <c r="H12" s="615"/>
    </row>
    <row r="13" spans="1:13" ht="18" customHeight="1" x14ac:dyDescent="0.15">
      <c r="A13" s="448">
        <v>4</v>
      </c>
      <c r="B13" s="380"/>
      <c r="C13" s="380"/>
      <c r="D13" s="380"/>
      <c r="E13" s="412"/>
      <c r="F13" s="413"/>
      <c r="G13" s="413"/>
      <c r="H13" s="615"/>
    </row>
    <row r="14" spans="1:13" ht="18" customHeight="1" x14ac:dyDescent="0.15">
      <c r="A14" s="448">
        <v>5</v>
      </c>
      <c r="B14" s="380"/>
      <c r="C14" s="380"/>
      <c r="D14" s="380"/>
      <c r="E14" s="412"/>
      <c r="F14" s="413"/>
      <c r="G14" s="413"/>
      <c r="H14" s="615"/>
    </row>
    <row r="15" spans="1:13" ht="18" customHeight="1" x14ac:dyDescent="0.15">
      <c r="A15" s="448">
        <v>6</v>
      </c>
      <c r="B15" s="380"/>
      <c r="C15" s="380"/>
      <c r="D15" s="380"/>
      <c r="E15" s="412"/>
      <c r="F15" s="413"/>
      <c r="G15" s="413"/>
      <c r="H15" s="615"/>
    </row>
    <row r="16" spans="1:13" ht="18" customHeight="1" x14ac:dyDescent="0.15">
      <c r="A16" s="448">
        <v>7</v>
      </c>
      <c r="B16" s="380"/>
      <c r="C16" s="380"/>
      <c r="D16" s="380"/>
      <c r="E16" s="412"/>
      <c r="F16" s="413"/>
      <c r="G16" s="413"/>
      <c r="H16" s="615"/>
    </row>
    <row r="17" spans="1:8" ht="18" customHeight="1" thickBot="1" x14ac:dyDescent="0.2">
      <c r="A17" s="449">
        <v>8</v>
      </c>
      <c r="B17" s="381"/>
      <c r="C17" s="381"/>
      <c r="D17" s="381"/>
      <c r="E17" s="412"/>
      <c r="F17" s="413"/>
      <c r="G17" s="413"/>
      <c r="H17" s="615"/>
    </row>
    <row r="18" spans="1:8" ht="18" customHeight="1" thickBot="1" x14ac:dyDescent="0.2">
      <c r="A18" s="1086" t="s">
        <v>54</v>
      </c>
      <c r="B18" s="1087"/>
      <c r="C18" s="1087"/>
      <c r="D18" s="1088"/>
      <c r="E18" s="540">
        <f>SUM(E10:E17)</f>
        <v>0</v>
      </c>
      <c r="F18" s="376">
        <f>SUM(F10:F17)</f>
        <v>0</v>
      </c>
      <c r="G18" s="376">
        <f>SUM(G10:G17)</f>
        <v>0</v>
      </c>
      <c r="H18" s="601">
        <f>SUM(H10:H17)</f>
        <v>0</v>
      </c>
    </row>
    <row r="19" spans="1:8" ht="18" customHeight="1" x14ac:dyDescent="0.15">
      <c r="A19" s="541" t="s">
        <v>25</v>
      </c>
      <c r="B19" s="1076" t="s">
        <v>431</v>
      </c>
      <c r="C19" s="1076"/>
      <c r="D19" s="1076"/>
      <c r="E19" s="1076"/>
      <c r="F19" s="1076"/>
      <c r="G19" s="1076"/>
      <c r="H19" s="1077"/>
    </row>
    <row r="20" spans="1:8" ht="18" customHeight="1" x14ac:dyDescent="0.15">
      <c r="A20" s="542"/>
      <c r="B20" s="1078"/>
      <c r="C20" s="1078"/>
      <c r="D20" s="1078"/>
      <c r="E20" s="1078"/>
      <c r="F20" s="1078"/>
      <c r="G20" s="1078"/>
      <c r="H20" s="1079"/>
    </row>
  </sheetData>
  <sheetProtection algorithmName="SHA-512" hashValue="HJquqaIolzZKfEJ2N5KnGQ+A2a6iC8ymZtfip4uRuu4lPR+7ODyEDFh0Ne8YRu4ouEdgEREkbEQel0OGFuCMqQ==" saltValue="TSmYPZAfmgumN+frL7H7Ew==" spinCount="100000" sheet="1" insertColumns="0" insertRows="0"/>
  <mergeCells count="10">
    <mergeCell ref="B19:H20"/>
    <mergeCell ref="E2:H2"/>
    <mergeCell ref="A4:H4"/>
    <mergeCell ref="A18:D18"/>
    <mergeCell ref="A6:A7"/>
    <mergeCell ref="B6:B7"/>
    <mergeCell ref="C6:C7"/>
    <mergeCell ref="D6:D7"/>
    <mergeCell ref="E6:F6"/>
    <mergeCell ref="G6:H6"/>
  </mergeCells>
  <phoneticPr fontId="7"/>
  <conditionalFormatting sqref="B11:E17 E10:H17">
    <cfRule type="notContainsBlanks" dxfId="128" priority="1">
      <formula>LEN(TRIM(B10))&gt;0</formula>
    </cfRule>
  </conditionalFormatting>
  <printOptions horizontalCentered="1"/>
  <pageMargins left="0.78740157480314965" right="0.78740157480314965" top="0.59055118110236227" bottom="0.59055118110236227" header="0.51181102362204722" footer="0.51181102362204722"/>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AX57"/>
  <sheetViews>
    <sheetView showGridLines="0" view="pageBreakPreview" zoomScale="85" zoomScaleNormal="85" zoomScaleSheetLayoutView="85" workbookViewId="0">
      <selection activeCell="V26" sqref="V26:AL26"/>
    </sheetView>
  </sheetViews>
  <sheetFormatPr defaultColWidth="9" defaultRowHeight="18" customHeight="1" x14ac:dyDescent="0.15"/>
  <cols>
    <col min="1" max="1" width="2.5" style="311" customWidth="1"/>
    <col min="2" max="3" width="3" style="311" customWidth="1"/>
    <col min="4" max="16" width="3.125" style="311" customWidth="1"/>
    <col min="17" max="34" width="3" style="311" customWidth="1"/>
    <col min="35" max="35" width="2.5" style="311" customWidth="1"/>
    <col min="36" max="41" width="3" style="311" customWidth="1"/>
    <col min="42" max="47" width="3" style="311" hidden="1" customWidth="1"/>
    <col min="48" max="50" width="9" style="311" hidden="1" customWidth="1"/>
    <col min="51" max="16384" width="9" style="311"/>
  </cols>
  <sheetData>
    <row r="1" spans="2:49" ht="18" customHeight="1" x14ac:dyDescent="0.15">
      <c r="B1" s="543" t="s">
        <v>468</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row>
    <row r="2" spans="2:49" ht="18" customHeight="1" x14ac:dyDescent="0.15">
      <c r="B2" s="308"/>
      <c r="C2" s="1218" t="s">
        <v>537</v>
      </c>
      <c r="D2" s="1218"/>
      <c r="E2" s="1218"/>
      <c r="F2" s="1218"/>
      <c r="G2" s="1218"/>
      <c r="H2" s="1218"/>
      <c r="I2" s="1218"/>
      <c r="J2" s="1218"/>
      <c r="K2" s="1218"/>
      <c r="L2" s="1218"/>
      <c r="M2" s="1218"/>
      <c r="N2" s="1218"/>
      <c r="O2" s="1218"/>
      <c r="P2" s="1218"/>
      <c r="Q2" s="1218"/>
      <c r="R2" s="1218"/>
      <c r="S2" s="1218"/>
      <c r="T2" s="1218"/>
      <c r="U2" s="1218"/>
      <c r="V2" s="1218"/>
      <c r="W2" s="1218"/>
      <c r="X2" s="1218"/>
      <c r="Y2" s="1218"/>
      <c r="Z2" s="1218"/>
      <c r="AA2" s="1218"/>
      <c r="AB2" s="1218"/>
      <c r="AC2" s="1218"/>
      <c r="AD2" s="1218"/>
      <c r="AE2" s="1218"/>
      <c r="AF2" s="1218"/>
      <c r="AG2" s="1218"/>
      <c r="AH2" s="1218"/>
      <c r="AI2" s="1218"/>
      <c r="AJ2" s="1218"/>
      <c r="AK2" s="1218"/>
      <c r="AL2" s="1218"/>
      <c r="AM2" s="1218"/>
    </row>
    <row r="3" spans="2:49" ht="11.45" customHeight="1" x14ac:dyDescent="0.15">
      <c r="B3" s="308"/>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343"/>
      <c r="AM3" s="308"/>
    </row>
    <row r="4" spans="2:49" ht="11.45" customHeight="1" thickBot="1" x14ac:dyDescent="0.2">
      <c r="B4" s="308"/>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545"/>
      <c r="AI4" s="546"/>
      <c r="AJ4" s="308"/>
      <c r="AK4" s="1219"/>
      <c r="AL4" s="1219"/>
      <c r="AM4" s="308"/>
    </row>
    <row r="5" spans="2:49" ht="18" customHeight="1" x14ac:dyDescent="0.15">
      <c r="B5" s="308"/>
      <c r="C5" s="308"/>
      <c r="D5" s="308"/>
      <c r="E5" s="308"/>
      <c r="F5" s="308"/>
      <c r="G5" s="308"/>
      <c r="H5" s="308"/>
      <c r="I5" s="308"/>
      <c r="J5" s="308"/>
      <c r="K5" s="308"/>
      <c r="L5" s="308"/>
      <c r="M5" s="308"/>
      <c r="N5" s="308"/>
      <c r="O5" s="308"/>
      <c r="P5" s="308"/>
      <c r="Q5" s="308"/>
      <c r="R5" s="308"/>
      <c r="S5" s="308"/>
      <c r="T5" s="1220" t="s">
        <v>425</v>
      </c>
      <c r="U5" s="1221"/>
      <c r="V5" s="1221"/>
      <c r="W5" s="1221"/>
      <c r="X5" s="1221"/>
      <c r="Y5" s="1221"/>
      <c r="Z5" s="1222"/>
      <c r="AA5" s="1223" t="s">
        <v>45</v>
      </c>
      <c r="AB5" s="1224"/>
      <c r="AC5" s="1224"/>
      <c r="AD5" s="1224">
        <f>①入力シート!E5</f>
        <v>0</v>
      </c>
      <c r="AE5" s="1224"/>
      <c r="AF5" s="1224"/>
      <c r="AG5" s="1224"/>
      <c r="AH5" s="1224"/>
      <c r="AI5" s="1224"/>
      <c r="AJ5" s="1224"/>
      <c r="AK5" s="1224"/>
      <c r="AL5" s="1224"/>
      <c r="AM5" s="278" t="s">
        <v>44</v>
      </c>
    </row>
    <row r="6" spans="2:49" ht="18" customHeight="1" x14ac:dyDescent="0.15">
      <c r="B6" s="308"/>
      <c r="C6" s="308"/>
      <c r="D6" s="308"/>
      <c r="E6" s="308"/>
      <c r="F6" s="308"/>
      <c r="G6" s="308"/>
      <c r="H6" s="308"/>
      <c r="I6" s="308"/>
      <c r="J6" s="308"/>
      <c r="K6" s="308"/>
      <c r="L6" s="308"/>
      <c r="M6" s="308"/>
      <c r="N6" s="308"/>
      <c r="O6" s="308"/>
      <c r="P6" s="308"/>
      <c r="Q6" s="308"/>
      <c r="R6" s="308"/>
      <c r="S6" s="308"/>
      <c r="T6" s="1194" t="s">
        <v>397</v>
      </c>
      <c r="U6" s="1195"/>
      <c r="V6" s="1195"/>
      <c r="W6" s="1195"/>
      <c r="X6" s="1195"/>
      <c r="Y6" s="1195"/>
      <c r="Z6" s="1196"/>
      <c r="AA6" s="1207">
        <f>①入力シート!D6</f>
        <v>0</v>
      </c>
      <c r="AB6" s="1208"/>
      <c r="AC6" s="1208"/>
      <c r="AD6" s="1208"/>
      <c r="AE6" s="1208"/>
      <c r="AF6" s="1208"/>
      <c r="AG6" s="1208"/>
      <c r="AH6" s="1208"/>
      <c r="AI6" s="1208"/>
      <c r="AJ6" s="1208"/>
      <c r="AK6" s="1208"/>
      <c r="AL6" s="1208"/>
      <c r="AM6" s="1209"/>
    </row>
    <row r="7" spans="2:49" ht="18" customHeight="1" x14ac:dyDescent="0.15">
      <c r="B7" s="308"/>
      <c r="C7" s="308"/>
      <c r="D7" s="308"/>
      <c r="E7" s="308"/>
      <c r="F7" s="308"/>
      <c r="G7" s="308"/>
      <c r="H7" s="308"/>
      <c r="I7" s="308"/>
      <c r="J7" s="308"/>
      <c r="K7" s="308"/>
      <c r="L7" s="308"/>
      <c r="M7" s="308"/>
      <c r="N7" s="308"/>
      <c r="O7" s="308"/>
      <c r="P7" s="308"/>
      <c r="Q7" s="308"/>
      <c r="R7" s="308"/>
      <c r="S7" s="308"/>
      <c r="T7" s="1194" t="s">
        <v>469</v>
      </c>
      <c r="U7" s="1195"/>
      <c r="V7" s="1195"/>
      <c r="W7" s="1195"/>
      <c r="X7" s="1195"/>
      <c r="Y7" s="1195"/>
      <c r="Z7" s="1196"/>
      <c r="AA7" s="1201">
        <f>①入力シート!D7</f>
        <v>0</v>
      </c>
      <c r="AB7" s="1202"/>
      <c r="AC7" s="1202"/>
      <c r="AD7" s="1202"/>
      <c r="AE7" s="1202"/>
      <c r="AF7" s="1202"/>
      <c r="AG7" s="1202"/>
      <c r="AH7" s="1202"/>
      <c r="AI7" s="1202"/>
      <c r="AJ7" s="1202"/>
      <c r="AK7" s="1202"/>
      <c r="AL7" s="1202"/>
      <c r="AM7" s="1203"/>
    </row>
    <row r="8" spans="2:49" ht="18" customHeight="1" x14ac:dyDescent="0.15">
      <c r="B8" s="308"/>
      <c r="C8" s="308"/>
      <c r="D8" s="308"/>
      <c r="E8" s="308"/>
      <c r="F8" s="308"/>
      <c r="G8" s="308"/>
      <c r="H8" s="308"/>
      <c r="I8" s="308"/>
      <c r="J8" s="308"/>
      <c r="K8" s="308"/>
      <c r="L8" s="308"/>
      <c r="M8" s="308"/>
      <c r="N8" s="308"/>
      <c r="O8" s="308"/>
      <c r="P8" s="308"/>
      <c r="Q8" s="308"/>
      <c r="R8" s="308"/>
      <c r="S8" s="308"/>
      <c r="T8" s="1194" t="s">
        <v>230</v>
      </c>
      <c r="U8" s="1195"/>
      <c r="V8" s="1195"/>
      <c r="W8" s="1195"/>
      <c r="X8" s="1195"/>
      <c r="Y8" s="1195"/>
      <c r="Z8" s="1196"/>
      <c r="AA8" s="1207">
        <f>①入力シート!D8</f>
        <v>0</v>
      </c>
      <c r="AB8" s="1208"/>
      <c r="AC8" s="1208"/>
      <c r="AD8" s="1208"/>
      <c r="AE8" s="1208"/>
      <c r="AF8" s="1208"/>
      <c r="AG8" s="1208"/>
      <c r="AH8" s="1208"/>
      <c r="AI8" s="1208"/>
      <c r="AJ8" s="1208"/>
      <c r="AK8" s="1208"/>
      <c r="AL8" s="1208"/>
      <c r="AM8" s="1209"/>
    </row>
    <row r="9" spans="2:49" ht="18" customHeight="1" thickBot="1" x14ac:dyDescent="0.2">
      <c r="B9" s="308"/>
      <c r="C9" s="308"/>
      <c r="D9" s="308"/>
      <c r="E9" s="308"/>
      <c r="F9" s="308"/>
      <c r="G9" s="308"/>
      <c r="H9" s="308"/>
      <c r="I9" s="308"/>
      <c r="J9" s="308"/>
      <c r="K9" s="308"/>
      <c r="L9" s="308"/>
      <c r="M9" s="308"/>
      <c r="N9" s="308"/>
      <c r="O9" s="308"/>
      <c r="P9" s="308"/>
      <c r="Q9" s="308"/>
      <c r="R9" s="308"/>
      <c r="S9" s="308"/>
      <c r="T9" s="1186" t="s">
        <v>470</v>
      </c>
      <c r="U9" s="1187"/>
      <c r="V9" s="1187"/>
      <c r="W9" s="1187"/>
      <c r="X9" s="1187"/>
      <c r="Y9" s="1187"/>
      <c r="Z9" s="1188"/>
      <c r="AA9" s="861">
        <f>①入力シート!D9</f>
        <v>0</v>
      </c>
      <c r="AB9" s="862"/>
      <c r="AC9" s="862"/>
      <c r="AD9" s="862"/>
      <c r="AE9" s="862"/>
      <c r="AF9" s="862"/>
      <c r="AG9" s="862"/>
      <c r="AH9" s="862"/>
      <c r="AI9" s="862"/>
      <c r="AJ9" s="862"/>
      <c r="AK9" s="862"/>
      <c r="AL9" s="862"/>
      <c r="AM9" s="1206"/>
    </row>
    <row r="10" spans="2:49" ht="10.9" customHeight="1" x14ac:dyDescent="0.15">
      <c r="B10" s="308"/>
      <c r="C10" s="308"/>
      <c r="D10" s="546"/>
      <c r="E10" s="546"/>
      <c r="F10" s="546"/>
      <c r="G10" s="546"/>
      <c r="H10" s="546"/>
      <c r="I10" s="546"/>
      <c r="J10" s="547"/>
      <c r="K10" s="547"/>
      <c r="L10" s="547"/>
      <c r="M10" s="547"/>
      <c r="N10" s="547"/>
      <c r="O10" s="547"/>
      <c r="P10" s="546"/>
      <c r="Q10" s="546"/>
      <c r="R10" s="546"/>
      <c r="S10" s="546"/>
      <c r="T10" s="546"/>
      <c r="U10" s="547"/>
      <c r="V10" s="547"/>
      <c r="W10" s="547"/>
      <c r="X10" s="547"/>
      <c r="Y10" s="547"/>
      <c r="Z10" s="547"/>
      <c r="AA10" s="548"/>
      <c r="AB10" s="548"/>
      <c r="AC10" s="548"/>
      <c r="AD10" s="548"/>
      <c r="AE10" s="548"/>
      <c r="AF10" s="548"/>
      <c r="AG10" s="548"/>
      <c r="AH10" s="548"/>
      <c r="AI10" s="548"/>
      <c r="AJ10" s="548"/>
      <c r="AK10" s="548"/>
      <c r="AL10" s="308"/>
      <c r="AM10" s="308"/>
    </row>
    <row r="11" spans="2:49" ht="18" customHeight="1" thickBot="1" x14ac:dyDescent="0.2">
      <c r="B11" s="308" t="s">
        <v>165</v>
      </c>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K11" s="308"/>
      <c r="AL11" s="308"/>
      <c r="AM11" s="308"/>
    </row>
    <row r="12" spans="2:49" ht="18" customHeight="1" thickBot="1" x14ac:dyDescent="0.2">
      <c r="C12" s="549" t="s">
        <v>15</v>
      </c>
      <c r="D12" s="1189" t="s">
        <v>424</v>
      </c>
      <c r="E12" s="1190"/>
      <c r="F12" s="1190"/>
      <c r="G12" s="1190"/>
      <c r="H12" s="1190"/>
      <c r="I12" s="1190"/>
      <c r="J12" s="1190"/>
      <c r="K12" s="1190"/>
      <c r="L12" s="1190"/>
      <c r="M12" s="1190"/>
      <c r="N12" s="1190"/>
      <c r="O12" s="1190"/>
      <c r="P12" s="1190"/>
      <c r="Q12" s="341"/>
      <c r="R12" s="341"/>
      <c r="S12" s="341"/>
      <c r="T12" s="341"/>
      <c r="U12" s="550"/>
      <c r="V12" s="1191" t="s">
        <v>435</v>
      </c>
      <c r="W12" s="1192"/>
      <c r="X12" s="1192"/>
      <c r="Y12" s="1193"/>
      <c r="Z12" s="551"/>
      <c r="AA12" s="552"/>
      <c r="AB12" s="552"/>
      <c r="AC12" s="552"/>
      <c r="AD12" s="552"/>
      <c r="AE12" s="552"/>
      <c r="AF12" s="1"/>
      <c r="AG12" s="1"/>
      <c r="AH12" s="1"/>
      <c r="AI12" s="1"/>
      <c r="AJ12" s="1"/>
      <c r="AK12" s="1"/>
      <c r="AL12" s="1"/>
      <c r="AM12" s="1"/>
    </row>
    <row r="13" spans="2:49" ht="18" customHeight="1" thickBot="1" x14ac:dyDescent="0.2">
      <c r="C13" s="1210" t="s">
        <v>36</v>
      </c>
      <c r="D13" s="1102" t="s">
        <v>423</v>
      </c>
      <c r="E13" s="1212"/>
      <c r="F13" s="1212"/>
      <c r="G13" s="1212"/>
      <c r="H13" s="1212"/>
      <c r="I13" s="1212"/>
      <c r="J13" s="1212"/>
      <c r="K13" s="1212"/>
      <c r="L13" s="1212"/>
      <c r="M13" s="1212"/>
      <c r="N13" s="1212"/>
      <c r="O13" s="1212"/>
      <c r="P13" s="1212"/>
      <c r="Q13" s="1212"/>
      <c r="R13" s="1212"/>
      <c r="S13" s="1212"/>
      <c r="T13" s="1212"/>
      <c r="U13" s="1213"/>
      <c r="V13" s="1197" t="s">
        <v>422</v>
      </c>
      <c r="W13" s="1198"/>
      <c r="X13" s="1199"/>
      <c r="Y13" s="1199"/>
      <c r="Z13" s="1199"/>
      <c r="AA13" s="1199"/>
      <c r="AB13" s="1200"/>
      <c r="AC13" s="1204">
        <f>①入力シート!F33</f>
        <v>0</v>
      </c>
      <c r="AD13" s="1205"/>
      <c r="AE13" s="553" t="s">
        <v>170</v>
      </c>
      <c r="AF13" s="551"/>
      <c r="AG13" s="552"/>
      <c r="AH13" s="552"/>
      <c r="AI13" s="552"/>
      <c r="AJ13" s="552"/>
      <c r="AK13" s="552"/>
      <c r="AL13" s="552"/>
      <c r="AM13" s="552"/>
      <c r="AV13" s="1"/>
      <c r="AW13" s="1" t="s">
        <v>486</v>
      </c>
    </row>
    <row r="14" spans="2:49" ht="18" customHeight="1" thickBot="1" x14ac:dyDescent="0.2">
      <c r="C14" s="1211"/>
      <c r="D14" s="1214"/>
      <c r="E14" s="1215"/>
      <c r="F14" s="1215"/>
      <c r="G14" s="1215"/>
      <c r="H14" s="1215"/>
      <c r="I14" s="1215"/>
      <c r="J14" s="1215"/>
      <c r="K14" s="1215"/>
      <c r="L14" s="1215"/>
      <c r="M14" s="1215"/>
      <c r="N14" s="1215"/>
      <c r="O14" s="1215"/>
      <c r="P14" s="1215"/>
      <c r="Q14" s="1215"/>
      <c r="R14" s="1215"/>
      <c r="S14" s="1215"/>
      <c r="T14" s="1215"/>
      <c r="U14" s="1216"/>
      <c r="V14" s="1217"/>
      <c r="W14" s="910"/>
      <c r="X14" s="910"/>
      <c r="Y14" s="910"/>
      <c r="Z14" s="910"/>
      <c r="AA14" s="910"/>
      <c r="AB14" s="910"/>
      <c r="AC14" s="910"/>
      <c r="AD14" s="910"/>
      <c r="AE14" s="910"/>
      <c r="AF14" s="910"/>
      <c r="AG14" s="910"/>
      <c r="AH14" s="910"/>
      <c r="AI14" s="910"/>
      <c r="AJ14" s="910"/>
      <c r="AK14" s="910"/>
      <c r="AL14" s="910"/>
      <c r="AM14" s="147"/>
      <c r="AV14" s="385" t="s">
        <v>293</v>
      </c>
      <c r="AW14" s="383">
        <v>11280</v>
      </c>
    </row>
    <row r="15" spans="2:49" ht="20.100000000000001" customHeight="1" x14ac:dyDescent="0.15">
      <c r="C15" s="554"/>
      <c r="D15" s="337"/>
      <c r="E15" s="336"/>
      <c r="F15" s="1121" t="s">
        <v>436</v>
      </c>
      <c r="G15" s="1122"/>
      <c r="H15" s="1122"/>
      <c r="I15" s="1122"/>
      <c r="J15" s="1122"/>
      <c r="K15" s="1122"/>
      <c r="L15" s="1122"/>
      <c r="M15" s="1122"/>
      <c r="N15" s="1122"/>
      <c r="O15" s="1122"/>
      <c r="P15" s="1122"/>
      <c r="Q15" s="1122"/>
      <c r="R15" s="1122"/>
      <c r="S15" s="1122"/>
      <c r="T15" s="1122"/>
      <c r="U15" s="1123"/>
      <c r="V15" s="908">
        <f>IF(OR(AA6="認定こども園",AA6="幼稚園"),ROUNDDOWN(VLOOKUP(AA6,AV14:AW16,2,FALSE)*AC13*12,-3),ROUNDDOWN(AW16*AC13*12,-3))-ROUNDDOWN(V36,-3)+ROUNDDOWN(V38,-3)</f>
        <v>0</v>
      </c>
      <c r="W15" s="909"/>
      <c r="X15" s="909"/>
      <c r="Y15" s="909"/>
      <c r="Z15" s="909"/>
      <c r="AA15" s="909"/>
      <c r="AB15" s="909"/>
      <c r="AC15" s="909"/>
      <c r="AD15" s="909"/>
      <c r="AE15" s="909"/>
      <c r="AF15" s="909"/>
      <c r="AG15" s="909"/>
      <c r="AH15" s="909"/>
      <c r="AI15" s="909"/>
      <c r="AJ15" s="909"/>
      <c r="AK15" s="909"/>
      <c r="AL15" s="909"/>
      <c r="AM15" s="150" t="s">
        <v>1</v>
      </c>
      <c r="AV15" s="115" t="s">
        <v>294</v>
      </c>
      <c r="AW15" s="383">
        <v>11560</v>
      </c>
    </row>
    <row r="16" spans="2:49" ht="33.950000000000003" customHeight="1" thickBot="1" x14ac:dyDescent="0.2">
      <c r="C16" s="554"/>
      <c r="D16" s="337"/>
      <c r="E16" s="1096" t="s">
        <v>438</v>
      </c>
      <c r="F16" s="1097"/>
      <c r="G16" s="1097"/>
      <c r="H16" s="1097"/>
      <c r="I16" s="1097"/>
      <c r="J16" s="1097"/>
      <c r="K16" s="1097"/>
      <c r="L16" s="1097"/>
      <c r="M16" s="1097"/>
      <c r="N16" s="1097"/>
      <c r="O16" s="1097"/>
      <c r="P16" s="1097"/>
      <c r="Q16" s="1097"/>
      <c r="R16" s="1097"/>
      <c r="S16" s="1097"/>
      <c r="T16" s="1097"/>
      <c r="U16" s="1098"/>
      <c r="V16" s="908"/>
      <c r="W16" s="909"/>
      <c r="X16" s="909"/>
      <c r="Y16" s="909"/>
      <c r="Z16" s="909"/>
      <c r="AA16" s="909"/>
      <c r="AB16" s="909"/>
      <c r="AC16" s="909"/>
      <c r="AD16" s="909"/>
      <c r="AE16" s="909"/>
      <c r="AF16" s="909"/>
      <c r="AG16" s="909"/>
      <c r="AH16" s="909"/>
      <c r="AI16" s="909"/>
      <c r="AJ16" s="909"/>
      <c r="AK16" s="909"/>
      <c r="AL16" s="909"/>
      <c r="AM16" s="150"/>
      <c r="AV16" s="115" t="s">
        <v>295</v>
      </c>
      <c r="AW16" s="384">
        <v>11000</v>
      </c>
    </row>
    <row r="17" spans="2:44" ht="20.100000000000001" customHeight="1" x14ac:dyDescent="0.15">
      <c r="C17" s="554"/>
      <c r="D17" s="337"/>
      <c r="E17" s="555"/>
      <c r="F17" s="1130" t="s">
        <v>437</v>
      </c>
      <c r="G17" s="1131"/>
      <c r="H17" s="1131"/>
      <c r="I17" s="1131"/>
      <c r="J17" s="1131"/>
      <c r="K17" s="1131"/>
      <c r="L17" s="1131"/>
      <c r="M17" s="1131"/>
      <c r="N17" s="1131"/>
      <c r="O17" s="1131"/>
      <c r="P17" s="1131"/>
      <c r="Q17" s="1131"/>
      <c r="R17" s="1131"/>
      <c r="S17" s="1131"/>
      <c r="T17" s="1131"/>
      <c r="U17" s="1132"/>
      <c r="V17" s="908">
        <f>IF(OR(AA6="認定こども園",AA6="幼稚園"),ROUNDDOWN(VLOOKUP(AA6,AV14:AW16,2,FALSE)*AC13*12,-3),ROUNDDOWN(AW16*AC13*12,-3))-ROUNDDOWN(V37,-3)+ROUNDDOWN(V39,-3)</f>
        <v>0</v>
      </c>
      <c r="W17" s="909"/>
      <c r="X17" s="909"/>
      <c r="Y17" s="909"/>
      <c r="Z17" s="909"/>
      <c r="AA17" s="909"/>
      <c r="AB17" s="909"/>
      <c r="AC17" s="909"/>
      <c r="AD17" s="909"/>
      <c r="AE17" s="909"/>
      <c r="AF17" s="909"/>
      <c r="AG17" s="909"/>
      <c r="AH17" s="909"/>
      <c r="AI17" s="909"/>
      <c r="AJ17" s="909"/>
      <c r="AK17" s="909"/>
      <c r="AL17" s="909"/>
      <c r="AM17" s="150" t="s">
        <v>1</v>
      </c>
    </row>
    <row r="18" spans="2:44" ht="18" customHeight="1" x14ac:dyDescent="0.15">
      <c r="C18" s="556" t="s">
        <v>32</v>
      </c>
      <c r="D18" s="1168" t="s">
        <v>26</v>
      </c>
      <c r="E18" s="1166"/>
      <c r="F18" s="1166"/>
      <c r="G18" s="1166"/>
      <c r="H18" s="1166"/>
      <c r="I18" s="1166"/>
      <c r="J18" s="1166"/>
      <c r="K18" s="1166"/>
      <c r="L18" s="1166"/>
      <c r="M18" s="1166"/>
      <c r="N18" s="1166"/>
      <c r="O18" s="1166"/>
      <c r="P18" s="1166"/>
      <c r="Q18" s="1166"/>
      <c r="R18" s="1166"/>
      <c r="S18" s="1166"/>
      <c r="T18" s="1166"/>
      <c r="U18" s="1167"/>
      <c r="V18" s="1182" t="str">
        <f>①入力シート!C12</f>
        <v>令和５年４月</v>
      </c>
      <c r="W18" s="1183"/>
      <c r="X18" s="1183"/>
      <c r="Y18" s="1183"/>
      <c r="Z18" s="1183"/>
      <c r="AA18" s="1183"/>
      <c r="AB18" s="1184" t="s">
        <v>384</v>
      </c>
      <c r="AC18" s="1184"/>
      <c r="AD18" s="1183" t="str">
        <f>①入力シート!E12</f>
        <v>令和６年３月</v>
      </c>
      <c r="AE18" s="1183"/>
      <c r="AF18" s="1183"/>
      <c r="AG18" s="1183"/>
      <c r="AH18" s="1185"/>
      <c r="AI18" s="557" t="s">
        <v>179</v>
      </c>
      <c r="AJ18" s="558">
        <f>①入力シート!G12</f>
        <v>12.166666666666666</v>
      </c>
      <c r="AK18" s="559" t="s">
        <v>180</v>
      </c>
      <c r="AL18" s="557"/>
      <c r="AM18" s="560" t="s">
        <v>181</v>
      </c>
    </row>
    <row r="19" spans="2:44" ht="39" customHeight="1" thickBot="1" x14ac:dyDescent="0.2">
      <c r="C19" s="561" t="s">
        <v>17</v>
      </c>
      <c r="D19" s="1176" t="s">
        <v>453</v>
      </c>
      <c r="E19" s="1177"/>
      <c r="F19" s="1177"/>
      <c r="G19" s="1177"/>
      <c r="H19" s="1177"/>
      <c r="I19" s="1177"/>
      <c r="J19" s="1177"/>
      <c r="K19" s="1177"/>
      <c r="L19" s="1177"/>
      <c r="M19" s="1177"/>
      <c r="N19" s="1177"/>
      <c r="O19" s="1177"/>
      <c r="P19" s="1177"/>
      <c r="Q19" s="1177"/>
      <c r="R19" s="1177"/>
      <c r="S19" s="1177"/>
      <c r="T19" s="1177"/>
      <c r="U19" s="1178"/>
      <c r="V19" s="1179"/>
      <c r="W19" s="1180"/>
      <c r="X19" s="1180"/>
      <c r="Y19" s="1180"/>
      <c r="Z19" s="1180"/>
      <c r="AA19" s="1180"/>
      <c r="AB19" s="1180"/>
      <c r="AC19" s="1180"/>
      <c r="AD19" s="1180"/>
      <c r="AE19" s="1180"/>
      <c r="AF19" s="1180"/>
      <c r="AG19" s="1180"/>
      <c r="AH19" s="1180"/>
      <c r="AI19" s="1180"/>
      <c r="AJ19" s="1180"/>
      <c r="AK19" s="1180"/>
      <c r="AL19" s="1180"/>
      <c r="AM19" s="1181"/>
      <c r="AR19" s="311" t="s">
        <v>454</v>
      </c>
    </row>
    <row r="20" spans="2:44" ht="45" customHeight="1" x14ac:dyDescent="0.15">
      <c r="C20" s="562" t="s">
        <v>9</v>
      </c>
      <c r="D20" s="1169" t="s">
        <v>421</v>
      </c>
      <c r="E20" s="1169"/>
      <c r="F20" s="1169"/>
      <c r="G20" s="1169"/>
      <c r="H20" s="1169"/>
      <c r="I20" s="1169"/>
      <c r="J20" s="1169"/>
      <c r="K20" s="1169"/>
      <c r="L20" s="1169"/>
      <c r="M20" s="1169"/>
      <c r="N20" s="1169"/>
      <c r="O20" s="1169"/>
      <c r="P20" s="1169"/>
      <c r="Q20" s="1169"/>
      <c r="R20" s="1169"/>
      <c r="S20" s="1169"/>
      <c r="T20" s="1169"/>
      <c r="U20" s="1169"/>
      <c r="V20" s="1169"/>
      <c r="W20" s="1169"/>
      <c r="X20" s="1169"/>
      <c r="Y20" s="1169"/>
      <c r="Z20" s="1169"/>
      <c r="AA20" s="1169"/>
      <c r="AB20" s="1169"/>
      <c r="AC20" s="1169"/>
      <c r="AD20" s="1169"/>
      <c r="AE20" s="1169"/>
      <c r="AF20" s="1169"/>
      <c r="AG20" s="1169"/>
      <c r="AH20" s="1169"/>
      <c r="AI20" s="1169"/>
      <c r="AJ20" s="1169"/>
      <c r="AK20" s="1169"/>
      <c r="AL20" s="1169"/>
      <c r="AM20" s="1169"/>
      <c r="AR20" s="311" t="s">
        <v>525</v>
      </c>
    </row>
    <row r="21" spans="2:44" ht="18" customHeight="1" x14ac:dyDescent="0.15">
      <c r="B21" s="308"/>
      <c r="C21" s="343"/>
      <c r="D21" s="308"/>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row>
    <row r="22" spans="2:44" ht="18" customHeight="1" thickBot="1" x14ac:dyDescent="0.2">
      <c r="B22" s="311" t="s">
        <v>22</v>
      </c>
      <c r="AI22" s="312"/>
      <c r="AJ22" s="312"/>
      <c r="AK22" s="312"/>
      <c r="AL22" s="312"/>
      <c r="AM22" s="312"/>
    </row>
    <row r="23" spans="2:44" ht="31.5" customHeight="1" x14ac:dyDescent="0.15">
      <c r="B23" s="312"/>
      <c r="C23" s="356" t="s">
        <v>420</v>
      </c>
      <c r="D23" s="1172" t="s">
        <v>419</v>
      </c>
      <c r="E23" s="1173"/>
      <c r="F23" s="1173"/>
      <c r="G23" s="1173"/>
      <c r="H23" s="1173"/>
      <c r="I23" s="1173"/>
      <c r="J23" s="1173"/>
      <c r="K23" s="1173"/>
      <c r="L23" s="1173"/>
      <c r="M23" s="1173"/>
      <c r="N23" s="1173"/>
      <c r="O23" s="1173"/>
      <c r="P23" s="1173"/>
      <c r="Q23" s="1173"/>
      <c r="R23" s="1173"/>
      <c r="S23" s="1173"/>
      <c r="T23" s="1173"/>
      <c r="U23" s="1174"/>
      <c r="V23" s="1115">
        <f>ROUNDDOWN(V24+V33,-3)</f>
        <v>0</v>
      </c>
      <c r="W23" s="1175"/>
      <c r="X23" s="1175"/>
      <c r="Y23" s="1175"/>
      <c r="Z23" s="1175"/>
      <c r="AA23" s="1175"/>
      <c r="AB23" s="1175"/>
      <c r="AC23" s="1175"/>
      <c r="AD23" s="1175"/>
      <c r="AE23" s="1175"/>
      <c r="AF23" s="1175"/>
      <c r="AG23" s="1175"/>
      <c r="AH23" s="1175"/>
      <c r="AI23" s="1175"/>
      <c r="AJ23" s="1175"/>
      <c r="AK23" s="1175"/>
      <c r="AL23" s="1175"/>
      <c r="AM23" s="355" t="s">
        <v>1</v>
      </c>
    </row>
    <row r="24" spans="2:44" ht="18" customHeight="1" x14ac:dyDescent="0.15">
      <c r="B24" s="312"/>
      <c r="C24" s="338"/>
      <c r="D24" s="349"/>
      <c r="E24" s="1096" t="s">
        <v>19</v>
      </c>
      <c r="F24" s="1097"/>
      <c r="G24" s="1097"/>
      <c r="H24" s="1097"/>
      <c r="I24" s="1097"/>
      <c r="J24" s="1097"/>
      <c r="K24" s="1097"/>
      <c r="L24" s="1097"/>
      <c r="M24" s="1097"/>
      <c r="N24" s="1097"/>
      <c r="O24" s="1097"/>
      <c r="P24" s="1097"/>
      <c r="Q24" s="1097"/>
      <c r="R24" s="1097"/>
      <c r="S24" s="1097"/>
      <c r="T24" s="1097"/>
      <c r="U24" s="1098"/>
      <c r="V24" s="1170">
        <f>V25-V26-V27-V28-V29</f>
        <v>0</v>
      </c>
      <c r="W24" s="1171"/>
      <c r="X24" s="1171"/>
      <c r="Y24" s="1171"/>
      <c r="Z24" s="1171"/>
      <c r="AA24" s="1171"/>
      <c r="AB24" s="1171"/>
      <c r="AC24" s="1171"/>
      <c r="AD24" s="1171"/>
      <c r="AE24" s="1171"/>
      <c r="AF24" s="1171"/>
      <c r="AG24" s="1171"/>
      <c r="AH24" s="1171"/>
      <c r="AI24" s="1171"/>
      <c r="AJ24" s="1171"/>
      <c r="AK24" s="1171"/>
      <c r="AL24" s="1171"/>
      <c r="AM24" s="354" t="s">
        <v>1</v>
      </c>
    </row>
    <row r="25" spans="2:44" ht="36.75" customHeight="1" x14ac:dyDescent="0.15">
      <c r="B25" s="312"/>
      <c r="C25" s="338"/>
      <c r="D25" s="349"/>
      <c r="E25" s="351"/>
      <c r="F25" s="1165" t="s">
        <v>18</v>
      </c>
      <c r="G25" s="1166"/>
      <c r="H25" s="1166"/>
      <c r="I25" s="1166"/>
      <c r="J25" s="1166"/>
      <c r="K25" s="1166"/>
      <c r="L25" s="1166"/>
      <c r="M25" s="1166"/>
      <c r="N25" s="1166"/>
      <c r="O25" s="1166"/>
      <c r="P25" s="1166"/>
      <c r="Q25" s="1166"/>
      <c r="R25" s="1166"/>
      <c r="S25" s="1166"/>
      <c r="T25" s="1166"/>
      <c r="U25" s="1167"/>
      <c r="V25" s="1163"/>
      <c r="W25" s="1164"/>
      <c r="X25" s="1164"/>
      <c r="Y25" s="1164"/>
      <c r="Z25" s="1164"/>
      <c r="AA25" s="1164"/>
      <c r="AB25" s="1164"/>
      <c r="AC25" s="1164"/>
      <c r="AD25" s="1164"/>
      <c r="AE25" s="1164"/>
      <c r="AF25" s="1164"/>
      <c r="AG25" s="1164"/>
      <c r="AH25" s="1164"/>
      <c r="AI25" s="1164"/>
      <c r="AJ25" s="1164"/>
      <c r="AK25" s="1164"/>
      <c r="AL25" s="1164"/>
      <c r="AM25" s="354" t="s">
        <v>1</v>
      </c>
    </row>
    <row r="26" spans="2:44" ht="36.75" customHeight="1" x14ac:dyDescent="0.15">
      <c r="B26" s="312"/>
      <c r="C26" s="338"/>
      <c r="D26" s="349"/>
      <c r="E26" s="351"/>
      <c r="F26" s="1121" t="s">
        <v>418</v>
      </c>
      <c r="G26" s="1122"/>
      <c r="H26" s="1122"/>
      <c r="I26" s="1122"/>
      <c r="J26" s="1122"/>
      <c r="K26" s="1122"/>
      <c r="L26" s="1122"/>
      <c r="M26" s="1122"/>
      <c r="N26" s="1122"/>
      <c r="O26" s="1122"/>
      <c r="P26" s="1122"/>
      <c r="Q26" s="1122"/>
      <c r="R26" s="1122"/>
      <c r="S26" s="1122"/>
      <c r="T26" s="1122"/>
      <c r="U26" s="1123"/>
      <c r="V26" s="1119">
        <v>0</v>
      </c>
      <c r="W26" s="1120"/>
      <c r="X26" s="1120"/>
      <c r="Y26" s="1120"/>
      <c r="Z26" s="1120"/>
      <c r="AA26" s="1120"/>
      <c r="AB26" s="1120"/>
      <c r="AC26" s="1120"/>
      <c r="AD26" s="1120"/>
      <c r="AE26" s="1120"/>
      <c r="AF26" s="1120"/>
      <c r="AG26" s="1120"/>
      <c r="AH26" s="1120"/>
      <c r="AI26" s="1120"/>
      <c r="AJ26" s="1120"/>
      <c r="AK26" s="1120"/>
      <c r="AL26" s="1120"/>
      <c r="AM26" s="354" t="s">
        <v>1</v>
      </c>
    </row>
    <row r="27" spans="2:44" ht="35.450000000000003" customHeight="1" x14ac:dyDescent="0.15">
      <c r="B27" s="312"/>
      <c r="C27" s="338"/>
      <c r="D27" s="349"/>
      <c r="E27" s="351"/>
      <c r="F27" s="1121" t="s">
        <v>506</v>
      </c>
      <c r="G27" s="1122"/>
      <c r="H27" s="1122"/>
      <c r="I27" s="1122"/>
      <c r="J27" s="1122"/>
      <c r="K27" s="1122"/>
      <c r="L27" s="1122"/>
      <c r="M27" s="1122"/>
      <c r="N27" s="1122"/>
      <c r="O27" s="1122"/>
      <c r="P27" s="1122"/>
      <c r="Q27" s="1122"/>
      <c r="R27" s="1122"/>
      <c r="S27" s="1122"/>
      <c r="T27" s="1122"/>
      <c r="U27" s="1123"/>
      <c r="V27" s="1119">
        <f>⑤第６号様式添付書類!AE109+⑤第６号様式添付書類!AE151</f>
        <v>0</v>
      </c>
      <c r="W27" s="1120"/>
      <c r="X27" s="1120"/>
      <c r="Y27" s="1120"/>
      <c r="Z27" s="1120"/>
      <c r="AA27" s="1120"/>
      <c r="AB27" s="1120"/>
      <c r="AC27" s="1120"/>
      <c r="AD27" s="1120"/>
      <c r="AE27" s="1120"/>
      <c r="AF27" s="1120"/>
      <c r="AG27" s="1120"/>
      <c r="AH27" s="1120"/>
      <c r="AI27" s="1120"/>
      <c r="AJ27" s="1120"/>
      <c r="AK27" s="1120"/>
      <c r="AL27" s="1120"/>
      <c r="AM27" s="354" t="s">
        <v>1</v>
      </c>
    </row>
    <row r="28" spans="2:44" ht="35.450000000000003" customHeight="1" x14ac:dyDescent="0.15">
      <c r="B28" s="312"/>
      <c r="C28" s="338"/>
      <c r="D28" s="349"/>
      <c r="E28" s="351"/>
      <c r="F28" s="1121" t="s">
        <v>487</v>
      </c>
      <c r="G28" s="1122"/>
      <c r="H28" s="1122"/>
      <c r="I28" s="1122"/>
      <c r="J28" s="1122"/>
      <c r="K28" s="1122"/>
      <c r="L28" s="1122"/>
      <c r="M28" s="1122"/>
      <c r="N28" s="1122"/>
      <c r="O28" s="1122"/>
      <c r="P28" s="1122"/>
      <c r="Q28" s="1122"/>
      <c r="R28" s="1122"/>
      <c r="S28" s="1122"/>
      <c r="T28" s="1122"/>
      <c r="U28" s="1123"/>
      <c r="V28" s="1119">
        <f>⑤第６号様式添付書類!BK109</f>
        <v>0</v>
      </c>
      <c r="W28" s="1120"/>
      <c r="X28" s="1120"/>
      <c r="Y28" s="1120"/>
      <c r="Z28" s="1120"/>
      <c r="AA28" s="1120"/>
      <c r="AB28" s="1120"/>
      <c r="AC28" s="1120"/>
      <c r="AD28" s="1120"/>
      <c r="AE28" s="1120"/>
      <c r="AF28" s="1120"/>
      <c r="AG28" s="1120"/>
      <c r="AH28" s="1120"/>
      <c r="AI28" s="1120"/>
      <c r="AJ28" s="1120"/>
      <c r="AK28" s="1120"/>
      <c r="AL28" s="1120"/>
      <c r="AM28" s="354" t="s">
        <v>1</v>
      </c>
    </row>
    <row r="29" spans="2:44" ht="18" customHeight="1" x14ac:dyDescent="0.15">
      <c r="B29" s="312"/>
      <c r="C29" s="338"/>
      <c r="D29" s="349"/>
      <c r="E29" s="353"/>
      <c r="F29" s="1096" t="s">
        <v>417</v>
      </c>
      <c r="G29" s="1097"/>
      <c r="H29" s="1097"/>
      <c r="I29" s="1097"/>
      <c r="J29" s="1097"/>
      <c r="K29" s="1097"/>
      <c r="L29" s="1097"/>
      <c r="M29" s="1097"/>
      <c r="N29" s="1097"/>
      <c r="O29" s="1097"/>
      <c r="P29" s="1097"/>
      <c r="Q29" s="1097"/>
      <c r="R29" s="1097"/>
      <c r="S29" s="1097"/>
      <c r="T29" s="1097"/>
      <c r="U29" s="1098"/>
      <c r="V29" s="1119">
        <f>V30+V31-V32</f>
        <v>0</v>
      </c>
      <c r="W29" s="1120"/>
      <c r="X29" s="1120"/>
      <c r="Y29" s="1120"/>
      <c r="Z29" s="1120"/>
      <c r="AA29" s="1120"/>
      <c r="AB29" s="1120"/>
      <c r="AC29" s="1120"/>
      <c r="AD29" s="1120"/>
      <c r="AE29" s="1120"/>
      <c r="AF29" s="1120"/>
      <c r="AG29" s="1120"/>
      <c r="AH29" s="1120"/>
      <c r="AI29" s="1120"/>
      <c r="AJ29" s="1120"/>
      <c r="AK29" s="1120"/>
      <c r="AL29" s="1120"/>
      <c r="AM29" s="346" t="s">
        <v>1</v>
      </c>
    </row>
    <row r="30" spans="2:44" ht="48.6" customHeight="1" x14ac:dyDescent="0.15">
      <c r="B30" s="312"/>
      <c r="C30" s="338"/>
      <c r="D30" s="349"/>
      <c r="E30" s="351"/>
      <c r="F30" s="352"/>
      <c r="G30" s="1121" t="s">
        <v>416</v>
      </c>
      <c r="H30" s="1122"/>
      <c r="I30" s="1122"/>
      <c r="J30" s="1122"/>
      <c r="K30" s="1122"/>
      <c r="L30" s="1122"/>
      <c r="M30" s="1122"/>
      <c r="N30" s="1122"/>
      <c r="O30" s="1122"/>
      <c r="P30" s="1122"/>
      <c r="Q30" s="1122"/>
      <c r="R30" s="1122"/>
      <c r="S30" s="1122"/>
      <c r="T30" s="1122"/>
      <c r="U30" s="1123"/>
      <c r="V30" s="1163"/>
      <c r="W30" s="1164"/>
      <c r="X30" s="1164"/>
      <c r="Y30" s="1164"/>
      <c r="Z30" s="1164"/>
      <c r="AA30" s="1164"/>
      <c r="AB30" s="1164"/>
      <c r="AC30" s="1164"/>
      <c r="AD30" s="1164"/>
      <c r="AE30" s="1164"/>
      <c r="AF30" s="1164"/>
      <c r="AG30" s="1164"/>
      <c r="AH30" s="1164"/>
      <c r="AI30" s="1164"/>
      <c r="AJ30" s="1164"/>
      <c r="AK30" s="1164"/>
      <c r="AL30" s="1164"/>
      <c r="AM30" s="346" t="s">
        <v>1</v>
      </c>
    </row>
    <row r="31" spans="2:44" ht="36.75" customHeight="1" x14ac:dyDescent="0.15">
      <c r="B31" s="312"/>
      <c r="C31" s="338"/>
      <c r="D31" s="349"/>
      <c r="E31" s="351"/>
      <c r="F31" s="350"/>
      <c r="G31" s="1121" t="s">
        <v>415</v>
      </c>
      <c r="H31" s="1122"/>
      <c r="I31" s="1122"/>
      <c r="J31" s="1122"/>
      <c r="K31" s="1122"/>
      <c r="L31" s="1122"/>
      <c r="M31" s="1122"/>
      <c r="N31" s="1122"/>
      <c r="O31" s="1122"/>
      <c r="P31" s="1122"/>
      <c r="Q31" s="1122"/>
      <c r="R31" s="1122"/>
      <c r="S31" s="1122"/>
      <c r="T31" s="1122"/>
      <c r="U31" s="1123"/>
      <c r="V31" s="1119">
        <v>0</v>
      </c>
      <c r="W31" s="1120"/>
      <c r="X31" s="1120"/>
      <c r="Y31" s="1120"/>
      <c r="Z31" s="1120"/>
      <c r="AA31" s="1120"/>
      <c r="AB31" s="1120"/>
      <c r="AC31" s="1120"/>
      <c r="AD31" s="1120"/>
      <c r="AE31" s="1120"/>
      <c r="AF31" s="1120"/>
      <c r="AG31" s="1120"/>
      <c r="AH31" s="1120"/>
      <c r="AI31" s="1120"/>
      <c r="AJ31" s="1120"/>
      <c r="AK31" s="1120"/>
      <c r="AL31" s="1120"/>
      <c r="AM31" s="346" t="s">
        <v>1</v>
      </c>
    </row>
    <row r="32" spans="2:44" ht="36.75" customHeight="1" x14ac:dyDescent="0.15">
      <c r="B32" s="312"/>
      <c r="C32" s="338"/>
      <c r="D32" s="349"/>
      <c r="E32" s="348"/>
      <c r="F32" s="347"/>
      <c r="G32" s="1121" t="s">
        <v>414</v>
      </c>
      <c r="H32" s="1122"/>
      <c r="I32" s="1122"/>
      <c r="J32" s="1122"/>
      <c r="K32" s="1122"/>
      <c r="L32" s="1122"/>
      <c r="M32" s="1122"/>
      <c r="N32" s="1122"/>
      <c r="O32" s="1122"/>
      <c r="P32" s="1122"/>
      <c r="Q32" s="1122"/>
      <c r="R32" s="1122"/>
      <c r="S32" s="1122"/>
      <c r="T32" s="1122"/>
      <c r="U32" s="1123"/>
      <c r="V32" s="1163"/>
      <c r="W32" s="1164"/>
      <c r="X32" s="1164"/>
      <c r="Y32" s="1164"/>
      <c r="Z32" s="1164"/>
      <c r="AA32" s="1164"/>
      <c r="AB32" s="1164"/>
      <c r="AC32" s="1164"/>
      <c r="AD32" s="1164"/>
      <c r="AE32" s="1164"/>
      <c r="AF32" s="1164"/>
      <c r="AG32" s="1164"/>
      <c r="AH32" s="1164"/>
      <c r="AI32" s="1164"/>
      <c r="AJ32" s="1164"/>
      <c r="AK32" s="1164"/>
      <c r="AL32" s="1164"/>
      <c r="AM32" s="346" t="s">
        <v>1</v>
      </c>
    </row>
    <row r="33" spans="2:39" ht="18" customHeight="1" thickBot="1" x14ac:dyDescent="0.2">
      <c r="B33" s="312"/>
      <c r="C33" s="331"/>
      <c r="D33" s="345"/>
      <c r="E33" s="1137" t="s">
        <v>413</v>
      </c>
      <c r="F33" s="1138"/>
      <c r="G33" s="1138"/>
      <c r="H33" s="1138"/>
      <c r="I33" s="1138"/>
      <c r="J33" s="1138"/>
      <c r="K33" s="1138"/>
      <c r="L33" s="1138"/>
      <c r="M33" s="1138"/>
      <c r="N33" s="1138"/>
      <c r="O33" s="1138"/>
      <c r="P33" s="1138"/>
      <c r="Q33" s="1138"/>
      <c r="R33" s="1138"/>
      <c r="S33" s="1138"/>
      <c r="T33" s="1138"/>
      <c r="U33" s="1139"/>
      <c r="V33" s="969">
        <f>(V24*①入力シート!L38)</f>
        <v>0</v>
      </c>
      <c r="W33" s="970"/>
      <c r="X33" s="970"/>
      <c r="Y33" s="970"/>
      <c r="Z33" s="970"/>
      <c r="AA33" s="970"/>
      <c r="AB33" s="970"/>
      <c r="AC33" s="970"/>
      <c r="AD33" s="970"/>
      <c r="AE33" s="970"/>
      <c r="AF33" s="970"/>
      <c r="AG33" s="970"/>
      <c r="AH33" s="970"/>
      <c r="AI33" s="970"/>
      <c r="AJ33" s="970"/>
      <c r="AK33" s="970"/>
      <c r="AL33" s="970"/>
      <c r="AM33" s="344" t="s">
        <v>1</v>
      </c>
    </row>
    <row r="34" spans="2:39" ht="18" customHeight="1" x14ac:dyDescent="0.15">
      <c r="B34" s="308"/>
      <c r="C34" s="308"/>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08"/>
    </row>
    <row r="35" spans="2:39" ht="18" customHeight="1" thickBot="1" x14ac:dyDescent="0.2">
      <c r="B35" s="308" t="s">
        <v>412</v>
      </c>
      <c r="C35" s="308"/>
      <c r="D35" s="310"/>
      <c r="E35" s="310"/>
      <c r="F35" s="310"/>
      <c r="G35" s="310"/>
      <c r="H35" s="310"/>
      <c r="I35" s="310"/>
      <c r="J35" s="310"/>
      <c r="K35" s="310"/>
      <c r="L35" s="310"/>
      <c r="M35" s="310"/>
      <c r="N35" s="310"/>
      <c r="O35" s="310"/>
      <c r="P35" s="310"/>
      <c r="Q35" s="310"/>
      <c r="R35" s="310"/>
      <c r="S35" s="310"/>
      <c r="T35" s="310"/>
      <c r="U35" s="310"/>
      <c r="V35" s="309"/>
      <c r="W35" s="309"/>
      <c r="X35" s="309"/>
      <c r="Y35" s="309"/>
      <c r="Z35" s="309"/>
      <c r="AA35" s="309"/>
      <c r="AB35" s="309"/>
      <c r="AC35" s="309"/>
      <c r="AD35" s="309"/>
      <c r="AE35" s="309"/>
      <c r="AF35" s="309"/>
      <c r="AG35" s="309"/>
      <c r="AH35" s="309"/>
      <c r="AI35" s="309"/>
      <c r="AJ35" s="309"/>
      <c r="AK35" s="309"/>
      <c r="AL35" s="309"/>
      <c r="AM35" s="309"/>
    </row>
    <row r="36" spans="2:39" s="316" customFormat="1" ht="18" customHeight="1" x14ac:dyDescent="0.15">
      <c r="C36" s="342" t="s">
        <v>15</v>
      </c>
      <c r="D36" s="1140" t="s">
        <v>14</v>
      </c>
      <c r="E36" s="1141"/>
      <c r="F36" s="1141"/>
      <c r="G36" s="1141"/>
      <c r="H36" s="1141"/>
      <c r="I36" s="1141"/>
      <c r="J36" s="1141"/>
      <c r="K36" s="1141"/>
      <c r="L36" s="1141"/>
      <c r="M36" s="1141"/>
      <c r="N36" s="1141"/>
      <c r="O36" s="1141"/>
      <c r="P36" s="1141"/>
      <c r="Q36" s="341"/>
      <c r="R36" s="341"/>
      <c r="S36" s="341"/>
      <c r="T36" s="341"/>
      <c r="U36" s="340"/>
      <c r="V36" s="1127">
        <f>⑧第９号様式添付書類２!E10</f>
        <v>0</v>
      </c>
      <c r="W36" s="1128"/>
      <c r="X36" s="1128"/>
      <c r="Y36" s="1128"/>
      <c r="Z36" s="1128"/>
      <c r="AA36" s="1128"/>
      <c r="AB36" s="1128"/>
      <c r="AC36" s="1128"/>
      <c r="AD36" s="1128"/>
      <c r="AE36" s="1128"/>
      <c r="AF36" s="1128"/>
      <c r="AG36" s="1128"/>
      <c r="AH36" s="1128"/>
      <c r="AI36" s="1128"/>
      <c r="AJ36" s="1128"/>
      <c r="AK36" s="1128"/>
      <c r="AL36" s="1129"/>
      <c r="AM36" s="339" t="s">
        <v>1</v>
      </c>
    </row>
    <row r="37" spans="2:39" s="316" customFormat="1" ht="18" customHeight="1" x14ac:dyDescent="0.15">
      <c r="C37" s="338"/>
      <c r="D37" s="337"/>
      <c r="E37" s="336"/>
      <c r="F37" s="336"/>
      <c r="G37" s="336"/>
      <c r="H37" s="1142" t="s">
        <v>13</v>
      </c>
      <c r="I37" s="1143"/>
      <c r="J37" s="1143"/>
      <c r="K37" s="1143"/>
      <c r="L37" s="1143"/>
      <c r="M37" s="1143"/>
      <c r="N37" s="1143"/>
      <c r="O37" s="1143"/>
      <c r="P37" s="1143"/>
      <c r="Q37" s="603"/>
      <c r="R37" s="603"/>
      <c r="S37" s="603"/>
      <c r="T37" s="603"/>
      <c r="U37" s="604"/>
      <c r="V37" s="1104">
        <f>⑧第９号様式添付書類２!F10</f>
        <v>0</v>
      </c>
      <c r="W37" s="1105"/>
      <c r="X37" s="1105"/>
      <c r="Y37" s="1105"/>
      <c r="Z37" s="1105"/>
      <c r="AA37" s="1105"/>
      <c r="AB37" s="1105"/>
      <c r="AC37" s="1105"/>
      <c r="AD37" s="1105"/>
      <c r="AE37" s="1105"/>
      <c r="AF37" s="1105"/>
      <c r="AG37" s="1105"/>
      <c r="AH37" s="1105"/>
      <c r="AI37" s="1105"/>
      <c r="AJ37" s="1105"/>
      <c r="AK37" s="1105"/>
      <c r="AL37" s="1106"/>
      <c r="AM37" s="605" t="s">
        <v>1</v>
      </c>
    </row>
    <row r="38" spans="2:39" s="316" customFormat="1" ht="18" customHeight="1" x14ac:dyDescent="0.15">
      <c r="C38" s="335" t="s">
        <v>12</v>
      </c>
      <c r="D38" s="1102" t="s">
        <v>11</v>
      </c>
      <c r="E38" s="1103"/>
      <c r="F38" s="1103"/>
      <c r="G38" s="1103"/>
      <c r="H38" s="1103"/>
      <c r="I38" s="1103"/>
      <c r="J38" s="1103"/>
      <c r="K38" s="1103"/>
      <c r="L38" s="1103"/>
      <c r="M38" s="1103"/>
      <c r="N38" s="1103"/>
      <c r="O38" s="1103"/>
      <c r="P38" s="1103"/>
      <c r="Q38" s="334"/>
      <c r="R38" s="334"/>
      <c r="S38" s="334"/>
      <c r="T38" s="334"/>
      <c r="U38" s="333"/>
      <c r="V38" s="1104">
        <f>⑧第９号様式添付書類２!G10</f>
        <v>0</v>
      </c>
      <c r="W38" s="1105"/>
      <c r="X38" s="1105"/>
      <c r="Y38" s="1105"/>
      <c r="Z38" s="1105"/>
      <c r="AA38" s="1105"/>
      <c r="AB38" s="1105"/>
      <c r="AC38" s="1105"/>
      <c r="AD38" s="1105"/>
      <c r="AE38" s="1105"/>
      <c r="AF38" s="1105"/>
      <c r="AG38" s="1105"/>
      <c r="AH38" s="1105"/>
      <c r="AI38" s="1105"/>
      <c r="AJ38" s="1105"/>
      <c r="AK38" s="1105"/>
      <c r="AL38" s="1106"/>
      <c r="AM38" s="332" t="s">
        <v>1</v>
      </c>
    </row>
    <row r="39" spans="2:39" s="316" customFormat="1" ht="18" customHeight="1" thickBot="1" x14ac:dyDescent="0.2">
      <c r="C39" s="331"/>
      <c r="D39" s="330"/>
      <c r="E39" s="329"/>
      <c r="F39" s="329"/>
      <c r="G39" s="329"/>
      <c r="H39" s="1107" t="s">
        <v>10</v>
      </c>
      <c r="I39" s="1108"/>
      <c r="J39" s="1108"/>
      <c r="K39" s="1108"/>
      <c r="L39" s="1108"/>
      <c r="M39" s="1108"/>
      <c r="N39" s="1108"/>
      <c r="O39" s="1108"/>
      <c r="P39" s="1108"/>
      <c r="Q39" s="606"/>
      <c r="R39" s="606"/>
      <c r="S39" s="606"/>
      <c r="T39" s="606"/>
      <c r="U39" s="607"/>
      <c r="V39" s="1109">
        <f>⑧第９号様式添付書類２!H10</f>
        <v>0</v>
      </c>
      <c r="W39" s="1110"/>
      <c r="X39" s="1110"/>
      <c r="Y39" s="1110"/>
      <c r="Z39" s="1110"/>
      <c r="AA39" s="1110"/>
      <c r="AB39" s="1110"/>
      <c r="AC39" s="1110"/>
      <c r="AD39" s="1110"/>
      <c r="AE39" s="1110"/>
      <c r="AF39" s="1110"/>
      <c r="AG39" s="1110"/>
      <c r="AH39" s="1110"/>
      <c r="AI39" s="1110"/>
      <c r="AJ39" s="1110"/>
      <c r="AK39" s="1110"/>
      <c r="AL39" s="1111"/>
      <c r="AM39" s="608" t="s">
        <v>1</v>
      </c>
    </row>
    <row r="40" spans="2:39" ht="18" customHeight="1" x14ac:dyDescent="0.15">
      <c r="B40" s="308"/>
      <c r="C40" s="308" t="s">
        <v>411</v>
      </c>
      <c r="D40" s="308"/>
      <c r="E40" s="308"/>
      <c r="F40" s="308"/>
      <c r="G40" s="308"/>
      <c r="H40" s="308"/>
      <c r="I40" s="308"/>
      <c r="J40" s="308"/>
      <c r="K40" s="308"/>
      <c r="L40" s="308"/>
      <c r="M40" s="308"/>
      <c r="N40" s="308"/>
      <c r="O40" s="308"/>
      <c r="P40" s="308"/>
      <c r="Q40" s="308"/>
      <c r="R40" s="308"/>
      <c r="S40" s="308"/>
      <c r="T40" s="308"/>
      <c r="U40" s="308"/>
      <c r="V40" s="328"/>
      <c r="W40" s="327"/>
      <c r="X40" s="327"/>
      <c r="Y40" s="327"/>
      <c r="Z40" s="327"/>
      <c r="AA40" s="327"/>
      <c r="AB40" s="327"/>
      <c r="AC40" s="327"/>
      <c r="AD40" s="327"/>
      <c r="AE40" s="327"/>
      <c r="AF40" s="327"/>
      <c r="AG40" s="327"/>
      <c r="AH40" s="327"/>
      <c r="AI40" s="327"/>
      <c r="AJ40" s="327"/>
      <c r="AK40" s="327"/>
      <c r="AL40" s="327"/>
      <c r="AM40" s="326"/>
    </row>
    <row r="41" spans="2:39" ht="18" customHeight="1" x14ac:dyDescent="0.15">
      <c r="B41" s="308"/>
      <c r="C41" s="308"/>
      <c r="D41" s="310"/>
      <c r="E41" s="310"/>
      <c r="F41" s="310"/>
      <c r="G41" s="310"/>
      <c r="H41" s="310"/>
      <c r="I41" s="310"/>
      <c r="J41" s="310"/>
      <c r="K41" s="310"/>
      <c r="L41" s="310"/>
      <c r="M41" s="310"/>
      <c r="N41" s="310"/>
      <c r="O41" s="310"/>
      <c r="P41" s="310"/>
      <c r="Q41" s="310"/>
      <c r="R41" s="310"/>
      <c r="S41" s="310"/>
      <c r="T41" s="310"/>
      <c r="U41" s="310"/>
      <c r="V41" s="309"/>
      <c r="W41" s="309"/>
      <c r="X41" s="309"/>
      <c r="Y41" s="309"/>
      <c r="Z41" s="309"/>
      <c r="AA41" s="309"/>
      <c r="AB41" s="309"/>
      <c r="AC41" s="309"/>
      <c r="AD41" s="309"/>
      <c r="AE41" s="309"/>
      <c r="AF41" s="309"/>
      <c r="AG41" s="309"/>
      <c r="AH41" s="309"/>
      <c r="AI41" s="309"/>
      <c r="AJ41" s="309"/>
      <c r="AK41" s="309"/>
      <c r="AL41" s="309"/>
      <c r="AM41" s="309"/>
    </row>
    <row r="42" spans="2:39" ht="18" customHeight="1" x14ac:dyDescent="0.15">
      <c r="B42" s="308"/>
      <c r="C42" s="308" t="s">
        <v>410</v>
      </c>
      <c r="D42" s="310"/>
      <c r="E42" s="310"/>
      <c r="F42" s="310"/>
      <c r="G42" s="310"/>
      <c r="H42" s="310"/>
      <c r="I42" s="310"/>
      <c r="J42" s="310"/>
      <c r="K42" s="310"/>
      <c r="L42" s="310"/>
      <c r="M42" s="310"/>
      <c r="N42" s="310"/>
      <c r="O42" s="310"/>
      <c r="P42" s="310"/>
      <c r="Q42" s="310"/>
      <c r="R42" s="310"/>
      <c r="S42" s="310"/>
      <c r="T42" s="310"/>
      <c r="U42" s="310"/>
      <c r="V42" s="309"/>
      <c r="W42" s="309"/>
      <c r="X42" s="309"/>
      <c r="Y42" s="309"/>
      <c r="Z42" s="309"/>
      <c r="AA42" s="309"/>
      <c r="AB42" s="309"/>
      <c r="AC42" s="309"/>
      <c r="AD42" s="309"/>
      <c r="AE42" s="309"/>
      <c r="AF42" s="309"/>
      <c r="AG42" s="309"/>
      <c r="AH42" s="309"/>
      <c r="AI42" s="309"/>
      <c r="AJ42" s="309"/>
      <c r="AK42" s="309"/>
      <c r="AL42" s="309"/>
      <c r="AM42" s="309"/>
    </row>
    <row r="43" spans="2:39" ht="15" thickBot="1" x14ac:dyDescent="0.2">
      <c r="B43" s="308"/>
      <c r="C43" s="311" t="s">
        <v>409</v>
      </c>
      <c r="D43" s="310"/>
      <c r="E43" s="310"/>
      <c r="F43" s="310"/>
      <c r="G43" s="310"/>
      <c r="H43" s="310"/>
      <c r="I43" s="310"/>
      <c r="J43" s="310"/>
      <c r="K43" s="310"/>
      <c r="L43" s="310"/>
      <c r="M43" s="310"/>
      <c r="N43" s="310"/>
      <c r="O43" s="310"/>
      <c r="P43" s="310"/>
      <c r="Q43" s="310"/>
      <c r="R43" s="310"/>
      <c r="S43" s="310"/>
      <c r="T43" s="310"/>
      <c r="U43" s="310"/>
      <c r="V43" s="309"/>
      <c r="W43" s="309"/>
      <c r="X43" s="309"/>
      <c r="Y43" s="309"/>
      <c r="Z43" s="309"/>
      <c r="AA43" s="309"/>
      <c r="AB43" s="309"/>
      <c r="AC43" s="309"/>
      <c r="AD43" s="309"/>
      <c r="AE43" s="309"/>
      <c r="AF43" s="309"/>
      <c r="AG43" s="309"/>
      <c r="AH43" s="309"/>
      <c r="AI43" s="309"/>
      <c r="AJ43" s="309"/>
      <c r="AK43" s="309"/>
      <c r="AL43" s="309"/>
      <c r="AM43" s="309"/>
    </row>
    <row r="44" spans="2:39" s="316" customFormat="1" ht="14.25" x14ac:dyDescent="0.15">
      <c r="C44" s="320" t="s">
        <v>3</v>
      </c>
      <c r="D44" s="1112" t="s">
        <v>408</v>
      </c>
      <c r="E44" s="1112"/>
      <c r="F44" s="1112"/>
      <c r="G44" s="1112"/>
      <c r="H44" s="1112"/>
      <c r="I44" s="1112"/>
      <c r="J44" s="1112"/>
      <c r="K44" s="1112"/>
      <c r="L44" s="1112"/>
      <c r="M44" s="1112"/>
      <c r="N44" s="1112"/>
      <c r="O44" s="1112"/>
      <c r="P44" s="1112"/>
      <c r="Q44" s="325"/>
      <c r="R44" s="325"/>
      <c r="S44" s="325"/>
      <c r="T44" s="325"/>
      <c r="U44" s="324"/>
      <c r="V44" s="1113">
        <f>IF(V12="あり",V17,"")</f>
        <v>0</v>
      </c>
      <c r="W44" s="1114"/>
      <c r="X44" s="1114"/>
      <c r="Y44" s="1114"/>
      <c r="Z44" s="1114"/>
      <c r="AA44" s="1114"/>
      <c r="AB44" s="1114"/>
      <c r="AC44" s="1114"/>
      <c r="AD44" s="1114"/>
      <c r="AE44" s="1114"/>
      <c r="AF44" s="1114"/>
      <c r="AG44" s="1114"/>
      <c r="AH44" s="1114"/>
      <c r="AI44" s="1114"/>
      <c r="AJ44" s="1114"/>
      <c r="AK44" s="1114"/>
      <c r="AL44" s="1115"/>
      <c r="AM44" s="319" t="s">
        <v>1</v>
      </c>
    </row>
    <row r="45" spans="2:39" s="316" customFormat="1" ht="15" thickBot="1" x14ac:dyDescent="0.2">
      <c r="C45" s="318" t="s">
        <v>2</v>
      </c>
      <c r="D45" s="1116" t="s">
        <v>5</v>
      </c>
      <c r="E45" s="1116"/>
      <c r="F45" s="1116"/>
      <c r="G45" s="1116"/>
      <c r="H45" s="1116"/>
      <c r="I45" s="1116"/>
      <c r="J45" s="1116"/>
      <c r="K45" s="1116"/>
      <c r="L45" s="1116"/>
      <c r="M45" s="1116"/>
      <c r="N45" s="1116"/>
      <c r="O45" s="1116"/>
      <c r="P45" s="1116"/>
      <c r="Q45" s="323"/>
      <c r="R45" s="323"/>
      <c r="S45" s="323"/>
      <c r="T45" s="323"/>
      <c r="U45" s="322"/>
      <c r="V45" s="1117">
        <f>IF(V12="あり",V23,"")</f>
        <v>0</v>
      </c>
      <c r="W45" s="1118"/>
      <c r="X45" s="1118"/>
      <c r="Y45" s="1118"/>
      <c r="Z45" s="1118"/>
      <c r="AA45" s="1118"/>
      <c r="AB45" s="1118"/>
      <c r="AC45" s="1118"/>
      <c r="AD45" s="1118"/>
      <c r="AE45" s="1118"/>
      <c r="AF45" s="1118"/>
      <c r="AG45" s="1118"/>
      <c r="AH45" s="1118"/>
      <c r="AI45" s="1118"/>
      <c r="AJ45" s="1118"/>
      <c r="AK45" s="1118"/>
      <c r="AL45" s="1118"/>
      <c r="AM45" s="317" t="s">
        <v>1</v>
      </c>
    </row>
    <row r="46" spans="2:39" s="316" customFormat="1" ht="14.25" customHeight="1" x14ac:dyDescent="0.15">
      <c r="C46" s="320" t="s">
        <v>196</v>
      </c>
      <c r="D46" s="1148" t="s">
        <v>197</v>
      </c>
      <c r="E46" s="1149"/>
      <c r="F46" s="1149"/>
      <c r="G46" s="1149"/>
      <c r="H46" s="1149"/>
      <c r="I46" s="1149"/>
      <c r="J46" s="1149"/>
      <c r="K46" s="1149"/>
      <c r="L46" s="1149"/>
      <c r="M46" s="1149"/>
      <c r="N46" s="1149"/>
      <c r="O46" s="1149"/>
      <c r="P46" s="1149"/>
      <c r="Q46" s="1149"/>
      <c r="R46" s="1149"/>
      <c r="S46" s="1149"/>
      <c r="T46" s="1149"/>
      <c r="U46" s="1150"/>
      <c r="V46" s="1113">
        <f>IF(V12="あり",V15,"")</f>
        <v>0</v>
      </c>
      <c r="W46" s="1114"/>
      <c r="X46" s="1114"/>
      <c r="Y46" s="1114"/>
      <c r="Z46" s="1114"/>
      <c r="AA46" s="1114"/>
      <c r="AB46" s="1114"/>
      <c r="AC46" s="1114"/>
      <c r="AD46" s="1114"/>
      <c r="AE46" s="1114"/>
      <c r="AF46" s="1114"/>
      <c r="AG46" s="1114"/>
      <c r="AH46" s="1114"/>
      <c r="AI46" s="1114"/>
      <c r="AJ46" s="1114"/>
      <c r="AK46" s="1114"/>
      <c r="AL46" s="1115"/>
      <c r="AM46" s="319" t="s">
        <v>1</v>
      </c>
    </row>
    <row r="47" spans="2:39" s="316" customFormat="1" ht="67.150000000000006" customHeight="1" thickBot="1" x14ac:dyDescent="0.2">
      <c r="C47" s="318" t="s">
        <v>198</v>
      </c>
      <c r="D47" s="1151" t="s">
        <v>402</v>
      </c>
      <c r="E47" s="1152"/>
      <c r="F47" s="1152"/>
      <c r="G47" s="1152"/>
      <c r="H47" s="1152"/>
      <c r="I47" s="1152"/>
      <c r="J47" s="1152"/>
      <c r="K47" s="1152"/>
      <c r="L47" s="1152"/>
      <c r="M47" s="1152"/>
      <c r="N47" s="1152"/>
      <c r="O47" s="1152"/>
      <c r="P47" s="1152"/>
      <c r="Q47" s="1152"/>
      <c r="R47" s="1152"/>
      <c r="S47" s="1152"/>
      <c r="T47" s="1152"/>
      <c r="U47" s="1153"/>
      <c r="V47" s="1154">
        <f>IF(V12="あり",⑦第９号様式添付書類１!F109,"")</f>
        <v>0</v>
      </c>
      <c r="W47" s="1155"/>
      <c r="X47" s="1155"/>
      <c r="Y47" s="1155"/>
      <c r="Z47" s="1155"/>
      <c r="AA47" s="1155"/>
      <c r="AB47" s="1155"/>
      <c r="AC47" s="1155"/>
      <c r="AD47" s="1155"/>
      <c r="AE47" s="1155"/>
      <c r="AF47" s="1155"/>
      <c r="AG47" s="1155"/>
      <c r="AH47" s="1155"/>
      <c r="AI47" s="1155"/>
      <c r="AJ47" s="1155"/>
      <c r="AK47" s="1155"/>
      <c r="AL47" s="1156"/>
      <c r="AM47" s="317" t="s">
        <v>1</v>
      </c>
    </row>
    <row r="48" spans="2:39" s="316" customFormat="1" ht="39.6" customHeight="1" x14ac:dyDescent="0.15">
      <c r="C48" s="321" t="s">
        <v>407</v>
      </c>
      <c r="D48" s="1144" t="s">
        <v>272</v>
      </c>
      <c r="E48" s="1144"/>
      <c r="F48" s="1144"/>
      <c r="G48" s="1144"/>
      <c r="H48" s="1144"/>
      <c r="I48" s="1144"/>
      <c r="J48" s="1144"/>
      <c r="K48" s="1144"/>
      <c r="L48" s="1144"/>
      <c r="M48" s="1144"/>
      <c r="N48" s="1144"/>
      <c r="O48" s="1144"/>
      <c r="P48" s="1144"/>
      <c r="Q48" s="1144"/>
      <c r="R48" s="1144"/>
      <c r="S48" s="1144"/>
      <c r="T48" s="1144"/>
      <c r="U48" s="1144"/>
      <c r="V48" s="1144"/>
      <c r="W48" s="1144"/>
      <c r="X48" s="1144"/>
      <c r="Y48" s="1144"/>
      <c r="Z48" s="1144"/>
      <c r="AA48" s="1144"/>
      <c r="AB48" s="1144"/>
      <c r="AC48" s="1144"/>
      <c r="AD48" s="1144"/>
      <c r="AE48" s="1144"/>
      <c r="AF48" s="1144"/>
      <c r="AG48" s="1144"/>
      <c r="AH48" s="1144"/>
      <c r="AI48" s="1144"/>
      <c r="AJ48" s="1144"/>
      <c r="AK48" s="1144"/>
      <c r="AL48" s="1144"/>
      <c r="AM48" s="1144"/>
    </row>
    <row r="49" spans="2:39" ht="10.15" customHeight="1" x14ac:dyDescent="0.15">
      <c r="B49" s="308"/>
      <c r="C49" s="308"/>
      <c r="D49" s="310"/>
      <c r="E49" s="310"/>
      <c r="F49" s="310"/>
      <c r="G49" s="310"/>
      <c r="H49" s="310"/>
      <c r="I49" s="310"/>
      <c r="J49" s="310"/>
      <c r="K49" s="310"/>
      <c r="L49" s="310"/>
      <c r="M49" s="310"/>
      <c r="N49" s="310"/>
      <c r="O49" s="310"/>
      <c r="P49" s="310"/>
      <c r="Q49" s="310"/>
      <c r="R49" s="310"/>
      <c r="S49" s="310"/>
      <c r="T49" s="310"/>
      <c r="U49" s="310"/>
      <c r="V49" s="309"/>
      <c r="W49" s="309"/>
      <c r="X49" s="309"/>
      <c r="Y49" s="309"/>
      <c r="Z49" s="309"/>
      <c r="AA49" s="309"/>
      <c r="AB49" s="309"/>
      <c r="AC49" s="309"/>
      <c r="AD49" s="309"/>
      <c r="AE49" s="309"/>
      <c r="AF49" s="309"/>
      <c r="AG49" s="309"/>
      <c r="AH49" s="309"/>
      <c r="AI49" s="309"/>
      <c r="AJ49" s="309"/>
      <c r="AK49" s="309"/>
      <c r="AL49" s="309"/>
      <c r="AM49" s="309"/>
    </row>
    <row r="50" spans="2:39" ht="15" thickBot="1" x14ac:dyDescent="0.2">
      <c r="B50" s="308"/>
      <c r="C50" s="311" t="s">
        <v>406</v>
      </c>
      <c r="D50" s="310"/>
      <c r="E50" s="310"/>
      <c r="F50" s="310"/>
      <c r="G50" s="310"/>
      <c r="H50" s="310"/>
      <c r="I50" s="310"/>
      <c r="J50" s="310"/>
      <c r="K50" s="310"/>
      <c r="L50" s="310"/>
      <c r="M50" s="310"/>
      <c r="N50" s="310"/>
      <c r="O50" s="310"/>
      <c r="P50" s="310"/>
      <c r="Q50" s="310"/>
      <c r="R50" s="310"/>
      <c r="S50" s="310"/>
      <c r="T50" s="310"/>
      <c r="U50" s="310"/>
      <c r="V50" s="309"/>
      <c r="W50" s="309"/>
      <c r="X50" s="309"/>
      <c r="Y50" s="309"/>
      <c r="Z50" s="309"/>
      <c r="AA50" s="309"/>
      <c r="AB50" s="309"/>
      <c r="AC50" s="309"/>
      <c r="AD50" s="309"/>
      <c r="AE50" s="309"/>
      <c r="AF50" s="309"/>
      <c r="AG50" s="309"/>
      <c r="AH50" s="309"/>
      <c r="AI50" s="309"/>
      <c r="AJ50" s="309"/>
      <c r="AK50" s="309"/>
      <c r="AL50" s="309"/>
      <c r="AM50" s="309"/>
    </row>
    <row r="51" spans="2:39" s="316" customFormat="1" ht="35.1" customHeight="1" x14ac:dyDescent="0.15">
      <c r="C51" s="451" t="s">
        <v>405</v>
      </c>
      <c r="D51" s="1160" t="s">
        <v>404</v>
      </c>
      <c r="E51" s="1161"/>
      <c r="F51" s="1161"/>
      <c r="G51" s="1161"/>
      <c r="H51" s="1161"/>
      <c r="I51" s="1161"/>
      <c r="J51" s="1161"/>
      <c r="K51" s="1161"/>
      <c r="L51" s="1161"/>
      <c r="M51" s="1161"/>
      <c r="N51" s="1161"/>
      <c r="O51" s="1161"/>
      <c r="P51" s="1161"/>
      <c r="Q51" s="1161"/>
      <c r="R51" s="1161"/>
      <c r="S51" s="1161"/>
      <c r="T51" s="1161"/>
      <c r="U51" s="1162"/>
      <c r="V51" s="1134" t="str">
        <f>IF(V12="なし",ROUNDDOWN((V29-V37+V39)+V37*①入力シート!L38-V39*①入力シート!L38,-3),"")</f>
        <v/>
      </c>
      <c r="W51" s="1135"/>
      <c r="X51" s="1135"/>
      <c r="Y51" s="1135"/>
      <c r="Z51" s="1135"/>
      <c r="AA51" s="1135"/>
      <c r="AB51" s="1135"/>
      <c r="AC51" s="1135"/>
      <c r="AD51" s="1135"/>
      <c r="AE51" s="1135"/>
      <c r="AF51" s="1135"/>
      <c r="AG51" s="1135"/>
      <c r="AH51" s="1135"/>
      <c r="AI51" s="1135"/>
      <c r="AJ51" s="1135"/>
      <c r="AK51" s="1135"/>
      <c r="AL51" s="1136"/>
      <c r="AM51" s="452" t="s">
        <v>1</v>
      </c>
    </row>
    <row r="52" spans="2:39" s="316" customFormat="1" ht="15" customHeight="1" thickBot="1" x14ac:dyDescent="0.2">
      <c r="C52" s="453" t="s">
        <v>2</v>
      </c>
      <c r="D52" s="1124" t="s">
        <v>403</v>
      </c>
      <c r="E52" s="1125"/>
      <c r="F52" s="1125"/>
      <c r="G52" s="1125"/>
      <c r="H52" s="1125"/>
      <c r="I52" s="1125"/>
      <c r="J52" s="1125"/>
      <c r="K52" s="1125"/>
      <c r="L52" s="1125"/>
      <c r="M52" s="1125"/>
      <c r="N52" s="1125"/>
      <c r="O52" s="1125"/>
      <c r="P52" s="1125"/>
      <c r="Q52" s="1125"/>
      <c r="R52" s="1125"/>
      <c r="S52" s="1125"/>
      <c r="T52" s="1125"/>
      <c r="U52" s="1126"/>
      <c r="V52" s="1099" t="str">
        <f>IF(V12="なし",ROUNDDOWN(V25-V26-V27-V28,-3),"")</f>
        <v/>
      </c>
      <c r="W52" s="1100"/>
      <c r="X52" s="1100"/>
      <c r="Y52" s="1100"/>
      <c r="Z52" s="1100"/>
      <c r="AA52" s="1100"/>
      <c r="AB52" s="1100"/>
      <c r="AC52" s="1100"/>
      <c r="AD52" s="1100"/>
      <c r="AE52" s="1100"/>
      <c r="AF52" s="1100"/>
      <c r="AG52" s="1100"/>
      <c r="AH52" s="1100"/>
      <c r="AI52" s="1100"/>
      <c r="AJ52" s="1100"/>
      <c r="AK52" s="1100"/>
      <c r="AL52" s="1101"/>
      <c r="AM52" s="450" t="s">
        <v>1</v>
      </c>
    </row>
    <row r="53" spans="2:39" s="316" customFormat="1" ht="14.25" customHeight="1" x14ac:dyDescent="0.15">
      <c r="C53" s="451" t="s">
        <v>196</v>
      </c>
      <c r="D53" s="1160" t="s">
        <v>197</v>
      </c>
      <c r="E53" s="1161"/>
      <c r="F53" s="1161"/>
      <c r="G53" s="1161"/>
      <c r="H53" s="1161"/>
      <c r="I53" s="1161"/>
      <c r="J53" s="1161"/>
      <c r="K53" s="1161"/>
      <c r="L53" s="1161"/>
      <c r="M53" s="1161"/>
      <c r="N53" s="1161"/>
      <c r="O53" s="1161"/>
      <c r="P53" s="1161"/>
      <c r="Q53" s="1161"/>
      <c r="R53" s="1161"/>
      <c r="S53" s="1161"/>
      <c r="T53" s="1161"/>
      <c r="U53" s="1162"/>
      <c r="V53" s="1134" t="str">
        <f>IF(V12="なし",V15,"")</f>
        <v/>
      </c>
      <c r="W53" s="1135"/>
      <c r="X53" s="1135"/>
      <c r="Y53" s="1135"/>
      <c r="Z53" s="1135"/>
      <c r="AA53" s="1135"/>
      <c r="AB53" s="1135"/>
      <c r="AC53" s="1135"/>
      <c r="AD53" s="1135"/>
      <c r="AE53" s="1135"/>
      <c r="AF53" s="1135"/>
      <c r="AG53" s="1135"/>
      <c r="AH53" s="1135"/>
      <c r="AI53" s="1135"/>
      <c r="AJ53" s="1135"/>
      <c r="AK53" s="1135"/>
      <c r="AL53" s="1136"/>
      <c r="AM53" s="452" t="s">
        <v>1</v>
      </c>
    </row>
    <row r="54" spans="2:39" s="316" customFormat="1" ht="66.599999999999994" customHeight="1" thickBot="1" x14ac:dyDescent="0.2">
      <c r="C54" s="453" t="s">
        <v>198</v>
      </c>
      <c r="D54" s="1157" t="s">
        <v>402</v>
      </c>
      <c r="E54" s="1158"/>
      <c r="F54" s="1158"/>
      <c r="G54" s="1158"/>
      <c r="H54" s="1158"/>
      <c r="I54" s="1158"/>
      <c r="J54" s="1158"/>
      <c r="K54" s="1158"/>
      <c r="L54" s="1158"/>
      <c r="M54" s="1158"/>
      <c r="N54" s="1158"/>
      <c r="O54" s="1158"/>
      <c r="P54" s="1158"/>
      <c r="Q54" s="1158"/>
      <c r="R54" s="1158"/>
      <c r="S54" s="1158"/>
      <c r="T54" s="1158"/>
      <c r="U54" s="1159"/>
      <c r="V54" s="1145" t="str">
        <f>IF(V12="なし",⑦第９号様式添付書類１!F109,"")</f>
        <v/>
      </c>
      <c r="W54" s="1146"/>
      <c r="X54" s="1146"/>
      <c r="Y54" s="1146"/>
      <c r="Z54" s="1146"/>
      <c r="AA54" s="1146"/>
      <c r="AB54" s="1146"/>
      <c r="AC54" s="1146"/>
      <c r="AD54" s="1146"/>
      <c r="AE54" s="1146"/>
      <c r="AF54" s="1146"/>
      <c r="AG54" s="1146"/>
      <c r="AH54" s="1146"/>
      <c r="AI54" s="1146"/>
      <c r="AJ54" s="1146"/>
      <c r="AK54" s="1146"/>
      <c r="AL54" s="1147"/>
      <c r="AM54" s="450" t="s">
        <v>1</v>
      </c>
    </row>
    <row r="55" spans="2:39" ht="43.15" customHeight="1" x14ac:dyDescent="0.15">
      <c r="C55" s="315" t="s">
        <v>24</v>
      </c>
      <c r="D55" s="1133" t="s">
        <v>401</v>
      </c>
      <c r="E55" s="1133"/>
      <c r="F55" s="1133"/>
      <c r="G55" s="1133"/>
      <c r="H55" s="1133"/>
      <c r="I55" s="1133"/>
      <c r="J55" s="1133"/>
      <c r="K55" s="1133"/>
      <c r="L55" s="1133"/>
      <c r="M55" s="1133"/>
      <c r="N55" s="1133"/>
      <c r="O55" s="1133"/>
      <c r="P55" s="1133"/>
      <c r="Q55" s="1133"/>
      <c r="R55" s="1133"/>
      <c r="S55" s="1133"/>
      <c r="T55" s="1133"/>
      <c r="U55" s="1133"/>
      <c r="V55" s="1133"/>
      <c r="W55" s="1133"/>
      <c r="X55" s="1133"/>
      <c r="Y55" s="1133"/>
      <c r="Z55" s="1133"/>
      <c r="AA55" s="1133"/>
      <c r="AB55" s="1133"/>
      <c r="AC55" s="1133"/>
      <c r="AD55" s="1133"/>
      <c r="AE55" s="1133"/>
      <c r="AF55" s="1133"/>
      <c r="AG55" s="1133"/>
      <c r="AH55" s="1133"/>
      <c r="AI55" s="1133"/>
      <c r="AJ55" s="1133"/>
      <c r="AK55" s="1133"/>
      <c r="AL55" s="1133"/>
      <c r="AM55" s="1133"/>
    </row>
    <row r="56" spans="2:39" ht="18" customHeight="1" x14ac:dyDescent="0.15">
      <c r="C56" s="315" t="s">
        <v>400</v>
      </c>
      <c r="D56" s="314" t="s">
        <v>399</v>
      </c>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2"/>
      <c r="AJ56" s="312"/>
      <c r="AK56" s="312"/>
      <c r="AL56" s="312"/>
      <c r="AM56" s="312"/>
    </row>
    <row r="57" spans="2:39" ht="18" customHeight="1" x14ac:dyDescent="0.15">
      <c r="B57" s="308"/>
      <c r="C57" s="308" t="s">
        <v>398</v>
      </c>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row>
  </sheetData>
  <sheetProtection algorithmName="SHA-512" hashValue="vGPpYHosJQao6mFld6rXcpuCT4m+FKDDmsXFFPMqy+5YKYqJOV17EZ7gBNnXlDpHpUEhOb0JofMComjWn63/dQ==" saltValue="Gwm662IuR2a7NxhTcQx7OQ==" spinCount="100000" sheet="1" insertRows="0"/>
  <mergeCells count="81">
    <mergeCell ref="C2:AM2"/>
    <mergeCell ref="AK4:AL4"/>
    <mergeCell ref="T5:Z5"/>
    <mergeCell ref="T6:Z6"/>
    <mergeCell ref="AA6:AM6"/>
    <mergeCell ref="AA5:AC5"/>
    <mergeCell ref="AD5:AL5"/>
    <mergeCell ref="F15:U15"/>
    <mergeCell ref="V15:AL15"/>
    <mergeCell ref="C13:C14"/>
    <mergeCell ref="D13:U14"/>
    <mergeCell ref="V14:AL14"/>
    <mergeCell ref="T9:Z9"/>
    <mergeCell ref="D12:P12"/>
    <mergeCell ref="V12:Y12"/>
    <mergeCell ref="T7:Z7"/>
    <mergeCell ref="V13:AB13"/>
    <mergeCell ref="AA7:AM7"/>
    <mergeCell ref="AC13:AD13"/>
    <mergeCell ref="AA9:AM9"/>
    <mergeCell ref="T8:Z8"/>
    <mergeCell ref="AA8:AM8"/>
    <mergeCell ref="D18:U18"/>
    <mergeCell ref="D20:AM20"/>
    <mergeCell ref="E24:U24"/>
    <mergeCell ref="V24:AL24"/>
    <mergeCell ref="D23:U23"/>
    <mergeCell ref="V23:AL23"/>
    <mergeCell ref="D19:U19"/>
    <mergeCell ref="V19:AM19"/>
    <mergeCell ref="V18:AA18"/>
    <mergeCell ref="AB18:AC18"/>
    <mergeCell ref="AD18:AH18"/>
    <mergeCell ref="F25:U25"/>
    <mergeCell ref="V25:AL25"/>
    <mergeCell ref="F26:U26"/>
    <mergeCell ref="V26:AL26"/>
    <mergeCell ref="F28:U28"/>
    <mergeCell ref="V28:AL28"/>
    <mergeCell ref="F27:U27"/>
    <mergeCell ref="V27:AL27"/>
    <mergeCell ref="D54:U54"/>
    <mergeCell ref="D53:U53"/>
    <mergeCell ref="D51:U51"/>
    <mergeCell ref="V30:AL30"/>
    <mergeCell ref="V32:AL32"/>
    <mergeCell ref="V31:AL31"/>
    <mergeCell ref="G32:U32"/>
    <mergeCell ref="G31:U31"/>
    <mergeCell ref="F17:U17"/>
    <mergeCell ref="V17:AL17"/>
    <mergeCell ref="D55:AM55"/>
    <mergeCell ref="V51:AL51"/>
    <mergeCell ref="E33:U33"/>
    <mergeCell ref="V33:AL33"/>
    <mergeCell ref="D36:P36"/>
    <mergeCell ref="H37:P37"/>
    <mergeCell ref="V37:AL37"/>
    <mergeCell ref="V53:AL53"/>
    <mergeCell ref="D48:AM48"/>
    <mergeCell ref="V54:AL54"/>
    <mergeCell ref="D46:U46"/>
    <mergeCell ref="V46:AL46"/>
    <mergeCell ref="D47:U47"/>
    <mergeCell ref="V47:AL47"/>
    <mergeCell ref="V16:AL16"/>
    <mergeCell ref="E16:U16"/>
    <mergeCell ref="V52:AL52"/>
    <mergeCell ref="D38:P38"/>
    <mergeCell ref="V38:AL38"/>
    <mergeCell ref="H39:P39"/>
    <mergeCell ref="V39:AL39"/>
    <mergeCell ref="D44:P44"/>
    <mergeCell ref="V44:AL44"/>
    <mergeCell ref="D45:P45"/>
    <mergeCell ref="V45:AL45"/>
    <mergeCell ref="F29:U29"/>
    <mergeCell ref="V29:AL29"/>
    <mergeCell ref="G30:U30"/>
    <mergeCell ref="D52:U52"/>
    <mergeCell ref="V36:AL36"/>
  </mergeCells>
  <phoneticPr fontId="7"/>
  <conditionalFormatting sqref="V19:AM19 V25 V30 V32">
    <cfRule type="containsBlanks" dxfId="127" priority="3">
      <formula>LEN(TRIM(V19))=0</formula>
    </cfRule>
  </conditionalFormatting>
  <conditionalFormatting sqref="V19:AM19">
    <cfRule type="expression" dxfId="126" priority="1">
      <formula>$AA$6="幼稚園"</formula>
    </cfRule>
  </conditionalFormatting>
  <dataValidations count="3">
    <dataValidation type="list" allowBlank="1" showInputMessage="1" showErrorMessage="1" sqref="AM41 V35:AM35 V49:AM50 AA44:AM45 V42:AM43 AM36:AM39">
      <formula1>"継続する,継続しない"</formula1>
    </dataValidation>
    <dataValidation type="list" allowBlank="1" showInputMessage="1" showErrorMessage="1" sqref="V12:Y12">
      <formula1>"あり,なし"</formula1>
    </dataValidation>
    <dataValidation type="list" allowBlank="1" showInputMessage="1" showErrorMessage="1" sqref="V19:AH19">
      <formula1>$AR$19:$AR$20</formula1>
    </dataValidation>
  </dataValidations>
  <printOptions horizontalCentered="1"/>
  <pageMargins left="0.78740157480314965" right="0.78740157480314965" top="0.59055118110236227" bottom="0.59055118110236227" header="0.51181102362204722" footer="0.51181102362204722"/>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①入力シート</vt:lpstr>
      <vt:lpstr>②第６号様式添付書類２</vt:lpstr>
      <vt:lpstr>③入力シート２</vt:lpstr>
      <vt:lpstr>④入力シート３</vt:lpstr>
      <vt:lpstr>⑤第６号様式添付書類</vt:lpstr>
      <vt:lpstr>⑥第６号様式</vt:lpstr>
      <vt:lpstr>⑦第９号様式添付書類１</vt:lpstr>
      <vt:lpstr>⑧第９号様式添付書類２</vt:lpstr>
      <vt:lpstr>⑨第９号様式</vt:lpstr>
      <vt:lpstr>⑩第２号様式の２</vt:lpstr>
      <vt:lpstr>⑪第２号様式の４</vt:lpstr>
      <vt:lpstr>⑫第３号様式(表)</vt:lpstr>
      <vt:lpstr>⑬第３号様式(裏面)</vt:lpstr>
      <vt:lpstr>⑭第２号様式の１</vt:lpstr>
      <vt:lpstr>⑮第２号様式の３</vt:lpstr>
      <vt:lpstr>マスタ</vt:lpstr>
      <vt:lpstr>①入力シート!Print_Area</vt:lpstr>
      <vt:lpstr>②第６号様式添付書類２!Print_Area</vt:lpstr>
      <vt:lpstr>③入力シート２!Print_Area</vt:lpstr>
      <vt:lpstr>⑤第６号様式添付書類!Print_Area</vt:lpstr>
      <vt:lpstr>⑥第６号様式!Print_Area</vt:lpstr>
      <vt:lpstr>⑦第９号様式添付書類１!Print_Area</vt:lpstr>
      <vt:lpstr>⑧第９号様式添付書類２!Print_Area</vt:lpstr>
      <vt:lpstr>⑨第９号様式!Print_Area</vt:lpstr>
      <vt:lpstr>⑩第２号様式の２!Print_Area</vt:lpstr>
      <vt:lpstr>⑪第２号様式の４!Print_Area</vt:lpstr>
      <vt:lpstr>'⑫第３号様式(表)'!Print_Area</vt:lpstr>
      <vt:lpstr>'⑬第３号様式(裏面)'!Print_Area</vt:lpstr>
      <vt:lpstr>⑭第２号様式の１!Print_Area</vt:lpstr>
      <vt:lpstr>⑮第２号様式の３!Print_Area</vt:lpstr>
      <vt:lpstr>⑪第２号様式の４!Print_Titles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2023-12-01T05:06:26Z</dcterms:created>
  <dcterms:modified xsi:type="dcterms:W3CDTF">2023-12-01T05:50:17Z</dcterms:modified>
</cp:coreProperties>
</file>